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Update Maintenance Type Name &amp; Data\"/>
    </mc:Choice>
  </mc:AlternateContent>
  <xr:revisionPtr revIDLastSave="0" documentId="13_ncr:1_{04D429E8-1B73-4FA4-A5B5-6C111A546BCB}" xr6:coauthVersionLast="47" xr6:coauthVersionMax="47" xr10:uidLastSave="{00000000-0000-0000-0000-000000000000}"/>
  <bookViews>
    <workbookView xWindow="-120" yWindow="-120" windowWidth="24240" windowHeight="13140" firstSheet="1" activeTab="2" xr2:uid="{15140C14-BE4C-4621-88F9-44D187A70505}"/>
  </bookViews>
  <sheets>
    <sheet name="Data Unit Agr Open" sheetId="4" r:id="rId1"/>
    <sheet name="FMC by DSF_Sistem" sheetId="2" r:id="rId2"/>
    <sheet name="FMC by DSF_Excel" sheetId="3" r:id="rId3"/>
    <sheet name="Selisih data" sheetId="5" r:id="rId4"/>
    <sheet name="Agreement tidak ada pada sistem" sheetId="6" r:id="rId5"/>
    <sheet name="Data beda category" sheetId="7" r:id="rId6"/>
  </sheets>
  <externalReferences>
    <externalReference r:id="rId7"/>
    <externalReference r:id="rId8"/>
    <externalReference r:id="rId9"/>
  </externalReferences>
  <definedNames>
    <definedName name="_xlnm._FilterDatabase" localSheetId="4" hidden="1">'Agreement tidak ada pada sistem'!$B$4:$T$97</definedName>
    <definedName name="_xlnm._FilterDatabase" localSheetId="0" hidden="1">'Data Unit Agr Open'!$A$3:$N$7567</definedName>
    <definedName name="_xlnm._FilterDatabase" localSheetId="2" hidden="1">'FMC by DSF_Excel'!$A$2:$AA$1610</definedName>
    <definedName name="_xlnm._FilterDatabase" localSheetId="1" hidden="1">'FMC by DSF_Sistem'!$A$9:$V$1202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7" i="3" l="1"/>
  <c r="Y33" i="3" l="1"/>
  <c r="B3" i="5"/>
  <c r="C3" i="5" s="1"/>
  <c r="D3" i="5" s="1"/>
  <c r="A3" i="5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" i="2"/>
  <c r="X13" i="2"/>
  <c r="X14" i="2"/>
  <c r="X15" i="2"/>
  <c r="X16" i="2"/>
  <c r="X17" i="2"/>
  <c r="X11" i="2"/>
  <c r="Y6" i="3"/>
  <c r="Z1068" i="3"/>
  <c r="X1068" i="3"/>
  <c r="X1069" i="3"/>
  <c r="X846" i="3"/>
  <c r="X385" i="3"/>
  <c r="X392" i="3"/>
  <c r="X28" i="3"/>
  <c r="Z11" i="3"/>
  <c r="Z7" i="3"/>
  <c r="Z8" i="3"/>
  <c r="Z9" i="3"/>
  <c r="Z10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Z1102" i="3"/>
  <c r="Z1103" i="3"/>
  <c r="Z1104" i="3"/>
  <c r="Z1105" i="3"/>
  <c r="Z1106" i="3"/>
  <c r="Z1107" i="3"/>
  <c r="Z1108" i="3"/>
  <c r="Z1109" i="3"/>
  <c r="Z1110" i="3"/>
  <c r="Z1111" i="3"/>
  <c r="Z1112" i="3"/>
  <c r="Z1113" i="3"/>
  <c r="Z1114" i="3"/>
  <c r="Z1115" i="3"/>
  <c r="Z1116" i="3"/>
  <c r="Z1117" i="3"/>
  <c r="Z1118" i="3"/>
  <c r="Z1119" i="3"/>
  <c r="Z1120" i="3"/>
  <c r="Z1121" i="3"/>
  <c r="Z1122" i="3"/>
  <c r="Z1123" i="3"/>
  <c r="Z1124" i="3"/>
  <c r="Z1125" i="3"/>
  <c r="Z1126" i="3"/>
  <c r="Z1127" i="3"/>
  <c r="Z1128" i="3"/>
  <c r="Z1129" i="3"/>
  <c r="Z1130" i="3"/>
  <c r="Z1131" i="3"/>
  <c r="Z1132" i="3"/>
  <c r="Z1133" i="3"/>
  <c r="Z1134" i="3"/>
  <c r="Z1135" i="3"/>
  <c r="Z1136" i="3"/>
  <c r="Z1137" i="3"/>
  <c r="Z1138" i="3"/>
  <c r="Z1139" i="3"/>
  <c r="Z1140" i="3"/>
  <c r="Z1141" i="3"/>
  <c r="Z1142" i="3"/>
  <c r="Z1143" i="3"/>
  <c r="Z1144" i="3"/>
  <c r="Z1145" i="3"/>
  <c r="Z1146" i="3"/>
  <c r="Z1147" i="3"/>
  <c r="Z1148" i="3"/>
  <c r="Z1149" i="3"/>
  <c r="Z1150" i="3"/>
  <c r="Z1151" i="3"/>
  <c r="Z1152" i="3"/>
  <c r="Z1153" i="3"/>
  <c r="Z1154" i="3"/>
  <c r="Z1155" i="3"/>
  <c r="Z1156" i="3"/>
  <c r="Z1157" i="3"/>
  <c r="Z1158" i="3"/>
  <c r="Z1159" i="3"/>
  <c r="Z1160" i="3"/>
  <c r="Z1161" i="3"/>
  <c r="Z1162" i="3"/>
  <c r="Z1163" i="3"/>
  <c r="Z1164" i="3"/>
  <c r="Z1165" i="3"/>
  <c r="Z1166" i="3"/>
  <c r="Z1167" i="3"/>
  <c r="Z1168" i="3"/>
  <c r="Z1169" i="3"/>
  <c r="Z1170" i="3"/>
  <c r="Z1171" i="3"/>
  <c r="Z1172" i="3"/>
  <c r="Z1173" i="3"/>
  <c r="Z1174" i="3"/>
  <c r="Z1175" i="3"/>
  <c r="Z1176" i="3"/>
  <c r="Z1177" i="3"/>
  <c r="Z1178" i="3"/>
  <c r="Z1179" i="3"/>
  <c r="Z1180" i="3"/>
  <c r="Z1181" i="3"/>
  <c r="Z1182" i="3"/>
  <c r="Z1183" i="3"/>
  <c r="Z1184" i="3"/>
  <c r="Z1185" i="3"/>
  <c r="Z1186" i="3"/>
  <c r="Z1187" i="3"/>
  <c r="Z1188" i="3"/>
  <c r="Z1189" i="3"/>
  <c r="Z1190" i="3"/>
  <c r="Z1191" i="3"/>
  <c r="Z1192" i="3"/>
  <c r="Z1193" i="3"/>
  <c r="Z1194" i="3"/>
  <c r="Z1195" i="3"/>
  <c r="Z1196" i="3"/>
  <c r="Z1197" i="3"/>
  <c r="Z1198" i="3"/>
  <c r="Z1199" i="3"/>
  <c r="Z1200" i="3"/>
  <c r="Z1201" i="3"/>
  <c r="Z1202" i="3"/>
  <c r="Z1203" i="3"/>
  <c r="Z1204" i="3"/>
  <c r="Z1205" i="3"/>
  <c r="Z1206" i="3"/>
  <c r="Z1207" i="3"/>
  <c r="Z1208" i="3"/>
  <c r="Z1209" i="3"/>
  <c r="Z1210" i="3"/>
  <c r="Z1211" i="3"/>
  <c r="Z1212" i="3"/>
  <c r="Z1213" i="3"/>
  <c r="Z1214" i="3"/>
  <c r="Z1215" i="3"/>
  <c r="Z1216" i="3"/>
  <c r="Z1217" i="3"/>
  <c r="Z1218" i="3"/>
  <c r="Z1219" i="3"/>
  <c r="Z1220" i="3"/>
  <c r="Z1221" i="3"/>
  <c r="Z1222" i="3"/>
  <c r="Z1223" i="3"/>
  <c r="Z1224" i="3"/>
  <c r="Z1225" i="3"/>
  <c r="Z1226" i="3"/>
  <c r="Z1227" i="3"/>
  <c r="Z1228" i="3"/>
  <c r="Z1229" i="3"/>
  <c r="Z1230" i="3"/>
  <c r="Z1231" i="3"/>
  <c r="Z1232" i="3"/>
  <c r="Z1233" i="3"/>
  <c r="Z1234" i="3"/>
  <c r="Z1235" i="3"/>
  <c r="Z1236" i="3"/>
  <c r="Z1237" i="3"/>
  <c r="Z1238" i="3"/>
  <c r="Z1239" i="3"/>
  <c r="Z1240" i="3"/>
  <c r="Z1241" i="3"/>
  <c r="Z1242" i="3"/>
  <c r="Z1243" i="3"/>
  <c r="Z1244" i="3"/>
  <c r="Z1245" i="3"/>
  <c r="Z1246" i="3"/>
  <c r="Z1247" i="3"/>
  <c r="Z1248" i="3"/>
  <c r="Z1249" i="3"/>
  <c r="Z1250" i="3"/>
  <c r="Z1251" i="3"/>
  <c r="Z1252" i="3"/>
  <c r="Z1253" i="3"/>
  <c r="Z1254" i="3"/>
  <c r="Z1255" i="3"/>
  <c r="Z1256" i="3"/>
  <c r="Z1257" i="3"/>
  <c r="Z1258" i="3"/>
  <c r="Z1259" i="3"/>
  <c r="Z1260" i="3"/>
  <c r="Z1261" i="3"/>
  <c r="Z1262" i="3"/>
  <c r="Z1263" i="3"/>
  <c r="Z1264" i="3"/>
  <c r="Z1265" i="3"/>
  <c r="Z1266" i="3"/>
  <c r="Z1267" i="3"/>
  <c r="Z1268" i="3"/>
  <c r="Z1269" i="3"/>
  <c r="Z1270" i="3"/>
  <c r="Z1271" i="3"/>
  <c r="Z1272" i="3"/>
  <c r="Z1273" i="3"/>
  <c r="Z1274" i="3"/>
  <c r="Z1275" i="3"/>
  <c r="Z1276" i="3"/>
  <c r="Z1277" i="3"/>
  <c r="Z1278" i="3"/>
  <c r="Z1279" i="3"/>
  <c r="Z1280" i="3"/>
  <c r="Z1281" i="3"/>
  <c r="Z1282" i="3"/>
  <c r="Z1283" i="3"/>
  <c r="Z1284" i="3"/>
  <c r="Z1285" i="3"/>
  <c r="Z1286" i="3"/>
  <c r="Z1287" i="3"/>
  <c r="Z1288" i="3"/>
  <c r="Z1289" i="3"/>
  <c r="Z1290" i="3"/>
  <c r="Z1291" i="3"/>
  <c r="Z1292" i="3"/>
  <c r="Z1293" i="3"/>
  <c r="Z1294" i="3"/>
  <c r="Z1295" i="3"/>
  <c r="Z1296" i="3"/>
  <c r="Z1297" i="3"/>
  <c r="Z1298" i="3"/>
  <c r="Z1299" i="3"/>
  <c r="Z1300" i="3"/>
  <c r="Z1301" i="3"/>
  <c r="Z1302" i="3"/>
  <c r="Z1303" i="3"/>
  <c r="Z1304" i="3"/>
  <c r="Z1305" i="3"/>
  <c r="Z1306" i="3"/>
  <c r="Z1307" i="3"/>
  <c r="Z1308" i="3"/>
  <c r="Z1309" i="3"/>
  <c r="Z1310" i="3"/>
  <c r="Z1311" i="3"/>
  <c r="Z1312" i="3"/>
  <c r="Z1313" i="3"/>
  <c r="Z1314" i="3"/>
  <c r="Z1315" i="3"/>
  <c r="Z1316" i="3"/>
  <c r="Z1317" i="3"/>
  <c r="Z1318" i="3"/>
  <c r="Z1319" i="3"/>
  <c r="Z1320" i="3"/>
  <c r="Z1321" i="3"/>
  <c r="Z1322" i="3"/>
  <c r="Z1323" i="3"/>
  <c r="Z1324" i="3"/>
  <c r="Z1325" i="3"/>
  <c r="Z1326" i="3"/>
  <c r="Z1327" i="3"/>
  <c r="Z1328" i="3"/>
  <c r="Z1329" i="3"/>
  <c r="Z1330" i="3"/>
  <c r="Z1331" i="3"/>
  <c r="Z1332" i="3"/>
  <c r="Z1333" i="3"/>
  <c r="Z1334" i="3"/>
  <c r="Z1335" i="3"/>
  <c r="Z1336" i="3"/>
  <c r="Z1337" i="3"/>
  <c r="Z1338" i="3"/>
  <c r="Z1339" i="3"/>
  <c r="Z1340" i="3"/>
  <c r="Z1341" i="3"/>
  <c r="Z1342" i="3"/>
  <c r="Z1343" i="3"/>
  <c r="Z1344" i="3"/>
  <c r="Z1345" i="3"/>
  <c r="Z1346" i="3"/>
  <c r="Z1347" i="3"/>
  <c r="Z1348" i="3"/>
  <c r="Z1349" i="3"/>
  <c r="Z1350" i="3"/>
  <c r="Z1351" i="3"/>
  <c r="Z1352" i="3"/>
  <c r="Z1353" i="3"/>
  <c r="Z1354" i="3"/>
  <c r="Z1355" i="3"/>
  <c r="Z1356" i="3"/>
  <c r="Z1357" i="3"/>
  <c r="Z1358" i="3"/>
  <c r="Z1359" i="3"/>
  <c r="Z1360" i="3"/>
  <c r="Z1361" i="3"/>
  <c r="Z1362" i="3"/>
  <c r="Z1363" i="3"/>
  <c r="Z1364" i="3"/>
  <c r="Z1365" i="3"/>
  <c r="Z1366" i="3"/>
  <c r="Z1367" i="3"/>
  <c r="Z1368" i="3"/>
  <c r="Z1369" i="3"/>
  <c r="Z1370" i="3"/>
  <c r="Z1371" i="3"/>
  <c r="Z1372" i="3"/>
  <c r="Z1373" i="3"/>
  <c r="Z1374" i="3"/>
  <c r="Z1375" i="3"/>
  <c r="Z1376" i="3"/>
  <c r="Z1377" i="3"/>
  <c r="Z1378" i="3"/>
  <c r="Z1379" i="3"/>
  <c r="Z1380" i="3"/>
  <c r="Z1381" i="3"/>
  <c r="Z1382" i="3"/>
  <c r="Z1383" i="3"/>
  <c r="Z1384" i="3"/>
  <c r="Z1385" i="3"/>
  <c r="Z1386" i="3"/>
  <c r="Z1387" i="3"/>
  <c r="Z1388" i="3"/>
  <c r="Z1389" i="3"/>
  <c r="Z1390" i="3"/>
  <c r="Z1391" i="3"/>
  <c r="Z1392" i="3"/>
  <c r="Z1393" i="3"/>
  <c r="Z1394" i="3"/>
  <c r="Z1395" i="3"/>
  <c r="Z1396" i="3"/>
  <c r="Z1397" i="3"/>
  <c r="Z1398" i="3"/>
  <c r="Z1399" i="3"/>
  <c r="Z1400" i="3"/>
  <c r="Z1401" i="3"/>
  <c r="Z1402" i="3"/>
  <c r="Z1403" i="3"/>
  <c r="Z1404" i="3"/>
  <c r="Z1405" i="3"/>
  <c r="Z1406" i="3"/>
  <c r="Z1407" i="3"/>
  <c r="Z1408" i="3"/>
  <c r="Z1409" i="3"/>
  <c r="Z1410" i="3"/>
  <c r="Z1411" i="3"/>
  <c r="Z1412" i="3"/>
  <c r="Z1413" i="3"/>
  <c r="Z1414" i="3"/>
  <c r="Z1415" i="3"/>
  <c r="Z1416" i="3"/>
  <c r="Z1417" i="3"/>
  <c r="Z1418" i="3"/>
  <c r="Z1419" i="3"/>
  <c r="Z1420" i="3"/>
  <c r="Z1421" i="3"/>
  <c r="Z1422" i="3"/>
  <c r="Z1423" i="3"/>
  <c r="Z1424" i="3"/>
  <c r="Z1425" i="3"/>
  <c r="Z1426" i="3"/>
  <c r="Z1427" i="3"/>
  <c r="Z1428" i="3"/>
  <c r="Z1429" i="3"/>
  <c r="Z1430" i="3"/>
  <c r="Z1431" i="3"/>
  <c r="Z1432" i="3"/>
  <c r="Z1433" i="3"/>
  <c r="Z1434" i="3"/>
  <c r="Z1435" i="3"/>
  <c r="Z1436" i="3"/>
  <c r="Z1437" i="3"/>
  <c r="Z1438" i="3"/>
  <c r="Z1439" i="3"/>
  <c r="Z1440" i="3"/>
  <c r="Z1441" i="3"/>
  <c r="Z1442" i="3"/>
  <c r="Z1443" i="3"/>
  <c r="Z1444" i="3"/>
  <c r="Z1445" i="3"/>
  <c r="Z1446" i="3"/>
  <c r="Z1447" i="3"/>
  <c r="Z1448" i="3"/>
  <c r="Z1449" i="3"/>
  <c r="Z1450" i="3"/>
  <c r="Z1451" i="3"/>
  <c r="Z1452" i="3"/>
  <c r="Z1453" i="3"/>
  <c r="Z1454" i="3"/>
  <c r="Z1455" i="3"/>
  <c r="Z1456" i="3"/>
  <c r="Z1457" i="3"/>
  <c r="Z1458" i="3"/>
  <c r="Z1459" i="3"/>
  <c r="Z1460" i="3"/>
  <c r="Z1461" i="3"/>
  <c r="Z1462" i="3"/>
  <c r="Z1463" i="3"/>
  <c r="Z1464" i="3"/>
  <c r="Z1465" i="3"/>
  <c r="Z1466" i="3"/>
  <c r="Z1467" i="3"/>
  <c r="Z1468" i="3"/>
  <c r="Z1469" i="3"/>
  <c r="Z1470" i="3"/>
  <c r="Z1471" i="3"/>
  <c r="Z1472" i="3"/>
  <c r="Z1473" i="3"/>
  <c r="Z1474" i="3"/>
  <c r="Z1475" i="3"/>
  <c r="Z1476" i="3"/>
  <c r="Z1477" i="3"/>
  <c r="Z1478" i="3"/>
  <c r="Z1479" i="3"/>
  <c r="Z1480" i="3"/>
  <c r="Z1481" i="3"/>
  <c r="Z1482" i="3"/>
  <c r="Z1483" i="3"/>
  <c r="Z1484" i="3"/>
  <c r="Z1485" i="3"/>
  <c r="Z1486" i="3"/>
  <c r="Z1487" i="3"/>
  <c r="Z1488" i="3"/>
  <c r="Z1489" i="3"/>
  <c r="Z1490" i="3"/>
  <c r="Z1491" i="3"/>
  <c r="Z1492" i="3"/>
  <c r="Z1493" i="3"/>
  <c r="Z1494" i="3"/>
  <c r="Z1495" i="3"/>
  <c r="Z1496" i="3"/>
  <c r="Z1497" i="3"/>
  <c r="Z1498" i="3"/>
  <c r="Z1499" i="3"/>
  <c r="Z1500" i="3"/>
  <c r="Z1501" i="3"/>
  <c r="Z1502" i="3"/>
  <c r="Z1503" i="3"/>
  <c r="Z1504" i="3"/>
  <c r="Z1505" i="3"/>
  <c r="Z1506" i="3"/>
  <c r="Z1507" i="3"/>
  <c r="Z1508" i="3"/>
  <c r="Z1509" i="3"/>
  <c r="Z1510" i="3"/>
  <c r="Z1511" i="3"/>
  <c r="Z1512" i="3"/>
  <c r="Z1513" i="3"/>
  <c r="Z1514" i="3"/>
  <c r="Z1515" i="3"/>
  <c r="Z1516" i="3"/>
  <c r="Z1517" i="3"/>
  <c r="Z1518" i="3"/>
  <c r="Z1519" i="3"/>
  <c r="Z1520" i="3"/>
  <c r="Z1521" i="3"/>
  <c r="Z1522" i="3"/>
  <c r="Z1523" i="3"/>
  <c r="Z1524" i="3"/>
  <c r="Z1525" i="3"/>
  <c r="Z1526" i="3"/>
  <c r="Z1527" i="3"/>
  <c r="Z1528" i="3"/>
  <c r="Z1529" i="3"/>
  <c r="Z1530" i="3"/>
  <c r="Z1531" i="3"/>
  <c r="Z1532" i="3"/>
  <c r="Z1533" i="3"/>
  <c r="Z1534" i="3"/>
  <c r="Z1535" i="3"/>
  <c r="Z1536" i="3"/>
  <c r="Z1537" i="3"/>
  <c r="Z1538" i="3"/>
  <c r="Z1539" i="3"/>
  <c r="Z1540" i="3"/>
  <c r="Z1541" i="3"/>
  <c r="Z1542" i="3"/>
  <c r="Z1543" i="3"/>
  <c r="Z1544" i="3"/>
  <c r="Z1545" i="3"/>
  <c r="Z1546" i="3"/>
  <c r="Z1547" i="3"/>
  <c r="Z1548" i="3"/>
  <c r="Z1549" i="3"/>
  <c r="Z1550" i="3"/>
  <c r="Z1551" i="3"/>
  <c r="Z1552" i="3"/>
  <c r="Z1553" i="3"/>
  <c r="Z1554" i="3"/>
  <c r="Z1555" i="3"/>
  <c r="Z1556" i="3"/>
  <c r="Z1557" i="3"/>
  <c r="Z1558" i="3"/>
  <c r="Z1559" i="3"/>
  <c r="Z1560" i="3"/>
  <c r="Z1561" i="3"/>
  <c r="Z1562" i="3"/>
  <c r="Z1563" i="3"/>
  <c r="Z1564" i="3"/>
  <c r="Z1565" i="3"/>
  <c r="Z1566" i="3"/>
  <c r="Z1567" i="3"/>
  <c r="Z1568" i="3"/>
  <c r="Z1569" i="3"/>
  <c r="Z1570" i="3"/>
  <c r="Z1571" i="3"/>
  <c r="Z1572" i="3"/>
  <c r="Z1573" i="3"/>
  <c r="Z1574" i="3"/>
  <c r="Z1575" i="3"/>
  <c r="Z1576" i="3"/>
  <c r="Z1577" i="3"/>
  <c r="Z1578" i="3"/>
  <c r="Z1579" i="3"/>
  <c r="Z1580" i="3"/>
  <c r="Z1581" i="3"/>
  <c r="Z1582" i="3"/>
  <c r="Z1583" i="3"/>
  <c r="Z1584" i="3"/>
  <c r="Z1585" i="3"/>
  <c r="Z1586" i="3"/>
  <c r="Z1587" i="3"/>
  <c r="Z1588" i="3"/>
  <c r="Z1589" i="3"/>
  <c r="Z1590" i="3"/>
  <c r="Z1591" i="3"/>
  <c r="Z1592" i="3"/>
  <c r="Z1593" i="3"/>
  <c r="Z1594" i="3"/>
  <c r="Z1595" i="3"/>
  <c r="Z1596" i="3"/>
  <c r="Z1597" i="3"/>
  <c r="Z1598" i="3"/>
  <c r="Z1599" i="3"/>
  <c r="Z1600" i="3"/>
  <c r="Z1601" i="3"/>
  <c r="Z1602" i="3"/>
  <c r="Z1603" i="3"/>
  <c r="Z1604" i="3"/>
  <c r="Z1605" i="3"/>
  <c r="Z1606" i="3"/>
  <c r="Z1607" i="3"/>
  <c r="Z1608" i="3"/>
  <c r="Z1609" i="3"/>
  <c r="Z1610" i="3"/>
  <c r="Z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AA23" i="3" s="1"/>
  <c r="X24" i="3"/>
  <c r="X25" i="3"/>
  <c r="X26" i="3"/>
  <c r="X27" i="3"/>
  <c r="X29" i="3"/>
  <c r="AA29" i="3" s="1"/>
  <c r="X30" i="3"/>
  <c r="X31" i="3"/>
  <c r="X32" i="3"/>
  <c r="X33" i="3"/>
  <c r="X34" i="3"/>
  <c r="X35" i="3"/>
  <c r="AA35" i="3" s="1"/>
  <c r="X36" i="3"/>
  <c r="AA36" i="3" s="1"/>
  <c r="X37" i="3"/>
  <c r="AA37" i="3" s="1"/>
  <c r="X38" i="3"/>
  <c r="X39" i="3"/>
  <c r="AA39" i="3" s="1"/>
  <c r="X40" i="3"/>
  <c r="AA40" i="3" s="1"/>
  <c r="X41" i="3"/>
  <c r="AA41" i="3" s="1"/>
  <c r="X42" i="3"/>
  <c r="X43" i="3"/>
  <c r="AA43" i="3" s="1"/>
  <c r="X44" i="3"/>
  <c r="AA44" i="3" s="1"/>
  <c r="X45" i="3"/>
  <c r="AA45" i="3" s="1"/>
  <c r="X46" i="3"/>
  <c r="X47" i="3"/>
  <c r="X48" i="3"/>
  <c r="AA48" i="3" s="1"/>
  <c r="X49" i="3"/>
  <c r="AA49" i="3" s="1"/>
  <c r="X50" i="3"/>
  <c r="X51" i="3"/>
  <c r="AA51" i="3" s="1"/>
  <c r="X52" i="3"/>
  <c r="AA52" i="3" s="1"/>
  <c r="X53" i="3"/>
  <c r="AA53" i="3" s="1"/>
  <c r="X54" i="3"/>
  <c r="X55" i="3"/>
  <c r="AA55" i="3" s="1"/>
  <c r="X56" i="3"/>
  <c r="AA56" i="3" s="1"/>
  <c r="X57" i="3"/>
  <c r="AA57" i="3" s="1"/>
  <c r="X58" i="3"/>
  <c r="X59" i="3"/>
  <c r="X60" i="3"/>
  <c r="AA60" i="3" s="1"/>
  <c r="X61" i="3"/>
  <c r="AA61" i="3" s="1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6" i="3"/>
  <c r="X387" i="3"/>
  <c r="X388" i="3"/>
  <c r="X389" i="3"/>
  <c r="X390" i="3"/>
  <c r="X391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S1934" i="3"/>
  <c r="R1934" i="3"/>
  <c r="T1934" i="3" s="1"/>
  <c r="O1934" i="3"/>
  <c r="S1933" i="3"/>
  <c r="R1933" i="3"/>
  <c r="T1933" i="3" s="1"/>
  <c r="O1933" i="3"/>
  <c r="S1932" i="3"/>
  <c r="R1932" i="3"/>
  <c r="T1932" i="3" s="1"/>
  <c r="O1932" i="3"/>
  <c r="T1931" i="3"/>
  <c r="S1931" i="3"/>
  <c r="R1931" i="3"/>
  <c r="O1931" i="3"/>
  <c r="S1930" i="3"/>
  <c r="R1930" i="3"/>
  <c r="T1930" i="3" s="1"/>
  <c r="O1930" i="3"/>
  <c r="T1929" i="3"/>
  <c r="S1929" i="3"/>
  <c r="R1929" i="3"/>
  <c r="O1929" i="3"/>
  <c r="S1928" i="3"/>
  <c r="R1928" i="3"/>
  <c r="T1928" i="3" s="1"/>
  <c r="O1928" i="3"/>
  <c r="S1927" i="3"/>
  <c r="R1927" i="3"/>
  <c r="T1927" i="3" s="1"/>
  <c r="O1927" i="3"/>
  <c r="S1926" i="3"/>
  <c r="R1926" i="3"/>
  <c r="T1926" i="3" s="1"/>
  <c r="O1926" i="3"/>
  <c r="S1925" i="3"/>
  <c r="R1925" i="3"/>
  <c r="T1925" i="3" s="1"/>
  <c r="O1925" i="3"/>
  <c r="S1924" i="3"/>
  <c r="R1924" i="3"/>
  <c r="T1924" i="3" s="1"/>
  <c r="O1924" i="3"/>
  <c r="S1923" i="3"/>
  <c r="R1923" i="3"/>
  <c r="T1923" i="3" s="1"/>
  <c r="O1923" i="3"/>
  <c r="S1922" i="3"/>
  <c r="R1922" i="3"/>
  <c r="T1922" i="3" s="1"/>
  <c r="O1922" i="3"/>
  <c r="S1921" i="3"/>
  <c r="R1921" i="3"/>
  <c r="T1921" i="3" s="1"/>
  <c r="O1921" i="3"/>
  <c r="S1920" i="3"/>
  <c r="R1920" i="3"/>
  <c r="T1920" i="3" s="1"/>
  <c r="O1920" i="3"/>
  <c r="T1919" i="3"/>
  <c r="S1919" i="3"/>
  <c r="R1919" i="3"/>
  <c r="O1919" i="3"/>
  <c r="S1918" i="3"/>
  <c r="R1918" i="3"/>
  <c r="T1918" i="3" s="1"/>
  <c r="O1918" i="3"/>
  <c r="S1917" i="3"/>
  <c r="R1917" i="3"/>
  <c r="T1917" i="3" s="1"/>
  <c r="O1917" i="3"/>
  <c r="S1916" i="3"/>
  <c r="R1916" i="3"/>
  <c r="T1916" i="3" s="1"/>
  <c r="O1916" i="3"/>
  <c r="S1915" i="3"/>
  <c r="R1915" i="3"/>
  <c r="T1915" i="3" s="1"/>
  <c r="O1915" i="3"/>
  <c r="S1914" i="3"/>
  <c r="R1914" i="3"/>
  <c r="T1914" i="3" s="1"/>
  <c r="O1914" i="3"/>
  <c r="T1913" i="3"/>
  <c r="O1913" i="3"/>
  <c r="T1912" i="3"/>
  <c r="O1912" i="3"/>
  <c r="S1911" i="3"/>
  <c r="R1911" i="3"/>
  <c r="T1911" i="3" s="1"/>
  <c r="O1911" i="3"/>
  <c r="T1910" i="3"/>
  <c r="O1910" i="3"/>
  <c r="S1909" i="3"/>
  <c r="R1909" i="3"/>
  <c r="T1909" i="3" s="1"/>
  <c r="O1909" i="3"/>
  <c r="S1908" i="3"/>
  <c r="R1908" i="3"/>
  <c r="T1908" i="3" s="1"/>
  <c r="O1908" i="3"/>
  <c r="S1907" i="3"/>
  <c r="R1907" i="3"/>
  <c r="T1907" i="3" s="1"/>
  <c r="O1907" i="3"/>
  <c r="S1906" i="3"/>
  <c r="R1906" i="3"/>
  <c r="T1906" i="3" s="1"/>
  <c r="O1906" i="3"/>
  <c r="S1905" i="3"/>
  <c r="R1905" i="3"/>
  <c r="T1905" i="3" s="1"/>
  <c r="O1905" i="3"/>
  <c r="T1904" i="3"/>
  <c r="S1904" i="3"/>
  <c r="R1904" i="3"/>
  <c r="O1904" i="3"/>
  <c r="S1903" i="3"/>
  <c r="R1903" i="3"/>
  <c r="T1903" i="3" s="1"/>
  <c r="O1903" i="3"/>
  <c r="S1902" i="3"/>
  <c r="R1902" i="3"/>
  <c r="T1902" i="3" s="1"/>
  <c r="O1902" i="3"/>
  <c r="S1901" i="3"/>
  <c r="R1901" i="3"/>
  <c r="T1901" i="3" s="1"/>
  <c r="O1901" i="3"/>
  <c r="S1900" i="3"/>
  <c r="R1900" i="3"/>
  <c r="T1900" i="3" s="1"/>
  <c r="O1900" i="3"/>
  <c r="S1899" i="3"/>
  <c r="R1899" i="3"/>
  <c r="T1899" i="3" s="1"/>
  <c r="O1899" i="3"/>
  <c r="T1898" i="3"/>
  <c r="S1898" i="3"/>
  <c r="R1898" i="3"/>
  <c r="O1898" i="3"/>
  <c r="S1897" i="3"/>
  <c r="R1897" i="3"/>
  <c r="T1897" i="3" s="1"/>
  <c r="O1897" i="3"/>
  <c r="S1896" i="3"/>
  <c r="R1896" i="3"/>
  <c r="T1896" i="3" s="1"/>
  <c r="O1896" i="3"/>
  <c r="S1895" i="3"/>
  <c r="R1895" i="3"/>
  <c r="T1895" i="3" s="1"/>
  <c r="O1895" i="3"/>
  <c r="S1894" i="3"/>
  <c r="R1894" i="3"/>
  <c r="T1894" i="3" s="1"/>
  <c r="O1894" i="3"/>
  <c r="S1893" i="3"/>
  <c r="R1893" i="3"/>
  <c r="T1893" i="3" s="1"/>
  <c r="O1893" i="3"/>
  <c r="T1892" i="3"/>
  <c r="O1892" i="3"/>
  <c r="Q1892" i="3" s="1"/>
  <c r="S1891" i="3"/>
  <c r="R1891" i="3"/>
  <c r="T1891" i="3" s="1"/>
  <c r="O1891" i="3"/>
  <c r="Q1891" i="3" s="1"/>
  <c r="S1890" i="3"/>
  <c r="R1890" i="3"/>
  <c r="T1890" i="3" s="1"/>
  <c r="O1890" i="3"/>
  <c r="Q1890" i="3" s="1"/>
  <c r="S1889" i="3"/>
  <c r="R1889" i="3"/>
  <c r="T1889" i="3" s="1"/>
  <c r="O1889" i="3"/>
  <c r="Q1889" i="3" s="1"/>
  <c r="T1888" i="3"/>
  <c r="O1888" i="3"/>
  <c r="T1887" i="3"/>
  <c r="O1887" i="3"/>
  <c r="T1886" i="3"/>
  <c r="O1886" i="3"/>
  <c r="S1885" i="3"/>
  <c r="R1885" i="3"/>
  <c r="T1885" i="3" s="1"/>
  <c r="O1885" i="3"/>
  <c r="T1884" i="3"/>
  <c r="S1884" i="3"/>
  <c r="R1884" i="3"/>
  <c r="O1884" i="3"/>
  <c r="S1883" i="3"/>
  <c r="R1883" i="3"/>
  <c r="T1883" i="3" s="1"/>
  <c r="O1883" i="3"/>
  <c r="T1882" i="3"/>
  <c r="O1882" i="3"/>
  <c r="T1881" i="3"/>
  <c r="O1881" i="3"/>
  <c r="T1880" i="3"/>
  <c r="O1880" i="3"/>
  <c r="T1879" i="3"/>
  <c r="S1879" i="3"/>
  <c r="R1879" i="3"/>
  <c r="O1879" i="3"/>
  <c r="Q1879" i="3" s="1"/>
  <c r="T1878" i="3"/>
  <c r="S1878" i="3"/>
  <c r="R1878" i="3"/>
  <c r="O1878" i="3"/>
  <c r="Q1878" i="3" s="1"/>
  <c r="S1877" i="3"/>
  <c r="R1877" i="3"/>
  <c r="T1877" i="3" s="1"/>
  <c r="Q1877" i="3"/>
  <c r="O1877" i="3"/>
  <c r="S1876" i="3"/>
  <c r="R1876" i="3"/>
  <c r="T1876" i="3" s="1"/>
  <c r="O1876" i="3"/>
  <c r="Q1876" i="3" s="1"/>
  <c r="S1875" i="3"/>
  <c r="R1875" i="3"/>
  <c r="N1875" i="3"/>
  <c r="S1874" i="3"/>
  <c r="R1874" i="3"/>
  <c r="T1874" i="3" s="1"/>
  <c r="O1874" i="3"/>
  <c r="S1873" i="3"/>
  <c r="R1873" i="3"/>
  <c r="T1873" i="3" s="1"/>
  <c r="O1873" i="3"/>
  <c r="Q1873" i="3" s="1"/>
  <c r="S1872" i="3"/>
  <c r="R1872" i="3"/>
  <c r="T1872" i="3" s="1"/>
  <c r="O1872" i="3"/>
  <c r="Q1872" i="3" s="1"/>
  <c r="S1871" i="3"/>
  <c r="R1871" i="3"/>
  <c r="T1871" i="3" s="1"/>
  <c r="Q1871" i="3"/>
  <c r="O1871" i="3"/>
  <c r="S1870" i="3"/>
  <c r="R1870" i="3"/>
  <c r="T1870" i="3" s="1"/>
  <c r="O1870" i="3"/>
  <c r="Q1870" i="3" s="1"/>
  <c r="S1869" i="3"/>
  <c r="R1869" i="3"/>
  <c r="T1869" i="3" s="1"/>
  <c r="O1869" i="3"/>
  <c r="Q1869" i="3" s="1"/>
  <c r="T1868" i="3"/>
  <c r="O1868" i="3"/>
  <c r="Q1868" i="3" s="1"/>
  <c r="T1867" i="3"/>
  <c r="O1867" i="3"/>
  <c r="Q1867" i="3" s="1"/>
  <c r="S1866" i="3"/>
  <c r="R1866" i="3"/>
  <c r="T1866" i="3" s="1"/>
  <c r="O1866" i="3"/>
  <c r="Q1866" i="3" s="1"/>
  <c r="S1865" i="3"/>
  <c r="R1865" i="3"/>
  <c r="N1865" i="3"/>
  <c r="O1865" i="3" s="1"/>
  <c r="Q1865" i="3" s="1"/>
  <c r="T1864" i="3"/>
  <c r="O1864" i="3"/>
  <c r="T1863" i="3"/>
  <c r="O1863" i="3"/>
  <c r="Q1863" i="3" s="1"/>
  <c r="T1862" i="3"/>
  <c r="O1862" i="3"/>
  <c r="Q1862" i="3" s="1"/>
  <c r="T1861" i="3"/>
  <c r="O1861" i="3"/>
  <c r="Q1861" i="3" s="1"/>
  <c r="S1860" i="3"/>
  <c r="R1860" i="3"/>
  <c r="T1860" i="3" s="1"/>
  <c r="O1860" i="3"/>
  <c r="Q1860" i="3" s="1"/>
  <c r="T1859" i="3"/>
  <c r="S1859" i="3"/>
  <c r="R1859" i="3"/>
  <c r="O1859" i="3"/>
  <c r="Q1859" i="3" s="1"/>
  <c r="T1858" i="3"/>
  <c r="S1858" i="3"/>
  <c r="R1858" i="3"/>
  <c r="O1858" i="3"/>
  <c r="Q1858" i="3" s="1"/>
  <c r="T1857" i="3"/>
  <c r="O1857" i="3"/>
  <c r="Q1857" i="3" s="1"/>
  <c r="S1856" i="3"/>
  <c r="R1856" i="3"/>
  <c r="T1856" i="3" s="1"/>
  <c r="O1856" i="3"/>
  <c r="Q1856" i="3" s="1"/>
  <c r="T1855" i="3"/>
  <c r="O1855" i="3"/>
  <c r="Q1855" i="3" s="1"/>
  <c r="T1854" i="3"/>
  <c r="Q1854" i="3"/>
  <c r="O1854" i="3"/>
  <c r="S1853" i="3"/>
  <c r="R1853" i="3"/>
  <c r="T1853" i="3" s="1"/>
  <c r="O1853" i="3"/>
  <c r="Q1853" i="3" s="1"/>
  <c r="S1852" i="3"/>
  <c r="R1852" i="3"/>
  <c r="T1852" i="3" s="1"/>
  <c r="O1852" i="3"/>
  <c r="Q1852" i="3" s="1"/>
  <c r="T1851" i="3"/>
  <c r="O1851" i="3"/>
  <c r="S1850" i="3"/>
  <c r="R1850" i="3"/>
  <c r="T1850" i="3" s="1"/>
  <c r="Q1850" i="3"/>
  <c r="O1850" i="3"/>
  <c r="T1849" i="3"/>
  <c r="O1849" i="3"/>
  <c r="Q1849" i="3" s="1"/>
  <c r="T1848" i="3"/>
  <c r="O1848" i="3"/>
  <c r="Q1848" i="3" s="1"/>
  <c r="T1847" i="3"/>
  <c r="S1847" i="3"/>
  <c r="R1847" i="3"/>
  <c r="O1847" i="3"/>
  <c r="Q1847" i="3" s="1"/>
  <c r="S1846" i="3"/>
  <c r="R1846" i="3"/>
  <c r="T1846" i="3" s="1"/>
  <c r="O1846" i="3"/>
  <c r="Q1846" i="3" s="1"/>
  <c r="T1845" i="3"/>
  <c r="O1845" i="3"/>
  <c r="Q1845" i="3" s="1"/>
  <c r="S1844" i="3"/>
  <c r="R1844" i="3"/>
  <c r="T1844" i="3" s="1"/>
  <c r="Q1844" i="3"/>
  <c r="O1844" i="3"/>
  <c r="T1843" i="3"/>
  <c r="O1843" i="3"/>
  <c r="Q1843" i="3" s="1"/>
  <c r="S1842" i="3"/>
  <c r="R1842" i="3"/>
  <c r="T1842" i="3" s="1"/>
  <c r="O1842" i="3"/>
  <c r="Q1842" i="3" s="1"/>
  <c r="S1841" i="3"/>
  <c r="R1841" i="3"/>
  <c r="T1841" i="3" s="1"/>
  <c r="O1841" i="3"/>
  <c r="Q1841" i="3" s="1"/>
  <c r="S1840" i="3"/>
  <c r="R1840" i="3"/>
  <c r="T1840" i="3" s="1"/>
  <c r="O1840" i="3"/>
  <c r="Q1840" i="3" s="1"/>
  <c r="S1839" i="3"/>
  <c r="R1839" i="3"/>
  <c r="T1839" i="3" s="1"/>
  <c r="O1839" i="3"/>
  <c r="Q1839" i="3" s="1"/>
  <c r="S1838" i="3"/>
  <c r="R1838" i="3"/>
  <c r="T1838" i="3" s="1"/>
  <c r="O1838" i="3"/>
  <c r="S1837" i="3"/>
  <c r="R1837" i="3"/>
  <c r="T1837" i="3" s="1"/>
  <c r="O1837" i="3"/>
  <c r="Q1837" i="3" s="1"/>
  <c r="T1836" i="3"/>
  <c r="O1836" i="3"/>
  <c r="Q1836" i="3" s="1"/>
  <c r="T1835" i="3"/>
  <c r="O1835" i="3"/>
  <c r="Q1835" i="3" s="1"/>
  <c r="S1834" i="3"/>
  <c r="R1834" i="3"/>
  <c r="N1834" i="3"/>
  <c r="S1833" i="3"/>
  <c r="R1833" i="3"/>
  <c r="T1833" i="3" s="1"/>
  <c r="O1833" i="3"/>
  <c r="Q1833" i="3" s="1"/>
  <c r="S1832" i="3"/>
  <c r="R1832" i="3"/>
  <c r="N1832" i="3"/>
  <c r="S1831" i="3"/>
  <c r="R1831" i="3"/>
  <c r="T1831" i="3" s="1"/>
  <c r="N1831" i="3"/>
  <c r="O1831" i="3" s="1"/>
  <c r="N1830" i="3"/>
  <c r="T1829" i="3"/>
  <c r="O1829" i="3"/>
  <c r="T1828" i="3"/>
  <c r="S1828" i="3"/>
  <c r="R1828" i="3"/>
  <c r="O1828" i="3"/>
  <c r="S1827" i="3"/>
  <c r="R1827" i="3"/>
  <c r="T1827" i="3" s="1"/>
  <c r="O1827" i="3"/>
  <c r="T1826" i="3"/>
  <c r="O1826" i="3"/>
  <c r="S1825" i="3"/>
  <c r="R1825" i="3"/>
  <c r="T1825" i="3" s="1"/>
  <c r="O1825" i="3"/>
  <c r="T1824" i="3"/>
  <c r="O1824" i="3"/>
  <c r="T1823" i="3"/>
  <c r="O1823" i="3"/>
  <c r="T1822" i="3"/>
  <c r="O1822" i="3"/>
  <c r="S1821" i="3"/>
  <c r="R1821" i="3"/>
  <c r="T1821" i="3" s="1"/>
  <c r="O1821" i="3"/>
  <c r="T1820" i="3"/>
  <c r="O1820" i="3"/>
  <c r="T1819" i="3"/>
  <c r="S1819" i="3"/>
  <c r="R1819" i="3"/>
  <c r="O1819" i="3"/>
  <c r="S1818" i="3"/>
  <c r="R1818" i="3"/>
  <c r="T1818" i="3" s="1"/>
  <c r="O1818" i="3"/>
  <c r="S1817" i="3"/>
  <c r="R1817" i="3"/>
  <c r="T1817" i="3" s="1"/>
  <c r="O1817" i="3"/>
  <c r="Q1817" i="3" s="1"/>
  <c r="S1816" i="3"/>
  <c r="R1816" i="3"/>
  <c r="T1816" i="3" s="1"/>
  <c r="O1816" i="3"/>
  <c r="Q1816" i="3" s="1"/>
  <c r="S1815" i="3"/>
  <c r="R1815" i="3"/>
  <c r="T1815" i="3" s="1"/>
  <c r="O1815" i="3"/>
  <c r="Q1815" i="3" s="1"/>
  <c r="R1814" i="3"/>
  <c r="T1814" i="3" s="1"/>
  <c r="Q1814" i="3"/>
  <c r="O1814" i="3"/>
  <c r="S1813" i="3"/>
  <c r="R1813" i="3"/>
  <c r="T1813" i="3" s="1"/>
  <c r="O1813" i="3"/>
  <c r="Q1813" i="3" s="1"/>
  <c r="R1812" i="3"/>
  <c r="T1812" i="3" s="1"/>
  <c r="O1812" i="3"/>
  <c r="Q1812" i="3" s="1"/>
  <c r="S1811" i="3"/>
  <c r="R1811" i="3"/>
  <c r="T1811" i="3" s="1"/>
  <c r="Q1811" i="3"/>
  <c r="O1811" i="3"/>
  <c r="S1810" i="3"/>
  <c r="R1810" i="3"/>
  <c r="T1810" i="3" s="1"/>
  <c r="O1810" i="3"/>
  <c r="S1809" i="3"/>
  <c r="R1809" i="3"/>
  <c r="T1809" i="3" s="1"/>
  <c r="O1809" i="3"/>
  <c r="Q1809" i="3" s="1"/>
  <c r="S1808" i="3"/>
  <c r="R1808" i="3"/>
  <c r="T1808" i="3" s="1"/>
  <c r="O1808" i="3"/>
  <c r="Q1808" i="3" s="1"/>
  <c r="T1807" i="3"/>
  <c r="O1807" i="3"/>
  <c r="Q1807" i="3" s="1"/>
  <c r="T1806" i="3"/>
  <c r="S1806" i="3"/>
  <c r="R1806" i="3"/>
  <c r="O1806" i="3"/>
  <c r="Q1806" i="3" s="1"/>
  <c r="S1805" i="3"/>
  <c r="R1805" i="3"/>
  <c r="T1805" i="3" s="1"/>
  <c r="O1805" i="3"/>
  <c r="Q1805" i="3" s="1"/>
  <c r="S1804" i="3"/>
  <c r="R1804" i="3"/>
  <c r="T1804" i="3" s="1"/>
  <c r="O1804" i="3"/>
  <c r="Q1804" i="3" s="1"/>
  <c r="S1803" i="3"/>
  <c r="R1803" i="3"/>
  <c r="T1803" i="3" s="1"/>
  <c r="O1803" i="3"/>
  <c r="Q1803" i="3" s="1"/>
  <c r="T1802" i="3"/>
  <c r="S1802" i="3"/>
  <c r="R1802" i="3"/>
  <c r="O1802" i="3"/>
  <c r="Q1802" i="3" s="1"/>
  <c r="T1801" i="3"/>
  <c r="S1801" i="3"/>
  <c r="R1801" i="3"/>
  <c r="O1801" i="3"/>
  <c r="Q1801" i="3" s="1"/>
  <c r="Q1800" i="3"/>
  <c r="T1800" i="3" s="1"/>
  <c r="O1800" i="3"/>
  <c r="T1799" i="3"/>
  <c r="O1799" i="3"/>
  <c r="Q1799" i="3" s="1"/>
  <c r="T1798" i="3"/>
  <c r="S1798" i="3"/>
  <c r="R1798" i="3"/>
  <c r="O1798" i="3"/>
  <c r="Q1798" i="3" s="1"/>
  <c r="T1797" i="3"/>
  <c r="O1797" i="3"/>
  <c r="Q1797" i="3" s="1"/>
  <c r="S1796" i="3"/>
  <c r="R1796" i="3"/>
  <c r="T1796" i="3" s="1"/>
  <c r="O1796" i="3"/>
  <c r="Q1796" i="3" s="1"/>
  <c r="S1795" i="3"/>
  <c r="R1795" i="3"/>
  <c r="T1795" i="3" s="1"/>
  <c r="O1795" i="3"/>
  <c r="Q1795" i="3" s="1"/>
  <c r="S1794" i="3"/>
  <c r="R1794" i="3"/>
  <c r="T1794" i="3" s="1"/>
  <c r="O1794" i="3"/>
  <c r="Q1794" i="3" s="1"/>
  <c r="S1793" i="3"/>
  <c r="R1793" i="3"/>
  <c r="T1793" i="3" s="1"/>
  <c r="O1793" i="3"/>
  <c r="Q1793" i="3" s="1"/>
  <c r="S1792" i="3"/>
  <c r="R1792" i="3"/>
  <c r="T1792" i="3" s="1"/>
  <c r="O1792" i="3"/>
  <c r="Q1792" i="3" s="1"/>
  <c r="S1791" i="3"/>
  <c r="R1791" i="3"/>
  <c r="T1791" i="3" s="1"/>
  <c r="O1791" i="3"/>
  <c r="S1790" i="3"/>
  <c r="R1790" i="3"/>
  <c r="T1790" i="3" s="1"/>
  <c r="O1790" i="3"/>
  <c r="R1789" i="3"/>
  <c r="T1789" i="3" s="1"/>
  <c r="O1789" i="3"/>
  <c r="Q1789" i="3" s="1"/>
  <c r="R1788" i="3"/>
  <c r="T1788" i="3" s="1"/>
  <c r="O1788" i="3"/>
  <c r="R1787" i="3"/>
  <c r="T1787" i="3" s="1"/>
  <c r="O1787" i="3"/>
  <c r="R1786" i="3"/>
  <c r="T1786" i="3" s="1"/>
  <c r="O1786" i="3"/>
  <c r="R1785" i="3"/>
  <c r="T1785" i="3" s="1"/>
  <c r="O1785" i="3"/>
  <c r="Q1785" i="3" s="1"/>
  <c r="R1784" i="3"/>
  <c r="T1784" i="3" s="1"/>
  <c r="O1784" i="3"/>
  <c r="Q1784" i="3" s="1"/>
  <c r="R1783" i="3"/>
  <c r="T1783" i="3" s="1"/>
  <c r="O1783" i="3"/>
  <c r="Q1783" i="3" s="1"/>
  <c r="R1782" i="3"/>
  <c r="T1782" i="3" s="1"/>
  <c r="O1782" i="3"/>
  <c r="Q1782" i="3" s="1"/>
  <c r="R1781" i="3"/>
  <c r="O1781" i="3"/>
  <c r="Q1781" i="3" s="1"/>
  <c r="R1780" i="3"/>
  <c r="T1780" i="3" s="1"/>
  <c r="O1780" i="3"/>
  <c r="Q1780" i="3" s="1"/>
  <c r="T1779" i="3"/>
  <c r="Q1779" i="3"/>
  <c r="O1779" i="3"/>
  <c r="R1778" i="3"/>
  <c r="Q1778" i="3"/>
  <c r="T1778" i="3" s="1"/>
  <c r="O1778" i="3"/>
  <c r="R1777" i="3"/>
  <c r="Q1777" i="3"/>
  <c r="O1777" i="3"/>
  <c r="R1776" i="3"/>
  <c r="Q1776" i="3"/>
  <c r="O1776" i="3"/>
  <c r="R1775" i="3"/>
  <c r="Q1775" i="3"/>
  <c r="O1775" i="3"/>
  <c r="R1774" i="3"/>
  <c r="Q1774" i="3"/>
  <c r="T1774" i="3" s="1"/>
  <c r="O1774" i="3"/>
  <c r="R1773" i="3"/>
  <c r="Q1773" i="3"/>
  <c r="O1773" i="3"/>
  <c r="R1772" i="3"/>
  <c r="Q1772" i="3"/>
  <c r="O1772" i="3"/>
  <c r="R1771" i="3"/>
  <c r="Q1771" i="3"/>
  <c r="O1771" i="3"/>
  <c r="R1770" i="3"/>
  <c r="Q1770" i="3"/>
  <c r="T1770" i="3" s="1"/>
  <c r="O1770" i="3"/>
  <c r="R1769" i="3"/>
  <c r="Q1769" i="3"/>
  <c r="O1769" i="3"/>
  <c r="R1768" i="3"/>
  <c r="Q1768" i="3"/>
  <c r="O1768" i="3"/>
  <c r="R1767" i="3"/>
  <c r="Q1767" i="3"/>
  <c r="O1767" i="3"/>
  <c r="R1766" i="3"/>
  <c r="Q1766" i="3"/>
  <c r="T1766" i="3" s="1"/>
  <c r="O1766" i="3"/>
  <c r="R1765" i="3"/>
  <c r="Q1765" i="3"/>
  <c r="O1765" i="3"/>
  <c r="R1764" i="3"/>
  <c r="Q1764" i="3"/>
  <c r="O1764" i="3"/>
  <c r="R1763" i="3"/>
  <c r="Q1763" i="3"/>
  <c r="O1763" i="3"/>
  <c r="R1762" i="3"/>
  <c r="Q1762" i="3"/>
  <c r="T1762" i="3" s="1"/>
  <c r="O1762" i="3"/>
  <c r="R1761" i="3"/>
  <c r="Q1761" i="3"/>
  <c r="O1761" i="3"/>
  <c r="R1760" i="3"/>
  <c r="Q1760" i="3"/>
  <c r="O1760" i="3"/>
  <c r="R1759" i="3"/>
  <c r="Q1759" i="3"/>
  <c r="O1759" i="3"/>
  <c r="T1758" i="3"/>
  <c r="Q1758" i="3"/>
  <c r="O1758" i="3"/>
  <c r="R1757" i="3"/>
  <c r="T1757" i="3" s="1"/>
  <c r="O1757" i="3"/>
  <c r="Q1757" i="3" s="1"/>
  <c r="T1756" i="3"/>
  <c r="O1756" i="3"/>
  <c r="Q1756" i="3" s="1"/>
  <c r="T1755" i="3"/>
  <c r="O1755" i="3"/>
  <c r="Q1755" i="3" s="1"/>
  <c r="R1754" i="3"/>
  <c r="T1754" i="3" s="1"/>
  <c r="O1754" i="3"/>
  <c r="Q1754" i="3" s="1"/>
  <c r="R1753" i="3"/>
  <c r="T1753" i="3" s="1"/>
  <c r="O1753" i="3"/>
  <c r="Q1753" i="3" s="1"/>
  <c r="R1752" i="3"/>
  <c r="T1752" i="3" s="1"/>
  <c r="O1752" i="3"/>
  <c r="Q1752" i="3" s="1"/>
  <c r="R1751" i="3"/>
  <c r="T1751" i="3" s="1"/>
  <c r="O1751" i="3"/>
  <c r="Q1751" i="3" s="1"/>
  <c r="R1750" i="3"/>
  <c r="T1750" i="3" s="1"/>
  <c r="Q1750" i="3"/>
  <c r="O1750" i="3"/>
  <c r="R1749" i="3"/>
  <c r="T1749" i="3" s="1"/>
  <c r="Q1749" i="3"/>
  <c r="O1749" i="3"/>
  <c r="T1748" i="3"/>
  <c r="O1748" i="3"/>
  <c r="Q1748" i="3" s="1"/>
  <c r="T1747" i="3"/>
  <c r="O1747" i="3"/>
  <c r="Q1747" i="3" s="1"/>
  <c r="T1746" i="3"/>
  <c r="O1746" i="3"/>
  <c r="Q1746" i="3" s="1"/>
  <c r="T1745" i="3"/>
  <c r="O1745" i="3"/>
  <c r="Q1745" i="3" s="1"/>
  <c r="R1744" i="3"/>
  <c r="T1744" i="3" s="1"/>
  <c r="Q1744" i="3"/>
  <c r="O1744" i="3"/>
  <c r="T1743" i="3"/>
  <c r="O1743" i="3"/>
  <c r="Q1743" i="3" s="1"/>
  <c r="T1742" i="3"/>
  <c r="O1742" i="3"/>
  <c r="Q1742" i="3" s="1"/>
  <c r="T1741" i="3"/>
  <c r="O1741" i="3"/>
  <c r="Q1741" i="3" s="1"/>
  <c r="T1740" i="3"/>
  <c r="O1740" i="3"/>
  <c r="Q1740" i="3" s="1"/>
  <c r="T1739" i="3"/>
  <c r="R1739" i="3"/>
  <c r="O1739" i="3"/>
  <c r="Q1739" i="3" s="1"/>
  <c r="R1738" i="3"/>
  <c r="T1738" i="3" s="1"/>
  <c r="O1738" i="3"/>
  <c r="Q1738" i="3" s="1"/>
  <c r="R1737" i="3"/>
  <c r="T1737" i="3" s="1"/>
  <c r="O1737" i="3"/>
  <c r="Q1737" i="3" s="1"/>
  <c r="T1736" i="3"/>
  <c r="O1736" i="3"/>
  <c r="Q1736" i="3" s="1"/>
  <c r="R1735" i="3"/>
  <c r="O1735" i="3"/>
  <c r="Q1735" i="3" s="1"/>
  <c r="T1734" i="3"/>
  <c r="R1734" i="3"/>
  <c r="O1734" i="3"/>
  <c r="Q1734" i="3" s="1"/>
  <c r="U1734" i="3" s="1"/>
  <c r="T1733" i="3"/>
  <c r="R1733" i="3"/>
  <c r="O1733" i="3"/>
  <c r="Q1733" i="3" s="1"/>
  <c r="R1732" i="3"/>
  <c r="Q1732" i="3"/>
  <c r="N1732" i="3"/>
  <c r="O1732" i="3" s="1"/>
  <c r="R1731" i="3"/>
  <c r="U1731" i="3" s="1"/>
  <c r="O1731" i="3"/>
  <c r="Q1731" i="3" s="1"/>
  <c r="R1730" i="3"/>
  <c r="N1730" i="3"/>
  <c r="R1729" i="3"/>
  <c r="N1729" i="3"/>
  <c r="R1728" i="3"/>
  <c r="O1728" i="3"/>
  <c r="Q1728" i="3" s="1"/>
  <c r="U1728" i="3" s="1"/>
  <c r="N1728" i="3"/>
  <c r="T1728" i="3" s="1"/>
  <c r="R1727" i="3"/>
  <c r="N1727" i="3"/>
  <c r="R1726" i="3"/>
  <c r="U1726" i="3" s="1"/>
  <c r="O1726" i="3"/>
  <c r="Q1726" i="3" s="1"/>
  <c r="N1726" i="3"/>
  <c r="R1725" i="3"/>
  <c r="O1725" i="3"/>
  <c r="Q1725" i="3" s="1"/>
  <c r="R1724" i="3"/>
  <c r="T1724" i="3" s="1"/>
  <c r="O1724" i="3"/>
  <c r="Q1724" i="3" s="1"/>
  <c r="R1723" i="3"/>
  <c r="T1723" i="3" s="1"/>
  <c r="O1723" i="3"/>
  <c r="Q1723" i="3" s="1"/>
  <c r="R1722" i="3"/>
  <c r="O1722" i="3"/>
  <c r="Q1722" i="3" s="1"/>
  <c r="R1721" i="3"/>
  <c r="Q1721" i="3"/>
  <c r="O1721" i="3"/>
  <c r="R1720" i="3"/>
  <c r="T1720" i="3" s="1"/>
  <c r="O1720" i="3"/>
  <c r="Q1720" i="3" s="1"/>
  <c r="R1719" i="3"/>
  <c r="T1719" i="3" s="1"/>
  <c r="Q1719" i="3"/>
  <c r="O1719" i="3"/>
  <c r="R1718" i="3"/>
  <c r="Q1718" i="3"/>
  <c r="O1718" i="3"/>
  <c r="R1717" i="3"/>
  <c r="O1717" i="3"/>
  <c r="Q1717" i="3" s="1"/>
  <c r="R1716" i="3"/>
  <c r="T1716" i="3" s="1"/>
  <c r="O1716" i="3"/>
  <c r="Q1716" i="3" s="1"/>
  <c r="R1715" i="3"/>
  <c r="T1715" i="3" s="1"/>
  <c r="Q1715" i="3"/>
  <c r="O1715" i="3"/>
  <c r="R1714" i="3"/>
  <c r="Q1714" i="3"/>
  <c r="O1714" i="3"/>
  <c r="R1713" i="3"/>
  <c r="O1713" i="3"/>
  <c r="Q1713" i="3" s="1"/>
  <c r="T1712" i="3"/>
  <c r="R1712" i="3"/>
  <c r="O1712" i="3"/>
  <c r="Q1712" i="3" s="1"/>
  <c r="U1712" i="3" s="1"/>
  <c r="T1711" i="3"/>
  <c r="R1711" i="3"/>
  <c r="O1711" i="3"/>
  <c r="Q1711" i="3" s="1"/>
  <c r="R1710" i="3"/>
  <c r="Q1710" i="3"/>
  <c r="O1710" i="3"/>
  <c r="R1709" i="3"/>
  <c r="O1709" i="3"/>
  <c r="Q1709" i="3" s="1"/>
  <c r="R1708" i="3"/>
  <c r="T1708" i="3" s="1"/>
  <c r="O1708" i="3"/>
  <c r="Q1708" i="3" s="1"/>
  <c r="R1707" i="3"/>
  <c r="T1707" i="3" s="1"/>
  <c r="Q1707" i="3"/>
  <c r="U1707" i="3" s="1"/>
  <c r="O1707" i="3"/>
  <c r="R1706" i="3"/>
  <c r="O1706" i="3"/>
  <c r="Q1706" i="3" s="1"/>
  <c r="R1705" i="3"/>
  <c r="U1705" i="3" s="1"/>
  <c r="Q1705" i="3"/>
  <c r="O1705" i="3"/>
  <c r="R1704" i="3"/>
  <c r="T1704" i="3" s="1"/>
  <c r="O1704" i="3"/>
  <c r="Q1704" i="3" s="1"/>
  <c r="R1703" i="3"/>
  <c r="T1703" i="3" s="1"/>
  <c r="Q1703" i="3"/>
  <c r="U1703" i="3" s="1"/>
  <c r="O1703" i="3"/>
  <c r="R1702" i="3"/>
  <c r="O1702" i="3"/>
  <c r="Q1702" i="3" s="1"/>
  <c r="R1701" i="3"/>
  <c r="U1701" i="3" s="1"/>
  <c r="O1701" i="3"/>
  <c r="Q1701" i="3" s="1"/>
  <c r="R1700" i="3"/>
  <c r="T1700" i="3" s="1"/>
  <c r="O1700" i="3"/>
  <c r="Q1700" i="3" s="1"/>
  <c r="R1699" i="3"/>
  <c r="T1699" i="3" s="1"/>
  <c r="Q1699" i="3"/>
  <c r="U1699" i="3" s="1"/>
  <c r="O1699" i="3"/>
  <c r="R1698" i="3"/>
  <c r="O1698" i="3"/>
  <c r="Q1698" i="3" s="1"/>
  <c r="R1697" i="3"/>
  <c r="T1697" i="3" s="1"/>
  <c r="O1697" i="3"/>
  <c r="Q1697" i="3" s="1"/>
  <c r="R1696" i="3"/>
  <c r="T1696" i="3" s="1"/>
  <c r="Q1696" i="3"/>
  <c r="U1696" i="3" s="1"/>
  <c r="O1696" i="3"/>
  <c r="R1695" i="3"/>
  <c r="O1695" i="3"/>
  <c r="Q1695" i="3" s="1"/>
  <c r="R1694" i="3"/>
  <c r="U1694" i="3" s="1"/>
  <c r="Q1694" i="3"/>
  <c r="O1694" i="3"/>
  <c r="R1693" i="3"/>
  <c r="T1693" i="3" s="1"/>
  <c r="O1693" i="3"/>
  <c r="Q1693" i="3" s="1"/>
  <c r="R1692" i="3"/>
  <c r="T1692" i="3" s="1"/>
  <c r="O1692" i="3"/>
  <c r="Q1692" i="3" s="1"/>
  <c r="R1691" i="3"/>
  <c r="O1691" i="3"/>
  <c r="Q1691" i="3" s="1"/>
  <c r="R1690" i="3"/>
  <c r="U1690" i="3" s="1"/>
  <c r="O1690" i="3"/>
  <c r="Q1690" i="3" s="1"/>
  <c r="R1689" i="3"/>
  <c r="T1689" i="3" s="1"/>
  <c r="O1689" i="3"/>
  <c r="Q1689" i="3" s="1"/>
  <c r="R1688" i="3"/>
  <c r="T1688" i="3" s="1"/>
  <c r="Q1688" i="3"/>
  <c r="O1688" i="3"/>
  <c r="R1687" i="3"/>
  <c r="O1687" i="3"/>
  <c r="Q1687" i="3" s="1"/>
  <c r="R1686" i="3"/>
  <c r="O1686" i="3"/>
  <c r="Q1686" i="3" s="1"/>
  <c r="R1685" i="3"/>
  <c r="O1685" i="3"/>
  <c r="Q1685" i="3" s="1"/>
  <c r="R1684" i="3"/>
  <c r="Q1684" i="3"/>
  <c r="O1684" i="3"/>
  <c r="R1683" i="3"/>
  <c r="O1683" i="3"/>
  <c r="Q1683" i="3" s="1"/>
  <c r="R1682" i="3"/>
  <c r="T1682" i="3" s="1"/>
  <c r="O1682" i="3"/>
  <c r="Q1682" i="3" s="1"/>
  <c r="R1681" i="3"/>
  <c r="O1681" i="3"/>
  <c r="Q1681" i="3" s="1"/>
  <c r="R1680" i="3"/>
  <c r="O1680" i="3"/>
  <c r="Q1680" i="3" s="1"/>
  <c r="R1679" i="3"/>
  <c r="O1679" i="3"/>
  <c r="Q1679" i="3" s="1"/>
  <c r="R1678" i="3"/>
  <c r="O1678" i="3"/>
  <c r="Q1678" i="3" s="1"/>
  <c r="R1677" i="3"/>
  <c r="U1677" i="3" s="1"/>
  <c r="O1677" i="3"/>
  <c r="Q1677" i="3" s="1"/>
  <c r="T1677" i="3" s="1"/>
  <c r="U1676" i="3"/>
  <c r="R1676" i="3"/>
  <c r="O1676" i="3"/>
  <c r="Q1676" i="3" s="1"/>
  <c r="R1675" i="3"/>
  <c r="Q1675" i="3"/>
  <c r="O1675" i="3"/>
  <c r="R1674" i="3"/>
  <c r="O1674" i="3"/>
  <c r="Q1674" i="3" s="1"/>
  <c r="R1673" i="3"/>
  <c r="O1673" i="3"/>
  <c r="Q1673" i="3" s="1"/>
  <c r="R1672" i="3"/>
  <c r="O1672" i="3"/>
  <c r="Q1672" i="3" s="1"/>
  <c r="R1671" i="3"/>
  <c r="Q1671" i="3"/>
  <c r="O1671" i="3"/>
  <c r="R1670" i="3"/>
  <c r="O1670" i="3"/>
  <c r="Q1670" i="3" s="1"/>
  <c r="R1669" i="3"/>
  <c r="O1669" i="3"/>
  <c r="Q1669" i="3" s="1"/>
  <c r="R1668" i="3"/>
  <c r="Q1668" i="3"/>
  <c r="O1668" i="3"/>
  <c r="R1667" i="3"/>
  <c r="O1667" i="3"/>
  <c r="Q1667" i="3" s="1"/>
  <c r="R1666" i="3"/>
  <c r="W1666" i="3" s="1"/>
  <c r="O1666" i="3"/>
  <c r="Q1666" i="3" s="1"/>
  <c r="R1665" i="3"/>
  <c r="Q1665" i="3"/>
  <c r="T1665" i="3" s="1"/>
  <c r="N1665" i="3"/>
  <c r="O1665" i="3" s="1"/>
  <c r="R1664" i="3"/>
  <c r="N1664" i="3"/>
  <c r="O1664" i="3" s="1"/>
  <c r="Q1664" i="3" s="1"/>
  <c r="R1663" i="3"/>
  <c r="Q1663" i="3"/>
  <c r="O1663" i="3"/>
  <c r="R1662" i="3"/>
  <c r="N1662" i="3"/>
  <c r="O1662" i="3" s="1"/>
  <c r="Q1662" i="3" s="1"/>
  <c r="R1661" i="3"/>
  <c r="O1661" i="3"/>
  <c r="Q1661" i="3" s="1"/>
  <c r="R1660" i="3"/>
  <c r="O1660" i="3"/>
  <c r="Q1660" i="3" s="1"/>
  <c r="T1660" i="3" s="1"/>
  <c r="R1659" i="3"/>
  <c r="Q1659" i="3"/>
  <c r="O1659" i="3"/>
  <c r="R1658" i="3"/>
  <c r="W1658" i="3" s="1"/>
  <c r="O1658" i="3"/>
  <c r="Q1658" i="3" s="1"/>
  <c r="R1657" i="3"/>
  <c r="Q1657" i="3"/>
  <c r="O1657" i="3"/>
  <c r="R1656" i="3"/>
  <c r="N1656" i="3"/>
  <c r="O1656" i="3" s="1"/>
  <c r="Q1656" i="3" s="1"/>
  <c r="R1655" i="3"/>
  <c r="N1655" i="3"/>
  <c r="O1655" i="3" s="1"/>
  <c r="Q1655" i="3" s="1"/>
  <c r="T1655" i="3" s="1"/>
  <c r="T1654" i="3"/>
  <c r="R1654" i="3"/>
  <c r="O1654" i="3"/>
  <c r="Q1654" i="3" s="1"/>
  <c r="U1654" i="3" s="1"/>
  <c r="R1653" i="3"/>
  <c r="Q1653" i="3"/>
  <c r="O1653" i="3"/>
  <c r="R1652" i="3"/>
  <c r="O1652" i="3"/>
  <c r="Q1652" i="3" s="1"/>
  <c r="T1652" i="3" s="1"/>
  <c r="R1651" i="3"/>
  <c r="Q1651" i="3"/>
  <c r="O1651" i="3"/>
  <c r="R1650" i="3"/>
  <c r="O1650" i="3"/>
  <c r="Q1650" i="3" s="1"/>
  <c r="R1649" i="3"/>
  <c r="O1649" i="3"/>
  <c r="Q1649" i="3" s="1"/>
  <c r="R1648" i="3"/>
  <c r="Q1648" i="3"/>
  <c r="O1648" i="3"/>
  <c r="R1647" i="3"/>
  <c r="Q1647" i="3"/>
  <c r="T1647" i="3" s="1"/>
  <c r="O1647" i="3"/>
  <c r="R1646" i="3"/>
  <c r="O1646" i="3"/>
  <c r="Q1646" i="3" s="1"/>
  <c r="R1645" i="3"/>
  <c r="O1645" i="3"/>
  <c r="Q1645" i="3" s="1"/>
  <c r="R1644" i="3"/>
  <c r="O1644" i="3"/>
  <c r="Q1644" i="3" s="1"/>
  <c r="T1643" i="3"/>
  <c r="R1643" i="3"/>
  <c r="O1643" i="3"/>
  <c r="Q1643" i="3" s="1"/>
  <c r="U1642" i="3"/>
  <c r="R1642" i="3"/>
  <c r="W1642" i="3" s="1"/>
  <c r="O1642" i="3"/>
  <c r="Q1642" i="3" s="1"/>
  <c r="R1641" i="3"/>
  <c r="Q1641" i="3"/>
  <c r="O1641" i="3"/>
  <c r="R1640" i="3"/>
  <c r="O1640" i="3"/>
  <c r="Q1640" i="3" s="1"/>
  <c r="R1639" i="3"/>
  <c r="U1639" i="3" s="1"/>
  <c r="O1639" i="3"/>
  <c r="Q1639" i="3" s="1"/>
  <c r="R1638" i="3"/>
  <c r="O1638" i="3"/>
  <c r="Q1638" i="3" s="1"/>
  <c r="R1637" i="3"/>
  <c r="U1637" i="3" s="1"/>
  <c r="Q1637" i="3"/>
  <c r="O1637" i="3"/>
  <c r="R1636" i="3"/>
  <c r="Q1636" i="3"/>
  <c r="O1636" i="3"/>
  <c r="R1635" i="3"/>
  <c r="O1635" i="3"/>
  <c r="Q1635" i="3" s="1"/>
  <c r="T1635" i="3" s="1"/>
  <c r="R1634" i="3"/>
  <c r="Q1634" i="3"/>
  <c r="O1634" i="3"/>
  <c r="R1633" i="3"/>
  <c r="O1633" i="3"/>
  <c r="Q1633" i="3" s="1"/>
  <c r="R1632" i="3"/>
  <c r="U1632" i="3" s="1"/>
  <c r="Q1632" i="3"/>
  <c r="O1632" i="3"/>
  <c r="R1631" i="3"/>
  <c r="O1631" i="3"/>
  <c r="Q1631" i="3" s="1"/>
  <c r="R1630" i="3"/>
  <c r="O1630" i="3"/>
  <c r="Q1630" i="3" s="1"/>
  <c r="R1629" i="3"/>
  <c r="Q1629" i="3"/>
  <c r="O1629" i="3"/>
  <c r="R1628" i="3"/>
  <c r="O1628" i="3"/>
  <c r="Q1628" i="3" s="1"/>
  <c r="T1628" i="3" s="1"/>
  <c r="R1627" i="3"/>
  <c r="O1627" i="3"/>
  <c r="Q1627" i="3" s="1"/>
  <c r="R1626" i="3"/>
  <c r="U1626" i="3" s="1"/>
  <c r="O1626" i="3"/>
  <c r="Q1626" i="3" s="1"/>
  <c r="R1625" i="3"/>
  <c r="U1625" i="3" s="1"/>
  <c r="Q1625" i="3"/>
  <c r="O1625" i="3"/>
  <c r="R1624" i="3"/>
  <c r="Q1624" i="3"/>
  <c r="O1624" i="3"/>
  <c r="R1623" i="3"/>
  <c r="U1623" i="3" s="1"/>
  <c r="O1623" i="3"/>
  <c r="Q1623" i="3" s="1"/>
  <c r="R1622" i="3"/>
  <c r="O1622" i="3"/>
  <c r="Q1622" i="3" s="1"/>
  <c r="R1621" i="3"/>
  <c r="O1621" i="3"/>
  <c r="Q1621" i="3" s="1"/>
  <c r="R1620" i="3"/>
  <c r="Q1620" i="3"/>
  <c r="O1620" i="3"/>
  <c r="H1613" i="3"/>
  <c r="T1612" i="3"/>
  <c r="T1610" i="3"/>
  <c r="O1610" i="3"/>
  <c r="T1609" i="3"/>
  <c r="O1609" i="3"/>
  <c r="T1608" i="3"/>
  <c r="O1608" i="3"/>
  <c r="T1607" i="3"/>
  <c r="O1607" i="3"/>
  <c r="T1606" i="3"/>
  <c r="O1606" i="3"/>
  <c r="T1605" i="3"/>
  <c r="O1605" i="3"/>
  <c r="T1604" i="3"/>
  <c r="O1604" i="3"/>
  <c r="T1603" i="3"/>
  <c r="O1603" i="3"/>
  <c r="T1602" i="3"/>
  <c r="O1602" i="3"/>
  <c r="T1601" i="3"/>
  <c r="O1601" i="3"/>
  <c r="T1600" i="3"/>
  <c r="O1600" i="3"/>
  <c r="T1599" i="3"/>
  <c r="O1599" i="3"/>
  <c r="T1598" i="3"/>
  <c r="O1598" i="3"/>
  <c r="T1597" i="3"/>
  <c r="O1597" i="3"/>
  <c r="T1596" i="3"/>
  <c r="O1596" i="3"/>
  <c r="T1595" i="3"/>
  <c r="O1595" i="3"/>
  <c r="T1594" i="3"/>
  <c r="O1594" i="3"/>
  <c r="T1593" i="3"/>
  <c r="O1593" i="3"/>
  <c r="T1592" i="3"/>
  <c r="O1592" i="3"/>
  <c r="T1591" i="3"/>
  <c r="O1591" i="3"/>
  <c r="T1590" i="3"/>
  <c r="O1590" i="3"/>
  <c r="T1589" i="3"/>
  <c r="O1589" i="3"/>
  <c r="T1588" i="3"/>
  <c r="O1588" i="3"/>
  <c r="T1587" i="3"/>
  <c r="O1587" i="3"/>
  <c r="T1586" i="3"/>
  <c r="O1586" i="3"/>
  <c r="T1585" i="3"/>
  <c r="O1585" i="3"/>
  <c r="T1584" i="3"/>
  <c r="O1584" i="3"/>
  <c r="T1583" i="3"/>
  <c r="O1583" i="3"/>
  <c r="T1582" i="3"/>
  <c r="O1582" i="3"/>
  <c r="T1581" i="3"/>
  <c r="O1581" i="3"/>
  <c r="T1580" i="3"/>
  <c r="O1580" i="3"/>
  <c r="T1579" i="3"/>
  <c r="O1579" i="3"/>
  <c r="T1578" i="3"/>
  <c r="O1578" i="3"/>
  <c r="T1577" i="3"/>
  <c r="O1577" i="3"/>
  <c r="T1576" i="3"/>
  <c r="O1576" i="3"/>
  <c r="T1575" i="3"/>
  <c r="O1575" i="3"/>
  <c r="T1574" i="3"/>
  <c r="O1574" i="3"/>
  <c r="T1573" i="3"/>
  <c r="O1573" i="3"/>
  <c r="T1572" i="3"/>
  <c r="O1572" i="3"/>
  <c r="T1571" i="3"/>
  <c r="O1571" i="3"/>
  <c r="T1570" i="3"/>
  <c r="O1570" i="3"/>
  <c r="T1569" i="3"/>
  <c r="O1569" i="3"/>
  <c r="T1568" i="3"/>
  <c r="O1568" i="3"/>
  <c r="T1567" i="3"/>
  <c r="O1567" i="3"/>
  <c r="T1566" i="3"/>
  <c r="O1566" i="3"/>
  <c r="T1565" i="3"/>
  <c r="O1565" i="3"/>
  <c r="T1564" i="3"/>
  <c r="O1564" i="3"/>
  <c r="T1563" i="3"/>
  <c r="O1563" i="3"/>
  <c r="T1562" i="3"/>
  <c r="O1562" i="3"/>
  <c r="T1561" i="3"/>
  <c r="O1561" i="3"/>
  <c r="T1560" i="3"/>
  <c r="O1560" i="3"/>
  <c r="T1559" i="3"/>
  <c r="O1559" i="3"/>
  <c r="T1558" i="3"/>
  <c r="O1558" i="3"/>
  <c r="T1557" i="3"/>
  <c r="O1557" i="3"/>
  <c r="T1556" i="3"/>
  <c r="O1556" i="3"/>
  <c r="T1555" i="3"/>
  <c r="O1555" i="3"/>
  <c r="T1554" i="3"/>
  <c r="O1554" i="3"/>
  <c r="T1553" i="3"/>
  <c r="O1553" i="3"/>
  <c r="T1552" i="3"/>
  <c r="O1552" i="3"/>
  <c r="T1551" i="3"/>
  <c r="O1551" i="3"/>
  <c r="T1550" i="3"/>
  <c r="O1550" i="3"/>
  <c r="T1549" i="3"/>
  <c r="O1549" i="3"/>
  <c r="T1548" i="3"/>
  <c r="O1548" i="3"/>
  <c r="T1547" i="3"/>
  <c r="O1547" i="3"/>
  <c r="T1546" i="3"/>
  <c r="O1546" i="3"/>
  <c r="T1545" i="3"/>
  <c r="O1545" i="3"/>
  <c r="T1544" i="3"/>
  <c r="O1544" i="3"/>
  <c r="S1543" i="3"/>
  <c r="R1543" i="3"/>
  <c r="T1543" i="3" s="1"/>
  <c r="O1543" i="3"/>
  <c r="T1542" i="3"/>
  <c r="O1542" i="3"/>
  <c r="T1541" i="3"/>
  <c r="O1541" i="3"/>
  <c r="T1540" i="3"/>
  <c r="O1540" i="3"/>
  <c r="T1539" i="3"/>
  <c r="O1539" i="3"/>
  <c r="T1538" i="3"/>
  <c r="O1538" i="3"/>
  <c r="T1537" i="3"/>
  <c r="O1537" i="3"/>
  <c r="T1536" i="3"/>
  <c r="O1536" i="3"/>
  <c r="T1535" i="3"/>
  <c r="O1535" i="3"/>
  <c r="T1534" i="3"/>
  <c r="O1534" i="3"/>
  <c r="S1533" i="3"/>
  <c r="R1533" i="3"/>
  <c r="T1533" i="3" s="1"/>
  <c r="O1533" i="3"/>
  <c r="T1532" i="3"/>
  <c r="O1532" i="3"/>
  <c r="T1531" i="3"/>
  <c r="O1531" i="3"/>
  <c r="S1530" i="3"/>
  <c r="R1530" i="3"/>
  <c r="T1530" i="3" s="1"/>
  <c r="O1530" i="3"/>
  <c r="S1529" i="3"/>
  <c r="R1529" i="3"/>
  <c r="T1529" i="3" s="1"/>
  <c r="O1529" i="3"/>
  <c r="T1528" i="3"/>
  <c r="O1528" i="3"/>
  <c r="T1527" i="3"/>
  <c r="O1527" i="3"/>
  <c r="T1526" i="3"/>
  <c r="O1526" i="3"/>
  <c r="T1525" i="3"/>
  <c r="O1525" i="3"/>
  <c r="T1524" i="3"/>
  <c r="O1524" i="3"/>
  <c r="T1523" i="3"/>
  <c r="O1523" i="3"/>
  <c r="T1522" i="3"/>
  <c r="O1522" i="3"/>
  <c r="T1521" i="3"/>
  <c r="O1521" i="3"/>
  <c r="T1520" i="3"/>
  <c r="O1520" i="3"/>
  <c r="T1519" i="3"/>
  <c r="O1519" i="3"/>
  <c r="T1518" i="3"/>
  <c r="O1518" i="3"/>
  <c r="T1517" i="3"/>
  <c r="O1517" i="3"/>
  <c r="T1516" i="3"/>
  <c r="O1516" i="3"/>
  <c r="T1515" i="3"/>
  <c r="O1515" i="3"/>
  <c r="T1514" i="3"/>
  <c r="O1514" i="3"/>
  <c r="T1513" i="3"/>
  <c r="O1513" i="3"/>
  <c r="T1512" i="3"/>
  <c r="O1512" i="3"/>
  <c r="T1511" i="3"/>
  <c r="O1511" i="3"/>
  <c r="T1510" i="3"/>
  <c r="O1510" i="3"/>
  <c r="T1509" i="3"/>
  <c r="O1509" i="3"/>
  <c r="T1508" i="3"/>
  <c r="O1508" i="3"/>
  <c r="T1507" i="3"/>
  <c r="O1507" i="3"/>
  <c r="T1506" i="3"/>
  <c r="O1506" i="3"/>
  <c r="T1505" i="3"/>
  <c r="O1505" i="3"/>
  <c r="T1504" i="3"/>
  <c r="O1504" i="3"/>
  <c r="T1503" i="3"/>
  <c r="O1503" i="3"/>
  <c r="T1502" i="3"/>
  <c r="O1502" i="3"/>
  <c r="T1501" i="3"/>
  <c r="O1501" i="3"/>
  <c r="T1500" i="3"/>
  <c r="O1500" i="3"/>
  <c r="T1499" i="3"/>
  <c r="O1499" i="3"/>
  <c r="T1498" i="3"/>
  <c r="O1498" i="3"/>
  <c r="T1497" i="3"/>
  <c r="O1497" i="3"/>
  <c r="T1496" i="3"/>
  <c r="O1496" i="3"/>
  <c r="T1495" i="3"/>
  <c r="O1495" i="3"/>
  <c r="T1494" i="3"/>
  <c r="O1494" i="3"/>
  <c r="T1493" i="3"/>
  <c r="O1493" i="3"/>
  <c r="T1492" i="3"/>
  <c r="O1492" i="3"/>
  <c r="T1491" i="3"/>
  <c r="O1491" i="3"/>
  <c r="T1490" i="3"/>
  <c r="O1490" i="3"/>
  <c r="T1489" i="3"/>
  <c r="O1489" i="3"/>
  <c r="T1488" i="3"/>
  <c r="O1488" i="3"/>
  <c r="T1487" i="3"/>
  <c r="O1487" i="3"/>
  <c r="T1486" i="3"/>
  <c r="O1486" i="3"/>
  <c r="T1485" i="3"/>
  <c r="O1485" i="3"/>
  <c r="T1484" i="3"/>
  <c r="O1484" i="3"/>
  <c r="T1483" i="3"/>
  <c r="O1483" i="3"/>
  <c r="T1482" i="3"/>
  <c r="O1482" i="3"/>
  <c r="T1481" i="3"/>
  <c r="O1481" i="3"/>
  <c r="T1480" i="3"/>
  <c r="O1480" i="3"/>
  <c r="T1479" i="3"/>
  <c r="O1479" i="3"/>
  <c r="S1478" i="3"/>
  <c r="R1478" i="3"/>
  <c r="T1478" i="3" s="1"/>
  <c r="O1478" i="3"/>
  <c r="S1477" i="3"/>
  <c r="R1477" i="3"/>
  <c r="T1477" i="3" s="1"/>
  <c r="O1477" i="3"/>
  <c r="S1476" i="3"/>
  <c r="R1476" i="3"/>
  <c r="T1476" i="3" s="1"/>
  <c r="O1476" i="3"/>
  <c r="S1475" i="3"/>
  <c r="R1475" i="3"/>
  <c r="T1475" i="3" s="1"/>
  <c r="O1475" i="3"/>
  <c r="S1474" i="3"/>
  <c r="R1474" i="3"/>
  <c r="T1474" i="3" s="1"/>
  <c r="O1474" i="3"/>
  <c r="T1473" i="3"/>
  <c r="O1473" i="3"/>
  <c r="S1472" i="3"/>
  <c r="R1472" i="3"/>
  <c r="T1472" i="3" s="1"/>
  <c r="O1472" i="3"/>
  <c r="O1471" i="3"/>
  <c r="T1470" i="3"/>
  <c r="S1470" i="3"/>
  <c r="R1470" i="3"/>
  <c r="T1471" i="3" s="1"/>
  <c r="O1470" i="3"/>
  <c r="T1469" i="3"/>
  <c r="O1469" i="3"/>
  <c r="T1468" i="3"/>
  <c r="O1468" i="3"/>
  <c r="S1467" i="3"/>
  <c r="R1467" i="3"/>
  <c r="T1467" i="3" s="1"/>
  <c r="O1467" i="3"/>
  <c r="S1466" i="3"/>
  <c r="R1466" i="3"/>
  <c r="T1466" i="3" s="1"/>
  <c r="O1466" i="3"/>
  <c r="T1465" i="3"/>
  <c r="O1465" i="3"/>
  <c r="T1464" i="3"/>
  <c r="O1464" i="3"/>
  <c r="T1463" i="3"/>
  <c r="O1463" i="3"/>
  <c r="T1462" i="3"/>
  <c r="O1462" i="3"/>
  <c r="T1461" i="3"/>
  <c r="O1461" i="3"/>
  <c r="S1460" i="3"/>
  <c r="R1460" i="3"/>
  <c r="T1460" i="3" s="1"/>
  <c r="O1460" i="3"/>
  <c r="S1459" i="3"/>
  <c r="R1459" i="3"/>
  <c r="T1459" i="3" s="1"/>
  <c r="O1459" i="3"/>
  <c r="T1458" i="3"/>
  <c r="O1458" i="3"/>
  <c r="S1457" i="3"/>
  <c r="R1457" i="3"/>
  <c r="T1457" i="3" s="1"/>
  <c r="O1457" i="3"/>
  <c r="T1456" i="3"/>
  <c r="O1456" i="3"/>
  <c r="T1455" i="3"/>
  <c r="O1455" i="3"/>
  <c r="S1454" i="3"/>
  <c r="R1454" i="3"/>
  <c r="T1454" i="3" s="1"/>
  <c r="O1454" i="3"/>
  <c r="S1453" i="3"/>
  <c r="R1453" i="3"/>
  <c r="T1453" i="3" s="1"/>
  <c r="O1453" i="3"/>
  <c r="S1452" i="3"/>
  <c r="R1452" i="3"/>
  <c r="T1452" i="3" s="1"/>
  <c r="O1452" i="3"/>
  <c r="S1451" i="3"/>
  <c r="R1451" i="3"/>
  <c r="T1451" i="3" s="1"/>
  <c r="O1451" i="3"/>
  <c r="S1450" i="3"/>
  <c r="R1450" i="3"/>
  <c r="T1450" i="3" s="1"/>
  <c r="O1450" i="3"/>
  <c r="T1449" i="3"/>
  <c r="O1449" i="3"/>
  <c r="S1448" i="3"/>
  <c r="R1448" i="3"/>
  <c r="T1448" i="3" s="1"/>
  <c r="O1448" i="3"/>
  <c r="S1447" i="3"/>
  <c r="R1447" i="3"/>
  <c r="T1447" i="3" s="1"/>
  <c r="O1447" i="3"/>
  <c r="S1446" i="3"/>
  <c r="R1446" i="3"/>
  <c r="T1446" i="3" s="1"/>
  <c r="O1446" i="3"/>
  <c r="S1445" i="3"/>
  <c r="R1445" i="3"/>
  <c r="T1445" i="3" s="1"/>
  <c r="O1445" i="3"/>
  <c r="S1444" i="3"/>
  <c r="R1444" i="3"/>
  <c r="T1444" i="3" s="1"/>
  <c r="O1444" i="3"/>
  <c r="S1443" i="3"/>
  <c r="R1443" i="3"/>
  <c r="T1443" i="3" s="1"/>
  <c r="O1443" i="3"/>
  <c r="T1442" i="3"/>
  <c r="O1442" i="3"/>
  <c r="S1441" i="3"/>
  <c r="R1441" i="3"/>
  <c r="T1441" i="3" s="1"/>
  <c r="O1441" i="3"/>
  <c r="T1440" i="3"/>
  <c r="O1440" i="3"/>
  <c r="T1439" i="3"/>
  <c r="O1439" i="3"/>
  <c r="T1438" i="3"/>
  <c r="O1438" i="3"/>
  <c r="T1437" i="3"/>
  <c r="O1437" i="3"/>
  <c r="S1436" i="3"/>
  <c r="R1436" i="3"/>
  <c r="T1436" i="3" s="1"/>
  <c r="O1436" i="3"/>
  <c r="T1435" i="3"/>
  <c r="O1435" i="3"/>
  <c r="T1434" i="3"/>
  <c r="S1434" i="3"/>
  <c r="R1434" i="3"/>
  <c r="O1434" i="3"/>
  <c r="T1433" i="3"/>
  <c r="O1433" i="3"/>
  <c r="T1432" i="3"/>
  <c r="O1432" i="3"/>
  <c r="T1431" i="3"/>
  <c r="O1431" i="3"/>
  <c r="T1430" i="3"/>
  <c r="O1430" i="3"/>
  <c r="S1429" i="3"/>
  <c r="R1429" i="3"/>
  <c r="T1429" i="3" s="1"/>
  <c r="O1429" i="3"/>
  <c r="T1428" i="3"/>
  <c r="S1428" i="3"/>
  <c r="R1428" i="3"/>
  <c r="O1428" i="3"/>
  <c r="T1427" i="3"/>
  <c r="O1427" i="3"/>
  <c r="T1426" i="3"/>
  <c r="O1426" i="3"/>
  <c r="S1425" i="3"/>
  <c r="R1425" i="3"/>
  <c r="T1425" i="3" s="1"/>
  <c r="O1425" i="3"/>
  <c r="T1424" i="3"/>
  <c r="O1424" i="3"/>
  <c r="S1423" i="3"/>
  <c r="R1423" i="3"/>
  <c r="T1423" i="3" s="1"/>
  <c r="O1423" i="3"/>
  <c r="T1422" i="3"/>
  <c r="S1422" i="3"/>
  <c r="R1422" i="3"/>
  <c r="O1422" i="3"/>
  <c r="T1421" i="3"/>
  <c r="S1421" i="3"/>
  <c r="R1421" i="3"/>
  <c r="O1421" i="3"/>
  <c r="S1420" i="3"/>
  <c r="R1420" i="3"/>
  <c r="T1420" i="3" s="1"/>
  <c r="O1420" i="3"/>
  <c r="T1419" i="3"/>
  <c r="O1419" i="3"/>
  <c r="T1418" i="3"/>
  <c r="O1418" i="3"/>
  <c r="S1417" i="3"/>
  <c r="R1417" i="3"/>
  <c r="T1417" i="3" s="1"/>
  <c r="O1417" i="3"/>
  <c r="T1416" i="3"/>
  <c r="O1416" i="3"/>
  <c r="S1415" i="3"/>
  <c r="R1415" i="3"/>
  <c r="T1415" i="3" s="1"/>
  <c r="O1415" i="3"/>
  <c r="S1414" i="3"/>
  <c r="R1414" i="3"/>
  <c r="T1414" i="3" s="1"/>
  <c r="O1414" i="3"/>
  <c r="S1413" i="3"/>
  <c r="R1413" i="3"/>
  <c r="T1413" i="3" s="1"/>
  <c r="O1413" i="3"/>
  <c r="S1412" i="3"/>
  <c r="R1412" i="3"/>
  <c r="T1412" i="3" s="1"/>
  <c r="O1412" i="3"/>
  <c r="S1411" i="3"/>
  <c r="R1411" i="3"/>
  <c r="T1411" i="3" s="1"/>
  <c r="O1411" i="3"/>
  <c r="S1410" i="3"/>
  <c r="R1410" i="3"/>
  <c r="T1410" i="3" s="1"/>
  <c r="O1410" i="3"/>
  <c r="S1409" i="3"/>
  <c r="R1409" i="3"/>
  <c r="T1409" i="3" s="1"/>
  <c r="O1409" i="3"/>
  <c r="T1408" i="3"/>
  <c r="S1408" i="3"/>
  <c r="R1408" i="3"/>
  <c r="O1408" i="3"/>
  <c r="S1407" i="3"/>
  <c r="R1407" i="3"/>
  <c r="T1407" i="3" s="1"/>
  <c r="O1407" i="3"/>
  <c r="T1406" i="3"/>
  <c r="S1406" i="3"/>
  <c r="R1406" i="3"/>
  <c r="O1406" i="3"/>
  <c r="S1405" i="3"/>
  <c r="R1405" i="3"/>
  <c r="T1405" i="3" s="1"/>
  <c r="O1405" i="3"/>
  <c r="S1404" i="3"/>
  <c r="R1404" i="3"/>
  <c r="T1404" i="3" s="1"/>
  <c r="O1404" i="3"/>
  <c r="T1403" i="3"/>
  <c r="O1403" i="3"/>
  <c r="R1402" i="3"/>
  <c r="T1402" i="3" s="1"/>
  <c r="O1402" i="3"/>
  <c r="S1401" i="3"/>
  <c r="R1401" i="3"/>
  <c r="T1401" i="3" s="1"/>
  <c r="O1401" i="3"/>
  <c r="S1400" i="3"/>
  <c r="R1400" i="3"/>
  <c r="T1400" i="3" s="1"/>
  <c r="O1400" i="3"/>
  <c r="S1399" i="3"/>
  <c r="R1399" i="3"/>
  <c r="T1399" i="3" s="1"/>
  <c r="O1399" i="3"/>
  <c r="T1398" i="3"/>
  <c r="S1398" i="3"/>
  <c r="R1398" i="3"/>
  <c r="O1398" i="3"/>
  <c r="S1397" i="3"/>
  <c r="R1397" i="3"/>
  <c r="T1397" i="3" s="1"/>
  <c r="O1397" i="3"/>
  <c r="S1396" i="3"/>
  <c r="R1396" i="3"/>
  <c r="T1396" i="3" s="1"/>
  <c r="O1396" i="3"/>
  <c r="S1395" i="3"/>
  <c r="R1395" i="3"/>
  <c r="T1395" i="3" s="1"/>
  <c r="O1395" i="3"/>
  <c r="S1394" i="3"/>
  <c r="R1394" i="3"/>
  <c r="T1394" i="3" s="1"/>
  <c r="O1394" i="3"/>
  <c r="S1393" i="3"/>
  <c r="R1393" i="3"/>
  <c r="T1393" i="3" s="1"/>
  <c r="O1393" i="3"/>
  <c r="S1392" i="3"/>
  <c r="R1392" i="3"/>
  <c r="T1392" i="3" s="1"/>
  <c r="O1392" i="3"/>
  <c r="S1391" i="3"/>
  <c r="R1391" i="3"/>
  <c r="T1391" i="3" s="1"/>
  <c r="O1391" i="3"/>
  <c r="S1390" i="3"/>
  <c r="R1390" i="3"/>
  <c r="T1390" i="3" s="1"/>
  <c r="O1390" i="3"/>
  <c r="S1389" i="3"/>
  <c r="R1389" i="3"/>
  <c r="T1389" i="3" s="1"/>
  <c r="O1389" i="3"/>
  <c r="T1388" i="3"/>
  <c r="S1388" i="3"/>
  <c r="R1388" i="3"/>
  <c r="O1388" i="3"/>
  <c r="S1387" i="3"/>
  <c r="R1387" i="3"/>
  <c r="T1387" i="3" s="1"/>
  <c r="O1387" i="3"/>
  <c r="S1386" i="3"/>
  <c r="R1386" i="3"/>
  <c r="T1386" i="3" s="1"/>
  <c r="O1386" i="3"/>
  <c r="S1385" i="3"/>
  <c r="R1385" i="3"/>
  <c r="T1385" i="3" s="1"/>
  <c r="O1385" i="3"/>
  <c r="S1384" i="3"/>
  <c r="R1384" i="3"/>
  <c r="T1384" i="3" s="1"/>
  <c r="O1384" i="3"/>
  <c r="S1383" i="3"/>
  <c r="R1383" i="3"/>
  <c r="T1383" i="3" s="1"/>
  <c r="O1383" i="3"/>
  <c r="S1382" i="3"/>
  <c r="R1382" i="3"/>
  <c r="T1382" i="3" s="1"/>
  <c r="O1382" i="3"/>
  <c r="S1381" i="3"/>
  <c r="R1381" i="3"/>
  <c r="T1381" i="3" s="1"/>
  <c r="O1381" i="3"/>
  <c r="S1380" i="3"/>
  <c r="R1380" i="3"/>
  <c r="T1380" i="3" s="1"/>
  <c r="O1380" i="3"/>
  <c r="S1379" i="3"/>
  <c r="R1379" i="3"/>
  <c r="T1379" i="3" s="1"/>
  <c r="O1379" i="3"/>
  <c r="T1378" i="3"/>
  <c r="S1378" i="3"/>
  <c r="R1378" i="3"/>
  <c r="O1378" i="3"/>
  <c r="S1377" i="3"/>
  <c r="R1377" i="3"/>
  <c r="T1377" i="3" s="1"/>
  <c r="O1377" i="3"/>
  <c r="S1376" i="3"/>
  <c r="R1376" i="3"/>
  <c r="T1376" i="3" s="1"/>
  <c r="O1376" i="3"/>
  <c r="S1375" i="3"/>
  <c r="R1375" i="3"/>
  <c r="T1375" i="3" s="1"/>
  <c r="O1375" i="3"/>
  <c r="S1374" i="3"/>
  <c r="R1374" i="3"/>
  <c r="T1374" i="3" s="1"/>
  <c r="O1374" i="3"/>
  <c r="S1373" i="3"/>
  <c r="R1373" i="3"/>
  <c r="T1373" i="3" s="1"/>
  <c r="O1373" i="3"/>
  <c r="T1372" i="3"/>
  <c r="S1372" i="3"/>
  <c r="R1372" i="3"/>
  <c r="O1372" i="3"/>
  <c r="S1371" i="3"/>
  <c r="R1371" i="3"/>
  <c r="T1371" i="3" s="1"/>
  <c r="O1371" i="3"/>
  <c r="S1370" i="3"/>
  <c r="R1370" i="3"/>
  <c r="T1370" i="3" s="1"/>
  <c r="O1370" i="3"/>
  <c r="S1369" i="3"/>
  <c r="R1369" i="3"/>
  <c r="T1369" i="3" s="1"/>
  <c r="O1369" i="3"/>
  <c r="S1368" i="3"/>
  <c r="R1368" i="3"/>
  <c r="T1368" i="3" s="1"/>
  <c r="O1368" i="3"/>
  <c r="S1367" i="3"/>
  <c r="R1367" i="3"/>
  <c r="T1367" i="3" s="1"/>
  <c r="O1367" i="3"/>
  <c r="S1366" i="3"/>
  <c r="R1366" i="3"/>
  <c r="T1366" i="3" s="1"/>
  <c r="O1366" i="3"/>
  <c r="S1365" i="3"/>
  <c r="R1365" i="3"/>
  <c r="T1365" i="3" s="1"/>
  <c r="O1365" i="3"/>
  <c r="S1364" i="3"/>
  <c r="R1364" i="3"/>
  <c r="T1364" i="3" s="1"/>
  <c r="O1364" i="3"/>
  <c r="S1363" i="3"/>
  <c r="R1363" i="3"/>
  <c r="T1363" i="3" s="1"/>
  <c r="O1363" i="3"/>
  <c r="T1362" i="3"/>
  <c r="S1362" i="3"/>
  <c r="R1362" i="3"/>
  <c r="O1362" i="3"/>
  <c r="S1361" i="3"/>
  <c r="R1361" i="3"/>
  <c r="T1361" i="3" s="1"/>
  <c r="O1361" i="3"/>
  <c r="S1360" i="3"/>
  <c r="R1360" i="3"/>
  <c r="T1360" i="3" s="1"/>
  <c r="O1360" i="3"/>
  <c r="S1359" i="3"/>
  <c r="R1359" i="3"/>
  <c r="T1359" i="3" s="1"/>
  <c r="O1359" i="3"/>
  <c r="S1358" i="3"/>
  <c r="R1358" i="3"/>
  <c r="T1358" i="3" s="1"/>
  <c r="O1358" i="3"/>
  <c r="S1357" i="3"/>
  <c r="R1357" i="3"/>
  <c r="T1357" i="3" s="1"/>
  <c r="O1357" i="3"/>
  <c r="T1356" i="3"/>
  <c r="S1356" i="3"/>
  <c r="R1356" i="3"/>
  <c r="O1356" i="3"/>
  <c r="S1355" i="3"/>
  <c r="R1355" i="3"/>
  <c r="T1355" i="3" s="1"/>
  <c r="O1355" i="3"/>
  <c r="S1354" i="3"/>
  <c r="R1354" i="3"/>
  <c r="T1354" i="3" s="1"/>
  <c r="O1354" i="3"/>
  <c r="S1353" i="3"/>
  <c r="R1353" i="3"/>
  <c r="T1353" i="3" s="1"/>
  <c r="O1353" i="3"/>
  <c r="S1352" i="3"/>
  <c r="R1352" i="3"/>
  <c r="T1352" i="3" s="1"/>
  <c r="O1352" i="3"/>
  <c r="S1351" i="3"/>
  <c r="R1351" i="3"/>
  <c r="T1351" i="3" s="1"/>
  <c r="O1351" i="3"/>
  <c r="T1350" i="3"/>
  <c r="S1350" i="3"/>
  <c r="R1350" i="3"/>
  <c r="O1350" i="3"/>
  <c r="S1349" i="3"/>
  <c r="R1349" i="3"/>
  <c r="T1349" i="3" s="1"/>
  <c r="O1349" i="3"/>
  <c r="S1348" i="3"/>
  <c r="R1348" i="3"/>
  <c r="T1348" i="3" s="1"/>
  <c r="O1348" i="3"/>
  <c r="S1347" i="3"/>
  <c r="R1347" i="3"/>
  <c r="T1347" i="3" s="1"/>
  <c r="O1347" i="3"/>
  <c r="S1346" i="3"/>
  <c r="R1346" i="3"/>
  <c r="T1346" i="3" s="1"/>
  <c r="O1346" i="3"/>
  <c r="S1345" i="3"/>
  <c r="R1345" i="3"/>
  <c r="T1345" i="3" s="1"/>
  <c r="O1345" i="3"/>
  <c r="S1344" i="3"/>
  <c r="R1344" i="3"/>
  <c r="T1344" i="3" s="1"/>
  <c r="O1344" i="3"/>
  <c r="S1343" i="3"/>
  <c r="R1343" i="3"/>
  <c r="T1343" i="3" s="1"/>
  <c r="O1343" i="3"/>
  <c r="S1342" i="3"/>
  <c r="R1342" i="3"/>
  <c r="T1342" i="3" s="1"/>
  <c r="O1342" i="3"/>
  <c r="S1341" i="3"/>
  <c r="R1341" i="3"/>
  <c r="T1341" i="3" s="1"/>
  <c r="O1341" i="3"/>
  <c r="T1340" i="3"/>
  <c r="S1340" i="3"/>
  <c r="R1340" i="3"/>
  <c r="O1340" i="3"/>
  <c r="S1339" i="3"/>
  <c r="R1339" i="3"/>
  <c r="T1339" i="3" s="1"/>
  <c r="O1339" i="3"/>
  <c r="S1338" i="3"/>
  <c r="R1338" i="3"/>
  <c r="T1338" i="3" s="1"/>
  <c r="O1338" i="3"/>
  <c r="S1337" i="3"/>
  <c r="R1337" i="3"/>
  <c r="T1337" i="3" s="1"/>
  <c r="O1337" i="3"/>
  <c r="S1336" i="3"/>
  <c r="R1336" i="3"/>
  <c r="T1336" i="3" s="1"/>
  <c r="O1336" i="3"/>
  <c r="S1335" i="3"/>
  <c r="R1335" i="3"/>
  <c r="T1335" i="3" s="1"/>
  <c r="O1335" i="3"/>
  <c r="S1334" i="3"/>
  <c r="R1334" i="3"/>
  <c r="T1334" i="3" s="1"/>
  <c r="O1334" i="3"/>
  <c r="S1333" i="3"/>
  <c r="R1333" i="3"/>
  <c r="T1333" i="3" s="1"/>
  <c r="O1333" i="3"/>
  <c r="S1332" i="3"/>
  <c r="R1332" i="3"/>
  <c r="T1332" i="3" s="1"/>
  <c r="O1332" i="3"/>
  <c r="S1331" i="3"/>
  <c r="R1331" i="3"/>
  <c r="T1331" i="3" s="1"/>
  <c r="O1331" i="3"/>
  <c r="T1330" i="3"/>
  <c r="S1330" i="3"/>
  <c r="R1330" i="3"/>
  <c r="O1330" i="3"/>
  <c r="S1329" i="3"/>
  <c r="R1329" i="3"/>
  <c r="T1329" i="3" s="1"/>
  <c r="O1329" i="3"/>
  <c r="S1328" i="3"/>
  <c r="R1328" i="3"/>
  <c r="T1328" i="3" s="1"/>
  <c r="O1328" i="3"/>
  <c r="S1327" i="3"/>
  <c r="R1327" i="3"/>
  <c r="T1327" i="3" s="1"/>
  <c r="O1327" i="3"/>
  <c r="S1326" i="3"/>
  <c r="R1326" i="3"/>
  <c r="T1326" i="3" s="1"/>
  <c r="O1326" i="3"/>
  <c r="S1325" i="3"/>
  <c r="R1325" i="3"/>
  <c r="T1325" i="3" s="1"/>
  <c r="O1325" i="3"/>
  <c r="S1324" i="3"/>
  <c r="R1324" i="3"/>
  <c r="T1324" i="3" s="1"/>
  <c r="O1324" i="3"/>
  <c r="S1323" i="3"/>
  <c r="R1323" i="3"/>
  <c r="T1323" i="3" s="1"/>
  <c r="O1323" i="3"/>
  <c r="S1322" i="3"/>
  <c r="R1322" i="3"/>
  <c r="T1322" i="3" s="1"/>
  <c r="O1322" i="3"/>
  <c r="S1321" i="3"/>
  <c r="R1321" i="3"/>
  <c r="T1321" i="3" s="1"/>
  <c r="O1321" i="3"/>
  <c r="T1320" i="3"/>
  <c r="S1320" i="3"/>
  <c r="R1320" i="3"/>
  <c r="O1320" i="3"/>
  <c r="S1319" i="3"/>
  <c r="R1319" i="3"/>
  <c r="T1319" i="3" s="1"/>
  <c r="O1319" i="3"/>
  <c r="S1318" i="3"/>
  <c r="R1318" i="3"/>
  <c r="T1318" i="3" s="1"/>
  <c r="O1318" i="3"/>
  <c r="S1317" i="3"/>
  <c r="R1317" i="3"/>
  <c r="T1317" i="3" s="1"/>
  <c r="O1317" i="3"/>
  <c r="S1316" i="3"/>
  <c r="R1316" i="3"/>
  <c r="T1316" i="3" s="1"/>
  <c r="O1316" i="3"/>
  <c r="S1315" i="3"/>
  <c r="R1315" i="3"/>
  <c r="T1315" i="3" s="1"/>
  <c r="O1315" i="3"/>
  <c r="T1314" i="3"/>
  <c r="S1314" i="3"/>
  <c r="R1314" i="3"/>
  <c r="O1314" i="3"/>
  <c r="S1313" i="3"/>
  <c r="R1313" i="3"/>
  <c r="T1313" i="3" s="1"/>
  <c r="O1313" i="3"/>
  <c r="S1312" i="3"/>
  <c r="R1312" i="3"/>
  <c r="T1312" i="3" s="1"/>
  <c r="O1312" i="3"/>
  <c r="S1311" i="3"/>
  <c r="R1311" i="3"/>
  <c r="T1311" i="3" s="1"/>
  <c r="O1311" i="3"/>
  <c r="S1310" i="3"/>
  <c r="R1310" i="3"/>
  <c r="T1310" i="3" s="1"/>
  <c r="O1310" i="3"/>
  <c r="S1309" i="3"/>
  <c r="R1309" i="3"/>
  <c r="T1309" i="3" s="1"/>
  <c r="O1309" i="3"/>
  <c r="T1308" i="3"/>
  <c r="S1308" i="3"/>
  <c r="R1308" i="3"/>
  <c r="O1308" i="3"/>
  <c r="S1307" i="3"/>
  <c r="R1307" i="3"/>
  <c r="T1307" i="3" s="1"/>
  <c r="O1307" i="3"/>
  <c r="S1306" i="3"/>
  <c r="R1306" i="3"/>
  <c r="T1306" i="3" s="1"/>
  <c r="O1306" i="3"/>
  <c r="S1305" i="3"/>
  <c r="R1305" i="3"/>
  <c r="T1305" i="3" s="1"/>
  <c r="O1305" i="3"/>
  <c r="S1304" i="3"/>
  <c r="R1304" i="3"/>
  <c r="T1304" i="3" s="1"/>
  <c r="O1304" i="3"/>
  <c r="S1303" i="3"/>
  <c r="R1303" i="3"/>
  <c r="T1303" i="3" s="1"/>
  <c r="O1303" i="3"/>
  <c r="S1302" i="3"/>
  <c r="R1302" i="3"/>
  <c r="T1302" i="3" s="1"/>
  <c r="O1302" i="3"/>
  <c r="S1301" i="3"/>
  <c r="R1301" i="3"/>
  <c r="T1301" i="3" s="1"/>
  <c r="O1301" i="3"/>
  <c r="S1300" i="3"/>
  <c r="R1300" i="3"/>
  <c r="T1300" i="3" s="1"/>
  <c r="O1300" i="3"/>
  <c r="T1299" i="3"/>
  <c r="S1299" i="3"/>
  <c r="R1299" i="3"/>
  <c r="O1299" i="3"/>
  <c r="S1298" i="3"/>
  <c r="R1298" i="3"/>
  <c r="T1298" i="3" s="1"/>
  <c r="O1298" i="3"/>
  <c r="S1297" i="3"/>
  <c r="R1297" i="3"/>
  <c r="T1297" i="3" s="1"/>
  <c r="O1297" i="3"/>
  <c r="S1296" i="3"/>
  <c r="R1296" i="3"/>
  <c r="T1296" i="3" s="1"/>
  <c r="O1296" i="3"/>
  <c r="S1295" i="3"/>
  <c r="R1295" i="3"/>
  <c r="T1295" i="3" s="1"/>
  <c r="O1295" i="3"/>
  <c r="S1294" i="3"/>
  <c r="R1294" i="3"/>
  <c r="T1294" i="3" s="1"/>
  <c r="O1294" i="3"/>
  <c r="S1293" i="3"/>
  <c r="R1293" i="3"/>
  <c r="T1293" i="3" s="1"/>
  <c r="O1293" i="3"/>
  <c r="S1292" i="3"/>
  <c r="R1292" i="3"/>
  <c r="T1292" i="3" s="1"/>
  <c r="O1292" i="3"/>
  <c r="S1291" i="3"/>
  <c r="R1291" i="3"/>
  <c r="T1291" i="3" s="1"/>
  <c r="O1291" i="3"/>
  <c r="S1290" i="3"/>
  <c r="R1290" i="3"/>
  <c r="T1290" i="3" s="1"/>
  <c r="O1290" i="3"/>
  <c r="T1289" i="3"/>
  <c r="S1289" i="3"/>
  <c r="R1289" i="3"/>
  <c r="O1289" i="3"/>
  <c r="S1288" i="3"/>
  <c r="R1288" i="3"/>
  <c r="T1288" i="3" s="1"/>
  <c r="O1288" i="3"/>
  <c r="S1287" i="3"/>
  <c r="R1287" i="3"/>
  <c r="T1287" i="3" s="1"/>
  <c r="O1287" i="3"/>
  <c r="S1286" i="3"/>
  <c r="R1286" i="3"/>
  <c r="T1286" i="3" s="1"/>
  <c r="O1286" i="3"/>
  <c r="S1285" i="3"/>
  <c r="R1285" i="3"/>
  <c r="T1285" i="3" s="1"/>
  <c r="O1285" i="3"/>
  <c r="S1284" i="3"/>
  <c r="R1284" i="3"/>
  <c r="T1284" i="3" s="1"/>
  <c r="O1284" i="3"/>
  <c r="T1283" i="3"/>
  <c r="S1283" i="3"/>
  <c r="R1283" i="3"/>
  <c r="O1283" i="3"/>
  <c r="S1282" i="3"/>
  <c r="R1282" i="3"/>
  <c r="T1282" i="3" s="1"/>
  <c r="O1282" i="3"/>
  <c r="S1281" i="3"/>
  <c r="R1281" i="3"/>
  <c r="T1281" i="3" s="1"/>
  <c r="O1281" i="3"/>
  <c r="S1280" i="3"/>
  <c r="R1280" i="3"/>
  <c r="T1280" i="3" s="1"/>
  <c r="O1280" i="3"/>
  <c r="S1279" i="3"/>
  <c r="R1279" i="3"/>
  <c r="T1279" i="3" s="1"/>
  <c r="O1279" i="3"/>
  <c r="S1278" i="3"/>
  <c r="R1278" i="3"/>
  <c r="T1278" i="3" s="1"/>
  <c r="O1278" i="3"/>
  <c r="T1277" i="3"/>
  <c r="S1277" i="3"/>
  <c r="R1277" i="3"/>
  <c r="O1277" i="3"/>
  <c r="S1276" i="3"/>
  <c r="R1276" i="3"/>
  <c r="T1276" i="3" s="1"/>
  <c r="O1276" i="3"/>
  <c r="S1275" i="3"/>
  <c r="R1275" i="3"/>
  <c r="T1275" i="3" s="1"/>
  <c r="O1275" i="3"/>
  <c r="S1274" i="3"/>
  <c r="R1274" i="3"/>
  <c r="T1274" i="3" s="1"/>
  <c r="O1274" i="3"/>
  <c r="S1273" i="3"/>
  <c r="R1273" i="3"/>
  <c r="T1273" i="3" s="1"/>
  <c r="O1273" i="3"/>
  <c r="S1272" i="3"/>
  <c r="R1272" i="3"/>
  <c r="T1272" i="3" s="1"/>
  <c r="O1272" i="3"/>
  <c r="S1271" i="3"/>
  <c r="R1271" i="3"/>
  <c r="T1271" i="3" s="1"/>
  <c r="O1271" i="3"/>
  <c r="S1270" i="3"/>
  <c r="R1270" i="3"/>
  <c r="T1270" i="3" s="1"/>
  <c r="O1270" i="3"/>
  <c r="S1269" i="3"/>
  <c r="R1269" i="3"/>
  <c r="T1269" i="3" s="1"/>
  <c r="O1269" i="3"/>
  <c r="S1268" i="3"/>
  <c r="R1268" i="3"/>
  <c r="T1268" i="3" s="1"/>
  <c r="O1268" i="3"/>
  <c r="T1267" i="3"/>
  <c r="S1267" i="3"/>
  <c r="R1267" i="3"/>
  <c r="O1267" i="3"/>
  <c r="S1266" i="3"/>
  <c r="R1266" i="3"/>
  <c r="T1266" i="3" s="1"/>
  <c r="O1266" i="3"/>
  <c r="S1265" i="3"/>
  <c r="R1265" i="3"/>
  <c r="T1265" i="3" s="1"/>
  <c r="O1265" i="3"/>
  <c r="S1264" i="3"/>
  <c r="R1264" i="3"/>
  <c r="T1264" i="3" s="1"/>
  <c r="O1264" i="3"/>
  <c r="S1263" i="3"/>
  <c r="R1263" i="3"/>
  <c r="T1263" i="3" s="1"/>
  <c r="O1263" i="3"/>
  <c r="S1262" i="3"/>
  <c r="R1262" i="3"/>
  <c r="T1262" i="3" s="1"/>
  <c r="O1262" i="3"/>
  <c r="S1261" i="3"/>
  <c r="R1261" i="3"/>
  <c r="T1261" i="3" s="1"/>
  <c r="O1261" i="3"/>
  <c r="S1260" i="3"/>
  <c r="R1260" i="3"/>
  <c r="T1260" i="3" s="1"/>
  <c r="O1260" i="3"/>
  <c r="S1259" i="3"/>
  <c r="R1259" i="3"/>
  <c r="T1259" i="3" s="1"/>
  <c r="O1259" i="3"/>
  <c r="S1258" i="3"/>
  <c r="R1258" i="3"/>
  <c r="T1258" i="3" s="1"/>
  <c r="O1258" i="3"/>
  <c r="T1257" i="3"/>
  <c r="S1257" i="3"/>
  <c r="R1257" i="3"/>
  <c r="O1257" i="3"/>
  <c r="S1256" i="3"/>
  <c r="R1256" i="3"/>
  <c r="T1256" i="3" s="1"/>
  <c r="O1256" i="3"/>
  <c r="S1255" i="3"/>
  <c r="R1255" i="3"/>
  <c r="T1255" i="3" s="1"/>
  <c r="O1255" i="3"/>
  <c r="S1254" i="3"/>
  <c r="R1254" i="3"/>
  <c r="T1254" i="3" s="1"/>
  <c r="O1254" i="3"/>
  <c r="S1253" i="3"/>
  <c r="R1253" i="3"/>
  <c r="T1253" i="3" s="1"/>
  <c r="O1253" i="3"/>
  <c r="S1252" i="3"/>
  <c r="R1252" i="3"/>
  <c r="T1252" i="3" s="1"/>
  <c r="O1252" i="3"/>
  <c r="T1251" i="3"/>
  <c r="S1251" i="3"/>
  <c r="R1251" i="3"/>
  <c r="O1251" i="3"/>
  <c r="S1250" i="3"/>
  <c r="R1250" i="3"/>
  <c r="T1250" i="3" s="1"/>
  <c r="O1250" i="3"/>
  <c r="S1249" i="3"/>
  <c r="R1249" i="3"/>
  <c r="T1249" i="3" s="1"/>
  <c r="O1249" i="3"/>
  <c r="S1248" i="3"/>
  <c r="R1248" i="3"/>
  <c r="T1248" i="3" s="1"/>
  <c r="O1248" i="3"/>
  <c r="S1247" i="3"/>
  <c r="R1247" i="3"/>
  <c r="T1247" i="3" s="1"/>
  <c r="O1247" i="3"/>
  <c r="S1246" i="3"/>
  <c r="R1246" i="3"/>
  <c r="T1246" i="3" s="1"/>
  <c r="O1246" i="3"/>
  <c r="T1245" i="3"/>
  <c r="S1245" i="3"/>
  <c r="R1245" i="3"/>
  <c r="O1245" i="3"/>
  <c r="S1244" i="3"/>
  <c r="R1244" i="3"/>
  <c r="T1244" i="3" s="1"/>
  <c r="O1244" i="3"/>
  <c r="S1243" i="3"/>
  <c r="R1243" i="3"/>
  <c r="T1243" i="3" s="1"/>
  <c r="O1243" i="3"/>
  <c r="S1242" i="3"/>
  <c r="R1242" i="3"/>
  <c r="T1242" i="3" s="1"/>
  <c r="O1242" i="3"/>
  <c r="S1241" i="3"/>
  <c r="R1241" i="3"/>
  <c r="T1241" i="3" s="1"/>
  <c r="O1241" i="3"/>
  <c r="S1240" i="3"/>
  <c r="R1240" i="3"/>
  <c r="T1240" i="3" s="1"/>
  <c r="O1240" i="3"/>
  <c r="S1239" i="3"/>
  <c r="R1239" i="3"/>
  <c r="T1239" i="3" s="1"/>
  <c r="O1239" i="3"/>
  <c r="S1238" i="3"/>
  <c r="R1238" i="3"/>
  <c r="T1238" i="3" s="1"/>
  <c r="O1238" i="3"/>
  <c r="T1237" i="3"/>
  <c r="O1237" i="3"/>
  <c r="T1236" i="3"/>
  <c r="O1236" i="3"/>
  <c r="S1235" i="3"/>
  <c r="R1235" i="3"/>
  <c r="T1235" i="3" s="1"/>
  <c r="O1235" i="3"/>
  <c r="T1234" i="3"/>
  <c r="O1234" i="3"/>
  <c r="T1233" i="3"/>
  <c r="O1233" i="3"/>
  <c r="T1232" i="3"/>
  <c r="O1232" i="3"/>
  <c r="S1231" i="3"/>
  <c r="R1231" i="3"/>
  <c r="T1231" i="3" s="1"/>
  <c r="O1231" i="3"/>
  <c r="S1230" i="3"/>
  <c r="R1230" i="3"/>
  <c r="T1230" i="3" s="1"/>
  <c r="O1230" i="3"/>
  <c r="S1229" i="3"/>
  <c r="R1229" i="3"/>
  <c r="T1229" i="3" s="1"/>
  <c r="O1229" i="3"/>
  <c r="S1228" i="3"/>
  <c r="R1228" i="3"/>
  <c r="T1228" i="3" s="1"/>
  <c r="O1228" i="3"/>
  <c r="S1227" i="3"/>
  <c r="R1227" i="3"/>
  <c r="T1227" i="3" s="1"/>
  <c r="O1227" i="3"/>
  <c r="S1226" i="3"/>
  <c r="R1226" i="3"/>
  <c r="T1226" i="3" s="1"/>
  <c r="O1226" i="3"/>
  <c r="S1225" i="3"/>
  <c r="R1225" i="3"/>
  <c r="T1225" i="3" s="1"/>
  <c r="O1225" i="3"/>
  <c r="S1224" i="3"/>
  <c r="R1224" i="3"/>
  <c r="T1224" i="3" s="1"/>
  <c r="O1224" i="3"/>
  <c r="S1223" i="3"/>
  <c r="R1223" i="3"/>
  <c r="T1223" i="3" s="1"/>
  <c r="O1223" i="3"/>
  <c r="S1222" i="3"/>
  <c r="R1222" i="3"/>
  <c r="T1222" i="3" s="1"/>
  <c r="O1222" i="3"/>
  <c r="S1221" i="3"/>
  <c r="R1221" i="3"/>
  <c r="T1221" i="3" s="1"/>
  <c r="O1221" i="3"/>
  <c r="S1220" i="3"/>
  <c r="R1220" i="3"/>
  <c r="T1220" i="3" s="1"/>
  <c r="O1220" i="3"/>
  <c r="S1219" i="3"/>
  <c r="R1219" i="3"/>
  <c r="T1219" i="3" s="1"/>
  <c r="O1219" i="3"/>
  <c r="T1218" i="3"/>
  <c r="S1218" i="3"/>
  <c r="R1218" i="3"/>
  <c r="O1218" i="3"/>
  <c r="S1217" i="3"/>
  <c r="R1217" i="3"/>
  <c r="T1217" i="3" s="1"/>
  <c r="O1217" i="3"/>
  <c r="T1216" i="3"/>
  <c r="S1216" i="3"/>
  <c r="R1216" i="3"/>
  <c r="O1216" i="3"/>
  <c r="T1215" i="3"/>
  <c r="O1215" i="3"/>
  <c r="T1214" i="3"/>
  <c r="O1214" i="3"/>
  <c r="T1213" i="3"/>
  <c r="O1213" i="3"/>
  <c r="T1212" i="3"/>
  <c r="O1212" i="3"/>
  <c r="T1211" i="3"/>
  <c r="O1211" i="3"/>
  <c r="T1210" i="3"/>
  <c r="O1210" i="3"/>
  <c r="S1209" i="3"/>
  <c r="R1209" i="3"/>
  <c r="T1209" i="3" s="1"/>
  <c r="O1209" i="3"/>
  <c r="S1208" i="3"/>
  <c r="R1208" i="3"/>
  <c r="T1208" i="3" s="1"/>
  <c r="O1208" i="3"/>
  <c r="S1207" i="3"/>
  <c r="R1207" i="3"/>
  <c r="T1207" i="3" s="1"/>
  <c r="O1207" i="3"/>
  <c r="T1206" i="3"/>
  <c r="S1206" i="3"/>
  <c r="R1206" i="3"/>
  <c r="O1206" i="3"/>
  <c r="S1205" i="3"/>
  <c r="R1205" i="3"/>
  <c r="T1205" i="3" s="1"/>
  <c r="O1205" i="3"/>
  <c r="T1204" i="3"/>
  <c r="S1204" i="3"/>
  <c r="R1204" i="3"/>
  <c r="O1204" i="3"/>
  <c r="T1203" i="3"/>
  <c r="O1203" i="3"/>
  <c r="T1202" i="3"/>
  <c r="O1202" i="3"/>
  <c r="T1201" i="3"/>
  <c r="O1201" i="3"/>
  <c r="T1200" i="3"/>
  <c r="O1200" i="3"/>
  <c r="T1199" i="3"/>
  <c r="O1199" i="3"/>
  <c r="T1198" i="3"/>
  <c r="O1198" i="3"/>
  <c r="T1197" i="3"/>
  <c r="O1197" i="3"/>
  <c r="T1196" i="3"/>
  <c r="O1196" i="3"/>
  <c r="S1195" i="3"/>
  <c r="R1195" i="3"/>
  <c r="T1195" i="3" s="1"/>
  <c r="O1195" i="3"/>
  <c r="T1194" i="3"/>
  <c r="O1194" i="3"/>
  <c r="T1193" i="3"/>
  <c r="O1193" i="3"/>
  <c r="T1192" i="3"/>
  <c r="O1192" i="3"/>
  <c r="T1191" i="3"/>
  <c r="O1191" i="3"/>
  <c r="T1190" i="3"/>
  <c r="O1190" i="3"/>
  <c r="T1189" i="3"/>
  <c r="S1189" i="3"/>
  <c r="R1189" i="3"/>
  <c r="O1189" i="3"/>
  <c r="T1188" i="3"/>
  <c r="O1188" i="3"/>
  <c r="T1187" i="3"/>
  <c r="O1187" i="3"/>
  <c r="T1186" i="3"/>
  <c r="O1186" i="3"/>
  <c r="T1185" i="3"/>
  <c r="O1185" i="3"/>
  <c r="T1184" i="3"/>
  <c r="O1184" i="3"/>
  <c r="S1183" i="3"/>
  <c r="R1183" i="3"/>
  <c r="T1183" i="3" s="1"/>
  <c r="O1183" i="3"/>
  <c r="T1182" i="3"/>
  <c r="O1182" i="3"/>
  <c r="T1181" i="3"/>
  <c r="O1181" i="3"/>
  <c r="T1180" i="3"/>
  <c r="O1180" i="3"/>
  <c r="T1179" i="3"/>
  <c r="O1179" i="3"/>
  <c r="T1178" i="3"/>
  <c r="O1178" i="3"/>
  <c r="T1177" i="3"/>
  <c r="O1177" i="3"/>
  <c r="T1176" i="3"/>
  <c r="O1176" i="3"/>
  <c r="T1175" i="3"/>
  <c r="O1175" i="3"/>
  <c r="T1174" i="3"/>
  <c r="O1174" i="3"/>
  <c r="T1173" i="3"/>
  <c r="O1173" i="3"/>
  <c r="T1172" i="3"/>
  <c r="O1172" i="3"/>
  <c r="T1171" i="3"/>
  <c r="S1171" i="3"/>
  <c r="R1171" i="3"/>
  <c r="O1171" i="3"/>
  <c r="T1170" i="3"/>
  <c r="O1170" i="3"/>
  <c r="T1169" i="3"/>
  <c r="O1169" i="3"/>
  <c r="T1168" i="3"/>
  <c r="O1168" i="3"/>
  <c r="T1167" i="3"/>
  <c r="O1167" i="3"/>
  <c r="T1166" i="3"/>
  <c r="O1166" i="3"/>
  <c r="T1165" i="3"/>
  <c r="O1165" i="3"/>
  <c r="T1164" i="3"/>
  <c r="O1164" i="3"/>
  <c r="T1163" i="3"/>
  <c r="O1163" i="3"/>
  <c r="T1162" i="3"/>
  <c r="O1162" i="3"/>
  <c r="T1161" i="3"/>
  <c r="O1161" i="3"/>
  <c r="S1160" i="3"/>
  <c r="R1160" i="3"/>
  <c r="T1160" i="3" s="1"/>
  <c r="O1160" i="3"/>
  <c r="T1159" i="3"/>
  <c r="O1159" i="3"/>
  <c r="T1158" i="3"/>
  <c r="S1158" i="3"/>
  <c r="R1158" i="3"/>
  <c r="O1158" i="3"/>
  <c r="T1157" i="3"/>
  <c r="O1157" i="3"/>
  <c r="S1156" i="3"/>
  <c r="R1156" i="3"/>
  <c r="T1156" i="3" s="1"/>
  <c r="O1156" i="3"/>
  <c r="S1155" i="3"/>
  <c r="R1155" i="3"/>
  <c r="T1155" i="3" s="1"/>
  <c r="O1155" i="3"/>
  <c r="S1154" i="3"/>
  <c r="R1154" i="3"/>
  <c r="T1154" i="3" s="1"/>
  <c r="O1154" i="3"/>
  <c r="T1153" i="3"/>
  <c r="O1153" i="3"/>
  <c r="T1152" i="3"/>
  <c r="O1152" i="3"/>
  <c r="T1151" i="3"/>
  <c r="O1151" i="3"/>
  <c r="T1150" i="3"/>
  <c r="O1150" i="3"/>
  <c r="T1149" i="3"/>
  <c r="O1149" i="3"/>
  <c r="T1148" i="3"/>
  <c r="O1148" i="3"/>
  <c r="T1147" i="3"/>
  <c r="O1147" i="3"/>
  <c r="T1146" i="3"/>
  <c r="O1146" i="3"/>
  <c r="T1145" i="3"/>
  <c r="O1145" i="3"/>
  <c r="T1144" i="3"/>
  <c r="O1144" i="3"/>
  <c r="T1143" i="3"/>
  <c r="O1143" i="3"/>
  <c r="T1142" i="3"/>
  <c r="O1142" i="3"/>
  <c r="T1141" i="3"/>
  <c r="O1141" i="3"/>
  <c r="T1140" i="3"/>
  <c r="O1140" i="3"/>
  <c r="T1139" i="3"/>
  <c r="O1139" i="3"/>
  <c r="T1138" i="3"/>
  <c r="O1138" i="3"/>
  <c r="T1137" i="3"/>
  <c r="O1137" i="3"/>
  <c r="T1136" i="3"/>
  <c r="O1136" i="3"/>
  <c r="T1135" i="3"/>
  <c r="O1135" i="3"/>
  <c r="T1134" i="3"/>
  <c r="O1134" i="3"/>
  <c r="T1133" i="3"/>
  <c r="O1133" i="3"/>
  <c r="S1132" i="3"/>
  <c r="R1132" i="3"/>
  <c r="T1132" i="3" s="1"/>
  <c r="O1132" i="3"/>
  <c r="T1131" i="3"/>
  <c r="O1131" i="3"/>
  <c r="S1130" i="3"/>
  <c r="R1130" i="3"/>
  <c r="T1130" i="3" s="1"/>
  <c r="O1130" i="3"/>
  <c r="S1129" i="3"/>
  <c r="R1129" i="3"/>
  <c r="T1129" i="3" s="1"/>
  <c r="O1129" i="3"/>
  <c r="S1128" i="3"/>
  <c r="R1128" i="3"/>
  <c r="T1128" i="3" s="1"/>
  <c r="O1128" i="3"/>
  <c r="T1127" i="3"/>
  <c r="O1127" i="3"/>
  <c r="S1126" i="3"/>
  <c r="R1126" i="3"/>
  <c r="T1126" i="3" s="1"/>
  <c r="O1126" i="3"/>
  <c r="T1125" i="3"/>
  <c r="O1125" i="3"/>
  <c r="S1124" i="3"/>
  <c r="R1124" i="3"/>
  <c r="T1124" i="3" s="1"/>
  <c r="O1124" i="3"/>
  <c r="S1123" i="3"/>
  <c r="R1123" i="3"/>
  <c r="T1123" i="3" s="1"/>
  <c r="O1123" i="3"/>
  <c r="T1122" i="3"/>
  <c r="O1122" i="3"/>
  <c r="S1121" i="3"/>
  <c r="R1121" i="3"/>
  <c r="T1121" i="3" s="1"/>
  <c r="O1121" i="3"/>
  <c r="T1120" i="3"/>
  <c r="O1120" i="3"/>
  <c r="S1119" i="3"/>
  <c r="R1119" i="3"/>
  <c r="T1119" i="3" s="1"/>
  <c r="O1119" i="3"/>
  <c r="S1118" i="3"/>
  <c r="R1118" i="3"/>
  <c r="T1118" i="3" s="1"/>
  <c r="O1118" i="3"/>
  <c r="T1117" i="3"/>
  <c r="S1117" i="3"/>
  <c r="R1117" i="3"/>
  <c r="O1117" i="3"/>
  <c r="S1116" i="3"/>
  <c r="R1116" i="3"/>
  <c r="N1116" i="3"/>
  <c r="T1115" i="3"/>
  <c r="O1115" i="3"/>
  <c r="T1114" i="3"/>
  <c r="O1114" i="3"/>
  <c r="T1113" i="3"/>
  <c r="O1113" i="3"/>
  <c r="T1112" i="3"/>
  <c r="O1112" i="3"/>
  <c r="T1111" i="3"/>
  <c r="O1111" i="3"/>
  <c r="T1110" i="3"/>
  <c r="O1110" i="3"/>
  <c r="S1109" i="3"/>
  <c r="R1109" i="3"/>
  <c r="T1109" i="3" s="1"/>
  <c r="O1109" i="3"/>
  <c r="T1108" i="3"/>
  <c r="O1108" i="3"/>
  <c r="S1107" i="3"/>
  <c r="R1107" i="3"/>
  <c r="T1107" i="3" s="1"/>
  <c r="O1107" i="3"/>
  <c r="T1106" i="3"/>
  <c r="S1106" i="3"/>
  <c r="R1106" i="3"/>
  <c r="O1106" i="3"/>
  <c r="R1105" i="3"/>
  <c r="T1105" i="3" s="1"/>
  <c r="O1105" i="3"/>
  <c r="S1104" i="3"/>
  <c r="R1104" i="3"/>
  <c r="T1104" i="3" s="1"/>
  <c r="O1104" i="3"/>
  <c r="S1103" i="3"/>
  <c r="R1103" i="3"/>
  <c r="T1103" i="3" s="1"/>
  <c r="O1103" i="3"/>
  <c r="S1102" i="3"/>
  <c r="R1102" i="3"/>
  <c r="T1102" i="3" s="1"/>
  <c r="O1102" i="3"/>
  <c r="S1101" i="3"/>
  <c r="R1101" i="3"/>
  <c r="T1101" i="3" s="1"/>
  <c r="O1101" i="3"/>
  <c r="S1100" i="3"/>
  <c r="R1100" i="3"/>
  <c r="T1100" i="3" s="1"/>
  <c r="O1100" i="3"/>
  <c r="S1099" i="3"/>
  <c r="R1099" i="3"/>
  <c r="T1099" i="3" s="1"/>
  <c r="O1099" i="3"/>
  <c r="T1098" i="3"/>
  <c r="O1098" i="3"/>
  <c r="T1097" i="3"/>
  <c r="O1097" i="3"/>
  <c r="T1096" i="3"/>
  <c r="O1096" i="3"/>
  <c r="T1095" i="3"/>
  <c r="O1095" i="3"/>
  <c r="T1094" i="3"/>
  <c r="O1094" i="3"/>
  <c r="S1093" i="3"/>
  <c r="R1093" i="3"/>
  <c r="T1093" i="3" s="1"/>
  <c r="O1093" i="3"/>
  <c r="S1092" i="3"/>
  <c r="R1092" i="3"/>
  <c r="T1092" i="3" s="1"/>
  <c r="O1092" i="3"/>
  <c r="T1091" i="3"/>
  <c r="S1091" i="3"/>
  <c r="R1091" i="3"/>
  <c r="O1091" i="3"/>
  <c r="S1090" i="3"/>
  <c r="R1090" i="3"/>
  <c r="T1090" i="3" s="1"/>
  <c r="O1090" i="3"/>
  <c r="T1089" i="3"/>
  <c r="S1089" i="3"/>
  <c r="R1089" i="3"/>
  <c r="O1089" i="3"/>
  <c r="S1088" i="3"/>
  <c r="R1088" i="3"/>
  <c r="T1088" i="3" s="1"/>
  <c r="O1088" i="3"/>
  <c r="S1087" i="3"/>
  <c r="R1087" i="3"/>
  <c r="T1087" i="3" s="1"/>
  <c r="O1087" i="3"/>
  <c r="S1086" i="3"/>
  <c r="R1086" i="3"/>
  <c r="T1086" i="3" s="1"/>
  <c r="O1086" i="3"/>
  <c r="T1085" i="3"/>
  <c r="O1085" i="3"/>
  <c r="T1084" i="3"/>
  <c r="O1084" i="3"/>
  <c r="T1083" i="3"/>
  <c r="O1083" i="3"/>
  <c r="T1082" i="3"/>
  <c r="O1082" i="3"/>
  <c r="T1081" i="3"/>
  <c r="O1081" i="3"/>
  <c r="T1080" i="3"/>
  <c r="O1080" i="3"/>
  <c r="T1079" i="3"/>
  <c r="O1079" i="3"/>
  <c r="T1078" i="3"/>
  <c r="O1078" i="3"/>
  <c r="T1077" i="3"/>
  <c r="O1077" i="3"/>
  <c r="S1076" i="3"/>
  <c r="R1076" i="3"/>
  <c r="T1076" i="3" s="1"/>
  <c r="O1076" i="3"/>
  <c r="T1075" i="3"/>
  <c r="O1075" i="3"/>
  <c r="T1074" i="3"/>
  <c r="O1074" i="3"/>
  <c r="S1073" i="3"/>
  <c r="R1073" i="3"/>
  <c r="T1073" i="3" s="1"/>
  <c r="O1073" i="3"/>
  <c r="S1072" i="3"/>
  <c r="R1072" i="3"/>
  <c r="T1072" i="3" s="1"/>
  <c r="O1072" i="3"/>
  <c r="T1071" i="3"/>
  <c r="O1071" i="3"/>
  <c r="T1070" i="3"/>
  <c r="O1070" i="3"/>
  <c r="S1069" i="3"/>
  <c r="R1069" i="3"/>
  <c r="T1069" i="3" s="1"/>
  <c r="O1069" i="3"/>
  <c r="T1068" i="3"/>
  <c r="O1068" i="3"/>
  <c r="S1067" i="3"/>
  <c r="R1067" i="3"/>
  <c r="T1067" i="3" s="1"/>
  <c r="O1067" i="3"/>
  <c r="S1066" i="3"/>
  <c r="R1066" i="3"/>
  <c r="T1066" i="3" s="1"/>
  <c r="O1066" i="3"/>
  <c r="S1065" i="3"/>
  <c r="R1065" i="3"/>
  <c r="T1065" i="3" s="1"/>
  <c r="O1065" i="3"/>
  <c r="T1064" i="3"/>
  <c r="O1064" i="3"/>
  <c r="S1063" i="3"/>
  <c r="R1063" i="3"/>
  <c r="T1063" i="3" s="1"/>
  <c r="O1063" i="3"/>
  <c r="S1062" i="3"/>
  <c r="R1062" i="3"/>
  <c r="T1062" i="3" s="1"/>
  <c r="O1062" i="3"/>
  <c r="S1061" i="3"/>
  <c r="R1061" i="3"/>
  <c r="T1061" i="3" s="1"/>
  <c r="O1061" i="3"/>
  <c r="S1060" i="3"/>
  <c r="R1060" i="3"/>
  <c r="T1060" i="3" s="1"/>
  <c r="O1060" i="3"/>
  <c r="S1059" i="3"/>
  <c r="R1059" i="3"/>
  <c r="T1059" i="3" s="1"/>
  <c r="O1059" i="3"/>
  <c r="S1058" i="3"/>
  <c r="R1058" i="3"/>
  <c r="T1058" i="3" s="1"/>
  <c r="O1058" i="3"/>
  <c r="S1057" i="3"/>
  <c r="R1057" i="3"/>
  <c r="T1057" i="3" s="1"/>
  <c r="O1057" i="3"/>
  <c r="S1056" i="3"/>
  <c r="R1056" i="3"/>
  <c r="T1056" i="3" s="1"/>
  <c r="O1056" i="3"/>
  <c r="T1055" i="3"/>
  <c r="O1055" i="3"/>
  <c r="S1054" i="3"/>
  <c r="R1054" i="3"/>
  <c r="T1054" i="3" s="1"/>
  <c r="O1054" i="3"/>
  <c r="T1053" i="3"/>
  <c r="O1053" i="3"/>
  <c r="T1052" i="3"/>
  <c r="S1052" i="3"/>
  <c r="R1052" i="3"/>
  <c r="O1052" i="3"/>
  <c r="S1051" i="3"/>
  <c r="R1051" i="3"/>
  <c r="T1051" i="3" s="1"/>
  <c r="O1051" i="3"/>
  <c r="T1050" i="3"/>
  <c r="O1050" i="3"/>
  <c r="T1049" i="3"/>
  <c r="O1049" i="3"/>
  <c r="S1048" i="3"/>
  <c r="R1048" i="3"/>
  <c r="T1048" i="3" s="1"/>
  <c r="O1048" i="3"/>
  <c r="S1047" i="3"/>
  <c r="R1047" i="3"/>
  <c r="T1047" i="3" s="1"/>
  <c r="O1047" i="3"/>
  <c r="S1046" i="3"/>
  <c r="R1046" i="3"/>
  <c r="T1046" i="3" s="1"/>
  <c r="O1046" i="3"/>
  <c r="S1045" i="3"/>
  <c r="R1045" i="3"/>
  <c r="T1045" i="3" s="1"/>
  <c r="O1045" i="3"/>
  <c r="T1044" i="3"/>
  <c r="S1044" i="3"/>
  <c r="R1044" i="3"/>
  <c r="O1044" i="3"/>
  <c r="S1043" i="3"/>
  <c r="R1043" i="3"/>
  <c r="T1043" i="3" s="1"/>
  <c r="O1043" i="3"/>
  <c r="S1042" i="3"/>
  <c r="R1042" i="3"/>
  <c r="T1042" i="3" s="1"/>
  <c r="O1042" i="3"/>
  <c r="S1041" i="3"/>
  <c r="R1041" i="3"/>
  <c r="T1041" i="3" s="1"/>
  <c r="O1041" i="3"/>
  <c r="T1040" i="3"/>
  <c r="O1040" i="3"/>
  <c r="T1039" i="3"/>
  <c r="S1039" i="3"/>
  <c r="R1039" i="3"/>
  <c r="O1039" i="3"/>
  <c r="T1038" i="3"/>
  <c r="O1038" i="3"/>
  <c r="S1037" i="3"/>
  <c r="R1037" i="3"/>
  <c r="T1037" i="3" s="1"/>
  <c r="O1037" i="3"/>
  <c r="T1036" i="3"/>
  <c r="S1036" i="3"/>
  <c r="R1036" i="3"/>
  <c r="O1036" i="3"/>
  <c r="S1035" i="3"/>
  <c r="R1035" i="3"/>
  <c r="T1035" i="3" s="1"/>
  <c r="O1035" i="3"/>
  <c r="S1034" i="3"/>
  <c r="R1034" i="3"/>
  <c r="N1034" i="3"/>
  <c r="O1034" i="3" s="1"/>
  <c r="S1033" i="3"/>
  <c r="R1033" i="3"/>
  <c r="T1033" i="3" s="1"/>
  <c r="O1033" i="3"/>
  <c r="S1032" i="3"/>
  <c r="R1032" i="3"/>
  <c r="T1032" i="3" s="1"/>
  <c r="O1032" i="3"/>
  <c r="S1031" i="3"/>
  <c r="R1031" i="3"/>
  <c r="T1031" i="3" s="1"/>
  <c r="O1031" i="3"/>
  <c r="S1030" i="3"/>
  <c r="R1030" i="3"/>
  <c r="T1030" i="3" s="1"/>
  <c r="O1030" i="3"/>
  <c r="S1029" i="3"/>
  <c r="R1029" i="3"/>
  <c r="T1029" i="3" s="1"/>
  <c r="O1029" i="3"/>
  <c r="S1028" i="3"/>
  <c r="R1028" i="3"/>
  <c r="T1028" i="3" s="1"/>
  <c r="O1028" i="3"/>
  <c r="S1027" i="3"/>
  <c r="R1027" i="3"/>
  <c r="T1027" i="3" s="1"/>
  <c r="O1027" i="3"/>
  <c r="T1026" i="3"/>
  <c r="S1026" i="3"/>
  <c r="R1026" i="3"/>
  <c r="O1026" i="3"/>
  <c r="S1025" i="3"/>
  <c r="R1025" i="3"/>
  <c r="T1025" i="3" s="1"/>
  <c r="O1025" i="3"/>
  <c r="T1024" i="3"/>
  <c r="S1024" i="3"/>
  <c r="R1024" i="3"/>
  <c r="O1024" i="3"/>
  <c r="S1023" i="3"/>
  <c r="R1023" i="3"/>
  <c r="T1023" i="3" s="1"/>
  <c r="O1023" i="3"/>
  <c r="S1022" i="3"/>
  <c r="R1022" i="3"/>
  <c r="T1022" i="3" s="1"/>
  <c r="O1022" i="3"/>
  <c r="S1021" i="3"/>
  <c r="R1021" i="3"/>
  <c r="T1021" i="3" s="1"/>
  <c r="O1021" i="3"/>
  <c r="S1020" i="3"/>
  <c r="R1020" i="3"/>
  <c r="T1020" i="3" s="1"/>
  <c r="O1020" i="3"/>
  <c r="S1019" i="3"/>
  <c r="R1019" i="3"/>
  <c r="T1019" i="3" s="1"/>
  <c r="O1019" i="3"/>
  <c r="S1018" i="3"/>
  <c r="R1018" i="3"/>
  <c r="T1018" i="3" s="1"/>
  <c r="O1018" i="3"/>
  <c r="S1017" i="3"/>
  <c r="R1017" i="3"/>
  <c r="T1017" i="3" s="1"/>
  <c r="O1017" i="3"/>
  <c r="T1016" i="3"/>
  <c r="S1016" i="3"/>
  <c r="R1016" i="3"/>
  <c r="O1016" i="3"/>
  <c r="S1015" i="3"/>
  <c r="R1015" i="3"/>
  <c r="T1015" i="3" s="1"/>
  <c r="O1015" i="3"/>
  <c r="T1014" i="3"/>
  <c r="S1014" i="3"/>
  <c r="R1014" i="3"/>
  <c r="O1014" i="3"/>
  <c r="S1013" i="3"/>
  <c r="R1013" i="3"/>
  <c r="T1013" i="3" s="1"/>
  <c r="O1013" i="3"/>
  <c r="S1012" i="3"/>
  <c r="R1012" i="3"/>
  <c r="T1012" i="3" s="1"/>
  <c r="O1012" i="3"/>
  <c r="S1011" i="3"/>
  <c r="R1011" i="3"/>
  <c r="T1011" i="3" s="1"/>
  <c r="O1011" i="3"/>
  <c r="S1010" i="3"/>
  <c r="R1010" i="3"/>
  <c r="T1010" i="3" s="1"/>
  <c r="O1010" i="3"/>
  <c r="S1009" i="3"/>
  <c r="R1009" i="3"/>
  <c r="T1009" i="3" s="1"/>
  <c r="O1009" i="3"/>
  <c r="S1008" i="3"/>
  <c r="R1008" i="3"/>
  <c r="T1008" i="3" s="1"/>
  <c r="O1008" i="3"/>
  <c r="S1007" i="3"/>
  <c r="R1007" i="3"/>
  <c r="T1007" i="3" s="1"/>
  <c r="O1007" i="3"/>
  <c r="S1006" i="3"/>
  <c r="R1006" i="3"/>
  <c r="T1006" i="3" s="1"/>
  <c r="O1006" i="3"/>
  <c r="S1005" i="3"/>
  <c r="R1005" i="3"/>
  <c r="T1005" i="3" s="1"/>
  <c r="O1005" i="3"/>
  <c r="S1004" i="3"/>
  <c r="R1004" i="3"/>
  <c r="T1004" i="3" s="1"/>
  <c r="O1004" i="3"/>
  <c r="S1003" i="3"/>
  <c r="R1003" i="3"/>
  <c r="T1003" i="3" s="1"/>
  <c r="O1003" i="3"/>
  <c r="S1002" i="3"/>
  <c r="R1002" i="3"/>
  <c r="T1002" i="3" s="1"/>
  <c r="O1002" i="3"/>
  <c r="S1001" i="3"/>
  <c r="R1001" i="3"/>
  <c r="T1001" i="3" s="1"/>
  <c r="O1001" i="3"/>
  <c r="S1000" i="3"/>
  <c r="R1000" i="3"/>
  <c r="T1000" i="3" s="1"/>
  <c r="O1000" i="3"/>
  <c r="S999" i="3"/>
  <c r="R999" i="3"/>
  <c r="T999" i="3" s="1"/>
  <c r="O999" i="3"/>
  <c r="S998" i="3"/>
  <c r="R998" i="3"/>
  <c r="T998" i="3" s="1"/>
  <c r="O998" i="3"/>
  <c r="S997" i="3"/>
  <c r="R997" i="3"/>
  <c r="T997" i="3" s="1"/>
  <c r="O997" i="3"/>
  <c r="S996" i="3"/>
  <c r="R996" i="3"/>
  <c r="T996" i="3" s="1"/>
  <c r="O996" i="3"/>
  <c r="S995" i="3"/>
  <c r="R995" i="3"/>
  <c r="T995" i="3" s="1"/>
  <c r="O995" i="3"/>
  <c r="T994" i="3"/>
  <c r="S994" i="3"/>
  <c r="R994" i="3"/>
  <c r="O994" i="3"/>
  <c r="S993" i="3"/>
  <c r="R993" i="3"/>
  <c r="T993" i="3" s="1"/>
  <c r="O993" i="3"/>
  <c r="T992" i="3"/>
  <c r="S992" i="3"/>
  <c r="R992" i="3"/>
  <c r="O992" i="3"/>
  <c r="S991" i="3"/>
  <c r="R991" i="3"/>
  <c r="T991" i="3" s="1"/>
  <c r="O991" i="3"/>
  <c r="S990" i="3"/>
  <c r="R990" i="3"/>
  <c r="T990" i="3" s="1"/>
  <c r="O990" i="3"/>
  <c r="S989" i="3"/>
  <c r="R989" i="3"/>
  <c r="T989" i="3" s="1"/>
  <c r="O989" i="3"/>
  <c r="S988" i="3"/>
  <c r="R988" i="3"/>
  <c r="T988" i="3" s="1"/>
  <c r="O988" i="3"/>
  <c r="S987" i="3"/>
  <c r="R987" i="3"/>
  <c r="T987" i="3" s="1"/>
  <c r="O987" i="3"/>
  <c r="S986" i="3"/>
  <c r="R986" i="3"/>
  <c r="T986" i="3" s="1"/>
  <c r="O986" i="3"/>
  <c r="S985" i="3"/>
  <c r="R985" i="3"/>
  <c r="T985" i="3" s="1"/>
  <c r="O985" i="3"/>
  <c r="T984" i="3"/>
  <c r="S984" i="3"/>
  <c r="R984" i="3"/>
  <c r="O984" i="3"/>
  <c r="S983" i="3"/>
  <c r="R983" i="3"/>
  <c r="T983" i="3" s="1"/>
  <c r="O983" i="3"/>
  <c r="T982" i="3"/>
  <c r="S982" i="3"/>
  <c r="R982" i="3"/>
  <c r="O982" i="3"/>
  <c r="S981" i="3"/>
  <c r="R981" i="3"/>
  <c r="T981" i="3" s="1"/>
  <c r="O981" i="3"/>
  <c r="S980" i="3"/>
  <c r="R980" i="3"/>
  <c r="T980" i="3" s="1"/>
  <c r="O980" i="3"/>
  <c r="S979" i="3"/>
  <c r="R979" i="3"/>
  <c r="T979" i="3" s="1"/>
  <c r="O979" i="3"/>
  <c r="S978" i="3"/>
  <c r="R978" i="3"/>
  <c r="T978" i="3" s="1"/>
  <c r="O978" i="3"/>
  <c r="S977" i="3"/>
  <c r="R977" i="3"/>
  <c r="T977" i="3" s="1"/>
  <c r="O977" i="3"/>
  <c r="S976" i="3"/>
  <c r="R976" i="3"/>
  <c r="T976" i="3" s="1"/>
  <c r="O976" i="3"/>
  <c r="S975" i="3"/>
  <c r="R975" i="3"/>
  <c r="T975" i="3" s="1"/>
  <c r="O975" i="3"/>
  <c r="S974" i="3"/>
  <c r="R974" i="3"/>
  <c r="T974" i="3" s="1"/>
  <c r="O974" i="3"/>
  <c r="S973" i="3"/>
  <c r="R973" i="3"/>
  <c r="T973" i="3" s="1"/>
  <c r="O973" i="3"/>
  <c r="S972" i="3"/>
  <c r="R972" i="3"/>
  <c r="T972" i="3" s="1"/>
  <c r="O972" i="3"/>
  <c r="S971" i="3"/>
  <c r="R971" i="3"/>
  <c r="T971" i="3" s="1"/>
  <c r="O971" i="3"/>
  <c r="T970" i="3"/>
  <c r="O970" i="3"/>
  <c r="T969" i="3"/>
  <c r="O969" i="3"/>
  <c r="S968" i="3"/>
  <c r="R968" i="3"/>
  <c r="T968" i="3" s="1"/>
  <c r="O968" i="3"/>
  <c r="S967" i="3"/>
  <c r="R967" i="3"/>
  <c r="T967" i="3" s="1"/>
  <c r="O967" i="3"/>
  <c r="S966" i="3"/>
  <c r="R966" i="3"/>
  <c r="T966" i="3" s="1"/>
  <c r="O966" i="3"/>
  <c r="S965" i="3"/>
  <c r="R965" i="3"/>
  <c r="T965" i="3" s="1"/>
  <c r="O965" i="3"/>
  <c r="S964" i="3"/>
  <c r="R964" i="3"/>
  <c r="T964" i="3" s="1"/>
  <c r="O964" i="3"/>
  <c r="S963" i="3"/>
  <c r="R963" i="3"/>
  <c r="T963" i="3" s="1"/>
  <c r="O963" i="3"/>
  <c r="S962" i="3"/>
  <c r="R962" i="3"/>
  <c r="T962" i="3" s="1"/>
  <c r="O962" i="3"/>
  <c r="S961" i="3"/>
  <c r="R961" i="3"/>
  <c r="T961" i="3" s="1"/>
  <c r="O961" i="3"/>
  <c r="T960" i="3"/>
  <c r="S960" i="3"/>
  <c r="R960" i="3"/>
  <c r="O960" i="3"/>
  <c r="T959" i="3"/>
  <c r="O959" i="3"/>
  <c r="T958" i="3"/>
  <c r="O958" i="3"/>
  <c r="T957" i="3"/>
  <c r="O957" i="3"/>
  <c r="T956" i="3"/>
  <c r="O956" i="3"/>
  <c r="T955" i="3"/>
  <c r="O955" i="3"/>
  <c r="T954" i="3"/>
  <c r="O954" i="3"/>
  <c r="T953" i="3"/>
  <c r="O953" i="3"/>
  <c r="T952" i="3"/>
  <c r="O952" i="3"/>
  <c r="T951" i="3"/>
  <c r="O951" i="3"/>
  <c r="T950" i="3"/>
  <c r="O950" i="3"/>
  <c r="T949" i="3"/>
  <c r="O949" i="3"/>
  <c r="T948" i="3"/>
  <c r="O948" i="3"/>
  <c r="T947" i="3"/>
  <c r="O947" i="3"/>
  <c r="T946" i="3"/>
  <c r="O946" i="3"/>
  <c r="T945" i="3"/>
  <c r="O945" i="3"/>
  <c r="T944" i="3"/>
  <c r="O944" i="3"/>
  <c r="T943" i="3"/>
  <c r="O943" i="3"/>
  <c r="T942" i="3"/>
  <c r="O942" i="3"/>
  <c r="T941" i="3"/>
  <c r="O941" i="3"/>
  <c r="T940" i="3"/>
  <c r="O940" i="3"/>
  <c r="T939" i="3"/>
  <c r="O939" i="3"/>
  <c r="T938" i="3"/>
  <c r="O938" i="3"/>
  <c r="T937" i="3"/>
  <c r="O937" i="3"/>
  <c r="T936" i="3"/>
  <c r="O936" i="3"/>
  <c r="T935" i="3"/>
  <c r="O935" i="3"/>
  <c r="T934" i="3"/>
  <c r="O934" i="3"/>
  <c r="T933" i="3"/>
  <c r="O933" i="3"/>
  <c r="T932" i="3"/>
  <c r="O932" i="3"/>
  <c r="T931" i="3"/>
  <c r="O931" i="3"/>
  <c r="T930" i="3"/>
  <c r="O930" i="3"/>
  <c r="T929" i="3"/>
  <c r="O929" i="3"/>
  <c r="T928" i="3"/>
  <c r="O928" i="3"/>
  <c r="T927" i="3"/>
  <c r="O927" i="3"/>
  <c r="T926" i="3"/>
  <c r="O926" i="3"/>
  <c r="T925" i="3"/>
  <c r="O925" i="3"/>
  <c r="T924" i="3"/>
  <c r="O924" i="3"/>
  <c r="T923" i="3"/>
  <c r="O923" i="3"/>
  <c r="T922" i="3"/>
  <c r="O922" i="3"/>
  <c r="T921" i="3"/>
  <c r="O921" i="3"/>
  <c r="T920" i="3"/>
  <c r="O920" i="3"/>
  <c r="T919" i="3"/>
  <c r="O919" i="3"/>
  <c r="T918" i="3"/>
  <c r="O918" i="3"/>
  <c r="T917" i="3"/>
  <c r="O917" i="3"/>
  <c r="T916" i="3"/>
  <c r="O916" i="3"/>
  <c r="T915" i="3"/>
  <c r="O915" i="3"/>
  <c r="T914" i="3"/>
  <c r="O914" i="3"/>
  <c r="T913" i="3"/>
  <c r="O913" i="3"/>
  <c r="T912" i="3"/>
  <c r="O912" i="3"/>
  <c r="T911" i="3"/>
  <c r="O911" i="3"/>
  <c r="S910" i="3"/>
  <c r="R910" i="3"/>
  <c r="T910" i="3" s="1"/>
  <c r="O910" i="3"/>
  <c r="S909" i="3"/>
  <c r="R909" i="3"/>
  <c r="T909" i="3" s="1"/>
  <c r="O909" i="3"/>
  <c r="S908" i="3"/>
  <c r="R908" i="3"/>
  <c r="T908" i="3" s="1"/>
  <c r="O908" i="3"/>
  <c r="S907" i="3"/>
  <c r="R907" i="3"/>
  <c r="T907" i="3" s="1"/>
  <c r="O907" i="3"/>
  <c r="S906" i="3"/>
  <c r="R906" i="3"/>
  <c r="T906" i="3" s="1"/>
  <c r="O906" i="3"/>
  <c r="S905" i="3"/>
  <c r="R905" i="3"/>
  <c r="T905" i="3" s="1"/>
  <c r="O905" i="3"/>
  <c r="S904" i="3"/>
  <c r="R904" i="3"/>
  <c r="T904" i="3" s="1"/>
  <c r="O904" i="3"/>
  <c r="T903" i="3"/>
  <c r="S903" i="3"/>
  <c r="R903" i="3"/>
  <c r="O903" i="3"/>
  <c r="S902" i="3"/>
  <c r="R902" i="3"/>
  <c r="T902" i="3" s="1"/>
  <c r="O902" i="3"/>
  <c r="S901" i="3"/>
  <c r="R901" i="3"/>
  <c r="T901" i="3" s="1"/>
  <c r="O901" i="3"/>
  <c r="S900" i="3"/>
  <c r="R900" i="3"/>
  <c r="T900" i="3" s="1"/>
  <c r="O900" i="3"/>
  <c r="S899" i="3"/>
  <c r="R899" i="3"/>
  <c r="T899" i="3" s="1"/>
  <c r="O899" i="3"/>
  <c r="S898" i="3"/>
  <c r="R898" i="3"/>
  <c r="T898" i="3" s="1"/>
  <c r="O898" i="3"/>
  <c r="T897" i="3"/>
  <c r="S897" i="3"/>
  <c r="R897" i="3"/>
  <c r="O897" i="3"/>
  <c r="S896" i="3"/>
  <c r="R896" i="3"/>
  <c r="T896" i="3" s="1"/>
  <c r="O896" i="3"/>
  <c r="S895" i="3"/>
  <c r="R895" i="3"/>
  <c r="T895" i="3" s="1"/>
  <c r="O895" i="3"/>
  <c r="S894" i="3"/>
  <c r="R894" i="3"/>
  <c r="T894" i="3" s="1"/>
  <c r="O894" i="3"/>
  <c r="S893" i="3"/>
  <c r="R893" i="3"/>
  <c r="T893" i="3" s="1"/>
  <c r="O893" i="3"/>
  <c r="S892" i="3"/>
  <c r="R892" i="3"/>
  <c r="T892" i="3" s="1"/>
  <c r="O892" i="3"/>
  <c r="S891" i="3"/>
  <c r="R891" i="3"/>
  <c r="T891" i="3" s="1"/>
  <c r="O891" i="3"/>
  <c r="S890" i="3"/>
  <c r="R890" i="3"/>
  <c r="T890" i="3" s="1"/>
  <c r="O890" i="3"/>
  <c r="S889" i="3"/>
  <c r="R889" i="3"/>
  <c r="T889" i="3" s="1"/>
  <c r="O889" i="3"/>
  <c r="S888" i="3"/>
  <c r="R888" i="3"/>
  <c r="T888" i="3" s="1"/>
  <c r="O888" i="3"/>
  <c r="T887" i="3"/>
  <c r="S887" i="3"/>
  <c r="R887" i="3"/>
  <c r="O887" i="3"/>
  <c r="S886" i="3"/>
  <c r="R886" i="3"/>
  <c r="T886" i="3" s="1"/>
  <c r="O886" i="3"/>
  <c r="S885" i="3"/>
  <c r="R885" i="3"/>
  <c r="T885" i="3" s="1"/>
  <c r="O885" i="3"/>
  <c r="S884" i="3"/>
  <c r="R884" i="3"/>
  <c r="T884" i="3" s="1"/>
  <c r="O884" i="3"/>
  <c r="S883" i="3"/>
  <c r="R883" i="3"/>
  <c r="T883" i="3" s="1"/>
  <c r="O883" i="3"/>
  <c r="S882" i="3"/>
  <c r="R882" i="3"/>
  <c r="T882" i="3" s="1"/>
  <c r="O882" i="3"/>
  <c r="S881" i="3"/>
  <c r="R881" i="3"/>
  <c r="T881" i="3" s="1"/>
  <c r="O881" i="3"/>
  <c r="S880" i="3"/>
  <c r="R880" i="3"/>
  <c r="T880" i="3" s="1"/>
  <c r="O880" i="3"/>
  <c r="S879" i="3"/>
  <c r="R879" i="3"/>
  <c r="T879" i="3" s="1"/>
  <c r="O879" i="3"/>
  <c r="S878" i="3"/>
  <c r="R878" i="3"/>
  <c r="T878" i="3" s="1"/>
  <c r="O878" i="3"/>
  <c r="T877" i="3"/>
  <c r="S877" i="3"/>
  <c r="R877" i="3"/>
  <c r="O877" i="3"/>
  <c r="S876" i="3"/>
  <c r="R876" i="3"/>
  <c r="T876" i="3" s="1"/>
  <c r="O876" i="3"/>
  <c r="S875" i="3"/>
  <c r="R875" i="3"/>
  <c r="T875" i="3" s="1"/>
  <c r="O875" i="3"/>
  <c r="S874" i="3"/>
  <c r="R874" i="3"/>
  <c r="T874" i="3" s="1"/>
  <c r="O874" i="3"/>
  <c r="S873" i="3"/>
  <c r="R873" i="3"/>
  <c r="T873" i="3" s="1"/>
  <c r="O873" i="3"/>
  <c r="S872" i="3"/>
  <c r="R872" i="3"/>
  <c r="T872" i="3" s="1"/>
  <c r="O872" i="3"/>
  <c r="T871" i="3"/>
  <c r="S871" i="3"/>
  <c r="R871" i="3"/>
  <c r="O871" i="3"/>
  <c r="S870" i="3"/>
  <c r="R870" i="3"/>
  <c r="T870" i="3" s="1"/>
  <c r="O870" i="3"/>
  <c r="S869" i="3"/>
  <c r="R869" i="3"/>
  <c r="T869" i="3" s="1"/>
  <c r="O869" i="3"/>
  <c r="S868" i="3"/>
  <c r="R868" i="3"/>
  <c r="T868" i="3" s="1"/>
  <c r="O868" i="3"/>
  <c r="S867" i="3"/>
  <c r="R867" i="3"/>
  <c r="T867" i="3" s="1"/>
  <c r="O867" i="3"/>
  <c r="S866" i="3"/>
  <c r="R866" i="3"/>
  <c r="T866" i="3" s="1"/>
  <c r="O866" i="3"/>
  <c r="T865" i="3"/>
  <c r="S865" i="3"/>
  <c r="R865" i="3"/>
  <c r="O865" i="3"/>
  <c r="S864" i="3"/>
  <c r="R864" i="3"/>
  <c r="T864" i="3" s="1"/>
  <c r="O864" i="3"/>
  <c r="S863" i="3"/>
  <c r="R863" i="3"/>
  <c r="T863" i="3" s="1"/>
  <c r="O863" i="3"/>
  <c r="S862" i="3"/>
  <c r="R862" i="3"/>
  <c r="T862" i="3" s="1"/>
  <c r="O862" i="3"/>
  <c r="S861" i="3"/>
  <c r="R861" i="3"/>
  <c r="T861" i="3" s="1"/>
  <c r="O861" i="3"/>
  <c r="S860" i="3"/>
  <c r="R860" i="3"/>
  <c r="T860" i="3" s="1"/>
  <c r="O860" i="3"/>
  <c r="S859" i="3"/>
  <c r="R859" i="3"/>
  <c r="T859" i="3" s="1"/>
  <c r="O859" i="3"/>
  <c r="S858" i="3"/>
  <c r="R858" i="3"/>
  <c r="T858" i="3" s="1"/>
  <c r="O858" i="3"/>
  <c r="S857" i="3"/>
  <c r="R857" i="3"/>
  <c r="T857" i="3" s="1"/>
  <c r="O857" i="3"/>
  <c r="S856" i="3"/>
  <c r="R856" i="3"/>
  <c r="T856" i="3" s="1"/>
  <c r="O856" i="3"/>
  <c r="T855" i="3"/>
  <c r="S855" i="3"/>
  <c r="R855" i="3"/>
  <c r="O855" i="3"/>
  <c r="S854" i="3"/>
  <c r="R854" i="3"/>
  <c r="T854" i="3" s="1"/>
  <c r="O854" i="3"/>
  <c r="S853" i="3"/>
  <c r="R853" i="3"/>
  <c r="T853" i="3" s="1"/>
  <c r="O853" i="3"/>
  <c r="S852" i="3"/>
  <c r="R852" i="3"/>
  <c r="T852" i="3" s="1"/>
  <c r="O852" i="3"/>
  <c r="S851" i="3"/>
  <c r="R851" i="3"/>
  <c r="T851" i="3" s="1"/>
  <c r="O851" i="3"/>
  <c r="T850" i="3"/>
  <c r="O850" i="3"/>
  <c r="T849" i="3"/>
  <c r="O849" i="3"/>
  <c r="T848" i="3"/>
  <c r="O848" i="3"/>
  <c r="T847" i="3"/>
  <c r="O847" i="3"/>
  <c r="T846" i="3"/>
  <c r="O846" i="3"/>
  <c r="S845" i="3"/>
  <c r="R845" i="3"/>
  <c r="T845" i="3" s="1"/>
  <c r="O845" i="3"/>
  <c r="S844" i="3"/>
  <c r="R844" i="3"/>
  <c r="T844" i="3" s="1"/>
  <c r="O844" i="3"/>
  <c r="S843" i="3"/>
  <c r="R843" i="3"/>
  <c r="T843" i="3" s="1"/>
  <c r="O843" i="3"/>
  <c r="S842" i="3"/>
  <c r="R842" i="3"/>
  <c r="T842" i="3" s="1"/>
  <c r="O842" i="3"/>
  <c r="N841" i="3"/>
  <c r="O841" i="3" s="1"/>
  <c r="N840" i="3"/>
  <c r="O840" i="3" s="1"/>
  <c r="S839" i="3"/>
  <c r="R839" i="3"/>
  <c r="T839" i="3" s="1"/>
  <c r="O839" i="3"/>
  <c r="T838" i="3"/>
  <c r="O838" i="3"/>
  <c r="S837" i="3"/>
  <c r="R837" i="3"/>
  <c r="T837" i="3" s="1"/>
  <c r="O837" i="3"/>
  <c r="S836" i="3"/>
  <c r="R836" i="3"/>
  <c r="T836" i="3" s="1"/>
  <c r="O836" i="3"/>
  <c r="S835" i="3"/>
  <c r="R835" i="3"/>
  <c r="T835" i="3" s="1"/>
  <c r="O835" i="3"/>
  <c r="T834" i="3"/>
  <c r="O834" i="3"/>
  <c r="T833" i="3"/>
  <c r="O833" i="3"/>
  <c r="T832" i="3"/>
  <c r="S832" i="3"/>
  <c r="R832" i="3"/>
  <c r="O832" i="3"/>
  <c r="T831" i="3"/>
  <c r="O831" i="3"/>
  <c r="T830" i="3"/>
  <c r="O830" i="3"/>
  <c r="S829" i="3"/>
  <c r="R829" i="3"/>
  <c r="T829" i="3" s="1"/>
  <c r="O829" i="3"/>
  <c r="S828" i="3"/>
  <c r="R828" i="3"/>
  <c r="T828" i="3" s="1"/>
  <c r="O828" i="3"/>
  <c r="S827" i="3"/>
  <c r="R827" i="3"/>
  <c r="T827" i="3" s="1"/>
  <c r="O827" i="3"/>
  <c r="S826" i="3"/>
  <c r="R826" i="3"/>
  <c r="T826" i="3" s="1"/>
  <c r="O826" i="3"/>
  <c r="S825" i="3"/>
  <c r="R825" i="3"/>
  <c r="T825" i="3" s="1"/>
  <c r="O825" i="3"/>
  <c r="T824" i="3"/>
  <c r="O824" i="3"/>
  <c r="S823" i="3"/>
  <c r="R823" i="3"/>
  <c r="T823" i="3" s="1"/>
  <c r="O823" i="3"/>
  <c r="S822" i="3"/>
  <c r="R822" i="3"/>
  <c r="N822" i="3"/>
  <c r="S821" i="3"/>
  <c r="R821" i="3"/>
  <c r="N821" i="3"/>
  <c r="S820" i="3"/>
  <c r="R820" i="3"/>
  <c r="N820" i="3"/>
  <c r="T819" i="3"/>
  <c r="O819" i="3"/>
  <c r="T818" i="3"/>
  <c r="S818" i="3"/>
  <c r="R818" i="3"/>
  <c r="O818" i="3"/>
  <c r="S817" i="3"/>
  <c r="R817" i="3"/>
  <c r="T817" i="3" s="1"/>
  <c r="O817" i="3"/>
  <c r="S816" i="3"/>
  <c r="R816" i="3"/>
  <c r="T816" i="3" s="1"/>
  <c r="O816" i="3"/>
  <c r="T815" i="3"/>
  <c r="O815" i="3"/>
  <c r="T814" i="3"/>
  <c r="O814" i="3"/>
  <c r="T813" i="3"/>
  <c r="O813" i="3"/>
  <c r="T812" i="3"/>
  <c r="O812" i="3"/>
  <c r="T811" i="3"/>
  <c r="O811" i="3"/>
  <c r="S810" i="3"/>
  <c r="R810" i="3"/>
  <c r="T810" i="3" s="1"/>
  <c r="O810" i="3"/>
  <c r="T809" i="3"/>
  <c r="S809" i="3"/>
  <c r="R809" i="3"/>
  <c r="O809" i="3"/>
  <c r="T808" i="3"/>
  <c r="O808" i="3"/>
  <c r="S807" i="3"/>
  <c r="R807" i="3"/>
  <c r="T807" i="3" s="1"/>
  <c r="O807" i="3"/>
  <c r="T806" i="3"/>
  <c r="O806" i="3"/>
  <c r="T805" i="3"/>
  <c r="O805" i="3"/>
  <c r="T804" i="3"/>
  <c r="S804" i="3"/>
  <c r="R804" i="3"/>
  <c r="O804" i="3"/>
  <c r="T803" i="3"/>
  <c r="O803" i="3"/>
  <c r="T802" i="3"/>
  <c r="O802" i="3"/>
  <c r="T801" i="3"/>
  <c r="O801" i="3"/>
  <c r="T800" i="3"/>
  <c r="O800" i="3"/>
  <c r="T799" i="3"/>
  <c r="O799" i="3"/>
  <c r="T798" i="3"/>
  <c r="O798" i="3"/>
  <c r="T797" i="3"/>
  <c r="O797" i="3"/>
  <c r="T796" i="3"/>
  <c r="O796" i="3"/>
  <c r="T795" i="3"/>
  <c r="O795" i="3"/>
  <c r="T794" i="3"/>
  <c r="O794" i="3"/>
  <c r="T793" i="3"/>
  <c r="O793" i="3"/>
  <c r="S792" i="3"/>
  <c r="R792" i="3"/>
  <c r="T792" i="3" s="1"/>
  <c r="O792" i="3"/>
  <c r="T791" i="3"/>
  <c r="O791" i="3"/>
  <c r="T790" i="3"/>
  <c r="O790" i="3"/>
  <c r="T789" i="3"/>
  <c r="O789" i="3"/>
  <c r="T788" i="3"/>
  <c r="O788" i="3"/>
  <c r="T787" i="3"/>
  <c r="O787" i="3"/>
  <c r="T786" i="3"/>
  <c r="O786" i="3"/>
  <c r="S785" i="3"/>
  <c r="R785" i="3"/>
  <c r="T785" i="3" s="1"/>
  <c r="O785" i="3"/>
  <c r="S784" i="3"/>
  <c r="R784" i="3"/>
  <c r="T784" i="3" s="1"/>
  <c r="O784" i="3"/>
  <c r="T783" i="3"/>
  <c r="O783" i="3"/>
  <c r="T782" i="3"/>
  <c r="O782" i="3"/>
  <c r="S781" i="3"/>
  <c r="R781" i="3"/>
  <c r="T781" i="3" s="1"/>
  <c r="O781" i="3"/>
  <c r="S780" i="3"/>
  <c r="R780" i="3"/>
  <c r="T780" i="3" s="1"/>
  <c r="O780" i="3"/>
  <c r="T779" i="3"/>
  <c r="O779" i="3"/>
  <c r="T778" i="3"/>
  <c r="O778" i="3"/>
  <c r="T777" i="3"/>
  <c r="O777" i="3"/>
  <c r="S776" i="3"/>
  <c r="R776" i="3"/>
  <c r="T776" i="3" s="1"/>
  <c r="O776" i="3"/>
  <c r="T775" i="3"/>
  <c r="O775" i="3"/>
  <c r="T774" i="3"/>
  <c r="O774" i="3"/>
  <c r="T773" i="3"/>
  <c r="O773" i="3"/>
  <c r="S772" i="3"/>
  <c r="R772" i="3"/>
  <c r="T772" i="3" s="1"/>
  <c r="O772" i="3"/>
  <c r="T771" i="3"/>
  <c r="S771" i="3"/>
  <c r="R771" i="3"/>
  <c r="O771" i="3"/>
  <c r="S770" i="3"/>
  <c r="R770" i="3"/>
  <c r="T770" i="3" s="1"/>
  <c r="O770" i="3"/>
  <c r="S769" i="3"/>
  <c r="R769" i="3"/>
  <c r="T769" i="3" s="1"/>
  <c r="O769" i="3"/>
  <c r="S768" i="3"/>
  <c r="R768" i="3"/>
  <c r="T768" i="3" s="1"/>
  <c r="O768" i="3"/>
  <c r="T767" i="3"/>
  <c r="S767" i="3"/>
  <c r="R767" i="3"/>
  <c r="O767" i="3"/>
  <c r="S766" i="3"/>
  <c r="R766" i="3"/>
  <c r="T766" i="3" s="1"/>
  <c r="O766" i="3"/>
  <c r="T765" i="3"/>
  <c r="S765" i="3"/>
  <c r="R765" i="3"/>
  <c r="O765" i="3"/>
  <c r="S764" i="3"/>
  <c r="R764" i="3"/>
  <c r="T764" i="3" s="1"/>
  <c r="O764" i="3"/>
  <c r="S763" i="3"/>
  <c r="R763" i="3"/>
  <c r="T763" i="3" s="1"/>
  <c r="O763" i="3"/>
  <c r="S762" i="3"/>
  <c r="R762" i="3"/>
  <c r="T762" i="3" s="1"/>
  <c r="O762" i="3"/>
  <c r="S761" i="3"/>
  <c r="R761" i="3"/>
  <c r="T761" i="3" s="1"/>
  <c r="O761" i="3"/>
  <c r="S760" i="3"/>
  <c r="R760" i="3"/>
  <c r="T760" i="3" s="1"/>
  <c r="O760" i="3"/>
  <c r="S759" i="3"/>
  <c r="R759" i="3"/>
  <c r="T759" i="3" s="1"/>
  <c r="O759" i="3"/>
  <c r="S758" i="3"/>
  <c r="R758" i="3"/>
  <c r="T758" i="3" s="1"/>
  <c r="O758" i="3"/>
  <c r="S757" i="3"/>
  <c r="R757" i="3"/>
  <c r="T757" i="3" s="1"/>
  <c r="O757" i="3"/>
  <c r="S756" i="3"/>
  <c r="R756" i="3"/>
  <c r="T756" i="3" s="1"/>
  <c r="O756" i="3"/>
  <c r="S755" i="3"/>
  <c r="R755" i="3"/>
  <c r="T755" i="3" s="1"/>
  <c r="O755" i="3"/>
  <c r="S754" i="3"/>
  <c r="R754" i="3"/>
  <c r="O754" i="3"/>
  <c r="S753" i="3"/>
  <c r="R753" i="3"/>
  <c r="T753" i="3" s="1"/>
  <c r="O753" i="3"/>
  <c r="S752" i="3"/>
  <c r="R752" i="3"/>
  <c r="T750" i="3" s="1"/>
  <c r="O752" i="3"/>
  <c r="T751" i="3"/>
  <c r="S751" i="3"/>
  <c r="R751" i="3"/>
  <c r="O751" i="3"/>
  <c r="S750" i="3"/>
  <c r="R750" i="3"/>
  <c r="O750" i="3"/>
  <c r="T749" i="3"/>
  <c r="S749" i="3"/>
  <c r="R749" i="3"/>
  <c r="O749" i="3"/>
  <c r="S748" i="3"/>
  <c r="R748" i="3"/>
  <c r="T748" i="3" s="1"/>
  <c r="O748" i="3"/>
  <c r="T747" i="3"/>
  <c r="O747" i="3"/>
  <c r="T746" i="3"/>
  <c r="O746" i="3"/>
  <c r="S745" i="3"/>
  <c r="R745" i="3"/>
  <c r="T745" i="3" s="1"/>
  <c r="O745" i="3"/>
  <c r="S744" i="3"/>
  <c r="R744" i="3"/>
  <c r="T744" i="3" s="1"/>
  <c r="O744" i="3"/>
  <c r="S743" i="3"/>
  <c r="R743" i="3"/>
  <c r="T743" i="3" s="1"/>
  <c r="O743" i="3"/>
  <c r="S742" i="3"/>
  <c r="R742" i="3"/>
  <c r="T742" i="3" s="1"/>
  <c r="O742" i="3"/>
  <c r="S741" i="3"/>
  <c r="R741" i="3"/>
  <c r="T741" i="3" s="1"/>
  <c r="O741" i="3"/>
  <c r="T740" i="3"/>
  <c r="O740" i="3"/>
  <c r="S739" i="3"/>
  <c r="R739" i="3"/>
  <c r="T739" i="3" s="1"/>
  <c r="O739" i="3"/>
  <c r="S738" i="3"/>
  <c r="R738" i="3"/>
  <c r="T738" i="3" s="1"/>
  <c r="O738" i="3"/>
  <c r="S737" i="3"/>
  <c r="R737" i="3"/>
  <c r="T737" i="3" s="1"/>
  <c r="O737" i="3"/>
  <c r="S736" i="3"/>
  <c r="R736" i="3"/>
  <c r="T736" i="3" s="1"/>
  <c r="O736" i="3"/>
  <c r="S735" i="3"/>
  <c r="R735" i="3"/>
  <c r="T735" i="3" s="1"/>
  <c r="O735" i="3"/>
  <c r="T734" i="3"/>
  <c r="S734" i="3"/>
  <c r="R734" i="3"/>
  <c r="O734" i="3"/>
  <c r="S733" i="3"/>
  <c r="R733" i="3"/>
  <c r="T733" i="3" s="1"/>
  <c r="O733" i="3"/>
  <c r="S732" i="3"/>
  <c r="R732" i="3"/>
  <c r="T732" i="3" s="1"/>
  <c r="O732" i="3"/>
  <c r="S731" i="3"/>
  <c r="R731" i="3"/>
  <c r="T731" i="3" s="1"/>
  <c r="O731" i="3"/>
  <c r="S730" i="3"/>
  <c r="R730" i="3"/>
  <c r="T730" i="3" s="1"/>
  <c r="O730" i="3"/>
  <c r="S729" i="3"/>
  <c r="R729" i="3"/>
  <c r="T729" i="3" s="1"/>
  <c r="O729" i="3"/>
  <c r="T728" i="3"/>
  <c r="S728" i="3"/>
  <c r="R728" i="3"/>
  <c r="O728" i="3"/>
  <c r="S727" i="3"/>
  <c r="R727" i="3"/>
  <c r="T727" i="3" s="1"/>
  <c r="O727" i="3"/>
  <c r="S726" i="3"/>
  <c r="R726" i="3"/>
  <c r="T726" i="3" s="1"/>
  <c r="O726" i="3"/>
  <c r="S725" i="3"/>
  <c r="R725" i="3"/>
  <c r="T725" i="3" s="1"/>
  <c r="O725" i="3"/>
  <c r="S724" i="3"/>
  <c r="R724" i="3"/>
  <c r="T724" i="3" s="1"/>
  <c r="O724" i="3"/>
  <c r="S723" i="3"/>
  <c r="R723" i="3"/>
  <c r="T723" i="3" s="1"/>
  <c r="O723" i="3"/>
  <c r="S722" i="3"/>
  <c r="R722" i="3"/>
  <c r="T722" i="3" s="1"/>
  <c r="O722" i="3"/>
  <c r="S721" i="3"/>
  <c r="R721" i="3"/>
  <c r="T721" i="3" s="1"/>
  <c r="O721" i="3"/>
  <c r="S720" i="3"/>
  <c r="R720" i="3"/>
  <c r="T720" i="3" s="1"/>
  <c r="O720" i="3"/>
  <c r="S719" i="3"/>
  <c r="R719" i="3"/>
  <c r="T719" i="3" s="1"/>
  <c r="O719" i="3"/>
  <c r="T718" i="3"/>
  <c r="S718" i="3"/>
  <c r="R718" i="3"/>
  <c r="O718" i="3"/>
  <c r="S717" i="3"/>
  <c r="R717" i="3"/>
  <c r="T717" i="3" s="1"/>
  <c r="O717" i="3"/>
  <c r="S716" i="3"/>
  <c r="R716" i="3"/>
  <c r="T716" i="3" s="1"/>
  <c r="O716" i="3"/>
  <c r="T715" i="3"/>
  <c r="O715" i="3"/>
  <c r="T714" i="3"/>
  <c r="O714" i="3"/>
  <c r="S713" i="3"/>
  <c r="R713" i="3"/>
  <c r="T713" i="3" s="1"/>
  <c r="O713" i="3"/>
  <c r="T712" i="3"/>
  <c r="O712" i="3"/>
  <c r="T711" i="3"/>
  <c r="S711" i="3"/>
  <c r="R711" i="3"/>
  <c r="O711" i="3"/>
  <c r="S710" i="3"/>
  <c r="R710" i="3"/>
  <c r="T710" i="3" s="1"/>
  <c r="O710" i="3"/>
  <c r="S709" i="3"/>
  <c r="R709" i="3"/>
  <c r="T709" i="3" s="1"/>
  <c r="O709" i="3"/>
  <c r="S708" i="3"/>
  <c r="R708" i="3"/>
  <c r="T708" i="3" s="1"/>
  <c r="O708" i="3"/>
  <c r="S707" i="3"/>
  <c r="R707" i="3"/>
  <c r="T707" i="3" s="1"/>
  <c r="O707" i="3"/>
  <c r="S706" i="3"/>
  <c r="R706" i="3"/>
  <c r="T706" i="3" s="1"/>
  <c r="O706" i="3"/>
  <c r="S705" i="3"/>
  <c r="R705" i="3"/>
  <c r="T705" i="3" s="1"/>
  <c r="O705" i="3"/>
  <c r="S704" i="3"/>
  <c r="R704" i="3"/>
  <c r="T704" i="3" s="1"/>
  <c r="O704" i="3"/>
  <c r="S703" i="3"/>
  <c r="R703" i="3"/>
  <c r="T703" i="3" s="1"/>
  <c r="O703" i="3"/>
  <c r="S702" i="3"/>
  <c r="R702" i="3"/>
  <c r="T702" i="3" s="1"/>
  <c r="O702" i="3"/>
  <c r="T701" i="3"/>
  <c r="S701" i="3"/>
  <c r="R701" i="3"/>
  <c r="O701" i="3"/>
  <c r="S700" i="3"/>
  <c r="R700" i="3"/>
  <c r="T700" i="3" s="1"/>
  <c r="O700" i="3"/>
  <c r="S699" i="3"/>
  <c r="R699" i="3"/>
  <c r="T699" i="3" s="1"/>
  <c r="O699" i="3"/>
  <c r="S698" i="3"/>
  <c r="R698" i="3"/>
  <c r="T698" i="3" s="1"/>
  <c r="O698" i="3"/>
  <c r="S697" i="3"/>
  <c r="R697" i="3"/>
  <c r="T697" i="3" s="1"/>
  <c r="O697" i="3"/>
  <c r="S696" i="3"/>
  <c r="R696" i="3"/>
  <c r="T696" i="3" s="1"/>
  <c r="O696" i="3"/>
  <c r="T695" i="3"/>
  <c r="S695" i="3"/>
  <c r="R695" i="3"/>
  <c r="O695" i="3"/>
  <c r="S694" i="3"/>
  <c r="R694" i="3"/>
  <c r="T694" i="3" s="1"/>
  <c r="O694" i="3"/>
  <c r="S693" i="3"/>
  <c r="R693" i="3"/>
  <c r="T693" i="3" s="1"/>
  <c r="O693" i="3"/>
  <c r="S692" i="3"/>
  <c r="R692" i="3"/>
  <c r="T692" i="3" s="1"/>
  <c r="O692" i="3"/>
  <c r="T691" i="3"/>
  <c r="O691" i="3"/>
  <c r="T690" i="3"/>
  <c r="S690" i="3"/>
  <c r="R690" i="3"/>
  <c r="O690" i="3"/>
  <c r="T689" i="3"/>
  <c r="O689" i="3"/>
  <c r="S688" i="3"/>
  <c r="R688" i="3"/>
  <c r="T688" i="3" s="1"/>
  <c r="O688" i="3"/>
  <c r="T687" i="3"/>
  <c r="S687" i="3"/>
  <c r="R687" i="3"/>
  <c r="O687" i="3"/>
  <c r="T686" i="3"/>
  <c r="O686" i="3"/>
  <c r="S685" i="3"/>
  <c r="R685" i="3"/>
  <c r="T685" i="3" s="1"/>
  <c r="O685" i="3"/>
  <c r="S684" i="3"/>
  <c r="R684" i="3"/>
  <c r="T684" i="3" s="1"/>
  <c r="O684" i="3"/>
  <c r="S683" i="3"/>
  <c r="R683" i="3"/>
  <c r="T683" i="3" s="1"/>
  <c r="O683" i="3"/>
  <c r="T682" i="3"/>
  <c r="S682" i="3"/>
  <c r="R682" i="3"/>
  <c r="O682" i="3"/>
  <c r="S681" i="3"/>
  <c r="R681" i="3"/>
  <c r="T681" i="3" s="1"/>
  <c r="O681" i="3"/>
  <c r="S680" i="3"/>
  <c r="R680" i="3"/>
  <c r="T680" i="3" s="1"/>
  <c r="O680" i="3"/>
  <c r="S679" i="3"/>
  <c r="R679" i="3"/>
  <c r="T679" i="3" s="1"/>
  <c r="O679" i="3"/>
  <c r="S678" i="3"/>
  <c r="R678" i="3"/>
  <c r="T678" i="3" s="1"/>
  <c r="O678" i="3"/>
  <c r="S677" i="3"/>
  <c r="R677" i="3"/>
  <c r="T677" i="3" s="1"/>
  <c r="O677" i="3"/>
  <c r="S676" i="3"/>
  <c r="R676" i="3"/>
  <c r="T676" i="3" s="1"/>
  <c r="O676" i="3"/>
  <c r="S675" i="3"/>
  <c r="R675" i="3"/>
  <c r="T675" i="3" s="1"/>
  <c r="O675" i="3"/>
  <c r="S674" i="3"/>
  <c r="R674" i="3"/>
  <c r="T674" i="3" s="1"/>
  <c r="O674" i="3"/>
  <c r="S673" i="3"/>
  <c r="R673" i="3"/>
  <c r="T673" i="3" s="1"/>
  <c r="O673" i="3"/>
  <c r="T672" i="3"/>
  <c r="S672" i="3"/>
  <c r="R672" i="3"/>
  <c r="O672" i="3"/>
  <c r="S671" i="3"/>
  <c r="R671" i="3"/>
  <c r="T671" i="3" s="1"/>
  <c r="O671" i="3"/>
  <c r="S670" i="3"/>
  <c r="R670" i="3"/>
  <c r="T670" i="3" s="1"/>
  <c r="O670" i="3"/>
  <c r="S669" i="3"/>
  <c r="R669" i="3"/>
  <c r="T669" i="3" s="1"/>
  <c r="O669" i="3"/>
  <c r="S668" i="3"/>
  <c r="R668" i="3"/>
  <c r="T668" i="3" s="1"/>
  <c r="O668" i="3"/>
  <c r="S667" i="3"/>
  <c r="R667" i="3"/>
  <c r="T667" i="3" s="1"/>
  <c r="O667" i="3"/>
  <c r="S666" i="3"/>
  <c r="R666" i="3"/>
  <c r="T666" i="3" s="1"/>
  <c r="O666" i="3"/>
  <c r="S665" i="3"/>
  <c r="R665" i="3"/>
  <c r="T665" i="3" s="1"/>
  <c r="O665" i="3"/>
  <c r="S664" i="3"/>
  <c r="R664" i="3"/>
  <c r="T664" i="3" s="1"/>
  <c r="O664" i="3"/>
  <c r="S663" i="3"/>
  <c r="R663" i="3"/>
  <c r="N663" i="3"/>
  <c r="T662" i="3"/>
  <c r="S662" i="3"/>
  <c r="R662" i="3"/>
  <c r="N662" i="3"/>
  <c r="O662" i="3" s="1"/>
  <c r="T661" i="3"/>
  <c r="S661" i="3"/>
  <c r="R661" i="3"/>
  <c r="N661" i="3"/>
  <c r="O661" i="3" s="1"/>
  <c r="S660" i="3"/>
  <c r="R660" i="3"/>
  <c r="N660" i="3"/>
  <c r="S659" i="3"/>
  <c r="R659" i="3"/>
  <c r="T659" i="3" s="1"/>
  <c r="O659" i="3"/>
  <c r="S658" i="3"/>
  <c r="R658" i="3"/>
  <c r="T658" i="3" s="1"/>
  <c r="O658" i="3"/>
  <c r="S657" i="3"/>
  <c r="R657" i="3"/>
  <c r="T657" i="3" s="1"/>
  <c r="O657" i="3"/>
  <c r="T656" i="3"/>
  <c r="S656" i="3"/>
  <c r="R656" i="3"/>
  <c r="O656" i="3"/>
  <c r="S655" i="3"/>
  <c r="R655" i="3"/>
  <c r="T655" i="3" s="1"/>
  <c r="O655" i="3"/>
  <c r="T654" i="3"/>
  <c r="S654" i="3"/>
  <c r="R654" i="3"/>
  <c r="O654" i="3"/>
  <c r="S653" i="3"/>
  <c r="R653" i="3"/>
  <c r="T653" i="3" s="1"/>
  <c r="O653" i="3"/>
  <c r="S652" i="3"/>
  <c r="R652" i="3"/>
  <c r="T652" i="3" s="1"/>
  <c r="O652" i="3"/>
  <c r="S651" i="3"/>
  <c r="R651" i="3"/>
  <c r="T651" i="3" s="1"/>
  <c r="O651" i="3"/>
  <c r="S650" i="3"/>
  <c r="R650" i="3"/>
  <c r="T650" i="3" s="1"/>
  <c r="O650" i="3"/>
  <c r="S649" i="3"/>
  <c r="R649" i="3"/>
  <c r="T649" i="3" s="1"/>
  <c r="O649" i="3"/>
  <c r="S648" i="3"/>
  <c r="R648" i="3"/>
  <c r="T648" i="3" s="1"/>
  <c r="O648" i="3"/>
  <c r="S647" i="3"/>
  <c r="R647" i="3"/>
  <c r="T647" i="3" s="1"/>
  <c r="O647" i="3"/>
  <c r="T646" i="3"/>
  <c r="S646" i="3"/>
  <c r="R646" i="3"/>
  <c r="O646" i="3"/>
  <c r="S645" i="3"/>
  <c r="R645" i="3"/>
  <c r="T645" i="3" s="1"/>
  <c r="O645" i="3"/>
  <c r="T644" i="3"/>
  <c r="S644" i="3"/>
  <c r="R644" i="3"/>
  <c r="O644" i="3"/>
  <c r="S643" i="3"/>
  <c r="R643" i="3"/>
  <c r="T643" i="3" s="1"/>
  <c r="O643" i="3"/>
  <c r="S642" i="3"/>
  <c r="R642" i="3"/>
  <c r="T642" i="3" s="1"/>
  <c r="O642" i="3"/>
  <c r="S641" i="3"/>
  <c r="R641" i="3"/>
  <c r="T641" i="3" s="1"/>
  <c r="O641" i="3"/>
  <c r="S640" i="3"/>
  <c r="R640" i="3"/>
  <c r="T640" i="3" s="1"/>
  <c r="O640" i="3"/>
  <c r="S639" i="3"/>
  <c r="R639" i="3"/>
  <c r="T639" i="3" s="1"/>
  <c r="O639" i="3"/>
  <c r="S638" i="3"/>
  <c r="R638" i="3"/>
  <c r="T638" i="3" s="1"/>
  <c r="O638" i="3"/>
  <c r="S637" i="3"/>
  <c r="R637" i="3"/>
  <c r="T637" i="3" s="1"/>
  <c r="O637" i="3"/>
  <c r="S636" i="3"/>
  <c r="R636" i="3"/>
  <c r="T636" i="3" s="1"/>
  <c r="O636" i="3"/>
  <c r="S635" i="3"/>
  <c r="R635" i="3"/>
  <c r="T635" i="3" s="1"/>
  <c r="O635" i="3"/>
  <c r="S634" i="3"/>
  <c r="R634" i="3"/>
  <c r="T634" i="3" s="1"/>
  <c r="O634" i="3"/>
  <c r="S633" i="3"/>
  <c r="R633" i="3"/>
  <c r="T633" i="3" s="1"/>
  <c r="O633" i="3"/>
  <c r="S632" i="3"/>
  <c r="R632" i="3"/>
  <c r="T632" i="3" s="1"/>
  <c r="O632" i="3"/>
  <c r="S631" i="3"/>
  <c r="R631" i="3"/>
  <c r="T631" i="3" s="1"/>
  <c r="O631" i="3"/>
  <c r="S630" i="3"/>
  <c r="R630" i="3"/>
  <c r="T630" i="3" s="1"/>
  <c r="O630" i="3"/>
  <c r="S629" i="3"/>
  <c r="R629" i="3"/>
  <c r="T629" i="3" s="1"/>
  <c r="O629" i="3"/>
  <c r="S628" i="3"/>
  <c r="R628" i="3"/>
  <c r="T628" i="3" s="1"/>
  <c r="O628" i="3"/>
  <c r="S627" i="3"/>
  <c r="R627" i="3"/>
  <c r="T627" i="3" s="1"/>
  <c r="O627" i="3"/>
  <c r="S626" i="3"/>
  <c r="R626" i="3"/>
  <c r="T626" i="3" s="1"/>
  <c r="O626" i="3"/>
  <c r="S625" i="3"/>
  <c r="R625" i="3"/>
  <c r="T625" i="3" s="1"/>
  <c r="O625" i="3"/>
  <c r="T624" i="3"/>
  <c r="S624" i="3"/>
  <c r="R624" i="3"/>
  <c r="O624" i="3"/>
  <c r="S623" i="3"/>
  <c r="R623" i="3"/>
  <c r="T623" i="3" s="1"/>
  <c r="O623" i="3"/>
  <c r="T622" i="3"/>
  <c r="S622" i="3"/>
  <c r="R622" i="3"/>
  <c r="O622" i="3"/>
  <c r="S621" i="3"/>
  <c r="R621" i="3"/>
  <c r="T621" i="3" s="1"/>
  <c r="O621" i="3"/>
  <c r="S620" i="3"/>
  <c r="R620" i="3"/>
  <c r="T620" i="3" s="1"/>
  <c r="O620" i="3"/>
  <c r="S619" i="3"/>
  <c r="R619" i="3"/>
  <c r="T619" i="3" s="1"/>
  <c r="O619" i="3"/>
  <c r="S618" i="3"/>
  <c r="R618" i="3"/>
  <c r="T618" i="3" s="1"/>
  <c r="O618" i="3"/>
  <c r="S617" i="3"/>
  <c r="R617" i="3"/>
  <c r="T617" i="3" s="1"/>
  <c r="O617" i="3"/>
  <c r="S616" i="3"/>
  <c r="R616" i="3"/>
  <c r="T616" i="3" s="1"/>
  <c r="O616" i="3"/>
  <c r="S615" i="3"/>
  <c r="R615" i="3"/>
  <c r="T615" i="3" s="1"/>
  <c r="O615" i="3"/>
  <c r="T614" i="3"/>
  <c r="S614" i="3"/>
  <c r="R614" i="3"/>
  <c r="O614" i="3"/>
  <c r="S613" i="3"/>
  <c r="R613" i="3"/>
  <c r="T613" i="3" s="1"/>
  <c r="O613" i="3"/>
  <c r="T612" i="3"/>
  <c r="S612" i="3"/>
  <c r="R612" i="3"/>
  <c r="O612" i="3"/>
  <c r="S611" i="3"/>
  <c r="R611" i="3"/>
  <c r="T611" i="3" s="1"/>
  <c r="O611" i="3"/>
  <c r="S610" i="3"/>
  <c r="R610" i="3"/>
  <c r="T610" i="3" s="1"/>
  <c r="O610" i="3"/>
  <c r="S609" i="3"/>
  <c r="R609" i="3"/>
  <c r="T609" i="3" s="1"/>
  <c r="O609" i="3"/>
  <c r="S608" i="3"/>
  <c r="R608" i="3"/>
  <c r="T608" i="3" s="1"/>
  <c r="O608" i="3"/>
  <c r="S607" i="3"/>
  <c r="R607" i="3"/>
  <c r="T607" i="3" s="1"/>
  <c r="O607" i="3"/>
  <c r="S606" i="3"/>
  <c r="R606" i="3"/>
  <c r="T606" i="3" s="1"/>
  <c r="O606" i="3"/>
  <c r="S605" i="3"/>
  <c r="R605" i="3"/>
  <c r="T605" i="3" s="1"/>
  <c r="O605" i="3"/>
  <c r="S604" i="3"/>
  <c r="R604" i="3"/>
  <c r="T604" i="3" s="1"/>
  <c r="O604" i="3"/>
  <c r="S603" i="3"/>
  <c r="R603" i="3"/>
  <c r="T603" i="3" s="1"/>
  <c r="O603" i="3"/>
  <c r="S602" i="3"/>
  <c r="R602" i="3"/>
  <c r="T602" i="3" s="1"/>
  <c r="O602" i="3"/>
  <c r="S601" i="3"/>
  <c r="R601" i="3"/>
  <c r="T601" i="3" s="1"/>
  <c r="O601" i="3"/>
  <c r="S600" i="3"/>
  <c r="R600" i="3"/>
  <c r="T600" i="3" s="1"/>
  <c r="O600" i="3"/>
  <c r="S599" i="3"/>
  <c r="R599" i="3"/>
  <c r="T599" i="3" s="1"/>
  <c r="O599" i="3"/>
  <c r="S598" i="3"/>
  <c r="R598" i="3"/>
  <c r="T598" i="3" s="1"/>
  <c r="O598" i="3"/>
  <c r="S597" i="3"/>
  <c r="R597" i="3"/>
  <c r="T597" i="3" s="1"/>
  <c r="O597" i="3"/>
  <c r="S596" i="3"/>
  <c r="R596" i="3"/>
  <c r="T596" i="3" s="1"/>
  <c r="O596" i="3"/>
  <c r="S595" i="3"/>
  <c r="R595" i="3"/>
  <c r="T595" i="3" s="1"/>
  <c r="O595" i="3"/>
  <c r="S594" i="3"/>
  <c r="R594" i="3"/>
  <c r="T594" i="3" s="1"/>
  <c r="O594" i="3"/>
  <c r="S593" i="3"/>
  <c r="R593" i="3"/>
  <c r="T593" i="3" s="1"/>
  <c r="O593" i="3"/>
  <c r="T592" i="3"/>
  <c r="S592" i="3"/>
  <c r="R592" i="3"/>
  <c r="O592" i="3"/>
  <c r="S591" i="3"/>
  <c r="R591" i="3"/>
  <c r="T591" i="3" s="1"/>
  <c r="O591" i="3"/>
  <c r="T590" i="3"/>
  <c r="S590" i="3"/>
  <c r="R590" i="3"/>
  <c r="O590" i="3"/>
  <c r="S589" i="3"/>
  <c r="R589" i="3"/>
  <c r="T589" i="3" s="1"/>
  <c r="O589" i="3"/>
  <c r="S588" i="3"/>
  <c r="R588" i="3"/>
  <c r="T588" i="3" s="1"/>
  <c r="O588" i="3"/>
  <c r="S587" i="3"/>
  <c r="R587" i="3"/>
  <c r="T587" i="3" s="1"/>
  <c r="O587" i="3"/>
  <c r="S586" i="3"/>
  <c r="R586" i="3"/>
  <c r="T586" i="3" s="1"/>
  <c r="O586" i="3"/>
  <c r="S585" i="3"/>
  <c r="R585" i="3"/>
  <c r="T585" i="3" s="1"/>
  <c r="O585" i="3"/>
  <c r="S584" i="3"/>
  <c r="R584" i="3"/>
  <c r="T584" i="3" s="1"/>
  <c r="O584" i="3"/>
  <c r="S583" i="3"/>
  <c r="R583" i="3"/>
  <c r="T583" i="3" s="1"/>
  <c r="O583" i="3"/>
  <c r="T582" i="3"/>
  <c r="S582" i="3"/>
  <c r="R582" i="3"/>
  <c r="O582" i="3"/>
  <c r="S581" i="3"/>
  <c r="R581" i="3"/>
  <c r="T581" i="3" s="1"/>
  <c r="O581" i="3"/>
  <c r="T580" i="3"/>
  <c r="S580" i="3"/>
  <c r="R580" i="3"/>
  <c r="O580" i="3"/>
  <c r="S579" i="3"/>
  <c r="R579" i="3"/>
  <c r="T579" i="3" s="1"/>
  <c r="O579" i="3"/>
  <c r="S578" i="3"/>
  <c r="R578" i="3"/>
  <c r="T578" i="3" s="1"/>
  <c r="O578" i="3"/>
  <c r="S577" i="3"/>
  <c r="R577" i="3"/>
  <c r="T577" i="3" s="1"/>
  <c r="O577" i="3"/>
  <c r="S576" i="3"/>
  <c r="R576" i="3"/>
  <c r="T576" i="3" s="1"/>
  <c r="O576" i="3"/>
  <c r="S575" i="3"/>
  <c r="R575" i="3"/>
  <c r="T575" i="3" s="1"/>
  <c r="O575" i="3"/>
  <c r="S574" i="3"/>
  <c r="R574" i="3"/>
  <c r="T574" i="3" s="1"/>
  <c r="O574" i="3"/>
  <c r="S573" i="3"/>
  <c r="R573" i="3"/>
  <c r="T573" i="3" s="1"/>
  <c r="O573" i="3"/>
  <c r="S572" i="3"/>
  <c r="R572" i="3"/>
  <c r="T572" i="3" s="1"/>
  <c r="O572" i="3"/>
  <c r="S571" i="3"/>
  <c r="R571" i="3"/>
  <c r="T571" i="3" s="1"/>
  <c r="O571" i="3"/>
  <c r="S570" i="3"/>
  <c r="R570" i="3"/>
  <c r="T570" i="3" s="1"/>
  <c r="O570" i="3"/>
  <c r="S569" i="3"/>
  <c r="R569" i="3"/>
  <c r="T569" i="3" s="1"/>
  <c r="O569" i="3"/>
  <c r="S568" i="3"/>
  <c r="R568" i="3"/>
  <c r="T568" i="3" s="1"/>
  <c r="O568" i="3"/>
  <c r="S567" i="3"/>
  <c r="R567" i="3"/>
  <c r="T567" i="3" s="1"/>
  <c r="O567" i="3"/>
  <c r="S566" i="3"/>
  <c r="R566" i="3"/>
  <c r="T566" i="3" s="1"/>
  <c r="O566" i="3"/>
  <c r="S565" i="3"/>
  <c r="R565" i="3"/>
  <c r="T565" i="3" s="1"/>
  <c r="O565" i="3"/>
  <c r="S564" i="3"/>
  <c r="R564" i="3"/>
  <c r="T564" i="3" s="1"/>
  <c r="O564" i="3"/>
  <c r="S563" i="3"/>
  <c r="R563" i="3"/>
  <c r="T563" i="3" s="1"/>
  <c r="O563" i="3"/>
  <c r="S562" i="3"/>
  <c r="R562" i="3"/>
  <c r="T562" i="3" s="1"/>
  <c r="O562" i="3"/>
  <c r="S561" i="3"/>
  <c r="R561" i="3"/>
  <c r="T561" i="3" s="1"/>
  <c r="O561" i="3"/>
  <c r="T560" i="3"/>
  <c r="S560" i="3"/>
  <c r="R560" i="3"/>
  <c r="O560" i="3"/>
  <c r="S559" i="3"/>
  <c r="R559" i="3"/>
  <c r="T559" i="3" s="1"/>
  <c r="O559" i="3"/>
  <c r="T558" i="3"/>
  <c r="S558" i="3"/>
  <c r="R558" i="3"/>
  <c r="O558" i="3"/>
  <c r="S557" i="3"/>
  <c r="R557" i="3"/>
  <c r="T557" i="3" s="1"/>
  <c r="O557" i="3"/>
  <c r="S556" i="3"/>
  <c r="R556" i="3"/>
  <c r="T556" i="3" s="1"/>
  <c r="O556" i="3"/>
  <c r="S555" i="3"/>
  <c r="R555" i="3"/>
  <c r="T555" i="3" s="1"/>
  <c r="O555" i="3"/>
  <c r="S554" i="3"/>
  <c r="R554" i="3"/>
  <c r="T554" i="3" s="1"/>
  <c r="O554" i="3"/>
  <c r="S553" i="3"/>
  <c r="R553" i="3"/>
  <c r="T553" i="3" s="1"/>
  <c r="O553" i="3"/>
  <c r="S552" i="3"/>
  <c r="R552" i="3"/>
  <c r="T552" i="3" s="1"/>
  <c r="O552" i="3"/>
  <c r="S551" i="3"/>
  <c r="R551" i="3"/>
  <c r="T551" i="3" s="1"/>
  <c r="O551" i="3"/>
  <c r="T550" i="3"/>
  <c r="S550" i="3"/>
  <c r="R550" i="3"/>
  <c r="O550" i="3"/>
  <c r="S549" i="3"/>
  <c r="R549" i="3"/>
  <c r="T549" i="3" s="1"/>
  <c r="O549" i="3"/>
  <c r="T548" i="3"/>
  <c r="S548" i="3"/>
  <c r="R548" i="3"/>
  <c r="O548" i="3"/>
  <c r="S547" i="3"/>
  <c r="R547" i="3"/>
  <c r="T547" i="3" s="1"/>
  <c r="O547" i="3"/>
  <c r="S546" i="3"/>
  <c r="R546" i="3"/>
  <c r="T546" i="3" s="1"/>
  <c r="O546" i="3"/>
  <c r="S545" i="3"/>
  <c r="R545" i="3"/>
  <c r="T545" i="3" s="1"/>
  <c r="O545" i="3"/>
  <c r="S544" i="3"/>
  <c r="R544" i="3"/>
  <c r="T544" i="3" s="1"/>
  <c r="O544" i="3"/>
  <c r="S543" i="3"/>
  <c r="R543" i="3"/>
  <c r="T543" i="3" s="1"/>
  <c r="O543" i="3"/>
  <c r="S542" i="3"/>
  <c r="R542" i="3"/>
  <c r="T542" i="3" s="1"/>
  <c r="O542" i="3"/>
  <c r="T541" i="3"/>
  <c r="O541" i="3"/>
  <c r="T540" i="3"/>
  <c r="O540" i="3"/>
  <c r="S539" i="3"/>
  <c r="R539" i="3"/>
  <c r="T539" i="3" s="1"/>
  <c r="O539" i="3"/>
  <c r="T538" i="3"/>
  <c r="O538" i="3"/>
  <c r="S537" i="3"/>
  <c r="R537" i="3"/>
  <c r="T537" i="3" s="1"/>
  <c r="O537" i="3"/>
  <c r="S536" i="3"/>
  <c r="R536" i="3"/>
  <c r="T536" i="3" s="1"/>
  <c r="O536" i="3"/>
  <c r="S535" i="3"/>
  <c r="R535" i="3"/>
  <c r="T535" i="3" s="1"/>
  <c r="O535" i="3"/>
  <c r="S534" i="3"/>
  <c r="R534" i="3"/>
  <c r="N534" i="3"/>
  <c r="S533" i="3"/>
  <c r="R533" i="3"/>
  <c r="T533" i="3" s="1"/>
  <c r="O533" i="3"/>
  <c r="T532" i="3"/>
  <c r="O532" i="3"/>
  <c r="T531" i="3"/>
  <c r="O531" i="3"/>
  <c r="T530" i="3"/>
  <c r="O530" i="3"/>
  <c r="S529" i="3"/>
  <c r="R529" i="3"/>
  <c r="T529" i="3" s="1"/>
  <c r="O529" i="3"/>
  <c r="T528" i="3"/>
  <c r="O528" i="3"/>
  <c r="S527" i="3"/>
  <c r="R527" i="3"/>
  <c r="T527" i="3" s="1"/>
  <c r="O527" i="3"/>
  <c r="S526" i="3"/>
  <c r="R526" i="3"/>
  <c r="T526" i="3" s="1"/>
  <c r="O526" i="3"/>
  <c r="S525" i="3"/>
  <c r="R525" i="3"/>
  <c r="T525" i="3" s="1"/>
  <c r="O525" i="3"/>
  <c r="T524" i="3"/>
  <c r="S524" i="3"/>
  <c r="R524" i="3"/>
  <c r="O524" i="3"/>
  <c r="S523" i="3"/>
  <c r="R523" i="3"/>
  <c r="T523" i="3" s="1"/>
  <c r="O523" i="3"/>
  <c r="S522" i="3"/>
  <c r="R522" i="3"/>
  <c r="T522" i="3" s="1"/>
  <c r="O522" i="3"/>
  <c r="T521" i="3"/>
  <c r="O521" i="3"/>
  <c r="T520" i="3"/>
  <c r="S520" i="3"/>
  <c r="R520" i="3"/>
  <c r="O520" i="3"/>
  <c r="T519" i="3"/>
  <c r="O519" i="3"/>
  <c r="S518" i="3"/>
  <c r="R518" i="3"/>
  <c r="T518" i="3" s="1"/>
  <c r="O518" i="3"/>
  <c r="S517" i="3"/>
  <c r="R517" i="3"/>
  <c r="T517" i="3" s="1"/>
  <c r="O517" i="3"/>
  <c r="T516" i="3"/>
  <c r="O516" i="3"/>
  <c r="S515" i="3"/>
  <c r="R515" i="3"/>
  <c r="T515" i="3" s="1"/>
  <c r="O515" i="3"/>
  <c r="S514" i="3"/>
  <c r="R514" i="3"/>
  <c r="T514" i="3" s="1"/>
  <c r="O514" i="3"/>
  <c r="T513" i="3"/>
  <c r="O513" i="3"/>
  <c r="T512" i="3"/>
  <c r="O512" i="3"/>
  <c r="S511" i="3"/>
  <c r="R511" i="3"/>
  <c r="T511" i="3" s="1"/>
  <c r="O511" i="3"/>
  <c r="S510" i="3"/>
  <c r="R510" i="3"/>
  <c r="T510" i="3" s="1"/>
  <c r="O510" i="3"/>
  <c r="S509" i="3"/>
  <c r="R509" i="3"/>
  <c r="T509" i="3" s="1"/>
  <c r="O509" i="3"/>
  <c r="S508" i="3"/>
  <c r="R508" i="3"/>
  <c r="T508" i="3" s="1"/>
  <c r="O508" i="3"/>
  <c r="S507" i="3"/>
  <c r="R507" i="3"/>
  <c r="T507" i="3" s="1"/>
  <c r="O507" i="3"/>
  <c r="T506" i="3"/>
  <c r="O506" i="3"/>
  <c r="S505" i="3"/>
  <c r="R505" i="3"/>
  <c r="T505" i="3" s="1"/>
  <c r="O505" i="3"/>
  <c r="S504" i="3"/>
  <c r="R504" i="3"/>
  <c r="T504" i="3" s="1"/>
  <c r="O504" i="3"/>
  <c r="T503" i="3"/>
  <c r="O503" i="3"/>
  <c r="S502" i="3"/>
  <c r="R502" i="3"/>
  <c r="T502" i="3" s="1"/>
  <c r="O502" i="3"/>
  <c r="S501" i="3"/>
  <c r="R501" i="3"/>
  <c r="T501" i="3" s="1"/>
  <c r="O501" i="3"/>
  <c r="S500" i="3"/>
  <c r="R500" i="3"/>
  <c r="T500" i="3" s="1"/>
  <c r="O500" i="3"/>
  <c r="S499" i="3"/>
  <c r="R499" i="3"/>
  <c r="T499" i="3" s="1"/>
  <c r="O499" i="3"/>
  <c r="S498" i="3"/>
  <c r="R498" i="3"/>
  <c r="T498" i="3" s="1"/>
  <c r="O498" i="3"/>
  <c r="S497" i="3"/>
  <c r="R497" i="3"/>
  <c r="T497" i="3" s="1"/>
  <c r="O497" i="3"/>
  <c r="S496" i="3"/>
  <c r="R496" i="3"/>
  <c r="T496" i="3" s="1"/>
  <c r="O496" i="3"/>
  <c r="S495" i="3"/>
  <c r="R495" i="3"/>
  <c r="T495" i="3" s="1"/>
  <c r="O495" i="3"/>
  <c r="T494" i="3"/>
  <c r="S494" i="3"/>
  <c r="R494" i="3"/>
  <c r="O494" i="3"/>
  <c r="S493" i="3"/>
  <c r="R493" i="3"/>
  <c r="T493" i="3" s="1"/>
  <c r="O493" i="3"/>
  <c r="T492" i="3"/>
  <c r="O492" i="3"/>
  <c r="T491" i="3"/>
  <c r="O491" i="3"/>
  <c r="T490" i="3"/>
  <c r="O490" i="3"/>
  <c r="T489" i="3"/>
  <c r="O489" i="3"/>
  <c r="T488" i="3"/>
  <c r="O488" i="3"/>
  <c r="S487" i="3"/>
  <c r="R487" i="3"/>
  <c r="N487" i="3"/>
  <c r="O487" i="3" s="1"/>
  <c r="T486" i="3"/>
  <c r="O486" i="3"/>
  <c r="Q486" i="3" s="1"/>
  <c r="T485" i="3"/>
  <c r="O485" i="3"/>
  <c r="Q485" i="3" s="1"/>
  <c r="O484" i="3"/>
  <c r="N484" i="3"/>
  <c r="T484" i="3" s="1"/>
  <c r="S483" i="3"/>
  <c r="R483" i="3"/>
  <c r="T483" i="3" s="1"/>
  <c r="O483" i="3"/>
  <c r="S482" i="3"/>
  <c r="R482" i="3"/>
  <c r="T482" i="3" s="1"/>
  <c r="O482" i="3"/>
  <c r="T481" i="3"/>
  <c r="S481" i="3"/>
  <c r="R481" i="3"/>
  <c r="O481" i="3"/>
  <c r="S480" i="3"/>
  <c r="R480" i="3"/>
  <c r="T480" i="3" s="1"/>
  <c r="O480" i="3"/>
  <c r="S479" i="3"/>
  <c r="R479" i="3"/>
  <c r="T479" i="3" s="1"/>
  <c r="O479" i="3"/>
  <c r="S478" i="3"/>
  <c r="R478" i="3"/>
  <c r="T478" i="3" s="1"/>
  <c r="O478" i="3"/>
  <c r="S477" i="3"/>
  <c r="R477" i="3"/>
  <c r="T477" i="3" s="1"/>
  <c r="O477" i="3"/>
  <c r="T476" i="3"/>
  <c r="S476" i="3"/>
  <c r="R476" i="3"/>
  <c r="O476" i="3"/>
  <c r="S475" i="3"/>
  <c r="R475" i="3"/>
  <c r="T475" i="3" s="1"/>
  <c r="O475" i="3"/>
  <c r="S474" i="3"/>
  <c r="R474" i="3"/>
  <c r="T474" i="3" s="1"/>
  <c r="O474" i="3"/>
  <c r="S473" i="3"/>
  <c r="R473" i="3"/>
  <c r="T473" i="3" s="1"/>
  <c r="O473" i="3"/>
  <c r="S472" i="3"/>
  <c r="R472" i="3"/>
  <c r="T472" i="3" s="1"/>
  <c r="O472" i="3"/>
  <c r="S471" i="3"/>
  <c r="R471" i="3"/>
  <c r="T471" i="3" s="1"/>
  <c r="O471" i="3"/>
  <c r="S470" i="3"/>
  <c r="R470" i="3"/>
  <c r="T470" i="3" s="1"/>
  <c r="O470" i="3"/>
  <c r="S469" i="3"/>
  <c r="R469" i="3"/>
  <c r="T469" i="3" s="1"/>
  <c r="O469" i="3"/>
  <c r="S468" i="3"/>
  <c r="R468" i="3"/>
  <c r="T468" i="3" s="1"/>
  <c r="O468" i="3"/>
  <c r="S467" i="3"/>
  <c r="R467" i="3"/>
  <c r="T467" i="3" s="1"/>
  <c r="O467" i="3"/>
  <c r="S466" i="3"/>
  <c r="R466" i="3"/>
  <c r="T466" i="3" s="1"/>
  <c r="O466" i="3"/>
  <c r="S465" i="3"/>
  <c r="R465" i="3"/>
  <c r="T465" i="3" s="1"/>
  <c r="O465" i="3"/>
  <c r="S464" i="3"/>
  <c r="R464" i="3"/>
  <c r="T464" i="3" s="1"/>
  <c r="O464" i="3"/>
  <c r="T463" i="3"/>
  <c r="O463" i="3"/>
  <c r="T462" i="3"/>
  <c r="O462" i="3"/>
  <c r="T461" i="3"/>
  <c r="O461" i="3"/>
  <c r="T460" i="3"/>
  <c r="S460" i="3"/>
  <c r="R460" i="3"/>
  <c r="O460" i="3"/>
  <c r="T459" i="3"/>
  <c r="S459" i="3"/>
  <c r="R459" i="3"/>
  <c r="O459" i="3"/>
  <c r="T458" i="3"/>
  <c r="O458" i="3"/>
  <c r="S457" i="3"/>
  <c r="R457" i="3"/>
  <c r="T457" i="3" s="1"/>
  <c r="O457" i="3"/>
  <c r="S456" i="3"/>
  <c r="R456" i="3"/>
  <c r="N456" i="3"/>
  <c r="T455" i="3"/>
  <c r="U455" i="3" s="1"/>
  <c r="O455" i="3"/>
  <c r="S454" i="3"/>
  <c r="R454" i="3"/>
  <c r="T454" i="3" s="1"/>
  <c r="O454" i="3"/>
  <c r="T453" i="3"/>
  <c r="O453" i="3"/>
  <c r="T452" i="3"/>
  <c r="O452" i="3"/>
  <c r="T451" i="3"/>
  <c r="O451" i="3"/>
  <c r="S450" i="3"/>
  <c r="R450" i="3"/>
  <c r="T450" i="3" s="1"/>
  <c r="O450" i="3"/>
  <c r="T449" i="3"/>
  <c r="O449" i="3"/>
  <c r="T448" i="3"/>
  <c r="O448" i="3"/>
  <c r="S447" i="3"/>
  <c r="R447" i="3"/>
  <c r="T447" i="3" s="1"/>
  <c r="O447" i="3"/>
  <c r="S446" i="3"/>
  <c r="R446" i="3"/>
  <c r="T446" i="3" s="1"/>
  <c r="O446" i="3"/>
  <c r="S445" i="3"/>
  <c r="R445" i="3"/>
  <c r="T445" i="3" s="1"/>
  <c r="O445" i="3"/>
  <c r="T444" i="3"/>
  <c r="O444" i="3"/>
  <c r="T443" i="3"/>
  <c r="O443" i="3"/>
  <c r="S442" i="3"/>
  <c r="R442" i="3"/>
  <c r="T442" i="3" s="1"/>
  <c r="O442" i="3"/>
  <c r="T441" i="3"/>
  <c r="O441" i="3"/>
  <c r="T440" i="3"/>
  <c r="S440" i="3"/>
  <c r="R440" i="3"/>
  <c r="O440" i="3"/>
  <c r="S439" i="3"/>
  <c r="R439" i="3"/>
  <c r="T439" i="3" s="1"/>
  <c r="O439" i="3"/>
  <c r="S438" i="3"/>
  <c r="R438" i="3"/>
  <c r="T438" i="3" s="1"/>
  <c r="O438" i="3"/>
  <c r="S437" i="3"/>
  <c r="R437" i="3"/>
  <c r="T437" i="3" s="1"/>
  <c r="O437" i="3"/>
  <c r="S436" i="3"/>
  <c r="R436" i="3"/>
  <c r="T436" i="3" s="1"/>
  <c r="O436" i="3"/>
  <c r="T435" i="3"/>
  <c r="S435" i="3"/>
  <c r="R435" i="3"/>
  <c r="O435" i="3"/>
  <c r="T434" i="3"/>
  <c r="S434" i="3"/>
  <c r="R434" i="3"/>
  <c r="N434" i="3"/>
  <c r="O434" i="3" s="1"/>
  <c r="T433" i="3"/>
  <c r="S433" i="3"/>
  <c r="R433" i="3"/>
  <c r="O433" i="3"/>
  <c r="S432" i="3"/>
  <c r="R432" i="3"/>
  <c r="T432" i="3" s="1"/>
  <c r="O432" i="3"/>
  <c r="T431" i="3"/>
  <c r="O431" i="3"/>
  <c r="T430" i="3"/>
  <c r="O430" i="3"/>
  <c r="T429" i="3"/>
  <c r="O429" i="3"/>
  <c r="T428" i="3"/>
  <c r="O428" i="3"/>
  <c r="T427" i="3"/>
  <c r="O427" i="3"/>
  <c r="T426" i="3"/>
  <c r="O426" i="3"/>
  <c r="T425" i="3"/>
  <c r="O425" i="3"/>
  <c r="T424" i="3"/>
  <c r="O424" i="3"/>
  <c r="T423" i="3"/>
  <c r="O423" i="3"/>
  <c r="T422" i="3"/>
  <c r="O422" i="3"/>
  <c r="T421" i="3"/>
  <c r="O421" i="3"/>
  <c r="S420" i="3"/>
  <c r="R420" i="3"/>
  <c r="T420" i="3" s="1"/>
  <c r="O420" i="3"/>
  <c r="S419" i="3"/>
  <c r="R419" i="3"/>
  <c r="T419" i="3" s="1"/>
  <c r="O419" i="3"/>
  <c r="T418" i="3"/>
  <c r="O418" i="3"/>
  <c r="S417" i="3"/>
  <c r="R417" i="3"/>
  <c r="T417" i="3" s="1"/>
  <c r="O417" i="3"/>
  <c r="S416" i="3"/>
  <c r="R416" i="3"/>
  <c r="T416" i="3" s="1"/>
  <c r="O416" i="3"/>
  <c r="S415" i="3"/>
  <c r="R415" i="3"/>
  <c r="N415" i="3"/>
  <c r="O415" i="3" s="1"/>
  <c r="S414" i="3"/>
  <c r="R414" i="3"/>
  <c r="N414" i="3"/>
  <c r="S413" i="3"/>
  <c r="R413" i="3"/>
  <c r="N413" i="3"/>
  <c r="O413" i="3" s="1"/>
  <c r="S412" i="3"/>
  <c r="R412" i="3"/>
  <c r="N412" i="3"/>
  <c r="O412" i="3" s="1"/>
  <c r="S411" i="3"/>
  <c r="R411" i="3"/>
  <c r="N411" i="3"/>
  <c r="O411" i="3" s="1"/>
  <c r="S410" i="3"/>
  <c r="R410" i="3"/>
  <c r="N410" i="3"/>
  <c r="S409" i="3"/>
  <c r="R409" i="3"/>
  <c r="N409" i="3"/>
  <c r="O409" i="3" s="1"/>
  <c r="S408" i="3"/>
  <c r="R408" i="3"/>
  <c r="N408" i="3"/>
  <c r="O408" i="3" s="1"/>
  <c r="S407" i="3"/>
  <c r="R407" i="3"/>
  <c r="T407" i="3" s="1"/>
  <c r="O407" i="3"/>
  <c r="S406" i="3"/>
  <c r="R406" i="3"/>
  <c r="N406" i="3"/>
  <c r="S405" i="3"/>
  <c r="R405" i="3"/>
  <c r="N405" i="3"/>
  <c r="S404" i="3"/>
  <c r="R404" i="3"/>
  <c r="N404" i="3"/>
  <c r="O404" i="3" s="1"/>
  <c r="S403" i="3"/>
  <c r="R403" i="3"/>
  <c r="O403" i="3"/>
  <c r="N403" i="3"/>
  <c r="S402" i="3"/>
  <c r="R402" i="3"/>
  <c r="T402" i="3" s="1"/>
  <c r="O402" i="3"/>
  <c r="S401" i="3"/>
  <c r="R401" i="3"/>
  <c r="T401" i="3" s="1"/>
  <c r="O401" i="3"/>
  <c r="S400" i="3"/>
  <c r="R400" i="3"/>
  <c r="T400" i="3" s="1"/>
  <c r="O400" i="3"/>
  <c r="T399" i="3"/>
  <c r="O399" i="3"/>
  <c r="S398" i="3"/>
  <c r="R398" i="3"/>
  <c r="T398" i="3" s="1"/>
  <c r="O398" i="3"/>
  <c r="S397" i="3"/>
  <c r="R397" i="3"/>
  <c r="T397" i="3" s="1"/>
  <c r="O397" i="3"/>
  <c r="S396" i="3"/>
  <c r="R396" i="3"/>
  <c r="T396" i="3" s="1"/>
  <c r="O396" i="3"/>
  <c r="S395" i="3"/>
  <c r="R395" i="3"/>
  <c r="T395" i="3" s="1"/>
  <c r="O395" i="3"/>
  <c r="T394" i="3"/>
  <c r="S394" i="3"/>
  <c r="R394" i="3"/>
  <c r="O394" i="3"/>
  <c r="T393" i="3"/>
  <c r="O393" i="3"/>
  <c r="T392" i="3"/>
  <c r="O392" i="3"/>
  <c r="T391" i="3"/>
  <c r="O391" i="3"/>
  <c r="T390" i="3"/>
  <c r="O390" i="3"/>
  <c r="T389" i="3"/>
  <c r="O389" i="3"/>
  <c r="T388" i="3"/>
  <c r="O388" i="3"/>
  <c r="T387" i="3"/>
  <c r="O387" i="3"/>
  <c r="T386" i="3"/>
  <c r="O386" i="3"/>
  <c r="T385" i="3"/>
  <c r="O385" i="3"/>
  <c r="T384" i="3"/>
  <c r="O384" i="3"/>
  <c r="T383" i="3"/>
  <c r="O383" i="3"/>
  <c r="T382" i="3"/>
  <c r="O382" i="3"/>
  <c r="T381" i="3"/>
  <c r="O381" i="3"/>
  <c r="T380" i="3"/>
  <c r="O380" i="3"/>
  <c r="T379" i="3"/>
  <c r="O379" i="3"/>
  <c r="T378" i="3"/>
  <c r="O378" i="3"/>
  <c r="S377" i="3"/>
  <c r="R377" i="3"/>
  <c r="T377" i="3" s="1"/>
  <c r="O377" i="3"/>
  <c r="S376" i="3"/>
  <c r="R376" i="3"/>
  <c r="T376" i="3" s="1"/>
  <c r="O376" i="3"/>
  <c r="S375" i="3"/>
  <c r="R375" i="3"/>
  <c r="T375" i="3" s="1"/>
  <c r="O375" i="3"/>
  <c r="T374" i="3"/>
  <c r="O374" i="3"/>
  <c r="T373" i="3"/>
  <c r="O373" i="3"/>
  <c r="T372" i="3"/>
  <c r="O372" i="3"/>
  <c r="T371" i="3"/>
  <c r="O371" i="3"/>
  <c r="T370" i="3"/>
  <c r="O370" i="3"/>
  <c r="T369" i="3"/>
  <c r="O369" i="3"/>
  <c r="T368" i="3"/>
  <c r="O368" i="3"/>
  <c r="T367" i="3"/>
  <c r="S367" i="3"/>
  <c r="R367" i="3"/>
  <c r="O367" i="3"/>
  <c r="T366" i="3"/>
  <c r="O366" i="3"/>
  <c r="T365" i="3"/>
  <c r="O365" i="3"/>
  <c r="T364" i="3"/>
  <c r="O364" i="3"/>
  <c r="T363" i="3"/>
  <c r="O363" i="3"/>
  <c r="S362" i="3"/>
  <c r="R362" i="3"/>
  <c r="T362" i="3" s="1"/>
  <c r="O362" i="3"/>
  <c r="T361" i="3"/>
  <c r="O361" i="3"/>
  <c r="T360" i="3"/>
  <c r="O360" i="3"/>
  <c r="S359" i="3"/>
  <c r="R359" i="3"/>
  <c r="T359" i="3" s="1"/>
  <c r="O359" i="3"/>
  <c r="T358" i="3"/>
  <c r="O358" i="3"/>
  <c r="T357" i="3"/>
  <c r="S357" i="3"/>
  <c r="R357" i="3"/>
  <c r="O357" i="3"/>
  <c r="S356" i="3"/>
  <c r="R356" i="3"/>
  <c r="T356" i="3" s="1"/>
  <c r="O356" i="3"/>
  <c r="S355" i="3"/>
  <c r="R355" i="3"/>
  <c r="T355" i="3" s="1"/>
  <c r="O355" i="3"/>
  <c r="S354" i="3"/>
  <c r="R354" i="3"/>
  <c r="T354" i="3" s="1"/>
  <c r="O354" i="3"/>
  <c r="T353" i="3"/>
  <c r="O353" i="3"/>
  <c r="T352" i="3"/>
  <c r="S352" i="3"/>
  <c r="R352" i="3"/>
  <c r="O352" i="3"/>
  <c r="T351" i="3"/>
  <c r="O351" i="3"/>
  <c r="T350" i="3"/>
  <c r="O350" i="3"/>
  <c r="T349" i="3"/>
  <c r="O349" i="3"/>
  <c r="S348" i="3"/>
  <c r="R348" i="3"/>
  <c r="T348" i="3" s="1"/>
  <c r="O348" i="3"/>
  <c r="T347" i="3"/>
  <c r="O347" i="3"/>
  <c r="T346" i="3"/>
  <c r="O346" i="3"/>
  <c r="T345" i="3"/>
  <c r="O345" i="3"/>
  <c r="T344" i="3"/>
  <c r="O344" i="3"/>
  <c r="T343" i="3"/>
  <c r="O343" i="3"/>
  <c r="T342" i="3"/>
  <c r="O342" i="3"/>
  <c r="T341" i="3"/>
  <c r="O341" i="3"/>
  <c r="T340" i="3"/>
  <c r="O340" i="3"/>
  <c r="S339" i="3"/>
  <c r="R339" i="3"/>
  <c r="T339" i="3" s="1"/>
  <c r="O339" i="3"/>
  <c r="S338" i="3"/>
  <c r="R338" i="3"/>
  <c r="T338" i="3" s="1"/>
  <c r="O338" i="3"/>
  <c r="S337" i="3"/>
  <c r="R337" i="3"/>
  <c r="T337" i="3" s="1"/>
  <c r="N337" i="3"/>
  <c r="O337" i="3" s="1"/>
  <c r="S336" i="3"/>
  <c r="R336" i="3"/>
  <c r="N336" i="3"/>
  <c r="O336" i="3" s="1"/>
  <c r="S335" i="3"/>
  <c r="R335" i="3"/>
  <c r="N335" i="3"/>
  <c r="S334" i="3"/>
  <c r="R334" i="3"/>
  <c r="N334" i="3"/>
  <c r="T334" i="3" s="1"/>
  <c r="T333" i="3"/>
  <c r="S333" i="3"/>
  <c r="R333" i="3"/>
  <c r="O333" i="3"/>
  <c r="S332" i="3"/>
  <c r="R332" i="3"/>
  <c r="T332" i="3" s="1"/>
  <c r="O332" i="3"/>
  <c r="S331" i="3"/>
  <c r="R331" i="3"/>
  <c r="T331" i="3" s="1"/>
  <c r="N331" i="3"/>
  <c r="O331" i="3" s="1"/>
  <c r="S330" i="3"/>
  <c r="R330" i="3"/>
  <c r="N330" i="3"/>
  <c r="O330" i="3" s="1"/>
  <c r="S329" i="3"/>
  <c r="R329" i="3"/>
  <c r="N329" i="3"/>
  <c r="S328" i="3"/>
  <c r="R328" i="3"/>
  <c r="N328" i="3"/>
  <c r="S327" i="3"/>
  <c r="R327" i="3"/>
  <c r="N327" i="3"/>
  <c r="T326" i="3"/>
  <c r="O326" i="3"/>
  <c r="T325" i="3"/>
  <c r="S325" i="3"/>
  <c r="R325" i="3"/>
  <c r="O325" i="3"/>
  <c r="S324" i="3"/>
  <c r="R324" i="3"/>
  <c r="T324" i="3" s="1"/>
  <c r="O324" i="3"/>
  <c r="S323" i="3"/>
  <c r="R323" i="3"/>
  <c r="T323" i="3" s="1"/>
  <c r="O323" i="3"/>
  <c r="S322" i="3"/>
  <c r="R322" i="3"/>
  <c r="T322" i="3" s="1"/>
  <c r="O322" i="3"/>
  <c r="S321" i="3"/>
  <c r="R321" i="3"/>
  <c r="T321" i="3" s="1"/>
  <c r="O321" i="3"/>
  <c r="S320" i="3"/>
  <c r="R320" i="3"/>
  <c r="T320" i="3" s="1"/>
  <c r="O320" i="3"/>
  <c r="S319" i="3"/>
  <c r="R319" i="3"/>
  <c r="T319" i="3" s="1"/>
  <c r="O319" i="3"/>
  <c r="S318" i="3"/>
  <c r="R318" i="3"/>
  <c r="T318" i="3" s="1"/>
  <c r="O318" i="3"/>
  <c r="S317" i="3"/>
  <c r="R317" i="3"/>
  <c r="T317" i="3" s="1"/>
  <c r="O317" i="3"/>
  <c r="S316" i="3"/>
  <c r="R316" i="3"/>
  <c r="T316" i="3" s="1"/>
  <c r="O316" i="3"/>
  <c r="T315" i="3"/>
  <c r="S315" i="3"/>
  <c r="R315" i="3"/>
  <c r="O315" i="3"/>
  <c r="S314" i="3"/>
  <c r="R314" i="3"/>
  <c r="N314" i="3"/>
  <c r="S313" i="3"/>
  <c r="R313" i="3"/>
  <c r="T313" i="3" s="1"/>
  <c r="N313" i="3"/>
  <c r="O313" i="3" s="1"/>
  <c r="S312" i="3"/>
  <c r="R312" i="3"/>
  <c r="T312" i="3" s="1"/>
  <c r="N312" i="3"/>
  <c r="O312" i="3" s="1"/>
  <c r="S311" i="3"/>
  <c r="R311" i="3"/>
  <c r="N311" i="3"/>
  <c r="O311" i="3" s="1"/>
  <c r="S310" i="3"/>
  <c r="R310" i="3"/>
  <c r="N310" i="3"/>
  <c r="S309" i="3"/>
  <c r="R309" i="3"/>
  <c r="N309" i="3"/>
  <c r="S308" i="3"/>
  <c r="R308" i="3"/>
  <c r="T308" i="3" s="1"/>
  <c r="O308" i="3"/>
  <c r="S307" i="3"/>
  <c r="R307" i="3"/>
  <c r="T307" i="3" s="1"/>
  <c r="O307" i="3"/>
  <c r="T306" i="3"/>
  <c r="S306" i="3"/>
  <c r="R306" i="3"/>
  <c r="N306" i="3"/>
  <c r="O306" i="3" s="1"/>
  <c r="S305" i="3"/>
  <c r="R305" i="3"/>
  <c r="N305" i="3"/>
  <c r="T305" i="3" s="1"/>
  <c r="S304" i="3"/>
  <c r="R304" i="3"/>
  <c r="N304" i="3"/>
  <c r="S303" i="3"/>
  <c r="R303" i="3"/>
  <c r="T303" i="3" s="1"/>
  <c r="O303" i="3"/>
  <c r="S302" i="3"/>
  <c r="R302" i="3"/>
  <c r="T302" i="3" s="1"/>
  <c r="O302" i="3"/>
  <c r="S301" i="3"/>
  <c r="R301" i="3"/>
  <c r="T301" i="3" s="1"/>
  <c r="O301" i="3"/>
  <c r="S300" i="3"/>
  <c r="R300" i="3"/>
  <c r="T300" i="3" s="1"/>
  <c r="O300" i="3"/>
  <c r="S299" i="3"/>
  <c r="R299" i="3"/>
  <c r="T299" i="3" s="1"/>
  <c r="O299" i="3"/>
  <c r="S298" i="3"/>
  <c r="R298" i="3"/>
  <c r="T298" i="3" s="1"/>
  <c r="O298" i="3"/>
  <c r="S297" i="3"/>
  <c r="R297" i="3"/>
  <c r="T297" i="3" s="1"/>
  <c r="O297" i="3"/>
  <c r="T296" i="3"/>
  <c r="S296" i="3"/>
  <c r="R296" i="3"/>
  <c r="O296" i="3"/>
  <c r="S295" i="3"/>
  <c r="R295" i="3"/>
  <c r="T295" i="3" s="1"/>
  <c r="O295" i="3"/>
  <c r="T294" i="3"/>
  <c r="S294" i="3"/>
  <c r="R294" i="3"/>
  <c r="O294" i="3"/>
  <c r="S293" i="3"/>
  <c r="R293" i="3"/>
  <c r="T293" i="3" s="1"/>
  <c r="O293" i="3"/>
  <c r="T292" i="3"/>
  <c r="O292" i="3"/>
  <c r="T291" i="3"/>
  <c r="S291" i="3"/>
  <c r="R291" i="3"/>
  <c r="O291" i="3"/>
  <c r="S290" i="3"/>
  <c r="R290" i="3"/>
  <c r="T290" i="3" s="1"/>
  <c r="O290" i="3"/>
  <c r="T289" i="3"/>
  <c r="O289" i="3"/>
  <c r="S288" i="3"/>
  <c r="R288" i="3"/>
  <c r="T288" i="3" s="1"/>
  <c r="O288" i="3"/>
  <c r="S287" i="3"/>
  <c r="R287" i="3"/>
  <c r="T287" i="3" s="1"/>
  <c r="O287" i="3"/>
  <c r="T286" i="3"/>
  <c r="O286" i="3"/>
  <c r="S285" i="3"/>
  <c r="R285" i="3"/>
  <c r="T285" i="3" s="1"/>
  <c r="O285" i="3"/>
  <c r="S284" i="3"/>
  <c r="R284" i="3"/>
  <c r="T284" i="3" s="1"/>
  <c r="O284" i="3"/>
  <c r="S283" i="3"/>
  <c r="R283" i="3"/>
  <c r="T283" i="3" s="1"/>
  <c r="O283" i="3"/>
  <c r="S282" i="3"/>
  <c r="R282" i="3"/>
  <c r="T282" i="3" s="1"/>
  <c r="O282" i="3"/>
  <c r="S281" i="3"/>
  <c r="R281" i="3"/>
  <c r="T281" i="3" s="1"/>
  <c r="O281" i="3"/>
  <c r="S280" i="3"/>
  <c r="R280" i="3"/>
  <c r="T280" i="3" s="1"/>
  <c r="O280" i="3"/>
  <c r="T279" i="3"/>
  <c r="S279" i="3"/>
  <c r="R279" i="3"/>
  <c r="O279" i="3"/>
  <c r="S278" i="3"/>
  <c r="R278" i="3"/>
  <c r="T278" i="3" s="1"/>
  <c r="O278" i="3"/>
  <c r="S277" i="3"/>
  <c r="R277" i="3"/>
  <c r="T277" i="3" s="1"/>
  <c r="O277" i="3"/>
  <c r="S276" i="3"/>
  <c r="R276" i="3"/>
  <c r="T276" i="3" s="1"/>
  <c r="O276" i="3"/>
  <c r="S275" i="3"/>
  <c r="R275" i="3"/>
  <c r="T275" i="3" s="1"/>
  <c r="O275" i="3"/>
  <c r="S274" i="3"/>
  <c r="R274" i="3"/>
  <c r="T274" i="3" s="1"/>
  <c r="O274" i="3"/>
  <c r="T273" i="3"/>
  <c r="S273" i="3"/>
  <c r="R273" i="3"/>
  <c r="O273" i="3"/>
  <c r="S272" i="3"/>
  <c r="R272" i="3"/>
  <c r="T272" i="3" s="1"/>
  <c r="O272" i="3"/>
  <c r="S271" i="3"/>
  <c r="R271" i="3"/>
  <c r="T271" i="3" s="1"/>
  <c r="O271" i="3"/>
  <c r="T270" i="3"/>
  <c r="O270" i="3"/>
  <c r="T269" i="3"/>
  <c r="O269" i="3"/>
  <c r="T268" i="3"/>
  <c r="O268" i="3"/>
  <c r="T267" i="3"/>
  <c r="O267" i="3"/>
  <c r="T266" i="3"/>
  <c r="O266" i="3"/>
  <c r="T265" i="3"/>
  <c r="O265" i="3"/>
  <c r="T264" i="3"/>
  <c r="O264" i="3"/>
  <c r="T263" i="3"/>
  <c r="O263" i="3"/>
  <c r="T262" i="3"/>
  <c r="O262" i="3"/>
  <c r="T261" i="3"/>
  <c r="O261" i="3"/>
  <c r="T260" i="3"/>
  <c r="O260" i="3"/>
  <c r="T259" i="3"/>
  <c r="O259" i="3"/>
  <c r="T258" i="3"/>
  <c r="O258" i="3"/>
  <c r="T257" i="3"/>
  <c r="O257" i="3"/>
  <c r="T256" i="3"/>
  <c r="O256" i="3"/>
  <c r="T255" i="3"/>
  <c r="O255" i="3"/>
  <c r="T254" i="3"/>
  <c r="O254" i="3"/>
  <c r="T253" i="3"/>
  <c r="O253" i="3"/>
  <c r="T252" i="3"/>
  <c r="O252" i="3"/>
  <c r="T251" i="3"/>
  <c r="O251" i="3"/>
  <c r="T250" i="3"/>
  <c r="O250" i="3"/>
  <c r="S249" i="3"/>
  <c r="R249" i="3"/>
  <c r="T249" i="3" s="1"/>
  <c r="O249" i="3"/>
  <c r="T248" i="3"/>
  <c r="O248" i="3"/>
  <c r="T247" i="3"/>
  <c r="O247" i="3"/>
  <c r="T246" i="3"/>
  <c r="O246" i="3"/>
  <c r="T245" i="3"/>
  <c r="O245" i="3"/>
  <c r="T244" i="3"/>
  <c r="S244" i="3"/>
  <c r="R244" i="3"/>
  <c r="O244" i="3"/>
  <c r="T243" i="3"/>
  <c r="O243" i="3"/>
  <c r="T242" i="3"/>
  <c r="O242" i="3"/>
  <c r="T241" i="3"/>
  <c r="O241" i="3"/>
  <c r="T240" i="3"/>
  <c r="O240" i="3"/>
  <c r="S239" i="3"/>
  <c r="R239" i="3"/>
  <c r="T239" i="3" s="1"/>
  <c r="O239" i="3"/>
  <c r="T238" i="3"/>
  <c r="O238" i="3"/>
  <c r="T237" i="3"/>
  <c r="O237" i="3"/>
  <c r="S236" i="3"/>
  <c r="R236" i="3"/>
  <c r="T236" i="3" s="1"/>
  <c r="O236" i="3"/>
  <c r="T235" i="3"/>
  <c r="O235" i="3"/>
  <c r="T234" i="3"/>
  <c r="O234" i="3"/>
  <c r="T233" i="3"/>
  <c r="O233" i="3"/>
  <c r="S232" i="3"/>
  <c r="R232" i="3"/>
  <c r="T232" i="3" s="1"/>
  <c r="O232" i="3"/>
  <c r="T231" i="3"/>
  <c r="O231" i="3"/>
  <c r="T230" i="3"/>
  <c r="O230" i="3"/>
  <c r="T229" i="3"/>
  <c r="S229" i="3"/>
  <c r="R229" i="3"/>
  <c r="O229" i="3"/>
  <c r="S228" i="3"/>
  <c r="R228" i="3"/>
  <c r="T228" i="3" s="1"/>
  <c r="O228" i="3"/>
  <c r="T227" i="3"/>
  <c r="O227" i="3"/>
  <c r="T226" i="3"/>
  <c r="O226" i="3"/>
  <c r="T225" i="3"/>
  <c r="O225" i="3"/>
  <c r="T224" i="3"/>
  <c r="O224" i="3"/>
  <c r="S223" i="3"/>
  <c r="R223" i="3"/>
  <c r="T223" i="3" s="1"/>
  <c r="O223" i="3"/>
  <c r="T222" i="3"/>
  <c r="O222" i="3"/>
  <c r="T221" i="3"/>
  <c r="O221" i="3"/>
  <c r="T220" i="3"/>
  <c r="O220" i="3"/>
  <c r="S219" i="3"/>
  <c r="R219" i="3"/>
  <c r="T219" i="3" s="1"/>
  <c r="O219" i="3"/>
  <c r="S218" i="3"/>
  <c r="R218" i="3"/>
  <c r="N218" i="3"/>
  <c r="O218" i="3" s="1"/>
  <c r="S217" i="3"/>
  <c r="R217" i="3"/>
  <c r="N217" i="3"/>
  <c r="S216" i="3"/>
  <c r="R216" i="3"/>
  <c r="N216" i="3"/>
  <c r="T216" i="3" s="1"/>
  <c r="T215" i="3"/>
  <c r="S215" i="3"/>
  <c r="R215" i="3"/>
  <c r="O215" i="3"/>
  <c r="S214" i="3"/>
  <c r="R214" i="3"/>
  <c r="T214" i="3" s="1"/>
  <c r="O214" i="3"/>
  <c r="S213" i="3"/>
  <c r="R213" i="3"/>
  <c r="T213" i="3" s="1"/>
  <c r="O213" i="3"/>
  <c r="T212" i="3"/>
  <c r="O212" i="3"/>
  <c r="T211" i="3"/>
  <c r="O211" i="3"/>
  <c r="T210" i="3"/>
  <c r="O210" i="3"/>
  <c r="T209" i="3"/>
  <c r="O209" i="3"/>
  <c r="T208" i="3"/>
  <c r="O208" i="3"/>
  <c r="S207" i="3"/>
  <c r="R207" i="3"/>
  <c r="T207" i="3" s="1"/>
  <c r="O207" i="3"/>
  <c r="T206" i="3"/>
  <c r="O206" i="3"/>
  <c r="T205" i="3"/>
  <c r="O205" i="3"/>
  <c r="T204" i="3"/>
  <c r="O204" i="3"/>
  <c r="T203" i="3"/>
  <c r="O203" i="3"/>
  <c r="T202" i="3"/>
  <c r="O202" i="3"/>
  <c r="T201" i="3"/>
  <c r="O201" i="3"/>
  <c r="T200" i="3"/>
  <c r="O200" i="3"/>
  <c r="S199" i="3"/>
  <c r="R199" i="3"/>
  <c r="T199" i="3" s="1"/>
  <c r="O199" i="3"/>
  <c r="T198" i="3"/>
  <c r="O198" i="3"/>
  <c r="T197" i="3"/>
  <c r="O197" i="3"/>
  <c r="S196" i="3"/>
  <c r="R196" i="3"/>
  <c r="T196" i="3" s="1"/>
  <c r="O196" i="3"/>
  <c r="T195" i="3"/>
  <c r="S195" i="3"/>
  <c r="R195" i="3"/>
  <c r="O195" i="3"/>
  <c r="T194" i="3"/>
  <c r="O194" i="3"/>
  <c r="T193" i="3"/>
  <c r="O193" i="3"/>
  <c r="T192" i="3"/>
  <c r="O192" i="3"/>
  <c r="T191" i="3"/>
  <c r="O191" i="3"/>
  <c r="T190" i="3"/>
  <c r="O190" i="3"/>
  <c r="T189" i="3"/>
  <c r="O189" i="3"/>
  <c r="T188" i="3"/>
  <c r="O188" i="3"/>
  <c r="T187" i="3"/>
  <c r="O187" i="3"/>
  <c r="T186" i="3"/>
  <c r="O186" i="3"/>
  <c r="T185" i="3"/>
  <c r="O185" i="3"/>
  <c r="T184" i="3"/>
  <c r="O184" i="3"/>
  <c r="T183" i="3"/>
  <c r="O183" i="3"/>
  <c r="T182" i="3"/>
  <c r="O182" i="3"/>
  <c r="T181" i="3"/>
  <c r="O181" i="3"/>
  <c r="T180" i="3"/>
  <c r="O180" i="3"/>
  <c r="T179" i="3"/>
  <c r="O179" i="3"/>
  <c r="T178" i="3"/>
  <c r="O178" i="3"/>
  <c r="S177" i="3"/>
  <c r="R177" i="3"/>
  <c r="T177" i="3" s="1"/>
  <c r="O177" i="3"/>
  <c r="T176" i="3"/>
  <c r="O176" i="3"/>
  <c r="T175" i="3"/>
  <c r="O175" i="3"/>
  <c r="T174" i="3"/>
  <c r="O174" i="3"/>
  <c r="T173" i="3"/>
  <c r="O173" i="3"/>
  <c r="T172" i="3"/>
  <c r="O172" i="3"/>
  <c r="T171" i="3"/>
  <c r="O171" i="3"/>
  <c r="T170" i="3"/>
  <c r="O170" i="3"/>
  <c r="T169" i="3"/>
  <c r="O169" i="3"/>
  <c r="T168" i="3"/>
  <c r="O168" i="3"/>
  <c r="T167" i="3"/>
  <c r="O167" i="3"/>
  <c r="T166" i="3"/>
  <c r="O166" i="3"/>
  <c r="T165" i="3"/>
  <c r="O165" i="3"/>
  <c r="T164" i="3"/>
  <c r="O164" i="3"/>
  <c r="S163" i="3"/>
  <c r="R163" i="3"/>
  <c r="T163" i="3" s="1"/>
  <c r="O163" i="3"/>
  <c r="T162" i="3"/>
  <c r="O162" i="3"/>
  <c r="S161" i="3"/>
  <c r="R161" i="3"/>
  <c r="T161" i="3" s="1"/>
  <c r="O161" i="3"/>
  <c r="T160" i="3"/>
  <c r="S160" i="3"/>
  <c r="R160" i="3"/>
  <c r="O160" i="3"/>
  <c r="T159" i="3"/>
  <c r="O159" i="3"/>
  <c r="S158" i="3"/>
  <c r="R158" i="3"/>
  <c r="N158" i="3"/>
  <c r="S157" i="3"/>
  <c r="R157" i="3"/>
  <c r="N157" i="3"/>
  <c r="T156" i="3"/>
  <c r="S156" i="3"/>
  <c r="R156" i="3"/>
  <c r="O156" i="3"/>
  <c r="S155" i="3"/>
  <c r="R155" i="3"/>
  <c r="T155" i="3" s="1"/>
  <c r="O155" i="3"/>
  <c r="T154" i="3"/>
  <c r="S154" i="3"/>
  <c r="R154" i="3"/>
  <c r="O154" i="3"/>
  <c r="S153" i="3"/>
  <c r="R153" i="3"/>
  <c r="T153" i="3" s="1"/>
  <c r="O153" i="3"/>
  <c r="S152" i="3"/>
  <c r="R152" i="3"/>
  <c r="T152" i="3" s="1"/>
  <c r="O152" i="3"/>
  <c r="T151" i="3"/>
  <c r="O151" i="3"/>
  <c r="T150" i="3"/>
  <c r="O150" i="3"/>
  <c r="S149" i="3"/>
  <c r="R149" i="3"/>
  <c r="T149" i="3" s="1"/>
  <c r="O149" i="3"/>
  <c r="S148" i="3"/>
  <c r="R148" i="3"/>
  <c r="T148" i="3" s="1"/>
  <c r="O148" i="3"/>
  <c r="T147" i="3"/>
  <c r="O147" i="3"/>
  <c r="S146" i="3"/>
  <c r="R146" i="3"/>
  <c r="T146" i="3" s="1"/>
  <c r="O146" i="3"/>
  <c r="S145" i="3"/>
  <c r="R145" i="3"/>
  <c r="T145" i="3" s="1"/>
  <c r="O145" i="3"/>
  <c r="S144" i="3"/>
  <c r="R144" i="3"/>
  <c r="T144" i="3" s="1"/>
  <c r="O144" i="3"/>
  <c r="T143" i="3"/>
  <c r="O143" i="3"/>
  <c r="T142" i="3"/>
  <c r="S142" i="3"/>
  <c r="R142" i="3"/>
  <c r="O142" i="3"/>
  <c r="S141" i="3"/>
  <c r="R141" i="3"/>
  <c r="T141" i="3" s="1"/>
  <c r="O141" i="3"/>
  <c r="T140" i="3"/>
  <c r="O140" i="3"/>
  <c r="T139" i="3"/>
  <c r="S139" i="3"/>
  <c r="R139" i="3"/>
  <c r="O139" i="3"/>
  <c r="S138" i="3"/>
  <c r="R138" i="3"/>
  <c r="T138" i="3" s="1"/>
  <c r="O138" i="3"/>
  <c r="T137" i="3"/>
  <c r="O137" i="3"/>
  <c r="T136" i="3"/>
  <c r="O136" i="3"/>
  <c r="T135" i="3"/>
  <c r="S135" i="3"/>
  <c r="R135" i="3"/>
  <c r="O135" i="3"/>
  <c r="S134" i="3"/>
  <c r="R134" i="3"/>
  <c r="N134" i="3"/>
  <c r="S133" i="3"/>
  <c r="R133" i="3"/>
  <c r="N133" i="3"/>
  <c r="T133" i="3" s="1"/>
  <c r="S132" i="3"/>
  <c r="R132" i="3"/>
  <c r="N132" i="3"/>
  <c r="T132" i="3" s="1"/>
  <c r="T131" i="3"/>
  <c r="O131" i="3"/>
  <c r="T130" i="3"/>
  <c r="O130" i="3"/>
  <c r="S129" i="3"/>
  <c r="R129" i="3"/>
  <c r="N129" i="3"/>
  <c r="T128" i="3"/>
  <c r="S128" i="3"/>
  <c r="R128" i="3"/>
  <c r="N128" i="3"/>
  <c r="O128" i="3" s="1"/>
  <c r="T127" i="3"/>
  <c r="O127" i="3"/>
  <c r="S126" i="3"/>
  <c r="R126" i="3"/>
  <c r="O126" i="3"/>
  <c r="N126" i="3"/>
  <c r="T126" i="3" s="1"/>
  <c r="N125" i="3"/>
  <c r="O125" i="3" s="1"/>
  <c r="N124" i="3"/>
  <c r="O124" i="3" s="1"/>
  <c r="S123" i="3"/>
  <c r="R123" i="3"/>
  <c r="N123" i="3"/>
  <c r="O123" i="3" s="1"/>
  <c r="S122" i="3"/>
  <c r="R122" i="3"/>
  <c r="O122" i="3"/>
  <c r="N122" i="3"/>
  <c r="T121" i="3"/>
  <c r="O121" i="3"/>
  <c r="T120" i="3"/>
  <c r="O120" i="3"/>
  <c r="T119" i="3"/>
  <c r="O119" i="3"/>
  <c r="S118" i="3"/>
  <c r="R118" i="3"/>
  <c r="T118" i="3" s="1"/>
  <c r="O118" i="3"/>
  <c r="T117" i="3"/>
  <c r="O117" i="3"/>
  <c r="T116" i="3"/>
  <c r="O116" i="3"/>
  <c r="T115" i="3"/>
  <c r="O115" i="3"/>
  <c r="T114" i="3"/>
  <c r="O114" i="3"/>
  <c r="T113" i="3"/>
  <c r="O113" i="3"/>
  <c r="T112" i="3"/>
  <c r="O112" i="3"/>
  <c r="T111" i="3"/>
  <c r="O111" i="3"/>
  <c r="T110" i="3"/>
  <c r="O110" i="3"/>
  <c r="T109" i="3"/>
  <c r="O109" i="3"/>
  <c r="T108" i="3"/>
  <c r="O108" i="3"/>
  <c r="T107" i="3"/>
  <c r="O107" i="3"/>
  <c r="T106" i="3"/>
  <c r="O106" i="3"/>
  <c r="T105" i="3"/>
  <c r="O105" i="3"/>
  <c r="T104" i="3"/>
  <c r="O104" i="3"/>
  <c r="T103" i="3"/>
  <c r="O103" i="3"/>
  <c r="T102" i="3"/>
  <c r="O102" i="3"/>
  <c r="T101" i="3"/>
  <c r="O101" i="3"/>
  <c r="T100" i="3"/>
  <c r="O100" i="3"/>
  <c r="T99" i="3"/>
  <c r="O99" i="3"/>
  <c r="T98" i="3"/>
  <c r="O98" i="3"/>
  <c r="T97" i="3"/>
  <c r="O97" i="3"/>
  <c r="T96" i="3"/>
  <c r="O96" i="3"/>
  <c r="T95" i="3"/>
  <c r="S95" i="3"/>
  <c r="R95" i="3"/>
  <c r="O95" i="3"/>
  <c r="T94" i="3"/>
  <c r="O94" i="3"/>
  <c r="T93" i="3"/>
  <c r="O93" i="3"/>
  <c r="T92" i="3"/>
  <c r="O92" i="3"/>
  <c r="T91" i="3"/>
  <c r="O91" i="3"/>
  <c r="T90" i="3"/>
  <c r="O90" i="3"/>
  <c r="T89" i="3"/>
  <c r="O89" i="3"/>
  <c r="T88" i="3"/>
  <c r="O88" i="3"/>
  <c r="T87" i="3"/>
  <c r="O87" i="3"/>
  <c r="T86" i="3"/>
  <c r="O86" i="3"/>
  <c r="T85" i="3"/>
  <c r="O85" i="3"/>
  <c r="T84" i="3"/>
  <c r="O84" i="3"/>
  <c r="T83" i="3"/>
  <c r="O83" i="3"/>
  <c r="S82" i="3"/>
  <c r="R82" i="3"/>
  <c r="T82" i="3" s="1"/>
  <c r="O82" i="3"/>
  <c r="T81" i="3"/>
  <c r="O81" i="3"/>
  <c r="T80" i="3"/>
  <c r="O80" i="3"/>
  <c r="T79" i="3"/>
  <c r="O79" i="3"/>
  <c r="T78" i="3"/>
  <c r="O78" i="3"/>
  <c r="S77" i="3"/>
  <c r="R77" i="3"/>
  <c r="T77" i="3" s="1"/>
  <c r="O77" i="3"/>
  <c r="S76" i="3"/>
  <c r="R76" i="3"/>
  <c r="T76" i="3" s="1"/>
  <c r="O76" i="3"/>
  <c r="T75" i="3"/>
  <c r="O75" i="3"/>
  <c r="S74" i="3"/>
  <c r="R74" i="3"/>
  <c r="T74" i="3" s="1"/>
  <c r="O74" i="3"/>
  <c r="S73" i="3"/>
  <c r="R73" i="3"/>
  <c r="T73" i="3" s="1"/>
  <c r="O73" i="3"/>
  <c r="S72" i="3"/>
  <c r="R72" i="3"/>
  <c r="T72" i="3" s="1"/>
  <c r="O72" i="3"/>
  <c r="S71" i="3"/>
  <c r="R71" i="3"/>
  <c r="T71" i="3" s="1"/>
  <c r="O71" i="3"/>
  <c r="S70" i="3"/>
  <c r="R70" i="3"/>
  <c r="T70" i="3" s="1"/>
  <c r="O70" i="3"/>
  <c r="S69" i="3"/>
  <c r="R69" i="3"/>
  <c r="T69" i="3" s="1"/>
  <c r="O69" i="3"/>
  <c r="S68" i="3"/>
  <c r="R68" i="3"/>
  <c r="T68" i="3" s="1"/>
  <c r="O68" i="3"/>
  <c r="S67" i="3"/>
  <c r="R67" i="3"/>
  <c r="T67" i="3" s="1"/>
  <c r="O67" i="3"/>
  <c r="T66" i="3"/>
  <c r="S66" i="3"/>
  <c r="R66" i="3"/>
  <c r="O66" i="3"/>
  <c r="S65" i="3"/>
  <c r="R65" i="3"/>
  <c r="T65" i="3" s="1"/>
  <c r="O65" i="3"/>
  <c r="S64" i="3"/>
  <c r="R64" i="3"/>
  <c r="T64" i="3" s="1"/>
  <c r="O64" i="3"/>
  <c r="S63" i="3"/>
  <c r="R63" i="3"/>
  <c r="T63" i="3" s="1"/>
  <c r="O63" i="3"/>
  <c r="S62" i="3"/>
  <c r="R62" i="3"/>
  <c r="T62" i="3" s="1"/>
  <c r="O62" i="3"/>
  <c r="S61" i="3"/>
  <c r="R61" i="3"/>
  <c r="T61" i="3" s="1"/>
  <c r="O61" i="3"/>
  <c r="T60" i="3"/>
  <c r="S60" i="3"/>
  <c r="R60" i="3"/>
  <c r="O60" i="3"/>
  <c r="S59" i="3"/>
  <c r="R59" i="3"/>
  <c r="T59" i="3" s="1"/>
  <c r="O59" i="3"/>
  <c r="T58" i="3"/>
  <c r="O58" i="3"/>
  <c r="S57" i="3"/>
  <c r="R57" i="3"/>
  <c r="T57" i="3" s="1"/>
  <c r="O57" i="3"/>
  <c r="T56" i="3"/>
  <c r="O56" i="3"/>
  <c r="S55" i="3"/>
  <c r="R55" i="3"/>
  <c r="T55" i="3" s="1"/>
  <c r="O55" i="3"/>
  <c r="S54" i="3"/>
  <c r="R54" i="3"/>
  <c r="T54" i="3" s="1"/>
  <c r="O54" i="3"/>
  <c r="S53" i="3"/>
  <c r="R53" i="3"/>
  <c r="T53" i="3" s="1"/>
  <c r="O53" i="3"/>
  <c r="T52" i="3"/>
  <c r="O52" i="3"/>
  <c r="T51" i="3"/>
  <c r="S51" i="3"/>
  <c r="R51" i="3"/>
  <c r="O51" i="3"/>
  <c r="S50" i="3"/>
  <c r="R50" i="3"/>
  <c r="T50" i="3" s="1"/>
  <c r="O50" i="3"/>
  <c r="S49" i="3"/>
  <c r="R49" i="3"/>
  <c r="T49" i="3" s="1"/>
  <c r="O49" i="3"/>
  <c r="T48" i="3"/>
  <c r="O48" i="3"/>
  <c r="T47" i="3"/>
  <c r="O47" i="3"/>
  <c r="S46" i="3"/>
  <c r="R46" i="3"/>
  <c r="T46" i="3" s="1"/>
  <c r="O46" i="3"/>
  <c r="S45" i="3"/>
  <c r="R45" i="3"/>
  <c r="T45" i="3" s="1"/>
  <c r="O45" i="3"/>
  <c r="S44" i="3"/>
  <c r="R44" i="3"/>
  <c r="T44" i="3" s="1"/>
  <c r="O44" i="3"/>
  <c r="T43" i="3"/>
  <c r="O43" i="3"/>
  <c r="S42" i="3"/>
  <c r="R42" i="3"/>
  <c r="Q42" i="3"/>
  <c r="N42" i="3"/>
  <c r="T42" i="3" s="1"/>
  <c r="T41" i="3"/>
  <c r="O41" i="3"/>
  <c r="T40" i="3"/>
  <c r="O40" i="3"/>
  <c r="T39" i="3"/>
  <c r="O39" i="3"/>
  <c r="T38" i="3"/>
  <c r="O38" i="3"/>
  <c r="T37" i="3"/>
  <c r="O37" i="3"/>
  <c r="T36" i="3"/>
  <c r="O36" i="3"/>
  <c r="T35" i="3"/>
  <c r="O35" i="3"/>
  <c r="T34" i="3"/>
  <c r="O34" i="3"/>
  <c r="T33" i="3"/>
  <c r="O33" i="3"/>
  <c r="T32" i="3"/>
  <c r="O32" i="3"/>
  <c r="T31" i="3"/>
  <c r="O31" i="3"/>
  <c r="T30" i="3"/>
  <c r="O30" i="3"/>
  <c r="T29" i="3"/>
  <c r="O29" i="3"/>
  <c r="T28" i="3"/>
  <c r="O28" i="3"/>
  <c r="T27" i="3"/>
  <c r="O27" i="3"/>
  <c r="T26" i="3"/>
  <c r="O26" i="3"/>
  <c r="S25" i="3"/>
  <c r="R25" i="3"/>
  <c r="T25" i="3" s="1"/>
  <c r="O25" i="3"/>
  <c r="S24" i="3"/>
  <c r="R24" i="3"/>
  <c r="T24" i="3" s="1"/>
  <c r="O24" i="3"/>
  <c r="S23" i="3"/>
  <c r="R23" i="3"/>
  <c r="T23" i="3" s="1"/>
  <c r="O23" i="3"/>
  <c r="T22" i="3"/>
  <c r="O22" i="3"/>
  <c r="T21" i="3"/>
  <c r="S21" i="3"/>
  <c r="R21" i="3"/>
  <c r="O21" i="3"/>
  <c r="S20" i="3"/>
  <c r="R20" i="3"/>
  <c r="T20" i="3" s="1"/>
  <c r="O20" i="3"/>
  <c r="S19" i="3"/>
  <c r="R19" i="3"/>
  <c r="T19" i="3" s="1"/>
  <c r="O19" i="3"/>
  <c r="S18" i="3"/>
  <c r="R18" i="3"/>
  <c r="T18" i="3" s="1"/>
  <c r="O18" i="3"/>
  <c r="T17" i="3"/>
  <c r="O17" i="3"/>
  <c r="T16" i="3"/>
  <c r="O16" i="3"/>
  <c r="T15" i="3"/>
  <c r="O15" i="3"/>
  <c r="T14" i="3"/>
  <c r="O14" i="3"/>
  <c r="S13" i="3"/>
  <c r="R13" i="3"/>
  <c r="T13" i="3" s="1"/>
  <c r="O13" i="3"/>
  <c r="S12" i="3"/>
  <c r="R12" i="3"/>
  <c r="T12" i="3" s="1"/>
  <c r="O12" i="3"/>
  <c r="T11" i="3"/>
  <c r="S11" i="3"/>
  <c r="R11" i="3"/>
  <c r="O11" i="3"/>
  <c r="S10" i="3"/>
  <c r="R10" i="3"/>
  <c r="T10" i="3" s="1"/>
  <c r="O10" i="3"/>
  <c r="S9" i="3"/>
  <c r="R9" i="3"/>
  <c r="T9" i="3" s="1"/>
  <c r="O9" i="3"/>
  <c r="S8" i="3"/>
  <c r="R8" i="3"/>
  <c r="T8" i="3" s="1"/>
  <c r="O8" i="3"/>
  <c r="S7" i="3"/>
  <c r="R7" i="3"/>
  <c r="T7" i="3" s="1"/>
  <c r="O7" i="3"/>
  <c r="S6" i="3"/>
  <c r="R6" i="3"/>
  <c r="O6" i="3"/>
  <c r="P3" i="3"/>
  <c r="P363" i="3" s="1"/>
  <c r="T1731" i="3" l="1"/>
  <c r="T403" i="3"/>
  <c r="T1624" i="3"/>
  <c r="T1627" i="3"/>
  <c r="T1642" i="3"/>
  <c r="T1659" i="3"/>
  <c r="T1671" i="3"/>
  <c r="T1673" i="3"/>
  <c r="T1683" i="3"/>
  <c r="U1688" i="3"/>
  <c r="U1692" i="3"/>
  <c r="U1724" i="3"/>
  <c r="U1733" i="3"/>
  <c r="T1761" i="3"/>
  <c r="T1765" i="3"/>
  <c r="T1769" i="3"/>
  <c r="T1773" i="3"/>
  <c r="T1777" i="3"/>
  <c r="T122" i="3"/>
  <c r="T309" i="3"/>
  <c r="T328" i="3"/>
  <c r="T1626" i="3"/>
  <c r="T1629" i="3"/>
  <c r="T1648" i="3"/>
  <c r="T1675" i="3"/>
  <c r="T1678" i="3"/>
  <c r="U1720" i="3"/>
  <c r="U1723" i="3"/>
  <c r="T1760" i="3"/>
  <c r="T1764" i="3"/>
  <c r="T1768" i="3"/>
  <c r="T1772" i="3"/>
  <c r="T1776" i="3"/>
  <c r="AA31" i="3"/>
  <c r="AA64" i="3"/>
  <c r="AA33" i="3"/>
  <c r="AA25" i="3"/>
  <c r="AA21" i="3"/>
  <c r="AA13" i="3"/>
  <c r="AA9" i="3"/>
  <c r="AA24" i="3"/>
  <c r="AA20" i="3"/>
  <c r="AA16" i="3"/>
  <c r="AA12" i="3"/>
  <c r="AA8" i="3"/>
  <c r="AA47" i="3"/>
  <c r="AA32" i="3"/>
  <c r="AA28" i="3"/>
  <c r="AA65" i="3"/>
  <c r="AA27" i="3"/>
  <c r="AA6" i="3"/>
  <c r="U1725" i="3"/>
  <c r="T1730" i="3"/>
  <c r="O1730" i="3"/>
  <c r="Q1730" i="3" s="1"/>
  <c r="U1730" i="3" s="1"/>
  <c r="O305" i="3"/>
  <c r="T840" i="3"/>
  <c r="T1034" i="3"/>
  <c r="U1621" i="3"/>
  <c r="U1624" i="3"/>
  <c r="U1673" i="3"/>
  <c r="U1679" i="3"/>
  <c r="T218" i="3"/>
  <c r="T415" i="3"/>
  <c r="U1628" i="3"/>
  <c r="O1875" i="3"/>
  <c r="Q1875" i="3" s="1"/>
  <c r="T1875" i="3"/>
  <c r="T124" i="3"/>
  <c r="T336" i="3"/>
  <c r="T404" i="3"/>
  <c r="T411" i="3"/>
  <c r="O820" i="3"/>
  <c r="T820" i="3"/>
  <c r="U1735" i="3"/>
  <c r="T311" i="3"/>
  <c r="T1623" i="3"/>
  <c r="U1641" i="3"/>
  <c r="T1735" i="3"/>
  <c r="T123" i="3"/>
  <c r="T134" i="3"/>
  <c r="T314" i="3"/>
  <c r="O327" i="3"/>
  <c r="T327" i="3"/>
  <c r="T330" i="3"/>
  <c r="T1633" i="3"/>
  <c r="T1639" i="3"/>
  <c r="U1644" i="3"/>
  <c r="U1659" i="3"/>
  <c r="U1678" i="3"/>
  <c r="U1715" i="3"/>
  <c r="U1719" i="3"/>
  <c r="T1759" i="3"/>
  <c r="T1763" i="3"/>
  <c r="T1767" i="3"/>
  <c r="T1771" i="3"/>
  <c r="T1775" i="3"/>
  <c r="T1781" i="3"/>
  <c r="U1627" i="3"/>
  <c r="U1635" i="3"/>
  <c r="U1643" i="3"/>
  <c r="T1662" i="3"/>
  <c r="U1663" i="3"/>
  <c r="U1670" i="3"/>
  <c r="U1693" i="3"/>
  <c r="U1697" i="3"/>
  <c r="U1704" i="3"/>
  <c r="U1708" i="3"/>
  <c r="U1709" i="3"/>
  <c r="U1711" i="3"/>
  <c r="U1717" i="3"/>
  <c r="U1721" i="3"/>
  <c r="U1732" i="3"/>
  <c r="U1647" i="3"/>
  <c r="U1651" i="3"/>
  <c r="T1676" i="3"/>
  <c r="U1682" i="3"/>
  <c r="U1686" i="3"/>
  <c r="U1689" i="3"/>
  <c r="U1700" i="3"/>
  <c r="U1713" i="3"/>
  <c r="U1716" i="3"/>
  <c r="T1726" i="3"/>
  <c r="AA749" i="3"/>
  <c r="AA1567" i="3"/>
  <c r="AA1563" i="3"/>
  <c r="AA1559" i="3"/>
  <c r="AA1555" i="3"/>
  <c r="AA1551" i="3"/>
  <c r="AA1547" i="3"/>
  <c r="AA1543" i="3"/>
  <c r="AA1539" i="3"/>
  <c r="AA1535" i="3"/>
  <c r="AA1531" i="3"/>
  <c r="AA1527" i="3"/>
  <c r="AA1523" i="3"/>
  <c r="AA1519" i="3"/>
  <c r="AA1515" i="3"/>
  <c r="AA1511" i="3"/>
  <c r="AA1507" i="3"/>
  <c r="AA1503" i="3"/>
  <c r="AA1499" i="3"/>
  <c r="AA1495" i="3"/>
  <c r="AA1491" i="3"/>
  <c r="AA1487" i="3"/>
  <c r="AA1483" i="3"/>
  <c r="AA1479" i="3"/>
  <c r="AA1475" i="3"/>
  <c r="AA1471" i="3"/>
  <c r="AA1467" i="3"/>
  <c r="AA1463" i="3"/>
  <c r="AA1459" i="3"/>
  <c r="AA1455" i="3"/>
  <c r="AA1451" i="3"/>
  <c r="AA1447" i="3"/>
  <c r="AA1443" i="3"/>
  <c r="AA1439" i="3"/>
  <c r="AA1435" i="3"/>
  <c r="AA1431" i="3"/>
  <c r="AA1427" i="3"/>
  <c r="AA1423" i="3"/>
  <c r="AA1419" i="3"/>
  <c r="AA1415" i="3"/>
  <c r="AA1411" i="3"/>
  <c r="AA1407" i="3"/>
  <c r="AA1403" i="3"/>
  <c r="AA1399" i="3"/>
  <c r="AA1395" i="3"/>
  <c r="AA1391" i="3"/>
  <c r="AA1387" i="3"/>
  <c r="AA1383" i="3"/>
  <c r="AA1379" i="3"/>
  <c r="AA1375" i="3"/>
  <c r="AA1371" i="3"/>
  <c r="AA1367" i="3"/>
  <c r="AA1363" i="3"/>
  <c r="AA1359" i="3"/>
  <c r="AA1355" i="3"/>
  <c r="AA1351" i="3"/>
  <c r="AA1347" i="3"/>
  <c r="AA1343" i="3"/>
  <c r="AA1339" i="3"/>
  <c r="AA1335" i="3"/>
  <c r="AA1331" i="3"/>
  <c r="AA1327" i="3"/>
  <c r="AA1323" i="3"/>
  <c r="AA1319" i="3"/>
  <c r="AA1315" i="3"/>
  <c r="AA1311" i="3"/>
  <c r="AA1307" i="3"/>
  <c r="AA1303" i="3"/>
  <c r="AA1299" i="3"/>
  <c r="AA1295" i="3"/>
  <c r="AA1291" i="3"/>
  <c r="AA1287" i="3"/>
  <c r="AA1283" i="3"/>
  <c r="AA1279" i="3"/>
  <c r="AA1275" i="3"/>
  <c r="AA1271" i="3"/>
  <c r="AA1267" i="3"/>
  <c r="AA1263" i="3"/>
  <c r="AA1259" i="3"/>
  <c r="AA1255" i="3"/>
  <c r="AA1251" i="3"/>
  <c r="AA1247" i="3"/>
  <c r="AA1243" i="3"/>
  <c r="AA1239" i="3"/>
  <c r="AA1235" i="3"/>
  <c r="AA1231" i="3"/>
  <c r="AA1227" i="3"/>
  <c r="AA1223" i="3"/>
  <c r="AA1219" i="3"/>
  <c r="AA1215" i="3"/>
  <c r="AA1211" i="3"/>
  <c r="AA1207" i="3"/>
  <c r="AA1203" i="3"/>
  <c r="AA1199" i="3"/>
  <c r="AA1195" i="3"/>
  <c r="AA1191" i="3"/>
  <c r="AA1187" i="3"/>
  <c r="AA1183" i="3"/>
  <c r="AA1179" i="3"/>
  <c r="AA1175" i="3"/>
  <c r="AA1171" i="3"/>
  <c r="AA1167" i="3"/>
  <c r="AA1163" i="3"/>
  <c r="AA1159" i="3"/>
  <c r="AA1155" i="3"/>
  <c r="AA1151" i="3"/>
  <c r="AA1147" i="3"/>
  <c r="AA1143" i="3"/>
  <c r="AA1139" i="3"/>
  <c r="AA1135" i="3"/>
  <c r="AA1131" i="3"/>
  <c r="AA1127" i="3"/>
  <c r="AA1123" i="3"/>
  <c r="AA1119" i="3"/>
  <c r="AA1115" i="3"/>
  <c r="AA1111" i="3"/>
  <c r="AA1107" i="3"/>
  <c r="AA1103" i="3"/>
  <c r="AA1099" i="3"/>
  <c r="AA1095" i="3"/>
  <c r="AA1091" i="3"/>
  <c r="AA1087" i="3"/>
  <c r="AA1083" i="3"/>
  <c r="AA1079" i="3"/>
  <c r="AA1075" i="3"/>
  <c r="AA1071" i="3"/>
  <c r="AA1067" i="3"/>
  <c r="AA1063" i="3"/>
  <c r="AA1059" i="3"/>
  <c r="AA1055" i="3"/>
  <c r="AA1051" i="3"/>
  <c r="AA1047" i="3"/>
  <c r="AA1043" i="3"/>
  <c r="AA1039" i="3"/>
  <c r="AA1035" i="3"/>
  <c r="AA1031" i="3"/>
  <c r="AA1027" i="3"/>
  <c r="AA1023" i="3"/>
  <c r="AA1019" i="3"/>
  <c r="AA1015" i="3"/>
  <c r="AA1011" i="3"/>
  <c r="AA1007" i="3"/>
  <c r="AA1003" i="3"/>
  <c r="AA999" i="3"/>
  <c r="AA995" i="3"/>
  <c r="AA991" i="3"/>
  <c r="AA987" i="3"/>
  <c r="AA983" i="3"/>
  <c r="AA975" i="3"/>
  <c r="AA971" i="3"/>
  <c r="AA967" i="3"/>
  <c r="AA963" i="3"/>
  <c r="AA959" i="3"/>
  <c r="AA955" i="3"/>
  <c r="AA951" i="3"/>
  <c r="AA947" i="3"/>
  <c r="AA943" i="3"/>
  <c r="AA939" i="3"/>
  <c r="AA935" i="3"/>
  <c r="AA931" i="3"/>
  <c r="AA927" i="3"/>
  <c r="AA923" i="3"/>
  <c r="AA919" i="3"/>
  <c r="AA915" i="3"/>
  <c r="AA911" i="3"/>
  <c r="AA907" i="3"/>
  <c r="AA903" i="3"/>
  <c r="AA899" i="3"/>
  <c r="AA895" i="3"/>
  <c r="AA891" i="3"/>
  <c r="AA887" i="3"/>
  <c r="AA883" i="3"/>
  <c r="AA879" i="3"/>
  <c r="AA875" i="3"/>
  <c r="AA871" i="3"/>
  <c r="AA867" i="3"/>
  <c r="AA863" i="3"/>
  <c r="AA859" i="3"/>
  <c r="AA855" i="3"/>
  <c r="AA851" i="3"/>
  <c r="AA847" i="3"/>
  <c r="AA843" i="3"/>
  <c r="AA839" i="3"/>
  <c r="AA835" i="3"/>
  <c r="AA831" i="3"/>
  <c r="AA827" i="3"/>
  <c r="AA823" i="3"/>
  <c r="AA819" i="3"/>
  <c r="AA815" i="3"/>
  <c r="AA811" i="3"/>
  <c r="AA807" i="3"/>
  <c r="AA803" i="3"/>
  <c r="AA799" i="3"/>
  <c r="AA795" i="3"/>
  <c r="AA791" i="3"/>
  <c r="AA787" i="3"/>
  <c r="AA783" i="3"/>
  <c r="AA779" i="3"/>
  <c r="AA775" i="3"/>
  <c r="AA771" i="3"/>
  <c r="AA767" i="3"/>
  <c r="AA763" i="3"/>
  <c r="AA759" i="3"/>
  <c r="AA755" i="3"/>
  <c r="AA751" i="3"/>
  <c r="AA747" i="3"/>
  <c r="AA743" i="3"/>
  <c r="AA739" i="3"/>
  <c r="AA735" i="3"/>
  <c r="AA731" i="3"/>
  <c r="AA727" i="3"/>
  <c r="AA723" i="3"/>
  <c r="AA719" i="3"/>
  <c r="AA715" i="3"/>
  <c r="AA711" i="3"/>
  <c r="AA707" i="3"/>
  <c r="AA703" i="3"/>
  <c r="AA699" i="3"/>
  <c r="AA695" i="3"/>
  <c r="AA691" i="3"/>
  <c r="AA687" i="3"/>
  <c r="AA683" i="3"/>
  <c r="AA679" i="3"/>
  <c r="AA675" i="3"/>
  <c r="AA671" i="3"/>
  <c r="AA667" i="3"/>
  <c r="AA663" i="3"/>
  <c r="AA659" i="3"/>
  <c r="AA655" i="3"/>
  <c r="AA651" i="3"/>
  <c r="AA647" i="3"/>
  <c r="AA643" i="3"/>
  <c r="AA639" i="3"/>
  <c r="AA635" i="3"/>
  <c r="AA631" i="3"/>
  <c r="AA627" i="3"/>
  <c r="AA623" i="3"/>
  <c r="AA619" i="3"/>
  <c r="AA615" i="3"/>
  <c r="AA611" i="3"/>
  <c r="AA607" i="3"/>
  <c r="AA603" i="3"/>
  <c r="AA599" i="3"/>
  <c r="AA595" i="3"/>
  <c r="AA591" i="3"/>
  <c r="AA587" i="3"/>
  <c r="AA583" i="3"/>
  <c r="AA579" i="3"/>
  <c r="AA575" i="3"/>
  <c r="AA571" i="3"/>
  <c r="AA567" i="3"/>
  <c r="AA563" i="3"/>
  <c r="AA559" i="3"/>
  <c r="AA555" i="3"/>
  <c r="AA551" i="3"/>
  <c r="AA547" i="3"/>
  <c r="AA543" i="3"/>
  <c r="AA539" i="3"/>
  <c r="AA535" i="3"/>
  <c r="AA531" i="3"/>
  <c r="AA527" i="3"/>
  <c r="AA523" i="3"/>
  <c r="AA519" i="3"/>
  <c r="AA515" i="3"/>
  <c r="AA511" i="3"/>
  <c r="AA507" i="3"/>
  <c r="AA503" i="3"/>
  <c r="AA499" i="3"/>
  <c r="AA495" i="3"/>
  <c r="AA491" i="3"/>
  <c r="AA487" i="3"/>
  <c r="AA483" i="3"/>
  <c r="AA479" i="3"/>
  <c r="AA475" i="3"/>
  <c r="AA471" i="3"/>
  <c r="AA467" i="3"/>
  <c r="AA463" i="3"/>
  <c r="AA459" i="3"/>
  <c r="AA455" i="3"/>
  <c r="AA451" i="3"/>
  <c r="AA447" i="3"/>
  <c r="AA443" i="3"/>
  <c r="AA439" i="3"/>
  <c r="AA435" i="3"/>
  <c r="AA431" i="3"/>
  <c r="AA427" i="3"/>
  <c r="AA423" i="3"/>
  <c r="AA419" i="3"/>
  <c r="AA415" i="3"/>
  <c r="AA411" i="3"/>
  <c r="AA407" i="3"/>
  <c r="AA403" i="3"/>
  <c r="AA399" i="3"/>
  <c r="AA395" i="3"/>
  <c r="AA391" i="3"/>
  <c r="AA387" i="3"/>
  <c r="AA383" i="3"/>
  <c r="AA379" i="3"/>
  <c r="AA375" i="3"/>
  <c r="AA371" i="3"/>
  <c r="AA367" i="3"/>
  <c r="AA363" i="3"/>
  <c r="AA359" i="3"/>
  <c r="AA355" i="3"/>
  <c r="AA351" i="3"/>
  <c r="AA347" i="3"/>
  <c r="AA343" i="3"/>
  <c r="AA339" i="3"/>
  <c r="AA335" i="3"/>
  <c r="AA331" i="3"/>
  <c r="AA327" i="3"/>
  <c r="AA323" i="3"/>
  <c r="AA319" i="3"/>
  <c r="AA315" i="3"/>
  <c r="AA311" i="3"/>
  <c r="AA307" i="3"/>
  <c r="AA303" i="3"/>
  <c r="AA299" i="3"/>
  <c r="AA295" i="3"/>
  <c r="AA291" i="3"/>
  <c r="AA287" i="3"/>
  <c r="AA283" i="3"/>
  <c r="AA279" i="3"/>
  <c r="AA275" i="3"/>
  <c r="AA271" i="3"/>
  <c r="AA267" i="3"/>
  <c r="AA263" i="3"/>
  <c r="AA259" i="3"/>
  <c r="AA255" i="3"/>
  <c r="AA251" i="3"/>
  <c r="AA247" i="3"/>
  <c r="AA243" i="3"/>
  <c r="AA239" i="3"/>
  <c r="AA235" i="3"/>
  <c r="AA231" i="3"/>
  <c r="AA227" i="3"/>
  <c r="AA223" i="3"/>
  <c r="AA219" i="3"/>
  <c r="AA215" i="3"/>
  <c r="AA211" i="3"/>
  <c r="AA207" i="3"/>
  <c r="AA203" i="3"/>
  <c r="AA199" i="3"/>
  <c r="AA195" i="3"/>
  <c r="AA191" i="3"/>
  <c r="AA187" i="3"/>
  <c r="AA183" i="3"/>
  <c r="AA179" i="3"/>
  <c r="AA175" i="3"/>
  <c r="AA171" i="3"/>
  <c r="AA167" i="3"/>
  <c r="AA163" i="3"/>
  <c r="AA159" i="3"/>
  <c r="AA155" i="3"/>
  <c r="AA151" i="3"/>
  <c r="AA147" i="3"/>
  <c r="AA143" i="3"/>
  <c r="AA139" i="3"/>
  <c r="AA135" i="3"/>
  <c r="AA131" i="3"/>
  <c r="AA127" i="3"/>
  <c r="AA123" i="3"/>
  <c r="AA119" i="3"/>
  <c r="AA115" i="3"/>
  <c r="AA111" i="3"/>
  <c r="AA107" i="3"/>
  <c r="AA103" i="3"/>
  <c r="AA99" i="3"/>
  <c r="AA95" i="3"/>
  <c r="AA91" i="3"/>
  <c r="AA87" i="3"/>
  <c r="AA83" i="3"/>
  <c r="AA79" i="3"/>
  <c r="AA75" i="3"/>
  <c r="AA71" i="3"/>
  <c r="AA67" i="3"/>
  <c r="AA1609" i="3"/>
  <c r="AA1605" i="3"/>
  <c r="AA1601" i="3"/>
  <c r="AA1597" i="3"/>
  <c r="AA1593" i="3"/>
  <c r="AA1589" i="3"/>
  <c r="AA1585" i="3"/>
  <c r="AA1581" i="3"/>
  <c r="AA1577" i="3"/>
  <c r="AA1573" i="3"/>
  <c r="AA1569" i="3"/>
  <c r="AA1565" i="3"/>
  <c r="AA1561" i="3"/>
  <c r="AA1557" i="3"/>
  <c r="AA1553" i="3"/>
  <c r="AA1549" i="3"/>
  <c r="AA1545" i="3"/>
  <c r="AA1541" i="3"/>
  <c r="AA1537" i="3"/>
  <c r="AA1533" i="3"/>
  <c r="AA1529" i="3"/>
  <c r="AA1525" i="3"/>
  <c r="AA1521" i="3"/>
  <c r="AA1517" i="3"/>
  <c r="AA1513" i="3"/>
  <c r="AA1509" i="3"/>
  <c r="AA1505" i="3"/>
  <c r="AA1501" i="3"/>
  <c r="AA1497" i="3"/>
  <c r="AA1493" i="3"/>
  <c r="AA1489" i="3"/>
  <c r="AA1485" i="3"/>
  <c r="AA1481" i="3"/>
  <c r="AA1477" i="3"/>
  <c r="AA1473" i="3"/>
  <c r="AA1469" i="3"/>
  <c r="AA1465" i="3"/>
  <c r="AA1461" i="3"/>
  <c r="AA1457" i="3"/>
  <c r="AA1453" i="3"/>
  <c r="AA1449" i="3"/>
  <c r="AA1445" i="3"/>
  <c r="AA1441" i="3"/>
  <c r="AA1437" i="3"/>
  <c r="AA1433" i="3"/>
  <c r="AA1429" i="3"/>
  <c r="AA1425" i="3"/>
  <c r="AA1421" i="3"/>
  <c r="AA1417" i="3"/>
  <c r="AA1413" i="3"/>
  <c r="AA1409" i="3"/>
  <c r="AA1405" i="3"/>
  <c r="AA1401" i="3"/>
  <c r="AA1397" i="3"/>
  <c r="AA1393" i="3"/>
  <c r="AA1389" i="3"/>
  <c r="AA1385" i="3"/>
  <c r="AA1381" i="3"/>
  <c r="AA1377" i="3"/>
  <c r="AA1373" i="3"/>
  <c r="AA1369" i="3"/>
  <c r="AA1365" i="3"/>
  <c r="AA1361" i="3"/>
  <c r="AA1357" i="3"/>
  <c r="AA1353" i="3"/>
  <c r="AA1349" i="3"/>
  <c r="AA1345" i="3"/>
  <c r="AA1341" i="3"/>
  <c r="AA1337" i="3"/>
  <c r="AA1333" i="3"/>
  <c r="AA1329" i="3"/>
  <c r="AA1325" i="3"/>
  <c r="AA1321" i="3"/>
  <c r="AA1317" i="3"/>
  <c r="AA1313" i="3"/>
  <c r="AA1309" i="3"/>
  <c r="AA1305" i="3"/>
  <c r="AA1301" i="3"/>
  <c r="AA1297" i="3"/>
  <c r="AA1293" i="3"/>
  <c r="AA1289" i="3"/>
  <c r="AA1285" i="3"/>
  <c r="AA1281" i="3"/>
  <c r="AA1277" i="3"/>
  <c r="AA1273" i="3"/>
  <c r="AA1269" i="3"/>
  <c r="AA1265" i="3"/>
  <c r="AA1261" i="3"/>
  <c r="AA1257" i="3"/>
  <c r="AA1253" i="3"/>
  <c r="AA1249" i="3"/>
  <c r="AA1245" i="3"/>
  <c r="AA1241" i="3"/>
  <c r="AA1237" i="3"/>
  <c r="AA1233" i="3"/>
  <c r="AA1229" i="3"/>
  <c r="AA1225" i="3"/>
  <c r="AA1221" i="3"/>
  <c r="AA1217" i="3"/>
  <c r="AA1213" i="3"/>
  <c r="AA1209" i="3"/>
  <c r="AA1205" i="3"/>
  <c r="AA1201" i="3"/>
  <c r="AA1197" i="3"/>
  <c r="AA1193" i="3"/>
  <c r="AA1189" i="3"/>
  <c r="AA1185" i="3"/>
  <c r="AA1181" i="3"/>
  <c r="AA1177" i="3"/>
  <c r="AA1173" i="3"/>
  <c r="AA1169" i="3"/>
  <c r="AA1165" i="3"/>
  <c r="AA1161" i="3"/>
  <c r="AA1157" i="3"/>
  <c r="AA1153" i="3"/>
  <c r="AA1149" i="3"/>
  <c r="AA1145" i="3"/>
  <c r="AA1141" i="3"/>
  <c r="AA1137" i="3"/>
  <c r="AA1133" i="3"/>
  <c r="AA1129" i="3"/>
  <c r="AA1125" i="3"/>
  <c r="AA1121" i="3"/>
  <c r="AA1117" i="3"/>
  <c r="AA1113" i="3"/>
  <c r="AA1109" i="3"/>
  <c r="AA1105" i="3"/>
  <c r="AA1101" i="3"/>
  <c r="AA1097" i="3"/>
  <c r="AA1093" i="3"/>
  <c r="AA1089" i="3"/>
  <c r="AA1085" i="3"/>
  <c r="AA1081" i="3"/>
  <c r="AA1077" i="3"/>
  <c r="AA1073" i="3"/>
  <c r="AA1069" i="3"/>
  <c r="AA1065" i="3"/>
  <c r="AA1061" i="3"/>
  <c r="AA1057" i="3"/>
  <c r="AA1053" i="3"/>
  <c r="AA1049" i="3"/>
  <c r="AA1045" i="3"/>
  <c r="AA1041" i="3"/>
  <c r="AA1037" i="3"/>
  <c r="AA1033" i="3"/>
  <c r="AA1029" i="3"/>
  <c r="AA1025" i="3"/>
  <c r="AA1021" i="3"/>
  <c r="AA1017" i="3"/>
  <c r="AA1013" i="3"/>
  <c r="AA1009" i="3"/>
  <c r="AA1005" i="3"/>
  <c r="AA1001" i="3"/>
  <c r="AA997" i="3"/>
  <c r="AA993" i="3"/>
  <c r="AA989" i="3"/>
  <c r="AA985" i="3"/>
  <c r="AA981" i="3"/>
  <c r="AA977" i="3"/>
  <c r="AA973" i="3"/>
  <c r="AA969" i="3"/>
  <c r="AA965" i="3"/>
  <c r="AA961" i="3"/>
  <c r="AA957" i="3"/>
  <c r="AA953" i="3"/>
  <c r="AA949" i="3"/>
  <c r="AA945" i="3"/>
  <c r="AA941" i="3"/>
  <c r="AA937" i="3"/>
  <c r="AA933" i="3"/>
  <c r="AA929" i="3"/>
  <c r="AA925" i="3"/>
  <c r="AA921" i="3"/>
  <c r="AA917" i="3"/>
  <c r="AA913" i="3"/>
  <c r="AA909" i="3"/>
  <c r="AA905" i="3"/>
  <c r="AA901" i="3"/>
  <c r="AA897" i="3"/>
  <c r="AA893" i="3"/>
  <c r="AA889" i="3"/>
  <c r="AA885" i="3"/>
  <c r="AA881" i="3"/>
  <c r="AA877" i="3"/>
  <c r="AA873" i="3"/>
  <c r="AA869" i="3"/>
  <c r="AA865" i="3"/>
  <c r="AA861" i="3"/>
  <c r="AA857" i="3"/>
  <c r="AA853" i="3"/>
  <c r="AA849" i="3"/>
  <c r="AA845" i="3"/>
  <c r="AA841" i="3"/>
  <c r="AA837" i="3"/>
  <c r="AA833" i="3"/>
  <c r="AA829" i="3"/>
  <c r="AA825" i="3"/>
  <c r="AA821" i="3"/>
  <c r="AA817" i="3"/>
  <c r="AA813" i="3"/>
  <c r="AA809" i="3"/>
  <c r="AA805" i="3"/>
  <c r="AA801" i="3"/>
  <c r="AA797" i="3"/>
  <c r="AA793" i="3"/>
  <c r="AA789" i="3"/>
  <c r="AA785" i="3"/>
  <c r="AA781" i="3"/>
  <c r="AA777" i="3"/>
  <c r="AA773" i="3"/>
  <c r="AA769" i="3"/>
  <c r="AA765" i="3"/>
  <c r="AA761" i="3"/>
  <c r="AA757" i="3"/>
  <c r="AA753" i="3"/>
  <c r="AA741" i="3"/>
  <c r="AA733" i="3"/>
  <c r="AA725" i="3"/>
  <c r="AA713" i="3"/>
  <c r="AA705" i="3"/>
  <c r="AA697" i="3"/>
  <c r="AA689" i="3"/>
  <c r="AA681" i="3"/>
  <c r="AA673" i="3"/>
  <c r="AA669" i="3"/>
  <c r="AA661" i="3"/>
  <c r="AA653" i="3"/>
  <c r="AA645" i="3"/>
  <c r="AA637" i="3"/>
  <c r="AA629" i="3"/>
  <c r="AA621" i="3"/>
  <c r="AA609" i="3"/>
  <c r="AA605" i="3"/>
  <c r="AA593" i="3"/>
  <c r="AA589" i="3"/>
  <c r="AA577" i="3"/>
  <c r="AA569" i="3"/>
  <c r="AA561" i="3"/>
  <c r="AA553" i="3"/>
  <c r="AA545" i="3"/>
  <c r="AA537" i="3"/>
  <c r="AA533" i="3"/>
  <c r="AA525" i="3"/>
  <c r="AA513" i="3"/>
  <c r="AA505" i="3"/>
  <c r="AA501" i="3"/>
  <c r="AA493" i="3"/>
  <c r="AA485" i="3"/>
  <c r="AA477" i="3"/>
  <c r="AA465" i="3"/>
  <c r="AA457" i="3"/>
  <c r="AA453" i="3"/>
  <c r="AA441" i="3"/>
  <c r="AA433" i="3"/>
  <c r="AA425" i="3"/>
  <c r="AA417" i="3"/>
  <c r="AA409" i="3"/>
  <c r="AA401" i="3"/>
  <c r="AA397" i="3"/>
  <c r="AA389" i="3"/>
  <c r="AA381" i="3"/>
  <c r="AA373" i="3"/>
  <c r="AA365" i="3"/>
  <c r="AA353" i="3"/>
  <c r="AA345" i="3"/>
  <c r="AA337" i="3"/>
  <c r="AA333" i="3"/>
  <c r="AA325" i="3"/>
  <c r="AA313" i="3"/>
  <c r="AA309" i="3"/>
  <c r="AA301" i="3"/>
  <c r="AA289" i="3"/>
  <c r="AA281" i="3"/>
  <c r="AA277" i="3"/>
  <c r="AA269" i="3"/>
  <c r="AA261" i="3"/>
  <c r="AA253" i="3"/>
  <c r="AA245" i="3"/>
  <c r="AA237" i="3"/>
  <c r="AA229" i="3"/>
  <c r="AA221" i="3"/>
  <c r="AA213" i="3"/>
  <c r="AA205" i="3"/>
  <c r="AA197" i="3"/>
  <c r="AA189" i="3"/>
  <c r="AA177" i="3"/>
  <c r="AA169" i="3"/>
  <c r="AA165" i="3"/>
  <c r="AA157" i="3"/>
  <c r="AA149" i="3"/>
  <c r="AA141" i="3"/>
  <c r="AA133" i="3"/>
  <c r="AA125" i="3"/>
  <c r="AA117" i="3"/>
  <c r="AA109" i="3"/>
  <c r="AA101" i="3"/>
  <c r="AA93" i="3"/>
  <c r="AA85" i="3"/>
  <c r="AA77" i="3"/>
  <c r="AA69" i="3"/>
  <c r="AA745" i="3"/>
  <c r="AA737" i="3"/>
  <c r="AA729" i="3"/>
  <c r="AA721" i="3"/>
  <c r="AA717" i="3"/>
  <c r="AA709" i="3"/>
  <c r="AA701" i="3"/>
  <c r="AA693" i="3"/>
  <c r="AA685" i="3"/>
  <c r="AA677" i="3"/>
  <c r="AA665" i="3"/>
  <c r="AA657" i="3"/>
  <c r="AA649" i="3"/>
  <c r="AA641" i="3"/>
  <c r="AA633" i="3"/>
  <c r="AA625" i="3"/>
  <c r="AA617" i="3"/>
  <c r="AA613" i="3"/>
  <c r="AA601" i="3"/>
  <c r="AA597" i="3"/>
  <c r="AA585" i="3"/>
  <c r="AA581" i="3"/>
  <c r="AA573" i="3"/>
  <c r="AA565" i="3"/>
  <c r="AA557" i="3"/>
  <c r="AA549" i="3"/>
  <c r="AA541" i="3"/>
  <c r="AA529" i="3"/>
  <c r="AA521" i="3"/>
  <c r="AA517" i="3"/>
  <c r="AA509" i="3"/>
  <c r="AA497" i="3"/>
  <c r="AA489" i="3"/>
  <c r="AA481" i="3"/>
  <c r="AA473" i="3"/>
  <c r="AA469" i="3"/>
  <c r="AA461" i="3"/>
  <c r="AA449" i="3"/>
  <c r="AA445" i="3"/>
  <c r="AA437" i="3"/>
  <c r="AA429" i="3"/>
  <c r="AA421" i="3"/>
  <c r="AA413" i="3"/>
  <c r="AA405" i="3"/>
  <c r="AA393" i="3"/>
  <c r="AA385" i="3"/>
  <c r="AA377" i="3"/>
  <c r="AA369" i="3"/>
  <c r="AA361" i="3"/>
  <c r="AA357" i="3"/>
  <c r="AA349" i="3"/>
  <c r="AA341" i="3"/>
  <c r="AA329" i="3"/>
  <c r="AA321" i="3"/>
  <c r="AA317" i="3"/>
  <c r="AA305" i="3"/>
  <c r="AA297" i="3"/>
  <c r="AA293" i="3"/>
  <c r="AA285" i="3"/>
  <c r="AA273" i="3"/>
  <c r="AA265" i="3"/>
  <c r="AA257" i="3"/>
  <c r="AA249" i="3"/>
  <c r="AA241" i="3"/>
  <c r="AA233" i="3"/>
  <c r="AA225" i="3"/>
  <c r="AA217" i="3"/>
  <c r="AA209" i="3"/>
  <c r="AA201" i="3"/>
  <c r="AA193" i="3"/>
  <c r="AA185" i="3"/>
  <c r="AA181" i="3"/>
  <c r="AA173" i="3"/>
  <c r="AA161" i="3"/>
  <c r="AA153" i="3"/>
  <c r="AA145" i="3"/>
  <c r="AA137" i="3"/>
  <c r="AA129" i="3"/>
  <c r="AA121" i="3"/>
  <c r="AA113" i="3"/>
  <c r="AA105" i="3"/>
  <c r="AA97" i="3"/>
  <c r="AA89" i="3"/>
  <c r="AA81" i="3"/>
  <c r="AA73" i="3"/>
  <c r="AA1608" i="3"/>
  <c r="AA1604" i="3"/>
  <c r="AA1600" i="3"/>
  <c r="AA1596" i="3"/>
  <c r="AA1592" i="3"/>
  <c r="AA1588" i="3"/>
  <c r="AA1584" i="3"/>
  <c r="AA1580" i="3"/>
  <c r="AA1576" i="3"/>
  <c r="AA1572" i="3"/>
  <c r="AA1568" i="3"/>
  <c r="AA1564" i="3"/>
  <c r="AA1560" i="3"/>
  <c r="AA1556" i="3"/>
  <c r="AA1552" i="3"/>
  <c r="AA1548" i="3"/>
  <c r="AA1544" i="3"/>
  <c r="AA1540" i="3"/>
  <c r="AA1536" i="3"/>
  <c r="AA1532" i="3"/>
  <c r="AA1528" i="3"/>
  <c r="AA1524" i="3"/>
  <c r="AA1520" i="3"/>
  <c r="AA1516" i="3"/>
  <c r="AA1512" i="3"/>
  <c r="AA1508" i="3"/>
  <c r="AA1504" i="3"/>
  <c r="AA1500" i="3"/>
  <c r="AA1496" i="3"/>
  <c r="AA1492" i="3"/>
  <c r="AA1488" i="3"/>
  <c r="AA1484" i="3"/>
  <c r="AA1480" i="3"/>
  <c r="AA1476" i="3"/>
  <c r="AA1472" i="3"/>
  <c r="AA1468" i="3"/>
  <c r="AA1464" i="3"/>
  <c r="AA1460" i="3"/>
  <c r="AA1456" i="3"/>
  <c r="AA1452" i="3"/>
  <c r="AA1448" i="3"/>
  <c r="AA1444" i="3"/>
  <c r="AA1440" i="3"/>
  <c r="AA1436" i="3"/>
  <c r="AA1432" i="3"/>
  <c r="AA1428" i="3"/>
  <c r="AA1424" i="3"/>
  <c r="AA1420" i="3"/>
  <c r="AA1416" i="3"/>
  <c r="AA1412" i="3"/>
  <c r="AA1408" i="3"/>
  <c r="AA1404" i="3"/>
  <c r="AA1400" i="3"/>
  <c r="AA1396" i="3"/>
  <c r="AA1392" i="3"/>
  <c r="AA1388" i="3"/>
  <c r="AA1384" i="3"/>
  <c r="AA1380" i="3"/>
  <c r="AA1376" i="3"/>
  <c r="AA1372" i="3"/>
  <c r="AA1368" i="3"/>
  <c r="AA1364" i="3"/>
  <c r="AA1360" i="3"/>
  <c r="AA1356" i="3"/>
  <c r="AA1352" i="3"/>
  <c r="AA1348" i="3"/>
  <c r="AA1344" i="3"/>
  <c r="AA1340" i="3"/>
  <c r="AA1336" i="3"/>
  <c r="AA1332" i="3"/>
  <c r="AA1328" i="3"/>
  <c r="AA1324" i="3"/>
  <c r="AA1320" i="3"/>
  <c r="AA1316" i="3"/>
  <c r="AA1312" i="3"/>
  <c r="AA1308" i="3"/>
  <c r="AA1304" i="3"/>
  <c r="AA1300" i="3"/>
  <c r="AA1296" i="3"/>
  <c r="AA1292" i="3"/>
  <c r="AA1288" i="3"/>
  <c r="AA1284" i="3"/>
  <c r="AA1280" i="3"/>
  <c r="AA1276" i="3"/>
  <c r="AA1272" i="3"/>
  <c r="AA1268" i="3"/>
  <c r="AA1264" i="3"/>
  <c r="AA1260" i="3"/>
  <c r="AA1256" i="3"/>
  <c r="AA1252" i="3"/>
  <c r="AA1248" i="3"/>
  <c r="AA1244" i="3"/>
  <c r="AA1240" i="3"/>
  <c r="AA1236" i="3"/>
  <c r="AA1232" i="3"/>
  <c r="AA1228" i="3"/>
  <c r="AA1224" i="3"/>
  <c r="AA1220" i="3"/>
  <c r="AA1216" i="3"/>
  <c r="AA1212" i="3"/>
  <c r="AA1208" i="3"/>
  <c r="AA1204" i="3"/>
  <c r="AA1200" i="3"/>
  <c r="AA1196" i="3"/>
  <c r="AA1192" i="3"/>
  <c r="AA1188" i="3"/>
  <c r="AA1184" i="3"/>
  <c r="AA1180" i="3"/>
  <c r="AA1176" i="3"/>
  <c r="AA1172" i="3"/>
  <c r="AA1168" i="3"/>
  <c r="AA1164" i="3"/>
  <c r="AA1160" i="3"/>
  <c r="AA1156" i="3"/>
  <c r="AA1152" i="3"/>
  <c r="AA1148" i="3"/>
  <c r="AA1144" i="3"/>
  <c r="AA1140" i="3"/>
  <c r="AA1136" i="3"/>
  <c r="AA1132" i="3"/>
  <c r="AA1128" i="3"/>
  <c r="AA1124" i="3"/>
  <c r="AA1120" i="3"/>
  <c r="AA1116" i="3"/>
  <c r="AA1112" i="3"/>
  <c r="AA1108" i="3"/>
  <c r="AA1104" i="3"/>
  <c r="AA1100" i="3"/>
  <c r="AA1096" i="3"/>
  <c r="AA1092" i="3"/>
  <c r="AA1088" i="3"/>
  <c r="AA1603" i="3"/>
  <c r="AA1599" i="3"/>
  <c r="AA1591" i="3"/>
  <c r="AA1579" i="3"/>
  <c r="AA1571" i="3"/>
  <c r="AA1607" i="3"/>
  <c r="AA1595" i="3"/>
  <c r="AA1587" i="3"/>
  <c r="AA1583" i="3"/>
  <c r="AA1575" i="3"/>
  <c r="AA979" i="3"/>
  <c r="AA1084" i="3"/>
  <c r="AA1080" i="3"/>
  <c r="AA1076" i="3"/>
  <c r="AA1072" i="3"/>
  <c r="AA1068" i="3"/>
  <c r="AA1064" i="3"/>
  <c r="AA1060" i="3"/>
  <c r="AA1056" i="3"/>
  <c r="AA1052" i="3"/>
  <c r="AA1048" i="3"/>
  <c r="AA1044" i="3"/>
  <c r="AA1040" i="3"/>
  <c r="AA1036" i="3"/>
  <c r="AA1032" i="3"/>
  <c r="AA1028" i="3"/>
  <c r="AA1024" i="3"/>
  <c r="AA1020" i="3"/>
  <c r="AA1016" i="3"/>
  <c r="AA1012" i="3"/>
  <c r="AA1008" i="3"/>
  <c r="AA1004" i="3"/>
  <c r="AA1000" i="3"/>
  <c r="AA996" i="3"/>
  <c r="AA992" i="3"/>
  <c r="AA988" i="3"/>
  <c r="AA984" i="3"/>
  <c r="AA980" i="3"/>
  <c r="AA976" i="3"/>
  <c r="AA972" i="3"/>
  <c r="AA968" i="3"/>
  <c r="AA964" i="3"/>
  <c r="AA960" i="3"/>
  <c r="AA956" i="3"/>
  <c r="AA952" i="3"/>
  <c r="AA948" i="3"/>
  <c r="AA944" i="3"/>
  <c r="AA940" i="3"/>
  <c r="AA936" i="3"/>
  <c r="AA932" i="3"/>
  <c r="AA928" i="3"/>
  <c r="AA924" i="3"/>
  <c r="AA920" i="3"/>
  <c r="AA916" i="3"/>
  <c r="AA912" i="3"/>
  <c r="AA908" i="3"/>
  <c r="AA904" i="3"/>
  <c r="AA900" i="3"/>
  <c r="AA896" i="3"/>
  <c r="AA892" i="3"/>
  <c r="AA888" i="3"/>
  <c r="AA884" i="3"/>
  <c r="AA880" i="3"/>
  <c r="AA876" i="3"/>
  <c r="AA872" i="3"/>
  <c r="AA868" i="3"/>
  <c r="AA864" i="3"/>
  <c r="AA860" i="3"/>
  <c r="AA856" i="3"/>
  <c r="AA852" i="3"/>
  <c r="AA848" i="3"/>
  <c r="AA844" i="3"/>
  <c r="AA840" i="3"/>
  <c r="AA836" i="3"/>
  <c r="AA832" i="3"/>
  <c r="AA828" i="3"/>
  <c r="AA824" i="3"/>
  <c r="AA820" i="3"/>
  <c r="AA816" i="3"/>
  <c r="AA812" i="3"/>
  <c r="AA808" i="3"/>
  <c r="AA804" i="3"/>
  <c r="AA800" i="3"/>
  <c r="AA796" i="3"/>
  <c r="AA792" i="3"/>
  <c r="AA788" i="3"/>
  <c r="AA784" i="3"/>
  <c r="AA780" i="3"/>
  <c r="AA776" i="3"/>
  <c r="AA772" i="3"/>
  <c r="AA768" i="3"/>
  <c r="AA764" i="3"/>
  <c r="AA760" i="3"/>
  <c r="AA756" i="3"/>
  <c r="AA752" i="3"/>
  <c r="AA748" i="3"/>
  <c r="AA744" i="3"/>
  <c r="AA740" i="3"/>
  <c r="AA736" i="3"/>
  <c r="AA732" i="3"/>
  <c r="AA728" i="3"/>
  <c r="AA724" i="3"/>
  <c r="AA720" i="3"/>
  <c r="AA716" i="3"/>
  <c r="AA712" i="3"/>
  <c r="AA708" i="3"/>
  <c r="AA704" i="3"/>
  <c r="AA700" i="3"/>
  <c r="AA696" i="3"/>
  <c r="AA692" i="3"/>
  <c r="AA688" i="3"/>
  <c r="AA684" i="3"/>
  <c r="AA680" i="3"/>
  <c r="AA676" i="3"/>
  <c r="AA672" i="3"/>
  <c r="AA668" i="3"/>
  <c r="AA664" i="3"/>
  <c r="AA660" i="3"/>
  <c r="AA656" i="3"/>
  <c r="AA652" i="3"/>
  <c r="AA648" i="3"/>
  <c r="AA644" i="3"/>
  <c r="AA640" i="3"/>
  <c r="AA636" i="3"/>
  <c r="AA632" i="3"/>
  <c r="AA628" i="3"/>
  <c r="AA624" i="3"/>
  <c r="AA620" i="3"/>
  <c r="AA616" i="3"/>
  <c r="AA612" i="3"/>
  <c r="AA608" i="3"/>
  <c r="AA604" i="3"/>
  <c r="AA600" i="3"/>
  <c r="AA596" i="3"/>
  <c r="AA592" i="3"/>
  <c r="AA588" i="3"/>
  <c r="AA584" i="3"/>
  <c r="AA580" i="3"/>
  <c r="AA576" i="3"/>
  <c r="AA572" i="3"/>
  <c r="AA568" i="3"/>
  <c r="AA564" i="3"/>
  <c r="AA560" i="3"/>
  <c r="AA556" i="3"/>
  <c r="AA552" i="3"/>
  <c r="AA548" i="3"/>
  <c r="AA544" i="3"/>
  <c r="AA540" i="3"/>
  <c r="AA536" i="3"/>
  <c r="AA532" i="3"/>
  <c r="AA528" i="3"/>
  <c r="AA524" i="3"/>
  <c r="AA520" i="3"/>
  <c r="AA516" i="3"/>
  <c r="AA512" i="3"/>
  <c r="AA508" i="3"/>
  <c r="AA504" i="3"/>
  <c r="AA500" i="3"/>
  <c r="AA496" i="3"/>
  <c r="AA492" i="3"/>
  <c r="AA488" i="3"/>
  <c r="AA484" i="3"/>
  <c r="AA480" i="3"/>
  <c r="AA476" i="3"/>
  <c r="AA472" i="3"/>
  <c r="AA468" i="3"/>
  <c r="AA464" i="3"/>
  <c r="AA460" i="3"/>
  <c r="AA456" i="3"/>
  <c r="AA452" i="3"/>
  <c r="AA448" i="3"/>
  <c r="AA444" i="3"/>
  <c r="AA440" i="3"/>
  <c r="AA436" i="3"/>
  <c r="AA432" i="3"/>
  <c r="AA428" i="3"/>
  <c r="AA424" i="3"/>
  <c r="AA420" i="3"/>
  <c r="AA416" i="3"/>
  <c r="AA412" i="3"/>
  <c r="AA408" i="3"/>
  <c r="AA404" i="3"/>
  <c r="AA400" i="3"/>
  <c r="AA396" i="3"/>
  <c r="AA392" i="3"/>
  <c r="AA388" i="3"/>
  <c r="AA384" i="3"/>
  <c r="AA380" i="3"/>
  <c r="AA376" i="3"/>
  <c r="AA372" i="3"/>
  <c r="AA368" i="3"/>
  <c r="AA364" i="3"/>
  <c r="AA360" i="3"/>
  <c r="AA356" i="3"/>
  <c r="AA352" i="3"/>
  <c r="AA348" i="3"/>
  <c r="AA344" i="3"/>
  <c r="AA340" i="3"/>
  <c r="AA336" i="3"/>
  <c r="AA332" i="3"/>
  <c r="AA328" i="3"/>
  <c r="AA324" i="3"/>
  <c r="AA320" i="3"/>
  <c r="AA316" i="3"/>
  <c r="AA312" i="3"/>
  <c r="AA308" i="3"/>
  <c r="AA304" i="3"/>
  <c r="AA300" i="3"/>
  <c r="AA296" i="3"/>
  <c r="AA292" i="3"/>
  <c r="AA288" i="3"/>
  <c r="AA284" i="3"/>
  <c r="AA280" i="3"/>
  <c r="AA276" i="3"/>
  <c r="AA272" i="3"/>
  <c r="AA268" i="3"/>
  <c r="AA264" i="3"/>
  <c r="AA260" i="3"/>
  <c r="AA256" i="3"/>
  <c r="AA252" i="3"/>
  <c r="AA248" i="3"/>
  <c r="AA244" i="3"/>
  <c r="AA240" i="3"/>
  <c r="AA236" i="3"/>
  <c r="AA232" i="3"/>
  <c r="AA228" i="3"/>
  <c r="AA224" i="3"/>
  <c r="AA220" i="3"/>
  <c r="AA216" i="3"/>
  <c r="AA212" i="3"/>
  <c r="AA208" i="3"/>
  <c r="AA204" i="3"/>
  <c r="AA200" i="3"/>
  <c r="AA196" i="3"/>
  <c r="AA192" i="3"/>
  <c r="AA188" i="3"/>
  <c r="AA184" i="3"/>
  <c r="AA180" i="3"/>
  <c r="AA176" i="3"/>
  <c r="AA172" i="3"/>
  <c r="AA168" i="3"/>
  <c r="AA164" i="3"/>
  <c r="AA160" i="3"/>
  <c r="AA156" i="3"/>
  <c r="AA152" i="3"/>
  <c r="AA148" i="3"/>
  <c r="AA144" i="3"/>
  <c r="AA140" i="3"/>
  <c r="AA136" i="3"/>
  <c r="AA132" i="3"/>
  <c r="AA128" i="3"/>
  <c r="AA124" i="3"/>
  <c r="AA120" i="3"/>
  <c r="AA116" i="3"/>
  <c r="AA112" i="3"/>
  <c r="AA108" i="3"/>
  <c r="AA104" i="3"/>
  <c r="AA100" i="3"/>
  <c r="AA96" i="3"/>
  <c r="AA92" i="3"/>
  <c r="AA88" i="3"/>
  <c r="AA84" i="3"/>
  <c r="AA80" i="3"/>
  <c r="AA76" i="3"/>
  <c r="AA72" i="3"/>
  <c r="AA68" i="3"/>
  <c r="AA17" i="3"/>
  <c r="AA1610" i="3"/>
  <c r="AA1606" i="3"/>
  <c r="AA1602" i="3"/>
  <c r="AA1598" i="3"/>
  <c r="AA1594" i="3"/>
  <c r="AA1590" i="3"/>
  <c r="AA1586" i="3"/>
  <c r="AA1582" i="3"/>
  <c r="AA1578" i="3"/>
  <c r="AA1574" i="3"/>
  <c r="AA1570" i="3"/>
  <c r="AA1566" i="3"/>
  <c r="AA1562" i="3"/>
  <c r="AA1558" i="3"/>
  <c r="AA1554" i="3"/>
  <c r="AA1550" i="3"/>
  <c r="AA1546" i="3"/>
  <c r="AA1542" i="3"/>
  <c r="AA1538" i="3"/>
  <c r="AA1534" i="3"/>
  <c r="AA1530" i="3"/>
  <c r="AA1526" i="3"/>
  <c r="AA1522" i="3"/>
  <c r="AA1518" i="3"/>
  <c r="AA1514" i="3"/>
  <c r="AA1510" i="3"/>
  <c r="AA1506" i="3"/>
  <c r="AA1502" i="3"/>
  <c r="AA1498" i="3"/>
  <c r="AA1494" i="3"/>
  <c r="AA1490" i="3"/>
  <c r="AA1486" i="3"/>
  <c r="AA1482" i="3"/>
  <c r="AA1478" i="3"/>
  <c r="AA1474" i="3"/>
  <c r="AA1470" i="3"/>
  <c r="AA1466" i="3"/>
  <c r="AA1462" i="3"/>
  <c r="AA1458" i="3"/>
  <c r="AA1454" i="3"/>
  <c r="AA1450" i="3"/>
  <c r="AA1446" i="3"/>
  <c r="AA1442" i="3"/>
  <c r="AA1438" i="3"/>
  <c r="AA1434" i="3"/>
  <c r="AA1430" i="3"/>
  <c r="AA1426" i="3"/>
  <c r="AA1422" i="3"/>
  <c r="AA1418" i="3"/>
  <c r="AA1414" i="3"/>
  <c r="AA1410" i="3"/>
  <c r="AA1406" i="3"/>
  <c r="AA1402" i="3"/>
  <c r="AA1398" i="3"/>
  <c r="AA1394" i="3"/>
  <c r="AA1390" i="3"/>
  <c r="AA1386" i="3"/>
  <c r="AA1382" i="3"/>
  <c r="AA1378" i="3"/>
  <c r="AA1374" i="3"/>
  <c r="AA1370" i="3"/>
  <c r="AA1366" i="3"/>
  <c r="AA1362" i="3"/>
  <c r="AA1358" i="3"/>
  <c r="AA1354" i="3"/>
  <c r="AA1350" i="3"/>
  <c r="AA1346" i="3"/>
  <c r="AA1342" i="3"/>
  <c r="AA1338" i="3"/>
  <c r="AA1334" i="3"/>
  <c r="AA1330" i="3"/>
  <c r="AA1326" i="3"/>
  <c r="AA1322" i="3"/>
  <c r="AA1318" i="3"/>
  <c r="AA1314" i="3"/>
  <c r="AA1310" i="3"/>
  <c r="AA1306" i="3"/>
  <c r="AA1302" i="3"/>
  <c r="AA1298" i="3"/>
  <c r="AA1294" i="3"/>
  <c r="AA1290" i="3"/>
  <c r="AA1286" i="3"/>
  <c r="AA1282" i="3"/>
  <c r="AA1278" i="3"/>
  <c r="AA1274" i="3"/>
  <c r="AA1270" i="3"/>
  <c r="AA1266" i="3"/>
  <c r="AA1262" i="3"/>
  <c r="AA1258" i="3"/>
  <c r="AA1254" i="3"/>
  <c r="AA1250" i="3"/>
  <c r="AA1246" i="3"/>
  <c r="AA1242" i="3"/>
  <c r="AA1238" i="3"/>
  <c r="AA1234" i="3"/>
  <c r="AA1230" i="3"/>
  <c r="AA1226" i="3"/>
  <c r="AA1222" i="3"/>
  <c r="AA1218" i="3"/>
  <c r="AA1214" i="3"/>
  <c r="AA1210" i="3"/>
  <c r="AA1206" i="3"/>
  <c r="AA1202" i="3"/>
  <c r="AA1198" i="3"/>
  <c r="AA1194" i="3"/>
  <c r="AA1190" i="3"/>
  <c r="AA1186" i="3"/>
  <c r="AA1182" i="3"/>
  <c r="AA1178" i="3"/>
  <c r="AA1174" i="3"/>
  <c r="AA1170" i="3"/>
  <c r="AA1166" i="3"/>
  <c r="AA1162" i="3"/>
  <c r="AA1158" i="3"/>
  <c r="AA1154" i="3"/>
  <c r="AA1150" i="3"/>
  <c r="AA1146" i="3"/>
  <c r="AA1142" i="3"/>
  <c r="AA1138" i="3"/>
  <c r="AA1134" i="3"/>
  <c r="AA1130" i="3"/>
  <c r="AA1126" i="3"/>
  <c r="AA1122" i="3"/>
  <c r="AA1118" i="3"/>
  <c r="AA1114" i="3"/>
  <c r="AA1110" i="3"/>
  <c r="AA1106" i="3"/>
  <c r="AA1102" i="3"/>
  <c r="AA1098" i="3"/>
  <c r="AA1094" i="3"/>
  <c r="AA1090" i="3"/>
  <c r="AA1086" i="3"/>
  <c r="AA1082" i="3"/>
  <c r="AA1078" i="3"/>
  <c r="AA1074" i="3"/>
  <c r="AA1070" i="3"/>
  <c r="AA1066" i="3"/>
  <c r="AA1062" i="3"/>
  <c r="AA1058" i="3"/>
  <c r="AA1054" i="3"/>
  <c r="AA1050" i="3"/>
  <c r="AA1046" i="3"/>
  <c r="AA1042" i="3"/>
  <c r="AA1038" i="3"/>
  <c r="AA1034" i="3"/>
  <c r="AA1030" i="3"/>
  <c r="AA1026" i="3"/>
  <c r="Q363" i="3"/>
  <c r="AA1022" i="3"/>
  <c r="AA1018" i="3"/>
  <c r="AA1014" i="3"/>
  <c r="AA1010" i="3"/>
  <c r="AA1006" i="3"/>
  <c r="AA1002" i="3"/>
  <c r="AA998" i="3"/>
  <c r="AA994" i="3"/>
  <c r="AA990" i="3"/>
  <c r="AA986" i="3"/>
  <c r="AA982" i="3"/>
  <c r="AA978" i="3"/>
  <c r="AA974" i="3"/>
  <c r="AA970" i="3"/>
  <c r="AA966" i="3"/>
  <c r="AA962" i="3"/>
  <c r="AA958" i="3"/>
  <c r="AA954" i="3"/>
  <c r="AA950" i="3"/>
  <c r="AA946" i="3"/>
  <c r="AA942" i="3"/>
  <c r="AA938" i="3"/>
  <c r="AA934" i="3"/>
  <c r="AA930" i="3"/>
  <c r="AA926" i="3"/>
  <c r="AA922" i="3"/>
  <c r="AA918" i="3"/>
  <c r="AA914" i="3"/>
  <c r="AA910" i="3"/>
  <c r="AA906" i="3"/>
  <c r="AA902" i="3"/>
  <c r="AA898" i="3"/>
  <c r="AA894" i="3"/>
  <c r="AA890" i="3"/>
  <c r="AA886" i="3"/>
  <c r="AA882" i="3"/>
  <c r="AA878" i="3"/>
  <c r="AA874" i="3"/>
  <c r="AA870" i="3"/>
  <c r="AA866" i="3"/>
  <c r="AA862" i="3"/>
  <c r="AA858" i="3"/>
  <c r="AA854" i="3"/>
  <c r="AA850" i="3"/>
  <c r="AA846" i="3"/>
  <c r="AA842" i="3"/>
  <c r="AA838" i="3"/>
  <c r="AA834" i="3"/>
  <c r="AA830" i="3"/>
  <c r="AA826" i="3"/>
  <c r="AA822" i="3"/>
  <c r="AA818" i="3"/>
  <c r="AA814" i="3"/>
  <c r="AA810" i="3"/>
  <c r="AA806" i="3"/>
  <c r="AA802" i="3"/>
  <c r="AA798" i="3"/>
  <c r="AA794" i="3"/>
  <c r="AA790" i="3"/>
  <c r="AA786" i="3"/>
  <c r="AA782" i="3"/>
  <c r="AA778" i="3"/>
  <c r="AA774" i="3"/>
  <c r="AA770" i="3"/>
  <c r="AA766" i="3"/>
  <c r="AA762" i="3"/>
  <c r="AA758" i="3"/>
  <c r="AA754" i="3"/>
  <c r="AA750" i="3"/>
  <c r="AA746" i="3"/>
  <c r="AA742" i="3"/>
  <c r="AA738" i="3"/>
  <c r="AA734" i="3"/>
  <c r="AA730" i="3"/>
  <c r="AA726" i="3"/>
  <c r="AA722" i="3"/>
  <c r="AA718" i="3"/>
  <c r="AA714" i="3"/>
  <c r="AA710" i="3"/>
  <c r="AA706" i="3"/>
  <c r="AA702" i="3"/>
  <c r="AA698" i="3"/>
  <c r="AA694" i="3"/>
  <c r="AA690" i="3"/>
  <c r="AA686" i="3"/>
  <c r="AA682" i="3"/>
  <c r="AA678" i="3"/>
  <c r="AA674" i="3"/>
  <c r="AA670" i="3"/>
  <c r="AA666" i="3"/>
  <c r="AA662" i="3"/>
  <c r="AA658" i="3"/>
  <c r="AA654" i="3"/>
  <c r="AA650" i="3"/>
  <c r="AA646" i="3"/>
  <c r="AA642" i="3"/>
  <c r="AA638" i="3"/>
  <c r="AA634" i="3"/>
  <c r="AA630" i="3"/>
  <c r="AA626" i="3"/>
  <c r="AA622" i="3"/>
  <c r="AA618" i="3"/>
  <c r="AA614" i="3"/>
  <c r="AA610" i="3"/>
  <c r="AA606" i="3"/>
  <c r="AA602" i="3"/>
  <c r="AA598" i="3"/>
  <c r="AA594" i="3"/>
  <c r="AA590" i="3"/>
  <c r="AA586" i="3"/>
  <c r="AA582" i="3"/>
  <c r="AA578" i="3"/>
  <c r="AA574" i="3"/>
  <c r="AA570" i="3"/>
  <c r="AA566" i="3"/>
  <c r="AA562" i="3"/>
  <c r="AA558" i="3"/>
  <c r="AA554" i="3"/>
  <c r="AA550" i="3"/>
  <c r="AA546" i="3"/>
  <c r="AA542" i="3"/>
  <c r="AA538" i="3"/>
  <c r="AA534" i="3"/>
  <c r="AA530" i="3"/>
  <c r="AA526" i="3"/>
  <c r="AA522" i="3"/>
  <c r="AA518" i="3"/>
  <c r="AA514" i="3"/>
  <c r="AA510" i="3"/>
  <c r="AA506" i="3"/>
  <c r="AA502" i="3"/>
  <c r="AA498" i="3"/>
  <c r="AA494" i="3"/>
  <c r="AA490" i="3"/>
  <c r="AA486" i="3"/>
  <c r="AA482" i="3"/>
  <c r="AA478" i="3"/>
  <c r="AA474" i="3"/>
  <c r="AA470" i="3"/>
  <c r="AA466" i="3"/>
  <c r="AA462" i="3"/>
  <c r="AA458" i="3"/>
  <c r="AA454" i="3"/>
  <c r="AA450" i="3"/>
  <c r="AA446" i="3"/>
  <c r="AA442" i="3"/>
  <c r="AA438" i="3"/>
  <c r="AA434" i="3"/>
  <c r="AA430" i="3"/>
  <c r="AA426" i="3"/>
  <c r="AA422" i="3"/>
  <c r="AA418" i="3"/>
  <c r="AA414" i="3"/>
  <c r="AA410" i="3"/>
  <c r="AA406" i="3"/>
  <c r="AA402" i="3"/>
  <c r="AA398" i="3"/>
  <c r="AA394" i="3"/>
  <c r="AA390" i="3"/>
  <c r="AA386" i="3"/>
  <c r="AA382" i="3"/>
  <c r="AA378" i="3"/>
  <c r="AA374" i="3"/>
  <c r="AA370" i="3"/>
  <c r="AA366" i="3"/>
  <c r="AA362" i="3"/>
  <c r="AA358" i="3"/>
  <c r="AA354" i="3"/>
  <c r="AA350" i="3"/>
  <c r="AA346" i="3"/>
  <c r="AA342" i="3"/>
  <c r="AA338" i="3"/>
  <c r="AA334" i="3"/>
  <c r="AA330" i="3"/>
  <c r="AA326" i="3"/>
  <c r="AA322" i="3"/>
  <c r="AA318" i="3"/>
  <c r="AA314" i="3"/>
  <c r="AA310" i="3"/>
  <c r="AA306" i="3"/>
  <c r="AA302" i="3"/>
  <c r="AA298" i="3"/>
  <c r="AA294" i="3"/>
  <c r="AA290" i="3"/>
  <c r="AA286" i="3"/>
  <c r="AA282" i="3"/>
  <c r="AA278" i="3"/>
  <c r="AA274" i="3"/>
  <c r="AA270" i="3"/>
  <c r="AA266" i="3"/>
  <c r="AA262" i="3"/>
  <c r="AA258" i="3"/>
  <c r="AA254" i="3"/>
  <c r="AA250" i="3"/>
  <c r="AA246" i="3"/>
  <c r="AA242" i="3"/>
  <c r="AA238" i="3"/>
  <c r="AA234" i="3"/>
  <c r="AA230" i="3"/>
  <c r="AA226" i="3"/>
  <c r="AA222" i="3"/>
  <c r="AA218" i="3"/>
  <c r="AA214" i="3"/>
  <c r="AA210" i="3"/>
  <c r="AA206" i="3"/>
  <c r="AA202" i="3"/>
  <c r="AA198" i="3"/>
  <c r="AA194" i="3"/>
  <c r="AA190" i="3"/>
  <c r="AA186" i="3"/>
  <c r="AA182" i="3"/>
  <c r="AA178" i="3"/>
  <c r="AA174" i="3"/>
  <c r="AA170" i="3"/>
  <c r="AA166" i="3"/>
  <c r="AA162" i="3"/>
  <c r="AA158" i="3"/>
  <c r="AA154" i="3"/>
  <c r="AA150" i="3"/>
  <c r="AA146" i="3"/>
  <c r="AA142" i="3"/>
  <c r="AA138" i="3"/>
  <c r="AA134" i="3"/>
  <c r="AA130" i="3"/>
  <c r="AA126" i="3"/>
  <c r="AA122" i="3"/>
  <c r="AA118" i="3"/>
  <c r="AA114" i="3"/>
  <c r="AA110" i="3"/>
  <c r="AA106" i="3"/>
  <c r="AA102" i="3"/>
  <c r="AA98" i="3"/>
  <c r="AA94" i="3"/>
  <c r="AA90" i="3"/>
  <c r="AA86" i="3"/>
  <c r="AA82" i="3"/>
  <c r="AA78" i="3"/>
  <c r="AA74" i="3"/>
  <c r="AA70" i="3"/>
  <c r="AA66" i="3"/>
  <c r="AA62" i="3"/>
  <c r="AA58" i="3"/>
  <c r="AA54" i="3"/>
  <c r="AA50" i="3"/>
  <c r="AA46" i="3"/>
  <c r="AA42" i="3"/>
  <c r="AA38" i="3"/>
  <c r="AA34" i="3"/>
  <c r="AA30" i="3"/>
  <c r="AA26" i="3"/>
  <c r="AA22" i="3"/>
  <c r="AA18" i="3"/>
  <c r="AA14" i="3"/>
  <c r="AA10" i="3"/>
  <c r="AA63" i="3"/>
  <c r="AA59" i="3"/>
  <c r="AA19" i="3"/>
  <c r="AA15" i="3"/>
  <c r="AA11" i="3"/>
  <c r="AA7" i="3"/>
  <c r="P333" i="3"/>
  <c r="Q333" i="3" s="1"/>
  <c r="P193" i="3"/>
  <c r="Q193" i="3" s="1"/>
  <c r="P518" i="3"/>
  <c r="Q518" i="3" s="1"/>
  <c r="P812" i="3"/>
  <c r="Q812" i="3" s="1"/>
  <c r="P331" i="3"/>
  <c r="Q331" i="3" s="1"/>
  <c r="P350" i="3"/>
  <c r="Q350" i="3" s="1"/>
  <c r="P199" i="3"/>
  <c r="Q199" i="3" s="1"/>
  <c r="P11" i="3"/>
  <c r="Q11" i="3" s="1"/>
  <c r="P70" i="3"/>
  <c r="Q70" i="3" s="1"/>
  <c r="P122" i="3"/>
  <c r="Q122" i="3" s="1"/>
  <c r="P154" i="3"/>
  <c r="Q154" i="3" s="1"/>
  <c r="P181" i="3"/>
  <c r="Q181" i="3" s="1"/>
  <c r="P51" i="3"/>
  <c r="Q51" i="3" s="1"/>
  <c r="P57" i="3"/>
  <c r="Q57" i="3" s="1"/>
  <c r="P185" i="3"/>
  <c r="Q185" i="3" s="1"/>
  <c r="P210" i="3"/>
  <c r="Q210" i="3" s="1"/>
  <c r="P355" i="3"/>
  <c r="Q355" i="3" s="1"/>
  <c r="P357" i="3"/>
  <c r="Q357" i="3" s="1"/>
  <c r="P847" i="3"/>
  <c r="Q847" i="3" s="1"/>
  <c r="P56" i="3"/>
  <c r="Q56" i="3" s="1"/>
  <c r="P62" i="3"/>
  <c r="Q62" i="3" s="1"/>
  <c r="P130" i="3"/>
  <c r="Q130" i="3" s="1"/>
  <c r="P189" i="3"/>
  <c r="Q189" i="3" s="1"/>
  <c r="P1934" i="3"/>
  <c r="Q1934" i="3" s="1"/>
  <c r="P1932" i="3"/>
  <c r="Q1932" i="3" s="1"/>
  <c r="P1930" i="3"/>
  <c r="Q1930" i="3" s="1"/>
  <c r="P1928" i="3"/>
  <c r="Q1928" i="3" s="1"/>
  <c r="P1926" i="3"/>
  <c r="Q1926" i="3" s="1"/>
  <c r="P1924" i="3"/>
  <c r="Q1924" i="3" s="1"/>
  <c r="P1922" i="3"/>
  <c r="Q1922" i="3" s="1"/>
  <c r="P1920" i="3"/>
  <c r="Q1920" i="3" s="1"/>
  <c r="P1918" i="3"/>
  <c r="Q1918" i="3" s="1"/>
  <c r="P1916" i="3"/>
  <c r="Q1916" i="3" s="1"/>
  <c r="P1914" i="3"/>
  <c r="Q1914" i="3" s="1"/>
  <c r="P1913" i="3"/>
  <c r="Q1913" i="3" s="1"/>
  <c r="P1912" i="3"/>
  <c r="Q1912" i="3" s="1"/>
  <c r="P1909" i="3"/>
  <c r="Q1909" i="3" s="1"/>
  <c r="P1907" i="3"/>
  <c r="Q1907" i="3" s="1"/>
  <c r="P1905" i="3"/>
  <c r="Q1905" i="3" s="1"/>
  <c r="P1903" i="3"/>
  <c r="Q1903" i="3" s="1"/>
  <c r="P1901" i="3"/>
  <c r="Q1901" i="3" s="1"/>
  <c r="P1899" i="3"/>
  <c r="Q1899" i="3" s="1"/>
  <c r="P1897" i="3"/>
  <c r="Q1897" i="3" s="1"/>
  <c r="P1895" i="3"/>
  <c r="Q1895" i="3" s="1"/>
  <c r="P1893" i="3"/>
  <c r="Q1893" i="3" s="1"/>
  <c r="P1885" i="3"/>
  <c r="Q1885" i="3" s="1"/>
  <c r="P1883" i="3"/>
  <c r="Q1883" i="3" s="1"/>
  <c r="P1882" i="3"/>
  <c r="Q1882" i="3" s="1"/>
  <c r="P1881" i="3"/>
  <c r="Q1881" i="3" s="1"/>
  <c r="P1880" i="3"/>
  <c r="Q1880" i="3" s="1"/>
  <c r="P1874" i="3"/>
  <c r="Q1874" i="3" s="1"/>
  <c r="P1838" i="3"/>
  <c r="Q1838" i="3" s="1"/>
  <c r="P1832" i="3"/>
  <c r="P1830" i="3"/>
  <c r="P1810" i="3"/>
  <c r="Q1810" i="3" s="1"/>
  <c r="P1829" i="3"/>
  <c r="Q1829" i="3" s="1"/>
  <c r="P1827" i="3"/>
  <c r="Q1827" i="3" s="1"/>
  <c r="P1826" i="3"/>
  <c r="Q1826" i="3" s="1"/>
  <c r="P1821" i="3"/>
  <c r="Q1821" i="3" s="1"/>
  <c r="P1820" i="3"/>
  <c r="Q1820" i="3" s="1"/>
  <c r="P1818" i="3"/>
  <c r="Q1818" i="3" s="1"/>
  <c r="P1786" i="3"/>
  <c r="Q1786" i="3" s="1"/>
  <c r="P1931" i="3"/>
  <c r="Q1931" i="3" s="1"/>
  <c r="P1923" i="3"/>
  <c r="Q1923" i="3" s="1"/>
  <c r="P1915" i="3"/>
  <c r="Q1915" i="3" s="1"/>
  <c r="P1906" i="3"/>
  <c r="Q1906" i="3" s="1"/>
  <c r="P1898" i="3"/>
  <c r="Q1898" i="3" s="1"/>
  <c r="P1888" i="3"/>
  <c r="Q1888" i="3" s="1"/>
  <c r="P1851" i="3"/>
  <c r="Q1851" i="3" s="1"/>
  <c r="P1825" i="3"/>
  <c r="Q1825" i="3" s="1"/>
  <c r="P1824" i="3"/>
  <c r="Q1824" i="3" s="1"/>
  <c r="P1823" i="3"/>
  <c r="Q1823" i="3" s="1"/>
  <c r="P1822" i="3"/>
  <c r="Q1822" i="3" s="1"/>
  <c r="P1610" i="3"/>
  <c r="Q1610" i="3" s="1"/>
  <c r="P1609" i="3"/>
  <c r="Q1609" i="3" s="1"/>
  <c r="P1929" i="3"/>
  <c r="Q1929" i="3" s="1"/>
  <c r="P1921" i="3"/>
  <c r="Q1921" i="3" s="1"/>
  <c r="P1904" i="3"/>
  <c r="Q1904" i="3" s="1"/>
  <c r="P1896" i="3"/>
  <c r="Q1896" i="3" s="1"/>
  <c r="P1831" i="3"/>
  <c r="Q1831" i="3" s="1"/>
  <c r="P1828" i="3"/>
  <c r="Q1828" i="3" s="1"/>
  <c r="P1791" i="3"/>
  <c r="Q1791" i="3" s="1"/>
  <c r="P1910" i="3"/>
  <c r="Q1910" i="3" s="1"/>
  <c r="P1902" i="3"/>
  <c r="Q1902" i="3" s="1"/>
  <c r="P1894" i="3"/>
  <c r="Q1894" i="3" s="1"/>
  <c r="P1864" i="3"/>
  <c r="Q1864" i="3" s="1"/>
  <c r="P1790" i="3"/>
  <c r="Q1790" i="3" s="1"/>
  <c r="P1543" i="3"/>
  <c r="Q1543" i="3" s="1"/>
  <c r="P1539" i="3"/>
  <c r="Q1539" i="3" s="1"/>
  <c r="P1535" i="3"/>
  <c r="Q1535" i="3" s="1"/>
  <c r="P1529" i="3"/>
  <c r="Q1529" i="3" s="1"/>
  <c r="P1528" i="3"/>
  <c r="Q1528" i="3" s="1"/>
  <c r="P1527" i="3"/>
  <c r="Q1527" i="3" s="1"/>
  <c r="P1526" i="3"/>
  <c r="Q1526" i="3" s="1"/>
  <c r="P1525" i="3"/>
  <c r="Q1525" i="3" s="1"/>
  <c r="P1524" i="3"/>
  <c r="Q1524" i="3" s="1"/>
  <c r="P1523" i="3"/>
  <c r="Q1523" i="3" s="1"/>
  <c r="P1522" i="3"/>
  <c r="Q1522" i="3" s="1"/>
  <c r="P1521" i="3"/>
  <c r="Q1521" i="3" s="1"/>
  <c r="P1520" i="3"/>
  <c r="Q1520" i="3" s="1"/>
  <c r="P1519" i="3"/>
  <c r="Q1519" i="3" s="1"/>
  <c r="P1518" i="3"/>
  <c r="Q1518" i="3" s="1"/>
  <c r="P1517" i="3"/>
  <c r="Q1517" i="3" s="1"/>
  <c r="P1516" i="3"/>
  <c r="Q1516" i="3" s="1"/>
  <c r="P1515" i="3"/>
  <c r="Q1515" i="3" s="1"/>
  <c r="P1514" i="3"/>
  <c r="Q1514" i="3" s="1"/>
  <c r="P1513" i="3"/>
  <c r="Q1513" i="3" s="1"/>
  <c r="P1512" i="3"/>
  <c r="Q1512" i="3" s="1"/>
  <c r="P1511" i="3"/>
  <c r="Q1511" i="3" s="1"/>
  <c r="P1510" i="3"/>
  <c r="Q1510" i="3" s="1"/>
  <c r="P1509" i="3"/>
  <c r="Q1509" i="3" s="1"/>
  <c r="P1508" i="3"/>
  <c r="Q1508" i="3" s="1"/>
  <c r="P1507" i="3"/>
  <c r="Q1507" i="3" s="1"/>
  <c r="P1506" i="3"/>
  <c r="Q1506" i="3" s="1"/>
  <c r="P1505" i="3"/>
  <c r="Q1505" i="3" s="1"/>
  <c r="P1504" i="3"/>
  <c r="Q1504" i="3" s="1"/>
  <c r="P1503" i="3"/>
  <c r="Q1503" i="3" s="1"/>
  <c r="P1502" i="3"/>
  <c r="Q1502" i="3" s="1"/>
  <c r="P1501" i="3"/>
  <c r="Q1501" i="3" s="1"/>
  <c r="P1500" i="3"/>
  <c r="Q1500" i="3" s="1"/>
  <c r="P1499" i="3"/>
  <c r="Q1499" i="3" s="1"/>
  <c r="P1498" i="3"/>
  <c r="Q1498" i="3" s="1"/>
  <c r="P1497" i="3"/>
  <c r="Q1497" i="3" s="1"/>
  <c r="P1496" i="3"/>
  <c r="Q1496" i="3" s="1"/>
  <c r="P1495" i="3"/>
  <c r="Q1495" i="3" s="1"/>
  <c r="P1494" i="3"/>
  <c r="Q1494" i="3" s="1"/>
  <c r="P1493" i="3"/>
  <c r="Q1493" i="3" s="1"/>
  <c r="P1492" i="3"/>
  <c r="Q1492" i="3" s="1"/>
  <c r="P1491" i="3"/>
  <c r="Q1491" i="3" s="1"/>
  <c r="P1490" i="3"/>
  <c r="Q1490" i="3" s="1"/>
  <c r="P1489" i="3"/>
  <c r="Q1489" i="3" s="1"/>
  <c r="P1488" i="3"/>
  <c r="Q1488" i="3" s="1"/>
  <c r="P1487" i="3"/>
  <c r="Q1487" i="3" s="1"/>
  <c r="P1486" i="3"/>
  <c r="Q1486" i="3" s="1"/>
  <c r="P1485" i="3"/>
  <c r="Q1485" i="3" s="1"/>
  <c r="P1484" i="3"/>
  <c r="Q1484" i="3" s="1"/>
  <c r="P1483" i="3"/>
  <c r="Q1483" i="3" s="1"/>
  <c r="P1482" i="3"/>
  <c r="Q1482" i="3" s="1"/>
  <c r="P1481" i="3"/>
  <c r="Q1481" i="3" s="1"/>
  <c r="P1480" i="3"/>
  <c r="Q1480" i="3" s="1"/>
  <c r="P1479" i="3"/>
  <c r="Q1479" i="3" s="1"/>
  <c r="P1911" i="3"/>
  <c r="Q1911" i="3" s="1"/>
  <c r="P1908" i="3"/>
  <c r="Q1908" i="3" s="1"/>
  <c r="P1900" i="3"/>
  <c r="Q1900" i="3" s="1"/>
  <c r="P1788" i="3"/>
  <c r="Q1788" i="3" s="1"/>
  <c r="P1787" i="3"/>
  <c r="Q1787" i="3" s="1"/>
  <c r="P1540" i="3"/>
  <c r="Q1540" i="3" s="1"/>
  <c r="P1536" i="3"/>
  <c r="Q1536" i="3" s="1"/>
  <c r="P1533" i="3"/>
  <c r="Q1533" i="3" s="1"/>
  <c r="P1532" i="3"/>
  <c r="Q1532" i="3" s="1"/>
  <c r="P1531" i="3"/>
  <c r="Q1531" i="3" s="1"/>
  <c r="P1819" i="3"/>
  <c r="Q1819" i="3" s="1"/>
  <c r="P1608" i="3"/>
  <c r="Q1608" i="3" s="1"/>
  <c r="P1607" i="3"/>
  <c r="Q1607" i="3" s="1"/>
  <c r="P1606" i="3"/>
  <c r="Q1606" i="3" s="1"/>
  <c r="P1605" i="3"/>
  <c r="Q1605" i="3" s="1"/>
  <c r="P1604" i="3"/>
  <c r="Q1604" i="3" s="1"/>
  <c r="P1603" i="3"/>
  <c r="Q1603" i="3" s="1"/>
  <c r="P1602" i="3"/>
  <c r="Q1602" i="3" s="1"/>
  <c r="P1601" i="3"/>
  <c r="Q1601" i="3" s="1"/>
  <c r="P1600" i="3"/>
  <c r="Q1600" i="3" s="1"/>
  <c r="P1599" i="3"/>
  <c r="Q1599" i="3" s="1"/>
  <c r="P1598" i="3"/>
  <c r="Q1598" i="3" s="1"/>
  <c r="P1597" i="3"/>
  <c r="Q1597" i="3" s="1"/>
  <c r="P1596" i="3"/>
  <c r="Q1596" i="3" s="1"/>
  <c r="P1595" i="3"/>
  <c r="Q1595" i="3" s="1"/>
  <c r="P1594" i="3"/>
  <c r="Q1594" i="3" s="1"/>
  <c r="P1593" i="3"/>
  <c r="Q1593" i="3" s="1"/>
  <c r="P1592" i="3"/>
  <c r="Q1592" i="3" s="1"/>
  <c r="P1591" i="3"/>
  <c r="Q1591" i="3" s="1"/>
  <c r="P1590" i="3"/>
  <c r="Q1590" i="3" s="1"/>
  <c r="P1589" i="3"/>
  <c r="Q1589" i="3" s="1"/>
  <c r="P1588" i="3"/>
  <c r="Q1588" i="3" s="1"/>
  <c r="P1587" i="3"/>
  <c r="Q1587" i="3" s="1"/>
  <c r="P1586" i="3"/>
  <c r="Q1586" i="3" s="1"/>
  <c r="P1585" i="3"/>
  <c r="Q1585" i="3" s="1"/>
  <c r="P1584" i="3"/>
  <c r="Q1584" i="3" s="1"/>
  <c r="P1583" i="3"/>
  <c r="Q1583" i="3" s="1"/>
  <c r="P1582" i="3"/>
  <c r="Q1582" i="3" s="1"/>
  <c r="P1581" i="3"/>
  <c r="Q1581" i="3" s="1"/>
  <c r="P1580" i="3"/>
  <c r="Q1580" i="3" s="1"/>
  <c r="P1579" i="3"/>
  <c r="Q1579" i="3" s="1"/>
  <c r="P1578" i="3"/>
  <c r="Q1578" i="3" s="1"/>
  <c r="P1577" i="3"/>
  <c r="Q1577" i="3" s="1"/>
  <c r="P1576" i="3"/>
  <c r="Q1576" i="3" s="1"/>
  <c r="P1575" i="3"/>
  <c r="Q1575" i="3" s="1"/>
  <c r="P1574" i="3"/>
  <c r="Q1574" i="3" s="1"/>
  <c r="P1573" i="3"/>
  <c r="Q1573" i="3" s="1"/>
  <c r="P1572" i="3"/>
  <c r="Q1572" i="3" s="1"/>
  <c r="P1571" i="3"/>
  <c r="Q1571" i="3" s="1"/>
  <c r="P1570" i="3"/>
  <c r="Q1570" i="3" s="1"/>
  <c r="P1569" i="3"/>
  <c r="Q1569" i="3" s="1"/>
  <c r="P1568" i="3"/>
  <c r="Q1568" i="3" s="1"/>
  <c r="P1567" i="3"/>
  <c r="Q1567" i="3" s="1"/>
  <c r="P1566" i="3"/>
  <c r="Q1566" i="3" s="1"/>
  <c r="P1565" i="3"/>
  <c r="Q1565" i="3" s="1"/>
  <c r="P1564" i="3"/>
  <c r="Q1564" i="3" s="1"/>
  <c r="P1563" i="3"/>
  <c r="Q1563" i="3" s="1"/>
  <c r="P1562" i="3"/>
  <c r="Q1562" i="3" s="1"/>
  <c r="P1561" i="3"/>
  <c r="Q1561" i="3" s="1"/>
  <c r="P1560" i="3"/>
  <c r="Q1560" i="3" s="1"/>
  <c r="P1559" i="3"/>
  <c r="Q1559" i="3" s="1"/>
  <c r="P1558" i="3"/>
  <c r="Q1558" i="3" s="1"/>
  <c r="P1557" i="3"/>
  <c r="Q1557" i="3" s="1"/>
  <c r="P1556" i="3"/>
  <c r="Q1556" i="3" s="1"/>
  <c r="P1555" i="3"/>
  <c r="Q1555" i="3" s="1"/>
  <c r="P1554" i="3"/>
  <c r="Q1554" i="3" s="1"/>
  <c r="P1553" i="3"/>
  <c r="Q1553" i="3" s="1"/>
  <c r="P1552" i="3"/>
  <c r="Q1552" i="3" s="1"/>
  <c r="P1551" i="3"/>
  <c r="Q1551" i="3" s="1"/>
  <c r="P1550" i="3"/>
  <c r="Q1550" i="3" s="1"/>
  <c r="P1549" i="3"/>
  <c r="Q1549" i="3" s="1"/>
  <c r="P1548" i="3"/>
  <c r="Q1548" i="3" s="1"/>
  <c r="P1547" i="3"/>
  <c r="Q1547" i="3" s="1"/>
  <c r="P1546" i="3"/>
  <c r="Q1546" i="3" s="1"/>
  <c r="P1545" i="3"/>
  <c r="Q1545" i="3" s="1"/>
  <c r="P1544" i="3"/>
  <c r="Q1544" i="3" s="1"/>
  <c r="P1538" i="3"/>
  <c r="Q1538" i="3" s="1"/>
  <c r="P1476" i="3"/>
  <c r="Q1476" i="3" s="1"/>
  <c r="P1472" i="3"/>
  <c r="Q1472" i="3" s="1"/>
  <c r="P1471" i="3"/>
  <c r="Q1471" i="3" s="1"/>
  <c r="P1469" i="3"/>
  <c r="Q1469" i="3" s="1"/>
  <c r="P1464" i="3"/>
  <c r="Q1464" i="3" s="1"/>
  <c r="P1459" i="3"/>
  <c r="Q1459" i="3" s="1"/>
  <c r="P1453" i="3"/>
  <c r="Q1453" i="3" s="1"/>
  <c r="P1450" i="3"/>
  <c r="Q1450" i="3" s="1"/>
  <c r="P1446" i="3"/>
  <c r="Q1446" i="3" s="1"/>
  <c r="P1443" i="3"/>
  <c r="Q1443" i="3" s="1"/>
  <c r="P1429" i="3"/>
  <c r="Q1429" i="3" s="1"/>
  <c r="P1423" i="3"/>
  <c r="Q1423" i="3" s="1"/>
  <c r="P1420" i="3"/>
  <c r="Q1420" i="3" s="1"/>
  <c r="P1419" i="3"/>
  <c r="Q1419" i="3" s="1"/>
  <c r="P1418" i="3"/>
  <c r="Q1418" i="3" s="1"/>
  <c r="P1415" i="3"/>
  <c r="Q1415" i="3" s="1"/>
  <c r="P1413" i="3"/>
  <c r="Q1413" i="3" s="1"/>
  <c r="P1411" i="3"/>
  <c r="Q1411" i="3" s="1"/>
  <c r="P1409" i="3"/>
  <c r="Q1409" i="3" s="1"/>
  <c r="P1407" i="3"/>
  <c r="Q1407" i="3" s="1"/>
  <c r="P1405" i="3"/>
  <c r="Q1405" i="3" s="1"/>
  <c r="P1886" i="3"/>
  <c r="Q1886" i="3" s="1"/>
  <c r="P1541" i="3"/>
  <c r="Q1541" i="3" s="1"/>
  <c r="P1478" i="3"/>
  <c r="Q1478" i="3" s="1"/>
  <c r="P1470" i="3"/>
  <c r="Q1470" i="3" s="1"/>
  <c r="P1467" i="3"/>
  <c r="Q1467" i="3" s="1"/>
  <c r="P1465" i="3"/>
  <c r="Q1465" i="3" s="1"/>
  <c r="P1461" i="3"/>
  <c r="Q1461" i="3" s="1"/>
  <c r="P1457" i="3"/>
  <c r="Q1457" i="3" s="1"/>
  <c r="P1456" i="3"/>
  <c r="Q1456" i="3" s="1"/>
  <c r="P1455" i="3"/>
  <c r="Q1455" i="3" s="1"/>
  <c r="P1452" i="3"/>
  <c r="Q1452" i="3" s="1"/>
  <c r="P1448" i="3"/>
  <c r="Q1448" i="3" s="1"/>
  <c r="P1445" i="3"/>
  <c r="Q1445" i="3" s="1"/>
  <c r="P1441" i="3"/>
  <c r="Q1441" i="3" s="1"/>
  <c r="P1440" i="3"/>
  <c r="Q1440" i="3" s="1"/>
  <c r="P1439" i="3"/>
  <c r="Q1439" i="3" s="1"/>
  <c r="P1438" i="3"/>
  <c r="Q1438" i="3" s="1"/>
  <c r="P1437" i="3"/>
  <c r="Q1437" i="3" s="1"/>
  <c r="P1435" i="3"/>
  <c r="Q1435" i="3" s="1"/>
  <c r="P1422" i="3"/>
  <c r="Q1422" i="3" s="1"/>
  <c r="P1401" i="3"/>
  <c r="Q1401" i="3" s="1"/>
  <c r="P1399" i="3"/>
  <c r="Q1399" i="3" s="1"/>
  <c r="P1397" i="3"/>
  <c r="Q1397" i="3" s="1"/>
  <c r="P1395" i="3"/>
  <c r="Q1395" i="3" s="1"/>
  <c r="P1393" i="3"/>
  <c r="Q1393" i="3" s="1"/>
  <c r="P1391" i="3"/>
  <c r="Q1391" i="3" s="1"/>
  <c r="P1389" i="3"/>
  <c r="Q1389" i="3" s="1"/>
  <c r="P1387" i="3"/>
  <c r="Q1387" i="3" s="1"/>
  <c r="P1385" i="3"/>
  <c r="Q1385" i="3" s="1"/>
  <c r="P1383" i="3"/>
  <c r="Q1383" i="3" s="1"/>
  <c r="P1381" i="3"/>
  <c r="Q1381" i="3" s="1"/>
  <c r="P1379" i="3"/>
  <c r="Q1379" i="3" s="1"/>
  <c r="P1377" i="3"/>
  <c r="Q1377" i="3" s="1"/>
  <c r="P1375" i="3"/>
  <c r="Q1375" i="3" s="1"/>
  <c r="P1373" i="3"/>
  <c r="Q1373" i="3" s="1"/>
  <c r="P1371" i="3"/>
  <c r="Q1371" i="3" s="1"/>
  <c r="P1369" i="3"/>
  <c r="Q1369" i="3" s="1"/>
  <c r="P1367" i="3"/>
  <c r="Q1367" i="3" s="1"/>
  <c r="P1365" i="3"/>
  <c r="Q1365" i="3" s="1"/>
  <c r="P1363" i="3"/>
  <c r="Q1363" i="3" s="1"/>
  <c r="P1361" i="3"/>
  <c r="Q1361" i="3" s="1"/>
  <c r="P1359" i="3"/>
  <c r="Q1359" i="3" s="1"/>
  <c r="P1357" i="3"/>
  <c r="Q1357" i="3" s="1"/>
  <c r="P1355" i="3"/>
  <c r="Q1355" i="3" s="1"/>
  <c r="P1353" i="3"/>
  <c r="Q1353" i="3" s="1"/>
  <c r="P1351" i="3"/>
  <c r="Q1351" i="3" s="1"/>
  <c r="P1349" i="3"/>
  <c r="Q1349" i="3" s="1"/>
  <c r="P1347" i="3"/>
  <c r="Q1347" i="3" s="1"/>
  <c r="P1345" i="3"/>
  <c r="Q1345" i="3" s="1"/>
  <c r="P1343" i="3"/>
  <c r="Q1343" i="3" s="1"/>
  <c r="P1341" i="3"/>
  <c r="Q1341" i="3" s="1"/>
  <c r="P1339" i="3"/>
  <c r="Q1339" i="3" s="1"/>
  <c r="P1337" i="3"/>
  <c r="Q1337" i="3" s="1"/>
  <c r="P1335" i="3"/>
  <c r="Q1335" i="3" s="1"/>
  <c r="P1333" i="3"/>
  <c r="Q1333" i="3" s="1"/>
  <c r="P1331" i="3"/>
  <c r="Q1331" i="3" s="1"/>
  <c r="P1329" i="3"/>
  <c r="Q1329" i="3" s="1"/>
  <c r="P1327" i="3"/>
  <c r="Q1327" i="3" s="1"/>
  <c r="P1325" i="3"/>
  <c r="Q1325" i="3" s="1"/>
  <c r="P1323" i="3"/>
  <c r="Q1323" i="3" s="1"/>
  <c r="P1321" i="3"/>
  <c r="Q1321" i="3" s="1"/>
  <c r="P1319" i="3"/>
  <c r="Q1319" i="3" s="1"/>
  <c r="P1317" i="3"/>
  <c r="Q1317" i="3" s="1"/>
  <c r="P1315" i="3"/>
  <c r="Q1315" i="3" s="1"/>
  <c r="P1313" i="3"/>
  <c r="Q1313" i="3" s="1"/>
  <c r="P1311" i="3"/>
  <c r="Q1311" i="3" s="1"/>
  <c r="P1309" i="3"/>
  <c r="Q1309" i="3" s="1"/>
  <c r="P1307" i="3"/>
  <c r="Q1307" i="3" s="1"/>
  <c r="P1305" i="3"/>
  <c r="Q1305" i="3" s="1"/>
  <c r="P1303" i="3"/>
  <c r="Q1303" i="3" s="1"/>
  <c r="P1301" i="3"/>
  <c r="Q1301" i="3" s="1"/>
  <c r="P1884" i="3"/>
  <c r="Q1884" i="3" s="1"/>
  <c r="P1542" i="3"/>
  <c r="Q1542" i="3" s="1"/>
  <c r="P1477" i="3"/>
  <c r="Q1477" i="3" s="1"/>
  <c r="P1475" i="3"/>
  <c r="Q1475" i="3" s="1"/>
  <c r="P1474" i="3"/>
  <c r="Q1474" i="3" s="1"/>
  <c r="P1424" i="3"/>
  <c r="Q1424" i="3" s="1"/>
  <c r="P1417" i="3"/>
  <c r="Q1417" i="3" s="1"/>
  <c r="P1414" i="3"/>
  <c r="Q1414" i="3" s="1"/>
  <c r="P1406" i="3"/>
  <c r="Q1406" i="3" s="1"/>
  <c r="P1403" i="3"/>
  <c r="Q1403" i="3" s="1"/>
  <c r="P1396" i="3"/>
  <c r="Q1396" i="3" s="1"/>
  <c r="P1388" i="3"/>
  <c r="Q1388" i="3" s="1"/>
  <c r="P1380" i="3"/>
  <c r="Q1380" i="3" s="1"/>
  <c r="P1372" i="3"/>
  <c r="Q1372" i="3" s="1"/>
  <c r="P1364" i="3"/>
  <c r="Q1364" i="3" s="1"/>
  <c r="P1356" i="3"/>
  <c r="Q1356" i="3" s="1"/>
  <c r="P1348" i="3"/>
  <c r="Q1348" i="3" s="1"/>
  <c r="P1344" i="3"/>
  <c r="Q1344" i="3" s="1"/>
  <c r="P1340" i="3"/>
  <c r="Q1340" i="3" s="1"/>
  <c r="P1336" i="3"/>
  <c r="Q1336" i="3" s="1"/>
  <c r="P1332" i="3"/>
  <c r="Q1332" i="3" s="1"/>
  <c r="P1328" i="3"/>
  <c r="Q1328" i="3" s="1"/>
  <c r="P1324" i="3"/>
  <c r="Q1324" i="3" s="1"/>
  <c r="P1320" i="3"/>
  <c r="Q1320" i="3" s="1"/>
  <c r="P1316" i="3"/>
  <c r="Q1316" i="3" s="1"/>
  <c r="P1312" i="3"/>
  <c r="Q1312" i="3" s="1"/>
  <c r="P1308" i="3"/>
  <c r="Q1308" i="3" s="1"/>
  <c r="P1304" i="3"/>
  <c r="Q1304" i="3" s="1"/>
  <c r="P1300" i="3"/>
  <c r="Q1300" i="3" s="1"/>
  <c r="P1298" i="3"/>
  <c r="Q1298" i="3" s="1"/>
  <c r="P1296" i="3"/>
  <c r="Q1296" i="3" s="1"/>
  <c r="P1294" i="3"/>
  <c r="Q1294" i="3" s="1"/>
  <c r="P1292" i="3"/>
  <c r="Q1292" i="3" s="1"/>
  <c r="P1290" i="3"/>
  <c r="Q1290" i="3" s="1"/>
  <c r="P1288" i="3"/>
  <c r="Q1288" i="3" s="1"/>
  <c r="P1286" i="3"/>
  <c r="Q1286" i="3" s="1"/>
  <c r="P1284" i="3"/>
  <c r="Q1284" i="3" s="1"/>
  <c r="P1282" i="3"/>
  <c r="Q1282" i="3" s="1"/>
  <c r="P1280" i="3"/>
  <c r="Q1280" i="3" s="1"/>
  <c r="P1278" i="3"/>
  <c r="Q1278" i="3" s="1"/>
  <c r="P1276" i="3"/>
  <c r="Q1276" i="3" s="1"/>
  <c r="P1274" i="3"/>
  <c r="Q1274" i="3" s="1"/>
  <c r="P1272" i="3"/>
  <c r="Q1272" i="3" s="1"/>
  <c r="P1270" i="3"/>
  <c r="Q1270" i="3" s="1"/>
  <c r="P1268" i="3"/>
  <c r="Q1268" i="3" s="1"/>
  <c r="P1266" i="3"/>
  <c r="Q1266" i="3" s="1"/>
  <c r="P1264" i="3"/>
  <c r="Q1264" i="3" s="1"/>
  <c r="P1262" i="3"/>
  <c r="Q1262" i="3" s="1"/>
  <c r="P1260" i="3"/>
  <c r="Q1260" i="3" s="1"/>
  <c r="P1258" i="3"/>
  <c r="Q1258" i="3" s="1"/>
  <c r="P1256" i="3"/>
  <c r="Q1256" i="3" s="1"/>
  <c r="P1254" i="3"/>
  <c r="Q1254" i="3" s="1"/>
  <c r="P1252" i="3"/>
  <c r="Q1252" i="3" s="1"/>
  <c r="P1250" i="3"/>
  <c r="Q1250" i="3" s="1"/>
  <c r="P1248" i="3"/>
  <c r="Q1248" i="3" s="1"/>
  <c r="P1246" i="3"/>
  <c r="Q1246" i="3" s="1"/>
  <c r="P1244" i="3"/>
  <c r="Q1244" i="3" s="1"/>
  <c r="P1242" i="3"/>
  <c r="Q1242" i="3" s="1"/>
  <c r="P1240" i="3"/>
  <c r="Q1240" i="3" s="1"/>
  <c r="P1238" i="3"/>
  <c r="Q1238" i="3" s="1"/>
  <c r="P1237" i="3"/>
  <c r="Q1237" i="3" s="1"/>
  <c r="P1236" i="3"/>
  <c r="Q1236" i="3" s="1"/>
  <c r="P1231" i="3"/>
  <c r="Q1231" i="3" s="1"/>
  <c r="P1229" i="3"/>
  <c r="Q1229" i="3" s="1"/>
  <c r="P1227" i="3"/>
  <c r="Q1227" i="3" s="1"/>
  <c r="P1225" i="3"/>
  <c r="Q1225" i="3" s="1"/>
  <c r="P1223" i="3"/>
  <c r="Q1223" i="3" s="1"/>
  <c r="P1221" i="3"/>
  <c r="Q1221" i="3" s="1"/>
  <c r="P1219" i="3"/>
  <c r="Q1219" i="3" s="1"/>
  <c r="P1217" i="3"/>
  <c r="Q1217" i="3" s="1"/>
  <c r="P1209" i="3"/>
  <c r="Q1209" i="3" s="1"/>
  <c r="P1207" i="3"/>
  <c r="Q1207" i="3" s="1"/>
  <c r="P1205" i="3"/>
  <c r="Q1205" i="3" s="1"/>
  <c r="P1195" i="3"/>
  <c r="Q1195" i="3" s="1"/>
  <c r="P1194" i="3"/>
  <c r="Q1194" i="3" s="1"/>
  <c r="P1193" i="3"/>
  <c r="Q1193" i="3" s="1"/>
  <c r="P1192" i="3"/>
  <c r="Q1192" i="3" s="1"/>
  <c r="P1191" i="3"/>
  <c r="Q1191" i="3" s="1"/>
  <c r="P1190" i="3"/>
  <c r="Q1190" i="3" s="1"/>
  <c r="P1183" i="3"/>
  <c r="Q1183" i="3" s="1"/>
  <c r="P1182" i="3"/>
  <c r="Q1182" i="3" s="1"/>
  <c r="P1181" i="3"/>
  <c r="Q1181" i="3" s="1"/>
  <c r="P1180" i="3"/>
  <c r="Q1180" i="3" s="1"/>
  <c r="P1179" i="3"/>
  <c r="Q1179" i="3" s="1"/>
  <c r="P1178" i="3"/>
  <c r="Q1178" i="3" s="1"/>
  <c r="P1177" i="3"/>
  <c r="Q1177" i="3" s="1"/>
  <c r="P1176" i="3"/>
  <c r="Q1176" i="3" s="1"/>
  <c r="P1175" i="3"/>
  <c r="Q1175" i="3" s="1"/>
  <c r="P1174" i="3"/>
  <c r="Q1174" i="3" s="1"/>
  <c r="P1173" i="3"/>
  <c r="Q1173" i="3" s="1"/>
  <c r="P1172" i="3"/>
  <c r="Q1172" i="3" s="1"/>
  <c r="P1160" i="3"/>
  <c r="Q1160" i="3" s="1"/>
  <c r="P1159" i="3"/>
  <c r="Q1159" i="3" s="1"/>
  <c r="P1156" i="3"/>
  <c r="Q1156" i="3" s="1"/>
  <c r="P1154" i="3"/>
  <c r="Q1154" i="3" s="1"/>
  <c r="P1153" i="3"/>
  <c r="Q1153" i="3" s="1"/>
  <c r="P1152" i="3"/>
  <c r="Q1152" i="3" s="1"/>
  <c r="P1151" i="3"/>
  <c r="Q1151" i="3" s="1"/>
  <c r="P1150" i="3"/>
  <c r="Q1150" i="3" s="1"/>
  <c r="P1149" i="3"/>
  <c r="Q1149" i="3" s="1"/>
  <c r="P1148" i="3"/>
  <c r="Q1148" i="3" s="1"/>
  <c r="P1147" i="3"/>
  <c r="Q1147" i="3" s="1"/>
  <c r="P1146" i="3"/>
  <c r="Q1146" i="3" s="1"/>
  <c r="P1145" i="3"/>
  <c r="Q1145" i="3" s="1"/>
  <c r="P1144" i="3"/>
  <c r="Q1144" i="3" s="1"/>
  <c r="P1143" i="3"/>
  <c r="Q1143" i="3" s="1"/>
  <c r="P1142" i="3"/>
  <c r="Q1142" i="3" s="1"/>
  <c r="P1141" i="3"/>
  <c r="Q1141" i="3" s="1"/>
  <c r="P1140" i="3"/>
  <c r="Q1140" i="3" s="1"/>
  <c r="P1139" i="3"/>
  <c r="Q1139" i="3" s="1"/>
  <c r="P1138" i="3"/>
  <c r="Q1138" i="3" s="1"/>
  <c r="P1137" i="3"/>
  <c r="Q1137" i="3" s="1"/>
  <c r="P1136" i="3"/>
  <c r="Q1136" i="3" s="1"/>
  <c r="P1135" i="3"/>
  <c r="Q1135" i="3" s="1"/>
  <c r="P1134" i="3"/>
  <c r="Q1134" i="3" s="1"/>
  <c r="P1133" i="3"/>
  <c r="Q1133" i="3" s="1"/>
  <c r="P1130" i="3"/>
  <c r="Q1130" i="3" s="1"/>
  <c r="P1128" i="3"/>
  <c r="Q1128" i="3" s="1"/>
  <c r="P1127" i="3"/>
  <c r="Q1127" i="3" s="1"/>
  <c r="P1124" i="3"/>
  <c r="Q1124" i="3" s="1"/>
  <c r="P1121" i="3"/>
  <c r="Q1121" i="3" s="1"/>
  <c r="P1120" i="3"/>
  <c r="Q1120" i="3" s="1"/>
  <c r="P1118" i="3"/>
  <c r="Q1118" i="3" s="1"/>
  <c r="P1116" i="3"/>
  <c r="P1105" i="3"/>
  <c r="Q1105" i="3" s="1"/>
  <c r="P1103" i="3"/>
  <c r="Q1103" i="3" s="1"/>
  <c r="P1101" i="3"/>
  <c r="Q1101" i="3" s="1"/>
  <c r="P1099" i="3"/>
  <c r="Q1099" i="3" s="1"/>
  <c r="P1098" i="3"/>
  <c r="Q1098" i="3" s="1"/>
  <c r="P1097" i="3"/>
  <c r="Q1097" i="3" s="1"/>
  <c r="P1096" i="3"/>
  <c r="Q1096" i="3" s="1"/>
  <c r="P1095" i="3"/>
  <c r="Q1095" i="3" s="1"/>
  <c r="P1094" i="3"/>
  <c r="Q1094" i="3" s="1"/>
  <c r="P1092" i="3"/>
  <c r="Q1092" i="3" s="1"/>
  <c r="P1090" i="3"/>
  <c r="Q1090" i="3" s="1"/>
  <c r="P1088" i="3"/>
  <c r="Q1088" i="3" s="1"/>
  <c r="P1086" i="3"/>
  <c r="Q1086" i="3" s="1"/>
  <c r="P1085" i="3"/>
  <c r="Q1085" i="3" s="1"/>
  <c r="P1084" i="3"/>
  <c r="Q1084" i="3" s="1"/>
  <c r="P1083" i="3"/>
  <c r="Q1083" i="3" s="1"/>
  <c r="P1082" i="3"/>
  <c r="Q1082" i="3" s="1"/>
  <c r="P1081" i="3"/>
  <c r="Q1081" i="3" s="1"/>
  <c r="P1080" i="3"/>
  <c r="Q1080" i="3" s="1"/>
  <c r="P1079" i="3"/>
  <c r="Q1079" i="3" s="1"/>
  <c r="P1078" i="3"/>
  <c r="Q1078" i="3" s="1"/>
  <c r="P1077" i="3"/>
  <c r="Q1077" i="3" s="1"/>
  <c r="P1073" i="3"/>
  <c r="Q1073" i="3" s="1"/>
  <c r="P1069" i="3"/>
  <c r="Q1069" i="3" s="1"/>
  <c r="P1068" i="3"/>
  <c r="Q1068" i="3" s="1"/>
  <c r="P1066" i="3"/>
  <c r="Q1066" i="3" s="1"/>
  <c r="P1063" i="3"/>
  <c r="Q1063" i="3" s="1"/>
  <c r="P1061" i="3"/>
  <c r="Q1061" i="3" s="1"/>
  <c r="P1059" i="3"/>
  <c r="Q1059" i="3" s="1"/>
  <c r="P1057" i="3"/>
  <c r="Q1057" i="3" s="1"/>
  <c r="P1054" i="3"/>
  <c r="Q1054" i="3" s="1"/>
  <c r="P1053" i="3"/>
  <c r="Q1053" i="3" s="1"/>
  <c r="P1051" i="3"/>
  <c r="Q1051" i="3" s="1"/>
  <c r="P1050" i="3"/>
  <c r="Q1050" i="3" s="1"/>
  <c r="P1049" i="3"/>
  <c r="Q1049" i="3" s="1"/>
  <c r="P1047" i="3"/>
  <c r="Q1047" i="3" s="1"/>
  <c r="P1045" i="3"/>
  <c r="Q1045" i="3" s="1"/>
  <c r="P1043" i="3"/>
  <c r="Q1043" i="3" s="1"/>
  <c r="P1041" i="3"/>
  <c r="Q1041" i="3" s="1"/>
  <c r="P1040" i="3"/>
  <c r="Q1040" i="3" s="1"/>
  <c r="P1037" i="3"/>
  <c r="Q1037" i="3" s="1"/>
  <c r="P1035" i="3"/>
  <c r="Q1035" i="3" s="1"/>
  <c r="P1462" i="3"/>
  <c r="Q1462" i="3" s="1"/>
  <c r="P1460" i="3"/>
  <c r="Q1460" i="3" s="1"/>
  <c r="P1451" i="3"/>
  <c r="Q1451" i="3" s="1"/>
  <c r="P1444" i="3"/>
  <c r="Q1444" i="3" s="1"/>
  <c r="P1426" i="3"/>
  <c r="Q1426" i="3" s="1"/>
  <c r="P1425" i="3"/>
  <c r="Q1425" i="3" s="1"/>
  <c r="P1412" i="3"/>
  <c r="Q1412" i="3" s="1"/>
  <c r="P1404" i="3"/>
  <c r="Q1404" i="3" s="1"/>
  <c r="P1402" i="3"/>
  <c r="Q1402" i="3" s="1"/>
  <c r="P1394" i="3"/>
  <c r="Q1394" i="3" s="1"/>
  <c r="P1386" i="3"/>
  <c r="Q1386" i="3" s="1"/>
  <c r="P1378" i="3"/>
  <c r="Q1378" i="3" s="1"/>
  <c r="P1370" i="3"/>
  <c r="Q1370" i="3" s="1"/>
  <c r="P1362" i="3"/>
  <c r="Q1362" i="3" s="1"/>
  <c r="P1354" i="3"/>
  <c r="Q1354" i="3" s="1"/>
  <c r="P1115" i="3"/>
  <c r="Q1115" i="3" s="1"/>
  <c r="P1114" i="3"/>
  <c r="Q1114" i="3" s="1"/>
  <c r="P1113" i="3"/>
  <c r="Q1113" i="3" s="1"/>
  <c r="P1112" i="3"/>
  <c r="Q1112" i="3" s="1"/>
  <c r="P1111" i="3"/>
  <c r="Q1111" i="3" s="1"/>
  <c r="P1110" i="3"/>
  <c r="Q1110" i="3" s="1"/>
  <c r="P1107" i="3"/>
  <c r="Q1107" i="3" s="1"/>
  <c r="P1033" i="3"/>
  <c r="Q1033" i="3" s="1"/>
  <c r="P1031" i="3"/>
  <c r="Q1031" i="3" s="1"/>
  <c r="P1029" i="3"/>
  <c r="Q1029" i="3" s="1"/>
  <c r="P1027" i="3"/>
  <c r="Q1027" i="3" s="1"/>
  <c r="P1025" i="3"/>
  <c r="Q1025" i="3" s="1"/>
  <c r="P1023" i="3"/>
  <c r="Q1023" i="3" s="1"/>
  <c r="P1021" i="3"/>
  <c r="Q1021" i="3" s="1"/>
  <c r="P1019" i="3"/>
  <c r="Q1019" i="3" s="1"/>
  <c r="P1017" i="3"/>
  <c r="Q1017" i="3" s="1"/>
  <c r="P1015" i="3"/>
  <c r="Q1015" i="3" s="1"/>
  <c r="P1013" i="3"/>
  <c r="Q1013" i="3" s="1"/>
  <c r="P1011" i="3"/>
  <c r="Q1011" i="3" s="1"/>
  <c r="P1009" i="3"/>
  <c r="Q1009" i="3" s="1"/>
  <c r="P1007" i="3"/>
  <c r="Q1007" i="3" s="1"/>
  <c r="P1005" i="3"/>
  <c r="Q1005" i="3" s="1"/>
  <c r="P1003" i="3"/>
  <c r="Q1003" i="3" s="1"/>
  <c r="P1001" i="3"/>
  <c r="Q1001" i="3" s="1"/>
  <c r="P999" i="3"/>
  <c r="Q999" i="3" s="1"/>
  <c r="P997" i="3"/>
  <c r="Q997" i="3" s="1"/>
  <c r="P995" i="3"/>
  <c r="Q995" i="3" s="1"/>
  <c r="P993" i="3"/>
  <c r="Q993" i="3" s="1"/>
  <c r="P991" i="3"/>
  <c r="Q991" i="3" s="1"/>
  <c r="P989" i="3"/>
  <c r="Q989" i="3" s="1"/>
  <c r="P987" i="3"/>
  <c r="Q987" i="3" s="1"/>
  <c r="P985" i="3"/>
  <c r="Q985" i="3" s="1"/>
  <c r="P983" i="3"/>
  <c r="Q983" i="3" s="1"/>
  <c r="P981" i="3"/>
  <c r="Q981" i="3" s="1"/>
  <c r="P979" i="3"/>
  <c r="Q979" i="3" s="1"/>
  <c r="P977" i="3"/>
  <c r="Q977" i="3" s="1"/>
  <c r="P975" i="3"/>
  <c r="Q975" i="3" s="1"/>
  <c r="P973" i="3"/>
  <c r="Q973" i="3" s="1"/>
  <c r="P971" i="3"/>
  <c r="Q971" i="3" s="1"/>
  <c r="P970" i="3"/>
  <c r="Q970" i="3" s="1"/>
  <c r="P969" i="3"/>
  <c r="Q969" i="3" s="1"/>
  <c r="P967" i="3"/>
  <c r="Q967" i="3" s="1"/>
  <c r="P965" i="3"/>
  <c r="Q965" i="3" s="1"/>
  <c r="P963" i="3"/>
  <c r="Q963" i="3" s="1"/>
  <c r="P961" i="3"/>
  <c r="Q961" i="3" s="1"/>
  <c r="P1473" i="3"/>
  <c r="Q1473" i="3" s="1"/>
  <c r="P1468" i="3"/>
  <c r="Q1468" i="3" s="1"/>
  <c r="P1466" i="3"/>
  <c r="Q1466" i="3" s="1"/>
  <c r="P1427" i="3"/>
  <c r="Q1427" i="3" s="1"/>
  <c r="P1342" i="3"/>
  <c r="Q1342" i="3" s="1"/>
  <c r="P1326" i="3"/>
  <c r="Q1326" i="3" s="1"/>
  <c r="P1310" i="3"/>
  <c r="Q1310" i="3" s="1"/>
  <c r="P1297" i="3"/>
  <c r="Q1297" i="3" s="1"/>
  <c r="P1289" i="3"/>
  <c r="Q1289" i="3" s="1"/>
  <c r="P1281" i="3"/>
  <c r="Q1281" i="3" s="1"/>
  <c r="P1273" i="3"/>
  <c r="Q1273" i="3" s="1"/>
  <c r="P1265" i="3"/>
  <c r="Q1265" i="3" s="1"/>
  <c r="P1257" i="3"/>
  <c r="Q1257" i="3" s="1"/>
  <c r="P1249" i="3"/>
  <c r="Q1249" i="3" s="1"/>
  <c r="P1241" i="3"/>
  <c r="Q1241" i="3" s="1"/>
  <c r="P1235" i="3"/>
  <c r="Q1235" i="3" s="1"/>
  <c r="P1226" i="3"/>
  <c r="Q1226" i="3" s="1"/>
  <c r="P1218" i="3"/>
  <c r="Q1218" i="3" s="1"/>
  <c r="P1215" i="3"/>
  <c r="Q1215" i="3" s="1"/>
  <c r="P1211" i="3"/>
  <c r="Q1211" i="3" s="1"/>
  <c r="P1208" i="3"/>
  <c r="Q1208" i="3" s="1"/>
  <c r="P1202" i="3"/>
  <c r="Q1202" i="3" s="1"/>
  <c r="P1198" i="3"/>
  <c r="Q1198" i="3" s="1"/>
  <c r="P1187" i="3"/>
  <c r="Q1187" i="3" s="1"/>
  <c r="P1168" i="3"/>
  <c r="Q1168" i="3" s="1"/>
  <c r="P1164" i="3"/>
  <c r="Q1164" i="3" s="1"/>
  <c r="P1157" i="3"/>
  <c r="Q1157" i="3" s="1"/>
  <c r="P1131" i="3"/>
  <c r="Q1131" i="3" s="1"/>
  <c r="P1125" i="3"/>
  <c r="Q1125" i="3" s="1"/>
  <c r="P1122" i="3"/>
  <c r="Q1122" i="3" s="1"/>
  <c r="P1119" i="3"/>
  <c r="Q1119" i="3" s="1"/>
  <c r="P1106" i="3"/>
  <c r="Q1106" i="3" s="1"/>
  <c r="P1104" i="3"/>
  <c r="Q1104" i="3" s="1"/>
  <c r="P1089" i="3"/>
  <c r="Q1089" i="3" s="1"/>
  <c r="P1075" i="3"/>
  <c r="Q1075" i="3" s="1"/>
  <c r="P1072" i="3"/>
  <c r="Q1072" i="3" s="1"/>
  <c r="P1060" i="3"/>
  <c r="Q1060" i="3" s="1"/>
  <c r="P1048" i="3"/>
  <c r="Q1048" i="3" s="1"/>
  <c r="P1034" i="3"/>
  <c r="Q1034" i="3" s="1"/>
  <c r="P1028" i="3"/>
  <c r="Q1028" i="3" s="1"/>
  <c r="P1020" i="3"/>
  <c r="Q1020" i="3" s="1"/>
  <c r="P1012" i="3"/>
  <c r="Q1012" i="3" s="1"/>
  <c r="P1004" i="3"/>
  <c r="Q1004" i="3" s="1"/>
  <c r="P996" i="3"/>
  <c r="Q996" i="3" s="1"/>
  <c r="P988" i="3"/>
  <c r="Q988" i="3" s="1"/>
  <c r="P980" i="3"/>
  <c r="Q980" i="3" s="1"/>
  <c r="P972" i="3"/>
  <c r="Q972" i="3" s="1"/>
  <c r="P962" i="3"/>
  <c r="Q962" i="3" s="1"/>
  <c r="P909" i="3"/>
  <c r="Q909" i="3" s="1"/>
  <c r="P840" i="3"/>
  <c r="Q840" i="3" s="1"/>
  <c r="P821" i="3"/>
  <c r="P819" i="3"/>
  <c r="Q819" i="3" s="1"/>
  <c r="P817" i="3"/>
  <c r="Q817" i="3" s="1"/>
  <c r="P810" i="3"/>
  <c r="Q810" i="3" s="1"/>
  <c r="P807" i="3"/>
  <c r="Q807" i="3" s="1"/>
  <c r="P806" i="3"/>
  <c r="Q806" i="3" s="1"/>
  <c r="P805" i="3"/>
  <c r="Q805" i="3" s="1"/>
  <c r="P792" i="3"/>
  <c r="Q792" i="3" s="1"/>
  <c r="P791" i="3"/>
  <c r="Q791" i="3" s="1"/>
  <c r="P790" i="3"/>
  <c r="Q790" i="3" s="1"/>
  <c r="P789" i="3"/>
  <c r="Q789" i="3" s="1"/>
  <c r="P788" i="3"/>
  <c r="Q788" i="3" s="1"/>
  <c r="P787" i="3"/>
  <c r="Q787" i="3" s="1"/>
  <c r="P786" i="3"/>
  <c r="Q786" i="3" s="1"/>
  <c r="P784" i="3"/>
  <c r="Q784" i="3" s="1"/>
  <c r="P783" i="3"/>
  <c r="Q783" i="3" s="1"/>
  <c r="P782" i="3"/>
  <c r="Q782" i="3" s="1"/>
  <c r="P780" i="3"/>
  <c r="Q780" i="3" s="1"/>
  <c r="P779" i="3"/>
  <c r="Q779" i="3" s="1"/>
  <c r="P778" i="3"/>
  <c r="Q778" i="3" s="1"/>
  <c r="P777" i="3"/>
  <c r="Q777" i="3" s="1"/>
  <c r="P772" i="3"/>
  <c r="Q772" i="3" s="1"/>
  <c r="P770" i="3"/>
  <c r="Q770" i="3" s="1"/>
  <c r="P768" i="3"/>
  <c r="Q768" i="3" s="1"/>
  <c r="P766" i="3"/>
  <c r="Q766" i="3" s="1"/>
  <c r="P764" i="3"/>
  <c r="Q764" i="3" s="1"/>
  <c r="P762" i="3"/>
  <c r="Q762" i="3" s="1"/>
  <c r="P760" i="3"/>
  <c r="Q760" i="3" s="1"/>
  <c r="P758" i="3"/>
  <c r="Q758" i="3" s="1"/>
  <c r="P756" i="3"/>
  <c r="Q756" i="3" s="1"/>
  <c r="P754" i="3"/>
  <c r="Q754" i="3" s="1"/>
  <c r="P752" i="3"/>
  <c r="Q752" i="3" s="1"/>
  <c r="P750" i="3"/>
  <c r="Q750" i="3" s="1"/>
  <c r="P748" i="3"/>
  <c r="Q748" i="3" s="1"/>
  <c r="P747" i="3"/>
  <c r="Q747" i="3" s="1"/>
  <c r="P746" i="3"/>
  <c r="Q746" i="3" s="1"/>
  <c r="P744" i="3"/>
  <c r="Q744" i="3" s="1"/>
  <c r="P742" i="3"/>
  <c r="Q742" i="3" s="1"/>
  <c r="P739" i="3"/>
  <c r="Q739" i="3" s="1"/>
  <c r="P737" i="3"/>
  <c r="Q737" i="3" s="1"/>
  <c r="P735" i="3"/>
  <c r="Q735" i="3" s="1"/>
  <c r="P733" i="3"/>
  <c r="Q733" i="3" s="1"/>
  <c r="P731" i="3"/>
  <c r="Q731" i="3" s="1"/>
  <c r="P729" i="3"/>
  <c r="Q729" i="3" s="1"/>
  <c r="P727" i="3"/>
  <c r="Q727" i="3" s="1"/>
  <c r="P725" i="3"/>
  <c r="Q725" i="3" s="1"/>
  <c r="P723" i="3"/>
  <c r="Q723" i="3" s="1"/>
  <c r="P721" i="3"/>
  <c r="Q721" i="3" s="1"/>
  <c r="P719" i="3"/>
  <c r="Q719" i="3" s="1"/>
  <c r="P717" i="3"/>
  <c r="Q717" i="3" s="1"/>
  <c r="P713" i="3"/>
  <c r="Q713" i="3" s="1"/>
  <c r="P712" i="3"/>
  <c r="Q712" i="3" s="1"/>
  <c r="P710" i="3"/>
  <c r="Q710" i="3" s="1"/>
  <c r="P708" i="3"/>
  <c r="Q708" i="3" s="1"/>
  <c r="P706" i="3"/>
  <c r="Q706" i="3" s="1"/>
  <c r="P704" i="3"/>
  <c r="Q704" i="3" s="1"/>
  <c r="P702" i="3"/>
  <c r="Q702" i="3" s="1"/>
  <c r="P700" i="3"/>
  <c r="Q700" i="3" s="1"/>
  <c r="P698" i="3"/>
  <c r="Q698" i="3" s="1"/>
  <c r="P696" i="3"/>
  <c r="Q696" i="3" s="1"/>
  <c r="P694" i="3"/>
  <c r="Q694" i="3" s="1"/>
  <c r="P692" i="3"/>
  <c r="Q692" i="3" s="1"/>
  <c r="P691" i="3"/>
  <c r="Q691" i="3" s="1"/>
  <c r="P688" i="3"/>
  <c r="Q688" i="3" s="1"/>
  <c r="P685" i="3"/>
  <c r="Q685" i="3" s="1"/>
  <c r="P683" i="3"/>
  <c r="Q683" i="3" s="1"/>
  <c r="P681" i="3"/>
  <c r="Q681" i="3" s="1"/>
  <c r="P679" i="3"/>
  <c r="Q679" i="3" s="1"/>
  <c r="P677" i="3"/>
  <c r="Q677" i="3" s="1"/>
  <c r="P675" i="3"/>
  <c r="Q675" i="3" s="1"/>
  <c r="P673" i="3"/>
  <c r="Q673" i="3" s="1"/>
  <c r="P671" i="3"/>
  <c r="Q671" i="3" s="1"/>
  <c r="P669" i="3"/>
  <c r="Q669" i="3" s="1"/>
  <c r="P667" i="3"/>
  <c r="Q667" i="3" s="1"/>
  <c r="P665" i="3"/>
  <c r="Q665" i="3" s="1"/>
  <c r="P663" i="3"/>
  <c r="P659" i="3"/>
  <c r="Q659" i="3" s="1"/>
  <c r="P657" i="3"/>
  <c r="Q657" i="3" s="1"/>
  <c r="P655" i="3"/>
  <c r="Q655" i="3" s="1"/>
  <c r="P653" i="3"/>
  <c r="Q653" i="3" s="1"/>
  <c r="P651" i="3"/>
  <c r="Q651" i="3" s="1"/>
  <c r="P649" i="3"/>
  <c r="Q649" i="3" s="1"/>
  <c r="P647" i="3"/>
  <c r="Q647" i="3" s="1"/>
  <c r="P645" i="3"/>
  <c r="Q645" i="3" s="1"/>
  <c r="P643" i="3"/>
  <c r="Q643" i="3" s="1"/>
  <c r="P641" i="3"/>
  <c r="Q641" i="3" s="1"/>
  <c r="P639" i="3"/>
  <c r="Q639" i="3" s="1"/>
  <c r="P637" i="3"/>
  <c r="Q637" i="3" s="1"/>
  <c r="P635" i="3"/>
  <c r="Q635" i="3" s="1"/>
  <c r="P633" i="3"/>
  <c r="Q633" i="3" s="1"/>
  <c r="P631" i="3"/>
  <c r="Q631" i="3" s="1"/>
  <c r="P629" i="3"/>
  <c r="Q629" i="3" s="1"/>
  <c r="P627" i="3"/>
  <c r="Q627" i="3" s="1"/>
  <c r="P625" i="3"/>
  <c r="Q625" i="3" s="1"/>
  <c r="P623" i="3"/>
  <c r="Q623" i="3" s="1"/>
  <c r="P621" i="3"/>
  <c r="Q621" i="3" s="1"/>
  <c r="P619" i="3"/>
  <c r="Q619" i="3" s="1"/>
  <c r="P617" i="3"/>
  <c r="Q617" i="3" s="1"/>
  <c r="P615" i="3"/>
  <c r="Q615" i="3" s="1"/>
  <c r="P613" i="3"/>
  <c r="Q613" i="3" s="1"/>
  <c r="P611" i="3"/>
  <c r="Q611" i="3" s="1"/>
  <c r="P609" i="3"/>
  <c r="Q609" i="3" s="1"/>
  <c r="P607" i="3"/>
  <c r="Q607" i="3" s="1"/>
  <c r="P605" i="3"/>
  <c r="Q605" i="3" s="1"/>
  <c r="P603" i="3"/>
  <c r="Q603" i="3" s="1"/>
  <c r="P601" i="3"/>
  <c r="Q601" i="3" s="1"/>
  <c r="P599" i="3"/>
  <c r="Q599" i="3" s="1"/>
  <c r="P597" i="3"/>
  <c r="Q597" i="3" s="1"/>
  <c r="P595" i="3"/>
  <c r="Q595" i="3" s="1"/>
  <c r="P593" i="3"/>
  <c r="Q593" i="3" s="1"/>
  <c r="P591" i="3"/>
  <c r="Q591" i="3" s="1"/>
  <c r="P589" i="3"/>
  <c r="Q589" i="3" s="1"/>
  <c r="P587" i="3"/>
  <c r="Q587" i="3" s="1"/>
  <c r="P585" i="3"/>
  <c r="Q585" i="3" s="1"/>
  <c r="P583" i="3"/>
  <c r="Q583" i="3" s="1"/>
  <c r="P581" i="3"/>
  <c r="Q581" i="3" s="1"/>
  <c r="P579" i="3"/>
  <c r="Q579" i="3" s="1"/>
  <c r="P577" i="3"/>
  <c r="Q577" i="3" s="1"/>
  <c r="P575" i="3"/>
  <c r="Q575" i="3" s="1"/>
  <c r="P573" i="3"/>
  <c r="Q573" i="3" s="1"/>
  <c r="P571" i="3"/>
  <c r="Q571" i="3" s="1"/>
  <c r="P569" i="3"/>
  <c r="Q569" i="3" s="1"/>
  <c r="P567" i="3"/>
  <c r="Q567" i="3" s="1"/>
  <c r="P565" i="3"/>
  <c r="Q565" i="3" s="1"/>
  <c r="P563" i="3"/>
  <c r="Q563" i="3" s="1"/>
  <c r="P561" i="3"/>
  <c r="Q561" i="3" s="1"/>
  <c r="P559" i="3"/>
  <c r="Q559" i="3" s="1"/>
  <c r="P557" i="3"/>
  <c r="Q557" i="3" s="1"/>
  <c r="P555" i="3"/>
  <c r="Q555" i="3" s="1"/>
  <c r="P553" i="3"/>
  <c r="Q553" i="3" s="1"/>
  <c r="P551" i="3"/>
  <c r="Q551" i="3" s="1"/>
  <c r="P549" i="3"/>
  <c r="Q549" i="3" s="1"/>
  <c r="P547" i="3"/>
  <c r="Q547" i="3" s="1"/>
  <c r="P545" i="3"/>
  <c r="Q545" i="3" s="1"/>
  <c r="P543" i="3"/>
  <c r="Q543" i="3" s="1"/>
  <c r="P539" i="3"/>
  <c r="Q539" i="3" s="1"/>
  <c r="P538" i="3"/>
  <c r="Q538" i="3" s="1"/>
  <c r="P536" i="3"/>
  <c r="Q536" i="3" s="1"/>
  <c r="P534" i="3"/>
  <c r="P432" i="3"/>
  <c r="Q432" i="3" s="1"/>
  <c r="P431" i="3"/>
  <c r="Q431" i="3" s="1"/>
  <c r="P430" i="3"/>
  <c r="Q430" i="3" s="1"/>
  <c r="P429" i="3"/>
  <c r="Q429" i="3" s="1"/>
  <c r="P428" i="3"/>
  <c r="Q428" i="3" s="1"/>
  <c r="P427" i="3"/>
  <c r="Q427" i="3" s="1"/>
  <c r="P426" i="3"/>
  <c r="Q426" i="3" s="1"/>
  <c r="P425" i="3"/>
  <c r="Q425" i="3" s="1"/>
  <c r="P424" i="3"/>
  <c r="Q424" i="3" s="1"/>
  <c r="P423" i="3"/>
  <c r="Q423" i="3" s="1"/>
  <c r="P422" i="3"/>
  <c r="Q422" i="3" s="1"/>
  <c r="P421" i="3"/>
  <c r="Q421" i="3" s="1"/>
  <c r="P419" i="3"/>
  <c r="Q419" i="3" s="1"/>
  <c r="P418" i="3"/>
  <c r="Q418" i="3" s="1"/>
  <c r="P416" i="3"/>
  <c r="Q416" i="3" s="1"/>
  <c r="P413" i="3"/>
  <c r="Q413" i="3" s="1"/>
  <c r="P409" i="3"/>
  <c r="Q409" i="3" s="1"/>
  <c r="P406" i="3"/>
  <c r="P402" i="3"/>
  <c r="Q402" i="3" s="1"/>
  <c r="P400" i="3"/>
  <c r="Q400" i="3" s="1"/>
  <c r="P399" i="3"/>
  <c r="Q399" i="3" s="1"/>
  <c r="P397" i="3"/>
  <c r="Q397" i="3" s="1"/>
  <c r="P395" i="3"/>
  <c r="Q395" i="3" s="1"/>
  <c r="P377" i="3"/>
  <c r="Q377" i="3" s="1"/>
  <c r="P375" i="3"/>
  <c r="Q375" i="3" s="1"/>
  <c r="P374" i="3"/>
  <c r="Q374" i="3" s="1"/>
  <c r="P373" i="3"/>
  <c r="Q373" i="3" s="1"/>
  <c r="P372" i="3"/>
  <c r="Q372" i="3" s="1"/>
  <c r="P371" i="3"/>
  <c r="Q371" i="3" s="1"/>
  <c r="P370" i="3"/>
  <c r="Q370" i="3" s="1"/>
  <c r="P369" i="3"/>
  <c r="Q369" i="3" s="1"/>
  <c r="P368" i="3"/>
  <c r="Q368" i="3" s="1"/>
  <c r="P362" i="3"/>
  <c r="Q362" i="3" s="1"/>
  <c r="P1458" i="3"/>
  <c r="Q1458" i="3" s="1"/>
  <c r="P1454" i="3"/>
  <c r="Q1454" i="3" s="1"/>
  <c r="P1442" i="3"/>
  <c r="Q1442" i="3" s="1"/>
  <c r="P1436" i="3"/>
  <c r="Q1436" i="3" s="1"/>
  <c r="P1434" i="3"/>
  <c r="Q1434" i="3" s="1"/>
  <c r="P1433" i="3"/>
  <c r="Q1433" i="3" s="1"/>
  <c r="P1432" i="3"/>
  <c r="Q1432" i="3" s="1"/>
  <c r="P1431" i="3"/>
  <c r="Q1431" i="3" s="1"/>
  <c r="P1430" i="3"/>
  <c r="Q1430" i="3" s="1"/>
  <c r="P1428" i="3"/>
  <c r="Q1428" i="3" s="1"/>
  <c r="P1410" i="3"/>
  <c r="Q1410" i="3" s="1"/>
  <c r="P1338" i="3"/>
  <c r="Q1338" i="3" s="1"/>
  <c r="P1322" i="3"/>
  <c r="Q1322" i="3" s="1"/>
  <c r="P1306" i="3"/>
  <c r="Q1306" i="3" s="1"/>
  <c r="P1295" i="3"/>
  <c r="Q1295" i="3" s="1"/>
  <c r="P1287" i="3"/>
  <c r="Q1287" i="3" s="1"/>
  <c r="P1279" i="3"/>
  <c r="Q1279" i="3" s="1"/>
  <c r="P1271" i="3"/>
  <c r="Q1271" i="3" s="1"/>
  <c r="P1263" i="3"/>
  <c r="Q1263" i="3" s="1"/>
  <c r="P1255" i="3"/>
  <c r="Q1255" i="3" s="1"/>
  <c r="P1247" i="3"/>
  <c r="Q1247" i="3" s="1"/>
  <c r="P1239" i="3"/>
  <c r="Q1239" i="3" s="1"/>
  <c r="P1232" i="3"/>
  <c r="Q1232" i="3" s="1"/>
  <c r="P1224" i="3"/>
  <c r="Q1224" i="3" s="1"/>
  <c r="P1216" i="3"/>
  <c r="Q1216" i="3" s="1"/>
  <c r="P1212" i="3"/>
  <c r="Q1212" i="3" s="1"/>
  <c r="P1206" i="3"/>
  <c r="Q1206" i="3" s="1"/>
  <c r="P1203" i="3"/>
  <c r="Q1203" i="3" s="1"/>
  <c r="P1199" i="3"/>
  <c r="Q1199" i="3" s="1"/>
  <c r="P1188" i="3"/>
  <c r="Q1188" i="3" s="1"/>
  <c r="P1184" i="3"/>
  <c r="Q1184" i="3" s="1"/>
  <c r="P1169" i="3"/>
  <c r="Q1169" i="3" s="1"/>
  <c r="P1165" i="3"/>
  <c r="Q1165" i="3" s="1"/>
  <c r="P1161" i="3"/>
  <c r="Q1161" i="3" s="1"/>
  <c r="P1158" i="3"/>
  <c r="Q1158" i="3" s="1"/>
  <c r="P1155" i="3"/>
  <c r="Q1155" i="3" s="1"/>
  <c r="P1132" i="3"/>
  <c r="Q1132" i="3" s="1"/>
  <c r="P1129" i="3"/>
  <c r="Q1129" i="3" s="1"/>
  <c r="P1126" i="3"/>
  <c r="Q1126" i="3" s="1"/>
  <c r="P1123" i="3"/>
  <c r="Q1123" i="3" s="1"/>
  <c r="P1117" i="3"/>
  <c r="Q1117" i="3" s="1"/>
  <c r="P1102" i="3"/>
  <c r="Q1102" i="3" s="1"/>
  <c r="P1087" i="3"/>
  <c r="Q1087" i="3" s="1"/>
  <c r="P1076" i="3"/>
  <c r="Q1076" i="3" s="1"/>
  <c r="P1058" i="3"/>
  <c r="Q1058" i="3" s="1"/>
  <c r="P1055" i="3"/>
  <c r="Q1055" i="3" s="1"/>
  <c r="P1052" i="3"/>
  <c r="Q1052" i="3" s="1"/>
  <c r="P1046" i="3"/>
  <c r="Q1046" i="3" s="1"/>
  <c r="P1026" i="3"/>
  <c r="Q1026" i="3" s="1"/>
  <c r="P1018" i="3"/>
  <c r="Q1018" i="3" s="1"/>
  <c r="P1010" i="3"/>
  <c r="Q1010" i="3" s="1"/>
  <c r="P1002" i="3"/>
  <c r="Q1002" i="3" s="1"/>
  <c r="P994" i="3"/>
  <c r="Q994" i="3" s="1"/>
  <c r="P986" i="3"/>
  <c r="Q986" i="3" s="1"/>
  <c r="P978" i="3"/>
  <c r="Q978" i="3" s="1"/>
  <c r="P968" i="3"/>
  <c r="Q968" i="3" s="1"/>
  <c r="P960" i="3"/>
  <c r="Q960" i="3" s="1"/>
  <c r="P959" i="3"/>
  <c r="Q959" i="3" s="1"/>
  <c r="P958" i="3"/>
  <c r="Q958" i="3" s="1"/>
  <c r="P957" i="3"/>
  <c r="Q957" i="3" s="1"/>
  <c r="P956" i="3"/>
  <c r="Q956" i="3" s="1"/>
  <c r="P955" i="3"/>
  <c r="Q955" i="3" s="1"/>
  <c r="P954" i="3"/>
  <c r="Q954" i="3" s="1"/>
  <c r="P953" i="3"/>
  <c r="Q953" i="3" s="1"/>
  <c r="P952" i="3"/>
  <c r="Q952" i="3" s="1"/>
  <c r="P951" i="3"/>
  <c r="Q951" i="3" s="1"/>
  <c r="P950" i="3"/>
  <c r="Q950" i="3" s="1"/>
  <c r="P949" i="3"/>
  <c r="Q949" i="3" s="1"/>
  <c r="P948" i="3"/>
  <c r="Q948" i="3" s="1"/>
  <c r="P947" i="3"/>
  <c r="Q947" i="3" s="1"/>
  <c r="P946" i="3"/>
  <c r="Q946" i="3" s="1"/>
  <c r="P945" i="3"/>
  <c r="Q945" i="3" s="1"/>
  <c r="P944" i="3"/>
  <c r="Q944" i="3" s="1"/>
  <c r="P943" i="3"/>
  <c r="Q943" i="3" s="1"/>
  <c r="P942" i="3"/>
  <c r="Q942" i="3" s="1"/>
  <c r="P941" i="3"/>
  <c r="Q941" i="3" s="1"/>
  <c r="P940" i="3"/>
  <c r="Q940" i="3" s="1"/>
  <c r="P939" i="3"/>
  <c r="Q939" i="3" s="1"/>
  <c r="P938" i="3"/>
  <c r="Q938" i="3" s="1"/>
  <c r="P937" i="3"/>
  <c r="Q937" i="3" s="1"/>
  <c r="P936" i="3"/>
  <c r="Q936" i="3" s="1"/>
  <c r="P935" i="3"/>
  <c r="Q935" i="3" s="1"/>
  <c r="P934" i="3"/>
  <c r="Q934" i="3" s="1"/>
  <c r="P933" i="3"/>
  <c r="Q933" i="3" s="1"/>
  <c r="P932" i="3"/>
  <c r="Q932" i="3" s="1"/>
  <c r="P931" i="3"/>
  <c r="Q931" i="3" s="1"/>
  <c r="P930" i="3"/>
  <c r="Q930" i="3" s="1"/>
  <c r="P929" i="3"/>
  <c r="Q929" i="3" s="1"/>
  <c r="P928" i="3"/>
  <c r="Q928" i="3" s="1"/>
  <c r="P927" i="3"/>
  <c r="Q927" i="3" s="1"/>
  <c r="P926" i="3"/>
  <c r="Q926" i="3" s="1"/>
  <c r="P925" i="3"/>
  <c r="Q925" i="3" s="1"/>
  <c r="P924" i="3"/>
  <c r="Q924" i="3" s="1"/>
  <c r="P923" i="3"/>
  <c r="Q923" i="3" s="1"/>
  <c r="P922" i="3"/>
  <c r="Q922" i="3" s="1"/>
  <c r="P921" i="3"/>
  <c r="Q921" i="3" s="1"/>
  <c r="P920" i="3"/>
  <c r="Q920" i="3" s="1"/>
  <c r="P919" i="3"/>
  <c r="Q919" i="3" s="1"/>
  <c r="P918" i="3"/>
  <c r="Q918" i="3" s="1"/>
  <c r="P917" i="3"/>
  <c r="Q917" i="3" s="1"/>
  <c r="P916" i="3"/>
  <c r="Q916" i="3" s="1"/>
  <c r="P915" i="3"/>
  <c r="Q915" i="3" s="1"/>
  <c r="P914" i="3"/>
  <c r="Q914" i="3" s="1"/>
  <c r="P913" i="3"/>
  <c r="Q913" i="3" s="1"/>
  <c r="P912" i="3"/>
  <c r="Q912" i="3" s="1"/>
  <c r="P911" i="3"/>
  <c r="Q911" i="3" s="1"/>
  <c r="P908" i="3"/>
  <c r="Q908" i="3" s="1"/>
  <c r="P906" i="3"/>
  <c r="Q906" i="3" s="1"/>
  <c r="P904" i="3"/>
  <c r="Q904" i="3" s="1"/>
  <c r="P902" i="3"/>
  <c r="Q902" i="3" s="1"/>
  <c r="P900" i="3"/>
  <c r="Q900" i="3" s="1"/>
  <c r="P898" i="3"/>
  <c r="Q898" i="3" s="1"/>
  <c r="P896" i="3"/>
  <c r="Q896" i="3" s="1"/>
  <c r="P894" i="3"/>
  <c r="Q894" i="3" s="1"/>
  <c r="P892" i="3"/>
  <c r="Q892" i="3" s="1"/>
  <c r="P890" i="3"/>
  <c r="Q890" i="3" s="1"/>
  <c r="P888" i="3"/>
  <c r="Q888" i="3" s="1"/>
  <c r="P886" i="3"/>
  <c r="Q886" i="3" s="1"/>
  <c r="P884" i="3"/>
  <c r="Q884" i="3" s="1"/>
  <c r="P882" i="3"/>
  <c r="Q882" i="3" s="1"/>
  <c r="P880" i="3"/>
  <c r="Q880" i="3" s="1"/>
  <c r="P878" i="3"/>
  <c r="Q878" i="3" s="1"/>
  <c r="P876" i="3"/>
  <c r="Q876" i="3" s="1"/>
  <c r="P874" i="3"/>
  <c r="Q874" i="3" s="1"/>
  <c r="P872" i="3"/>
  <c r="Q872" i="3" s="1"/>
  <c r="P870" i="3"/>
  <c r="Q870" i="3" s="1"/>
  <c r="P868" i="3"/>
  <c r="Q868" i="3" s="1"/>
  <c r="P866" i="3"/>
  <c r="Q866" i="3" s="1"/>
  <c r="P864" i="3"/>
  <c r="Q864" i="3" s="1"/>
  <c r="P862" i="3"/>
  <c r="Q862" i="3" s="1"/>
  <c r="P860" i="3"/>
  <c r="Q860" i="3" s="1"/>
  <c r="P858" i="3"/>
  <c r="Q858" i="3" s="1"/>
  <c r="P856" i="3"/>
  <c r="Q856" i="3" s="1"/>
  <c r="P854" i="3"/>
  <c r="Q854" i="3" s="1"/>
  <c r="P852" i="3"/>
  <c r="Q852" i="3" s="1"/>
  <c r="P845" i="3"/>
  <c r="Q845" i="3" s="1"/>
  <c r="P843" i="3"/>
  <c r="Q843" i="3" s="1"/>
  <c r="P837" i="3"/>
  <c r="Q837" i="3" s="1"/>
  <c r="P835" i="3"/>
  <c r="Q835" i="3" s="1"/>
  <c r="P834" i="3"/>
  <c r="Q834" i="3" s="1"/>
  <c r="P833" i="3"/>
  <c r="Q833" i="3" s="1"/>
  <c r="P829" i="3"/>
  <c r="Q829" i="3" s="1"/>
  <c r="P827" i="3"/>
  <c r="Q827" i="3" s="1"/>
  <c r="P825" i="3"/>
  <c r="Q825" i="3" s="1"/>
  <c r="P824" i="3"/>
  <c r="Q824" i="3" s="1"/>
  <c r="P822" i="3"/>
  <c r="P660" i="3"/>
  <c r="P1537" i="3"/>
  <c r="Q1537" i="3" s="1"/>
  <c r="P1416" i="3"/>
  <c r="Q1416" i="3" s="1"/>
  <c r="P1334" i="3"/>
  <c r="Q1334" i="3" s="1"/>
  <c r="P1302" i="3"/>
  <c r="Q1302" i="3" s="1"/>
  <c r="P1293" i="3"/>
  <c r="Q1293" i="3" s="1"/>
  <c r="P1285" i="3"/>
  <c r="Q1285" i="3" s="1"/>
  <c r="P1277" i="3"/>
  <c r="Q1277" i="3" s="1"/>
  <c r="P1269" i="3"/>
  <c r="Q1269" i="3" s="1"/>
  <c r="P1261" i="3"/>
  <c r="Q1261" i="3" s="1"/>
  <c r="P1253" i="3"/>
  <c r="Q1253" i="3" s="1"/>
  <c r="P1245" i="3"/>
  <c r="Q1245" i="3" s="1"/>
  <c r="P1230" i="3"/>
  <c r="Q1230" i="3" s="1"/>
  <c r="P1222" i="3"/>
  <c r="Q1222" i="3" s="1"/>
  <c r="P1213" i="3"/>
  <c r="Q1213" i="3" s="1"/>
  <c r="P1200" i="3"/>
  <c r="Q1200" i="3" s="1"/>
  <c r="P1166" i="3"/>
  <c r="Q1166" i="3" s="1"/>
  <c r="P1109" i="3"/>
  <c r="Q1109" i="3" s="1"/>
  <c r="P1108" i="3"/>
  <c r="Q1108" i="3" s="1"/>
  <c r="P1091" i="3"/>
  <c r="Q1091" i="3" s="1"/>
  <c r="P1071" i="3"/>
  <c r="Q1071" i="3" s="1"/>
  <c r="P1044" i="3"/>
  <c r="Q1044" i="3" s="1"/>
  <c r="P1038" i="3"/>
  <c r="Q1038" i="3" s="1"/>
  <c r="P905" i="3"/>
  <c r="Q905" i="3" s="1"/>
  <c r="P897" i="3"/>
  <c r="Q897" i="3" s="1"/>
  <c r="P889" i="3"/>
  <c r="Q889" i="3" s="1"/>
  <c r="P881" i="3"/>
  <c r="Q881" i="3" s="1"/>
  <c r="P873" i="3"/>
  <c r="Q873" i="3" s="1"/>
  <c r="P865" i="3"/>
  <c r="Q865" i="3" s="1"/>
  <c r="P857" i="3"/>
  <c r="Q857" i="3" s="1"/>
  <c r="P844" i="3"/>
  <c r="Q844" i="3" s="1"/>
  <c r="P841" i="3"/>
  <c r="Q841" i="3" s="1"/>
  <c r="P828" i="3"/>
  <c r="Q828" i="3" s="1"/>
  <c r="P823" i="3"/>
  <c r="Q823" i="3" s="1"/>
  <c r="P813" i="3"/>
  <c r="Q813" i="3" s="1"/>
  <c r="P803" i="3"/>
  <c r="Q803" i="3" s="1"/>
  <c r="P799" i="3"/>
  <c r="Q799" i="3" s="1"/>
  <c r="P795" i="3"/>
  <c r="Q795" i="3" s="1"/>
  <c r="P781" i="3"/>
  <c r="Q781" i="3" s="1"/>
  <c r="P774" i="3"/>
  <c r="Q774" i="3" s="1"/>
  <c r="P771" i="3"/>
  <c r="Q771" i="3" s="1"/>
  <c r="P763" i="3"/>
  <c r="Q763" i="3" s="1"/>
  <c r="P755" i="3"/>
  <c r="Q755" i="3" s="1"/>
  <c r="P741" i="3"/>
  <c r="Q741" i="3" s="1"/>
  <c r="P738" i="3"/>
  <c r="Q738" i="3" s="1"/>
  <c r="P730" i="3"/>
  <c r="Q730" i="3" s="1"/>
  <c r="P722" i="3"/>
  <c r="Q722" i="3" s="1"/>
  <c r="P705" i="3"/>
  <c r="Q705" i="3" s="1"/>
  <c r="P697" i="3"/>
  <c r="Q697" i="3" s="1"/>
  <c r="P680" i="3"/>
  <c r="Q680" i="3" s="1"/>
  <c r="P672" i="3"/>
  <c r="Q672" i="3" s="1"/>
  <c r="P664" i="3"/>
  <c r="Q664" i="3" s="1"/>
  <c r="P652" i="3"/>
  <c r="Q652" i="3" s="1"/>
  <c r="P648" i="3"/>
  <c r="Q648" i="3" s="1"/>
  <c r="P644" i="3"/>
  <c r="Q644" i="3" s="1"/>
  <c r="P640" i="3"/>
  <c r="Q640" i="3" s="1"/>
  <c r="P636" i="3"/>
  <c r="Q636" i="3" s="1"/>
  <c r="P632" i="3"/>
  <c r="Q632" i="3" s="1"/>
  <c r="P628" i="3"/>
  <c r="Q628" i="3" s="1"/>
  <c r="P624" i="3"/>
  <c r="Q624" i="3" s="1"/>
  <c r="P620" i="3"/>
  <c r="Q620" i="3" s="1"/>
  <c r="P616" i="3"/>
  <c r="Q616" i="3" s="1"/>
  <c r="P612" i="3"/>
  <c r="Q612" i="3" s="1"/>
  <c r="P608" i="3"/>
  <c r="Q608" i="3" s="1"/>
  <c r="P604" i="3"/>
  <c r="Q604" i="3" s="1"/>
  <c r="P600" i="3"/>
  <c r="Q600" i="3" s="1"/>
  <c r="P596" i="3"/>
  <c r="Q596" i="3" s="1"/>
  <c r="P592" i="3"/>
  <c r="Q592" i="3" s="1"/>
  <c r="P588" i="3"/>
  <c r="Q588" i="3" s="1"/>
  <c r="P584" i="3"/>
  <c r="Q584" i="3" s="1"/>
  <c r="P580" i="3"/>
  <c r="Q580" i="3" s="1"/>
  <c r="P576" i="3"/>
  <c r="Q576" i="3" s="1"/>
  <c r="P572" i="3"/>
  <c r="Q572" i="3" s="1"/>
  <c r="P568" i="3"/>
  <c r="Q568" i="3" s="1"/>
  <c r="P564" i="3"/>
  <c r="Q564" i="3" s="1"/>
  <c r="P560" i="3"/>
  <c r="Q560" i="3" s="1"/>
  <c r="P556" i="3"/>
  <c r="Q556" i="3" s="1"/>
  <c r="P552" i="3"/>
  <c r="Q552" i="3" s="1"/>
  <c r="P548" i="3"/>
  <c r="Q548" i="3" s="1"/>
  <c r="P544" i="3"/>
  <c r="Q544" i="3" s="1"/>
  <c r="P533" i="3"/>
  <c r="Q533" i="3" s="1"/>
  <c r="P532" i="3"/>
  <c r="Q532" i="3" s="1"/>
  <c r="P531" i="3"/>
  <c r="Q531" i="3" s="1"/>
  <c r="P530" i="3"/>
  <c r="Q530" i="3" s="1"/>
  <c r="P528" i="3"/>
  <c r="Q528" i="3" s="1"/>
  <c r="P523" i="3"/>
  <c r="Q523" i="3" s="1"/>
  <c r="P521" i="3"/>
  <c r="Q521" i="3" s="1"/>
  <c r="P514" i="3"/>
  <c r="Q514" i="3" s="1"/>
  <c r="P513" i="3"/>
  <c r="Q513" i="3" s="1"/>
  <c r="P512" i="3"/>
  <c r="Q512" i="3" s="1"/>
  <c r="P509" i="3"/>
  <c r="Q509" i="3" s="1"/>
  <c r="P505" i="3"/>
  <c r="Q505" i="3" s="1"/>
  <c r="P503" i="3"/>
  <c r="Q503" i="3" s="1"/>
  <c r="P498" i="3"/>
  <c r="Q498" i="3" s="1"/>
  <c r="P495" i="3"/>
  <c r="Q495" i="3" s="1"/>
  <c r="P490" i="3"/>
  <c r="Q490" i="3" s="1"/>
  <c r="P487" i="3"/>
  <c r="Q487" i="3" s="1"/>
  <c r="P480" i="3"/>
  <c r="Q480" i="3" s="1"/>
  <c r="P477" i="3"/>
  <c r="Q477" i="3" s="1"/>
  <c r="P472" i="3"/>
  <c r="Q472" i="3" s="1"/>
  <c r="P469" i="3"/>
  <c r="Q469" i="3" s="1"/>
  <c r="P464" i="3"/>
  <c r="Q464" i="3" s="1"/>
  <c r="P463" i="3"/>
  <c r="Q463" i="3" s="1"/>
  <c r="P462" i="3"/>
  <c r="Q462" i="3" s="1"/>
  <c r="P461" i="3"/>
  <c r="Q461" i="3" s="1"/>
  <c r="P457" i="3"/>
  <c r="Q457" i="3" s="1"/>
  <c r="P454" i="3"/>
  <c r="Q454" i="3" s="1"/>
  <c r="P453" i="3"/>
  <c r="Q453" i="3" s="1"/>
  <c r="P452" i="3"/>
  <c r="Q452" i="3" s="1"/>
  <c r="P451" i="3"/>
  <c r="Q451" i="3" s="1"/>
  <c r="P449" i="3"/>
  <c r="Q449" i="3" s="1"/>
  <c r="P445" i="3"/>
  <c r="Q445" i="3" s="1"/>
  <c r="P444" i="3"/>
  <c r="Q444" i="3" s="1"/>
  <c r="P443" i="3"/>
  <c r="Q443" i="3" s="1"/>
  <c r="P441" i="3"/>
  <c r="Q441" i="3" s="1"/>
  <c r="P436" i="3"/>
  <c r="Q436" i="3" s="1"/>
  <c r="P420" i="3"/>
  <c r="Q420" i="3" s="1"/>
  <c r="P404" i="3"/>
  <c r="Q404" i="3" s="1"/>
  <c r="P396" i="3"/>
  <c r="Q396" i="3" s="1"/>
  <c r="P376" i="3"/>
  <c r="Q376" i="3" s="1"/>
  <c r="P334" i="3"/>
  <c r="P328" i="3"/>
  <c r="P326" i="3"/>
  <c r="Q326" i="3" s="1"/>
  <c r="P324" i="3"/>
  <c r="Q324" i="3" s="1"/>
  <c r="P322" i="3"/>
  <c r="Q322" i="3" s="1"/>
  <c r="P320" i="3"/>
  <c r="Q320" i="3" s="1"/>
  <c r="P318" i="3"/>
  <c r="Q318" i="3" s="1"/>
  <c r="P316" i="3"/>
  <c r="Q316" i="3" s="1"/>
  <c r="P314" i="3"/>
  <c r="P309" i="3"/>
  <c r="P303" i="3"/>
  <c r="Q303" i="3" s="1"/>
  <c r="P301" i="3"/>
  <c r="Q301" i="3" s="1"/>
  <c r="P299" i="3"/>
  <c r="Q299" i="3" s="1"/>
  <c r="P297" i="3"/>
  <c r="Q297" i="3" s="1"/>
  <c r="P295" i="3"/>
  <c r="Q295" i="3" s="1"/>
  <c r="P293" i="3"/>
  <c r="Q293" i="3" s="1"/>
  <c r="P292" i="3"/>
  <c r="Q292" i="3" s="1"/>
  <c r="P290" i="3"/>
  <c r="Q290" i="3" s="1"/>
  <c r="P289" i="3"/>
  <c r="Q289" i="3" s="1"/>
  <c r="P287" i="3"/>
  <c r="Q287" i="3" s="1"/>
  <c r="P286" i="3"/>
  <c r="Q286" i="3" s="1"/>
  <c r="P284" i="3"/>
  <c r="Q284" i="3" s="1"/>
  <c r="P282" i="3"/>
  <c r="Q282" i="3" s="1"/>
  <c r="P280" i="3"/>
  <c r="Q280" i="3" s="1"/>
  <c r="P278" i="3"/>
  <c r="Q278" i="3" s="1"/>
  <c r="P276" i="3"/>
  <c r="Q276" i="3" s="1"/>
  <c r="P274" i="3"/>
  <c r="Q274" i="3" s="1"/>
  <c r="P272" i="3"/>
  <c r="Q272" i="3" s="1"/>
  <c r="P249" i="3"/>
  <c r="Q249" i="3" s="1"/>
  <c r="P248" i="3"/>
  <c r="Q248" i="3" s="1"/>
  <c r="P247" i="3"/>
  <c r="Q247" i="3" s="1"/>
  <c r="P246" i="3"/>
  <c r="Q246" i="3" s="1"/>
  <c r="P245" i="3"/>
  <c r="Q245" i="3" s="1"/>
  <c r="P239" i="3"/>
  <c r="Q239" i="3" s="1"/>
  <c r="P238" i="3"/>
  <c r="Q238" i="3" s="1"/>
  <c r="P237" i="3"/>
  <c r="Q237" i="3" s="1"/>
  <c r="P232" i="3"/>
  <c r="Q232" i="3" s="1"/>
  <c r="P231" i="3"/>
  <c r="Q231" i="3" s="1"/>
  <c r="P230" i="3"/>
  <c r="Q230" i="3" s="1"/>
  <c r="P228" i="3"/>
  <c r="Q228" i="3" s="1"/>
  <c r="P227" i="3"/>
  <c r="Q227" i="3" s="1"/>
  <c r="P226" i="3"/>
  <c r="Q226" i="3" s="1"/>
  <c r="P225" i="3"/>
  <c r="Q225" i="3" s="1"/>
  <c r="P224" i="3"/>
  <c r="Q224" i="3" s="1"/>
  <c r="P219" i="3"/>
  <c r="Q219" i="3" s="1"/>
  <c r="P216" i="3"/>
  <c r="P157" i="3"/>
  <c r="P129" i="3"/>
  <c r="P127" i="3"/>
  <c r="Q127" i="3" s="1"/>
  <c r="P124" i="3"/>
  <c r="Q124" i="3" s="1"/>
  <c r="P1887" i="3"/>
  <c r="Q1887" i="3" s="1"/>
  <c r="P1463" i="3"/>
  <c r="Q1463" i="3" s="1"/>
  <c r="P1408" i="3"/>
  <c r="Q1408" i="3" s="1"/>
  <c r="P1392" i="3"/>
  <c r="Q1392" i="3" s="1"/>
  <c r="P1384" i="3"/>
  <c r="Q1384" i="3" s="1"/>
  <c r="P1368" i="3"/>
  <c r="Q1368" i="3" s="1"/>
  <c r="P1360" i="3"/>
  <c r="Q1360" i="3" s="1"/>
  <c r="P1318" i="3"/>
  <c r="Q1318" i="3" s="1"/>
  <c r="P1233" i="3"/>
  <c r="Q1233" i="3" s="1"/>
  <c r="P1204" i="3"/>
  <c r="Q1204" i="3" s="1"/>
  <c r="P1196" i="3"/>
  <c r="Q1196" i="3" s="1"/>
  <c r="P1170" i="3"/>
  <c r="Q1170" i="3" s="1"/>
  <c r="P1162" i="3"/>
  <c r="Q1162" i="3" s="1"/>
  <c r="P1056" i="3"/>
  <c r="Q1056" i="3" s="1"/>
  <c r="P1032" i="3"/>
  <c r="Q1032" i="3" s="1"/>
  <c r="P1000" i="3"/>
  <c r="Q1000" i="3" s="1"/>
  <c r="P976" i="3"/>
  <c r="Q976" i="3" s="1"/>
  <c r="P853" i="3"/>
  <c r="Q853" i="3" s="1"/>
  <c r="P836" i="3"/>
  <c r="Q836" i="3" s="1"/>
  <c r="P808" i="3"/>
  <c r="Q808" i="3" s="1"/>
  <c r="P801" i="3"/>
  <c r="Q801" i="3" s="1"/>
  <c r="P797" i="3"/>
  <c r="Q797" i="3" s="1"/>
  <c r="P793" i="3"/>
  <c r="Q793" i="3" s="1"/>
  <c r="P776" i="3"/>
  <c r="Q776" i="3" s="1"/>
  <c r="P759" i="3"/>
  <c r="Q759" i="3" s="1"/>
  <c r="P751" i="3"/>
  <c r="Q751" i="3" s="1"/>
  <c r="P726" i="3"/>
  <c r="Q726" i="3" s="1"/>
  <c r="P693" i="3"/>
  <c r="Q693" i="3" s="1"/>
  <c r="P690" i="3"/>
  <c r="Q690" i="3" s="1"/>
  <c r="P687" i="3"/>
  <c r="Q687" i="3" s="1"/>
  <c r="P676" i="3"/>
  <c r="Q676" i="3" s="1"/>
  <c r="P668" i="3"/>
  <c r="Q668" i="3" s="1"/>
  <c r="P656" i="3"/>
  <c r="Q656" i="3" s="1"/>
  <c r="P646" i="3"/>
  <c r="Q646" i="3" s="1"/>
  <c r="P642" i="3"/>
  <c r="Q642" i="3" s="1"/>
  <c r="P638" i="3"/>
  <c r="Q638" i="3" s="1"/>
  <c r="P630" i="3"/>
  <c r="Q630" i="3" s="1"/>
  <c r="P614" i="3"/>
  <c r="Q614" i="3" s="1"/>
  <c r="P610" i="3"/>
  <c r="Q610" i="3" s="1"/>
  <c r="P602" i="3"/>
  <c r="Q602" i="3" s="1"/>
  <c r="P590" i="3"/>
  <c r="Q590" i="3" s="1"/>
  <c r="P586" i="3"/>
  <c r="Q586" i="3" s="1"/>
  <c r="P582" i="3"/>
  <c r="Q582" i="3" s="1"/>
  <c r="P570" i="3"/>
  <c r="Q570" i="3" s="1"/>
  <c r="P566" i="3"/>
  <c r="Q566" i="3" s="1"/>
  <c r="P554" i="3"/>
  <c r="Q554" i="3" s="1"/>
  <c r="P550" i="3"/>
  <c r="Q550" i="3" s="1"/>
  <c r="P546" i="3"/>
  <c r="Q546" i="3" s="1"/>
  <c r="P540" i="3"/>
  <c r="Q540" i="3" s="1"/>
  <c r="P527" i="3"/>
  <c r="Q527" i="3" s="1"/>
  <c r="P506" i="3"/>
  <c r="Q506" i="3" s="1"/>
  <c r="P502" i="3"/>
  <c r="Q502" i="3" s="1"/>
  <c r="P492" i="3"/>
  <c r="Q492" i="3" s="1"/>
  <c r="P481" i="3"/>
  <c r="Q481" i="3" s="1"/>
  <c r="P473" i="3"/>
  <c r="Q473" i="3" s="1"/>
  <c r="P468" i="3"/>
  <c r="Q468" i="3" s="1"/>
  <c r="P455" i="3"/>
  <c r="Q455" i="3" s="1"/>
  <c r="P440" i="3"/>
  <c r="Q440" i="3" s="1"/>
  <c r="P437" i="3"/>
  <c r="Q437" i="3" s="1"/>
  <c r="P405" i="3"/>
  <c r="P394" i="3"/>
  <c r="Q394" i="3" s="1"/>
  <c r="P393" i="3"/>
  <c r="Q393" i="3" s="1"/>
  <c r="P391" i="3"/>
  <c r="Q391" i="3" s="1"/>
  <c r="P389" i="3"/>
  <c r="Q389" i="3" s="1"/>
  <c r="P387" i="3"/>
  <c r="Q387" i="3" s="1"/>
  <c r="P385" i="3"/>
  <c r="Q385" i="3" s="1"/>
  <c r="P383" i="3"/>
  <c r="Q383" i="3" s="1"/>
  <c r="P381" i="3"/>
  <c r="Q381" i="3" s="1"/>
  <c r="P379" i="3"/>
  <c r="Q379" i="3" s="1"/>
  <c r="P336" i="3"/>
  <c r="Q336" i="3" s="1"/>
  <c r="P323" i="3"/>
  <c r="Q323" i="3" s="1"/>
  <c r="P321" i="3"/>
  <c r="Q321" i="3" s="1"/>
  <c r="P319" i="3"/>
  <c r="Q319" i="3" s="1"/>
  <c r="P317" i="3"/>
  <c r="Q317" i="3" s="1"/>
  <c r="P302" i="3"/>
  <c r="Q302" i="3" s="1"/>
  <c r="P298" i="3"/>
  <c r="Q298" i="3" s="1"/>
  <c r="P296" i="3"/>
  <c r="Q296" i="3" s="1"/>
  <c r="P294" i="3"/>
  <c r="Q294" i="3" s="1"/>
  <c r="P285" i="3"/>
  <c r="Q285" i="3" s="1"/>
  <c r="P283" i="3"/>
  <c r="Q283" i="3" s="1"/>
  <c r="P271" i="3"/>
  <c r="Q271" i="3" s="1"/>
  <c r="P269" i="3"/>
  <c r="Q269" i="3" s="1"/>
  <c r="P267" i="3"/>
  <c r="Q267" i="3" s="1"/>
  <c r="P265" i="3"/>
  <c r="Q265" i="3" s="1"/>
  <c r="P263" i="3"/>
  <c r="Q263" i="3" s="1"/>
  <c r="P261" i="3"/>
  <c r="Q261" i="3" s="1"/>
  <c r="P259" i="3"/>
  <c r="Q259" i="3" s="1"/>
  <c r="P257" i="3"/>
  <c r="Q257" i="3" s="1"/>
  <c r="P255" i="3"/>
  <c r="Q255" i="3" s="1"/>
  <c r="P253" i="3"/>
  <c r="Q253" i="3" s="1"/>
  <c r="P251" i="3"/>
  <c r="Q251" i="3" s="1"/>
  <c r="P244" i="3"/>
  <c r="Q244" i="3" s="1"/>
  <c r="P242" i="3"/>
  <c r="Q242" i="3" s="1"/>
  <c r="P234" i="3"/>
  <c r="Q234" i="3" s="1"/>
  <c r="P229" i="3"/>
  <c r="Q229" i="3" s="1"/>
  <c r="P223" i="3"/>
  <c r="Q223" i="3" s="1"/>
  <c r="P220" i="3"/>
  <c r="Q220" i="3" s="1"/>
  <c r="P1421" i="3"/>
  <c r="Q1421" i="3" s="1"/>
  <c r="P1330" i="3"/>
  <c r="Q1330" i="3" s="1"/>
  <c r="P1299" i="3"/>
  <c r="Q1299" i="3" s="1"/>
  <c r="P1291" i="3"/>
  <c r="Q1291" i="3" s="1"/>
  <c r="P1283" i="3"/>
  <c r="Q1283" i="3" s="1"/>
  <c r="P1275" i="3"/>
  <c r="Q1275" i="3" s="1"/>
  <c r="P1267" i="3"/>
  <c r="Q1267" i="3" s="1"/>
  <c r="P1259" i="3"/>
  <c r="Q1259" i="3" s="1"/>
  <c r="P1251" i="3"/>
  <c r="Q1251" i="3" s="1"/>
  <c r="P1243" i="3"/>
  <c r="Q1243" i="3" s="1"/>
  <c r="P1228" i="3"/>
  <c r="Q1228" i="3" s="1"/>
  <c r="P1220" i="3"/>
  <c r="Q1220" i="3" s="1"/>
  <c r="P1214" i="3"/>
  <c r="Q1214" i="3" s="1"/>
  <c r="P1201" i="3"/>
  <c r="Q1201" i="3" s="1"/>
  <c r="P1185" i="3"/>
  <c r="Q1185" i="3" s="1"/>
  <c r="P1167" i="3"/>
  <c r="Q1167" i="3" s="1"/>
  <c r="P1074" i="3"/>
  <c r="Q1074" i="3" s="1"/>
  <c r="P1042" i="3"/>
  <c r="Q1042" i="3" s="1"/>
  <c r="P1039" i="3"/>
  <c r="Q1039" i="3" s="1"/>
  <c r="P1036" i="3"/>
  <c r="Q1036" i="3" s="1"/>
  <c r="P910" i="3"/>
  <c r="Q910" i="3" s="1"/>
  <c r="P903" i="3"/>
  <c r="Q903" i="3" s="1"/>
  <c r="P895" i="3"/>
  <c r="Q895" i="3" s="1"/>
  <c r="P887" i="3"/>
  <c r="Q887" i="3" s="1"/>
  <c r="P879" i="3"/>
  <c r="Q879" i="3" s="1"/>
  <c r="P871" i="3"/>
  <c r="Q871" i="3" s="1"/>
  <c r="P863" i="3"/>
  <c r="Q863" i="3" s="1"/>
  <c r="P855" i="3"/>
  <c r="Q855" i="3" s="1"/>
  <c r="P842" i="3"/>
  <c r="Q842" i="3" s="1"/>
  <c r="P839" i="3"/>
  <c r="Q839" i="3" s="1"/>
  <c r="P838" i="3"/>
  <c r="Q838" i="3" s="1"/>
  <c r="P826" i="3"/>
  <c r="Q826" i="3" s="1"/>
  <c r="P814" i="3"/>
  <c r="Q814" i="3" s="1"/>
  <c r="P804" i="3"/>
  <c r="Q804" i="3" s="1"/>
  <c r="P800" i="3"/>
  <c r="Q800" i="3" s="1"/>
  <c r="P796" i="3"/>
  <c r="Q796" i="3" s="1"/>
  <c r="P785" i="3"/>
  <c r="Q785" i="3" s="1"/>
  <c r="P775" i="3"/>
  <c r="Q775" i="3" s="1"/>
  <c r="P769" i="3"/>
  <c r="Q769" i="3" s="1"/>
  <c r="P761" i="3"/>
  <c r="Q761" i="3" s="1"/>
  <c r="P753" i="3"/>
  <c r="Q753" i="3" s="1"/>
  <c r="P736" i="3"/>
  <c r="Q736" i="3" s="1"/>
  <c r="P728" i="3"/>
  <c r="Q728" i="3" s="1"/>
  <c r="P720" i="3"/>
  <c r="Q720" i="3" s="1"/>
  <c r="P714" i="3"/>
  <c r="Q714" i="3" s="1"/>
  <c r="P711" i="3"/>
  <c r="Q711" i="3" s="1"/>
  <c r="P703" i="3"/>
  <c r="Q703" i="3" s="1"/>
  <c r="P695" i="3"/>
  <c r="Q695" i="3" s="1"/>
  <c r="P689" i="3"/>
  <c r="Q689" i="3" s="1"/>
  <c r="P686" i="3"/>
  <c r="Q686" i="3" s="1"/>
  <c r="P678" i="3"/>
  <c r="Q678" i="3" s="1"/>
  <c r="P670" i="3"/>
  <c r="Q670" i="3" s="1"/>
  <c r="P658" i="3"/>
  <c r="Q658" i="3" s="1"/>
  <c r="P535" i="3"/>
  <c r="Q535" i="3" s="1"/>
  <c r="P529" i="3"/>
  <c r="Q529" i="3" s="1"/>
  <c r="P525" i="3"/>
  <c r="Q525" i="3" s="1"/>
  <c r="P522" i="3"/>
  <c r="Q522" i="3" s="1"/>
  <c r="P517" i="3"/>
  <c r="Q517" i="3" s="1"/>
  <c r="P516" i="3"/>
  <c r="Q516" i="3" s="1"/>
  <c r="P511" i="3"/>
  <c r="Q511" i="3" s="1"/>
  <c r="P504" i="3"/>
  <c r="Q504" i="3" s="1"/>
  <c r="P500" i="3"/>
  <c r="Q500" i="3" s="1"/>
  <c r="P497" i="3"/>
  <c r="Q497" i="3" s="1"/>
  <c r="P491" i="3"/>
  <c r="Q491" i="3" s="1"/>
  <c r="P484" i="3"/>
  <c r="Q484" i="3" s="1"/>
  <c r="P482" i="3"/>
  <c r="Q482" i="3" s="1"/>
  <c r="P479" i="3"/>
  <c r="Q479" i="3" s="1"/>
  <c r="P474" i="3"/>
  <c r="Q474" i="3" s="1"/>
  <c r="P471" i="3"/>
  <c r="Q471" i="3" s="1"/>
  <c r="P466" i="3"/>
  <c r="Q466" i="3" s="1"/>
  <c r="P460" i="3"/>
  <c r="Q460" i="3" s="1"/>
  <c r="P450" i="3"/>
  <c r="Q450" i="3" s="1"/>
  <c r="P447" i="3"/>
  <c r="Q447" i="3" s="1"/>
  <c r="P442" i="3"/>
  <c r="Q442" i="3" s="1"/>
  <c r="P438" i="3"/>
  <c r="Q438" i="3" s="1"/>
  <c r="P435" i="3"/>
  <c r="Q435" i="3" s="1"/>
  <c r="P433" i="3"/>
  <c r="Q433" i="3" s="1"/>
  <c r="P417" i="3"/>
  <c r="Q417" i="3" s="1"/>
  <c r="P414" i="3"/>
  <c r="P412" i="3"/>
  <c r="Q412" i="3" s="1"/>
  <c r="P410" i="3"/>
  <c r="P408" i="3"/>
  <c r="Q408" i="3" s="1"/>
  <c r="P401" i="3"/>
  <c r="Q401" i="3" s="1"/>
  <c r="P359" i="3"/>
  <c r="Q359" i="3" s="1"/>
  <c r="P358" i="3"/>
  <c r="Q358" i="3" s="1"/>
  <c r="P356" i="3"/>
  <c r="Q356" i="3" s="1"/>
  <c r="P354" i="3"/>
  <c r="Q354" i="3" s="1"/>
  <c r="P353" i="3"/>
  <c r="Q353" i="3" s="1"/>
  <c r="P348" i="3"/>
  <c r="Q348" i="3" s="1"/>
  <c r="P347" i="3"/>
  <c r="Q347" i="3" s="1"/>
  <c r="P346" i="3"/>
  <c r="Q346" i="3" s="1"/>
  <c r="P345" i="3"/>
  <c r="Q345" i="3" s="1"/>
  <c r="P344" i="3"/>
  <c r="Q344" i="3" s="1"/>
  <c r="P343" i="3"/>
  <c r="Q343" i="3" s="1"/>
  <c r="P342" i="3"/>
  <c r="Q342" i="3" s="1"/>
  <c r="P341" i="3"/>
  <c r="Q341" i="3" s="1"/>
  <c r="P340" i="3"/>
  <c r="Q340" i="3" s="1"/>
  <c r="P338" i="3"/>
  <c r="Q338" i="3" s="1"/>
  <c r="P335" i="3"/>
  <c r="P332" i="3"/>
  <c r="Q332" i="3" s="1"/>
  <c r="P329" i="3"/>
  <c r="P310" i="3"/>
  <c r="P307" i="3"/>
  <c r="Q307" i="3" s="1"/>
  <c r="P304" i="3"/>
  <c r="P217" i="3"/>
  <c r="P214" i="3"/>
  <c r="Q214" i="3" s="1"/>
  <c r="P207" i="3"/>
  <c r="Q207" i="3" s="1"/>
  <c r="P206" i="3"/>
  <c r="Q206" i="3" s="1"/>
  <c r="P205" i="3"/>
  <c r="Q205" i="3" s="1"/>
  <c r="P204" i="3"/>
  <c r="Q204" i="3" s="1"/>
  <c r="P203" i="3"/>
  <c r="Q203" i="3" s="1"/>
  <c r="P202" i="3"/>
  <c r="Q202" i="3" s="1"/>
  <c r="P201" i="3"/>
  <c r="Q201" i="3" s="1"/>
  <c r="P200" i="3"/>
  <c r="Q200" i="3" s="1"/>
  <c r="P196" i="3"/>
  <c r="Q196" i="3" s="1"/>
  <c r="P177" i="3"/>
  <c r="Q177" i="3" s="1"/>
  <c r="P176" i="3"/>
  <c r="Q176" i="3" s="1"/>
  <c r="P175" i="3"/>
  <c r="Q175" i="3" s="1"/>
  <c r="P174" i="3"/>
  <c r="Q174" i="3" s="1"/>
  <c r="P173" i="3"/>
  <c r="Q173" i="3" s="1"/>
  <c r="P172" i="3"/>
  <c r="Q172" i="3" s="1"/>
  <c r="P171" i="3"/>
  <c r="Q171" i="3" s="1"/>
  <c r="P170" i="3"/>
  <c r="Q170" i="3" s="1"/>
  <c r="P169" i="3"/>
  <c r="Q169" i="3" s="1"/>
  <c r="P168" i="3"/>
  <c r="Q168" i="3" s="1"/>
  <c r="P167" i="3"/>
  <c r="Q167" i="3" s="1"/>
  <c r="P166" i="3"/>
  <c r="Q166" i="3" s="1"/>
  <c r="P165" i="3"/>
  <c r="Q165" i="3" s="1"/>
  <c r="P164" i="3"/>
  <c r="Q164" i="3" s="1"/>
  <c r="P161" i="3"/>
  <c r="Q161" i="3" s="1"/>
  <c r="P158" i="3"/>
  <c r="P155" i="3"/>
  <c r="Q155" i="3" s="1"/>
  <c r="P153" i="3"/>
  <c r="Q153" i="3" s="1"/>
  <c r="P149" i="3"/>
  <c r="Q149" i="3" s="1"/>
  <c r="P146" i="3"/>
  <c r="Q146" i="3" s="1"/>
  <c r="P144" i="3"/>
  <c r="Q144" i="3" s="1"/>
  <c r="P143" i="3"/>
  <c r="Q143" i="3" s="1"/>
  <c r="P141" i="3"/>
  <c r="Q141" i="3" s="1"/>
  <c r="P140" i="3"/>
  <c r="Q140" i="3" s="1"/>
  <c r="P138" i="3"/>
  <c r="Q138" i="3" s="1"/>
  <c r="P137" i="3"/>
  <c r="Q137" i="3" s="1"/>
  <c r="P136" i="3"/>
  <c r="Q136" i="3" s="1"/>
  <c r="P134" i="3"/>
  <c r="P133" i="3"/>
  <c r="P132" i="3"/>
  <c r="U132" i="3" s="1"/>
  <c r="P118" i="3"/>
  <c r="Q118" i="3" s="1"/>
  <c r="P117" i="3"/>
  <c r="Q117" i="3" s="1"/>
  <c r="P116" i="3"/>
  <c r="Q116" i="3" s="1"/>
  <c r="P115" i="3"/>
  <c r="Q115" i="3" s="1"/>
  <c r="P114" i="3"/>
  <c r="Q114" i="3" s="1"/>
  <c r="P113" i="3"/>
  <c r="Q113" i="3" s="1"/>
  <c r="P112" i="3"/>
  <c r="Q112" i="3" s="1"/>
  <c r="P111" i="3"/>
  <c r="Q111" i="3" s="1"/>
  <c r="P110" i="3"/>
  <c r="Q110" i="3" s="1"/>
  <c r="P109" i="3"/>
  <c r="Q109" i="3" s="1"/>
  <c r="P108" i="3"/>
  <c r="Q108" i="3" s="1"/>
  <c r="P107" i="3"/>
  <c r="Q107" i="3" s="1"/>
  <c r="P106" i="3"/>
  <c r="Q106" i="3" s="1"/>
  <c r="P105" i="3"/>
  <c r="Q105" i="3" s="1"/>
  <c r="P104" i="3"/>
  <c r="Q104" i="3" s="1"/>
  <c r="P103" i="3"/>
  <c r="Q103" i="3" s="1"/>
  <c r="P102" i="3"/>
  <c r="Q102" i="3" s="1"/>
  <c r="P101" i="3"/>
  <c r="Q101" i="3" s="1"/>
  <c r="P100" i="3"/>
  <c r="Q100" i="3" s="1"/>
  <c r="P99" i="3"/>
  <c r="Q99" i="3" s="1"/>
  <c r="P98" i="3"/>
  <c r="Q98" i="3" s="1"/>
  <c r="P97" i="3"/>
  <c r="Q97" i="3" s="1"/>
  <c r="P96" i="3"/>
  <c r="Q96" i="3" s="1"/>
  <c r="P82" i="3"/>
  <c r="Q82" i="3" s="1"/>
  <c r="P81" i="3"/>
  <c r="Q81" i="3" s="1"/>
  <c r="P80" i="3"/>
  <c r="Q80" i="3" s="1"/>
  <c r="P79" i="3"/>
  <c r="Q79" i="3" s="1"/>
  <c r="P78" i="3"/>
  <c r="Q78" i="3" s="1"/>
  <c r="P76" i="3"/>
  <c r="Q76" i="3" s="1"/>
  <c r="P75" i="3"/>
  <c r="Q75" i="3" s="1"/>
  <c r="P73" i="3"/>
  <c r="Q73" i="3" s="1"/>
  <c r="P71" i="3"/>
  <c r="Q71" i="3" s="1"/>
  <c r="P69" i="3"/>
  <c r="Q69" i="3" s="1"/>
  <c r="P67" i="3"/>
  <c r="Q67" i="3" s="1"/>
  <c r="P65" i="3"/>
  <c r="Q65" i="3" s="1"/>
  <c r="P63" i="3"/>
  <c r="Q63" i="3" s="1"/>
  <c r="P61" i="3"/>
  <c r="Q61" i="3" s="1"/>
  <c r="P59" i="3"/>
  <c r="Q59" i="3" s="1"/>
  <c r="P58" i="3"/>
  <c r="Q58" i="3" s="1"/>
  <c r="P55" i="3"/>
  <c r="Q55" i="3" s="1"/>
  <c r="P53" i="3"/>
  <c r="Q53" i="3" s="1"/>
  <c r="P52" i="3"/>
  <c r="Q52" i="3" s="1"/>
  <c r="P50" i="3"/>
  <c r="Q50" i="3" s="1"/>
  <c r="P46" i="3"/>
  <c r="Q46" i="3" s="1"/>
  <c r="P44" i="3"/>
  <c r="Q44" i="3" s="1"/>
  <c r="P43" i="3"/>
  <c r="Q43" i="3" s="1"/>
  <c r="P25" i="3"/>
  <c r="Q25" i="3" s="1"/>
  <c r="P23" i="3"/>
  <c r="Q23" i="3" s="1"/>
  <c r="P22" i="3"/>
  <c r="Q22" i="3" s="1"/>
  <c r="P20" i="3"/>
  <c r="Q20" i="3" s="1"/>
  <c r="P18" i="3"/>
  <c r="Q18" i="3" s="1"/>
  <c r="P17" i="3"/>
  <c r="Q17" i="3" s="1"/>
  <c r="P16" i="3"/>
  <c r="Q16" i="3" s="1"/>
  <c r="P15" i="3"/>
  <c r="Q15" i="3" s="1"/>
  <c r="P14" i="3"/>
  <c r="Q14" i="3" s="1"/>
  <c r="P12" i="3"/>
  <c r="Q12" i="3" s="1"/>
  <c r="P10" i="3"/>
  <c r="Q10" i="3" s="1"/>
  <c r="P8" i="3"/>
  <c r="Q8" i="3" s="1"/>
  <c r="P6" i="3"/>
  <c r="Q6" i="3" s="1"/>
  <c r="P1927" i="3"/>
  <c r="Q1927" i="3" s="1"/>
  <c r="P1919" i="3"/>
  <c r="Q1919" i="3" s="1"/>
  <c r="P1400" i="3"/>
  <c r="Q1400" i="3" s="1"/>
  <c r="P1376" i="3"/>
  <c r="Q1376" i="3" s="1"/>
  <c r="P1352" i="3"/>
  <c r="Q1352" i="3" s="1"/>
  <c r="P1186" i="3"/>
  <c r="Q1186" i="3" s="1"/>
  <c r="P1100" i="3"/>
  <c r="Q1100" i="3" s="1"/>
  <c r="P1067" i="3"/>
  <c r="Q1067" i="3" s="1"/>
  <c r="P1064" i="3"/>
  <c r="Q1064" i="3" s="1"/>
  <c r="P1024" i="3"/>
  <c r="Q1024" i="3" s="1"/>
  <c r="P1016" i="3"/>
  <c r="Q1016" i="3" s="1"/>
  <c r="P1008" i="3"/>
  <c r="Q1008" i="3" s="1"/>
  <c r="P992" i="3"/>
  <c r="Q992" i="3" s="1"/>
  <c r="P984" i="3"/>
  <c r="Q984" i="3" s="1"/>
  <c r="P966" i="3"/>
  <c r="Q966" i="3" s="1"/>
  <c r="P901" i="3"/>
  <c r="Q901" i="3" s="1"/>
  <c r="P893" i="3"/>
  <c r="Q893" i="3" s="1"/>
  <c r="P885" i="3"/>
  <c r="Q885" i="3" s="1"/>
  <c r="P877" i="3"/>
  <c r="Q877" i="3" s="1"/>
  <c r="P869" i="3"/>
  <c r="Q869" i="3" s="1"/>
  <c r="P861" i="3"/>
  <c r="Q861" i="3" s="1"/>
  <c r="P820" i="3"/>
  <c r="P818" i="3"/>
  <c r="Q818" i="3" s="1"/>
  <c r="P815" i="3"/>
  <c r="Q815" i="3" s="1"/>
  <c r="P811" i="3"/>
  <c r="Q811" i="3" s="1"/>
  <c r="P767" i="3"/>
  <c r="Q767" i="3" s="1"/>
  <c r="P745" i="3"/>
  <c r="Q745" i="3" s="1"/>
  <c r="P734" i="3"/>
  <c r="Q734" i="3" s="1"/>
  <c r="P718" i="3"/>
  <c r="Q718" i="3" s="1"/>
  <c r="P715" i="3"/>
  <c r="Q715" i="3" s="1"/>
  <c r="P709" i="3"/>
  <c r="Q709" i="3" s="1"/>
  <c r="P701" i="3"/>
  <c r="Q701" i="3" s="1"/>
  <c r="P684" i="3"/>
  <c r="Q684" i="3" s="1"/>
  <c r="P662" i="3"/>
  <c r="Q662" i="3" s="1"/>
  <c r="P650" i="3"/>
  <c r="Q650" i="3" s="1"/>
  <c r="P634" i="3"/>
  <c r="Q634" i="3" s="1"/>
  <c r="P626" i="3"/>
  <c r="Q626" i="3" s="1"/>
  <c r="P622" i="3"/>
  <c r="Q622" i="3" s="1"/>
  <c r="P618" i="3"/>
  <c r="Q618" i="3" s="1"/>
  <c r="P606" i="3"/>
  <c r="Q606" i="3" s="1"/>
  <c r="P598" i="3"/>
  <c r="Q598" i="3" s="1"/>
  <c r="P594" i="3"/>
  <c r="Q594" i="3" s="1"/>
  <c r="P578" i="3"/>
  <c r="Q578" i="3" s="1"/>
  <c r="P574" i="3"/>
  <c r="Q574" i="3" s="1"/>
  <c r="P562" i="3"/>
  <c r="Q562" i="3" s="1"/>
  <c r="P558" i="3"/>
  <c r="Q558" i="3" s="1"/>
  <c r="P542" i="3"/>
  <c r="Q542" i="3" s="1"/>
  <c r="P541" i="3"/>
  <c r="Q541" i="3" s="1"/>
  <c r="P524" i="3"/>
  <c r="Q524" i="3" s="1"/>
  <c r="P520" i="3"/>
  <c r="Q520" i="3" s="1"/>
  <c r="P519" i="3"/>
  <c r="Q519" i="3" s="1"/>
  <c r="P515" i="3"/>
  <c r="Q515" i="3" s="1"/>
  <c r="P508" i="3"/>
  <c r="Q508" i="3" s="1"/>
  <c r="P499" i="3"/>
  <c r="Q499" i="3" s="1"/>
  <c r="P494" i="3"/>
  <c r="Q494" i="3" s="1"/>
  <c r="P488" i="3"/>
  <c r="Q488" i="3" s="1"/>
  <c r="P476" i="3"/>
  <c r="Q476" i="3" s="1"/>
  <c r="P465" i="3"/>
  <c r="Q465" i="3" s="1"/>
  <c r="P456" i="3"/>
  <c r="P446" i="3"/>
  <c r="Q446" i="3" s="1"/>
  <c r="P403" i="3"/>
  <c r="Q403" i="3" s="1"/>
  <c r="P398" i="3"/>
  <c r="Q398" i="3" s="1"/>
  <c r="P392" i="3"/>
  <c r="Q392" i="3" s="1"/>
  <c r="P390" i="3"/>
  <c r="Q390" i="3" s="1"/>
  <c r="P388" i="3"/>
  <c r="Q388" i="3" s="1"/>
  <c r="P386" i="3"/>
  <c r="Q386" i="3" s="1"/>
  <c r="P384" i="3"/>
  <c r="Q384" i="3" s="1"/>
  <c r="P382" i="3"/>
  <c r="Q382" i="3" s="1"/>
  <c r="P380" i="3"/>
  <c r="Q380" i="3" s="1"/>
  <c r="P378" i="3"/>
  <c r="Q378" i="3" s="1"/>
  <c r="P330" i="3"/>
  <c r="Q330" i="3" s="1"/>
  <c r="P325" i="3"/>
  <c r="Q325" i="3" s="1"/>
  <c r="P315" i="3"/>
  <c r="Q315" i="3" s="1"/>
  <c r="P311" i="3"/>
  <c r="Q311" i="3" s="1"/>
  <c r="P305" i="3"/>
  <c r="P300" i="3"/>
  <c r="Q300" i="3" s="1"/>
  <c r="P291" i="3"/>
  <c r="Q291" i="3" s="1"/>
  <c r="P288" i="3"/>
  <c r="Q288" i="3" s="1"/>
  <c r="P281" i="3"/>
  <c r="Q281" i="3" s="1"/>
  <c r="P279" i="3"/>
  <c r="Q279" i="3" s="1"/>
  <c r="P277" i="3"/>
  <c r="Q277" i="3" s="1"/>
  <c r="P275" i="3"/>
  <c r="Q275" i="3" s="1"/>
  <c r="P273" i="3"/>
  <c r="Q273" i="3" s="1"/>
  <c r="P270" i="3"/>
  <c r="Q270" i="3" s="1"/>
  <c r="P268" i="3"/>
  <c r="Q268" i="3" s="1"/>
  <c r="P266" i="3"/>
  <c r="Q266" i="3" s="1"/>
  <c r="P264" i="3"/>
  <c r="Q264" i="3" s="1"/>
  <c r="P262" i="3"/>
  <c r="Q262" i="3" s="1"/>
  <c r="P260" i="3"/>
  <c r="Q260" i="3" s="1"/>
  <c r="P258" i="3"/>
  <c r="Q258" i="3" s="1"/>
  <c r="P256" i="3"/>
  <c r="Q256" i="3" s="1"/>
  <c r="P254" i="3"/>
  <c r="Q254" i="3" s="1"/>
  <c r="P252" i="3"/>
  <c r="Q252" i="3" s="1"/>
  <c r="P250" i="3"/>
  <c r="Q250" i="3" s="1"/>
  <c r="P243" i="3"/>
  <c r="Q243" i="3" s="1"/>
  <c r="P241" i="3"/>
  <c r="Q241" i="3" s="1"/>
  <c r="P240" i="3"/>
  <c r="Q240" i="3" s="1"/>
  <c r="P236" i="3"/>
  <c r="Q236" i="3" s="1"/>
  <c r="P235" i="3"/>
  <c r="Q235" i="3" s="1"/>
  <c r="P233" i="3"/>
  <c r="Q233" i="3" s="1"/>
  <c r="P222" i="3"/>
  <c r="Q222" i="3" s="1"/>
  <c r="P221" i="3"/>
  <c r="Q221" i="3" s="1"/>
  <c r="P218" i="3"/>
  <c r="Q218" i="3" s="1"/>
  <c r="P1925" i="3"/>
  <c r="Q1925" i="3" s="1"/>
  <c r="P1390" i="3"/>
  <c r="Q1390" i="3" s="1"/>
  <c r="P1374" i="3"/>
  <c r="Q1374" i="3" s="1"/>
  <c r="P1358" i="3"/>
  <c r="Q1358" i="3" s="1"/>
  <c r="P1197" i="3"/>
  <c r="Q1197" i="3" s="1"/>
  <c r="P1189" i="3"/>
  <c r="Q1189" i="3" s="1"/>
  <c r="P1065" i="3"/>
  <c r="Q1065" i="3" s="1"/>
  <c r="P1030" i="3"/>
  <c r="Q1030" i="3" s="1"/>
  <c r="P1014" i="3"/>
  <c r="Q1014" i="3" s="1"/>
  <c r="P998" i="3"/>
  <c r="Q998" i="3" s="1"/>
  <c r="P982" i="3"/>
  <c r="Q982" i="3" s="1"/>
  <c r="P964" i="3"/>
  <c r="Q964" i="3" s="1"/>
  <c r="P848" i="3"/>
  <c r="Q848" i="3" s="1"/>
  <c r="P798" i="3"/>
  <c r="Q798" i="3" s="1"/>
  <c r="P773" i="3"/>
  <c r="Q773" i="3" s="1"/>
  <c r="P757" i="3"/>
  <c r="Q757" i="3" s="1"/>
  <c r="P674" i="3"/>
  <c r="Q674" i="3" s="1"/>
  <c r="P654" i="3"/>
  <c r="Q654" i="3" s="1"/>
  <c r="P526" i="3"/>
  <c r="Q526" i="3" s="1"/>
  <c r="P364" i="3"/>
  <c r="Q364" i="3" s="1"/>
  <c r="P1314" i="3"/>
  <c r="Q1314" i="3" s="1"/>
  <c r="P907" i="3"/>
  <c r="Q907" i="3" s="1"/>
  <c r="P891" i="3"/>
  <c r="Q891" i="3" s="1"/>
  <c r="P875" i="3"/>
  <c r="Q875" i="3" s="1"/>
  <c r="P859" i="3"/>
  <c r="Q859" i="3" s="1"/>
  <c r="P849" i="3"/>
  <c r="Q849" i="3" s="1"/>
  <c r="P830" i="3"/>
  <c r="Q830" i="3" s="1"/>
  <c r="P809" i="3"/>
  <c r="Q809" i="3" s="1"/>
  <c r="P794" i="3"/>
  <c r="Q794" i="3" s="1"/>
  <c r="P740" i="3"/>
  <c r="Q740" i="3" s="1"/>
  <c r="P724" i="3"/>
  <c r="Q724" i="3" s="1"/>
  <c r="P699" i="3"/>
  <c r="Q699" i="3" s="1"/>
  <c r="P493" i="3"/>
  <c r="Q493" i="3" s="1"/>
  <c r="P1933" i="3"/>
  <c r="Q1933" i="3" s="1"/>
  <c r="P1917" i="3"/>
  <c r="Q1917" i="3" s="1"/>
  <c r="P1534" i="3"/>
  <c r="Q1534" i="3" s="1"/>
  <c r="P1530" i="3"/>
  <c r="Q1530" i="3" s="1"/>
  <c r="P1449" i="3"/>
  <c r="Q1449" i="3" s="1"/>
  <c r="P1447" i="3"/>
  <c r="Q1447" i="3" s="1"/>
  <c r="P1398" i="3"/>
  <c r="Q1398" i="3" s="1"/>
  <c r="P1382" i="3"/>
  <c r="Q1382" i="3" s="1"/>
  <c r="P1366" i="3"/>
  <c r="Q1366" i="3" s="1"/>
  <c r="P1350" i="3"/>
  <c r="Q1350" i="3" s="1"/>
  <c r="P1346" i="3"/>
  <c r="Q1346" i="3" s="1"/>
  <c r="P1234" i="3"/>
  <c r="Q1234" i="3" s="1"/>
  <c r="P1171" i="3"/>
  <c r="Q1171" i="3" s="1"/>
  <c r="P1093" i="3"/>
  <c r="Q1093" i="3" s="1"/>
  <c r="P1070" i="3"/>
  <c r="Q1070" i="3" s="1"/>
  <c r="P1062" i="3"/>
  <c r="Q1062" i="3" s="1"/>
  <c r="P1022" i="3"/>
  <c r="Q1022" i="3" s="1"/>
  <c r="P1006" i="3"/>
  <c r="Q1006" i="3" s="1"/>
  <c r="P990" i="3"/>
  <c r="Q990" i="3" s="1"/>
  <c r="P974" i="3"/>
  <c r="Q974" i="3" s="1"/>
  <c r="P850" i="3"/>
  <c r="Q850" i="3" s="1"/>
  <c r="P846" i="3"/>
  <c r="Q846" i="3" s="1"/>
  <c r="P831" i="3"/>
  <c r="Q831" i="3" s="1"/>
  <c r="P816" i="3"/>
  <c r="Q816" i="3" s="1"/>
  <c r="P765" i="3"/>
  <c r="Q765" i="3" s="1"/>
  <c r="P749" i="3"/>
  <c r="Q749" i="3" s="1"/>
  <c r="P743" i="3"/>
  <c r="Q743" i="3" s="1"/>
  <c r="P682" i="3"/>
  <c r="Q682" i="3" s="1"/>
  <c r="P666" i="3"/>
  <c r="Q666" i="3" s="1"/>
  <c r="P661" i="3"/>
  <c r="Q661" i="3" s="1"/>
  <c r="P537" i="3"/>
  <c r="Q537" i="3" s="1"/>
  <c r="P507" i="3"/>
  <c r="Q507" i="3" s="1"/>
  <c r="P501" i="3"/>
  <c r="Q501" i="3" s="1"/>
  <c r="P496" i="3"/>
  <c r="Q496" i="3" s="1"/>
  <c r="P489" i="3"/>
  <c r="Q489" i="3" s="1"/>
  <c r="P475" i="3"/>
  <c r="Q475" i="3" s="1"/>
  <c r="P470" i="3"/>
  <c r="Q470" i="3" s="1"/>
  <c r="P459" i="3"/>
  <c r="Q459" i="3" s="1"/>
  <c r="P439" i="3"/>
  <c r="Q439" i="3" s="1"/>
  <c r="P434" i="3"/>
  <c r="Q434" i="3" s="1"/>
  <c r="P366" i="3"/>
  <c r="Q366" i="3" s="1"/>
  <c r="P13" i="3"/>
  <c r="Q13" i="3" s="1"/>
  <c r="P64" i="3"/>
  <c r="Q64" i="3" s="1"/>
  <c r="P72" i="3"/>
  <c r="Q72" i="3" s="1"/>
  <c r="P77" i="3"/>
  <c r="Q77" i="3" s="1"/>
  <c r="P123" i="3"/>
  <c r="Q123" i="3" s="1"/>
  <c r="P145" i="3"/>
  <c r="Q145" i="3" s="1"/>
  <c r="P156" i="3"/>
  <c r="Q156" i="3" s="1"/>
  <c r="P163" i="3"/>
  <c r="Q163" i="3" s="1"/>
  <c r="P180" i="3"/>
  <c r="Q180" i="3" s="1"/>
  <c r="P184" i="3"/>
  <c r="Q184" i="3" s="1"/>
  <c r="P188" i="3"/>
  <c r="Q188" i="3" s="1"/>
  <c r="P192" i="3"/>
  <c r="Q192" i="3" s="1"/>
  <c r="P198" i="3"/>
  <c r="Q198" i="3" s="1"/>
  <c r="P209" i="3"/>
  <c r="Q209" i="3" s="1"/>
  <c r="P213" i="3"/>
  <c r="Q213" i="3" s="1"/>
  <c r="P215" i="3"/>
  <c r="Q215" i="3" s="1"/>
  <c r="T217" i="3"/>
  <c r="O217" i="3"/>
  <c r="P306" i="3"/>
  <c r="Q306" i="3" s="1"/>
  <c r="P308" i="3"/>
  <c r="Q308" i="3" s="1"/>
  <c r="T310" i="3"/>
  <c r="O310" i="3"/>
  <c r="P337" i="3"/>
  <c r="Q337" i="3" s="1"/>
  <c r="P339" i="3"/>
  <c r="Q339" i="3" s="1"/>
  <c r="P349" i="3"/>
  <c r="Q349" i="3" s="1"/>
  <c r="P361" i="3"/>
  <c r="Q361" i="3" s="1"/>
  <c r="P365" i="3"/>
  <c r="Q365" i="3" s="1"/>
  <c r="P732" i="3"/>
  <c r="Q732" i="3" s="1"/>
  <c r="P802" i="3"/>
  <c r="Q802" i="3" s="1"/>
  <c r="P851" i="3"/>
  <c r="Q851" i="3" s="1"/>
  <c r="P883" i="3"/>
  <c r="Q883" i="3" s="1"/>
  <c r="T304" i="3"/>
  <c r="O304" i="3"/>
  <c r="T335" i="3"/>
  <c r="O335" i="3"/>
  <c r="P7" i="3"/>
  <c r="Q7" i="3" s="1"/>
  <c r="P19" i="3"/>
  <c r="Q19" i="3" s="1"/>
  <c r="P24" i="3"/>
  <c r="Q24" i="3" s="1"/>
  <c r="P45" i="3"/>
  <c r="Q45" i="3" s="1"/>
  <c r="P66" i="3"/>
  <c r="Q66" i="3" s="1"/>
  <c r="P74" i="3"/>
  <c r="Q74" i="3" s="1"/>
  <c r="P83" i="3"/>
  <c r="Q83" i="3" s="1"/>
  <c r="P84" i="3"/>
  <c r="Q84" i="3" s="1"/>
  <c r="P85" i="3"/>
  <c r="Q85" i="3" s="1"/>
  <c r="P86" i="3"/>
  <c r="Q86" i="3" s="1"/>
  <c r="P87" i="3"/>
  <c r="Q87" i="3" s="1"/>
  <c r="P88" i="3"/>
  <c r="Q88" i="3" s="1"/>
  <c r="P89" i="3"/>
  <c r="Q89" i="3" s="1"/>
  <c r="P90" i="3"/>
  <c r="Q90" i="3" s="1"/>
  <c r="P91" i="3"/>
  <c r="Q91" i="3" s="1"/>
  <c r="P92" i="3"/>
  <c r="Q92" i="3" s="1"/>
  <c r="P93" i="3"/>
  <c r="Q93" i="3" s="1"/>
  <c r="P94" i="3"/>
  <c r="Q94" i="3" s="1"/>
  <c r="P95" i="3"/>
  <c r="Q95" i="3" s="1"/>
  <c r="P125" i="3"/>
  <c r="Q125" i="3" s="1"/>
  <c r="P126" i="3"/>
  <c r="Q126" i="3" s="1"/>
  <c r="P128" i="3"/>
  <c r="Q128" i="3" s="1"/>
  <c r="O132" i="3"/>
  <c r="O133" i="3"/>
  <c r="O134" i="3"/>
  <c r="P135" i="3"/>
  <c r="Q135" i="3" s="1"/>
  <c r="P142" i="3"/>
  <c r="Q142" i="3" s="1"/>
  <c r="P147" i="3"/>
  <c r="Q147" i="3" s="1"/>
  <c r="P148" i="3"/>
  <c r="Q148" i="3" s="1"/>
  <c r="T157" i="3"/>
  <c r="O157" i="3"/>
  <c r="T158" i="3"/>
  <c r="P160" i="3"/>
  <c r="Q160" i="3" s="1"/>
  <c r="P162" i="3"/>
  <c r="Q162" i="3" s="1"/>
  <c r="P179" i="3"/>
  <c r="Q179" i="3" s="1"/>
  <c r="P183" i="3"/>
  <c r="Q183" i="3" s="1"/>
  <c r="P187" i="3"/>
  <c r="Q187" i="3" s="1"/>
  <c r="P191" i="3"/>
  <c r="Q191" i="3" s="1"/>
  <c r="P195" i="3"/>
  <c r="Q195" i="3" s="1"/>
  <c r="P197" i="3"/>
  <c r="Q197" i="3" s="1"/>
  <c r="P208" i="3"/>
  <c r="Q208" i="3" s="1"/>
  <c r="P212" i="3"/>
  <c r="Q212" i="3" s="1"/>
  <c r="P312" i="3"/>
  <c r="Q312" i="3" s="1"/>
  <c r="P352" i="3"/>
  <c r="Q352" i="3" s="1"/>
  <c r="P360" i="3"/>
  <c r="Q360" i="3" s="1"/>
  <c r="P367" i="3"/>
  <c r="Q367" i="3" s="1"/>
  <c r="O405" i="3"/>
  <c r="T405" i="3"/>
  <c r="P407" i="3"/>
  <c r="Q407" i="3" s="1"/>
  <c r="P411" i="3"/>
  <c r="Q411" i="3" s="1"/>
  <c r="P415" i="3"/>
  <c r="Q415" i="3" s="1"/>
  <c r="P448" i="3"/>
  <c r="Q448" i="3" s="1"/>
  <c r="P458" i="3"/>
  <c r="Q458" i="3" s="1"/>
  <c r="P483" i="3"/>
  <c r="Q483" i="3" s="1"/>
  <c r="P510" i="3"/>
  <c r="Q510" i="3" s="1"/>
  <c r="R1613" i="3"/>
  <c r="T6" i="3"/>
  <c r="P9" i="3"/>
  <c r="Q9" i="3" s="1"/>
  <c r="P21" i="3"/>
  <c r="Q21" i="3" s="1"/>
  <c r="P26" i="3"/>
  <c r="Q26" i="3" s="1"/>
  <c r="P27" i="3"/>
  <c r="Q27" i="3" s="1"/>
  <c r="P28" i="3"/>
  <c r="Q28" i="3" s="1"/>
  <c r="P29" i="3"/>
  <c r="Q29" i="3" s="1"/>
  <c r="P30" i="3"/>
  <c r="Q30" i="3" s="1"/>
  <c r="P31" i="3"/>
  <c r="Q31" i="3" s="1"/>
  <c r="P32" i="3"/>
  <c r="Q32" i="3" s="1"/>
  <c r="P33" i="3"/>
  <c r="Q33" i="3" s="1"/>
  <c r="P34" i="3"/>
  <c r="Q34" i="3" s="1"/>
  <c r="P35" i="3"/>
  <c r="Q35" i="3" s="1"/>
  <c r="P36" i="3"/>
  <c r="Q36" i="3" s="1"/>
  <c r="P37" i="3"/>
  <c r="Q37" i="3" s="1"/>
  <c r="P38" i="3"/>
  <c r="Q38" i="3" s="1"/>
  <c r="P39" i="3"/>
  <c r="Q39" i="3" s="1"/>
  <c r="P40" i="3"/>
  <c r="Q40" i="3" s="1"/>
  <c r="P41" i="3"/>
  <c r="Q41" i="3" s="1"/>
  <c r="P42" i="3"/>
  <c r="P47" i="3"/>
  <c r="Q47" i="3" s="1"/>
  <c r="P48" i="3"/>
  <c r="Q48" i="3" s="1"/>
  <c r="P49" i="3"/>
  <c r="Q49" i="3" s="1"/>
  <c r="P54" i="3"/>
  <c r="Q54" i="3" s="1"/>
  <c r="P60" i="3"/>
  <c r="Q60" i="3" s="1"/>
  <c r="P68" i="3"/>
  <c r="Q68" i="3" s="1"/>
  <c r="P119" i="3"/>
  <c r="Q119" i="3" s="1"/>
  <c r="P120" i="3"/>
  <c r="Q120" i="3" s="1"/>
  <c r="P121" i="3"/>
  <c r="Q121" i="3" s="1"/>
  <c r="T129" i="3"/>
  <c r="O129" i="3"/>
  <c r="P131" i="3"/>
  <c r="Q131" i="3" s="1"/>
  <c r="P139" i="3"/>
  <c r="Q139" i="3" s="1"/>
  <c r="P150" i="3"/>
  <c r="Q150" i="3" s="1"/>
  <c r="P151" i="3"/>
  <c r="Q151" i="3" s="1"/>
  <c r="P152" i="3"/>
  <c r="Q152" i="3" s="1"/>
  <c r="O158" i="3"/>
  <c r="P159" i="3"/>
  <c r="Q159" i="3" s="1"/>
  <c r="P178" i="3"/>
  <c r="Q178" i="3" s="1"/>
  <c r="P182" i="3"/>
  <c r="Q182" i="3" s="1"/>
  <c r="P186" i="3"/>
  <c r="Q186" i="3" s="1"/>
  <c r="P190" i="3"/>
  <c r="Q190" i="3" s="1"/>
  <c r="P194" i="3"/>
  <c r="Q194" i="3" s="1"/>
  <c r="P211" i="3"/>
  <c r="Q211" i="3" s="1"/>
  <c r="P313" i="3"/>
  <c r="Q313" i="3" s="1"/>
  <c r="P327" i="3"/>
  <c r="Q327" i="3" s="1"/>
  <c r="O329" i="3"/>
  <c r="T329" i="3"/>
  <c r="P351" i="3"/>
  <c r="Q351" i="3" s="1"/>
  <c r="P467" i="3"/>
  <c r="Q467" i="3" s="1"/>
  <c r="P478" i="3"/>
  <c r="Q478" i="3" s="1"/>
  <c r="P707" i="3"/>
  <c r="Q707" i="3" s="1"/>
  <c r="P716" i="3"/>
  <c r="Q716" i="3" s="1"/>
  <c r="T754" i="3"/>
  <c r="T752" i="3"/>
  <c r="P832" i="3"/>
  <c r="Q832" i="3" s="1"/>
  <c r="P867" i="3"/>
  <c r="Q867" i="3" s="1"/>
  <c r="P899" i="3"/>
  <c r="Q899" i="3" s="1"/>
  <c r="P1163" i="3"/>
  <c r="Q1163" i="3" s="1"/>
  <c r="P1210" i="3"/>
  <c r="Q1210" i="3" s="1"/>
  <c r="T410" i="3"/>
  <c r="O410" i="3"/>
  <c r="O414" i="3"/>
  <c r="T414" i="3"/>
  <c r="T534" i="3"/>
  <c r="O534" i="3"/>
  <c r="T1116" i="3"/>
  <c r="O1116" i="3"/>
  <c r="T1630" i="3"/>
  <c r="U1630" i="3"/>
  <c r="O456" i="3"/>
  <c r="T456" i="3"/>
  <c r="T125" i="3"/>
  <c r="O216" i="3"/>
  <c r="O309" i="3"/>
  <c r="O314" i="3"/>
  <c r="O328" i="3"/>
  <c r="O334" i="3"/>
  <c r="T406" i="3"/>
  <c r="T408" i="3"/>
  <c r="T412" i="3"/>
  <c r="T660" i="3"/>
  <c r="T663" i="3"/>
  <c r="O663" i="3"/>
  <c r="T821" i="3"/>
  <c r="O821" i="3"/>
  <c r="T822" i="3"/>
  <c r="N1613" i="3"/>
  <c r="O406" i="3"/>
  <c r="T409" i="3"/>
  <c r="T413" i="3"/>
  <c r="T487" i="3"/>
  <c r="O660" i="3"/>
  <c r="O822" i="3"/>
  <c r="T841" i="3"/>
  <c r="T1668" i="3"/>
  <c r="U1668" i="3"/>
  <c r="U1620" i="3"/>
  <c r="T1620" i="3"/>
  <c r="T1622" i="3"/>
  <c r="U1622" i="3"/>
  <c r="T1645" i="3"/>
  <c r="U1645" i="3"/>
  <c r="T1666" i="3"/>
  <c r="U1666" i="3"/>
  <c r="T1680" i="3"/>
  <c r="U1680" i="3"/>
  <c r="T1634" i="3"/>
  <c r="U1634" i="3"/>
  <c r="U1636" i="3"/>
  <c r="T1636" i="3"/>
  <c r="T1638" i="3"/>
  <c r="U1638" i="3"/>
  <c r="U1640" i="3"/>
  <c r="T1640" i="3"/>
  <c r="U1662" i="3"/>
  <c r="U1664" i="3"/>
  <c r="T1664" i="3"/>
  <c r="T1732" i="3"/>
  <c r="T1646" i="3"/>
  <c r="U1646" i="3"/>
  <c r="U1650" i="3"/>
  <c r="T1650" i="3"/>
  <c r="U1656" i="3"/>
  <c r="T1656" i="3"/>
  <c r="T1661" i="3"/>
  <c r="U1661" i="3"/>
  <c r="T1681" i="3"/>
  <c r="U1681" i="3"/>
  <c r="U1685" i="3"/>
  <c r="T1685" i="3"/>
  <c r="O1727" i="3"/>
  <c r="Q1727" i="3" s="1"/>
  <c r="U1727" i="3" s="1"/>
  <c r="T1727" i="3"/>
  <c r="T1637" i="3"/>
  <c r="T1653" i="3"/>
  <c r="U1653" i="3"/>
  <c r="U1669" i="3"/>
  <c r="T1669" i="3"/>
  <c r="U1675" i="3"/>
  <c r="T1621" i="3"/>
  <c r="U1631" i="3"/>
  <c r="T1631" i="3"/>
  <c r="T1649" i="3"/>
  <c r="U1649" i="3"/>
  <c r="T1658" i="3"/>
  <c r="U1658" i="3"/>
  <c r="T1663" i="3"/>
  <c r="T1672" i="3"/>
  <c r="U1672" i="3"/>
  <c r="U1674" i="3"/>
  <c r="T1674" i="3"/>
  <c r="T1684" i="3"/>
  <c r="U1684" i="3"/>
  <c r="O1729" i="3"/>
  <c r="Q1729" i="3" s="1"/>
  <c r="U1729" i="3" s="1"/>
  <c r="T1729" i="3"/>
  <c r="U1633" i="3"/>
  <c r="U1652" i="3"/>
  <c r="U1655" i="3"/>
  <c r="W1657" i="3"/>
  <c r="U1657" i="3"/>
  <c r="U1665" i="3"/>
  <c r="W1667" i="3"/>
  <c r="U1667" i="3"/>
  <c r="U1671" i="3"/>
  <c r="U1687" i="3"/>
  <c r="T1687" i="3"/>
  <c r="U1691" i="3"/>
  <c r="T1691" i="3"/>
  <c r="U1695" i="3"/>
  <c r="T1695" i="3"/>
  <c r="U1698" i="3"/>
  <c r="T1698" i="3"/>
  <c r="U1702" i="3"/>
  <c r="T1702" i="3"/>
  <c r="U1706" i="3"/>
  <c r="T1706" i="3"/>
  <c r="U1710" i="3"/>
  <c r="T1710" i="3"/>
  <c r="U1714" i="3"/>
  <c r="T1714" i="3"/>
  <c r="U1718" i="3"/>
  <c r="T1718" i="3"/>
  <c r="U1722" i="3"/>
  <c r="T1722" i="3"/>
  <c r="T1834" i="3"/>
  <c r="O1834" i="3"/>
  <c r="Q1834" i="3" s="1"/>
  <c r="T1625" i="3"/>
  <c r="U1629" i="3"/>
  <c r="T1632" i="3"/>
  <c r="T1641" i="3"/>
  <c r="T1644" i="3"/>
  <c r="U1648" i="3"/>
  <c r="T1651" i="3"/>
  <c r="T1657" i="3"/>
  <c r="U1660" i="3"/>
  <c r="T1667" i="3"/>
  <c r="T1670" i="3"/>
  <c r="T1679" i="3"/>
  <c r="U1683" i="3"/>
  <c r="T1686" i="3"/>
  <c r="T1690" i="3"/>
  <c r="T1694" i="3"/>
  <c r="T1701" i="3"/>
  <c r="T1705" i="3"/>
  <c r="T1709" i="3"/>
  <c r="T1713" i="3"/>
  <c r="T1717" i="3"/>
  <c r="T1721" i="3"/>
  <c r="T1725" i="3"/>
  <c r="O1830" i="3"/>
  <c r="T1830" i="3"/>
  <c r="T1865" i="3"/>
  <c r="T1832" i="3"/>
  <c r="O1832" i="3"/>
  <c r="Q305" i="3" l="1"/>
  <c r="V312" i="3"/>
  <c r="Q820" i="3"/>
  <c r="Q660" i="3"/>
  <c r="O1613" i="3"/>
  <c r="Q133" i="3"/>
  <c r="Q304" i="3"/>
  <c r="Q157" i="3"/>
  <c r="Q406" i="3"/>
  <c r="Q821" i="3"/>
  <c r="U133" i="3"/>
  <c r="T1613" i="3"/>
  <c r="T1616" i="3" s="1"/>
  <c r="Q456" i="3"/>
  <c r="Q134" i="3"/>
  <c r="Q158" i="3"/>
  <c r="Q335" i="3"/>
  <c r="Q414" i="3"/>
  <c r="Q405" i="3"/>
  <c r="Q216" i="3"/>
  <c r="Q309" i="3"/>
  <c r="Q328" i="3"/>
  <c r="Q663" i="3"/>
  <c r="Q1116" i="3"/>
  <c r="Q1830" i="3"/>
  <c r="V1697" i="3"/>
  <c r="Q310" i="3"/>
  <c r="Q314" i="3"/>
  <c r="Q334" i="3"/>
  <c r="Q534" i="3"/>
  <c r="Q1832" i="3"/>
  <c r="Q132" i="3"/>
  <c r="Q217" i="3"/>
  <c r="Q329" i="3"/>
  <c r="Q410" i="3"/>
  <c r="Q129" i="3"/>
  <c r="Q822" i="3"/>
  <c r="Q1613" i="3" l="1"/>
</calcChain>
</file>

<file path=xl/sharedStrings.xml><?xml version="1.0" encoding="utf-8"?>
<sst xmlns="http://schemas.openxmlformats.org/spreadsheetml/2006/main" count="113942" uniqueCount="25388">
  <si>
    <t>OPLCalculationNumber</t>
  </si>
  <si>
    <t>OPLQuotationNumber</t>
  </si>
  <si>
    <t>SKDNo</t>
  </si>
  <si>
    <t>AgreementNumberReff</t>
  </si>
  <si>
    <t>AgreementNumber</t>
  </si>
  <si>
    <t>AgreementDate</t>
  </si>
  <si>
    <t>StartPeriodDate</t>
  </si>
  <si>
    <t>EndPeriodDate</t>
  </si>
  <si>
    <t>Remarks</t>
  </si>
  <si>
    <t>00054/OCN/01/09/2015</t>
  </si>
  <si>
    <t>00038/OQN/01/09/2015</t>
  </si>
  <si>
    <t>0000029/4/21/05/2014</t>
  </si>
  <si>
    <t>NULL</t>
  </si>
  <si>
    <t>0000024/4/21/01/2015</t>
  </si>
  <si>
    <t>00074/OCN/01/09/2015</t>
  </si>
  <si>
    <t>00046/OQN/01/09/2015</t>
  </si>
  <si>
    <t>0000119/4/01/09/2015</t>
  </si>
  <si>
    <t>0000113/4/01/09/2015</t>
  </si>
  <si>
    <t>00108/OCN/01/09/2015</t>
  </si>
  <si>
    <t>00071/OQN/01/09/2015</t>
  </si>
  <si>
    <t>0000025/4/08/08/2014</t>
  </si>
  <si>
    <t>0000029/4/08/08/2014</t>
  </si>
  <si>
    <t>00112/OCN/01/10/2015</t>
  </si>
  <si>
    <t>00077/OQN/01/10/2015</t>
  </si>
  <si>
    <t>0000056/4/08/06/2015</t>
  </si>
  <si>
    <t>0000063/4/08/07/2015</t>
  </si>
  <si>
    <t>00078/OCN/01/09/2015</t>
  </si>
  <si>
    <t>00047/OQN/01/09/2015</t>
  </si>
  <si>
    <t>0000017/4/16/09/2015</t>
  </si>
  <si>
    <t>0000022/4/16/09/2015</t>
  </si>
  <si>
    <t>00037/OCN/01/08/2015</t>
  </si>
  <si>
    <t>00025/OQN/01/08/2015</t>
  </si>
  <si>
    <t>0000089/4/10/08/2015</t>
  </si>
  <si>
    <t>0000098/4/10/09/2015</t>
  </si>
  <si>
    <t>00036/OCN/01/08/2015</t>
  </si>
  <si>
    <t>00024/OQN/01/08/2015</t>
  </si>
  <si>
    <t>0000087/4/10/08/2015</t>
  </si>
  <si>
    <t>0000096/4/10/09/2015</t>
  </si>
  <si>
    <t>00100/OCN/01/09/2015</t>
  </si>
  <si>
    <t>00068/OQN/01/09/2015</t>
  </si>
  <si>
    <t>0000097/4/10/09/2015</t>
  </si>
  <si>
    <t>0000102/4/10/10/2015</t>
  </si>
  <si>
    <t>00129/OCN/01/10/2015</t>
  </si>
  <si>
    <t>00089/OQN/01/10/2015</t>
  </si>
  <si>
    <t>0000099/4/10/10/2015MDB1</t>
  </si>
  <si>
    <t>0000106/4/10/10/2015</t>
  </si>
  <si>
    <t>00328/OCN/01/12/2015</t>
  </si>
  <si>
    <t>00179/OQN/01/12/2015</t>
  </si>
  <si>
    <t>0000099/4/10/10/2015MDB2</t>
  </si>
  <si>
    <t>0000107/4/10/10/2015</t>
  </si>
  <si>
    <t>00327/OCN/01/12/2015</t>
  </si>
  <si>
    <t>00178/OQN/01/12/2015</t>
  </si>
  <si>
    <t>0000099/4/10/10/2015MDB3</t>
  </si>
  <si>
    <t>0000108/4/10/10/2015</t>
  </si>
  <si>
    <t>00174/OCN/01/11/2015</t>
  </si>
  <si>
    <t>00113/OQN/01/11/2015</t>
  </si>
  <si>
    <t>0000135/4/01/11/2015</t>
  </si>
  <si>
    <t>0000123/4/01/11/2015</t>
  </si>
  <si>
    <t>00169/OCN/01/10/2015</t>
  </si>
  <si>
    <t>00112/OQN/01/10/2015</t>
  </si>
  <si>
    <t>0000125/4/01/11/2015</t>
  </si>
  <si>
    <t>0000122/4/01/11/2015</t>
  </si>
  <si>
    <t>00215/OCN/01/11/2015</t>
  </si>
  <si>
    <t>00130/OQN/01/11/2015</t>
  </si>
  <si>
    <t>0000134/4/01/11/2015</t>
  </si>
  <si>
    <t>0000125/4/01/12/2015</t>
  </si>
  <si>
    <t>00216/OCN/01/11/2015</t>
  </si>
  <si>
    <t>00131/OQN/01/11/2015</t>
  </si>
  <si>
    <t>0000136/4/01/11/2015</t>
  </si>
  <si>
    <t>0000126/4/01/12/2015</t>
  </si>
  <si>
    <t>00013/OCN/01/01/2016</t>
  </si>
  <si>
    <t>00007/OQN/01/01/2016</t>
  </si>
  <si>
    <t>0000151/4/01/01/2016</t>
  </si>
  <si>
    <t>0000142/4/01/01/2016</t>
  </si>
  <si>
    <t>00331/OCN/01/12/2015</t>
  </si>
  <si>
    <t>00185/OQN/01/12/2015</t>
  </si>
  <si>
    <t>0000143/4/01/12/2015</t>
  </si>
  <si>
    <t>0000139/4/01/12/2015</t>
  </si>
  <si>
    <t>00178/OCN/01/03/2016</t>
  </si>
  <si>
    <t>00075/OQN/01/03/2016</t>
  </si>
  <si>
    <t>0000152/4/01/01/2016</t>
  </si>
  <si>
    <t>0000143/4/01/01/2016</t>
  </si>
  <si>
    <t>00023/OCN/01/08/2015</t>
  </si>
  <si>
    <t>00006/OQN/01/08/2015</t>
  </si>
  <si>
    <t>0000085/4/10/08/2015</t>
  </si>
  <si>
    <t>0000093/4/10/09/2015</t>
  </si>
  <si>
    <t>00120/OCN/01/02/2016</t>
  </si>
  <si>
    <t>00057/OQN/01/02/2016</t>
  </si>
  <si>
    <t>0000050/4/04/02/2016</t>
  </si>
  <si>
    <t>0000049/4/04/03/2016</t>
  </si>
  <si>
    <t>00167/OCN/01/03/2016</t>
  </si>
  <si>
    <t>00076/OQN/01/03/2016</t>
  </si>
  <si>
    <t>0000110/4/01/07/2015</t>
  </si>
  <si>
    <t>0000154/4/01/03/2016</t>
  </si>
  <si>
    <t>00046/OCN/01/01/2016</t>
  </si>
  <si>
    <t>00054/OQN/01/02/2016</t>
  </si>
  <si>
    <t>0000105/4/10/02/2016</t>
  </si>
  <si>
    <t>0000112/4/10/02/2016</t>
  </si>
  <si>
    <t>00075/OCN/01/01/2016</t>
  </si>
  <si>
    <t>00027/OQN/01/01/2016</t>
  </si>
  <si>
    <t>0000049/4/04/01/2016</t>
  </si>
  <si>
    <t>0000048/4/04/02/2016</t>
  </si>
  <si>
    <t>00190/OCN/01/11/2015</t>
  </si>
  <si>
    <t>00119/OQN/01/11/2015</t>
  </si>
  <si>
    <t>0000045/4/21/01/2016</t>
  </si>
  <si>
    <t>0000043/4/21/01/2016</t>
  </si>
  <si>
    <t>00187/OCN/01/03/2016</t>
  </si>
  <si>
    <t>00077/OQN/01/03/2016</t>
  </si>
  <si>
    <t>0000107/4/10/03/2016MDE1</t>
  </si>
  <si>
    <t>0000114/4/10/03/2016</t>
  </si>
  <si>
    <t>00148/OQN/01/05/2016</t>
  </si>
  <si>
    <t>0000107/4/10/03/2016MDE2</t>
  </si>
  <si>
    <t>0000136/4/10/03/2016</t>
  </si>
  <si>
    <t>00045/OCN/01/01/2016</t>
  </si>
  <si>
    <t>00028/OQN/01/01/2016</t>
  </si>
  <si>
    <t>0000011/4/06/01/2016MDF1</t>
  </si>
  <si>
    <t>0000011/4/06/01/2016</t>
  </si>
  <si>
    <t>00149/OQN/01/05/2016</t>
  </si>
  <si>
    <t>0000011/4/06/01/2016MDF2</t>
  </si>
  <si>
    <t>0000012/4/06/01/2016</t>
  </si>
  <si>
    <t>00997/OCN/01/10/2016</t>
  </si>
  <si>
    <t>00311/OQN/01/10/2016</t>
  </si>
  <si>
    <t>0000198/4/01/10/2016</t>
  </si>
  <si>
    <t>0000187/4/01/10/2016</t>
  </si>
  <si>
    <t>JAKARTA BARAT</t>
  </si>
  <si>
    <t>Jakarta</t>
  </si>
  <si>
    <t>Kalimantan Timur</t>
  </si>
  <si>
    <t>00880/OCN/01/09/2016</t>
  </si>
  <si>
    <t>00287/OQN/01/09/2016</t>
  </si>
  <si>
    <t>0000001/4/26/10/2016</t>
  </si>
  <si>
    <t>0000001/4/26/11/2016</t>
  </si>
  <si>
    <t>Bekasi</t>
  </si>
  <si>
    <t>00924/OCN/01/09/2016</t>
  </si>
  <si>
    <t>00288/OQN/01/09/2016</t>
  </si>
  <si>
    <t>0000002/4/26/10/2016</t>
  </si>
  <si>
    <t>0000002/4/26/11/2016</t>
  </si>
  <si>
    <t>00016/OCN/MIGRASI</t>
  </si>
  <si>
    <t>00016/OQN/MIGRASI</t>
  </si>
  <si>
    <t>0000065/4/01/11/2014</t>
  </si>
  <si>
    <t>00028/OCN/MIGRASI</t>
  </si>
  <si>
    <t>00028/OQN/MIGRASI</t>
  </si>
  <si>
    <t>0000085/4/01/02/2015</t>
  </si>
  <si>
    <t>00030/OCN/MIGRASI</t>
  </si>
  <si>
    <t>00030/OQN/MIGRASI</t>
  </si>
  <si>
    <t>0000044/4/21/10/2015</t>
  </si>
  <si>
    <t>0000038/4/21/10/2015</t>
  </si>
  <si>
    <t>00032/OCN/MIGRASI</t>
  </si>
  <si>
    <t>00032/OQN/MIGRASI</t>
  </si>
  <si>
    <t>0000010/4/14/03/2015</t>
  </si>
  <si>
    <t>00034/OCN/MIGRASI</t>
  </si>
  <si>
    <t>00034/OQN/MIGRASI</t>
  </si>
  <si>
    <t>0000003/4/14/12/2014</t>
  </si>
  <si>
    <t>0000003/4/14/07/2014</t>
  </si>
  <si>
    <t>00036/OCN/MIGRASI</t>
  </si>
  <si>
    <t>00036/OQN/MIGRASI</t>
  </si>
  <si>
    <t>0000090/4/01/2015</t>
  </si>
  <si>
    <t>0000091/4/01/05/2015</t>
  </si>
  <si>
    <t>OLD_00038/OCN/MIGRASI</t>
  </si>
  <si>
    <t>OLD_00038/OQN/MIGRASI</t>
  </si>
  <si>
    <t>OLD_0000091/4/01/04/2015</t>
  </si>
  <si>
    <t>OLD_0000092/4/01/07/2015</t>
  </si>
  <si>
    <t>00040/OCN/MIGRASI</t>
  </si>
  <si>
    <t>00040/OQN/MIGRASI</t>
  </si>
  <si>
    <t>0000050/4/08/04/2015</t>
  </si>
  <si>
    <t>000050/4/08/05/2015</t>
  </si>
  <si>
    <t>OLD_00044/OCN/MIGRASI</t>
  </si>
  <si>
    <t>OLD_00044/OQN/MIGRASI</t>
  </si>
  <si>
    <t>OLD_0000041/4/08/01/2015</t>
  </si>
  <si>
    <t>OLD_00046/OCN/MIGRASI</t>
  </si>
  <si>
    <t>OLD_00046/OQN/MIGRASI</t>
  </si>
  <si>
    <t>OLD_0000039/4/08/01/2015</t>
  </si>
  <si>
    <t>00050/OCN/MIGRASI</t>
  </si>
  <si>
    <t>00050/OQN/MIGRASI</t>
  </si>
  <si>
    <t>0000070/4/10/4/2015</t>
  </si>
  <si>
    <t>0000070/4/10/04/2015</t>
  </si>
  <si>
    <t>OLD_00052/OCN/MIGRASI</t>
  </si>
  <si>
    <t>OLD_00052/OQN/MIGRASI</t>
  </si>
  <si>
    <t>OLD_0000073/4/10/5/2015</t>
  </si>
  <si>
    <t>OLD_0000073/4/10/04/2015</t>
  </si>
  <si>
    <t>00054/OCN/MIGRASI</t>
  </si>
  <si>
    <t>00054/OQN/MIGRASI</t>
  </si>
  <si>
    <t>0000101/4/01/06/2015</t>
  </si>
  <si>
    <t>00056/OCN/MIGRASI</t>
  </si>
  <si>
    <t>00056/OQN/MIGRASI</t>
  </si>
  <si>
    <t>0000098/4/01/05/2015</t>
  </si>
  <si>
    <t>0000094/4/01/05/2015</t>
  </si>
  <si>
    <t>00070/OCN/MIGRASI</t>
  </si>
  <si>
    <t>00070/OQN/MIGRASI</t>
  </si>
  <si>
    <t>0000112/4/01/07/2015</t>
  </si>
  <si>
    <t>0000107/4/01/07/2015</t>
  </si>
  <si>
    <t>00078/OCN/MIGRASI</t>
  </si>
  <si>
    <t>00078/OQN/MIGRASI</t>
  </si>
  <si>
    <t>0000155/4/01/02/2016</t>
  </si>
  <si>
    <t>0000151/4/01/02/2016</t>
  </si>
  <si>
    <t>00102/OCN/MIGRASI</t>
  </si>
  <si>
    <t>00102/OQN/MIGRASI</t>
  </si>
  <si>
    <t>0000176/4/01/06/2016</t>
  </si>
  <si>
    <t>0000168/4/01/06/2016</t>
  </si>
  <si>
    <t>00029/OCN/MIGRASIa</t>
  </si>
  <si>
    <t>00029/OQN/MIGRASIa</t>
  </si>
  <si>
    <t>0000084/4/01/02/2015a</t>
  </si>
  <si>
    <t>0000084/4/01/03/2015</t>
  </si>
  <si>
    <t>00031/OCN/MIGRASI</t>
  </si>
  <si>
    <t>00031/OQN/MIGRASI</t>
  </si>
  <si>
    <t>0000043/4/21/10/2015</t>
  </si>
  <si>
    <t>0000037/4/21/10/2015</t>
  </si>
  <si>
    <t>00033/OCN/MIGRASI</t>
  </si>
  <si>
    <t>00033/OQN/MIGRASI</t>
  </si>
  <si>
    <t>0000009/4/14/12/2014</t>
  </si>
  <si>
    <t>0000009/4/14/11/2014</t>
  </si>
  <si>
    <t>00039/OCN/MIGRASI</t>
  </si>
  <si>
    <t>00039/OQN/MIGRASI</t>
  </si>
  <si>
    <t>0000052/4/08/04/2015</t>
  </si>
  <si>
    <t>OLD_00047/OCN/MIGRASI</t>
  </si>
  <si>
    <t>OLD_00047/OQN/MIGRASI</t>
  </si>
  <si>
    <t>OLD_0000074/4/10/04/2015</t>
  </si>
  <si>
    <t>OLD_0000074/4/10/05/2015</t>
  </si>
  <si>
    <t>OLD_00049/OCN/MIGRASI</t>
  </si>
  <si>
    <t>OLD_00049/OQN/MIGRASI</t>
  </si>
  <si>
    <t>OLD_0000050/4/10/02/2015</t>
  </si>
  <si>
    <t>OLD_0000071/4/10/05/2015</t>
  </si>
  <si>
    <t>00051/OCN/MIGRASI</t>
  </si>
  <si>
    <t>00051/OQN/MIGRASI</t>
  </si>
  <si>
    <t>0000108/4/01/06/2015</t>
  </si>
  <si>
    <t>0000103/4/01/06/2015</t>
  </si>
  <si>
    <t>00053/OCN/MIGRASI</t>
  </si>
  <si>
    <t>00053/OQN/MIGRASI</t>
  </si>
  <si>
    <t>0000102/4/01/06/2015</t>
  </si>
  <si>
    <t>00063/OCN/MIGRASI</t>
  </si>
  <si>
    <t>00063/OQN/MIGRASI</t>
  </si>
  <si>
    <t>0000111/4/01/07/2015</t>
  </si>
  <si>
    <t>0000106/4/01/07/2015</t>
  </si>
  <si>
    <t>00065/OCN/MIGRASI</t>
  </si>
  <si>
    <t>00065/OQN/MIGRASI</t>
  </si>
  <si>
    <t>0000042/4/10/02/2015</t>
  </si>
  <si>
    <t>0000047/4/10/02/2015</t>
  </si>
  <si>
    <t>00105/OCN/MIGRASI</t>
  </si>
  <si>
    <t>0000059/4/08/06/2015</t>
  </si>
  <si>
    <t>0000066/4/08/06/2015</t>
  </si>
  <si>
    <t>00110/OCN/MIGRASI</t>
  </si>
  <si>
    <t>0000134/4/10/06/2016</t>
  </si>
  <si>
    <t>0000175/4/10/06/2016</t>
  </si>
  <si>
    <t>00222/OCN/MIGRASI</t>
  </si>
  <si>
    <t>00222/OQN/MIGRASI</t>
  </si>
  <si>
    <t>0000018/4/12/05/2015</t>
  </si>
  <si>
    <t>0000018/4/12/04/2015</t>
  </si>
  <si>
    <t>00224/OCN/MIGRASI</t>
  </si>
  <si>
    <t>00224/OQN/MIGRASI</t>
  </si>
  <si>
    <t>0000015/4/16/04/2015</t>
  </si>
  <si>
    <t>0000020/4/16/04/2015</t>
  </si>
  <si>
    <t>00231/OCN/MIGRASI</t>
  </si>
  <si>
    <t>00231/OQN/MIGRASI</t>
  </si>
  <si>
    <t>0000108/4/10/03/2016</t>
  </si>
  <si>
    <t>0000116/4/10/03/2016</t>
  </si>
  <si>
    <t>00232/OCN/MIGRASI</t>
  </si>
  <si>
    <t>00232/OQN/MIGRASI</t>
  </si>
  <si>
    <t>0000110/4/10/03/2016</t>
  </si>
  <si>
    <t>0000118/4/10/03/2016</t>
  </si>
  <si>
    <t>00233/OCN/MIGRASI</t>
  </si>
  <si>
    <t>00233/OQN/MIGRASI</t>
  </si>
  <si>
    <t>0000121/4/10/03/2016</t>
  </si>
  <si>
    <t>00234/OCN/MIGRASI</t>
  </si>
  <si>
    <t>00234/OQN/MIGRASI</t>
  </si>
  <si>
    <t>0000123/4/10/03/2016</t>
  </si>
  <si>
    <t>00235/OCN/MIGRASI</t>
  </si>
  <si>
    <t>00235/OQN/MIGRASI</t>
  </si>
  <si>
    <t>0000109/4/10/03/2016</t>
  </si>
  <si>
    <t>0000125/4/10/03/2016</t>
  </si>
  <si>
    <t>00236/OCN/MIGRASI</t>
  </si>
  <si>
    <t>00236/OQN/MIGRASI</t>
  </si>
  <si>
    <t>0000127/4/10/03/2016</t>
  </si>
  <si>
    <t>00243/OCN/MIGRASI</t>
  </si>
  <si>
    <t>00243/OQN/MIGRASI</t>
  </si>
  <si>
    <t>0000053/4/10/03/2015</t>
  </si>
  <si>
    <t>0000057/4/10/04/2015</t>
  </si>
  <si>
    <t>00244/OCN/MIGRASI</t>
  </si>
  <si>
    <t>00244/OQN/MIGRASI</t>
  </si>
  <si>
    <t>0000052/4/10/03/2015</t>
  </si>
  <si>
    <t>0000056/4/10/04/2015</t>
  </si>
  <si>
    <t>00252/OCN/MIGRASI</t>
  </si>
  <si>
    <t>00252/OQN/MIGRASI</t>
  </si>
  <si>
    <t>0000021/4/12/06/2015</t>
  </si>
  <si>
    <t>00253/OCN/MIGRASI</t>
  </si>
  <si>
    <t>00253/OQN/MIGRASI</t>
  </si>
  <si>
    <t>0000086/4/10/07/2015</t>
  </si>
  <si>
    <t>0000095/4/10/07/2015</t>
  </si>
  <si>
    <t>00262/OCN/MIGRASI</t>
  </si>
  <si>
    <t>00262/OQN/MIGRASI</t>
  </si>
  <si>
    <t>0000018/4/08/06/2014</t>
  </si>
  <si>
    <t>0000023/4/08/06/2014</t>
  </si>
  <si>
    <t>00263/OCN/MIGRASI</t>
  </si>
  <si>
    <t>00263/OQN/MIGRASI</t>
  </si>
  <si>
    <t>0000032/4/01/09/2013</t>
  </si>
  <si>
    <t>0000027/4/01/09/2013</t>
  </si>
  <si>
    <t>00265/OCN/MIGRASI</t>
  </si>
  <si>
    <t>00265/OQN/MIGRASI</t>
  </si>
  <si>
    <t>0000035/4/01/10/2013</t>
  </si>
  <si>
    <t>0000030/4/01/10/2013</t>
  </si>
  <si>
    <t>00267/OCN/MIGRASI</t>
  </si>
  <si>
    <t>00267/OQN/MIGRASI</t>
  </si>
  <si>
    <t>0000022/4/01/10/2012</t>
  </si>
  <si>
    <t>0000014/4/01/10/2012</t>
  </si>
  <si>
    <t>00268/OCN/MIGRASI</t>
  </si>
  <si>
    <t>00268/OQN/MIGRASI</t>
  </si>
  <si>
    <t>0000023/4/01/11/2012</t>
  </si>
  <si>
    <t>0000015/4/01/12/2012</t>
  </si>
  <si>
    <t>00272/OCN/MIGRASI</t>
  </si>
  <si>
    <t>00272/OQN/MIGRASI</t>
  </si>
  <si>
    <t>0000003/4/08/06/2013</t>
  </si>
  <si>
    <t>0000007/4/08/06/2013</t>
  </si>
  <si>
    <t>00274/OCN/MIGRASI</t>
  </si>
  <si>
    <t>00274/OQN/MIGRASI</t>
  </si>
  <si>
    <t>0000049/4/08/06/2015</t>
  </si>
  <si>
    <t>0000055/4/08/06/2015</t>
  </si>
  <si>
    <t>00275/OCN/MIGRASI</t>
  </si>
  <si>
    <t>00275/OQN/MIGRASI</t>
  </si>
  <si>
    <t>0000054/4/08/06/2015</t>
  </si>
  <si>
    <t>00280/OCN/MIGRASI</t>
  </si>
  <si>
    <t>00280/OQN/MIGRASI</t>
  </si>
  <si>
    <t>0000053/4/08/06/2015</t>
  </si>
  <si>
    <t>00296/OCN/MIGRASI</t>
  </si>
  <si>
    <t>00296/OQN/MIGRASI</t>
  </si>
  <si>
    <t>0000016/4/04/12/2014</t>
  </si>
  <si>
    <t>0000017/4/04/02/2015</t>
  </si>
  <si>
    <t>00992/OCN/01/10/2016</t>
  </si>
  <si>
    <t>00337/OQN/01/11/2016</t>
  </si>
  <si>
    <t>0000009/4/17/11/2016</t>
  </si>
  <si>
    <t>0000014/4/17/11/2016</t>
  </si>
  <si>
    <t>Sidoarjo</t>
  </si>
  <si>
    <t>01013/OCN/01/11/2016</t>
  </si>
  <si>
    <t>00338/OQN/01/11/2016</t>
  </si>
  <si>
    <t>0000010/4/17/11/2016</t>
  </si>
  <si>
    <t>0000015/4/17/11/2016</t>
  </si>
  <si>
    <t>00608/OCN/MIGRASI</t>
  </si>
  <si>
    <t>00608/OQN/MIGRASI</t>
  </si>
  <si>
    <t>0000088/4/01/02/2015</t>
  </si>
  <si>
    <t>0000081/4/01/02/2015</t>
  </si>
  <si>
    <t>00619/OCN/MIGRASI</t>
  </si>
  <si>
    <t>00619/OQN/MIGRASI</t>
  </si>
  <si>
    <t>0000017/4/21/10/2013</t>
  </si>
  <si>
    <t>0000015/4/21/10/2013</t>
  </si>
  <si>
    <t>00620/OCN/MIGRASI</t>
  </si>
  <si>
    <t>00620/OQN/MIGRASI</t>
  </si>
  <si>
    <t>0000014/4/21/09/2013</t>
  </si>
  <si>
    <t>0000013/4/21/09/2013</t>
  </si>
  <si>
    <t>00623/OCN/MIGRASI</t>
  </si>
  <si>
    <t>00623/OQN/MIGRASI</t>
  </si>
  <si>
    <t>0000122/4/10/03/2016</t>
  </si>
  <si>
    <t>00624/OCN/MIGRASI</t>
  </si>
  <si>
    <t>00624/OQN/MIGRASI</t>
  </si>
  <si>
    <t>0000124/4/10/03/2016</t>
  </si>
  <si>
    <t>00625/OCN/MIGRASI</t>
  </si>
  <si>
    <t>00625/OQN/MIGRASI</t>
  </si>
  <si>
    <t>0000126/4/10/03/2016</t>
  </si>
  <si>
    <t>00626/OCN/MIGRASI</t>
  </si>
  <si>
    <t>00626/OQN/MIGRASI</t>
  </si>
  <si>
    <t>0000078/4/10/05/2015</t>
  </si>
  <si>
    <t>0000082/4/10/05/2015</t>
  </si>
  <si>
    <t>00629/OCN/MIGRASI</t>
  </si>
  <si>
    <t>00629/OQN/MIGRASI</t>
  </si>
  <si>
    <t>0000084/4/10/07/2015</t>
  </si>
  <si>
    <t>0000088/4/10/09/2015</t>
  </si>
  <si>
    <t>00631/OCN/MIGRASI</t>
  </si>
  <si>
    <t>00631/OQN/MIGRASI</t>
  </si>
  <si>
    <t>0000054/4/10/03/2015</t>
  </si>
  <si>
    <t>0000058/4/10/04/2015</t>
  </si>
  <si>
    <t>00635/OCN/MIGRASI</t>
  </si>
  <si>
    <t>00635/OQN/MIGRASI</t>
  </si>
  <si>
    <t>0000043/4/10/02/2015</t>
  </si>
  <si>
    <t>0000048/4/10/02/2015</t>
  </si>
  <si>
    <t>00637/OCN/MIGRASI</t>
  </si>
  <si>
    <t>00637/OQN/MIGRASI</t>
  </si>
  <si>
    <t>0000040/4/10/01/2015</t>
  </si>
  <si>
    <t>0000045/4/10/01/2015</t>
  </si>
  <si>
    <t>00638/OCN/MIGRASI</t>
  </si>
  <si>
    <t>00638/OQN/MIGRASI</t>
  </si>
  <si>
    <t>0000039/4/10/01/2015</t>
  </si>
  <si>
    <t>0000044/4/10/01/2015</t>
  </si>
  <si>
    <t>00642/OCN/MIGRASI</t>
  </si>
  <si>
    <t>00642/OQN/MIGRASI</t>
  </si>
  <si>
    <t>0000001/4/07/12/2014</t>
  </si>
  <si>
    <t>00649/OCN/MIGRASI</t>
  </si>
  <si>
    <t>00649/OQN/MIGRASI</t>
  </si>
  <si>
    <t>0000010/4/03/02/2016</t>
  </si>
  <si>
    <t>00658/OCN/MIGRASI</t>
  </si>
  <si>
    <t>00658/OQN/MIGRASI</t>
  </si>
  <si>
    <t>0000106/4/10/03/2016</t>
  </si>
  <si>
    <t>0000113/4/10/03/2016</t>
  </si>
  <si>
    <t>00659/OCN/MIGRASI</t>
  </si>
  <si>
    <t>00659/OQN/MIGRASI</t>
  </si>
  <si>
    <t>0000115/4/10/03/2016</t>
  </si>
  <si>
    <t>00673/OCN/MIGRASI</t>
  </si>
  <si>
    <t>00673/OQN/MIGRASI</t>
  </si>
  <si>
    <t>0000175/4/01/06/2016</t>
  </si>
  <si>
    <t>0000167/4/01/06/2016</t>
  </si>
  <si>
    <t>00407/OCN/MIGRASI</t>
  </si>
  <si>
    <t>00407/OQN/MIGRASI</t>
  </si>
  <si>
    <t>0000118/4/01/08/2015</t>
  </si>
  <si>
    <t>0000112/4/01/08/2015</t>
  </si>
  <si>
    <t>00409/OCN/MIGRASI</t>
  </si>
  <si>
    <t>00409/OQN/MIGRASI</t>
  </si>
  <si>
    <t>0000013/4/12/02/2015</t>
  </si>
  <si>
    <t>0000013/4/12/03/2015</t>
  </si>
  <si>
    <t>00410/OCN/MIGRASI</t>
  </si>
  <si>
    <t>00410/OQN/MIGRASI</t>
  </si>
  <si>
    <t>0000017/4/12/05/2015</t>
  </si>
  <si>
    <t>0000017/4/12/04/2015</t>
  </si>
  <si>
    <t>00413A/OCN/MIGRASI</t>
  </si>
  <si>
    <t>00413A/OQN/MIGRASI</t>
  </si>
  <si>
    <t>0000023/4/21/02/2014</t>
  </si>
  <si>
    <t>0000021/4/21/02/2014</t>
  </si>
  <si>
    <t>00414/OCN/MIGRASI</t>
  </si>
  <si>
    <t>00414/OQN/MIGRASI</t>
  </si>
  <si>
    <t>0000012/4/21/09/2013</t>
  </si>
  <si>
    <t>00416/OCN/MIGRASI</t>
  </si>
  <si>
    <t>00416/OQN/MIGRASI</t>
  </si>
  <si>
    <t>0000014/4/21/10/2013</t>
  </si>
  <si>
    <t>00423/OCN/MIGRASI</t>
  </si>
  <si>
    <t>00423/OQN/MIGRASI</t>
  </si>
  <si>
    <t>0000077/4/10/05/2015</t>
  </si>
  <si>
    <t>0000081/4/10/05/2015</t>
  </si>
  <si>
    <t>00428/OCN/MIGRASI</t>
  </si>
  <si>
    <t>00428/OQN/MIGRASI</t>
  </si>
  <si>
    <t>0000055/4/10/03/2015</t>
  </si>
  <si>
    <t>0000059/4/10/04/2015</t>
  </si>
  <si>
    <t>00430/OCN/MIGRASI</t>
  </si>
  <si>
    <t>00430/OQN/MIGRASI</t>
  </si>
  <si>
    <t>0000004/4/14/12/2014</t>
  </si>
  <si>
    <t>0000004/4/14/08/2014</t>
  </si>
  <si>
    <t>00460/OCN/MIGRASI</t>
  </si>
  <si>
    <t>00460/OQN/MIGRASI</t>
  </si>
  <si>
    <t>0000074/4/01/11/2014</t>
  </si>
  <si>
    <t>0000068/4/01/11/2014</t>
  </si>
  <si>
    <t>00461/OCN/MIGRASI</t>
  </si>
  <si>
    <t>00461/OQN/MIGRASI</t>
  </si>
  <si>
    <t>0000084/4/01/01/2015</t>
  </si>
  <si>
    <t>0000078/4/01/01/2015</t>
  </si>
  <si>
    <t>00462/OCN/MIGRASI</t>
  </si>
  <si>
    <t>00462/OQN/MIGRASI</t>
  </si>
  <si>
    <t>0000086/4/01/02/2015</t>
  </si>
  <si>
    <t>0000080/4/01/01/2015</t>
  </si>
  <si>
    <t>00464/OCN/MIGRASI</t>
  </si>
  <si>
    <t>00464/OQN/MIGRASI</t>
  </si>
  <si>
    <t>0000021/4/01/09/2012</t>
  </si>
  <si>
    <t>0000012/4/01/09/2012</t>
  </si>
  <si>
    <t>00465/OCN/MIGRASI</t>
  </si>
  <si>
    <t>00465/OQN/MIGRASI</t>
  </si>
  <si>
    <t>0000087/4/01/02/2015</t>
  </si>
  <si>
    <t>0000087/4/01/03/2015</t>
  </si>
  <si>
    <t>00466/OCN/MIGRASI</t>
  </si>
  <si>
    <t>00466/OQN/MIGRASI</t>
  </si>
  <si>
    <t>0000083/4/01/02/2015</t>
  </si>
  <si>
    <t>00468/OCN/MIGRASI</t>
  </si>
  <si>
    <t>00468/OQN/MIGRASI</t>
  </si>
  <si>
    <t>0000062/4/08/06/2015</t>
  </si>
  <si>
    <t>00476/OCN/MIGRASI</t>
  </si>
  <si>
    <t>00476/OQN/MIGRASI</t>
  </si>
  <si>
    <t>0000054/4/04/03/2016</t>
  </si>
  <si>
    <t>0000053/4/04/03/2016</t>
  </si>
  <si>
    <t>00477/OCN/MIGRASI</t>
  </si>
  <si>
    <t>00477/OQN/MIGRASI</t>
  </si>
  <si>
    <t>0000052/4/04/03/2016</t>
  </si>
  <si>
    <t>0000051/4/04/03/2016</t>
  </si>
  <si>
    <t>00478/OCN/MIGRASI</t>
  </si>
  <si>
    <t>00478/OQN/MIGRASI</t>
  </si>
  <si>
    <t>0000050/4/04/03/2016</t>
  </si>
  <si>
    <t>00479/OCN/MIGRASI</t>
  </si>
  <si>
    <t>00479/OQN/MIGRASI</t>
  </si>
  <si>
    <t>0000031/4/10/11/2014</t>
  </si>
  <si>
    <t>0000035/4/10/11/2014</t>
  </si>
  <si>
    <t>00502/OCN/MIGRASI</t>
  </si>
  <si>
    <t>00502/OQN/MIGRASI</t>
  </si>
  <si>
    <t>0000171/4/01/05/2016</t>
  </si>
  <si>
    <t>0000162/4/01/05/2016</t>
  </si>
  <si>
    <t>00811/OCN/MIGRASI</t>
  </si>
  <si>
    <t>00811/OQN/MIGRASI</t>
  </si>
  <si>
    <t>0000006/4/08/06/2013</t>
  </si>
  <si>
    <t>00813/OCN/MIGRASI</t>
  </si>
  <si>
    <t>00813/OQN/MIGRASI</t>
  </si>
  <si>
    <t>0000005/4/06/10/2014</t>
  </si>
  <si>
    <t>0000006/4/06/10/2014</t>
  </si>
  <si>
    <t>00814/OCN/MIGRASI</t>
  </si>
  <si>
    <t>00814/OQN/MIGRASI</t>
  </si>
  <si>
    <t>00816/OCN/MIGRASI</t>
  </si>
  <si>
    <t>00816/OQN/MIGRASI</t>
  </si>
  <si>
    <t>0000177/4/01/06/2016</t>
  </si>
  <si>
    <t>0000169/4/01/06/2016</t>
  </si>
  <si>
    <t>00819/OCN/MIGRASI</t>
  </si>
  <si>
    <t>00819/OQN/MIGRASI</t>
  </si>
  <si>
    <t>0000094/4/08/06/2016</t>
  </si>
  <si>
    <t>0000109/4/08/06/2016</t>
  </si>
  <si>
    <t>00823/OCN/MIGRASI</t>
  </si>
  <si>
    <t>00823/OQN/MIGRASI</t>
  </si>
  <si>
    <t>0000178/4/01/07/2016</t>
  </si>
  <si>
    <t>0000170/4/01/07/2016</t>
  </si>
  <si>
    <t>00827/OCN/MIGRASI</t>
  </si>
  <si>
    <t>00827/OQN/MIGRASI</t>
  </si>
  <si>
    <t>00838/OCN/MIGRASI</t>
  </si>
  <si>
    <t>00838/OQN/MIGRASI</t>
  </si>
  <si>
    <t>0000128/4/10/03/2016</t>
  </si>
  <si>
    <t>0000169/4/10/03/2016</t>
  </si>
  <si>
    <t>00322/OCN/MIGRASI</t>
  </si>
  <si>
    <t>00322/OQN/MIGRASI</t>
  </si>
  <si>
    <t>0000019/4/12/04/2015</t>
  </si>
  <si>
    <t>0000019/4/12/06/2015</t>
  </si>
  <si>
    <t>00301/OCN/MIGRASI</t>
  </si>
  <si>
    <t>00301/OQN/MIGRASI</t>
  </si>
  <si>
    <t>0000007/4/10/03/2014</t>
  </si>
  <si>
    <t>0000011/4/10/03/2014</t>
  </si>
  <si>
    <t>00308/OCN/MIGRASI</t>
  </si>
  <si>
    <t>00308/OQN/MIGRASI</t>
  </si>
  <si>
    <t>0000055/4/04/03/2016</t>
  </si>
  <si>
    <t>00309/OCN/MIGRASI</t>
  </si>
  <si>
    <t>00309/OQN/MIGRASI</t>
  </si>
  <si>
    <t>0000036/4/10/11/2014</t>
  </si>
  <si>
    <t>00214/OCN/MIGRASI</t>
  </si>
  <si>
    <t>00214/OQN/MIGRASI</t>
  </si>
  <si>
    <t>0000027/4/10/10/2014</t>
  </si>
  <si>
    <t>0000030/4/10/11/2014</t>
  </si>
  <si>
    <t>00215/OCN/MIGRASI</t>
  </si>
  <si>
    <t>00215/OQN/MIGRASI</t>
  </si>
  <si>
    <t>0000006/4/16/08/2014</t>
  </si>
  <si>
    <t>0000010/4/16/08/2014</t>
  </si>
  <si>
    <t>00216/OCN/MIGRASI</t>
  </si>
  <si>
    <t>00216/OQN/MIGRASI</t>
  </si>
  <si>
    <t>0000008/4/16/08/2014</t>
  </si>
  <si>
    <t>0000011/4/16/07/2014</t>
  </si>
  <si>
    <t>00218/OCN/MIGRASI</t>
  </si>
  <si>
    <t>00218/OQN/MIGRASI</t>
  </si>
  <si>
    <t>0000121/4/10/04/2016</t>
  </si>
  <si>
    <t>0000140/4/10/05/2016</t>
  </si>
  <si>
    <t>00408A/OCN/MIGRASI</t>
  </si>
  <si>
    <t>00408A/OQN/MIGRASI</t>
  </si>
  <si>
    <t>0000007/4/25/12/2014</t>
  </si>
  <si>
    <t>00411/OCN/MIGRASI</t>
  </si>
  <si>
    <t>00411/OQN/MIGRASI</t>
  </si>
  <si>
    <t>00414A/OCN/MIGRASI</t>
  </si>
  <si>
    <t>00414A/OQN/MIGRASI</t>
  </si>
  <si>
    <t>0000122/4/10/04/2016</t>
  </si>
  <si>
    <t>0000148/4/10/05/2016</t>
  </si>
  <si>
    <t>00609/OCN/MIGRASI</t>
  </si>
  <si>
    <t>00609/OQN/MIGRASI</t>
  </si>
  <si>
    <t>0000107/4/08/07/2016</t>
  </si>
  <si>
    <t>0000122/4/08/07/2016</t>
  </si>
  <si>
    <t>00615/OCN/MIGRASI</t>
  </si>
  <si>
    <t>00615/OQN/MIGRASI</t>
  </si>
  <si>
    <t>0000149/4/10/05/2016</t>
  </si>
  <si>
    <t>00617A/OCN/MIGRASI</t>
  </si>
  <si>
    <t>00617A/OQN/MIGRASI</t>
  </si>
  <si>
    <t>0000023/4/10/10/2014</t>
  </si>
  <si>
    <t>0000026/4/10/10/2014</t>
  </si>
  <si>
    <t>01060/OCN/01/12/2016</t>
  </si>
  <si>
    <t>00004/OQN/01/01/2017</t>
  </si>
  <si>
    <t>0000016/4/03/01/2017</t>
  </si>
  <si>
    <t>0000017/4/03/01/2017</t>
  </si>
  <si>
    <t>01065/OCN/01/12/2016</t>
  </si>
  <si>
    <t>00003/OQN/01/01/2017</t>
  </si>
  <si>
    <t>0000018/4/03/01/2017</t>
  </si>
  <si>
    <t>01066/OCN/01/12/2016</t>
  </si>
  <si>
    <t>00002/OQN/01/01/2017</t>
  </si>
  <si>
    <t>0000011/4/17/01/2017</t>
  </si>
  <si>
    <t>0000016/4/17/01/2017</t>
  </si>
  <si>
    <t>01067/OCN/01/12/2016</t>
  </si>
  <si>
    <t>00001/OQN/01/01/2017</t>
  </si>
  <si>
    <t>0000012/4/17/01/2017</t>
  </si>
  <si>
    <t>0000017/4/17/01/2017</t>
  </si>
  <si>
    <t>01004/OCN/01/10/2016</t>
  </si>
  <si>
    <t>00366/OQN/01/12/2016</t>
  </si>
  <si>
    <t>0000204/4/01/01/2017</t>
  </si>
  <si>
    <t>0000191/4/01/02/2017</t>
  </si>
  <si>
    <t>Tangerang</t>
  </si>
  <si>
    <t>01003/OCN/01/10/2016</t>
  </si>
  <si>
    <t>00365/OQN/01/12/2016</t>
  </si>
  <si>
    <t>0000205/4/01/01/2017</t>
  </si>
  <si>
    <t>0000192/4/01/02/2017</t>
  </si>
  <si>
    <t>01002/OCN/01/10/2016</t>
  </si>
  <si>
    <t>00364/OQN/01/12/2016</t>
  </si>
  <si>
    <t>0000206/4/01/01/2017</t>
  </si>
  <si>
    <t>0000193/4/01/02/2017</t>
  </si>
  <si>
    <t>01001/OCN/01/10/2016</t>
  </si>
  <si>
    <t>00363/OQN/01/12/2016</t>
  </si>
  <si>
    <t>0000207/4/01/01/2017</t>
  </si>
  <si>
    <t>0000194/4/01/02/2017</t>
  </si>
  <si>
    <t>01000/OCN/01/10/2016</t>
  </si>
  <si>
    <t>00362/OQN/01/12/2016</t>
  </si>
  <si>
    <t>0000208/4/01/01/2017</t>
  </si>
  <si>
    <t>0000195/4/01/02/2017</t>
  </si>
  <si>
    <t>00999/OCN/01/10/2016</t>
  </si>
  <si>
    <t>00361/OQN/01/12/2016</t>
  </si>
  <si>
    <t>0000209/4/01/01/2017</t>
  </si>
  <si>
    <t>0000196/4/01/02/2017</t>
  </si>
  <si>
    <t>00998/OCN/01/10/2016</t>
  </si>
  <si>
    <t>00360/OQN/01/12/2016</t>
  </si>
  <si>
    <t>0000210/4/01/01/2017</t>
  </si>
  <si>
    <t>0000197/4/01/02/2017</t>
  </si>
  <si>
    <t>008002/OCN/MIGRASI</t>
  </si>
  <si>
    <t>008002/OQN/MIGRASI</t>
  </si>
  <si>
    <t>0000096/4/08/06/2016</t>
  </si>
  <si>
    <t>0000111/4/08/06/2016</t>
  </si>
  <si>
    <t>008004/OCN/MIGRASI</t>
  </si>
  <si>
    <t>008004/OQN/MIGRASI</t>
  </si>
  <si>
    <t>0000061/4/08/06/2015</t>
  </si>
  <si>
    <t>008005/OCN/MIGRASI</t>
  </si>
  <si>
    <t>008005/OQN/MIGRASI</t>
  </si>
  <si>
    <t>008008/OCN/MIGRASI</t>
  </si>
  <si>
    <t>008008/OQN/MIGRASI</t>
  </si>
  <si>
    <t>0000005/4/16/06/2014</t>
  </si>
  <si>
    <t>0000009/4/16/06/2014</t>
  </si>
  <si>
    <t>008009/OCN/MIGRASI</t>
  </si>
  <si>
    <t>008009/OQN/MIGRASI</t>
  </si>
  <si>
    <t>0000008/4/16/06/2014</t>
  </si>
  <si>
    <t>OLD_00053/OCN/01/02/2017</t>
  </si>
  <si>
    <t>OLD_00030/OQN/01/02/2017</t>
  </si>
  <si>
    <t>OLD_0000217/4/01/02/2017</t>
  </si>
  <si>
    <t>OLD_0000200/4/01/04/2017</t>
  </si>
  <si>
    <t>00026/OCN/01/01/2017</t>
  </si>
  <si>
    <t>00041/OQN/01/03/2017</t>
  </si>
  <si>
    <t>0000219/4/01/03/2017</t>
  </si>
  <si>
    <t>0000202/4/01/03/2017</t>
  </si>
  <si>
    <t>5/OCN/MIGRASI</t>
  </si>
  <si>
    <t>5/OQN/MIGRASI</t>
  </si>
  <si>
    <t>0000018/4/16/03/2016</t>
  </si>
  <si>
    <t>0000023/4/16/03/2016</t>
  </si>
  <si>
    <t>8/OCN/MIGRASI</t>
  </si>
  <si>
    <t>8/OQN/MIGRASI</t>
  </si>
  <si>
    <t>0000139/4/10/03/2016</t>
  </si>
  <si>
    <t>22/OCN/MIGRASI</t>
  </si>
  <si>
    <t>22/OQN/MIGRASI</t>
  </si>
  <si>
    <t>0000019/4/16/11/2016</t>
  </si>
  <si>
    <t>0000024/4/16/11/2016</t>
  </si>
  <si>
    <t>2MMK/OCN/MIGRASI</t>
  </si>
  <si>
    <t>2MMK/OQN/MIGRASI</t>
  </si>
  <si>
    <t>0000168/4/10/03/2016</t>
  </si>
  <si>
    <t>10MMK/OCN/MIGRASI</t>
  </si>
  <si>
    <t>10MMK/OQN/MIGRASI</t>
  </si>
  <si>
    <t>0000005/4/21/06/2013</t>
  </si>
  <si>
    <t>11MMK/OCN/MIGRASI</t>
  </si>
  <si>
    <t>11MMK/OQN/MIGRASI</t>
  </si>
  <si>
    <t>0000001/4/21/06/2013</t>
  </si>
  <si>
    <t>0000001/4/24/06/2013</t>
  </si>
  <si>
    <t>26MMK/OCN/MIGRASI</t>
  </si>
  <si>
    <t>26MMK/OQN/MIGRASI</t>
  </si>
  <si>
    <t>0000135/4/08/03/2017</t>
  </si>
  <si>
    <t>0000153/4/08/04/2017</t>
  </si>
  <si>
    <t>0000122/4/10/04/2016-MIGRASI</t>
  </si>
  <si>
    <t>0000150/4/10/05/2016</t>
  </si>
  <si>
    <t>OLD_00095/OCN/01/04/2017</t>
  </si>
  <si>
    <t>OLD_00070/OQN/01/04/2017</t>
  </si>
  <si>
    <t>OLD_0000141/4/08/05/2017</t>
  </si>
  <si>
    <t>OLD_0000157/4/08/08/2017</t>
  </si>
  <si>
    <t>JAKARTA TIMUR</t>
  </si>
  <si>
    <t>OLD_00169/OCN/01/05/2017</t>
  </si>
  <si>
    <t>OLD_00075/OQN/01/05/2017</t>
  </si>
  <si>
    <t>OLD_0000149/4/08/06/2017</t>
  </si>
  <si>
    <t>OLD_0000162/4/08/11/2017</t>
  </si>
  <si>
    <t>OLD_00219/OCN/01/05/2017</t>
  </si>
  <si>
    <t>OLD_00074/OQN/01/05/2017</t>
  </si>
  <si>
    <t>OLD_0000150/4/08/06/2017</t>
  </si>
  <si>
    <t>OLD_0000163/4/08/11/2017</t>
  </si>
  <si>
    <t>OLD_00112/OCN/01/04/2017</t>
  </si>
  <si>
    <t>OLD_00066/OQN/01/04/2017</t>
  </si>
  <si>
    <t>OLD_0000142/4/08/05/2017</t>
  </si>
  <si>
    <t>OLD_0000164/4/08/11/2017</t>
  </si>
  <si>
    <t>OLD_0000165/4/08/11/2017</t>
  </si>
  <si>
    <t>Jakarta Utara</t>
  </si>
  <si>
    <t>OLD_0000166/4/08/11/2017</t>
  </si>
  <si>
    <t>OLD_00308/OCN/01/07/2017</t>
  </si>
  <si>
    <t>OLD_00122/OQN/01/07/2017</t>
  </si>
  <si>
    <t>OLD_0000174/4/08/11/2017</t>
  </si>
  <si>
    <t>OLD_00244/OCN/01/06/2017</t>
  </si>
  <si>
    <t>OLD_00123/OQN/01/07/2017</t>
  </si>
  <si>
    <t>OLD_0000158/4/08/09/2017</t>
  </si>
  <si>
    <t>OLD_0000177/4/08/01/2018</t>
  </si>
  <si>
    <t>OLD_00307/OCN/01/07/2017</t>
  </si>
  <si>
    <t>OLD_00121/OQN/01/07/2017</t>
  </si>
  <si>
    <t>OLD_0000156/4/08/08/2017</t>
  </si>
  <si>
    <t>OLD_0000182/4/08/01/2018</t>
  </si>
  <si>
    <t>OLD_00320/OCN/01/07/2017</t>
  </si>
  <si>
    <t>OLD_00130/OQN/01/08/2017</t>
  </si>
  <si>
    <t>OLD_0000155/4/08/09/2017</t>
  </si>
  <si>
    <t>OLD_0000183/4/08/01/2018</t>
  </si>
  <si>
    <t>OLD_00424/OCN/01/09/2017</t>
  </si>
  <si>
    <t>OLD_00157/OQN/01/10/2017</t>
  </si>
  <si>
    <t>OLD_0000162/4/08/10/2017</t>
  </si>
  <si>
    <t>OLD_0000184/4/08/01/2018</t>
  </si>
  <si>
    <t>OLD_00423/OCN/01/09/2017</t>
  </si>
  <si>
    <t>OLD_00156/OQN/01/10/2017</t>
  </si>
  <si>
    <t>OLD_0000163/4/08/10/2017</t>
  </si>
  <si>
    <t>OLD_0000185/4/08/01/2018</t>
  </si>
  <si>
    <t>OLD_00571/OCN/01/11/2017</t>
  </si>
  <si>
    <t>OLD_00174/OQN/01/11/2017</t>
  </si>
  <si>
    <t>OLD_0000237/4/01/12/2017</t>
  </si>
  <si>
    <t>OLD_0000216/4/01/02/2018</t>
  </si>
  <si>
    <t>OLD_00510/OCN/01/10/2017</t>
  </si>
  <si>
    <t>OLD_00179/OQN/01/11/2017</t>
  </si>
  <si>
    <t>OLD_0000167/4/08/12/2017</t>
  </si>
  <si>
    <t>OLD_0000188/4/08/07/2018</t>
  </si>
  <si>
    <t>Banten</t>
  </si>
  <si>
    <t>OLD_0000189/4/08/07/2018</t>
  </si>
  <si>
    <t>OLD_0000190/4/08/07/2018</t>
  </si>
  <si>
    <t>OLD_00650/OCN/01/12/2017</t>
  </si>
  <si>
    <t>OLD_00200/OQN/01/12/2017</t>
  </si>
  <si>
    <t>OLD_0000173/4/08/12/2017</t>
  </si>
  <si>
    <t>OLD_0000191/4/08/07/2018</t>
  </si>
  <si>
    <t>OLD_00649/OCN/01/12/2017</t>
  </si>
  <si>
    <t>OLD_00199/OQN/01/12/2017</t>
  </si>
  <si>
    <t>OLD_0000172/4/08/12/2017</t>
  </si>
  <si>
    <t>OLD_0000192/4/08/07/2018</t>
  </si>
  <si>
    <t>OLD_0000193/4/08/07/2018</t>
  </si>
  <si>
    <t>OLD_00450/OCN/01/09/2017</t>
  </si>
  <si>
    <t>OLD_00150/OQN/01/09/2017</t>
  </si>
  <si>
    <t>OLD_0000169/4/08/12/2017</t>
  </si>
  <si>
    <t>OLD_0000194/4/08/07/2018</t>
  </si>
  <si>
    <t>OLD_00451/OCN/01/09/2017</t>
  </si>
  <si>
    <t>OLD_00151/OQN/01/09/2017</t>
  </si>
  <si>
    <t>OLD_0000170/4/08/12/2017</t>
  </si>
  <si>
    <t>OLD_0000195/4/08/07/2018</t>
  </si>
  <si>
    <t>OLD_00566/OCN/01/11/2017</t>
  </si>
  <si>
    <t>OLD_00181/OQN/01/11/2017</t>
  </si>
  <si>
    <t>OLD_0000174/4/08/01/2018</t>
  </si>
  <si>
    <t>OLD_0000196/4/08/07/2018</t>
  </si>
  <si>
    <t>OLD_00444/OCN/01/09/2017</t>
  </si>
  <si>
    <t>OLD_00153/OQN/01/09/2017</t>
  </si>
  <si>
    <t>OLD_0000171/4/08/12/2017</t>
  </si>
  <si>
    <t>0000197/4/08/07/2018</t>
  </si>
  <si>
    <t>OLD_00097/OCN/01/02/2018</t>
  </si>
  <si>
    <t>OLD_00017/OQN/01/02/2018</t>
  </si>
  <si>
    <t>OLD_0000176/4/08/02/2018</t>
  </si>
  <si>
    <t>OLD_0000198/4/08/07/2018</t>
  </si>
  <si>
    <t>OLD_00129/OCN/01/02/2018</t>
  </si>
  <si>
    <t>OLD_00027/OQN/01/02/2018</t>
  </si>
  <si>
    <t>OLD_0000178/4/08/02/2018</t>
  </si>
  <si>
    <t>OLD_0000199/4/08/07/2018</t>
  </si>
  <si>
    <t>OLD_00074/OCN/01/01/2018</t>
  </si>
  <si>
    <t>OLD_00019/OQN/01/02/2018</t>
  </si>
  <si>
    <t>OLD_0000177/4/08/02/2018</t>
  </si>
  <si>
    <t>OLD_0000200/4/08/07/2018</t>
  </si>
  <si>
    <t>00257/OCN/01/04/2018</t>
  </si>
  <si>
    <t>00099/OQN/01/04/2018</t>
  </si>
  <si>
    <t>0000186/4/08/05/2018</t>
  </si>
  <si>
    <t>0000208/4/08/05/2018</t>
  </si>
  <si>
    <t>-</t>
  </si>
  <si>
    <t>00114/OCN/01/04/2017</t>
  </si>
  <si>
    <t>00068/OQN/01/04/2017</t>
  </si>
  <si>
    <t>0000145/4/08/05/2017</t>
  </si>
  <si>
    <t>0000158/4/08/06/2017</t>
  </si>
  <si>
    <t>OLD_00113/OCN/01/04/2017</t>
  </si>
  <si>
    <t>OLD_00067/OQN/01/04/2017</t>
  </si>
  <si>
    <t>OLD_0000144/4/08/05/2017</t>
  </si>
  <si>
    <t>0000159/4/08/05/2017</t>
  </si>
  <si>
    <t>00116/OCN/01/04/2017</t>
  </si>
  <si>
    <t>00071/OQN/01/04/2017</t>
  </si>
  <si>
    <t>0000140/4/08/05/2017</t>
  </si>
  <si>
    <t>0000161/4/08/06/2017</t>
  </si>
  <si>
    <t>00093/OCN/01/04/2017</t>
  </si>
  <si>
    <t>00062/OQN/01/04/2017</t>
  </si>
  <si>
    <t>0000139/4/08/05/2017</t>
  </si>
  <si>
    <t>0000167/4/08/06/2017</t>
  </si>
  <si>
    <t>00094/OCN/01/04/2017</t>
  </si>
  <si>
    <t>00060/OQN/01/04/2017</t>
  </si>
  <si>
    <t>0000138/4/08/05/2017</t>
  </si>
  <si>
    <t>0000168/4/08/06/2017</t>
  </si>
  <si>
    <t>00096/OCN/01/04/2017</t>
  </si>
  <si>
    <t>00061/OQN/01/04/2017</t>
  </si>
  <si>
    <t>0000137/4/08/05/2017</t>
  </si>
  <si>
    <t>0000169/4/08/07/2017</t>
  </si>
  <si>
    <t>00066/OCN/01/03/2017</t>
  </si>
  <si>
    <t>00064/OQN/01/04/2017</t>
  </si>
  <si>
    <t>0000153/4/08/05/2017</t>
  </si>
  <si>
    <t>0000170/4/08/06/2017</t>
  </si>
  <si>
    <t>0000171/4/08/06/2017</t>
  </si>
  <si>
    <t>00089/OCN/01/04/2017</t>
  </si>
  <si>
    <t>00063/OQN/01/04/2017</t>
  </si>
  <si>
    <t>0000154/4/08/05/2017</t>
  </si>
  <si>
    <t>0000172/4/08/05/2017</t>
  </si>
  <si>
    <t>0000173/4/08/05/2017</t>
  </si>
  <si>
    <t>00104/OCN/01/04/2017</t>
  </si>
  <si>
    <t>00077/OQN/01/05/2017</t>
  </si>
  <si>
    <t>0000151/4/08/06/2017</t>
  </si>
  <si>
    <t>0000175/4/08/07/2017</t>
  </si>
  <si>
    <t>00403/OCN/01/09/2017</t>
  </si>
  <si>
    <t>00141/OQN/01/09/2017</t>
  </si>
  <si>
    <t>0000160/4/08/10/2017</t>
  </si>
  <si>
    <t>0000176/4/08/10/2017</t>
  </si>
  <si>
    <t>00321/OCN/01/07/2017</t>
  </si>
  <si>
    <t>00140/OQN/01/09/2017</t>
  </si>
  <si>
    <t>0000159/4/08/10/2017</t>
  </si>
  <si>
    <t>0000178/4/08/10/2017</t>
  </si>
  <si>
    <t>00225/OCN/01/05/2017</t>
  </si>
  <si>
    <t>00078/OQN/01/05/2017</t>
  </si>
  <si>
    <t>0000147/4/08/05/2017</t>
  </si>
  <si>
    <t>0000180/4/08/07/2017</t>
  </si>
  <si>
    <t>0000181/4/08/07/2017</t>
  </si>
  <si>
    <t>00505/OCN/01/10/2017</t>
  </si>
  <si>
    <t>00161/OQN/01/11/2017</t>
  </si>
  <si>
    <t>0000164/4/08/11/2017</t>
  </si>
  <si>
    <t>0000187/4/08/12/2017</t>
  </si>
  <si>
    <t>00054/OCN/01/01/2018</t>
  </si>
  <si>
    <t>00003/OQN/01/01/2018</t>
  </si>
  <si>
    <t>0000149/4/10/02/2018</t>
  </si>
  <si>
    <t>0000188/4/10/02/2018</t>
  </si>
  <si>
    <t>00053/OCN/01/01/2018</t>
  </si>
  <si>
    <t>00004/OQN/01/01/2018</t>
  </si>
  <si>
    <t>0000148/4/10/01/2018</t>
  </si>
  <si>
    <t>0000189/4/10/02/2018</t>
  </si>
  <si>
    <t>0000191/4/10/02/2018</t>
  </si>
  <si>
    <t>0000192/4/10/04/2018</t>
  </si>
  <si>
    <t>0000193/4/10/04/2018</t>
  </si>
  <si>
    <t>00450/OCN/01/09/2017</t>
  </si>
  <si>
    <t>00150/OQN/01/09/2017</t>
  </si>
  <si>
    <t>0000169/4/08/12/2017</t>
  </si>
  <si>
    <t>0000194/4/08/02/2018</t>
  </si>
  <si>
    <t>00451/OCN/01/09/2017</t>
  </si>
  <si>
    <t>00151/OQN/01/09/2017</t>
  </si>
  <si>
    <t>0000170/4/08/12/2017</t>
  </si>
  <si>
    <t>0000195/4/08/02/2018</t>
  </si>
  <si>
    <t>00444/OCN/01/09/2017</t>
  </si>
  <si>
    <t>00153/OQN/01/09/2017</t>
  </si>
  <si>
    <t>0000171/4/08/12/2017</t>
  </si>
  <si>
    <t>0000197/4/08/02/2018</t>
  </si>
  <si>
    <t>00311/OCN/01/07/2017</t>
  </si>
  <si>
    <t>00129/OQN/01/07/2017</t>
  </si>
  <si>
    <t>0000228/4/01/08/2017</t>
  </si>
  <si>
    <t>0000208/4/01/08/2017</t>
  </si>
  <si>
    <t>00406/OCN/01/09/2017</t>
  </si>
  <si>
    <t>00139/OQN/01/09/2017</t>
  </si>
  <si>
    <t>0000232/4/01/10/2017</t>
  </si>
  <si>
    <t>0000209/4/01/10/2017</t>
  </si>
  <si>
    <t>00459/OCN/01/10/2017</t>
  </si>
  <si>
    <t>00154/OQN/01/10/2017</t>
  </si>
  <si>
    <t>0000233/4/01/11/2017</t>
  </si>
  <si>
    <t>0000210/4/01/09/2017</t>
  </si>
  <si>
    <t>00445/OCN/01/09/2017</t>
  </si>
  <si>
    <t>00152/OQN/01/09/2017</t>
  </si>
  <si>
    <t>0000161/4/08/10/2017</t>
  </si>
  <si>
    <t>0000179/4/08/10/2017</t>
  </si>
  <si>
    <t>00201/OCN/01/04/2018</t>
  </si>
  <si>
    <t>00057/OQN/01/04/2018</t>
  </si>
  <si>
    <t>0000154/4/10/07/2018</t>
  </si>
  <si>
    <t>0000194/4/10/07/2018</t>
  </si>
  <si>
    <t>00118/OCN/01/02/2018</t>
  </si>
  <si>
    <t>00022/OQN/01/02/2018</t>
  </si>
  <si>
    <t>0000151/4/10/04/2018</t>
  </si>
  <si>
    <t>0000195/4/10/07/2018</t>
  </si>
  <si>
    <t>00123/OCN/01/02/2018</t>
  </si>
  <si>
    <t>00025/OQN/01/02/2018</t>
  </si>
  <si>
    <t>0000155/4/10/04/2018</t>
  </si>
  <si>
    <t>0000198/4/10/07/2018</t>
  </si>
  <si>
    <t>0000199/4/10/08/2018</t>
  </si>
  <si>
    <t>00120/OCN/01/02/2018</t>
  </si>
  <si>
    <t>00023/OQN/01/02/2018</t>
  </si>
  <si>
    <t>0000152/4/10/04/2018</t>
  </si>
  <si>
    <t>0000196/4/10/07/2018</t>
  </si>
  <si>
    <t>00122/OCN/01/02/2018</t>
  </si>
  <si>
    <t>00024/OQN/01/02/2018</t>
  </si>
  <si>
    <t>0000153/4/10/04/2018</t>
  </si>
  <si>
    <t>0000197/4/10/07/2018</t>
  </si>
  <si>
    <t>0000250/4/01/12/2017</t>
  </si>
  <si>
    <t>0000217/4/01/09/2017</t>
  </si>
  <si>
    <t>00458/OCN/01/08/2018</t>
  </si>
  <si>
    <t>00171/OQN/01/08/2018</t>
  </si>
  <si>
    <t>0000156/4/10/08/2018</t>
  </si>
  <si>
    <t>0000200/4/10/10/2018</t>
  </si>
  <si>
    <t>00442/OCN/01/08/2018</t>
  </si>
  <si>
    <t>00161/OQN/01/08/2018</t>
  </si>
  <si>
    <t>0000157/4/10/08/2018</t>
  </si>
  <si>
    <t>0000201/4/10/10/2018</t>
  </si>
  <si>
    <t>00012/OCN/01/09/2018</t>
  </si>
  <si>
    <t>00003/OQN/01/09/2018</t>
  </si>
  <si>
    <t>0000158/4/10/09/2018</t>
  </si>
  <si>
    <t>0000202/4/10/10/2018</t>
  </si>
  <si>
    <t>00018/OCN/01/09/2018</t>
  </si>
  <si>
    <t>00004/OQN/01/09/2018</t>
  </si>
  <si>
    <t>0000159/4/10/09/2018</t>
  </si>
  <si>
    <t>0000203/4/10/10/2018</t>
  </si>
  <si>
    <t>00125/OCN/01/11/2018</t>
  </si>
  <si>
    <t>00008/OQN/01/11/2018</t>
  </si>
  <si>
    <t>0000200/4/08/11/2018</t>
  </si>
  <si>
    <t>0000220/4/08/12/2018</t>
  </si>
  <si>
    <t>00002/OCN/01/08/2018</t>
  </si>
  <si>
    <t>00012/OQN/01/10/2018</t>
  </si>
  <si>
    <t>0000293/4/01/10/2018</t>
  </si>
  <si>
    <t>0000254/4/01/11/2018</t>
  </si>
  <si>
    <t>00028/OCN/01/09/2018</t>
  </si>
  <si>
    <t>00007/OQN/01/09/2018</t>
  </si>
  <si>
    <t>0000198/4/08/10/2018</t>
  </si>
  <si>
    <t>0000222/4/08/11/2018</t>
  </si>
  <si>
    <t>0000291/4/01/10/2018</t>
  </si>
  <si>
    <t>0000249/4/01/10/2018</t>
  </si>
  <si>
    <t>0000292/4/01/10/2018</t>
  </si>
  <si>
    <t>0000250/4/01/10/2018</t>
  </si>
  <si>
    <t>0000294/4/01/10/2018</t>
  </si>
  <si>
    <t>0000252/4/01/10/2018</t>
  </si>
  <si>
    <t>00024/OCN/01/09/2018</t>
  </si>
  <si>
    <t>00011/OQN/01/09/2018</t>
  </si>
  <si>
    <t>0000160/4/10/10/2018</t>
  </si>
  <si>
    <t>0000204/4/10/10/2018</t>
  </si>
  <si>
    <t>00080/OCN/01/10/2018</t>
  </si>
  <si>
    <t>00007/OQN/01/11/2018</t>
  </si>
  <si>
    <t>0000057/4/04/11/2018</t>
  </si>
  <si>
    <t>0000058/4/04/11/2018</t>
  </si>
  <si>
    <t>Bandung</t>
  </si>
  <si>
    <t>0000205/4/10/10/2018</t>
  </si>
  <si>
    <t>0000295/4/01/10/2018-MIGRASI</t>
  </si>
  <si>
    <t>0000295/4/01/10/2018</t>
  </si>
  <si>
    <t>0000253/4/01/10/2018</t>
  </si>
  <si>
    <t>00104/OCN/01/11/2018</t>
  </si>
  <si>
    <t>00015/OQN/01/12/2018</t>
  </si>
  <si>
    <t>0000298/4/01/12/2018</t>
  </si>
  <si>
    <t>0000260/4/01/12/2018</t>
  </si>
  <si>
    <t>0000296/4/01/10/2018-MIGRASI</t>
  </si>
  <si>
    <t>0000296/4/01/10/2018</t>
  </si>
  <si>
    <t>0000251/4/01/10/2018</t>
  </si>
  <si>
    <t>00029/OCN/01/12/2018</t>
  </si>
  <si>
    <t>00019/OQN/01/12/2018</t>
  </si>
  <si>
    <t>0000201/4/08/12/2018</t>
  </si>
  <si>
    <t>0000223/4/08/01/2019</t>
  </si>
  <si>
    <t>00032/OCN/01/12/2018</t>
  </si>
  <si>
    <t>00007/OQN/01/12/2018</t>
  </si>
  <si>
    <t>0000202/4/08/12/2018</t>
  </si>
  <si>
    <t>0000224/4/08/01/2019</t>
  </si>
  <si>
    <t>00173/OCN/01/12/2018</t>
  </si>
  <si>
    <t>00023/OQN/01/12/2018</t>
  </si>
  <si>
    <t>0000203/4/08/12/2018</t>
  </si>
  <si>
    <t>0000225/4/08/01/2019</t>
  </si>
  <si>
    <t>00176/OCN/01/12/2018</t>
  </si>
  <si>
    <t>00028/OQN/01/12/2018</t>
  </si>
  <si>
    <t>0000204/4/08/12/2018</t>
  </si>
  <si>
    <t>0000226/4/08/01/2019</t>
  </si>
  <si>
    <t>00085/OCN/01/11/2018</t>
  </si>
  <si>
    <t>00005/OQN/01/11/2018</t>
  </si>
  <si>
    <t>0000161/4/10/11/2018</t>
  </si>
  <si>
    <t>0000206/4/10/01/2019</t>
  </si>
  <si>
    <t>00015/OCN/01/12/2018</t>
  </si>
  <si>
    <t>00018/OQN/01/12/2018</t>
  </si>
  <si>
    <t>0000302/4/01/12/2018</t>
  </si>
  <si>
    <t>0000261/4/01/01/2019</t>
  </si>
  <si>
    <t>0000207/4/10/01/2019</t>
  </si>
  <si>
    <t>00145/OCN/01/11/2018</t>
  </si>
  <si>
    <t>00013/OQN/01/12/2018</t>
  </si>
  <si>
    <t>0000207/4/08/01/2019</t>
  </si>
  <si>
    <t>0000229/4/08/01/2019</t>
  </si>
  <si>
    <t>00016/OCN/01/12/2018</t>
  </si>
  <si>
    <t>00020/OQN/01/12/2018</t>
  </si>
  <si>
    <t>0000162/4/10/12/2018</t>
  </si>
  <si>
    <t>0000208/4/10/02/2019</t>
  </si>
  <si>
    <t>0000209/4/10/03/2019</t>
  </si>
  <si>
    <t>00054/OCN/01/02/2019</t>
  </si>
  <si>
    <t>00025/OQN/01/02/2019</t>
  </si>
  <si>
    <t>0000165/4/10/02/2019</t>
  </si>
  <si>
    <t>0000210/4/10/03/2019</t>
  </si>
  <si>
    <t>00041/OCN/01/02/2019</t>
  </si>
  <si>
    <t>00012/OQN/01/02/2019</t>
  </si>
  <si>
    <t>0000164/4/10/02/2019</t>
  </si>
  <si>
    <t>0000211/4/10/03/2019</t>
  </si>
  <si>
    <t>0000212/4/10/03/2019</t>
  </si>
  <si>
    <t>00016/OCN/01/01/2019</t>
  </si>
  <si>
    <t>00005/OQN/01/01/2019</t>
  </si>
  <si>
    <t>0000163/4/10/01/2019</t>
  </si>
  <si>
    <t>0000213/4/10/03/2019</t>
  </si>
  <si>
    <t>00044/OCN/01/02/2019</t>
  </si>
  <si>
    <t>00026/OQN/01/02/2019</t>
  </si>
  <si>
    <t>0000314/4/01/03/2019</t>
  </si>
  <si>
    <t>0000273/4/01/03/2019</t>
  </si>
  <si>
    <t>00038/OCN/01/02/2019</t>
  </si>
  <si>
    <t>00014/OQN/01/02/2019</t>
  </si>
  <si>
    <t>0000212/4/08/02/2019</t>
  </si>
  <si>
    <t>0000231/4/08/02/2019</t>
  </si>
  <si>
    <t>00040/OCN/01/02/2019</t>
  </si>
  <si>
    <t>00013/OQN/01/02/2019</t>
  </si>
  <si>
    <t>0000211/4/08/02/2019</t>
  </si>
  <si>
    <t>0000232/4/08/02/2019</t>
  </si>
  <si>
    <t>00023/OCN/01/01/2019</t>
  </si>
  <si>
    <t>00006/OQN/01/01/2019</t>
  </si>
  <si>
    <t>0000209/4/08/01/2019</t>
  </si>
  <si>
    <t>0000233/4/08/02/2019</t>
  </si>
  <si>
    <t>0000306/4/01/01/2019-MIGRASI</t>
  </si>
  <si>
    <t>0000306/4/01/01/2019</t>
  </si>
  <si>
    <t>0000264/4/01/01/2019</t>
  </si>
  <si>
    <t>0000307/4/01/01/2019-MIGRASI</t>
  </si>
  <si>
    <t>0000307/4/01/01/2019</t>
  </si>
  <si>
    <t>0000265/4/01/01/2019</t>
  </si>
  <si>
    <t>00024/OCN/01/01/2019</t>
  </si>
  <si>
    <t>00007/OQN/01/01/2019</t>
  </si>
  <si>
    <t>0000210/4/08/01/2019</t>
  </si>
  <si>
    <t>0000234/4/08/02/2019</t>
  </si>
  <si>
    <t>0000299/4/01/11/2018-MIGRASI</t>
  </si>
  <si>
    <t>0000299/4/01/11/2018</t>
  </si>
  <si>
    <t>0000257/4/01/12/2018</t>
  </si>
  <si>
    <t>0000300/4/01/12/2018-MIGRASI</t>
  </si>
  <si>
    <t>0000300/4/01/12/2018</t>
  </si>
  <si>
    <t>0000258/4/01/12/2018</t>
  </si>
  <si>
    <t>0000301/4/01/12/2018-MIGRASI</t>
  </si>
  <si>
    <t>0000301/4/01/12/2018</t>
  </si>
  <si>
    <t>0000259/4/01/12/2018</t>
  </si>
  <si>
    <t>00049/OCN/01/02/2019</t>
  </si>
  <si>
    <t>00019/OQN/01/02/2019</t>
  </si>
  <si>
    <t>0000213/4/08/02/2019</t>
  </si>
  <si>
    <t>0000235/4/08/02/2019</t>
  </si>
  <si>
    <t>00050/OCN/01/02/2019</t>
  </si>
  <si>
    <t>00020/OQN/01/02/2019</t>
  </si>
  <si>
    <t>0000214/4/08/02/2019</t>
  </si>
  <si>
    <t>0000236/4/08/02/2019</t>
  </si>
  <si>
    <t>00051/OCN/01/02/2019</t>
  </si>
  <si>
    <t>00022/OQN/01/02/2019</t>
  </si>
  <si>
    <t>0000215/4/08/02/2019</t>
  </si>
  <si>
    <t>0000237/4/08/02/2019</t>
  </si>
  <si>
    <t>00061/OCN/01/03/2019</t>
  </si>
  <si>
    <t>00036/OQN/01/03/2019</t>
  </si>
  <si>
    <t>0000319/4/01/03/2019</t>
  </si>
  <si>
    <t>0000274/4/01/03/2019</t>
  </si>
  <si>
    <t>00070/OCN/01/03/2019</t>
  </si>
  <si>
    <t>00037/OQN/01/03/2019</t>
  </si>
  <si>
    <t>0000218/4/08/03/2019</t>
  </si>
  <si>
    <t>0000239/4/08/03/2019</t>
  </si>
  <si>
    <t>00066/OCN/01/03/2019</t>
  </si>
  <si>
    <t>00035/OQN/01/03/2019</t>
  </si>
  <si>
    <t>0000318/4/01/03/2019</t>
  </si>
  <si>
    <t>0000276/4/01/03/2019</t>
  </si>
  <si>
    <t>Jakarta Selatan</t>
  </si>
  <si>
    <t>00068/OCN/01/03/2019</t>
  </si>
  <si>
    <t>00034/OQN/01/03/2019</t>
  </si>
  <si>
    <t>0000217/4/08/03/2019</t>
  </si>
  <si>
    <t>0000240/4/08/04/2019</t>
  </si>
  <si>
    <t>00093/OCN/01/04/2019</t>
  </si>
  <si>
    <t>00048/OQN/01/04/2019</t>
  </si>
  <si>
    <t>0000221/4/08/04/2019</t>
  </si>
  <si>
    <t>0000241/4/08/05/2019</t>
  </si>
  <si>
    <t>00094/OCN/01/04/2019</t>
  </si>
  <si>
    <t>00049/OQN/01/04/2019</t>
  </si>
  <si>
    <t>0000222/4/08/04/2019</t>
  </si>
  <si>
    <t>0000242/4/08/05/2019</t>
  </si>
  <si>
    <t>00095/OCN/01/04/2019</t>
  </si>
  <si>
    <t>00052/OQN/01/04/2019</t>
  </si>
  <si>
    <t>0000223/4/08/04/2019</t>
  </si>
  <si>
    <t>0000243/4/08/05/2019</t>
  </si>
  <si>
    <t>00092/OCN/01/04/2019</t>
  </si>
  <si>
    <t>00047/OQN/01/04/2019</t>
  </si>
  <si>
    <t>0000220/4/08/04/2019</t>
  </si>
  <si>
    <t>0000244/4/08/05/2019</t>
  </si>
  <si>
    <t>00099/OCN/01/05/2019</t>
  </si>
  <si>
    <t>00054/OQN/01/05/2019</t>
  </si>
  <si>
    <t>0000231/4/08/05/2019</t>
  </si>
  <si>
    <t>0000250/4/08/05/2019</t>
  </si>
  <si>
    <t>00111/OCN/01/05/2019</t>
  </si>
  <si>
    <t>00067/OQN/01/05/2019</t>
  </si>
  <si>
    <t>0000232/4/08/05/2019</t>
  </si>
  <si>
    <t>0000252/4/08/05/2019</t>
  </si>
  <si>
    <t>00083/OCN/01/04/2019</t>
  </si>
  <si>
    <t>00041/OQN/01/04/2019</t>
  </si>
  <si>
    <t>0000219/4/08/04/2019</t>
  </si>
  <si>
    <t>0000253/4/08/05/2019</t>
  </si>
  <si>
    <t>00096/OCN/01/04/2019</t>
  </si>
  <si>
    <t>00064/OQN/01/05/2019</t>
  </si>
  <si>
    <t>0000333/4/01/05/2019</t>
  </si>
  <si>
    <t>0000285/4/01/05/2019</t>
  </si>
  <si>
    <t>BEKASI</t>
  </si>
  <si>
    <t>00123/OCN/01/05/2019</t>
  </si>
  <si>
    <t>00078/OQN/01/05/2019</t>
  </si>
  <si>
    <t>0000336/4/01/05/2019</t>
  </si>
  <si>
    <t>0000286/4/01/05/2019</t>
  </si>
  <si>
    <t>00130/OCN/01/05/2019</t>
  </si>
  <si>
    <t>00082/OQN/01/05/2019</t>
  </si>
  <si>
    <t>0000337/4/01/05/2019</t>
  </si>
  <si>
    <t>0000287/4/01/05/2019</t>
  </si>
  <si>
    <t>0000256/4/08/05/2019</t>
  </si>
  <si>
    <t>00109/OCN/01/05/2019</t>
  </si>
  <si>
    <t>00065/OQN/01/05/2019</t>
  </si>
  <si>
    <t>0000233/4/08/05/2019</t>
  </si>
  <si>
    <t>0000258/4/08/05/2019</t>
  </si>
  <si>
    <t>00110/OCN/01/05/2019</t>
  </si>
  <si>
    <t>00066/OQN/01/05/2019</t>
  </si>
  <si>
    <t>0000234/4/08/05/2019</t>
  </si>
  <si>
    <t>0000259/4/08/05/2019</t>
  </si>
  <si>
    <t>00122/OCN/01/05/2019</t>
  </si>
  <si>
    <t>00077/OQN/01/05/2019</t>
  </si>
  <si>
    <t>0000238/4/08/05/2019</t>
  </si>
  <si>
    <t>0000260/4/08/05/2019</t>
  </si>
  <si>
    <t>00126/OCN/01/05/2019</t>
  </si>
  <si>
    <t>00079/OQN/01/05/2019</t>
  </si>
  <si>
    <t>0000239/4/08/05/2019</t>
  </si>
  <si>
    <t>0000261/4/08/06/2019</t>
  </si>
  <si>
    <t>0000262/4/08/06/2019</t>
  </si>
  <si>
    <t>00108/OCN/01/05/2019</t>
  </si>
  <si>
    <t>00063/OQN/01/05/2019</t>
  </si>
  <si>
    <t>0000224/4/08/05/2019</t>
  </si>
  <si>
    <t>0000263/4/08/06/2019</t>
  </si>
  <si>
    <t>00132/OCN/01/05/2019</t>
  </si>
  <si>
    <t>00083/OQN/01/05/2019</t>
  </si>
  <si>
    <t>0000176/4/10/05/2019</t>
  </si>
  <si>
    <t>0000222/4/10/06/2019</t>
  </si>
  <si>
    <t>00103/OCN/01/05/2019</t>
  </si>
  <si>
    <t>00058/OQN/01/05/2019</t>
  </si>
  <si>
    <t>0000229/4/08/05/2019</t>
  </si>
  <si>
    <t>0000265/4/08/06/2019</t>
  </si>
  <si>
    <t>00149/OCN/01/06/2019</t>
  </si>
  <si>
    <t>00098/OQN/01/06/2019</t>
  </si>
  <si>
    <t>0000348/4/01/06/2019</t>
  </si>
  <si>
    <t>0000297/4/01/06/2019</t>
  </si>
  <si>
    <t>00100/OCN/01/05/2019</t>
  </si>
  <si>
    <t>00055/OQN/01/05/2019</t>
  </si>
  <si>
    <t>0000330/4/01/05/2019</t>
  </si>
  <si>
    <t>0000303/4/01/07/2019</t>
  </si>
  <si>
    <t>Kalimantan Barat</t>
  </si>
  <si>
    <t>00101/OCN/01/05/2019</t>
  </si>
  <si>
    <t>00056/OQN/01/05/2019</t>
  </si>
  <si>
    <t>0000331/4/01/05/2019</t>
  </si>
  <si>
    <t>0000304/4/01/07/2019</t>
  </si>
  <si>
    <t>00102/OCN/01/05/2019</t>
  </si>
  <si>
    <t>00057/OQN/01/05/2019</t>
  </si>
  <si>
    <t>0000332/4/01/05/2019</t>
  </si>
  <si>
    <t>0000305/4/01/07/2019</t>
  </si>
  <si>
    <t>00077/OCN/01/04/2019</t>
  </si>
  <si>
    <t>00040/OQN/01/04/2019</t>
  </si>
  <si>
    <t>0000166/4/10/04/2019</t>
  </si>
  <si>
    <t>0000223/4/10/07/2019</t>
  </si>
  <si>
    <t>0000224/4/10/07/2019</t>
  </si>
  <si>
    <t>0000266/4/08/06/2019</t>
  </si>
  <si>
    <t>00072/OCN/01/03/2019</t>
  </si>
  <si>
    <t>00043/OQN/01/04/2019</t>
  </si>
  <si>
    <t>0000167/4/10/04/2019</t>
  </si>
  <si>
    <t>0000236/4/10/07/2019</t>
  </si>
  <si>
    <t>00151/OCN/01/06/2019</t>
  </si>
  <si>
    <t>00096/OQN/01/06/2019</t>
  </si>
  <si>
    <t>0000240/4/08/06/2019</t>
  </si>
  <si>
    <t>0000267/4/08/06/2019</t>
  </si>
  <si>
    <t>00152/OCN/01/06/2019</t>
  </si>
  <si>
    <t>00097/OQN/01/06/2019</t>
  </si>
  <si>
    <t>0000241/4/08/06/2019</t>
  </si>
  <si>
    <t>0000268/4/08/06/2019</t>
  </si>
  <si>
    <t>00159/OCN/01/06/2019</t>
  </si>
  <si>
    <t>00106/OQN/01/06/2019</t>
  </si>
  <si>
    <t>0000243/4/08/06/2019</t>
  </si>
  <si>
    <t>0000269/4/08/07/2019</t>
  </si>
  <si>
    <t>00147/OCN/01/06/2019</t>
  </si>
  <si>
    <t>00103/OQN/01/06/2019</t>
  </si>
  <si>
    <t>0000242/4/08/06/2019</t>
  </si>
  <si>
    <t>0000270/4/08/07/2019</t>
  </si>
  <si>
    <t>0000271/4/08/07/2019</t>
  </si>
  <si>
    <t>00146/OCN/01/05/2019</t>
  </si>
  <si>
    <t>00093/OQN/01/05/2019</t>
  </si>
  <si>
    <t>0000346/4/01/05/2019</t>
  </si>
  <si>
    <t>0000307/4/01/06/2019</t>
  </si>
  <si>
    <t>00177/OCN/01/07/2019</t>
  </si>
  <si>
    <t>00120/OQN/01/07/2019</t>
  </si>
  <si>
    <t>0000245/4/08/07/2019</t>
  </si>
  <si>
    <t>0000273/4/08/07/2019</t>
  </si>
  <si>
    <t>00158/OCN/01/06/2019</t>
  </si>
  <si>
    <t>00104/OQN/01/06/2019</t>
  </si>
  <si>
    <t>0000352/4/01/06/2019</t>
  </si>
  <si>
    <t>0000312/4/01/07/2019</t>
  </si>
  <si>
    <t>00181/OCN/01/07/2019</t>
  </si>
  <si>
    <t>00122/OQN/01/07/2019</t>
  </si>
  <si>
    <t>0000363/4/01/07/2019</t>
  </si>
  <si>
    <t>0000313/4/01/07/2019</t>
  </si>
  <si>
    <t>00186/OCN/01/07/2019</t>
  </si>
  <si>
    <t>00126/OQN/01/07/2019</t>
  </si>
  <si>
    <t>0000362/4/01/07/2019</t>
  </si>
  <si>
    <t>0000319/4/01/07/2019</t>
  </si>
  <si>
    <t>00190/OCN/01/07/2019</t>
  </si>
  <si>
    <t>00136/OQN/01/07/2019</t>
  </si>
  <si>
    <t>0000372/4/01/07/2019</t>
  </si>
  <si>
    <t>0000320/4/01/07/2019</t>
  </si>
  <si>
    <t>TANGERANG</t>
  </si>
  <si>
    <t>00164/OCN/01/06/2019</t>
  </si>
  <si>
    <t>00113/OQN/01/06/2019</t>
  </si>
  <si>
    <t>0000355/4/01/07/2019</t>
  </si>
  <si>
    <t>0000321/4/01/08/2019</t>
  </si>
  <si>
    <t>0000322/4/01/08/2019</t>
  </si>
  <si>
    <t>0000323/4/01/08/2019</t>
  </si>
  <si>
    <t>0000324/4/01/08/2019</t>
  </si>
  <si>
    <t>0000325/4/01/08/2019</t>
  </si>
  <si>
    <t>00170/OCN/01/07/2019</t>
  </si>
  <si>
    <t>00130/OQN/01/07/2019</t>
  </si>
  <si>
    <t>0000364/4/01/07/2019</t>
  </si>
  <si>
    <t>0000326/4/01/08/2019</t>
  </si>
  <si>
    <t>00169/OCN/01/07/2019</t>
  </si>
  <si>
    <t>00131/OQN/01/07/2019</t>
  </si>
  <si>
    <t>0000365/4/01/07/2019</t>
  </si>
  <si>
    <t>0000327/4/01/08/2019</t>
  </si>
  <si>
    <t>00179/OCN/01/07/2019</t>
  </si>
  <si>
    <t>00127/OQN/01/07/2019</t>
  </si>
  <si>
    <t>0000366/4/01/07/2019</t>
  </si>
  <si>
    <t>0000328/4/01/08/2019</t>
  </si>
  <si>
    <t>00171/OCN/01/07/2019</t>
  </si>
  <si>
    <t>00129/OQN/01/07/2019</t>
  </si>
  <si>
    <t>0000368/4/01/07/2019</t>
  </si>
  <si>
    <t>0000329/4/01/08/2019</t>
  </si>
  <si>
    <t>00172/OCN/01/07/2019</t>
  </si>
  <si>
    <t>00128/OQN/01/07/2019</t>
  </si>
  <si>
    <t>0000369/4/01/07/2019</t>
  </si>
  <si>
    <t>0000330/4/01/08/2019</t>
  </si>
  <si>
    <t>0000241/4/10/08/2019</t>
  </si>
  <si>
    <t>0000242/4/10/08/2019</t>
  </si>
  <si>
    <t>00144/OCN/01/05/2019</t>
  </si>
  <si>
    <t>00091/OQN/01/05/2019</t>
  </si>
  <si>
    <t>0000177/4/10/05/2019</t>
  </si>
  <si>
    <t>0000237/4/10/07/2019</t>
  </si>
  <si>
    <t>0000238/4/10/07/2019</t>
  </si>
  <si>
    <t>00195/OCN/01/08/2019</t>
  </si>
  <si>
    <t>00138/OQN/01/08/2019</t>
  </si>
  <si>
    <t>0000184/4/10/08/2019</t>
  </si>
  <si>
    <t>0000243/4/10/08/2019</t>
  </si>
  <si>
    <t>00182/OCN/01/07/2019</t>
  </si>
  <si>
    <t>00123/OQN/01/07/2019</t>
  </si>
  <si>
    <t>0000370/4/01/07/2019</t>
  </si>
  <si>
    <t>0000333/4/01/08/2019</t>
  </si>
  <si>
    <t>00200/OCN/01/08/2019</t>
  </si>
  <si>
    <t>00142/OQN/01/08/2019</t>
  </si>
  <si>
    <t>0000246/4/08/08/2019</t>
  </si>
  <si>
    <t>0000274/4/08/08/2019</t>
  </si>
  <si>
    <t>00192/OCN/01/07/2019</t>
  </si>
  <si>
    <t>00146/OQN/01/08/2019</t>
  </si>
  <si>
    <t>0000247/4/08/08/2019</t>
  </si>
  <si>
    <t>0000275/4/08/08/2019</t>
  </si>
  <si>
    <t>00206/OCN/01/08/2019</t>
  </si>
  <si>
    <t>00151/OQN/01/08/2019</t>
  </si>
  <si>
    <t>0000248/4/08/08/2019</t>
  </si>
  <si>
    <t>0000276/4/08/08/2019</t>
  </si>
  <si>
    <t>00207/OCN/01/08/2019</t>
  </si>
  <si>
    <t>00153/OQN/01/08/2019</t>
  </si>
  <si>
    <t>0000189/4/10/08/2019</t>
  </si>
  <si>
    <t>0000248/4/10/08/2019</t>
  </si>
  <si>
    <t>Jawa Tengah</t>
  </si>
  <si>
    <t>00209/OCN/01/08/2019</t>
  </si>
  <si>
    <t>00154/OQN/01/08/2019</t>
  </si>
  <si>
    <t>0000190/4/10/08/2019</t>
  </si>
  <si>
    <t>0000249/4/10/08/2019</t>
  </si>
  <si>
    <t>00197/OCN/01/08/2019</t>
  </si>
  <si>
    <t>00139/OQN/01/08/2019</t>
  </si>
  <si>
    <t>0000185/4/10/08/2019</t>
  </si>
  <si>
    <t>0000250/4/10/08/2019</t>
  </si>
  <si>
    <t>00198/OCN/01/08/2019</t>
  </si>
  <si>
    <t>00140/OQN/01/08/2019</t>
  </si>
  <si>
    <t>0000186/4/10/08/2019</t>
  </si>
  <si>
    <t>0000251/4/10/08/2019</t>
  </si>
  <si>
    <t>00199/OCN/01/08/2019</t>
  </si>
  <si>
    <t>00141/OQN/01/08/2019</t>
  </si>
  <si>
    <t>0000187/4/10/08/2019</t>
  </si>
  <si>
    <t>0000252/4/10/08/2019</t>
  </si>
  <si>
    <t>00191/OCN/01/07/2019</t>
  </si>
  <si>
    <t>00137/OQN/01/07/2019</t>
  </si>
  <si>
    <t>0000373/4/01/07/2019</t>
  </si>
  <si>
    <t>0000335/4/01/08/2019</t>
  </si>
  <si>
    <t>00205/OCN/01/08/2019</t>
  </si>
  <si>
    <t>00150/OQN/01/08/2019</t>
  </si>
  <si>
    <t>0000379/4/01/08/2019</t>
  </si>
  <si>
    <t>0000336/4/01/08/2019</t>
  </si>
  <si>
    <t>00204/OCN/01/08/2019</t>
  </si>
  <si>
    <t>00149/OQN/01/08/2019</t>
  </si>
  <si>
    <t>0000377/4/01/08/2019</t>
  </si>
  <si>
    <t>0000337/4/01/08/2019</t>
  </si>
  <si>
    <t>JAKARTA UTARA</t>
  </si>
  <si>
    <t>00222/OCN/01/08/2019</t>
  </si>
  <si>
    <t>00166/OQN/01/08/2019</t>
  </si>
  <si>
    <t>0000388/4/01/09/2019</t>
  </si>
  <si>
    <t>0000339/4/01/09/2019</t>
  </si>
  <si>
    <t>00220/OCN/01/08/2019</t>
  </si>
  <si>
    <t>00161/OQN/01/08/2019</t>
  </si>
  <si>
    <t>0000250/4/08/08/2019</t>
  </si>
  <si>
    <t>0000277/4/08/09/2019</t>
  </si>
  <si>
    <t>00221/OCN/01/08/2019</t>
  </si>
  <si>
    <t>00164/OQN/01/08/2019</t>
  </si>
  <si>
    <t>0000251/4/08/08/2019</t>
  </si>
  <si>
    <t>0000278/4/08/09/2019</t>
  </si>
  <si>
    <t>00212/OCN/01/08/2019</t>
  </si>
  <si>
    <t>00156/OQN/01/08/2019</t>
  </si>
  <si>
    <t>0000249/4/08/08/2019</t>
  </si>
  <si>
    <t>0000279/4/08/09/2019</t>
  </si>
  <si>
    <t>0000239/4/10/07/2019</t>
  </si>
  <si>
    <t>0000240/4/10/07/2019</t>
  </si>
  <si>
    <t>00214/OCN/01/08/2019</t>
  </si>
  <si>
    <t>00158/OQN/01/08/2019</t>
  </si>
  <si>
    <t>0000381/4/01/08/2019</t>
  </si>
  <si>
    <t>0000342/4/01/09/2019</t>
  </si>
  <si>
    <t>00215/OCN/01/08/2019</t>
  </si>
  <si>
    <t>00159/OQN/01/08/2019</t>
  </si>
  <si>
    <t>0000382/4/01/08/2019</t>
  </si>
  <si>
    <t>0000343/4/01/09/2019</t>
  </si>
  <si>
    <t>00223/OCN/01/08/2019</t>
  </si>
  <si>
    <t>00167/OQN/01/08/2019</t>
  </si>
  <si>
    <t>0000386/4/01/09/2019</t>
  </si>
  <si>
    <t>0000344/4/01/09/2019</t>
  </si>
  <si>
    <t>00217/OCN/01/08/2019</t>
  </si>
  <si>
    <t>00165/OQN/01/08/2019</t>
  </si>
  <si>
    <t>0000387/4/01/09/2019</t>
  </si>
  <si>
    <t>0000345/4/01/09/2019</t>
  </si>
  <si>
    <t>00228/OCN/01/09/2019</t>
  </si>
  <si>
    <t>00172/OQN/01/09/2019</t>
  </si>
  <si>
    <t>0000392/4/01/09/2019</t>
  </si>
  <si>
    <t>0000346/4/01/09/2019</t>
  </si>
  <si>
    <t>Surabaya</t>
  </si>
  <si>
    <t>00196/OCN/01/08/2019</t>
  </si>
  <si>
    <t>00147/OQN/01/08/2019</t>
  </si>
  <si>
    <t>0000375/4/01/08/2019</t>
  </si>
  <si>
    <t>0000347/4/01/08/2019</t>
  </si>
  <si>
    <t>00229/OCN/01/09/2019</t>
  </si>
  <si>
    <t>00173/OQN/01/09/2019</t>
  </si>
  <si>
    <t>0000253/4/08/09/2019</t>
  </si>
  <si>
    <t>0000280/4/08/09/2019</t>
  </si>
  <si>
    <t>00227/OCN/01/09/2019</t>
  </si>
  <si>
    <t>00171/OQN/01/09/2019</t>
  </si>
  <si>
    <t>0000252/4/08/09/2019</t>
  </si>
  <si>
    <t>0000281/4/08/09/2019</t>
  </si>
  <si>
    <t>00235/OCN/01/09/2019</t>
  </si>
  <si>
    <t>00179/OQN/01/09/2019</t>
  </si>
  <si>
    <t>0000396/4/01/09/2019</t>
  </si>
  <si>
    <t>0000350/4/01/09/2019</t>
  </si>
  <si>
    <t>00236/OCN/01/09/2019</t>
  </si>
  <si>
    <t>00182/OQN/01/09/2019</t>
  </si>
  <si>
    <t>0000397/4/01/09/2019</t>
  </si>
  <si>
    <t>0000351/4/01/09/2019</t>
  </si>
  <si>
    <t>00216/OCN/01/08/2019</t>
  </si>
  <si>
    <t>00160/OQN/01/08/2019</t>
  </si>
  <si>
    <t>0000385/4/01/08/2019</t>
  </si>
  <si>
    <t>0000352/4/01/09/2019</t>
  </si>
  <si>
    <t>Pekanbaru</t>
  </si>
  <si>
    <t>00231/OCN/01/09/2019</t>
  </si>
  <si>
    <t>00174/OQN/01/09/2019</t>
  </si>
  <si>
    <t>0000393/4/01/09/2019</t>
  </si>
  <si>
    <t>0000353/4/01/09/2019</t>
  </si>
  <si>
    <t>00248/OCN/01/09/2019</t>
  </si>
  <si>
    <t>00188/OQN/01/09/2019</t>
  </si>
  <si>
    <t>0000405/4/01/09/2019</t>
  </si>
  <si>
    <t>0000356/4/01/10/2019</t>
  </si>
  <si>
    <t>0000357/4/01/10/2019</t>
  </si>
  <si>
    <t>00258/OCN/01/10/2019</t>
  </si>
  <si>
    <t>00200/OQN/01/10/2019</t>
  </si>
  <si>
    <t>0000254/4/08/10/2019</t>
  </si>
  <si>
    <t>0000282/4/08/10/2019</t>
  </si>
  <si>
    <t>00238/OCN/01/09/2019</t>
  </si>
  <si>
    <t>00180/OQN/01/09/2019</t>
  </si>
  <si>
    <t>0000398/4/01/09/2019</t>
  </si>
  <si>
    <t>0000360/4/01/09/2019</t>
  </si>
  <si>
    <t>00281/OCN/01/10/2019</t>
  </si>
  <si>
    <t>00223/OQN/01/10/2019</t>
  </si>
  <si>
    <t>0000259/4/08/10/2019</t>
  </si>
  <si>
    <t>0000288/4/08/11/2019</t>
  </si>
  <si>
    <t>00296/OCN/01/11/2019</t>
  </si>
  <si>
    <t>00237/OQN/01/11/2019</t>
  </si>
  <si>
    <t>0000262/4/08/11/2019</t>
  </si>
  <si>
    <t>0000289/4/08/11/2019</t>
  </si>
  <si>
    <t>00286/OCN/01/10/2019</t>
  </si>
  <si>
    <t>00231/OQN/01/10/2019</t>
  </si>
  <si>
    <t>0000422/4/01/10/2019</t>
  </si>
  <si>
    <t>0000378/4/01/11/2019</t>
  </si>
  <si>
    <t>00242/OCN/01/09/2019</t>
  </si>
  <si>
    <t>00191/OQN/01/09/2019</t>
  </si>
  <si>
    <t>0000402/4/01/09/2019</t>
  </si>
  <si>
    <t>0000379/4/01/11/2019</t>
  </si>
  <si>
    <t>00243/OCN/01/09/2019</t>
  </si>
  <si>
    <t>00190/OQN/01/09/2019</t>
  </si>
  <si>
    <t>0000403/4/01/09/2019</t>
  </si>
  <si>
    <t>0000380/4/01/11/2019</t>
  </si>
  <si>
    <t>00226/OCN/01/09/2019</t>
  </si>
  <si>
    <t>00170/OQN/01/09/2019</t>
  </si>
  <si>
    <t>0000391/4/01/09/2019</t>
  </si>
  <si>
    <t>0000381/4/01/11/2019</t>
  </si>
  <si>
    <t>00303/OCN/01/11/2019</t>
  </si>
  <si>
    <t>00244/OQN/01/11/2019</t>
  </si>
  <si>
    <t>0000432/4/01/11/2019</t>
  </si>
  <si>
    <t>0000386/4/01/11/2019</t>
  </si>
  <si>
    <t>00297/OCN/01/11/2019</t>
  </si>
  <si>
    <t>00238/OQN/01/11/2019</t>
  </si>
  <si>
    <t>0000426/4/01/11/2019</t>
  </si>
  <si>
    <t>0000388/4/01/11/2019</t>
  </si>
  <si>
    <t>00253/OCN/01/09/2019</t>
  </si>
  <si>
    <t>00197/OQN/01/10/2019</t>
  </si>
  <si>
    <t>0000198/4/10/10/2019</t>
  </si>
  <si>
    <t>0000286/4/10/12/2019</t>
  </si>
  <si>
    <t>00252/OCN/01/09/2019</t>
  </si>
  <si>
    <t>00196/OQN/01/10/2019</t>
  </si>
  <si>
    <t>0000199/4/10/10/2019</t>
  </si>
  <si>
    <t>0000287/4/10/12/2019</t>
  </si>
  <si>
    <t>00307/OCN/01/11/2019</t>
  </si>
  <si>
    <t>00248/OQN/01/11/2019</t>
  </si>
  <si>
    <t>0000435/4/01/11/2019</t>
  </si>
  <si>
    <t>0000389/4/01/11/2019</t>
  </si>
  <si>
    <t>JAKARTA PUSAT</t>
  </si>
  <si>
    <t>00308/OCN/01/11/2019</t>
  </si>
  <si>
    <t>00249/OQN/01/11/2019</t>
  </si>
  <si>
    <t>0000436/4/01/11/2019</t>
  </si>
  <si>
    <t>0000390/4/01/12/2019</t>
  </si>
  <si>
    <t>00276/OCN/01/10/2019</t>
  </si>
  <si>
    <t>00218/OQN/01/10/2019</t>
  </si>
  <si>
    <t>0000201/4/10/10/2019</t>
  </si>
  <si>
    <t>0000288/4/10/12/2019</t>
  </si>
  <si>
    <t>00255/OCN/01/10/2019</t>
  </si>
  <si>
    <t>00193/OQN/01/10/2019</t>
  </si>
  <si>
    <t>0000204/4/10/10/2019</t>
  </si>
  <si>
    <t>0000289/4/10/12/2019</t>
  </si>
  <si>
    <t>00277/OCN/01/10/2019</t>
  </si>
  <si>
    <t>00219/OQN/01/10/2019</t>
  </si>
  <si>
    <t>0000200/4/10/10/2019</t>
  </si>
  <si>
    <t>0000299/4/10/12/2019</t>
  </si>
  <si>
    <t>00251/OCN/01/10/2019</t>
  </si>
  <si>
    <t>00195/OQN/01/10/2019</t>
  </si>
  <si>
    <t>0000205/4/10/10/2019</t>
  </si>
  <si>
    <t>0000300/4/10/12/2019</t>
  </si>
  <si>
    <t>00309/OCN/01/11/2019</t>
  </si>
  <si>
    <t>00250/OQN/01/11/2019</t>
  </si>
  <si>
    <t>0000437/4/01/11/2019</t>
  </si>
  <si>
    <t>0000391/4/01/12/2019</t>
  </si>
  <si>
    <t>00310/OCN/01/12/2019</t>
  </si>
  <si>
    <t>00251/OQN/01/12/2019</t>
  </si>
  <si>
    <t>0000438/4/01/12/2019</t>
  </si>
  <si>
    <t>0000392/4/01/12/2019</t>
  </si>
  <si>
    <t>00311/OCN/01/12/2019</t>
  </si>
  <si>
    <t>00252/OQN/01/12/2019</t>
  </si>
  <si>
    <t>0000213/4/10/12/2019</t>
  </si>
  <si>
    <t>0000301/4/10/12/2019</t>
  </si>
  <si>
    <t>00320/OCN/01/12/2019</t>
  </si>
  <si>
    <t>00261/OQN/01/12/2019</t>
  </si>
  <si>
    <t>0000212/4/10/12/2019</t>
  </si>
  <si>
    <t>0000302/4/10/12/2019</t>
  </si>
  <si>
    <t>00339/OCN/01/12/2019</t>
  </si>
  <si>
    <t>00278/OQN/01/12/2019</t>
  </si>
  <si>
    <t>0000455/4/01/12/2019</t>
  </si>
  <si>
    <t>0000401/4/01/12/2019</t>
  </si>
  <si>
    <t>00340/OCN/01/12/2019</t>
  </si>
  <si>
    <t>00279/OQN/01/12/2019</t>
  </si>
  <si>
    <t>0000456/4/01/12/2019</t>
  </si>
  <si>
    <t>0000402/4/01/12/2019</t>
  </si>
  <si>
    <t>BOGOR</t>
  </si>
  <si>
    <t>00341/OCN/01/12/2019</t>
  </si>
  <si>
    <t>00280/OQN/01/12/2019</t>
  </si>
  <si>
    <t>0000457/4/01/12/2019</t>
  </si>
  <si>
    <t>0000403/4/01/12/2019</t>
  </si>
  <si>
    <t>JAWA BARAT</t>
  </si>
  <si>
    <t>00342/OCN/01/12/2019</t>
  </si>
  <si>
    <t>00281/OQN/01/12/2019</t>
  </si>
  <si>
    <t>0000458/4/01/12/2019</t>
  </si>
  <si>
    <t>0000404/4/01/12/2019</t>
  </si>
  <si>
    <t>JAWA TENGAH</t>
  </si>
  <si>
    <t>00343/OCN/01/12/2019</t>
  </si>
  <si>
    <t>00282/OQN/01/12/2019</t>
  </si>
  <si>
    <t>0000459/4/01/12/2019</t>
  </si>
  <si>
    <t>0000405/4/01/12/2019</t>
  </si>
  <si>
    <t>JAWA TIMUR</t>
  </si>
  <si>
    <t>00330/OCN/01/12/2019</t>
  </si>
  <si>
    <t>00271/OQN/01/12/2019</t>
  </si>
  <si>
    <t>0000446/4/01/12/2019</t>
  </si>
  <si>
    <t>0000406/4/01/12/2019</t>
  </si>
  <si>
    <t>00333/OCN/01/12/2019</t>
  </si>
  <si>
    <t>00272/OQN/01/12/2019</t>
  </si>
  <si>
    <t>0000445/4/01/12/2019</t>
  </si>
  <si>
    <t>0000407/4/01/12/2019</t>
  </si>
  <si>
    <t>00348/OCN/01/12/2019</t>
  </si>
  <si>
    <t>00289/OQN/01/12/2019</t>
  </si>
  <si>
    <t>0000467/4/01/01/2020</t>
  </si>
  <si>
    <t>0000408/4/01/01/2020</t>
  </si>
  <si>
    <t>00344/OCN/01/12/2019</t>
  </si>
  <si>
    <t>00283/OQN/01/12/2019</t>
  </si>
  <si>
    <t>0000460/4/01/12/2019</t>
  </si>
  <si>
    <t>0000409/4/01/12/2019</t>
  </si>
  <si>
    <t>00345/OCN/01/12/2019</t>
  </si>
  <si>
    <t>00285/OQN/01/12/2019</t>
  </si>
  <si>
    <t>0000461/4/01/12/2019</t>
  </si>
  <si>
    <t>0000410/4/01/12/2019</t>
  </si>
  <si>
    <t>00350/OCN/01/12/2019</t>
  </si>
  <si>
    <t>00291/OQN/01/12/2019</t>
  </si>
  <si>
    <t>0000463/4/01/12/2019</t>
  </si>
  <si>
    <t>0000412/4/01/12/2019</t>
  </si>
  <si>
    <t>00351/OCN/01/12/2019</t>
  </si>
  <si>
    <t>00292/OQN/01/12/2019</t>
  </si>
  <si>
    <t>0000464/4/01/12/2019</t>
  </si>
  <si>
    <t>0000413/4/01/12/2019</t>
  </si>
  <si>
    <t>00352/OCN/01/12/2019</t>
  </si>
  <si>
    <t>00293/OQN/01/12/2019</t>
  </si>
  <si>
    <t>0000465/4/01/12/2019</t>
  </si>
  <si>
    <t>0000414/4/01/12/2019</t>
  </si>
  <si>
    <t>00329/OCN/01/12/2019</t>
  </si>
  <si>
    <t>00268/OQN/01/12/2019</t>
  </si>
  <si>
    <t>0000452/4/01/12/2019</t>
  </si>
  <si>
    <t>0000415/4/01/12/2019</t>
  </si>
  <si>
    <t>00337/OCN/01/12/2019</t>
  </si>
  <si>
    <t>00276/OQN/01/12/2019</t>
  </si>
  <si>
    <t>0000453/4/01/12/2019</t>
  </si>
  <si>
    <t>0000417/4/01/01/2020</t>
  </si>
  <si>
    <t>00005/OCN/01/01/2020</t>
  </si>
  <si>
    <t>00005/OQN/01/01/2020</t>
  </si>
  <si>
    <t>0000471/4/01/01/2020</t>
  </si>
  <si>
    <t>0000418/4/01/01/2020</t>
  </si>
  <si>
    <t>00002/OCN/01/01/2020</t>
  </si>
  <si>
    <t>00002/OQN/01/01/2020</t>
  </si>
  <si>
    <t>0000468/4/01/01/2020</t>
  </si>
  <si>
    <t>0000419/4/01/01/2020</t>
  </si>
  <si>
    <t>00003/OCN/01/01/2020</t>
  </si>
  <si>
    <t>00003/OQN/01/01/2020</t>
  </si>
  <si>
    <t>0000469/4/01/01/2020</t>
  </si>
  <si>
    <t>0000420/4/01/01/2020</t>
  </si>
  <si>
    <t>00004/OCN/01/01/2020</t>
  </si>
  <si>
    <t>00004/OQN/01/01/2020</t>
  </si>
  <si>
    <t>0000470/4/01/01/2020</t>
  </si>
  <si>
    <t>0000421/4/01/01/2020</t>
  </si>
  <si>
    <t>00278/OCN/01/10/2019</t>
  </si>
  <si>
    <t>00220/OQN/01/10/2019</t>
  </si>
  <si>
    <t>0000202/4/10/10/2019</t>
  </si>
  <si>
    <t>0000304/4/10/01/2020</t>
  </si>
  <si>
    <t>00279/OCN/01/10/2019</t>
  </si>
  <si>
    <t>00221/OQN/01/10/2019</t>
  </si>
  <si>
    <t>0000203/4/10/10/2019</t>
  </si>
  <si>
    <t>0000305/4/10/01/2020</t>
  </si>
  <si>
    <t>00001/OCN/01/01/2020</t>
  </si>
  <si>
    <t>00001/OQN/01/01/2020</t>
  </si>
  <si>
    <t>0000265/4/08/01/2020</t>
  </si>
  <si>
    <t>0000290/4/08/01/2020</t>
  </si>
  <si>
    <t>Cirebon</t>
  </si>
  <si>
    <t>00349/OCN/01/12/2019</t>
  </si>
  <si>
    <t>00290/OQN/01/12/2019</t>
  </si>
  <si>
    <t>0000462/4/01/12/2019</t>
  </si>
  <si>
    <t>0000423/4/01/01/2020</t>
  </si>
  <si>
    <t>00010/OCN/01/01/2020</t>
  </si>
  <si>
    <t>00011/OQN/01/01/2020</t>
  </si>
  <si>
    <t>0000478/4/01/01/2020</t>
  </si>
  <si>
    <t>0000424/4/01/01/2020</t>
  </si>
  <si>
    <t>Denpasar</t>
  </si>
  <si>
    <t>00334/OCN/01/12/2019</t>
  </si>
  <si>
    <t>00013/OQN/01/01/2020</t>
  </si>
  <si>
    <t>0000477/4/01/01/2020</t>
  </si>
  <si>
    <t>0000425/4/01/01/2020</t>
  </si>
  <si>
    <t>00225/OCN/01/09/2019</t>
  </si>
  <si>
    <t>00169/OQN/01/09/2019</t>
  </si>
  <si>
    <t>0000390/4/01/09/2019</t>
  </si>
  <si>
    <t>0000427/4/01/01/2020</t>
  </si>
  <si>
    <t>00282/OCN/01/10/2019</t>
  </si>
  <si>
    <t>00224/OQN/01/10/2019</t>
  </si>
  <si>
    <t>0000209/4/10/11/2019</t>
  </si>
  <si>
    <t>0000306/4/10/01/2020</t>
  </si>
  <si>
    <t>0000307/4/10/01/2020</t>
  </si>
  <si>
    <t>00247/OCN/01/09/2019</t>
  </si>
  <si>
    <t>00189/OQN/01/09/2019</t>
  </si>
  <si>
    <t>0000404/4/01/09/2019</t>
  </si>
  <si>
    <t>0000428/4/01/01/2020</t>
  </si>
  <si>
    <t>0000309/4/10/01/2020</t>
  </si>
  <si>
    <t>00291/OCN/01/10/2019</t>
  </si>
  <si>
    <t>00232/OQN/01/10/2019</t>
  </si>
  <si>
    <t>0000206/4/10/10/2019</t>
  </si>
  <si>
    <t>0000310/4/10/01/2020</t>
  </si>
  <si>
    <t>00321/OCN/01/12/2019</t>
  </si>
  <si>
    <t>00262/OQN/01/12/2019</t>
  </si>
  <si>
    <t>0000439/4/01/12/2019</t>
  </si>
  <si>
    <t>0000429/4/01/01/2020</t>
  </si>
  <si>
    <t>00322/OCN/01/12/2019</t>
  </si>
  <si>
    <t>00263/OQN/01/12/2019</t>
  </si>
  <si>
    <t>0000440/4/01/12/2019</t>
  </si>
  <si>
    <t>0000430/4/01/01/2020</t>
  </si>
  <si>
    <t>00030/OCN/01/01/2020</t>
  </si>
  <si>
    <t>00026/OQN/01/01/2020</t>
  </si>
  <si>
    <t>0000485/4/01/01/2020</t>
  </si>
  <si>
    <t>0000431/4/01/01/2020</t>
  </si>
  <si>
    <t>00031/OCN/01/01/2020</t>
  </si>
  <si>
    <t>00027/OQN/01/01/2020</t>
  </si>
  <si>
    <t>0000486/4/01/01/2020</t>
  </si>
  <si>
    <t>0000432/4/01/01/2020</t>
  </si>
  <si>
    <t>00017/OCN/01/01/2020</t>
  </si>
  <si>
    <t>00016/OQN/01/01/2020</t>
  </si>
  <si>
    <t>0000480/4/01/01/2020</t>
  </si>
  <si>
    <t>0000434/4/01/01/2020</t>
  </si>
  <si>
    <t>BALI</t>
  </si>
  <si>
    <t>00019/OCN/01/01/2020</t>
  </si>
  <si>
    <t>00019/OQN/01/01/2020</t>
  </si>
  <si>
    <t>0000266/4/08/01/2020</t>
  </si>
  <si>
    <t>0000292/4/08/01/2020</t>
  </si>
  <si>
    <t>00006/OCN/01/01/2020</t>
  </si>
  <si>
    <t>00007/OQN/01/01/2020</t>
  </si>
  <si>
    <t>0000472/4/01/01/2020</t>
  </si>
  <si>
    <t>0000437/4/01/01/2020</t>
  </si>
  <si>
    <t>00020/OCN/01/01/2020</t>
  </si>
  <si>
    <t>00020/OQN/01/01/2020</t>
  </si>
  <si>
    <t>0000267/4/08/01/2020</t>
  </si>
  <si>
    <t>0000295/4/08/01/2020</t>
  </si>
  <si>
    <t>00026/OCN/01/01/2020</t>
  </si>
  <si>
    <t>00023/OQN/01/01/2020</t>
  </si>
  <si>
    <t>0000269/4/08/01/2020</t>
  </si>
  <si>
    <t>0000296/4/08/01/2020</t>
  </si>
  <si>
    <t>0000297/4/08/01/2020</t>
  </si>
  <si>
    <t>00035/OCN/01/01/2020</t>
  </si>
  <si>
    <t>00031/OQN/01/01/2020</t>
  </si>
  <si>
    <t>0000272/4/08/01/2020</t>
  </si>
  <si>
    <t>0000298/4/08/02/2020</t>
  </si>
  <si>
    <t>00033/OCN/01/01/2020</t>
  </si>
  <si>
    <t>00029/OQN/01/01/2020</t>
  </si>
  <si>
    <t>0000271/4/08/01/2020</t>
  </si>
  <si>
    <t>0000299/4/08/02/2020</t>
  </si>
  <si>
    <t>00027/OCN/01/01/2020</t>
  </si>
  <si>
    <t>00024/OQN/01/01/2020</t>
  </si>
  <si>
    <t>0000483/4/01/01/2020</t>
  </si>
  <si>
    <t>0000438/4/01/01/2020</t>
  </si>
  <si>
    <t>00029/OCN/01/01/2020</t>
  </si>
  <si>
    <t>00025/OQN/01/01/2020</t>
  </si>
  <si>
    <t>0000484/4/01/01/2020</t>
  </si>
  <si>
    <t>0000439/4/01/01/2020</t>
  </si>
  <si>
    <t>00038/OCN/01/02/2020</t>
  </si>
  <si>
    <t>00034/OQN/01/02/2020</t>
  </si>
  <si>
    <t>0000489/4/01/02/2020</t>
  </si>
  <si>
    <t>0000440/4/01/02/2020</t>
  </si>
  <si>
    <t>00039/OCN/01/02/2020</t>
  </si>
  <si>
    <t>00035/OQN/01/02/2020</t>
  </si>
  <si>
    <t>0000491/4/01/02/2020</t>
  </si>
  <si>
    <t>0000441/4/01/02/2020</t>
  </si>
  <si>
    <t>00045/OCN/01/02/2020</t>
  </si>
  <si>
    <t>00039/OQN/01/02/2020</t>
  </si>
  <si>
    <t>0000273/4/08/02/2020</t>
  </si>
  <si>
    <t>0000301/4/08/02/2020</t>
  </si>
  <si>
    <t>00015/OCN/01/01/2020</t>
  </si>
  <si>
    <t>00014/OQN/01/01/2020</t>
  </si>
  <si>
    <t>0000481/4/01/01/2020</t>
  </si>
  <si>
    <t>0000442/4/01/02/2020</t>
  </si>
  <si>
    <t>00034/OCN/01/01/2020</t>
  </si>
  <si>
    <t>00030/OQN/01/01/2020</t>
  </si>
  <si>
    <t>0000487/4/01/01/2020</t>
  </si>
  <si>
    <t>0000445/4/01/02/2020</t>
  </si>
  <si>
    <t>00044/OCN/01/02/2020</t>
  </si>
  <si>
    <t>00038/OQN/01/02/2020</t>
  </si>
  <si>
    <t>0000222/4/10/02/2020</t>
  </si>
  <si>
    <t>0000311/4/10/02/2020</t>
  </si>
  <si>
    <t>00047/OCN/01/02/2020</t>
  </si>
  <si>
    <t>00040/OQN/01/02/2020</t>
  </si>
  <si>
    <t>0000274/4/08/02/2020</t>
  </si>
  <si>
    <t>0000302/4/08/02/2020</t>
  </si>
  <si>
    <t>00052/OCN/01/02/2020</t>
  </si>
  <si>
    <t>00050/OQN/01/02/2020</t>
  </si>
  <si>
    <t>0000494/4/01/02/2020</t>
  </si>
  <si>
    <t>0000446/4/01/02/2020</t>
  </si>
  <si>
    <t>00053/OCN/01/02/2020</t>
  </si>
  <si>
    <t>00049/OQN/01/02/2020</t>
  </si>
  <si>
    <t>0000495/4/01/02/2020</t>
  </si>
  <si>
    <t>0000447/4/01/02/2020</t>
  </si>
  <si>
    <t>00055/OCN/01/02/2020</t>
  </si>
  <si>
    <t>00045/OQN/01/02/2020</t>
  </si>
  <si>
    <t>0000496/4/01/02/2020</t>
  </si>
  <si>
    <t>0000448/4/01/02/2020</t>
  </si>
  <si>
    <t>00060/OCN/01/02/2020</t>
  </si>
  <si>
    <t>00053/OQN/01/02/2020</t>
  </si>
  <si>
    <t>0000500/4/01/02/2020</t>
  </si>
  <si>
    <t>0000450/4/01/02/2020</t>
  </si>
  <si>
    <t>00071/OCN/01/03/2020</t>
  </si>
  <si>
    <t>00062/OQN/01/03/2020</t>
  </si>
  <si>
    <t>0000506/4/01/03/2020</t>
  </si>
  <si>
    <t>0000452/4/01/03/2020</t>
  </si>
  <si>
    <t>00069/OCN/01/03/2020</t>
  </si>
  <si>
    <t>00060/OQN/01/03/2020</t>
  </si>
  <si>
    <t>0000504/4/01/03/2020</t>
  </si>
  <si>
    <t>0000453/4/01/03/2020</t>
  </si>
  <si>
    <t>00070/OCN/01/03/2020</t>
  </si>
  <si>
    <t>00061/OQN/01/03/2020</t>
  </si>
  <si>
    <t>0000505/4/01/03/2020</t>
  </si>
  <si>
    <t>0000454/4/01/03/2020</t>
  </si>
  <si>
    <t>00074/OCN/01/03/2020</t>
  </si>
  <si>
    <t>00066/OQN/01/03/2020</t>
  </si>
  <si>
    <t>0000507/4/01/03/2020</t>
  </si>
  <si>
    <t>0000455/4/01/03/2020</t>
  </si>
  <si>
    <t>00073/OCN/01/03/2020</t>
  </si>
  <si>
    <t>00065/OQN/01/03/2020</t>
  </si>
  <si>
    <t>0000226/4/10/03/2020</t>
  </si>
  <si>
    <t>0000314/4/10/03/2020</t>
  </si>
  <si>
    <t>00075/OCN/01/03/2020</t>
  </si>
  <si>
    <t>00067/OQN/01/03/2020</t>
  </si>
  <si>
    <t>0000508/4/01/03/2020</t>
  </si>
  <si>
    <t>0000456/4/01/03/2020</t>
  </si>
  <si>
    <t>00072/OCN/01/03/2020</t>
  </si>
  <si>
    <t>00064/OQN/01/03/2020</t>
  </si>
  <si>
    <t>0000275/4/08/03/2020</t>
  </si>
  <si>
    <t>0000303/4/08/03/2020</t>
  </si>
  <si>
    <t>00049/OCN/01/02/2020</t>
  </si>
  <si>
    <t>00042/OQN/01/02/2020</t>
  </si>
  <si>
    <t>0000065/4/31/02/2020</t>
  </si>
  <si>
    <t>0000048/4/31/03/2020</t>
  </si>
  <si>
    <t>Mojokerto</t>
  </si>
  <si>
    <t>00050/OCN/01/02/2020</t>
  </si>
  <si>
    <t>00043/OQN/01/02/2020</t>
  </si>
  <si>
    <t>0000066/4/31/02/2020</t>
  </si>
  <si>
    <t>0000049/4/31/03/2020</t>
  </si>
  <si>
    <t>00051/OCN/01/02/2020</t>
  </si>
  <si>
    <t>00044/OQN/01/02/2020</t>
  </si>
  <si>
    <t>0000067/4/31/02/2020</t>
  </si>
  <si>
    <t>0000050/4/31/04/2020</t>
  </si>
  <si>
    <t>00048/OCN/01/02/2020</t>
  </si>
  <si>
    <t>00041/OQN/01/02/2020</t>
  </si>
  <si>
    <t>0000068/4/31/02/2020</t>
  </si>
  <si>
    <t>0000051/4/31/03/2020</t>
  </si>
  <si>
    <t>00067/OCN/01/02/2020</t>
  </si>
  <si>
    <t>00058/OQN/01/03/2020</t>
  </si>
  <si>
    <t>0000018/4/03/03/2020</t>
  </si>
  <si>
    <t>0000019/4/03/04/2020</t>
  </si>
  <si>
    <t>00065/OCN/01/02/2020</t>
  </si>
  <si>
    <t>00059/OQN/01/03/2020</t>
  </si>
  <si>
    <t>0000019/4/03/03/2020</t>
  </si>
  <si>
    <t>0000020/4/03/04/2020</t>
  </si>
  <si>
    <t>00080/OCN/01/03/2020</t>
  </si>
  <si>
    <t>00068/OQN/01/03/2020</t>
  </si>
  <si>
    <t>0000276/4/08/03/2020</t>
  </si>
  <si>
    <t>0000304/4/08/04/2020</t>
  </si>
  <si>
    <t>0000021/4/03/04/2020</t>
  </si>
  <si>
    <t>SURABAYA</t>
  </si>
  <si>
    <t>00092/OCN/01/04/2020</t>
  </si>
  <si>
    <t>00077/OQN/01/04/2020</t>
  </si>
  <si>
    <t>0000281/4/08/04/2020</t>
  </si>
  <si>
    <t>0000306/4/08/04/2020</t>
  </si>
  <si>
    <t>00093/OCN/01/04/2020</t>
  </si>
  <si>
    <t>00078/OQN/01/04/2020</t>
  </si>
  <si>
    <t>0000282/4/08/04/2020</t>
  </si>
  <si>
    <t>0000307/4/08/04/2020</t>
  </si>
  <si>
    <t>00095/OCN/01/04/2020</t>
  </si>
  <si>
    <t>00080/OQN/01/04/2020</t>
  </si>
  <si>
    <t>0000284/4/08/04/2020</t>
  </si>
  <si>
    <t>0000308/4/08/04/2020</t>
  </si>
  <si>
    <t>00094/OCN/01/04/2020</t>
  </si>
  <si>
    <t>00079/OQN/01/04/2020</t>
  </si>
  <si>
    <t>0000283/4/08/04/2020</t>
  </si>
  <si>
    <t>0000309/4/08/04/2020</t>
  </si>
  <si>
    <t>00090/OCN/01/04/2020</t>
  </si>
  <si>
    <t>00075/OQN/01/04/2020</t>
  </si>
  <si>
    <t>0000279/4/08/04/2020</t>
  </si>
  <si>
    <t>0000310/4/08/04/2020</t>
  </si>
  <si>
    <t>00091/OCN/01/04/2020</t>
  </si>
  <si>
    <t>00076/OQN/01/04/2020</t>
  </si>
  <si>
    <t>0000280/4/08/04/2020</t>
  </si>
  <si>
    <t>0000311/4/08/04/2020</t>
  </si>
  <si>
    <t>00097/OCN/01/04/2020</t>
  </si>
  <si>
    <t>00083/OQN/01/04/2020</t>
  </si>
  <si>
    <t>0000516/4/01/04/2020</t>
  </si>
  <si>
    <t>0000465/4/01/04/2020</t>
  </si>
  <si>
    <t>00077/OCN/01/03/2020</t>
  </si>
  <si>
    <t>00098/OQN/01/04/2020</t>
  </si>
  <si>
    <t>0000015/4/06/04/2020</t>
  </si>
  <si>
    <t>0000015/4/06/05/2020</t>
  </si>
  <si>
    <t>SEMARANG</t>
  </si>
  <si>
    <t>00079/OCN/01/03/2020</t>
  </si>
  <si>
    <t>00100/OQN/01/04/2020</t>
  </si>
  <si>
    <t>0000016/4/06/04/2020</t>
  </si>
  <si>
    <t>0000016/4/06/05/2020</t>
  </si>
  <si>
    <t>00078/OCN/01/03/2020</t>
  </si>
  <si>
    <t>00101/OQN/01/04/2020</t>
  </si>
  <si>
    <t>0000017/4/06/04/2020</t>
  </si>
  <si>
    <t>0000017/4/06/05/2020</t>
  </si>
  <si>
    <t>00125/OCN/01/05/2020</t>
  </si>
  <si>
    <t>00114/OQN/01/05/2020</t>
  </si>
  <si>
    <t>0000520/4/01/05/2020</t>
  </si>
  <si>
    <t>0000468/4/01/05/2020</t>
  </si>
  <si>
    <t>00096/OCN/01/04/2020</t>
  </si>
  <si>
    <t>00082/OQN/01/04/2020</t>
  </si>
  <si>
    <t>0000286/4/08/04/2020</t>
  </si>
  <si>
    <t>0000312/4/08/04/2020</t>
  </si>
  <si>
    <t>00089/OCN/01/04/2020</t>
  </si>
  <si>
    <t>00081/OQN/01/04/2020</t>
  </si>
  <si>
    <t>0000285/4/08/04/2020</t>
  </si>
  <si>
    <t>0000313/4/08/04/2020</t>
  </si>
  <si>
    <t>Padang</t>
  </si>
  <si>
    <t>00111/OCN/01/04/2020</t>
  </si>
  <si>
    <t>00097/OQN/01/04/2020</t>
  </si>
  <si>
    <t>0000293/4/08/04/2020</t>
  </si>
  <si>
    <t>0000314/4/08/04/2020</t>
  </si>
  <si>
    <t>KARAWANG</t>
  </si>
  <si>
    <t>00107/OCN/01/04/2020</t>
  </si>
  <si>
    <t>00093/OQN/01/04/2020</t>
  </si>
  <si>
    <t>0000290/4/08/04/2020</t>
  </si>
  <si>
    <t>0000316/4/08/05/2020</t>
  </si>
  <si>
    <t>00110/OCN/01/04/2020</t>
  </si>
  <si>
    <t>00096/OQN/01/04/2020</t>
  </si>
  <si>
    <t>0000292/4/08/04/2020</t>
  </si>
  <si>
    <t>0000317/4/08/05/2020</t>
  </si>
  <si>
    <t>00115/OCN/01/05/2020</t>
  </si>
  <si>
    <t>00105/OQN/01/05/2020</t>
  </si>
  <si>
    <t>0000518/4/01/05/2020</t>
  </si>
  <si>
    <t>0000469/4/01/05/2020</t>
  </si>
  <si>
    <t>00119/OCN/01/05/2020</t>
  </si>
  <si>
    <t>00108/OQN/01/05/2020</t>
  </si>
  <si>
    <t>0000298/4/08/05/2020</t>
  </si>
  <si>
    <t>0000319/4/08/05/2020</t>
  </si>
  <si>
    <t>00121/OCN/01/05/2020</t>
  </si>
  <si>
    <t>00109/OQN/01/05/2020</t>
  </si>
  <si>
    <t>0000299/4/08/05/2020</t>
  </si>
  <si>
    <t>0000320/4/08/05/2020</t>
  </si>
  <si>
    <t>00122/OCN/01/05/2020</t>
  </si>
  <si>
    <t>00110/OQN/01/05/2020</t>
  </si>
  <si>
    <t>0000300/4/08/05/2020</t>
  </si>
  <si>
    <t>0000321/4/08/05/2020</t>
  </si>
  <si>
    <t>00120/OCN/01/05/2020</t>
  </si>
  <si>
    <t>00111/OQN/01/05/2020</t>
  </si>
  <si>
    <t>0000301/4/08/05/2020</t>
  </si>
  <si>
    <t>0000322/4/08/05/2020</t>
  </si>
  <si>
    <t>00123/OCN/01/05/2020</t>
  </si>
  <si>
    <t>00112/OQN/01/05/2020</t>
  </si>
  <si>
    <t>0000302/4/08/05/2020</t>
  </si>
  <si>
    <t>0000323/4/08/05/2020</t>
  </si>
  <si>
    <t>00124/OCN/01/05/2020</t>
  </si>
  <si>
    <t>00113/OQN/01/05/2020</t>
  </si>
  <si>
    <t>0000303/4/08/05/2020</t>
  </si>
  <si>
    <t>0000324/4/08/05/2020</t>
  </si>
  <si>
    <t>00104/OCN/01/04/2020</t>
  </si>
  <si>
    <t>00090/OQN/01/04/2020</t>
  </si>
  <si>
    <t>0000287/4/08/04/2020</t>
  </si>
  <si>
    <t>0000325/4/08/05/2020</t>
  </si>
  <si>
    <t>00105/OCN/01/04/2020</t>
  </si>
  <si>
    <t>00091/OQN/01/04/2020</t>
  </si>
  <si>
    <t>0000288/4/08/04/2020</t>
  </si>
  <si>
    <t>0000326/4/08/05/2020</t>
  </si>
  <si>
    <t>00128/OCN/01/05/2020</t>
  </si>
  <si>
    <t>00116/OQN/01/05/2020</t>
  </si>
  <si>
    <t>0000304/4/08/05/2020</t>
  </si>
  <si>
    <t>0000327/4/08/06/2020</t>
  </si>
  <si>
    <t>00106/OCN/01/04/2020</t>
  </si>
  <si>
    <t>00092/OQN/01/04/2020</t>
  </si>
  <si>
    <t>0000289/4/08/04/2020</t>
  </si>
  <si>
    <t>0000330/4/08/05/2020</t>
  </si>
  <si>
    <t>0000331/4/08/05/2020</t>
  </si>
  <si>
    <t>00108/OCN/01/04/2020</t>
  </si>
  <si>
    <t>00094/OQN/01/04/2020</t>
  </si>
  <si>
    <t>0000291/4/08/04/2020</t>
  </si>
  <si>
    <t>0000332/4/08/05/2020</t>
  </si>
  <si>
    <t>00143/OCN/01/06/2020</t>
  </si>
  <si>
    <t>00128/OQN/01/06/2020</t>
  </si>
  <si>
    <t>0000315/4/08/06/2020</t>
  </si>
  <si>
    <t>0000333/4/08/06/2020</t>
  </si>
  <si>
    <t>00117/OCN/01/05/2020</t>
  </si>
  <si>
    <t>00106/OQN/01/05/2020</t>
  </si>
  <si>
    <t>0000296/4/08/05/2020</t>
  </si>
  <si>
    <t>0000341/4/08/06/2020</t>
  </si>
  <si>
    <t>00118/OCN/01/05/2020</t>
  </si>
  <si>
    <t>00107/OQN/01/05/2020</t>
  </si>
  <si>
    <t>0000297/4/08/05/2020</t>
  </si>
  <si>
    <t>0000342/4/08/06/2020</t>
  </si>
  <si>
    <t>00132/OCN/01/06/2020</t>
  </si>
  <si>
    <t>00119/OQN/01/06/2020</t>
  </si>
  <si>
    <t>0000306/4/08/06/2020</t>
  </si>
  <si>
    <t>0000343/4/08/06/2020</t>
  </si>
  <si>
    <t>00133/OCN/01/06/2020</t>
  </si>
  <si>
    <t>00120/OQN/01/06/2020</t>
  </si>
  <si>
    <t>0000307/4/08/06/2020</t>
  </si>
  <si>
    <t>0000344/4/08/06/2020</t>
  </si>
  <si>
    <t>00169/OCN/01/06/2020</t>
  </si>
  <si>
    <t>00147/OQN/01/06/2020</t>
  </si>
  <si>
    <t>0000531/4/01/06/2020</t>
  </si>
  <si>
    <t>0000470/4/01/06/2020</t>
  </si>
  <si>
    <t>00168/OCN/01/06/2020</t>
  </si>
  <si>
    <t>00146/OQN/01/06/2020</t>
  </si>
  <si>
    <t>0000532/4/01/06/2020</t>
  </si>
  <si>
    <t>0000471/4/01/06/2020</t>
  </si>
  <si>
    <t>00151/OCN/01/06/2020</t>
  </si>
  <si>
    <t>00135/OQN/01/06/2020</t>
  </si>
  <si>
    <t>0000526/4/01/06/2020</t>
  </si>
  <si>
    <t>0000472/4/01/06/2020</t>
  </si>
  <si>
    <t>Papua</t>
  </si>
  <si>
    <t>00148/OCN/01/06/2020</t>
  </si>
  <si>
    <t>00132/OQN/01/06/2020</t>
  </si>
  <si>
    <t>0000523/4/01/06/2020</t>
  </si>
  <si>
    <t>0000475/4/01/06/2020</t>
  </si>
  <si>
    <t>00147/OCN/01/06/2020</t>
  </si>
  <si>
    <t>00131/OQN/01/06/2020</t>
  </si>
  <si>
    <t>0000522/4/01/06/2020</t>
  </si>
  <si>
    <t>0000476/4/01/06/2020</t>
  </si>
  <si>
    <t>00146/OCN/01/06/2020</t>
  </si>
  <si>
    <t>00130/OQN/01/06/2020</t>
  </si>
  <si>
    <t>0000521/4/01/06/2020</t>
  </si>
  <si>
    <t>0000477/4/01/06/2020</t>
  </si>
  <si>
    <t>0000478/4/01/06/2020</t>
  </si>
  <si>
    <t>0000479/4/01/06/2020</t>
  </si>
  <si>
    <t>0000480/4/01/07/2020</t>
  </si>
  <si>
    <t>0000481/4/01/06/2020</t>
  </si>
  <si>
    <t>00130/OCN/01/06/2020</t>
  </si>
  <si>
    <t>00118/OQN/01/06/2020</t>
  </si>
  <si>
    <t>0000072/4/31/06/2020</t>
  </si>
  <si>
    <t>0000055/4/31/06/2020</t>
  </si>
  <si>
    <t>00173/OCN/01/06/2020</t>
  </si>
  <si>
    <t>00161/OQN/01/06/2020</t>
  </si>
  <si>
    <t>0000533/4/01/07/2020</t>
  </si>
  <si>
    <t>0000482/4/01/07/2020</t>
  </si>
  <si>
    <t>00174/OCN/01/06/2020</t>
  </si>
  <si>
    <t>00162/OQN/01/06/2020</t>
  </si>
  <si>
    <t>0000534/4/01/07/2020</t>
  </si>
  <si>
    <t>0000483/4/01/07/2020</t>
  </si>
  <si>
    <t>00171/OCN/01/06/2020</t>
  </si>
  <si>
    <t>00163/OQN/01/06/2020</t>
  </si>
  <si>
    <t>0000535/4/01/07/2020</t>
  </si>
  <si>
    <t>0000484/4/01/07/2020</t>
  </si>
  <si>
    <t>00165/OCN/01/06/2020</t>
  </si>
  <si>
    <t>00140/OQN/01/06/2020</t>
  </si>
  <si>
    <t>0000018/4/06/06/2020</t>
  </si>
  <si>
    <t>0000018/4/06/07/2020</t>
  </si>
  <si>
    <t>00166/OCN/01/06/2020</t>
  </si>
  <si>
    <t>00141/OQN/01/06/2020</t>
  </si>
  <si>
    <t>0000019/4/06/06/2020</t>
  </si>
  <si>
    <t>0000019/4/06/07/2020</t>
  </si>
  <si>
    <t>00167/OCN/01/06/2020</t>
  </si>
  <si>
    <t>00143/OQN/01/06/2020</t>
  </si>
  <si>
    <t>0000020/4/06/06/2020</t>
  </si>
  <si>
    <t>0000020/4/06/07/2020</t>
  </si>
  <si>
    <t>0000021/4/06/07/2020</t>
  </si>
  <si>
    <t>00141/OCN/01/06/2020</t>
  </si>
  <si>
    <t>00126/OQN/01/06/2020</t>
  </si>
  <si>
    <t>0000313/4/08/06/2020</t>
  </si>
  <si>
    <t>0000345/4/08/07/2020</t>
  </si>
  <si>
    <t>00177/OCN/01/07/2020</t>
  </si>
  <si>
    <t>00164/OQN/01/07/2020</t>
  </si>
  <si>
    <t>0000536/4/01/07/2020</t>
  </si>
  <si>
    <t>0000485/4/01/07/2020</t>
  </si>
  <si>
    <t>00176/OCN/01/07/2020</t>
  </si>
  <si>
    <t>00165/OQN/01/07/2020</t>
  </si>
  <si>
    <t>0000537/4/01/07/2020</t>
  </si>
  <si>
    <t>0000486/4/01/07/2020</t>
  </si>
  <si>
    <t>TANGERANG SELATAN</t>
  </si>
  <si>
    <t>00178/OCN/01/07/2020</t>
  </si>
  <si>
    <t>00166/OQN/01/07/2020</t>
  </si>
  <si>
    <t>0000538/4/01/07/2020</t>
  </si>
  <si>
    <t>0000487/4/01/07/2020</t>
  </si>
  <si>
    <t>00179/OCN/01/07/2020</t>
  </si>
  <si>
    <t>00167/OQN/01/07/2020</t>
  </si>
  <si>
    <t>0000539/4/01/07/2020</t>
  </si>
  <si>
    <t>0000488/4/01/07/2020</t>
  </si>
  <si>
    <t>00180/OCN/01/07/2020</t>
  </si>
  <si>
    <t>00168/OQN/01/07/2020</t>
  </si>
  <si>
    <t>0000540/4/01/07/2020</t>
  </si>
  <si>
    <t>0000489/4/01/07/2020</t>
  </si>
  <si>
    <t>00181/OCN/01/07/2020</t>
  </si>
  <si>
    <t>00169/OQN/01/07/2020</t>
  </si>
  <si>
    <t>0000541/4/01/07/2020</t>
  </si>
  <si>
    <t>0000490/4/01/07/2020</t>
  </si>
  <si>
    <t>00182/OCN/01/07/2020</t>
  </si>
  <si>
    <t>00171/OQN/01/07/2020</t>
  </si>
  <si>
    <t>0000542/4/01/07/2020</t>
  </si>
  <si>
    <t>0000491/4/01/07/2020</t>
  </si>
  <si>
    <t>00170/OCN/01/06/2020</t>
  </si>
  <si>
    <t>00159/OQN/01/06/2020</t>
  </si>
  <si>
    <t>0000316/4/08/06/2020</t>
  </si>
  <si>
    <t>0000346/4/08/07/2020</t>
  </si>
  <si>
    <t>00189/OCN/01/07/2020</t>
  </si>
  <si>
    <t>00177/OQN/01/07/2020</t>
  </si>
  <si>
    <t>0000543/4/01/07/2020</t>
  </si>
  <si>
    <t>0000492/4/01/07/2020</t>
  </si>
  <si>
    <t>00190/OCN/01/07/2020</t>
  </si>
  <si>
    <t>00178/OQN/01/07/2020</t>
  </si>
  <si>
    <t>0000547/4/01/07/2020</t>
  </si>
  <si>
    <t>0000494/4/01/07/2020</t>
  </si>
  <si>
    <t>00191/OCN/01/07/2020</t>
  </si>
  <si>
    <t>00184/OQN/01/07/2020</t>
  </si>
  <si>
    <t>0000548/4/01/07/2020</t>
  </si>
  <si>
    <t>0000495/4/01/07/2020</t>
  </si>
  <si>
    <t>00163/OCN/01/06/2020</t>
  </si>
  <si>
    <t>00155/OQN/01/06/2020</t>
  </si>
  <si>
    <t>0000317/4/08/06/2020</t>
  </si>
  <si>
    <t>0000347/4/08/07/2020</t>
  </si>
  <si>
    <t>00164/OCN/01/06/2020</t>
  </si>
  <si>
    <t>00156/OQN/01/06/2020</t>
  </si>
  <si>
    <t>0000318/4/08/06/2020</t>
  </si>
  <si>
    <t>0000348/4/08/07/2020</t>
  </si>
  <si>
    <t>00203/OCN/01/07/2020</t>
  </si>
  <si>
    <t>00186/OQN/01/07/2020</t>
  </si>
  <si>
    <t>0000549/4/01/07/2020</t>
  </si>
  <si>
    <t>0000496/4/01/07/2020</t>
  </si>
  <si>
    <t>00205/OCN/01/07/2020</t>
  </si>
  <si>
    <t>00189/OQN/01/07/2020</t>
  </si>
  <si>
    <t>0000550/4/01/07/2020</t>
  </si>
  <si>
    <t>0000497/4/01/07/2020</t>
  </si>
  <si>
    <t>DEPOK</t>
  </si>
  <si>
    <t>00206/OCN/01/07/2020</t>
  </si>
  <si>
    <t>00190/OQN/01/07/2020</t>
  </si>
  <si>
    <t>0000551/4/01/07/2020</t>
  </si>
  <si>
    <t>0000498/4/01/07/2020</t>
  </si>
  <si>
    <t>SUKABUMI</t>
  </si>
  <si>
    <t>00157/OCN/01/06/2020</t>
  </si>
  <si>
    <t>00149/OQN/01/06/2020</t>
  </si>
  <si>
    <t>0000319/4/08/06/2020</t>
  </si>
  <si>
    <t>0000349/4/08/07/2020</t>
  </si>
  <si>
    <t>Makassar</t>
  </si>
  <si>
    <t>00201/OCN/01/07/2020</t>
  </si>
  <si>
    <t>00191/OQN/01/07/2020</t>
  </si>
  <si>
    <t>0000553/4/01/07/2020</t>
  </si>
  <si>
    <t>0000499/4/01/07/2020</t>
  </si>
  <si>
    <t>00159/OCN/01/06/2020</t>
  </si>
  <si>
    <t>00151/OQN/01/06/2020</t>
  </si>
  <si>
    <t>0000320/4/08/06/2020</t>
  </si>
  <si>
    <t>0000350/4/08/07/2020</t>
  </si>
  <si>
    <t>00208/OCN/01/07/2020</t>
  </si>
  <si>
    <t>00193/OQN/01/07/2020</t>
  </si>
  <si>
    <t>0000554/4/01/07/2020</t>
  </si>
  <si>
    <t>0000500/4/01/07/2020</t>
  </si>
  <si>
    <t>00198/OCN/01/07/2020</t>
  </si>
  <si>
    <t>00194/OQN/01/07/2020</t>
  </si>
  <si>
    <t>0000555/4/01/07/2020</t>
  </si>
  <si>
    <t>0000501/4/01/07/2020</t>
  </si>
  <si>
    <t>00207/OCN/01/07/2020</t>
  </si>
  <si>
    <t>00192/OQN/01/07/2020</t>
  </si>
  <si>
    <t>0000552/4/01/07/2020</t>
  </si>
  <si>
    <t>0000502/4/01/07/2020</t>
  </si>
  <si>
    <t>00160/OCN/01/06/2020</t>
  </si>
  <si>
    <t>00152/OQN/01/06/2020</t>
  </si>
  <si>
    <t>0000321/4/08/06/2020</t>
  </si>
  <si>
    <t>0000351/4/08/07/2020</t>
  </si>
  <si>
    <t>Semarang</t>
  </si>
  <si>
    <t>00162/OCN/01/06/2020</t>
  </si>
  <si>
    <t>00154/OQN/01/06/2020</t>
  </si>
  <si>
    <t>0000322/4/08/06/2020</t>
  </si>
  <si>
    <t>0000352/4/08/07/2020</t>
  </si>
  <si>
    <t>00161/OCN/01/06/2020</t>
  </si>
  <si>
    <t>00158/OQN/01/06/2020</t>
  </si>
  <si>
    <t>0000323/4/08/06/2020</t>
  </si>
  <si>
    <t>0000353/4/08/07/2020</t>
  </si>
  <si>
    <t>00158/OCN/01/06/2020</t>
  </si>
  <si>
    <t>00157/OQN/01/06/2020</t>
  </si>
  <si>
    <t>0000324/4/08/06/2020</t>
  </si>
  <si>
    <t>0000354/4/08/07/2020</t>
  </si>
  <si>
    <t>00156/OCN/01/06/2020</t>
  </si>
  <si>
    <t>00148/OQN/01/06/2020</t>
  </si>
  <si>
    <t>0000325/4/08/06/2020</t>
  </si>
  <si>
    <t>0000355/4/08/07/2020</t>
  </si>
  <si>
    <t>00172/OCN/01/06/2020</t>
  </si>
  <si>
    <t>00160/OQN/01/06/2020</t>
  </si>
  <si>
    <t>0000326/4/08/07/2020</t>
  </si>
  <si>
    <t>0000361/4/08/07/2020</t>
  </si>
  <si>
    <t>00183/OCN/01/07/2020</t>
  </si>
  <si>
    <t>00172/OQN/01/07/2020</t>
  </si>
  <si>
    <t>0000020/4/03/07/2020</t>
  </si>
  <si>
    <t>0000022/4/03/08/2020</t>
  </si>
  <si>
    <t>00226/OCN/01/07/2020</t>
  </si>
  <si>
    <t>00212/OQN/01/07/2020</t>
  </si>
  <si>
    <t>0000558/4/01/07/2020</t>
  </si>
  <si>
    <t>0000504/4/01/08/2020</t>
  </si>
  <si>
    <t>00142/OCN/01/06/2020</t>
  </si>
  <si>
    <t>00127/OQN/01/06/2020</t>
  </si>
  <si>
    <t>0000314/4/08/06/2020</t>
  </si>
  <si>
    <t>0000362/4/08/07/2020</t>
  </si>
  <si>
    <t>00219/OCN/01/07/2020</t>
  </si>
  <si>
    <t>00203/OQN/01/07/2020</t>
  </si>
  <si>
    <t>0000556/4/01/07/2020</t>
  </si>
  <si>
    <t>0000506/4/01/08/2020</t>
  </si>
  <si>
    <t>00222/OCN/01/07/2020</t>
  </si>
  <si>
    <t>00208/OQN/01/07/2020</t>
  </si>
  <si>
    <t>0000559/4/01/07/2020</t>
  </si>
  <si>
    <t>0000507/4/01/08/2020</t>
  </si>
  <si>
    <t>00223/OCN/01/07/2020</t>
  </si>
  <si>
    <t>00209/OQN/01/07/2020</t>
  </si>
  <si>
    <t>0000560/4/01/07/2020</t>
  </si>
  <si>
    <t>0000508/4/01/08/2020</t>
  </si>
  <si>
    <t>Jawa Timur</t>
  </si>
  <si>
    <t>00224/OCN/01/07/2020</t>
  </si>
  <si>
    <t>00210/OQN/01/07/2020</t>
  </si>
  <si>
    <t>0000561/4/01/07/2020</t>
  </si>
  <si>
    <t>0000509/4/01/08/2020</t>
  </si>
  <si>
    <t>00184/OCN/01/07/2020</t>
  </si>
  <si>
    <t>00173/OQN/01/07/2020</t>
  </si>
  <si>
    <t>0000327/4/08/07/2020</t>
  </si>
  <si>
    <t>0000366/4/08/07/2020</t>
  </si>
  <si>
    <t>00186/OCN/01/07/2020</t>
  </si>
  <si>
    <t>00174/OQN/01/07/2020</t>
  </si>
  <si>
    <t>0000328/4/08/07/2020</t>
  </si>
  <si>
    <t>0000367/4/08/07/2020</t>
  </si>
  <si>
    <t>00187/OCN/01/07/2020</t>
  </si>
  <si>
    <t>00175/OQN/01/07/2020</t>
  </si>
  <si>
    <t>0000329/4/08/07/2020</t>
  </si>
  <si>
    <t>0000368/4/08/07/2020</t>
  </si>
  <si>
    <t>00215/OCN/01/07/2020</t>
  </si>
  <si>
    <t>00201/OQN/01/07/2020</t>
  </si>
  <si>
    <t>0000337/4/08/07/2020</t>
  </si>
  <si>
    <t>0000371/4/08/08/2020</t>
  </si>
  <si>
    <t>00216/OCN/01/07/2020</t>
  </si>
  <si>
    <t>00202/OQN/01/07/2020</t>
  </si>
  <si>
    <t>0000338/4/08/07/2020</t>
  </si>
  <si>
    <t>0000372/4/08/08/2020</t>
  </si>
  <si>
    <t>00231/OCN/01/08/2020</t>
  </si>
  <si>
    <t>00216/OQN/01/08/2020</t>
  </si>
  <si>
    <t>0000343/4/08/08/2020</t>
  </si>
  <si>
    <t>0000373/4/08/08/2020</t>
  </si>
  <si>
    <t>00202/OCN/01/07/2020</t>
  </si>
  <si>
    <t>00185/OQN/01/07/2020</t>
  </si>
  <si>
    <t>0000546/4/01/07/2020</t>
  </si>
  <si>
    <t>0000510/4/01/07/2020</t>
  </si>
  <si>
    <t>00232/OCN/01/08/2020</t>
  </si>
  <si>
    <t>00217/OQN/01/08/2020</t>
  </si>
  <si>
    <t>0000563/4/01/08/2020</t>
  </si>
  <si>
    <t>0000511/4/01/08/2020</t>
  </si>
  <si>
    <t>00236/OCN/01/08/2020</t>
  </si>
  <si>
    <t>00222/OQN/01/08/2020</t>
  </si>
  <si>
    <t>0000564/4/01/08/2020</t>
  </si>
  <si>
    <t>0000512/4/01/08/2020</t>
  </si>
  <si>
    <t>00239/OCN/01/08/2020</t>
  </si>
  <si>
    <t>00224/OQN/01/08/2020</t>
  </si>
  <si>
    <t>0000566/4/01/08/2020</t>
  </si>
  <si>
    <t>0000513/4/01/08/2020</t>
  </si>
  <si>
    <t>00240/OCN/01/08/2020</t>
  </si>
  <si>
    <t>00225/OQN/01/08/2020</t>
  </si>
  <si>
    <t>0000567/4/01/08/2020</t>
  </si>
  <si>
    <t>0000514/4/01/08/2020</t>
  </si>
  <si>
    <t>00233/OCN/01/08/2020</t>
  </si>
  <si>
    <t>00218/OQN/01/08/2020</t>
  </si>
  <si>
    <t>0000568/4/01/08/2020</t>
  </si>
  <si>
    <t>0000515/4/01/08/2020</t>
  </si>
  <si>
    <t>00242/OCN/01/08/2020</t>
  </si>
  <si>
    <t>00226/OQN/01/08/2020</t>
  </si>
  <si>
    <t>0000569/4/01/08/2020</t>
  </si>
  <si>
    <t>0000516/4/01/08/2020</t>
  </si>
  <si>
    <t>00246/OCN/01/08/2020</t>
  </si>
  <si>
    <t>00229/OQN/01/08/2020</t>
  </si>
  <si>
    <t>0000572/4/01/08/2020</t>
  </si>
  <si>
    <t>0000518/4/01/08/2020</t>
  </si>
  <si>
    <t>00214/OCN/01/07/2020</t>
  </si>
  <si>
    <t>00200/OQN/01/07/2020</t>
  </si>
  <si>
    <t>0000339/4/08/07/2020</t>
  </si>
  <si>
    <t>0000374/4/08/08/2020</t>
  </si>
  <si>
    <t>00250/OCN/01/08/2020</t>
  </si>
  <si>
    <t>00237/OQN/01/08/2020</t>
  </si>
  <si>
    <t>0000348/4/08/08/2020</t>
  </si>
  <si>
    <t>0000375/4/08/08/2020</t>
  </si>
  <si>
    <t>00251/OCN/01/08/2020</t>
  </si>
  <si>
    <t>00236/OQN/01/08/2020</t>
  </si>
  <si>
    <t>0000349/4/08/08/2020</t>
  </si>
  <si>
    <t>0000376/4/08/08/2020</t>
  </si>
  <si>
    <t>00252/OCN/01/08/2020</t>
  </si>
  <si>
    <t>00235/OQN/01/08/2020</t>
  </si>
  <si>
    <t>0000350/4/08/08/2020</t>
  </si>
  <si>
    <t>0000377/4/08/08/2020</t>
  </si>
  <si>
    <t>00261/OCN/01/08/2020</t>
  </si>
  <si>
    <t>00241/OQN/01/08/2020</t>
  </si>
  <si>
    <t>0000352/4/08/08/2020</t>
  </si>
  <si>
    <t>0000379/4/08/08/2020</t>
  </si>
  <si>
    <t>Samarinda</t>
  </si>
  <si>
    <t>00234/OCN/01/08/2020</t>
  </si>
  <si>
    <t>00219/OQN/01/08/2020</t>
  </si>
  <si>
    <t>0000565/4/01/08/2020</t>
  </si>
  <si>
    <t>0000519/4/01/08/2020</t>
  </si>
  <si>
    <t>00211/OCN/01/07/2020</t>
  </si>
  <si>
    <t>00197/OQN/01/07/2020</t>
  </si>
  <si>
    <t>0000570/4/01/08/2020</t>
  </si>
  <si>
    <t>0000520/4/01/08/2020</t>
  </si>
  <si>
    <t>00244/OCN/01/08/2020</t>
  </si>
  <si>
    <t>00228/OQN/01/08/2020</t>
  </si>
  <si>
    <t>0000571/4/01/08/2020</t>
  </si>
  <si>
    <t>0000521/4/01/08/2020</t>
  </si>
  <si>
    <t>00243/OCN/01/08/2020</t>
  </si>
  <si>
    <t>00227/OQN/01/08/2020</t>
  </si>
  <si>
    <t>0000573/4/01/08/2020</t>
  </si>
  <si>
    <t>0000522/4/01/08/2020</t>
  </si>
  <si>
    <t>00212/OCN/01/07/2020</t>
  </si>
  <si>
    <t>00198/OQN/01/07/2020</t>
  </si>
  <si>
    <t>0000574/4/01/08/2020</t>
  </si>
  <si>
    <t>0000523/4/01/08/2020</t>
  </si>
  <si>
    <t>00249/OCN/01/08/2020</t>
  </si>
  <si>
    <t>00232/OQN/01/08/2020</t>
  </si>
  <si>
    <t>0000575/4/01/08/2020</t>
  </si>
  <si>
    <t>0000524/4/01/08/2020</t>
  </si>
  <si>
    <t>00247/OCN/01/08/2020</t>
  </si>
  <si>
    <t>00230/OQN/01/08/2020</t>
  </si>
  <si>
    <t>0000576/4/01/08/2020</t>
  </si>
  <si>
    <t>0000525/4/01/08/2020</t>
  </si>
  <si>
    <t>00258/OCN/01/08/2020</t>
  </si>
  <si>
    <t>00238/OQN/01/08/2020</t>
  </si>
  <si>
    <t>0000578/4/01/08/2020</t>
  </si>
  <si>
    <t>0000526/4/01/08/2020</t>
  </si>
  <si>
    <t>00259/OCN/01/08/2020</t>
  </si>
  <si>
    <t>00239/OQN/01/08/2020</t>
  </si>
  <si>
    <t>0000579/4/01/08/2020</t>
  </si>
  <si>
    <t>0000527/4/01/08/2020</t>
  </si>
  <si>
    <t>BANDUNG</t>
  </si>
  <si>
    <t>00260/OCN/01/08/2020</t>
  </si>
  <si>
    <t>00240/OQN/01/08/2020</t>
  </si>
  <si>
    <t>0000580/4/01/08/2020</t>
  </si>
  <si>
    <t>0000528/4/01/08/2020</t>
  </si>
  <si>
    <t>KENDAL</t>
  </si>
  <si>
    <t>00270/OCN/01/08/2020</t>
  </si>
  <si>
    <t>00250/OQN/01/08/2020</t>
  </si>
  <si>
    <t>0000354/4/08/08/2020</t>
  </si>
  <si>
    <t>0000382/4/08/08/2020</t>
  </si>
  <si>
    <t>Banjarmasin</t>
  </si>
  <si>
    <t>00262/OCN/01/08/2020</t>
  </si>
  <si>
    <t>00243/OQN/01/08/2020</t>
  </si>
  <si>
    <t>0000581/4/01/08/2020</t>
  </si>
  <si>
    <t>0000529/4/01/08/2020</t>
  </si>
  <si>
    <t>00268/OCN/01/08/2020</t>
  </si>
  <si>
    <t>00249/OQN/01/08/2020</t>
  </si>
  <si>
    <t>0000582/4/01/08/2020</t>
  </si>
  <si>
    <t>0000530/4/01/08/2020</t>
  </si>
  <si>
    <t>00237/OCN/01/08/2020</t>
  </si>
  <si>
    <t>00221/OQN/01/08/2020</t>
  </si>
  <si>
    <t>0000344/4/08/08/2020</t>
  </si>
  <si>
    <t>0000383/4/08/09/2020</t>
  </si>
  <si>
    <t>00238/OCN/01/08/2020</t>
  </si>
  <si>
    <t>00223/OQN/01/08/2020</t>
  </si>
  <si>
    <t>0000345/4/08/08/2020</t>
  </si>
  <si>
    <t>0000384/4/08/09/2020</t>
  </si>
  <si>
    <t>00278/OCN/01/09/2020</t>
  </si>
  <si>
    <t>00257/OQN/01/09/2020</t>
  </si>
  <si>
    <t>0000588/4/01/09/2020</t>
  </si>
  <si>
    <t>0000531/4/01/09/2020</t>
  </si>
  <si>
    <t>00220/OCN/01/07/2020</t>
  </si>
  <si>
    <t>00204/OQN/01/07/2020</t>
  </si>
  <si>
    <t>0000227/4/10/07/2020</t>
  </si>
  <si>
    <t>0000316/4/10/09/2020</t>
  </si>
  <si>
    <t>00218/OCN/01/07/2020</t>
  </si>
  <si>
    <t>00205/OQN/01/07/2020</t>
  </si>
  <si>
    <t>0000228/4/10/07/2020</t>
  </si>
  <si>
    <t>0000317/4/10/09/2020</t>
  </si>
  <si>
    <t>00217/OCN/01/07/2020</t>
  </si>
  <si>
    <t>00206/OQN/01/07/2020</t>
  </si>
  <si>
    <t>0000229/4/10/07/2020</t>
  </si>
  <si>
    <t>0000318/4/10/09/2020</t>
  </si>
  <si>
    <t>00272/OCN/01/08/2020</t>
  </si>
  <si>
    <t>00253/OQN/01/08/2020</t>
  </si>
  <si>
    <t>0000585/4/01/08/2020</t>
  </si>
  <si>
    <t>0000532/4/01/09/2020</t>
  </si>
  <si>
    <t>00273/OCN/01/08/2020</t>
  </si>
  <si>
    <t>00254/OQN/01/08/2020</t>
  </si>
  <si>
    <t>0000586/4/01/08/2020</t>
  </si>
  <si>
    <t>0000533/4/01/09/2020</t>
  </si>
  <si>
    <t>00280/OCN/01/09/2020</t>
  </si>
  <si>
    <t>00258/OQN/01/09/2020</t>
  </si>
  <si>
    <t>0000590/4/01/09/2020</t>
  </si>
  <si>
    <t>0000535/4/01/09/2020</t>
  </si>
  <si>
    <t>00152/OCN/01/06/2020</t>
  </si>
  <si>
    <t>00139/OQN/01/06/2020</t>
  </si>
  <si>
    <t>0000527/4/01/06/2020</t>
  </si>
  <si>
    <t>0000536/4/01/09/2020</t>
  </si>
  <si>
    <t>00153/OCN/01/06/2020</t>
  </si>
  <si>
    <t>00138/OQN/01/06/2020</t>
  </si>
  <si>
    <t>0000528/4/01/06/2020</t>
  </si>
  <si>
    <t>0000537/4/01/09/2020</t>
  </si>
  <si>
    <t>00154/OCN/01/06/2020</t>
  </si>
  <si>
    <t>00137/OQN/01/06/2020</t>
  </si>
  <si>
    <t>0000529/4/01/06/2020</t>
  </si>
  <si>
    <t>0000538/4/01/09/2020</t>
  </si>
  <si>
    <t>00275/OCN/01/08/2020</t>
  </si>
  <si>
    <t>00255/OQN/01/08/2020</t>
  </si>
  <si>
    <t>0000355/4/08/08/2020</t>
  </si>
  <si>
    <t>0000386/4/08/09/2020</t>
  </si>
  <si>
    <t>00263/OCN/01/08/2020</t>
  </si>
  <si>
    <t>00244/OQN/01/08/2020</t>
  </si>
  <si>
    <t>0000073/4/31/08/2020</t>
  </si>
  <si>
    <t>0000056/4/31/09/2020</t>
  </si>
  <si>
    <t>00264/OCN/01/08/2020</t>
  </si>
  <si>
    <t>00245/OQN/01/08/2020</t>
  </si>
  <si>
    <t>0000074/4/31/08/2020</t>
  </si>
  <si>
    <t>0000057/4/31/09/2020</t>
  </si>
  <si>
    <t>00265/OCN/01/08/2020</t>
  </si>
  <si>
    <t>00246/OQN/01/08/2020</t>
  </si>
  <si>
    <t>0000075/4/31/08/2020</t>
  </si>
  <si>
    <t>0000058/4/31/09/2020</t>
  </si>
  <si>
    <t>00266/OCN/01/08/2020</t>
  </si>
  <si>
    <t>00247/OQN/01/08/2020</t>
  </si>
  <si>
    <t>0000076/4/31/08/2020</t>
  </si>
  <si>
    <t>0000059/4/31/09/2020</t>
  </si>
  <si>
    <t>00289/OCN/01/09/2020</t>
  </si>
  <si>
    <t>00269/OQN/01/09/2020</t>
  </si>
  <si>
    <t>0000021/4/06/09/2020</t>
  </si>
  <si>
    <t>0000022/4/06/09/2020</t>
  </si>
  <si>
    <t>00271/OCN/01/08/2020</t>
  </si>
  <si>
    <t>00260/OQN/01/09/2020</t>
  </si>
  <si>
    <t>0000021/4/03/09/2020</t>
  </si>
  <si>
    <t>0000023/4/03/09/2020</t>
  </si>
  <si>
    <t>00281/OCN/01/09/2020</t>
  </si>
  <si>
    <t>00261/OQN/01/09/2020</t>
  </si>
  <si>
    <t>0000591/4/01/09/2020</t>
  </si>
  <si>
    <t>0000539/4/01/09/2020</t>
  </si>
  <si>
    <t>00282/OCN/01/09/2020</t>
  </si>
  <si>
    <t>00262/OQN/01/09/2020</t>
  </si>
  <si>
    <t>0000592/4/01/09/2020</t>
  </si>
  <si>
    <t>0000540/4/01/09/2020</t>
  </si>
  <si>
    <t>00283/OCN/01/09/2020</t>
  </si>
  <si>
    <t>00265/OQN/01/09/2020</t>
  </si>
  <si>
    <t>0000593/4/01/09/2020</t>
  </si>
  <si>
    <t>0000542/4/01/09/2020</t>
  </si>
  <si>
    <t>00287/OCN/01/09/2020</t>
  </si>
  <si>
    <t>00267/OQN/01/09/2020</t>
  </si>
  <si>
    <t>0000594/4/01/09/2020</t>
  </si>
  <si>
    <t>0000543/4/01/09/2020</t>
  </si>
  <si>
    <t>00286/OCN/01/09/2020</t>
  </si>
  <si>
    <t>00266/OQN/01/09/2020</t>
  </si>
  <si>
    <t>0000595/4/01/09/2020</t>
  </si>
  <si>
    <t>0000544/4/01/09/2020</t>
  </si>
  <si>
    <t>00235/OCN/01/08/2020</t>
  </si>
  <si>
    <t>00220/OQN/01/08/2020</t>
  </si>
  <si>
    <t>0000230/4/10/08/2020</t>
  </si>
  <si>
    <t>0000319/4/10/10/2020</t>
  </si>
  <si>
    <t>00290/OCN/01/09/2020</t>
  </si>
  <si>
    <t>00270/OQN/01/09/2020</t>
  </si>
  <si>
    <t>0000596/4/01/09/2020</t>
  </si>
  <si>
    <t>0000545/4/01/10/2020</t>
  </si>
  <si>
    <t>00284/OCN/01/09/2020</t>
  </si>
  <si>
    <t>00263/OQN/01/09/2020</t>
  </si>
  <si>
    <t>0000356/4/08/09/2020</t>
  </si>
  <si>
    <t>0000387/4/08/09/2020</t>
  </si>
  <si>
    <t>00285/OCN/01/09/2020</t>
  </si>
  <si>
    <t>00264/OQN/01/09/2020</t>
  </si>
  <si>
    <t>0000357/4/08/09/2020</t>
  </si>
  <si>
    <t>0000388/4/08/10/2020</t>
  </si>
  <si>
    <t>00308/OCN/01/10/2020</t>
  </si>
  <si>
    <t>00282/OQN/01/10/2020</t>
  </si>
  <si>
    <t>0000232/4/10/10/2020</t>
  </si>
  <si>
    <t>0000320/4/10/10/2020</t>
  </si>
  <si>
    <t>00307/OCN/01/10/2020</t>
  </si>
  <si>
    <t>00283/OQN/01/10/2020</t>
  </si>
  <si>
    <t>0000233/4/10/10/2020</t>
  </si>
  <si>
    <t>0000321/4/10/10/2020</t>
  </si>
  <si>
    <t>00306/OCN/01/10/2020</t>
  </si>
  <si>
    <t>00284/OQN/01/10/2020</t>
  </si>
  <si>
    <t>0000234/4/10/10/2020</t>
  </si>
  <si>
    <t>0000322/4/10/10/2020</t>
  </si>
  <si>
    <t>00305/OCN/01/10/2020</t>
  </si>
  <si>
    <t>00285/OQN/01/10/2020</t>
  </si>
  <si>
    <t>0000235/4/10/10/2020</t>
  </si>
  <si>
    <t>0000323/4/10/10/2020</t>
  </si>
  <si>
    <t>00304/OCN/01/10/2020</t>
  </si>
  <si>
    <t>00286/OQN/01/10/2020</t>
  </si>
  <si>
    <t>0000236/4/10/10/2020</t>
  </si>
  <si>
    <t>0000324/4/10/10/2020</t>
  </si>
  <si>
    <t>00303/OCN/01/10/2020</t>
  </si>
  <si>
    <t>00287/OQN/01/10/2020</t>
  </si>
  <si>
    <t>0000237/4/10/10/2020</t>
  </si>
  <si>
    <t>0000325/4/10/10/2020</t>
  </si>
  <si>
    <t>00302/OCN/01/10/2020</t>
  </si>
  <si>
    <t>00288/OQN/01/10/2020</t>
  </si>
  <si>
    <t>0000238/4/10/10/2020</t>
  </si>
  <si>
    <t>0000326/4/10/10/2020</t>
  </si>
  <si>
    <t>00295/OCN/01/09/2020</t>
  </si>
  <si>
    <t>00273/OQN/01/09/2020</t>
  </si>
  <si>
    <t>0000359/4/08/09/2020</t>
  </si>
  <si>
    <t>0000389/4/08/10/2020</t>
  </si>
  <si>
    <t>00294/OCN/01/09/2020</t>
  </si>
  <si>
    <t>00274/OQN/01/09/2020</t>
  </si>
  <si>
    <t>0000360/4/08/09/2020</t>
  </si>
  <si>
    <t>0000390/4/08/10/2020</t>
  </si>
  <si>
    <t>00299/OCN/01/10/2020</t>
  </si>
  <si>
    <t>00280/OQN/01/10/2020</t>
  </si>
  <si>
    <t>0000022/4/06/10/2020</t>
  </si>
  <si>
    <t>0000023/4/06/10/2020</t>
  </si>
  <si>
    <t>00296/OCN/01/10/2020</t>
  </si>
  <si>
    <t>00276/OQN/01/10/2020</t>
  </si>
  <si>
    <t>0000362/4/08/10/2020</t>
  </si>
  <si>
    <t>0000391/4/08/10/2020</t>
  </si>
  <si>
    <t>00297/OCN/01/10/2020</t>
  </si>
  <si>
    <t>00277/OQN/01/10/2020</t>
  </si>
  <si>
    <t>0000363/4/08/10/2020</t>
  </si>
  <si>
    <t>0000392/4/08/10/2020</t>
  </si>
  <si>
    <t>00288/OCN/01/09/2020</t>
  </si>
  <si>
    <t>00268/OQN/01/09/2020</t>
  </si>
  <si>
    <t>0000022/4/03/09/2020</t>
  </si>
  <si>
    <t>0000024/4/03/09/2020</t>
  </si>
  <si>
    <t>00292/OCN/01/09/2020</t>
  </si>
  <si>
    <t>00275/OQN/01/09/2020</t>
  </si>
  <si>
    <t>0000058/4/04/09/2020</t>
  </si>
  <si>
    <t>0000059/4/04/10/2020</t>
  </si>
  <si>
    <t>00291/OCN/01/09/2020</t>
  </si>
  <si>
    <t>00271/OQN/01/09/2020</t>
  </si>
  <si>
    <t>0000060/4/04/10/2020</t>
  </si>
  <si>
    <t>00301/OCN/01/10/2020</t>
  </si>
  <si>
    <t>00281/OQN/01/10/2020</t>
  </si>
  <si>
    <t>0000061/4/04/10/2020</t>
  </si>
  <si>
    <t>00316/OCN/01/10/2020</t>
  </si>
  <si>
    <t>00296/OQN/01/10/2020</t>
  </si>
  <si>
    <t>0000364/4/08/10/2020</t>
  </si>
  <si>
    <t>0000393/4/08/10/2020</t>
  </si>
  <si>
    <t>00315/OCN/01/10/2020</t>
  </si>
  <si>
    <t>00295/OQN/01/10/2020</t>
  </si>
  <si>
    <t>0000365/4/08/10/2020</t>
  </si>
  <si>
    <t>0000394/4/08/10/2020</t>
  </si>
  <si>
    <t>00314/OCN/01/10/2020</t>
  </si>
  <si>
    <t>00294/OQN/01/10/2020</t>
  </si>
  <si>
    <t>0000366/4/08/10/2020</t>
  </si>
  <si>
    <t>0000395/4/08/10/2020</t>
  </si>
  <si>
    <t>00313/OCN/01/10/2020</t>
  </si>
  <si>
    <t>00293/OQN/01/10/2020</t>
  </si>
  <si>
    <t>0000367/4/08/10/2020</t>
  </si>
  <si>
    <t>0000396/4/08/10/2020</t>
  </si>
  <si>
    <t>00318/OCN/01/10/2020</t>
  </si>
  <si>
    <t>00298/OQN/01/10/2020</t>
  </si>
  <si>
    <t>0000368/4/08/10/2020</t>
  </si>
  <si>
    <t>0000397/4/08/10/2020</t>
  </si>
  <si>
    <t>00319/OCN/01/10/2020</t>
  </si>
  <si>
    <t>00297/OQN/01/10/2020</t>
  </si>
  <si>
    <t>0000369/4/08/10/2020</t>
  </si>
  <si>
    <t>0000398/4/08/10/2020</t>
  </si>
  <si>
    <t>00323/OCN/01/10/2020</t>
  </si>
  <si>
    <t>00301/OQN/01/10/2020</t>
  </si>
  <si>
    <t>0000370/4/08/10/2020</t>
  </si>
  <si>
    <t>0000399/4/08/10/2020</t>
  </si>
  <si>
    <t>00324/OCN/01/10/2020</t>
  </si>
  <si>
    <t>00302/OQN/01/10/2020</t>
  </si>
  <si>
    <t>0000371/4/08/10/2020</t>
  </si>
  <si>
    <t>0000400/4/08/10/2020</t>
  </si>
  <si>
    <t>00327/OCN/01/10/2020</t>
  </si>
  <si>
    <t>00305/OQN/01/10/2020</t>
  </si>
  <si>
    <t>0000373/4/08/10/2020</t>
  </si>
  <si>
    <t>0000401/4/08/10/2020</t>
  </si>
  <si>
    <t>00326/OCN/01/10/2020</t>
  </si>
  <si>
    <t>00304/OQN/01/10/2020</t>
  </si>
  <si>
    <t>0000372/4/08/10/2020</t>
  </si>
  <si>
    <t>0000402/4/08/10/2020</t>
  </si>
  <si>
    <t>MANADO</t>
  </si>
  <si>
    <t>00330/OCN/01/10/2020</t>
  </si>
  <si>
    <t>00308/OQN/01/10/2020</t>
  </si>
  <si>
    <t>0000599/4/01/10/2020</t>
  </si>
  <si>
    <t>0000548/4/01/10/2020</t>
  </si>
  <si>
    <t>00293/OCN/01/09/2020</t>
  </si>
  <si>
    <t>00272/OQN/01/09/2020</t>
  </si>
  <si>
    <t>0000231/4/10/09/2020</t>
  </si>
  <si>
    <t>0000327/4/10/10/2020</t>
  </si>
  <si>
    <t>00321/OCN/01/10/2020</t>
  </si>
  <si>
    <t>00303/OQN/01/10/2020</t>
  </si>
  <si>
    <t>0000062/4/04/10/2020</t>
  </si>
  <si>
    <t>00322/OCN/01/10/2020</t>
  </si>
  <si>
    <t>00299/OQN/01/10/2020</t>
  </si>
  <si>
    <t>0000063/4/04/10/2020</t>
  </si>
  <si>
    <t>00320/OCN/01/10/2020</t>
  </si>
  <si>
    <t>00300/OQN/01/10/2020</t>
  </si>
  <si>
    <t>0000064/4/04/10/2020</t>
  </si>
  <si>
    <t>00325/OCN/01/10/2020</t>
  </si>
  <si>
    <t>00312/OQN/01/10/2020</t>
  </si>
  <si>
    <t>0000065/4/04/10/2020</t>
  </si>
  <si>
    <t>00328/OCN/01/10/2020</t>
  </si>
  <si>
    <t>00306/OQN/01/10/2020</t>
  </si>
  <si>
    <t>0000374/4/08/10/2020</t>
  </si>
  <si>
    <t>0000403/4/08/11/2020</t>
  </si>
  <si>
    <t>00334/OCN/01/10/2020</t>
  </si>
  <si>
    <t>00313/OQN/01/10/2020</t>
  </si>
  <si>
    <t>0000376/4/08/10/2020</t>
  </si>
  <si>
    <t>0000404/4/08/11/2020</t>
  </si>
  <si>
    <t>00344/OCN/01/11/2020</t>
  </si>
  <si>
    <t>00319/OQN/01/11/2020</t>
  </si>
  <si>
    <t>0000381/4/08/11/2020</t>
  </si>
  <si>
    <t>0000405/4/08/11/2020</t>
  </si>
  <si>
    <t>00341/OCN/01/11/2020</t>
  </si>
  <si>
    <t>00320/OQN/01/11/2020</t>
  </si>
  <si>
    <t>0000382/4/08/11/2020</t>
  </si>
  <si>
    <t>0000406/4/08/11/2020</t>
  </si>
  <si>
    <t>00340/OCN/01/11/2020</t>
  </si>
  <si>
    <t>00321/OQN/01/11/2020</t>
  </si>
  <si>
    <t>0000383/4/08/11/2020</t>
  </si>
  <si>
    <t>0000407/4/08/11/2020</t>
  </si>
  <si>
    <t>00333/OCN/01/10/2020</t>
  </si>
  <si>
    <t>00311/OQN/01/10/2020</t>
  </si>
  <si>
    <t>0000023/4/03/11/2020</t>
  </si>
  <si>
    <t>0000025/4/03/11/2020</t>
  </si>
  <si>
    <t>00329/OCN/01/10/2020</t>
  </si>
  <si>
    <t>00307/OQN/01/10/2020</t>
  </si>
  <si>
    <t>0000239/4/10/10/2020</t>
  </si>
  <si>
    <t>0000328/4/10/11/2020</t>
  </si>
  <si>
    <t>00347/OCN/01/11/2020</t>
  </si>
  <si>
    <t>00324/OQN/01/11/2020</t>
  </si>
  <si>
    <t>0000065/4/04/11/2020</t>
  </si>
  <si>
    <t>0000066/4/04/11/2020</t>
  </si>
  <si>
    <t>Cilegon</t>
  </si>
  <si>
    <t>00346/OCN/01/11/2020</t>
  </si>
  <si>
    <t>00323/OQN/01/11/2020</t>
  </si>
  <si>
    <t>0000600/4/01/11/2020</t>
  </si>
  <si>
    <t>0000549/4/01/11/2020</t>
  </si>
  <si>
    <t>00331/OCN/01/10/2020</t>
  </si>
  <si>
    <t>00309/OQN/01/10/2020</t>
  </si>
  <si>
    <t>0000375/4/08/10/2020</t>
  </si>
  <si>
    <t>0000408/4/08/11/2020</t>
  </si>
  <si>
    <t>Jambi</t>
  </si>
  <si>
    <t>00339/OCN/01/11/2020</t>
  </si>
  <si>
    <t>00325/OQN/01/11/2020</t>
  </si>
  <si>
    <t>0000384/4/08/11/2020</t>
  </si>
  <si>
    <t>0000409/4/08/11/2020</t>
  </si>
  <si>
    <t>00355/OCN/01/11/2020</t>
  </si>
  <si>
    <t>00332/OQN/01/11/2020</t>
  </si>
  <si>
    <t>0000601/4/01/11/2020</t>
  </si>
  <si>
    <t>0000550/4/01/11/2020</t>
  </si>
  <si>
    <t>00352/OCN/01/11/2020</t>
  </si>
  <si>
    <t>00330/OQN/01/11/2020</t>
  </si>
  <si>
    <t>0000386/4/08/11/2020</t>
  </si>
  <si>
    <t>0000410/4/08/11/2020</t>
  </si>
  <si>
    <t>00350/OCN/01/11/2020</t>
  </si>
  <si>
    <t>00337/OQN/01/11/2020</t>
  </si>
  <si>
    <t>0000387/4/08/11/2020</t>
  </si>
  <si>
    <t>0000411/4/08/11/2020</t>
  </si>
  <si>
    <t>00351/OCN/01/11/2020</t>
  </si>
  <si>
    <t>00338/OQN/01/11/2020</t>
  </si>
  <si>
    <t>0000388/4/08/11/2020</t>
  </si>
  <si>
    <t>0000412/4/08/11/2020</t>
  </si>
  <si>
    <t>00349/OCN/01/11/2020</t>
  </si>
  <si>
    <t>00327/OQN/01/11/2020</t>
  </si>
  <si>
    <t>0000385/4/08/11/2020</t>
  </si>
  <si>
    <t>0000413/4/08/11/2020</t>
  </si>
  <si>
    <t>00361/OCN/01/11/2020</t>
  </si>
  <si>
    <t>00342/OQN/01/11/2020</t>
  </si>
  <si>
    <t>0000603/4/01/11/2020</t>
  </si>
  <si>
    <t>0000552/4/01/11/2020</t>
  </si>
  <si>
    <t>00345/OCN/01/11/2020</t>
  </si>
  <si>
    <t>00322/OQN/01/11/2020</t>
  </si>
  <si>
    <t>0000024/4/03/11/2020</t>
  </si>
  <si>
    <t>0000026/4/03/11/2020</t>
  </si>
  <si>
    <t>00367/OCN/01/11/2020</t>
  </si>
  <si>
    <t>00350/OQN/01/11/2020</t>
  </si>
  <si>
    <t>0000605/4/01/11/2020</t>
  </si>
  <si>
    <t>0000553/4/01/11/2020</t>
  </si>
  <si>
    <t>00397/OCN/01/11/2020</t>
  </si>
  <si>
    <t>00378/OQN/01/11/2020</t>
  </si>
  <si>
    <t>0000606/4/01/11/2020</t>
  </si>
  <si>
    <t>0000554/4/01/11/2020</t>
  </si>
  <si>
    <t>00363/OCN/01/11/2020</t>
  </si>
  <si>
    <t>00344/OQN/01/11/2020</t>
  </si>
  <si>
    <t>0000604/4/01/11/2020</t>
  </si>
  <si>
    <t>0000555/4/01/11/2020</t>
  </si>
  <si>
    <t>00387/OCN/01/11/2020</t>
  </si>
  <si>
    <t>00364/OQN/01/11/2020</t>
  </si>
  <si>
    <t>0000067/4/04/11/2020</t>
  </si>
  <si>
    <t>0000068/4/04/11/2020</t>
  </si>
  <si>
    <t>0000069/4/04/11/2020</t>
  </si>
  <si>
    <t>0000070/4/04/11/2020</t>
  </si>
  <si>
    <t>00400/OCN/01/11/2020</t>
  </si>
  <si>
    <t>00382/OQN/01/11/2020</t>
  </si>
  <si>
    <t>0000607/4/01/11/2020</t>
  </si>
  <si>
    <t>0000556/4/01/11/2020</t>
  </si>
  <si>
    <t>00396/OCN/01/11/2020</t>
  </si>
  <si>
    <t>00377/OQN/01/11/2020</t>
  </si>
  <si>
    <t>0000414/4/08/11/2020</t>
  </si>
  <si>
    <t>00404/OCN/01/11/2020</t>
  </si>
  <si>
    <t>00384/OQN/01/11/2020</t>
  </si>
  <si>
    <t>0000415/4/08/11/2020</t>
  </si>
  <si>
    <t>00375/OCN/01/11/2020</t>
  </si>
  <si>
    <t>00352/OQN/01/11/2020</t>
  </si>
  <si>
    <t>0000392/4/08/11/2020</t>
  </si>
  <si>
    <t>0000417/4/08/11/2020</t>
  </si>
  <si>
    <t>00376/OCN/01/11/2020</t>
  </si>
  <si>
    <t>00353/OQN/01/11/2020</t>
  </si>
  <si>
    <t>0000393/4/08/11/2020</t>
  </si>
  <si>
    <t>0000418/4/08/11/2020</t>
  </si>
  <si>
    <t>00377/OCN/01/11/2020</t>
  </si>
  <si>
    <t>00354/OQN/01/11/2020</t>
  </si>
  <si>
    <t>0000394/4/08/11/2020</t>
  </si>
  <si>
    <t>0000419/4/08/11/2020</t>
  </si>
  <si>
    <t>00378/OCN/01/11/2020</t>
  </si>
  <si>
    <t>00355/OQN/01/11/2020</t>
  </si>
  <si>
    <t>0000395/4/08/11/2020</t>
  </si>
  <si>
    <t>0000420/4/08/11/2020</t>
  </si>
  <si>
    <t>00379/OCN/01/11/2020</t>
  </si>
  <si>
    <t>00356/OQN/01/11/2020</t>
  </si>
  <si>
    <t>0000396/4/08/11/2020</t>
  </si>
  <si>
    <t>0000421/4/08/11/2020</t>
  </si>
  <si>
    <t>00380/OCN/01/11/2020</t>
  </si>
  <si>
    <t>00357/OQN/01/11/2020</t>
  </si>
  <si>
    <t>0000397/4/08/11/2020</t>
  </si>
  <si>
    <t>0000422/4/08/11/2020</t>
  </si>
  <si>
    <t>00381/OCN/01/11/2020</t>
  </si>
  <si>
    <t>00358/OQN/01/11/2020</t>
  </si>
  <si>
    <t>0000398/4/08/11/2020</t>
  </si>
  <si>
    <t>0000423/4/08/11/2020</t>
  </si>
  <si>
    <t>00382/OCN/01/11/2020</t>
  </si>
  <si>
    <t>00359/OQN/01/11/2020</t>
  </si>
  <si>
    <t>0000399/4/08/11/2020</t>
  </si>
  <si>
    <t>0000424/4/08/11/2020</t>
  </si>
  <si>
    <t>00374/OCN/01/11/2020</t>
  </si>
  <si>
    <t>00373/OQN/01/11/2020</t>
  </si>
  <si>
    <t>0000426/4/08/11/2020</t>
  </si>
  <si>
    <t>00394/OCN/01/11/2020</t>
  </si>
  <si>
    <t>00375/OQN/01/11/2020</t>
  </si>
  <si>
    <t>0000428/4/08/11/2020</t>
  </si>
  <si>
    <t>00395/OCN/01/11/2020</t>
  </si>
  <si>
    <t>00376/OQN/01/11/2020</t>
  </si>
  <si>
    <t>0000429/4/08/11/2020</t>
  </si>
  <si>
    <t>Palu</t>
  </si>
  <si>
    <t>00359/OCN/01/11/2020</t>
  </si>
  <si>
    <t>00339/OQN/01/11/2020</t>
  </si>
  <si>
    <t>0000389/4/08/11/2020</t>
  </si>
  <si>
    <t>0000430/4/08/12/2020</t>
  </si>
  <si>
    <t>00383/OCN/01/11/2020</t>
  </si>
  <si>
    <t>00360/OQN/01/11/2020</t>
  </si>
  <si>
    <t>0000400/4/08/11/2020</t>
  </si>
  <si>
    <t>0000431/4/08/12/2020</t>
  </si>
  <si>
    <t>00384/OCN/01/11/2020</t>
  </si>
  <si>
    <t>00361/OQN/01/11/2020</t>
  </si>
  <si>
    <t>0000401/4/08/11/2020</t>
  </si>
  <si>
    <t>0000432/4/08/12/2020</t>
  </si>
  <si>
    <t>00385/OCN/01/11/2020</t>
  </si>
  <si>
    <t>00362/OQN/01/11/2020</t>
  </si>
  <si>
    <t>0000402/4/08/11/2020</t>
  </si>
  <si>
    <t>0000433/4/08/12/2020</t>
  </si>
  <si>
    <t>00386/OCN/01/11/2020</t>
  </si>
  <si>
    <t>00363/OQN/01/11/2020</t>
  </si>
  <si>
    <t>0000434/4/08/12/2020</t>
  </si>
  <si>
    <t>00332/OCN/01/10/2020</t>
  </si>
  <si>
    <t>00310/OQN/01/10/2020</t>
  </si>
  <si>
    <t>0000004/4/28/10/2020</t>
  </si>
  <si>
    <t>0000003/4/28/11/2020</t>
  </si>
  <si>
    <t>00353/OCN/01/11/2020</t>
  </si>
  <si>
    <t>00331/OQN/01/11/2020</t>
  </si>
  <si>
    <t>0000077/4/31/11/2020</t>
  </si>
  <si>
    <t>0000060/4/31/11/2020</t>
  </si>
  <si>
    <t>00364/OCN/01/11/2020</t>
  </si>
  <si>
    <t>00345/OQN/01/11/2020</t>
  </si>
  <si>
    <t>0000078/4/31/11/2020</t>
  </si>
  <si>
    <t>0000061/4/31/02/2021</t>
  </si>
  <si>
    <t>00365/OCN/01/11/2020</t>
  </si>
  <si>
    <t>00346/OQN/01/11/2020</t>
  </si>
  <si>
    <t>0000079/4/31/11/2020</t>
  </si>
  <si>
    <t>0000062/4/31/02/2021</t>
  </si>
  <si>
    <t>00366/OCN/01/11/2020</t>
  </si>
  <si>
    <t>00347/OQN/01/11/2020</t>
  </si>
  <si>
    <t>0000080/4/31/11/2020</t>
  </si>
  <si>
    <t>0000063/4/31/02/2021</t>
  </si>
  <si>
    <t>00368/OCN/01/11/2020</t>
  </si>
  <si>
    <t>00348/OQN/01/11/2020</t>
  </si>
  <si>
    <t>0000081/4/31/11/2020</t>
  </si>
  <si>
    <t>0000064/4/31/02/2021</t>
  </si>
  <si>
    <t>00369/OCN/01/11/2020</t>
  </si>
  <si>
    <t>00349/OQN/01/11/2020</t>
  </si>
  <si>
    <t>0000082/4/31/11/2020</t>
  </si>
  <si>
    <t>0000065/4/31/02/2021</t>
  </si>
  <si>
    <t>00417/OCN/01/11/2020</t>
  </si>
  <si>
    <t>00399/OQN/01/11/2020</t>
  </si>
  <si>
    <t>0000244/4/10/11/2020</t>
  </si>
  <si>
    <t>0000329/4/10/11/2020</t>
  </si>
  <si>
    <t>00356/OCN/01/11/2020</t>
  </si>
  <si>
    <t>00334/OQN/01/11/2020</t>
  </si>
  <si>
    <t>0000240/4/10/11/2020</t>
  </si>
  <si>
    <t>0000330/4/10/12/2020</t>
  </si>
  <si>
    <t>00357/OCN/01/11/2020</t>
  </si>
  <si>
    <t>00335/OQN/01/11/2020</t>
  </si>
  <si>
    <t>0000241/4/10/11/2020</t>
  </si>
  <si>
    <t>0000331/4/10/12/2020</t>
  </si>
  <si>
    <t>00358/OCN/01/11/2020</t>
  </si>
  <si>
    <t>00336/OQN/01/11/2020</t>
  </si>
  <si>
    <t>0000242/4/10/11/2020</t>
  </si>
  <si>
    <t>0000332/4/10/12/2020</t>
  </si>
  <si>
    <t>00354/OCN/01/11/2020</t>
  </si>
  <si>
    <t>00333/OQN/01/11/2020</t>
  </si>
  <si>
    <t>0000243/4/10/11/2020</t>
  </si>
  <si>
    <t>0000333/4/10/12/2020</t>
  </si>
  <si>
    <t>00343/OCN/01/11/2020</t>
  </si>
  <si>
    <t>00318/OQN/01/11/2020</t>
  </si>
  <si>
    <t>0000435/4/08/12/2020</t>
  </si>
  <si>
    <t>00409/OCN/01/11/2020</t>
  </si>
  <si>
    <t>00387/OQN/01/11/2020</t>
  </si>
  <si>
    <t>0000416/4/08/11/2020</t>
  </si>
  <si>
    <t>0000437/4/08/01/2021</t>
  </si>
  <si>
    <t>00390/OCN/01/11/2020</t>
  </si>
  <si>
    <t>00366/OQN/01/11/2020</t>
  </si>
  <si>
    <t>0000438/4/08/12/2020</t>
  </si>
  <si>
    <t>00389/OCN/01/11/2020</t>
  </si>
  <si>
    <t>00365/OQN/01/11/2020</t>
  </si>
  <si>
    <t>0000439/4/08/12/2020</t>
  </si>
  <si>
    <t>00362/OCN/01/11/2020</t>
  </si>
  <si>
    <t>00343/OQN/01/11/2020</t>
  </si>
  <si>
    <t>0000390/4/08/11/2020</t>
  </si>
  <si>
    <t>0000440/4/08/12/2020</t>
  </si>
  <si>
    <t>00370/OCN/01/11/2020</t>
  </si>
  <si>
    <t>00351/OQN/01/11/2020</t>
  </si>
  <si>
    <t>0000391/4/08/11/2020</t>
  </si>
  <si>
    <t>0000441/4/08/12/2020</t>
  </si>
  <si>
    <t>00423/OCN/01/12/2020</t>
  </si>
  <si>
    <t>00405/OQN/01/12/2020</t>
  </si>
  <si>
    <t>0000025/4/03/12/2020</t>
  </si>
  <si>
    <t>0000027/4/03/12/2020</t>
  </si>
  <si>
    <t>Pasuruan</t>
  </si>
  <si>
    <t>00406/OCN/01/11/2020</t>
  </si>
  <si>
    <t>00386/OQN/01/11/2020</t>
  </si>
  <si>
    <t>0000617/4/01/11/2020</t>
  </si>
  <si>
    <t>0000571/4/01/12/2020</t>
  </si>
  <si>
    <t>00429/OCN/01/12/2020</t>
  </si>
  <si>
    <t>00411/OQN/01/12/2020</t>
  </si>
  <si>
    <t>0000625/4/01/12/2020</t>
  </si>
  <si>
    <t>0000572/4/01/12/2020</t>
  </si>
  <si>
    <t>00430/OCN/01/12/2020</t>
  </si>
  <si>
    <t>00410/OQN/01/12/2020</t>
  </si>
  <si>
    <t>0000624/4/01/12/2020</t>
  </si>
  <si>
    <t>0000575/4/01/12/2020</t>
  </si>
  <si>
    <t>00416/OCN/01/11/2020</t>
  </si>
  <si>
    <t>00396/OQN/01/11/2020</t>
  </si>
  <si>
    <t>0000616/4/01/11/2020</t>
  </si>
  <si>
    <t>0000576/4/01/12/2020</t>
  </si>
  <si>
    <t>00433/OCN/01/12/2020</t>
  </si>
  <si>
    <t>00413/OQN/01/12/2020</t>
  </si>
  <si>
    <t>0000626/4/01/12/2020</t>
  </si>
  <si>
    <t>0000577/4/01/12/2020</t>
  </si>
  <si>
    <t>0000582/4/01/12/2020</t>
  </si>
  <si>
    <t>00456/OCN/01/12/2020</t>
  </si>
  <si>
    <t>00435/OQN/01/12/2020</t>
  </si>
  <si>
    <t>0000643/4/01/12/2020</t>
  </si>
  <si>
    <t>0000586/4/01/12/2020</t>
  </si>
  <si>
    <t>00439/OCN/01/12/2020</t>
  </si>
  <si>
    <t>00419/OQN/01/12/2020</t>
  </si>
  <si>
    <t>0000631/4/01/12/2020</t>
  </si>
  <si>
    <t>0000587/4/01/12/2020</t>
  </si>
  <si>
    <t>00432/OCN/01/12/2020</t>
  </si>
  <si>
    <t>00412/OQN/01/12/2020</t>
  </si>
  <si>
    <t>0000245/4/10/12/2020</t>
  </si>
  <si>
    <t>0000334/4/10/12/2020</t>
  </si>
  <si>
    <t>0000336/4/10/12/2020</t>
  </si>
  <si>
    <t>00459/OCN/01/12/2020</t>
  </si>
  <si>
    <t>00437/OQN/01/12/2020</t>
  </si>
  <si>
    <t>0000026/4/03/12/2020</t>
  </si>
  <si>
    <t>0000028/4/03/12/2020</t>
  </si>
  <si>
    <t>00399/OCN/01/11/2020</t>
  </si>
  <si>
    <t>00381/OQN/01/11/2020</t>
  </si>
  <si>
    <t>0000071/4/04/12/2020</t>
  </si>
  <si>
    <t>00393/OCN/01/11/2020</t>
  </si>
  <si>
    <t>00379/OQN/01/11/2020</t>
  </si>
  <si>
    <t>0000072/4/04/12/2020</t>
  </si>
  <si>
    <t>00391/OCN/01/11/2020</t>
  </si>
  <si>
    <t>00370/OQN/01/11/2020</t>
  </si>
  <si>
    <t>0000073/4/04/12/2020</t>
  </si>
  <si>
    <t>00388/OCN/01/11/2020</t>
  </si>
  <si>
    <t>00369/OQN/01/11/2020</t>
  </si>
  <si>
    <t>0000071/4/04/11/2020</t>
  </si>
  <si>
    <t>0000074/4/04/12/2020</t>
  </si>
  <si>
    <t>00401/OCN/01/11/2020</t>
  </si>
  <si>
    <t>00383/OQN/01/11/2020</t>
  </si>
  <si>
    <t>0000072/4/04/11/2020</t>
  </si>
  <si>
    <t>0000075/4/04/12/2020</t>
  </si>
  <si>
    <t>00398/OCN/01/11/2020</t>
  </si>
  <si>
    <t>00380/OQN/01/11/2020</t>
  </si>
  <si>
    <t>0000073/4/04/11/2020</t>
  </si>
  <si>
    <t>0000076/4/04/12/2020</t>
  </si>
  <si>
    <t>00402/OCN/01/11/2020</t>
  </si>
  <si>
    <t>00397/OQN/01/11/2020</t>
  </si>
  <si>
    <t>0000074/4/04/11/2020</t>
  </si>
  <si>
    <t>0000077/4/04/12/2020</t>
  </si>
  <si>
    <t>00403/OCN/01/11/2020</t>
  </si>
  <si>
    <t>00398/OQN/01/11/2020</t>
  </si>
  <si>
    <t>0000075/4/04/11/2020</t>
  </si>
  <si>
    <t>0000078/4/04/12/2020</t>
  </si>
  <si>
    <t>0000029/4/03/01/2021</t>
  </si>
  <si>
    <t>00335/OCN/01/10/2020</t>
  </si>
  <si>
    <t>00314/OQN/01/10/2020</t>
  </si>
  <si>
    <t>0000377/4/08/10/2020</t>
  </si>
  <si>
    <t>0000442/4/08/02/2021</t>
  </si>
  <si>
    <t>00336/OCN/01/10/2020</t>
  </si>
  <si>
    <t>00315/OQN/01/10/2020</t>
  </si>
  <si>
    <t>0000378/4/08/10/2020</t>
  </si>
  <si>
    <t>0000443/4/08/02/2021</t>
  </si>
  <si>
    <t>00337/OCN/01/10/2020</t>
  </si>
  <si>
    <t>00316/OQN/01/10/2020</t>
  </si>
  <si>
    <t>0000379/4/08/10/2020</t>
  </si>
  <si>
    <t>0000444/4/08/02/2021</t>
  </si>
  <si>
    <t>00338/OCN/01/10/2020</t>
  </si>
  <si>
    <t>00317/OQN/01/10/2020</t>
  </si>
  <si>
    <t>0000380/4/08/10/2020</t>
  </si>
  <si>
    <t>0000445/4/08/02/2021</t>
  </si>
  <si>
    <t>00469/OCN/01/12/2020</t>
  </si>
  <si>
    <t>00446/OQN/01/12/2020</t>
  </si>
  <si>
    <t>0000253/4/10/12/2020</t>
  </si>
  <si>
    <t>0000337/4/10/12/2020</t>
  </si>
  <si>
    <t>00004/OCN/01/01/2021</t>
  </si>
  <si>
    <t>00002/OQN/01/01/2021</t>
  </si>
  <si>
    <t>0000031/4/03/01/2021</t>
  </si>
  <si>
    <t>0000030/4/03/01/2021</t>
  </si>
  <si>
    <t>00477/OCN/01/12/2020</t>
  </si>
  <si>
    <t>00454/OQN/01/12/2020</t>
  </si>
  <si>
    <t>0000651/4/01/12/2020</t>
  </si>
  <si>
    <t>0000588/4/01/12/2020</t>
  </si>
  <si>
    <t>00478/OCN/01/12/2020</t>
  </si>
  <si>
    <t>00455/OQN/01/12/2020</t>
  </si>
  <si>
    <t>0000652/4/01/12/2020</t>
  </si>
  <si>
    <t>0000589/4/01/12/2020</t>
  </si>
  <si>
    <t>00476/OCN/01/12/2020</t>
  </si>
  <si>
    <t>00453/OQN/01/12/2020</t>
  </si>
  <si>
    <t>0000650/4/01/12/2020</t>
  </si>
  <si>
    <t>0000590/4/01/12/2020</t>
  </si>
  <si>
    <t>00005/OCN/01/01/2021</t>
  </si>
  <si>
    <t>00003/OQN/01/01/2021</t>
  </si>
  <si>
    <t>0000656/4/01/01/2021</t>
  </si>
  <si>
    <t>0000592/4/01/01/2021</t>
  </si>
  <si>
    <t>Palangkaraya</t>
  </si>
  <si>
    <t>00006/OCN/01/01/2021</t>
  </si>
  <si>
    <t>00004/OQN/01/01/2021</t>
  </si>
  <si>
    <t>0000657/4/01/01/2021</t>
  </si>
  <si>
    <t>0000593/4/01/01/2021</t>
  </si>
  <si>
    <t>00003/OCN/01/01/2021</t>
  </si>
  <si>
    <t>00001/OQN/01/01/2021</t>
  </si>
  <si>
    <t>0000655/4/01/01/2021</t>
  </si>
  <si>
    <t>0000597/4/01/01/2021</t>
  </si>
  <si>
    <t>00009/OCN/01/01/2021</t>
  </si>
  <si>
    <t>00007/OQN/01/01/2021</t>
  </si>
  <si>
    <t>0000659/4/01/01/2021</t>
  </si>
  <si>
    <t>0000598/4/01/01/2021</t>
  </si>
  <si>
    <t>00442/OCN/01/12/2020</t>
  </si>
  <si>
    <t>00422/OQN/01/12/2020</t>
  </si>
  <si>
    <t>0000632/4/01/12/2020</t>
  </si>
  <si>
    <t>0000599/4/01/01/2021</t>
  </si>
  <si>
    <t>00443/OCN/01/12/2020</t>
  </si>
  <si>
    <t>00423/OQN/01/12/2020</t>
  </si>
  <si>
    <t>0000633/4/01/12/2020</t>
  </si>
  <si>
    <t>0000600/4/01/01/2021</t>
  </si>
  <si>
    <t>00444/OCN/01/12/2020</t>
  </si>
  <si>
    <t>00424/OQN/01/12/2020</t>
  </si>
  <si>
    <t>0000634/4/01/12/2020</t>
  </si>
  <si>
    <t>0000601/4/01/01/2021</t>
  </si>
  <si>
    <t>00445/OCN/01/12/2020</t>
  </si>
  <si>
    <t>00425/OQN/01/12/2020</t>
  </si>
  <si>
    <t>0000635/4/01/12/2020</t>
  </si>
  <si>
    <t>0000602/4/01/01/2021</t>
  </si>
  <si>
    <t>00446/OCN/01/12/2020</t>
  </si>
  <si>
    <t>00426/OQN/01/12/2020</t>
  </si>
  <si>
    <t>0000636/4/01/12/2020</t>
  </si>
  <si>
    <t>0000603/4/01/01/2021</t>
  </si>
  <si>
    <t>00447/OCN/01/12/2020</t>
  </si>
  <si>
    <t>00427/OQN/01/12/2020</t>
  </si>
  <si>
    <t>0000637/4/01/12/2020</t>
  </si>
  <si>
    <t>0000604/4/01/01/2021</t>
  </si>
  <si>
    <t>00441/OCN/01/12/2020</t>
  </si>
  <si>
    <t>00421/OQN/01/12/2020</t>
  </si>
  <si>
    <t>0000638/4/01/12/2020</t>
  </si>
  <si>
    <t>0000605/4/01/01/2021</t>
  </si>
  <si>
    <t>00475/OCN/01/12/2020</t>
  </si>
  <si>
    <t>00452/OQN/01/12/2020</t>
  </si>
  <si>
    <t>0000648/4/01/12/2020</t>
  </si>
  <si>
    <t>0000606/4/01/01/2021</t>
  </si>
  <si>
    <t>00474/OCN/01/12/2020</t>
  </si>
  <si>
    <t>00451/OQN/01/12/2020</t>
  </si>
  <si>
    <t>0000649/4/01/12/2020</t>
  </si>
  <si>
    <t>0000607/4/01/01/2021</t>
  </si>
  <si>
    <t>00452/OCN/01/12/2020</t>
  </si>
  <si>
    <t>00436/OQN/01/12/2020</t>
  </si>
  <si>
    <t>0000644/4/01/12/2020</t>
  </si>
  <si>
    <t>0000608/4/01/01/2021</t>
  </si>
  <si>
    <t>00022/OCN/01/01/2021</t>
  </si>
  <si>
    <t>00019/OQN/01/01/2021</t>
  </si>
  <si>
    <t>0000665/4/01/01/2021</t>
  </si>
  <si>
    <t>0000610/4/01/01/2021</t>
  </si>
  <si>
    <t>00024/OCN/01/01/2021</t>
  </si>
  <si>
    <t>00024/OQN/01/01/2021</t>
  </si>
  <si>
    <t>0000666/4/01/01/2021</t>
  </si>
  <si>
    <t>0000611/4/01/01/2021</t>
  </si>
  <si>
    <t>00025/OCN/01/01/2021</t>
  </si>
  <si>
    <t>00025/OQN/01/01/2021</t>
  </si>
  <si>
    <t>0000667/4/01/01/2021</t>
  </si>
  <si>
    <t>0000612/4/01/01/2021</t>
  </si>
  <si>
    <t>00026/OCN/01/01/2021</t>
  </si>
  <si>
    <t>00026/OQN/01/01/2021</t>
  </si>
  <si>
    <t>0000668/4/01/01/2021</t>
  </si>
  <si>
    <t>0000613/4/01/01/2021</t>
  </si>
  <si>
    <t>00013/OCN/01/01/2021</t>
  </si>
  <si>
    <t>00010/OQN/01/01/2021</t>
  </si>
  <si>
    <t>0000660/4/01/01/2021</t>
  </si>
  <si>
    <t>0000614/4/01/01/2021</t>
  </si>
  <si>
    <t>00010/OCN/01/01/2021</t>
  </si>
  <si>
    <t>00009/OQN/01/01/2021</t>
  </si>
  <si>
    <t>0000661/4/01/01/2021</t>
  </si>
  <si>
    <t>0000615/4/01/01/2021</t>
  </si>
  <si>
    <t>00012/OCN/01/01/2021</t>
  </si>
  <si>
    <t>00008/OQN/01/01/2021</t>
  </si>
  <si>
    <t>0000662/4/01/01/2021</t>
  </si>
  <si>
    <t>0000616/4/01/01/2021</t>
  </si>
  <si>
    <t>00455/OCN/01/12/2020</t>
  </si>
  <si>
    <t>00434/OQN/01/12/2020</t>
  </si>
  <si>
    <t>0000647/4/01/12/2020</t>
  </si>
  <si>
    <t>0000617/4/01/01/2021</t>
  </si>
  <si>
    <t>00038/OCN/01/01/2021</t>
  </si>
  <si>
    <t>00034/OQN/01/01/2021</t>
  </si>
  <si>
    <t>0000671/4/01/01/2021</t>
  </si>
  <si>
    <t>0000618/4/01/01/2021</t>
  </si>
  <si>
    <t>00471/OCN/01/12/2020</t>
  </si>
  <si>
    <t>00448/OQN/01/12/2020</t>
  </si>
  <si>
    <t>0000032/4/03/12/2020</t>
  </si>
  <si>
    <t>00472/OCN/01/12/2020</t>
  </si>
  <si>
    <t>00449/OQN/01/12/2020</t>
  </si>
  <si>
    <t>0000029/4/03/12/2020</t>
  </si>
  <si>
    <t>0000033/4/03/12/2020</t>
  </si>
  <si>
    <t>00473/OCN/01/12/2020</t>
  </si>
  <si>
    <t>00450/OQN/01/12/2020</t>
  </si>
  <si>
    <t>0000030/4/03/12/2020</t>
  </si>
  <si>
    <t>0000034/4/03/12/2020</t>
  </si>
  <si>
    <t>00434/OCN/01/12/2020</t>
  </si>
  <si>
    <t>00414/OQN/01/12/2020</t>
  </si>
  <si>
    <t>0000420/4/08/12/2020</t>
  </si>
  <si>
    <t>0000447/4/08/01/2021</t>
  </si>
  <si>
    <t>00425/OCN/01/12/2020</t>
  </si>
  <si>
    <t>00406/OQN/01/12/2020</t>
  </si>
  <si>
    <t>0000079/4/04/01/2021</t>
  </si>
  <si>
    <t>00426/OCN/01/12/2020</t>
  </si>
  <si>
    <t>00409/OQN/01/12/2020</t>
  </si>
  <si>
    <t>0000080/4/04/01/2021</t>
  </si>
  <si>
    <t>00007/OCN/01/01/2021</t>
  </si>
  <si>
    <t>00006/OQN/01/01/2021</t>
  </si>
  <si>
    <t>0000658/4/01/01/2021</t>
  </si>
  <si>
    <t>0000619/4/01/01/2021</t>
  </si>
  <si>
    <t>00036/OCN/01/01/2021</t>
  </si>
  <si>
    <t>00032/OQN/01/01/2021</t>
  </si>
  <si>
    <t>0000670/4/01/01/2021</t>
  </si>
  <si>
    <t>0000620/4/01/01/2021</t>
  </si>
  <si>
    <t>0000622/4/01/01/2021</t>
  </si>
  <si>
    <t>00457/OCN/01/12/2020</t>
  </si>
  <si>
    <t>00438/OQN/01/12/2020</t>
  </si>
  <si>
    <t>0000247/4/10/12/2020</t>
  </si>
  <si>
    <t>0000338/4/10/01/2021</t>
  </si>
  <si>
    <t>00458/OCN/01/12/2020</t>
  </si>
  <si>
    <t>00439/OQN/01/12/2020</t>
  </si>
  <si>
    <t>0000248/4/10/12/2020</t>
  </si>
  <si>
    <t>0000339/4/10/01/2021</t>
  </si>
  <si>
    <t>00460/OCN/01/12/2020</t>
  </si>
  <si>
    <t>00440/OQN/01/12/2020</t>
  </si>
  <si>
    <t>0000249/4/10/12/2020</t>
  </si>
  <si>
    <t>0000340/4/10/01/2021</t>
  </si>
  <si>
    <t>00461/OCN/01/12/2020</t>
  </si>
  <si>
    <t>00441/OQN/01/12/2020</t>
  </si>
  <si>
    <t>0000250/4/10/12/2020</t>
  </si>
  <si>
    <t>0000341/4/10/01/2021</t>
  </si>
  <si>
    <t>00462/OCN/01/12/2020</t>
  </si>
  <si>
    <t>00442/OQN/01/12/2020</t>
  </si>
  <si>
    <t>0000251/4/10/12/2020</t>
  </si>
  <si>
    <t>0000342/4/10/01/2021</t>
  </si>
  <si>
    <t>00463/OCN/01/12/2020</t>
  </si>
  <si>
    <t>00443/OQN/01/12/2020</t>
  </si>
  <si>
    <t>0000252/4/10/12/2020</t>
  </si>
  <si>
    <t>0000343/4/10/01/2021</t>
  </si>
  <si>
    <t>00014/OCN/01/01/2021</t>
  </si>
  <si>
    <t>00011/OQN/01/01/2021</t>
  </si>
  <si>
    <t>0000422/4/08/01/2021</t>
  </si>
  <si>
    <t>0000449/4/08/01/2021</t>
  </si>
  <si>
    <t>0000621/4/01/12/2020-MIGRASI</t>
  </si>
  <si>
    <t>0000621/4/01/12/2020</t>
  </si>
  <si>
    <t>0000623/4/01/01/2021</t>
  </si>
  <si>
    <t>00019/OCN/01/01/2021</t>
  </si>
  <si>
    <t>00016/OQN/01/01/2021</t>
  </si>
  <si>
    <t>0000255/4/10/01/2021</t>
  </si>
  <si>
    <t>0000344/4/10/01/2021</t>
  </si>
  <si>
    <t>00018/OCN/01/01/2021</t>
  </si>
  <si>
    <t>00015/OQN/01/01/2021</t>
  </si>
  <si>
    <t>0000254/4/10/01/2021</t>
  </si>
  <si>
    <t>0000345/4/10/01/2021</t>
  </si>
  <si>
    <t>00023/OCN/01/01/2021</t>
  </si>
  <si>
    <t>00020/OQN/01/01/2021</t>
  </si>
  <si>
    <t>0000256/4/10/01/2021</t>
  </si>
  <si>
    <t>0000346/4/10/01/2021</t>
  </si>
  <si>
    <t>0000347/4/10/02/2021</t>
  </si>
  <si>
    <t>0000348/4/10/01/2021</t>
  </si>
  <si>
    <t>0000349/4/10/01/2021</t>
  </si>
  <si>
    <t>00037/OCN/01/01/2021</t>
  </si>
  <si>
    <t>00033/OQN/01/01/2021</t>
  </si>
  <si>
    <t>0000669/4/01/01/2021</t>
  </si>
  <si>
    <t>0000625/4/01/01/2021</t>
  </si>
  <si>
    <t>00045/OCN/01/01/2021</t>
  </si>
  <si>
    <t>00040/OQN/01/01/2021</t>
  </si>
  <si>
    <t>0000675/4/01/01/2021</t>
  </si>
  <si>
    <t>0000626/4/01/02/2021</t>
  </si>
  <si>
    <t>00046/OCN/01/01/2021</t>
  </si>
  <si>
    <t>00041/OQN/01/01/2021</t>
  </si>
  <si>
    <t>0000674/4/01/01/2021</t>
  </si>
  <si>
    <t>0000629/4/01/02/2021</t>
  </si>
  <si>
    <t>00053/OCN/01/02/2021</t>
  </si>
  <si>
    <t>00047/OQN/01/02/2021</t>
  </si>
  <si>
    <t>0000678/4/01/02/2021</t>
  </si>
  <si>
    <t>0000630/4/01/02/2021</t>
  </si>
  <si>
    <t>00016/OCN/01/01/2021</t>
  </si>
  <si>
    <t>00013/OQN/01/01/2021</t>
  </si>
  <si>
    <t>0000078/4/04/01/2021</t>
  </si>
  <si>
    <t>0000081/4/04/01/2021</t>
  </si>
  <si>
    <t>00043/OCN/01/01/2021</t>
  </si>
  <si>
    <t>00042/OQN/01/01/2021</t>
  </si>
  <si>
    <t>0000082/4/04/01/2021</t>
  </si>
  <si>
    <t>00040/OCN/01/01/2021</t>
  </si>
  <si>
    <t>00036/OQN/01/01/2021</t>
  </si>
  <si>
    <t>0000257/4/10/01/2021</t>
  </si>
  <si>
    <t>0000350/4/10/02/2021</t>
  </si>
  <si>
    <t>00039/OCN/01/01/2021</t>
  </si>
  <si>
    <t>00035/OQN/01/01/2021</t>
  </si>
  <si>
    <t>0000258/4/10/01/2021</t>
  </si>
  <si>
    <t>0000351/4/10/02/2021</t>
  </si>
  <si>
    <t>00372/OCN/01/11/2020</t>
  </si>
  <si>
    <t>00371/OQN/01/11/2020</t>
  </si>
  <si>
    <t>0000450/4/08/01/2021</t>
  </si>
  <si>
    <t>00028/OCN/01/01/2021</t>
  </si>
  <si>
    <t>00022/OQN/01/01/2021</t>
  </si>
  <si>
    <t>0000425/4/08/01/2021</t>
  </si>
  <si>
    <t>0000451/4/08/01/2021</t>
  </si>
  <si>
    <t>00029/OCN/01/01/2021</t>
  </si>
  <si>
    <t>00021/OQN/01/01/2021</t>
  </si>
  <si>
    <t>0000426/4/08/01/2021</t>
  </si>
  <si>
    <t>0000452/4/08/01/2021</t>
  </si>
  <si>
    <t>00057/OCN/01/02/2021</t>
  </si>
  <si>
    <t>00049/OQN/01/02/2021</t>
  </si>
  <si>
    <t>0000681/4/01/02/2021</t>
  </si>
  <si>
    <t>0000632/4/01/02/2021</t>
  </si>
  <si>
    <t>00033/OCN/01/01/2021</t>
  </si>
  <si>
    <t>00029/OQN/01/01/2021</t>
  </si>
  <si>
    <t>0000428/4/08/01/2021</t>
  </si>
  <si>
    <t>0000453/4/08/01/2021</t>
  </si>
  <si>
    <t>00015/OCN/01/01/2021</t>
  </si>
  <si>
    <t>00012/OQN/01/01/2021</t>
  </si>
  <si>
    <t>0000423/4/08/01/2021</t>
  </si>
  <si>
    <t>0000454/4/08/01/2021</t>
  </si>
  <si>
    <t>00065/OCN/01/02/2021</t>
  </si>
  <si>
    <t>00058/OQN/01/02/2021</t>
  </si>
  <si>
    <t>0000683/4/01/02/2021</t>
  </si>
  <si>
    <t>0000633/4/01/02/2021</t>
  </si>
  <si>
    <t>00062/OCN/01/02/2021</t>
  </si>
  <si>
    <t>00052/OQN/01/02/2021</t>
  </si>
  <si>
    <t>0000680/4/01/02/2021</t>
  </si>
  <si>
    <t>0000634/4/01/02/2021</t>
  </si>
  <si>
    <t>00030/OCN/01/01/2021</t>
  </si>
  <si>
    <t>00027/OQN/01/01/2021</t>
  </si>
  <si>
    <t>0000427/4/08/01/2021</t>
  </si>
  <si>
    <t>0000455/4/08/02/2021</t>
  </si>
  <si>
    <t>00076/OCN/01/02/2021</t>
  </si>
  <si>
    <t>00071/OQN/01/02/2021</t>
  </si>
  <si>
    <t>0000686/4/01/02/2021</t>
  </si>
  <si>
    <t>0000635/4/01/02/2021</t>
  </si>
  <si>
    <t>00041/OCN/01/01/2021</t>
  </si>
  <si>
    <t>00037/OQN/01/01/2021</t>
  </si>
  <si>
    <t>0000672/4/01/01/2021</t>
  </si>
  <si>
    <t>0000636/4/01/01/2021</t>
  </si>
  <si>
    <t>00066/OCN/01/02/2021</t>
  </si>
  <si>
    <t>00059/OQN/01/02/2021</t>
  </si>
  <si>
    <t>0000430/4/08/02/2021</t>
  </si>
  <si>
    <t>0000456/4/08/02/2021</t>
  </si>
  <si>
    <t>00068/OCN/01/02/2021</t>
  </si>
  <si>
    <t>00063/OQN/01/02/2021</t>
  </si>
  <si>
    <t>0000431/4/08/02/2021</t>
  </si>
  <si>
    <t>0000457/4/08/02/2021</t>
  </si>
  <si>
    <t>Banyuwangi</t>
  </si>
  <si>
    <t>00074/OCN/01/02/2021</t>
  </si>
  <si>
    <t>00069/OQN/01/02/2021</t>
  </si>
  <si>
    <t>0000433/4/08/02/2021</t>
  </si>
  <si>
    <t>0000458/4/08/02/2021</t>
  </si>
  <si>
    <t>00042/OCN/01/01/2021</t>
  </si>
  <si>
    <t>00038/OQN/01/01/2021</t>
  </si>
  <si>
    <t>0000032/4/03/01/2021</t>
  </si>
  <si>
    <t>0000035/4/03/01/2021</t>
  </si>
  <si>
    <t>PASURUAN</t>
  </si>
  <si>
    <t>00072/OCN/01/02/2021</t>
  </si>
  <si>
    <t>00067/OQN/01/02/2021</t>
  </si>
  <si>
    <t>0000684/4/01/02/2021</t>
  </si>
  <si>
    <t>0000637/4/01/02/2021</t>
  </si>
  <si>
    <t>00077/OCN/01/02/2021</t>
  </si>
  <si>
    <t>00073/OQN/01/02/2021</t>
  </si>
  <si>
    <t>0000434/4/08/02/2021</t>
  </si>
  <si>
    <t>0000459/4/08/02/2021</t>
  </si>
  <si>
    <t>00078/OCN/01/02/2021</t>
  </si>
  <si>
    <t>00072/OQN/01/02/2021</t>
  </si>
  <si>
    <t>0000268/4/10/02/2021</t>
  </si>
  <si>
    <t>0000352/4/10/02/2021</t>
  </si>
  <si>
    <t>00034/OCN/01/01/2021</t>
  </si>
  <si>
    <t>00030/OQN/01/01/2021</t>
  </si>
  <si>
    <t>0000429/4/08/01/2021</t>
  </si>
  <si>
    <t>0000460/4/08/02/2021</t>
  </si>
  <si>
    <t>00079/OCN/01/02/2021</t>
  </si>
  <si>
    <t>00074/OQN/01/02/2021</t>
  </si>
  <si>
    <t>0000435/4/08/02/2021</t>
  </si>
  <si>
    <t>0000461/4/08/02/2021</t>
  </si>
  <si>
    <t>00071/OCN/01/02/2021</t>
  </si>
  <si>
    <t>00066/OQN/01/02/2021</t>
  </si>
  <si>
    <t>0000432/4/08/02/2021</t>
  </si>
  <si>
    <t>0000463/4/08/02/2021</t>
  </si>
  <si>
    <t>00032/OCN/01/01/2021</t>
  </si>
  <si>
    <t>00031/OQN/01/01/2021</t>
  </si>
  <si>
    <t>0000687/4/01/02/2021</t>
  </si>
  <si>
    <t>0000638/4/01/02/2021</t>
  </si>
  <si>
    <t>00031/OCN/01/01/2021</t>
  </si>
  <si>
    <t>00028/OQN/01/01/2021</t>
  </si>
  <si>
    <t>0000688/4/01/02/2021</t>
  </si>
  <si>
    <t>0000639/4/01/02/2021</t>
  </si>
  <si>
    <t>00080/OCN/01/02/2021</t>
  </si>
  <si>
    <t>00075/OQN/01/02/2021</t>
  </si>
  <si>
    <t>0000689/4/01/02/2021</t>
  </si>
  <si>
    <t>0000640/4/01/02/2021</t>
  </si>
  <si>
    <t>00081/OCN/01/02/2021</t>
  </si>
  <si>
    <t>00076/OQN/01/02/2021</t>
  </si>
  <si>
    <t>0000690/4/01/02/2021</t>
  </si>
  <si>
    <t>0000641/4/01/02/2021</t>
  </si>
  <si>
    <t>00099/OCN/01/02/2021</t>
  </si>
  <si>
    <t>00094/OQN/01/02/2021</t>
  </si>
  <si>
    <t>0000464/4/08/03/2021</t>
  </si>
  <si>
    <t>Medan</t>
  </si>
  <si>
    <t>00100/OCN/01/02/2021</t>
  </si>
  <si>
    <t>00095/OQN/01/02/2021</t>
  </si>
  <si>
    <t>0000446/4/08/02/2021</t>
  </si>
  <si>
    <t>0000465/4/08/03/2021</t>
  </si>
  <si>
    <t>Palembang</t>
  </si>
  <si>
    <t>00101/OCN/01/02/2021</t>
  </si>
  <si>
    <t>00096/OQN/01/02/2021</t>
  </si>
  <si>
    <t>0000447/4/08/02/2021</t>
  </si>
  <si>
    <t>0000466/4/08/03/2021</t>
  </si>
  <si>
    <t>00102/OCN/01/02/2021</t>
  </si>
  <si>
    <t>00097/OQN/01/02/2021</t>
  </si>
  <si>
    <t>0000448/4/08/02/2021</t>
  </si>
  <si>
    <t>0000467/4/08/03/2021</t>
  </si>
  <si>
    <t>0000353/4/10/02/2021</t>
  </si>
  <si>
    <t>0000354/4/10/02/2021</t>
  </si>
  <si>
    <t>00067/OCN/01/02/2021</t>
  </si>
  <si>
    <t>00060/OQN/01/02/2021</t>
  </si>
  <si>
    <t>0000263/4/10/02/2021</t>
  </si>
  <si>
    <t>0000355/4/10/02/2021</t>
  </si>
  <si>
    <t>00056/OCN/01/02/2021</t>
  </si>
  <si>
    <t>00051/OQN/01/02/2021</t>
  </si>
  <si>
    <t>0000264/4/10/02/2021</t>
  </si>
  <si>
    <t>0000356/4/10/02/2021</t>
  </si>
  <si>
    <t>00021/OCN/01/01/2021</t>
  </si>
  <si>
    <t>00018/OQN/01/01/2021</t>
  </si>
  <si>
    <t>0000664/4/01/01/2021</t>
  </si>
  <si>
    <t>0000643/4/01/04/2021</t>
  </si>
  <si>
    <t>00087/OCN/01/02/2021</t>
  </si>
  <si>
    <t>00082/OQN/01/02/2021</t>
  </si>
  <si>
    <t>0000694/4/01/02/2021</t>
  </si>
  <si>
    <t>0000644/4/01/02/2021</t>
  </si>
  <si>
    <t>00075/OCN/01/02/2021</t>
  </si>
  <si>
    <t>00070/OQN/01/02/2021</t>
  </si>
  <si>
    <t>0000685/4/01/02/2021</t>
  </si>
  <si>
    <t>0000645/4/01/02/2021</t>
  </si>
  <si>
    <t>00085/OCN/01/02/2021</t>
  </si>
  <si>
    <t>00081/OQN/01/02/2021</t>
  </si>
  <si>
    <t>0000693/4/01/02/2021</t>
  </si>
  <si>
    <t>0000646/4/01/03/2021</t>
  </si>
  <si>
    <t>00097/OCN/01/02/2021</t>
  </si>
  <si>
    <t>00093/OQN/01/02/2021</t>
  </si>
  <si>
    <t>0000271/4/10/02/2021</t>
  </si>
  <si>
    <t>0000357/4/10/02/2021</t>
  </si>
  <si>
    <t>00096/OCN/01/02/2021</t>
  </si>
  <si>
    <t>00092/OQN/01/02/2021</t>
  </si>
  <si>
    <t>0000272/4/10/02/2021</t>
  </si>
  <si>
    <t>0000358/4/10/02/2021</t>
  </si>
  <si>
    <t>00049/OCN/01/01/2021</t>
  </si>
  <si>
    <t>00046/OQN/01/01/2021</t>
  </si>
  <si>
    <t>0000080/4/04/02/2021</t>
  </si>
  <si>
    <t>0000083/4/04/02/2021</t>
  </si>
  <si>
    <t>00084/OCN/01/02/2021</t>
  </si>
  <si>
    <t>00080/OQN/01/02/2021</t>
  </si>
  <si>
    <t>0000692/4/01/02/2021</t>
  </si>
  <si>
    <t>0000647/4/01/03/2021</t>
  </si>
  <si>
    <t>00083/OCN/01/02/2021</t>
  </si>
  <si>
    <t>00079/OQN/01/02/2021</t>
  </si>
  <si>
    <t>0000691/4/01/02/2021</t>
  </si>
  <si>
    <t>0000648/4/01/03/2021</t>
  </si>
  <si>
    <t>00098/OCN/01/02/2021</t>
  </si>
  <si>
    <t>00098/OQN/01/02/2021</t>
  </si>
  <si>
    <t>0000001/4/15/02/2021</t>
  </si>
  <si>
    <t>0000001/4/15/03/2021</t>
  </si>
  <si>
    <t>00064/OCN/01/02/2021</t>
  </si>
  <si>
    <t>00057/OQN/01/02/2021</t>
  </si>
  <si>
    <t>0000682/4/01/02/2021</t>
  </si>
  <si>
    <t>0000649/4/01/03/2021</t>
  </si>
  <si>
    <t>0000650/4/01/03/2021</t>
  </si>
  <si>
    <t>0000651/4/01/03/2021</t>
  </si>
  <si>
    <t>0000652/4/01/03/2021</t>
  </si>
  <si>
    <t>0000653/4/01/03/2021</t>
  </si>
  <si>
    <t>00113/OCN/01/03/2021</t>
  </si>
  <si>
    <t>00108/OQN/01/03/2021</t>
  </si>
  <si>
    <t>0000695/4/01/03/2021</t>
  </si>
  <si>
    <t>0000654/4/01/03/2021</t>
  </si>
  <si>
    <t>00108/OCN/01/03/2021</t>
  </si>
  <si>
    <t>00103/OQN/01/03/2021</t>
  </si>
  <si>
    <t>0000457/4/08/03/2021</t>
  </si>
  <si>
    <t>0000468/4/08/03/2021</t>
  </si>
  <si>
    <t>00109/OCN/01/03/2021</t>
  </si>
  <si>
    <t>00104/OQN/01/03/2021</t>
  </si>
  <si>
    <t>0000458/4/08/03/2021</t>
  </si>
  <si>
    <t>0000469/4/08/03/2021</t>
  </si>
  <si>
    <t>00117/OCN/01/03/2021</t>
  </si>
  <si>
    <t>00115/OQN/01/03/2021</t>
  </si>
  <si>
    <t>0000696/4/01/03/2021</t>
  </si>
  <si>
    <t>0000655/4/01/03/2021</t>
  </si>
  <si>
    <t>00089/OCN/01/02/2021</t>
  </si>
  <si>
    <t>00085/OQN/01/02/2021</t>
  </si>
  <si>
    <t>0000438/4/08/02/2021</t>
  </si>
  <si>
    <t>0000470/4/08/03/2021</t>
  </si>
  <si>
    <t>00090/OCN/01/02/2021</t>
  </si>
  <si>
    <t>00086/OQN/01/02/2021</t>
  </si>
  <si>
    <t>0000439/4/08/02/2021</t>
  </si>
  <si>
    <t>0000471/4/08/03/2021</t>
  </si>
  <si>
    <t>00091/OCN/01/02/2021</t>
  </si>
  <si>
    <t>00087/OQN/01/02/2021</t>
  </si>
  <si>
    <t>0000440/4/08/02/2021</t>
  </si>
  <si>
    <t>0000472/4/08/03/2021</t>
  </si>
  <si>
    <t>00092/OCN/01/02/2021</t>
  </si>
  <si>
    <t>00088/OQN/01/02/2021</t>
  </si>
  <si>
    <t>0000441/4/08/02/2021</t>
  </si>
  <si>
    <t>0000473/4/08/03/2021</t>
  </si>
  <si>
    <t>00093/OCN/01/02/2021</t>
  </si>
  <si>
    <t>00089/OQN/01/02/2021</t>
  </si>
  <si>
    <t>0000474/4/08/03/2021</t>
  </si>
  <si>
    <t>00094/OCN/01/02/2021</t>
  </si>
  <si>
    <t>00090/OQN/01/02/2021</t>
  </si>
  <si>
    <t>0000475/4/08/03/2021</t>
  </si>
  <si>
    <t>00095/OCN/01/02/2021</t>
  </si>
  <si>
    <t>00091/OQN/01/02/2021</t>
  </si>
  <si>
    <t>0000476/4/08/03/2021</t>
  </si>
  <si>
    <t>00107/OCN/01/03/2021</t>
  </si>
  <si>
    <t>00102/OQN/01/03/2021</t>
  </si>
  <si>
    <t>0000454/4/08/03/2021</t>
  </si>
  <si>
    <t>0000477/4/08/03/2021</t>
  </si>
  <si>
    <t>00122/OCN/01/03/2021</t>
  </si>
  <si>
    <t>00117/OQN/01/03/2021</t>
  </si>
  <si>
    <t>0000697/4/01/03/2021</t>
  </si>
  <si>
    <t>0000656/4/01/03/2021</t>
  </si>
  <si>
    <t>00116/OCN/01/03/2021</t>
  </si>
  <si>
    <t>00111/OQN/01/03/2021</t>
  </si>
  <si>
    <t>0000035/4/03/03/2021</t>
  </si>
  <si>
    <t>0000036/4/03/03/2021</t>
  </si>
  <si>
    <t>00103/OCN/01/02/2021</t>
  </si>
  <si>
    <t>00099/OQN/01/02/2021</t>
  </si>
  <si>
    <t>0000034/4/03/02/2021</t>
  </si>
  <si>
    <t>0000037/4/03/04/2021</t>
  </si>
  <si>
    <t>00106/OCN/01/03/2021</t>
  </si>
  <si>
    <t>00101/OQN/01/03/2021</t>
  </si>
  <si>
    <t>0000449/4/08/03/2021</t>
  </si>
  <si>
    <t>0000478/4/08/03/2021</t>
  </si>
  <si>
    <t>00110/OCN/01/03/2021</t>
  </si>
  <si>
    <t>00105/OQN/01/03/2021</t>
  </si>
  <si>
    <t>0000453/4/08/03/2021</t>
  </si>
  <si>
    <t>0000479/4/08/03/2021</t>
  </si>
  <si>
    <t>00111/OCN/01/03/2021</t>
  </si>
  <si>
    <t>00106/OQN/01/03/2021</t>
  </si>
  <si>
    <t>0000455/4/08/03/2021</t>
  </si>
  <si>
    <t>0000480/4/08/03/2021</t>
  </si>
  <si>
    <t>00112/OCN/01/03/2021</t>
  </si>
  <si>
    <t>00107/OQN/01/03/2021</t>
  </si>
  <si>
    <t>0000456/4/08/03/2021</t>
  </si>
  <si>
    <t>0000481/4/08/03/2021</t>
  </si>
  <si>
    <t>00118/OCN/01/03/2021</t>
  </si>
  <si>
    <t>00112/OQN/01/03/2021</t>
  </si>
  <si>
    <t>0000459/4/08/03/2021</t>
  </si>
  <si>
    <t>0000482/4/08/03/2021</t>
  </si>
  <si>
    <t>00119/OCN/01/03/2021</t>
  </si>
  <si>
    <t>00113/OQN/01/03/2021</t>
  </si>
  <si>
    <t>0000460/4/08/03/2021</t>
  </si>
  <si>
    <t>0000483/4/08/03/2021</t>
  </si>
  <si>
    <t>00120/OCN/01/03/2021</t>
  </si>
  <si>
    <t>00114/OQN/01/03/2021</t>
  </si>
  <si>
    <t>0000461/4/08/03/2021</t>
  </si>
  <si>
    <t>0000484/4/08/03/2021</t>
  </si>
  <si>
    <t>00123/OCN/01/03/2021</t>
  </si>
  <si>
    <t>00118/OQN/01/03/2021</t>
  </si>
  <si>
    <t>0000698/4/01/03/2021</t>
  </si>
  <si>
    <t>0000657/4/01/03/2021</t>
  </si>
  <si>
    <t>00088/OCN/01/02/2021</t>
  </si>
  <si>
    <t>00084/OQN/01/02/2021</t>
  </si>
  <si>
    <t>0000437/4/08/02/2021</t>
  </si>
  <si>
    <t>0000485/4/08/03/2021</t>
  </si>
  <si>
    <t>00105/OCN/01/03/2021</t>
  </si>
  <si>
    <t>00100/OQN/01/03/2021</t>
  </si>
  <si>
    <t>0000450/4/08/03/2021</t>
  </si>
  <si>
    <t>0000486/4/08/03/2021</t>
  </si>
  <si>
    <t>00127/OCN/01/03/2021</t>
  </si>
  <si>
    <t>00122/OQN/01/03/2021</t>
  </si>
  <si>
    <t>0000703/4/01/03/2021</t>
  </si>
  <si>
    <t>0000658/4/01/03/2021</t>
  </si>
  <si>
    <t>00128/OCN/01/03/2021</t>
  </si>
  <si>
    <t>00123/OQN/01/03/2021</t>
  </si>
  <si>
    <t>0000704/4/01/03/2021</t>
  </si>
  <si>
    <t>0000659/4/01/03/2021</t>
  </si>
  <si>
    <t>00129/OCN/01/03/2021</t>
  </si>
  <si>
    <t>00124/OQN/01/03/2021</t>
  </si>
  <si>
    <t>0000705/4/01/03/2021</t>
  </si>
  <si>
    <t>0000660/4/01/03/2021</t>
  </si>
  <si>
    <t>00130/OCN/01/03/2021</t>
  </si>
  <si>
    <t>00125/OQN/01/03/2021</t>
  </si>
  <si>
    <t>0000706/4/01/03/2021</t>
  </si>
  <si>
    <t>0000661/4/01/03/2021</t>
  </si>
  <si>
    <t>00137/OCN/01/03/2021</t>
  </si>
  <si>
    <t>00132/OQN/01/03/2021</t>
  </si>
  <si>
    <t>0000487/4/08/03/2021</t>
  </si>
  <si>
    <t>00126/OCN/01/03/2021</t>
  </si>
  <si>
    <t>00121/OQN/01/03/2021</t>
  </si>
  <si>
    <t>0000702/4/01/03/2021</t>
  </si>
  <si>
    <t>0000662/4/01/03/2021</t>
  </si>
  <si>
    <t>00125/OCN/01/03/2021</t>
  </si>
  <si>
    <t>00120/OQN/01/03/2021</t>
  </si>
  <si>
    <t>0000700/4/01/03/2021</t>
  </si>
  <si>
    <t>0000663/4/01/03/2021</t>
  </si>
  <si>
    <t>00124/OCN/01/03/2021</t>
  </si>
  <si>
    <t>00119/OQN/01/03/2021</t>
  </si>
  <si>
    <t>0000699/4/01/03/2021</t>
  </si>
  <si>
    <t>0000664/4/01/03/2021</t>
  </si>
  <si>
    <t>00142/OCN/01/03/2021</t>
  </si>
  <si>
    <t>00146/OQN/01/03/2021</t>
  </si>
  <si>
    <t>0000081/4/04/03/2021</t>
  </si>
  <si>
    <t>0000084/4/04/03/2021</t>
  </si>
  <si>
    <t>00140/OCN/01/03/2021</t>
  </si>
  <si>
    <t>00134/OQN/01/03/2021</t>
  </si>
  <si>
    <t>0000023/4/06/03/2021</t>
  </si>
  <si>
    <t>0000024/4/06/03/2021</t>
  </si>
  <si>
    <t>00151/OCN/01/03/2021</t>
  </si>
  <si>
    <t>00145/OQN/01/03/2021</t>
  </si>
  <si>
    <t>0000488/4/08/03/2021</t>
  </si>
  <si>
    <t>00086/OCN/01/02/2021</t>
  </si>
  <si>
    <t>00083/OQN/01/02/2021</t>
  </si>
  <si>
    <t>0000033/4/03/02/2021</t>
  </si>
  <si>
    <t>0000038/4/03/03/2021</t>
  </si>
  <si>
    <t>00134/OCN/01/03/2021</t>
  </si>
  <si>
    <t>00129/OQN/01/03/2021</t>
  </si>
  <si>
    <t>0000707/4/01/03/2021</t>
  </si>
  <si>
    <t>0000665/4/01/03/2021</t>
  </si>
  <si>
    <t>00135/OCN/01/03/2021</t>
  </si>
  <si>
    <t>00130/OQN/01/03/2021</t>
  </si>
  <si>
    <t>0000708/4/01/03/2021</t>
  </si>
  <si>
    <t>0000666/4/01/03/2021</t>
  </si>
  <si>
    <t>00136/OCN/01/03/2021</t>
  </si>
  <si>
    <t>00131/OQN/01/03/2021</t>
  </si>
  <si>
    <t>0000709/4/01/03/2021</t>
  </si>
  <si>
    <t>0000667/4/01/03/2021</t>
  </si>
  <si>
    <t>00165/OCN/01/03/2021</t>
  </si>
  <si>
    <t>00160/OQN/01/03/2021</t>
  </si>
  <si>
    <t>0000721/4/01/03/2021</t>
  </si>
  <si>
    <t>0000668/4/01/03/2021</t>
  </si>
  <si>
    <t>00114/OCN/01/03/2021</t>
  </si>
  <si>
    <t>00109/OQN/01/03/2021</t>
  </si>
  <si>
    <t>0000451/4/08/03/2021</t>
  </si>
  <si>
    <t>0000490/4/08/03/2021</t>
  </si>
  <si>
    <t>00115/OCN/01/03/2021</t>
  </si>
  <si>
    <t>00110/OQN/01/03/2021</t>
  </si>
  <si>
    <t>0000452/4/08/03/2021</t>
  </si>
  <si>
    <t>0000491/4/08/03/2021</t>
  </si>
  <si>
    <t>00141/OCN/01/03/2021</t>
  </si>
  <si>
    <t>00135/OQN/01/03/2021</t>
  </si>
  <si>
    <t>0000001/4/34/03/2021</t>
  </si>
  <si>
    <t>00144/OCN/01/03/2021</t>
  </si>
  <si>
    <t>00138/OQN/01/03/2021</t>
  </si>
  <si>
    <t>0000002/4/34/03/2021</t>
  </si>
  <si>
    <t>00143/OCN/01/03/2021</t>
  </si>
  <si>
    <t>00137/OQN/01/03/2021</t>
  </si>
  <si>
    <t>0000005/4/34/03/2021</t>
  </si>
  <si>
    <t>0000003/4/34/03/2021</t>
  </si>
  <si>
    <t>00145/OCN/01/03/2021</t>
  </si>
  <si>
    <t>00139/OQN/01/03/2021</t>
  </si>
  <si>
    <t>0000007/4/34/03/2021</t>
  </si>
  <si>
    <t>0000004/4/34/03/2021</t>
  </si>
  <si>
    <t>00155/OCN/01/03/2021</t>
  </si>
  <si>
    <t>00150/OQN/01/03/2021</t>
  </si>
  <si>
    <t>0000712/4/01/03/2021</t>
  </si>
  <si>
    <t>0000669/4/01/03/2021</t>
  </si>
  <si>
    <t>00156/OCN/01/03/2021</t>
  </si>
  <si>
    <t>00151/OQN/01/03/2021</t>
  </si>
  <si>
    <t>0000713/4/01/03/2021</t>
  </si>
  <si>
    <t>0000670/4/01/03/2021</t>
  </si>
  <si>
    <t>00157/OCN/01/03/2021</t>
  </si>
  <si>
    <t>00152/OQN/01/03/2021</t>
  </si>
  <si>
    <t>0000714/4/01/03/2021</t>
  </si>
  <si>
    <t>0000671/4/01/03/2021</t>
  </si>
  <si>
    <t>00174/OCN/01/03/2021</t>
  </si>
  <si>
    <t>00168/OQN/01/03/2021</t>
  </si>
  <si>
    <t>0000722/4/01/03/2021</t>
  </si>
  <si>
    <t>0000672/4/01/03/2021</t>
  </si>
  <si>
    <t>00138/OCN/01/03/2021</t>
  </si>
  <si>
    <t>00133/OQN/01/03/2021</t>
  </si>
  <si>
    <t>0000710/4/01/03/2021</t>
  </si>
  <si>
    <t>0000673/4/01/04/2021</t>
  </si>
  <si>
    <t>00150/OCN/01/03/2021</t>
  </si>
  <si>
    <t>00144/OQN/01/03/2021</t>
  </si>
  <si>
    <t>0000492/4/08/04/2021</t>
  </si>
  <si>
    <t>00217/OCN/01/04/2021</t>
  </si>
  <si>
    <t>00209/OQN/01/04/2021</t>
  </si>
  <si>
    <t>0000476/4/08/04/2021</t>
  </si>
  <si>
    <t>0000493/4/08/04/2021</t>
  </si>
  <si>
    <t>00185/OCN/01/03/2021</t>
  </si>
  <si>
    <t>00176/OQN/01/03/2021</t>
  </si>
  <si>
    <t>0000724/4/01/03/2021</t>
  </si>
  <si>
    <t>0000674/4/01/03/2021</t>
  </si>
  <si>
    <t>00121/OCN/01/03/2021</t>
  </si>
  <si>
    <t>00116/OQN/01/03/2021</t>
  </si>
  <si>
    <t>0000462/4/08/03/2021</t>
  </si>
  <si>
    <t>0000494/4/08/04/2021</t>
  </si>
  <si>
    <t>0000495/4/08/04/2021</t>
  </si>
  <si>
    <t>0000496/4/08/04/2021</t>
  </si>
  <si>
    <t>00173/OCN/01/03/2021</t>
  </si>
  <si>
    <t>00167/OQN/01/03/2021</t>
  </si>
  <si>
    <t>0000039/4/03/04/2021</t>
  </si>
  <si>
    <t>0000040/4/03/04/2021</t>
  </si>
  <si>
    <t>00186/OCN/01/03/2021</t>
  </si>
  <si>
    <t>00177/OQN/01/03/2021</t>
  </si>
  <si>
    <t>0000725/4/01/03/2021</t>
  </si>
  <si>
    <t>0000675/4/01/03/2021</t>
  </si>
  <si>
    <t>00187/OCN/01/03/2021</t>
  </si>
  <si>
    <t>00178/OQN/01/03/2021</t>
  </si>
  <si>
    <t>0000726/4/01/03/2021</t>
  </si>
  <si>
    <t>0000676/4/01/03/2021</t>
  </si>
  <si>
    <t>00190/OCN/01/03/2021</t>
  </si>
  <si>
    <t>00181/OQN/01/03/2021</t>
  </si>
  <si>
    <t>0000730/4/01/03/2021</t>
  </si>
  <si>
    <t>0000678/4/01/03/2021</t>
  </si>
  <si>
    <t>00191/OCN/01/03/2021</t>
  </si>
  <si>
    <t>00182/OQN/01/03/2021</t>
  </si>
  <si>
    <t>0000731/4/01/03/2021</t>
  </si>
  <si>
    <t>0000679/4/01/03/2021</t>
  </si>
  <si>
    <t>00192/OCN/01/03/2021</t>
  </si>
  <si>
    <t>00183/OQN/01/03/2021</t>
  </si>
  <si>
    <t>0000733/4/01/03/2021</t>
  </si>
  <si>
    <t>0000681/4/01/03/2021</t>
  </si>
  <si>
    <t>00193/OCN/01/03/2021</t>
  </si>
  <si>
    <t>00184/OQN/01/03/2021</t>
  </si>
  <si>
    <t>0000735/4/01/03/2021</t>
  </si>
  <si>
    <t>0000683/4/01/03/2021</t>
  </si>
  <si>
    <t>00194/OCN/01/03/2021</t>
  </si>
  <si>
    <t>00185/OQN/01/03/2021</t>
  </si>
  <si>
    <t>0000736/4/01/03/2021</t>
  </si>
  <si>
    <t>0000684/4/01/03/2021</t>
  </si>
  <si>
    <t>00195/OCN/01/03/2021</t>
  </si>
  <si>
    <t>00186/OQN/01/03/2021</t>
  </si>
  <si>
    <t>0000737/4/01/03/2021</t>
  </si>
  <si>
    <t>0000685/4/01/03/2021</t>
  </si>
  <si>
    <t>00197/OCN/01/03/2021</t>
  </si>
  <si>
    <t>00188/OQN/01/03/2021</t>
  </si>
  <si>
    <t>0000739/4/01/03/2021</t>
  </si>
  <si>
    <t>0000687/4/01/03/2021</t>
  </si>
  <si>
    <t>00198/OCN/01/03/2021</t>
  </si>
  <si>
    <t>00189/OQN/01/03/2021</t>
  </si>
  <si>
    <t>0000741/4/01/03/2021</t>
  </si>
  <si>
    <t>0000689/4/01/03/2021</t>
  </si>
  <si>
    <t>00203/OCN/01/03/2021</t>
  </si>
  <si>
    <t>00194/OQN/01/03/2021</t>
  </si>
  <si>
    <t>0000742/4/01/03/2021</t>
  </si>
  <si>
    <t>0000690/4/01/03/2021</t>
  </si>
  <si>
    <t>00204/OCN/01/03/2021</t>
  </si>
  <si>
    <t>00195/OQN/01/03/2021</t>
  </si>
  <si>
    <t>0000743/4/01/03/2021</t>
  </si>
  <si>
    <t>0000691/4/01/03/2021</t>
  </si>
  <si>
    <t>00207/OCN/01/03/2021</t>
  </si>
  <si>
    <t>00198/OQN/01/03/2021</t>
  </si>
  <si>
    <t>0000744/4/01/03/2021</t>
  </si>
  <si>
    <t>0000692/4/01/03/2021</t>
  </si>
  <si>
    <t>00205/OCN/01/03/2021</t>
  </si>
  <si>
    <t>00196/OQN/01/03/2021</t>
  </si>
  <si>
    <t>0000745/4/01/03/2021</t>
  </si>
  <si>
    <t>0000693/4/01/03/2021</t>
  </si>
  <si>
    <t>00206/OCN/01/03/2021</t>
  </si>
  <si>
    <t>00197/OQN/01/03/2021</t>
  </si>
  <si>
    <t>0000746/4/01/03/2021</t>
  </si>
  <si>
    <t>0000694/4/01/03/2021</t>
  </si>
  <si>
    <t>00208/OCN/01/03/2021</t>
  </si>
  <si>
    <t>00199/OQN/01/03/2021</t>
  </si>
  <si>
    <t>0000747/4/01/03/2021</t>
  </si>
  <si>
    <t>00209/OCN/01/03/2021</t>
  </si>
  <si>
    <t>00200/OQN/01/03/2021</t>
  </si>
  <si>
    <t>0000748/4/01/03/2021</t>
  </si>
  <si>
    <t>00210/OCN/01/03/2021</t>
  </si>
  <si>
    <t>00201/OQN/01/03/2021</t>
  </si>
  <si>
    <t>0000749/4/01/03/2021</t>
  </si>
  <si>
    <t>00149/OCN/01/03/2021</t>
  </si>
  <si>
    <t>00143/OQN/01/03/2021</t>
  </si>
  <si>
    <t>0000711/4/01/03/2021</t>
  </si>
  <si>
    <t>0000698/4/01/04/2021</t>
  </si>
  <si>
    <t>0000701/4/01/03/2021</t>
  </si>
  <si>
    <t>00172/OCN/01/03/2021</t>
  </si>
  <si>
    <t>00165/OQN/01/03/2021</t>
  </si>
  <si>
    <t>0000723/4/01/03/2021</t>
  </si>
  <si>
    <t>0000705/4/01/04/2021</t>
  </si>
  <si>
    <t>00159/OCN/01/03/2021</t>
  </si>
  <si>
    <t>00154/OQN/01/03/2021</t>
  </si>
  <si>
    <t>0000715/4/01/03/2021</t>
  </si>
  <si>
    <t>00160/OCN/01/03/2021</t>
  </si>
  <si>
    <t>00155/OQN/01/03/2021</t>
  </si>
  <si>
    <t>0000716/4/01/03/2021</t>
  </si>
  <si>
    <t>00161/OCN/01/03/2021</t>
  </si>
  <si>
    <t>00156/OQN/01/03/2021</t>
  </si>
  <si>
    <t>0000717/4/01/03/2021</t>
  </si>
  <si>
    <t>00162/OCN/01/03/2021</t>
  </si>
  <si>
    <t>00157/OQN/01/03/2021</t>
  </si>
  <si>
    <t>0000718/4/01/03/2021</t>
  </si>
  <si>
    <t>00163/OCN/01/03/2021</t>
  </si>
  <si>
    <t>00158/OQN/01/03/2021</t>
  </si>
  <si>
    <t>0000719/4/01/03/2021</t>
  </si>
  <si>
    <t>00164/OCN/01/03/2021</t>
  </si>
  <si>
    <t>00159/OQN/01/03/2021</t>
  </si>
  <si>
    <t>0000720/4/01/03/2021</t>
  </si>
  <si>
    <t>00199/OCN/01/03/2021</t>
  </si>
  <si>
    <t>00190/OQN/01/03/2021</t>
  </si>
  <si>
    <t>0000750/4/01/03/2021</t>
  </si>
  <si>
    <t>0000712/4/01/04/2021</t>
  </si>
  <si>
    <t>00200/OCN/01/03/2021</t>
  </si>
  <si>
    <t>00191/OQN/01/03/2021</t>
  </si>
  <si>
    <t>0000751/4/01/03/2021</t>
  </si>
  <si>
    <t>0000713/4/01/04/2021</t>
  </si>
  <si>
    <t>00201/OCN/01/03/2021</t>
  </si>
  <si>
    <t>00192/OQN/01/03/2021</t>
  </si>
  <si>
    <t>0000752/4/01/03/2021</t>
  </si>
  <si>
    <t>0000714/4/01/04/2021</t>
  </si>
  <si>
    <t>00202/OCN/01/03/2021</t>
  </si>
  <si>
    <t>00193/OQN/01/03/2021</t>
  </si>
  <si>
    <t>0000753/4/01/03/2021</t>
  </si>
  <si>
    <t>0000715/4/01/04/2021</t>
  </si>
  <si>
    <t>00213/OCN/01/03/2021</t>
  </si>
  <si>
    <t>00205/OQN/01/03/2021</t>
  </si>
  <si>
    <t>0000754/4/01/03/2021</t>
  </si>
  <si>
    <t>0000716/4/01/04/2021</t>
  </si>
  <si>
    <t>00214/OCN/01/03/2021</t>
  </si>
  <si>
    <t>00206/OQN/01/03/2021</t>
  </si>
  <si>
    <t>0000755/4/01/03/2021</t>
  </si>
  <si>
    <t>0000717/4/01/04/2021</t>
  </si>
  <si>
    <t>0000497/4/08/04/2021</t>
  </si>
  <si>
    <t>0000498/4/08/04/2021</t>
  </si>
  <si>
    <t>00154/OCN/01/03/2021</t>
  </si>
  <si>
    <t>00148/OQN/01/03/2021</t>
  </si>
  <si>
    <t>0000499/4/08/04/2021</t>
  </si>
  <si>
    <t>0000041/4/03/04/2021</t>
  </si>
  <si>
    <t>00220/OCN/01/04/2021</t>
  </si>
  <si>
    <t>00211/OQN/01/04/2021</t>
  </si>
  <si>
    <t>0000758/4/01/04/2021</t>
  </si>
  <si>
    <t>0000720/4/01/04/2021</t>
  </si>
  <si>
    <t>00221/OCN/01/04/2021</t>
  </si>
  <si>
    <t>00212/OQN/01/04/2021</t>
  </si>
  <si>
    <t>0000759/4/01/04/2021</t>
  </si>
  <si>
    <t>0000721/4/01/04/2021</t>
  </si>
  <si>
    <t>00223/OCN/01/04/2021</t>
  </si>
  <si>
    <t>00214/OQN/01/04/2021</t>
  </si>
  <si>
    <t>0000760/4/01/04/2021</t>
  </si>
  <si>
    <t>0000722/4/01/04/2021</t>
  </si>
  <si>
    <t>00225/OCN/01/04/2021</t>
  </si>
  <si>
    <t>00216/OQN/01/04/2021</t>
  </si>
  <si>
    <t>0000761/4/01/04/2021</t>
  </si>
  <si>
    <t>0000723/4/01/04/2021</t>
  </si>
  <si>
    <t>00224/OCN/01/04/2021</t>
  </si>
  <si>
    <t>00215/OQN/01/04/2021</t>
  </si>
  <si>
    <t>0000762/4/01/04/2021</t>
  </si>
  <si>
    <t>0000724/4/01/04/2021</t>
  </si>
  <si>
    <t>00226/OCN/01/04/2021</t>
  </si>
  <si>
    <t>00217/OQN/01/04/2021</t>
  </si>
  <si>
    <t>0000763/4/01/04/2021</t>
  </si>
  <si>
    <t>0000725/4/01/04/2021</t>
  </si>
  <si>
    <t>00222/OCN/01/04/2021</t>
  </si>
  <si>
    <t>00213/OQN/01/04/2021</t>
  </si>
  <si>
    <t>0000764/4/01/04/2021</t>
  </si>
  <si>
    <t>0000726/4/01/04/2021</t>
  </si>
  <si>
    <t>00229/OCN/01/04/2021</t>
  </si>
  <si>
    <t>00219/OQN/01/04/2021</t>
  </si>
  <si>
    <t>0000765/4/01/04/2021</t>
  </si>
  <si>
    <t>0000727/4/01/04/2021</t>
  </si>
  <si>
    <t>0000729/4/01/03/2021</t>
  </si>
  <si>
    <t>00184/OCN/01/03/2021</t>
  </si>
  <si>
    <t>00204/OQN/01/03/2021</t>
  </si>
  <si>
    <t>0000273/4/10/03/2021</t>
  </si>
  <si>
    <t>0000359/4/10/01/2021</t>
  </si>
  <si>
    <t>00232/OCN/01/04/2021</t>
  </si>
  <si>
    <t>00223/OQN/01/04/2021</t>
  </si>
  <si>
    <t>0000767/4/01/04/2021</t>
  </si>
  <si>
    <t>0000731/4/01/04/2021</t>
  </si>
  <si>
    <t>00227/OCN/01/04/2021</t>
  </si>
  <si>
    <t>00222/OQN/01/04/2021</t>
  </si>
  <si>
    <t>0000479/4/08/04/2021</t>
  </si>
  <si>
    <t>0000500/4/08/04/2021</t>
  </si>
  <si>
    <t>00233/OCN/01/04/2021</t>
  </si>
  <si>
    <t>00224/OQN/01/04/2021</t>
  </si>
  <si>
    <t>0000768/4/01/04/2021</t>
  </si>
  <si>
    <t>0000732/4/01/04/2021</t>
  </si>
  <si>
    <t>00218/OCN/01/04/2021</t>
  </si>
  <si>
    <t>00208/OQN/01/04/2021</t>
  </si>
  <si>
    <t>0000756/4/01/04/2021</t>
  </si>
  <si>
    <t>0000733/4/01/04/2021</t>
  </si>
  <si>
    <t>0000734/4/01/04/2021</t>
  </si>
  <si>
    <t>00158/OCN/01/03/2021</t>
  </si>
  <si>
    <t>00153/OQN/01/03/2021</t>
  </si>
  <si>
    <t>0000766/4/01/04/2021</t>
  </si>
  <si>
    <t>0000735/4/01/04/2021</t>
  </si>
  <si>
    <t>0000728/4/01/03/2021-MIGRASI</t>
  </si>
  <si>
    <t>0000728/4/01/03/2021</t>
  </si>
  <si>
    <t>0000718/4/01/04/2021</t>
  </si>
  <si>
    <t>0000729/4/01/03/2021-MIGRASI</t>
  </si>
  <si>
    <t>0000719/4/01/04/2021</t>
  </si>
  <si>
    <t>00246/OCN/01/04/2021</t>
  </si>
  <si>
    <t>00235/OQN/01/04/2021</t>
  </si>
  <si>
    <t>0000771/4/01/04/2021</t>
  </si>
  <si>
    <t>0000736/4/01/04/2021</t>
  </si>
  <si>
    <t>00247/OCN/01/04/2021</t>
  </si>
  <si>
    <t>00236/OQN/01/04/2021</t>
  </si>
  <si>
    <t>0000772/4/01/04/2021</t>
  </si>
  <si>
    <t>0000737/4/01/04/2021</t>
  </si>
  <si>
    <t>00244/OCN/01/04/2021</t>
  </si>
  <si>
    <t>00233/OQN/01/04/2021</t>
  </si>
  <si>
    <t>0000773/4/01/04/2021</t>
  </si>
  <si>
    <t>0000738/4/01/04/2021</t>
  </si>
  <si>
    <t>00245/OCN/01/04/2021</t>
  </si>
  <si>
    <t>00234/OQN/01/04/2021</t>
  </si>
  <si>
    <t>0000774/4/01/04/2021</t>
  </si>
  <si>
    <t>0000739/4/01/04/2021</t>
  </si>
  <si>
    <t>0000360/4/10/04/2021</t>
  </si>
  <si>
    <t>0000361/4/10/04/2021</t>
  </si>
  <si>
    <t>00254/OCN/01/04/2021</t>
  </si>
  <si>
    <t>00242/OQN/01/04/2021</t>
  </si>
  <si>
    <t>0000082/4/04/04/2021</t>
  </si>
  <si>
    <t>0000085/4/04/04/2021</t>
  </si>
  <si>
    <t>00251/OCN/01/04/2021</t>
  </si>
  <si>
    <t>00239/OQN/01/04/2021</t>
  </si>
  <si>
    <t>0000275/4/10/04/2021</t>
  </si>
  <si>
    <t>0000362/4/10/04/2021</t>
  </si>
  <si>
    <t>00252/OCN/01/04/2021</t>
  </si>
  <si>
    <t>00240/OQN/01/04/2021</t>
  </si>
  <si>
    <t>0000274/4/10/04/2021</t>
  </si>
  <si>
    <t>0000363/4/10/04/2021</t>
  </si>
  <si>
    <t>00250/OCN/01/04/2021</t>
  </si>
  <si>
    <t>00238/OQN/01/04/2021</t>
  </si>
  <si>
    <t>0000775/4/01/04/2021</t>
  </si>
  <si>
    <t>0000740/4/01/04/2021</t>
  </si>
  <si>
    <t>00248/OCN/01/04/2021</t>
  </si>
  <si>
    <t>00237/OQN/01/04/2021</t>
  </si>
  <si>
    <t>0000485/4/08/04/2021</t>
  </si>
  <si>
    <t>0000501/4/08/04/2021</t>
  </si>
  <si>
    <t>00230/OCN/01/04/2021</t>
  </si>
  <si>
    <t>00220/OQN/01/04/2021</t>
  </si>
  <si>
    <t>0000042/4/03/05/2021</t>
  </si>
  <si>
    <t>00239/OCN/01/04/2021</t>
  </si>
  <si>
    <t>00229/OQN/01/04/2021</t>
  </si>
  <si>
    <t>0000038/4/03/04/2021</t>
  </si>
  <si>
    <t>0000043/4/03/04/2021</t>
  </si>
  <si>
    <t>00242/OCN/01/04/2021</t>
  </si>
  <si>
    <t>00232/OQN/01/04/2021</t>
  </si>
  <si>
    <t>0000484/4/08/04/2021</t>
  </si>
  <si>
    <t>0000502/4/08/05/2021</t>
  </si>
  <si>
    <t>00259/OCN/01/04/2021</t>
  </si>
  <si>
    <t>00248/OQN/01/04/2021</t>
  </si>
  <si>
    <t>0000778/4/01/04/2021</t>
  </si>
  <si>
    <t>0000741/4/01/05/2021</t>
  </si>
  <si>
    <t>00215/OCN/01/03/2021</t>
  </si>
  <si>
    <t>00207/OQN/01/03/2021</t>
  </si>
  <si>
    <t>0000475/4/08/04/2021</t>
  </si>
  <si>
    <t>0000503/4/08/05/2021</t>
  </si>
  <si>
    <t>00241/OCN/01/04/2021</t>
  </si>
  <si>
    <t>00231/OQN/01/04/2021</t>
  </si>
  <si>
    <t>0000770/4/01/04/2021</t>
  </si>
  <si>
    <t>0000742/4/01/04/2021</t>
  </si>
  <si>
    <t>0000504/4/08/05/2021</t>
  </si>
  <si>
    <t>00240/OCN/01/04/2021</t>
  </si>
  <si>
    <t>00230/OQN/01/04/2021</t>
  </si>
  <si>
    <t>0000483/4/08/04/2021</t>
  </si>
  <si>
    <t>0000505/4/08/05/2021</t>
  </si>
  <si>
    <t>00070/OCN/01/02/2021</t>
  </si>
  <si>
    <t>00065/OQN/01/02/2021</t>
  </si>
  <si>
    <t>0000269/4/10/02/2021</t>
  </si>
  <si>
    <t>0000364/4/10/05/2021</t>
  </si>
  <si>
    <t>0000365/4/10/05/2021</t>
  </si>
  <si>
    <t>00262/OCN/01/05/2021</t>
  </si>
  <si>
    <t>00251/OQN/01/05/2021</t>
  </si>
  <si>
    <t>0000780/4/01/05/2021</t>
  </si>
  <si>
    <t>0000743/4/01/05/2021</t>
  </si>
  <si>
    <t>00263/OCN/01/05/2021</t>
  </si>
  <si>
    <t>00252/OQN/01/05/2021</t>
  </si>
  <si>
    <t>0000781/4/01/05/2021</t>
  </si>
  <si>
    <t>0000744/4/01/05/2021</t>
  </si>
  <si>
    <t>0000366/4/10/05/2021</t>
  </si>
  <si>
    <t>00256/OCN/01/04/2021</t>
  </si>
  <si>
    <t>00245/OQN/01/04/2021</t>
  </si>
  <si>
    <t>0000776/4/01/04/2021</t>
  </si>
  <si>
    <t>0000745/4/01/05/2021</t>
  </si>
  <si>
    <t>0000746/4/01/05/2021</t>
  </si>
  <si>
    <t>00257/OCN/01/04/2021</t>
  </si>
  <si>
    <t>00246/OQN/01/04/2021</t>
  </si>
  <si>
    <t>0000777/4/01/04/2021</t>
  </si>
  <si>
    <t>0000747/4/01/05/2021</t>
  </si>
  <si>
    <t>00266/OCN/01/05/2021</t>
  </si>
  <si>
    <t>00255/OQN/01/05/2021</t>
  </si>
  <si>
    <t>0000785/4/01/05/2021</t>
  </si>
  <si>
    <t>0000748/4/01/05/2021</t>
  </si>
  <si>
    <t>00264/OCN/01/05/2021</t>
  </si>
  <si>
    <t>00253/OQN/01/05/2021</t>
  </si>
  <si>
    <t>0000782/4/01/05/2021</t>
  </si>
  <si>
    <t>0000749/4/01/05/2021</t>
  </si>
  <si>
    <t>00270/OCN/01/05/2021</t>
  </si>
  <si>
    <t>00259/OQN/01/05/2021</t>
  </si>
  <si>
    <t>0000786/4/01/05/2021</t>
  </si>
  <si>
    <t>0000750/4/01/05/2021</t>
  </si>
  <si>
    <t>0000751/4/01/04/2021</t>
  </si>
  <si>
    <t>00258/OCN/01/04/2021</t>
  </si>
  <si>
    <t>00247/OQN/01/04/2021</t>
  </si>
  <si>
    <t>0000783/4/01/05/2021</t>
  </si>
  <si>
    <t>0000753/4/01/05/2021</t>
  </si>
  <si>
    <t>0000757/4/01/04/2021-MIGRASI</t>
  </si>
  <si>
    <t>0000757/4/01/04/2021</t>
  </si>
  <si>
    <t>0000728/4/01/04/2021</t>
  </si>
  <si>
    <t>00273/OCN/01/05/2021</t>
  </si>
  <si>
    <t>00262/OQN/01/05/2021</t>
  </si>
  <si>
    <t>0000787/4/01/05/2021</t>
  </si>
  <si>
    <t>0000754/4/01/05/2021</t>
  </si>
  <si>
    <t>00274/OCN/01/05/2021</t>
  </si>
  <si>
    <t>00263/OQN/01/05/2021</t>
  </si>
  <si>
    <t>0000788/4/01/05/2021</t>
  </si>
  <si>
    <t>0000755/4/01/05/2021</t>
  </si>
  <si>
    <t>00284/OCN/01/05/2021</t>
  </si>
  <si>
    <t>00269/OQN/01/05/2021</t>
  </si>
  <si>
    <t>0000790/4/01/05/2021</t>
  </si>
  <si>
    <t>0000756/4/01/05/2021</t>
  </si>
  <si>
    <t>00249/OCN/01/04/2021</t>
  </si>
  <si>
    <t>00243/OQN/01/04/2021</t>
  </si>
  <si>
    <t>0000784/4/01/05/2021</t>
  </si>
  <si>
    <t>0000757/4/01/05/2021</t>
  </si>
  <si>
    <t>0000506/4/08/04/2021</t>
  </si>
  <si>
    <t>00282/OCN/01/05/2021</t>
  </si>
  <si>
    <t>00267/OQN/01/05/2021</t>
  </si>
  <si>
    <t>0000491/4/08/05/2021</t>
  </si>
  <si>
    <t>0000507/4/08/05/2021</t>
  </si>
  <si>
    <t>00231/OCN/01/04/2021</t>
  </si>
  <si>
    <t>00221/OQN/01/04/2021</t>
  </si>
  <si>
    <t>0000478/4/08/04/2021</t>
  </si>
  <si>
    <t>0000508/4/08/05/2021</t>
  </si>
  <si>
    <t>00260/OCN/01/05/2021</t>
  </si>
  <si>
    <t>00249/OQN/01/05/2021</t>
  </si>
  <si>
    <t>0000039/4/03/05/2021</t>
  </si>
  <si>
    <t>0000044/4/03/05/2021</t>
  </si>
  <si>
    <t>00267/OCN/01/05/2021</t>
  </si>
  <si>
    <t>00256/OQN/01/05/2021</t>
  </si>
  <si>
    <t>0000040/4/03/05/2021</t>
  </si>
  <si>
    <t>0000045/4/03/05/2021</t>
  </si>
  <si>
    <t>0000046/4/03/05/2021</t>
  </si>
  <si>
    <t>00268/OCN/01/05/2021</t>
  </si>
  <si>
    <t>00257/OQN/01/05/2021</t>
  </si>
  <si>
    <t>0000041/4/03/05/2021</t>
  </si>
  <si>
    <t>0000047/4/03/05/2021</t>
  </si>
  <si>
    <t>0000048/4/03/05/2021</t>
  </si>
  <si>
    <t>00269/OCN/01/05/2021</t>
  </si>
  <si>
    <t>00258/OQN/01/05/2021</t>
  </si>
  <si>
    <t>0000049/4/03/05/2021</t>
  </si>
  <si>
    <t>00175/OCN/01/03/2021</t>
  </si>
  <si>
    <t>00169/OQN/01/03/2021</t>
  </si>
  <si>
    <t>0000083/4/31/03/2021</t>
  </si>
  <si>
    <t>0000066/4/31/05/2021</t>
  </si>
  <si>
    <t>00176/OCN/01/03/2021</t>
  </si>
  <si>
    <t>00170/OQN/01/03/2021</t>
  </si>
  <si>
    <t>0000084/4/31/03/2021</t>
  </si>
  <si>
    <t>0000067/4/31/05/2021</t>
  </si>
  <si>
    <t>00177/OCN/01/03/2021</t>
  </si>
  <si>
    <t>00171/OQN/01/03/2021</t>
  </si>
  <si>
    <t>0000085/4/31/03/2021</t>
  </si>
  <si>
    <t>0000068/4/31/05/2021</t>
  </si>
  <si>
    <t>00178/OCN/01/03/2021</t>
  </si>
  <si>
    <t>00172/OQN/01/03/2021</t>
  </si>
  <si>
    <t>0000086/4/31/03/2021</t>
  </si>
  <si>
    <t>0000069/4/31/05/2021</t>
  </si>
  <si>
    <t>00180/OCN/01/03/2021</t>
  </si>
  <si>
    <t>00173/OQN/01/03/2021</t>
  </si>
  <si>
    <t>0000087/4/31/03/2021</t>
  </si>
  <si>
    <t>0000070/4/31/05/2021</t>
  </si>
  <si>
    <t>00181/OCN/01/03/2021</t>
  </si>
  <si>
    <t>00174/OQN/01/03/2021</t>
  </si>
  <si>
    <t>0000088/4/31/03/2021</t>
  </si>
  <si>
    <t>0000071/4/31/05/2021</t>
  </si>
  <si>
    <t>00182/OCN/01/03/2021</t>
  </si>
  <si>
    <t>00175/OQN/01/03/2021</t>
  </si>
  <si>
    <t>0000089/4/31/03/2021</t>
  </si>
  <si>
    <t>0000072/4/31/05/2021</t>
  </si>
  <si>
    <t>00219/OCN/01/04/2021</t>
  </si>
  <si>
    <t>00210/OQN/01/04/2021</t>
  </si>
  <si>
    <t>0000090/4/31/04/2021</t>
  </si>
  <si>
    <t>0000073/4/31/05/2021</t>
  </si>
  <si>
    <t>00297/OCN/01/05/2021</t>
  </si>
  <si>
    <t>00289/OQN/01/05/2021</t>
  </si>
  <si>
    <t>0000795/4/01/05/2021</t>
  </si>
  <si>
    <t>0000758/4/01/05/2021</t>
  </si>
  <si>
    <t>00301/OCN/01/05/2021</t>
  </si>
  <si>
    <t>00290/OQN/01/05/2021</t>
  </si>
  <si>
    <t>0000796/4/01/05/2021</t>
  </si>
  <si>
    <t>0000759/4/01/05/2021</t>
  </si>
  <si>
    <t>00302/OCN/01/05/2021</t>
  </si>
  <si>
    <t>00291/OQN/01/05/2021</t>
  </si>
  <si>
    <t>0000797/4/01/05/2021</t>
  </si>
  <si>
    <t>0000760/4/01/05/2021</t>
  </si>
  <si>
    <t>00234/OCN/01/04/2021</t>
  </si>
  <si>
    <t>00225/OQN/01/04/2021</t>
  </si>
  <si>
    <t>0000480/4/08/04/2021</t>
  </si>
  <si>
    <t>0000509/4/08/06/2021</t>
  </si>
  <si>
    <t>00237/OCN/01/04/2021</t>
  </si>
  <si>
    <t>00226/OQN/01/04/2021</t>
  </si>
  <si>
    <t>0000481/4/08/04/2021</t>
  </si>
  <si>
    <t>0000510/4/08/06/2021</t>
  </si>
  <si>
    <t>00238/OCN/01/04/2021</t>
  </si>
  <si>
    <t>00228/OQN/01/04/2021</t>
  </si>
  <si>
    <t>0000482/4/08/04/2021</t>
  </si>
  <si>
    <t>0000511/4/08/06/2021</t>
  </si>
  <si>
    <t>00291/OCN/01/05/2021</t>
  </si>
  <si>
    <t>00282/OQN/01/05/2021</t>
  </si>
  <si>
    <t>0000792/4/01/05/2021</t>
  </si>
  <si>
    <t>0000761/4/01/06/2021</t>
  </si>
  <si>
    <t>00294/OCN/01/05/2021</t>
  </si>
  <si>
    <t>00284/OQN/01/05/2021</t>
  </si>
  <si>
    <t>0000793/4/01/05/2021</t>
  </si>
  <si>
    <t>0000762/4/01/06/2021</t>
  </si>
  <si>
    <t>0000763/4/01/06/2021</t>
  </si>
  <si>
    <t>00295/OCN/01/05/2021</t>
  </si>
  <si>
    <t>00285/OQN/01/05/2021</t>
  </si>
  <si>
    <t>0000798/4/01/05/2021</t>
  </si>
  <si>
    <t>0000764/4/01/06/2021</t>
  </si>
  <si>
    <t>00298/OCN/01/05/2021</t>
  </si>
  <si>
    <t>00292/OQN/01/05/2021</t>
  </si>
  <si>
    <t>0000799/4/01/05/2021</t>
  </si>
  <si>
    <t>0000765/4/01/06/2021</t>
  </si>
  <si>
    <t>00299/OCN/01/05/2021</t>
  </si>
  <si>
    <t>00293/OQN/01/05/2021</t>
  </si>
  <si>
    <t>0000800/4/01/05/2021</t>
  </si>
  <si>
    <t>0000766/4/01/06/2021</t>
  </si>
  <si>
    <t>00305/OCN/01/05/2021</t>
  </si>
  <si>
    <t>00296/OQN/01/05/2021</t>
  </si>
  <si>
    <t>0000090/4/04/05/2021</t>
  </si>
  <si>
    <t>0000086/4/04/05/2021</t>
  </si>
  <si>
    <t>00307/OCN/01/05/2021</t>
  </si>
  <si>
    <t>00298/OQN/01/05/2021</t>
  </si>
  <si>
    <t>0000500/4/08/05/2021</t>
  </si>
  <si>
    <t>0000512/4/08/06/2021</t>
  </si>
  <si>
    <t>00308/OCN/01/05/2021</t>
  </si>
  <si>
    <t>00299/OQN/01/05/2021</t>
  </si>
  <si>
    <t>0000501/4/08/05/2021</t>
  </si>
  <si>
    <t>0000513/4/08/06/2021</t>
  </si>
  <si>
    <t>00253/OCN/01/04/2021</t>
  </si>
  <si>
    <t>00241/OQN/01/04/2021</t>
  </si>
  <si>
    <t>0000486/4/08/04/2021</t>
  </si>
  <si>
    <t>0000514/4/08/06/2021</t>
  </si>
  <si>
    <t>00261/OCN/01/05/2021</t>
  </si>
  <si>
    <t>00250/OQN/01/05/2021</t>
  </si>
  <si>
    <t>0000487/4/08/05/2021</t>
  </si>
  <si>
    <t>0000515/4/08/06/2021</t>
  </si>
  <si>
    <t>00063/OCN/01/02/2021</t>
  </si>
  <si>
    <t>00054/OQN/01/02/2021</t>
  </si>
  <si>
    <t>0000260/4/10/02/2021</t>
  </si>
  <si>
    <t>0000368/4/10/06/2021</t>
  </si>
  <si>
    <t>00296/OCN/01/05/2021</t>
  </si>
  <si>
    <t>00287/OQN/01/05/2021</t>
  </si>
  <si>
    <t>0000794/4/01/05/2021</t>
  </si>
  <si>
    <t>0000767/4/01/06/2021</t>
  </si>
  <si>
    <t>00306/OCN/01/05/2021</t>
  </si>
  <si>
    <t>00297/OQN/01/05/2021</t>
  </si>
  <si>
    <t>0000801/4/01/05/2021</t>
  </si>
  <si>
    <t>0000768/4/01/06/2021</t>
  </si>
  <si>
    <t>00310/OCN/01/05/2021</t>
  </si>
  <si>
    <t>00301/OQN/01/05/2021</t>
  </si>
  <si>
    <t>0000802/4/01/05/2021</t>
  </si>
  <si>
    <t>0000769/4/01/06/2021</t>
  </si>
  <si>
    <t>00311/OCN/01/06/2021</t>
  </si>
  <si>
    <t>00302/OQN/01/06/2021</t>
  </si>
  <si>
    <t>0000803/4/01/06/2021</t>
  </si>
  <si>
    <t>0000770/4/01/06/2021</t>
  </si>
  <si>
    <t>00292/OCN/01/05/2021</t>
  </si>
  <si>
    <t>00281/OQN/01/05/2021</t>
  </si>
  <si>
    <t>0000791/4/01/05/2021</t>
  </si>
  <si>
    <t>0000771/4/01/06/2021</t>
  </si>
  <si>
    <t>00313/OCN/01/06/2021</t>
  </si>
  <si>
    <t>00304/OQN/01/06/2021</t>
  </si>
  <si>
    <t>0000805/4/01/06/2021</t>
  </si>
  <si>
    <t>0000772/4/01/06/2021</t>
  </si>
  <si>
    <t>00320/OCN/01/06/2021</t>
  </si>
  <si>
    <t>00311/OQN/01/06/2021</t>
  </si>
  <si>
    <t>0000810/4/01/06/2021</t>
  </si>
  <si>
    <t>0000773/4/01/06/2021</t>
  </si>
  <si>
    <t>00315/OCN/01/06/2021</t>
  </si>
  <si>
    <t>00306/OQN/01/06/2021</t>
  </si>
  <si>
    <t>0000807/4/01/06/2021</t>
  </si>
  <si>
    <t>0000774/4/01/06/2021</t>
  </si>
  <si>
    <t>00314/OCN/01/06/2021</t>
  </si>
  <si>
    <t>00305/OQN/01/06/2021</t>
  </si>
  <si>
    <t>0000806/4/01/06/2021</t>
  </si>
  <si>
    <t>0000775/4/01/06/2021</t>
  </si>
  <si>
    <t>00318/OCN/01/06/2021</t>
  </si>
  <si>
    <t>00309/OQN/01/06/2021</t>
  </si>
  <si>
    <t>0000808/4/01/06/2021</t>
  </si>
  <si>
    <t>0000776/4/01/06/2021</t>
  </si>
  <si>
    <t>00316/OCN/01/06/2021</t>
  </si>
  <si>
    <t>00307/OQN/01/06/2021</t>
  </si>
  <si>
    <t>0000809/4/01/06/2021</t>
  </si>
  <si>
    <t>0000777/4/01/06/2021</t>
  </si>
  <si>
    <t>00255/OCN/01/04/2021</t>
  </si>
  <si>
    <t>00244/OQN/01/04/2021</t>
  </si>
  <si>
    <t>0000779/4/01/05/2021</t>
  </si>
  <si>
    <t>0000778/4/01/06/2021</t>
  </si>
  <si>
    <t>00265/OCN/01/05/2021</t>
  </si>
  <si>
    <t>00254/OQN/01/05/2021</t>
  </si>
  <si>
    <t>0000488/4/08/05/2021</t>
  </si>
  <si>
    <t>0000516/4/08/06/2021</t>
  </si>
  <si>
    <t>00281/OCN/01/05/2021</t>
  </si>
  <si>
    <t>00286/OQN/01/05/2021</t>
  </si>
  <si>
    <t>0000091/4/04/05/2021</t>
  </si>
  <si>
    <t>0000087/4/04/05/2021</t>
  </si>
  <si>
    <t>00276/OCN/01/05/2021</t>
  </si>
  <si>
    <t>00265/OQN/01/05/2021</t>
  </si>
  <si>
    <t>0000092/4/04/06/2021</t>
  </si>
  <si>
    <t>0000088/4/04/06/2021</t>
  </si>
  <si>
    <t>0000089/4/04/06/2021</t>
  </si>
  <si>
    <t>00275/OCN/01/05/2021</t>
  </si>
  <si>
    <t>00264/OQN/01/05/2021</t>
  </si>
  <si>
    <t>0000083/4/04/05/2021</t>
  </si>
  <si>
    <t>0000091/4/04/06/2021</t>
  </si>
  <si>
    <t>00288/OCN/01/05/2021</t>
  </si>
  <si>
    <t>00273/OQN/01/05/2021</t>
  </si>
  <si>
    <t>0000496/4/08/05/2021</t>
  </si>
  <si>
    <t>0000517/4/08/06/2021</t>
  </si>
  <si>
    <t>00287/OCN/01/05/2021</t>
  </si>
  <si>
    <t>00272/OQN/01/05/2021</t>
  </si>
  <si>
    <t>0000494/4/08/05/2021</t>
  </si>
  <si>
    <t>0000518/4/08/06/2021</t>
  </si>
  <si>
    <t>00285/OCN/01/05/2021</t>
  </si>
  <si>
    <t>00270/OQN/01/05/2021</t>
  </si>
  <si>
    <t>0000492/4/08/05/2021</t>
  </si>
  <si>
    <t>0000519/4/08/06/2021</t>
  </si>
  <si>
    <t>00289/OCN/01/05/2021</t>
  </si>
  <si>
    <t>00274/OQN/01/05/2021</t>
  </si>
  <si>
    <t>0000495/4/08/05/2021</t>
  </si>
  <si>
    <t>0000520/4/08/06/2021</t>
  </si>
  <si>
    <t>00286/OCN/01/05/2021</t>
  </si>
  <si>
    <t>00271/OQN/01/05/2021</t>
  </si>
  <si>
    <t>0000493/4/08/05/2021</t>
  </si>
  <si>
    <t>0000521/4/08/06/2021</t>
  </si>
  <si>
    <t>0000522/4/08/06/2021</t>
  </si>
  <si>
    <t>00303/OCN/01/05/2021</t>
  </si>
  <si>
    <t>00294/OQN/01/05/2021</t>
  </si>
  <si>
    <t>0000498/4/08/05/2021</t>
  </si>
  <si>
    <t>0000523/4/08/06/2021</t>
  </si>
  <si>
    <t>00304/OCN/01/05/2021</t>
  </si>
  <si>
    <t>00295/OQN/01/05/2021</t>
  </si>
  <si>
    <t>0000499/4/08/05/2021</t>
  </si>
  <si>
    <t>0000524/4/08/06/2021</t>
  </si>
  <si>
    <t>00326/OCN/01/06/2021</t>
  </si>
  <si>
    <t>00317/OQN/01/06/2021</t>
  </si>
  <si>
    <t>0000811/4/01/06/2021</t>
  </si>
  <si>
    <t>0000779/4/01/06/2021</t>
  </si>
  <si>
    <t>00327/OCN/01/06/2021</t>
  </si>
  <si>
    <t>00318/OQN/01/06/2021</t>
  </si>
  <si>
    <t>0000812/4/01/06/2021</t>
  </si>
  <si>
    <t>0000780/4/01/06/2021</t>
  </si>
  <si>
    <t>00312/OCN/01/06/2021</t>
  </si>
  <si>
    <t>00303/OQN/01/06/2021</t>
  </si>
  <si>
    <t>0000804/4/01/06/2021</t>
  </si>
  <si>
    <t>0000781/4/01/06/2021</t>
  </si>
  <si>
    <t>00328/OCN/01/06/2021</t>
  </si>
  <si>
    <t>00319/OQN/01/06/2021</t>
  </si>
  <si>
    <t>0000503/4/08/06/2021</t>
  </si>
  <si>
    <t>0000525/4/08/06/2021</t>
  </si>
  <si>
    <t>0000526/4/08/04/2021</t>
  </si>
  <si>
    <t>0000527/4/08/04/2021</t>
  </si>
  <si>
    <t>00131/OCN/01/03/2021</t>
  </si>
  <si>
    <t>00126/OQN/01/03/2021</t>
  </si>
  <si>
    <t>0000463/4/08/03/2021</t>
  </si>
  <si>
    <t>0000528/4/08/06/2021</t>
  </si>
  <si>
    <t>00132/OCN/01/03/2021</t>
  </si>
  <si>
    <t>00127/OQN/01/03/2021</t>
  </si>
  <si>
    <t>0000529/4/08/06/2021</t>
  </si>
  <si>
    <t>00133/OCN/01/03/2021</t>
  </si>
  <si>
    <t>00128/OQN/01/03/2021</t>
  </si>
  <si>
    <t>0000530/4/08/06/2021</t>
  </si>
  <si>
    <t>00166/OCN/01/03/2021</t>
  </si>
  <si>
    <t>00161/OQN/01/03/2021</t>
  </si>
  <si>
    <t>0000531/4/08/06/2021</t>
  </si>
  <si>
    <t>00167/OCN/01/03/2021</t>
  </si>
  <si>
    <t>00162/OQN/01/03/2021</t>
  </si>
  <si>
    <t>0000532/4/08/06/2021</t>
  </si>
  <si>
    <t>00168/OCN/01/03/2021</t>
  </si>
  <si>
    <t>00163/OQN/01/03/2021</t>
  </si>
  <si>
    <t>0000533/4/08/06/2021</t>
  </si>
  <si>
    <t>Jember</t>
  </si>
  <si>
    <t>00169/OCN/01/03/2021</t>
  </si>
  <si>
    <t>00164/OQN/01/03/2021</t>
  </si>
  <si>
    <t>0000534/4/08/06/2021</t>
  </si>
  <si>
    <t>00272/OCN/01/05/2021</t>
  </si>
  <si>
    <t>00261/OQN/01/05/2021</t>
  </si>
  <si>
    <t>0000490/4/08/05/2021</t>
  </si>
  <si>
    <t>0000535/4/08/06/2021</t>
  </si>
  <si>
    <t>00069/OCN/01/02/2021</t>
  </si>
  <si>
    <t>00064/OQN/01/02/2021</t>
  </si>
  <si>
    <t>0000270/4/10/02/2021</t>
  </si>
  <si>
    <t>0000369/4/10/06/2021</t>
  </si>
  <si>
    <t>00337/OCN/01/06/2021</t>
  </si>
  <si>
    <t>00328/OQN/01/06/2021</t>
  </si>
  <si>
    <t>0000507/4/08/06/2021</t>
  </si>
  <si>
    <t>0000536/4/08/06/2021</t>
  </si>
  <si>
    <t>00348/OCN/01/06/2021</t>
  </si>
  <si>
    <t>00339/OQN/01/06/2021</t>
  </si>
  <si>
    <t>0000823/4/01/06/2021</t>
  </si>
  <si>
    <t>0000782/4/01/06/2021</t>
  </si>
  <si>
    <t>00349/OCN/01/06/2021</t>
  </si>
  <si>
    <t>00340/OQN/01/06/2021</t>
  </si>
  <si>
    <t>0000824/4/01/06/2021</t>
  </si>
  <si>
    <t>0000783/4/01/06/2021</t>
  </si>
  <si>
    <t>00350/OCN/01/06/2021</t>
  </si>
  <si>
    <t>00341/OQN/01/06/2021</t>
  </si>
  <si>
    <t>0000825/4/01/06/2021</t>
  </si>
  <si>
    <t>0000784/4/01/06/2021</t>
  </si>
  <si>
    <t>00351/OCN/01/06/2021</t>
  </si>
  <si>
    <t>00342/OQN/01/06/2021</t>
  </si>
  <si>
    <t>0000826/4/01/06/2021</t>
  </si>
  <si>
    <t>0000785/4/01/06/2021</t>
  </si>
  <si>
    <t>00352/OCN/01/06/2021</t>
  </si>
  <si>
    <t>00343/OQN/01/06/2021</t>
  </si>
  <si>
    <t>0000827/4/01/06/2021</t>
  </si>
  <si>
    <t>0000786/4/01/06/2021</t>
  </si>
  <si>
    <t>00353/OCN/01/06/2021</t>
  </si>
  <si>
    <t>00344/OQN/01/06/2021</t>
  </si>
  <si>
    <t>0000828/4/01/06/2021</t>
  </si>
  <si>
    <t>0000787/4/01/06/2021</t>
  </si>
  <si>
    <t>00332/OCN/01/06/2021</t>
  </si>
  <si>
    <t>00322/OQN/01/06/2021</t>
  </si>
  <si>
    <t>0000002/4/07/06/2021</t>
  </si>
  <si>
    <t>0000003/4/07/06/2021</t>
  </si>
  <si>
    <t>Riau</t>
  </si>
  <si>
    <t>00333/OCN/01/06/2021</t>
  </si>
  <si>
    <t>00323/OQN/01/06/2021</t>
  </si>
  <si>
    <t>0000004/4/07/06/2021</t>
  </si>
  <si>
    <t>00334/OCN/01/06/2021</t>
  </si>
  <si>
    <t>00324/OQN/01/06/2021</t>
  </si>
  <si>
    <t>0000005/4/07/07/2021</t>
  </si>
  <si>
    <t>00335/OCN/01/06/2021</t>
  </si>
  <si>
    <t>00325/OQN/01/06/2021</t>
  </si>
  <si>
    <t>0000005/4/07/06/2021</t>
  </si>
  <si>
    <t>0000006/4/07/06/2021</t>
  </si>
  <si>
    <t>0000007/4/07/07/2021</t>
  </si>
  <si>
    <t>00293/OCN/01/05/2021</t>
  </si>
  <si>
    <t>00283/OQN/01/05/2021</t>
  </si>
  <si>
    <t>0000497/4/08/05/2021</t>
  </si>
  <si>
    <t>0000537/4/08/06/2021</t>
  </si>
  <si>
    <t>00336/OCN/01/06/2021</t>
  </si>
  <si>
    <t>00327/OQN/01/06/2021</t>
  </si>
  <si>
    <t>0000008/4/34/06/2021</t>
  </si>
  <si>
    <t>0000005/4/34/06/2021</t>
  </si>
  <si>
    <t>00354/OCN/01/06/2021</t>
  </si>
  <si>
    <t>00345/OQN/01/06/2021</t>
  </si>
  <si>
    <t>0000829/4/01/06/2021</t>
  </si>
  <si>
    <t>0000788/4/01/06/2021</t>
  </si>
  <si>
    <t>00355/OCN/01/06/2021</t>
  </si>
  <si>
    <t>00346/OQN/01/06/2021</t>
  </si>
  <si>
    <t>0000830/4/01/06/2021</t>
  </si>
  <si>
    <t>0000789/4/01/06/2021</t>
  </si>
  <si>
    <t>00321/OCN/01/06/2021</t>
  </si>
  <si>
    <t>00312/OQN/01/06/2021</t>
  </si>
  <si>
    <t>0000093/4/04/06/2021</t>
  </si>
  <si>
    <t>00339/OCN/01/06/2021</t>
  </si>
  <si>
    <t>00330/OQN/01/06/2021</t>
  </si>
  <si>
    <t>0000817/4/01/06/2021</t>
  </si>
  <si>
    <t>0000790/4/01/06/2021</t>
  </si>
  <si>
    <t>00340/OCN/01/06/2021</t>
  </si>
  <si>
    <t>00331/OQN/01/06/2021</t>
  </si>
  <si>
    <t>0000818/4/01/06/2021</t>
  </si>
  <si>
    <t>0000791/4/01/06/2021</t>
  </si>
  <si>
    <t>00341/OCN/01/06/2021</t>
  </si>
  <si>
    <t>00332/OQN/01/06/2021</t>
  </si>
  <si>
    <t>0000819/4/01/06/2021</t>
  </si>
  <si>
    <t>0000792/4/01/06/2021</t>
  </si>
  <si>
    <t>00342/OCN/01/06/2021</t>
  </si>
  <si>
    <t>00333/OQN/01/06/2021</t>
  </si>
  <si>
    <t>0000820/4/01/06/2021</t>
  </si>
  <si>
    <t>0000793/4/01/06/2021</t>
  </si>
  <si>
    <t>00343/OCN/01/06/2021</t>
  </si>
  <si>
    <t>00334/OQN/01/06/2021</t>
  </si>
  <si>
    <t>0000821/4/01/06/2021</t>
  </si>
  <si>
    <t>0000794/4/01/06/2021</t>
  </si>
  <si>
    <t>00344/OCN/01/06/2021</t>
  </si>
  <si>
    <t>00335/OQN/01/06/2021</t>
  </si>
  <si>
    <t>0000822/4/01/06/2021</t>
  </si>
  <si>
    <t>0000795/4/01/06/2021</t>
  </si>
  <si>
    <t>0000796/4/01/06/2021</t>
  </si>
  <si>
    <t>00357/OCN/01/06/2021</t>
  </si>
  <si>
    <t>00348/OQN/01/06/2021</t>
  </si>
  <si>
    <t>0000538/4/08/06/2021</t>
  </si>
  <si>
    <t>00329/OCN/01/06/2021</t>
  </si>
  <si>
    <t>00320/OQN/01/06/2021</t>
  </si>
  <si>
    <t>0000504/4/08/06/2021</t>
  </si>
  <si>
    <t>0000539/4/08/06/2021</t>
  </si>
  <si>
    <t>00271/OCN/01/05/2021</t>
  </si>
  <si>
    <t>00260/OQN/01/05/2021</t>
  </si>
  <si>
    <t>0000489/4/08/05/2021</t>
  </si>
  <si>
    <t>0000540/4/08/06/2021</t>
  </si>
  <si>
    <t>00345/OCN/01/06/2021</t>
  </si>
  <si>
    <t>00336/OQN/01/06/2021</t>
  </si>
  <si>
    <t>0000814/4/01/06/2021</t>
  </si>
  <si>
    <t>0000797/4/01/07/2021</t>
  </si>
  <si>
    <t>00346/OCN/01/06/2021</t>
  </si>
  <si>
    <t>00337/OQN/01/06/2021</t>
  </si>
  <si>
    <t>0000815/4/01/06/2021</t>
  </si>
  <si>
    <t>0000798/4/01/06/2021</t>
  </si>
  <si>
    <t>00347/OCN/01/06/2021</t>
  </si>
  <si>
    <t>00338/OQN/01/06/2021</t>
  </si>
  <si>
    <t>0000816/4/01/06/2021</t>
  </si>
  <si>
    <t>0000799/4/01/06/2021</t>
  </si>
  <si>
    <t>00356/OCN/01/06/2021</t>
  </si>
  <si>
    <t>00347/OQN/01/06/2021</t>
  </si>
  <si>
    <t>0000831/4/01/06/2021</t>
  </si>
  <si>
    <t>0000800/4/01/06/2021</t>
  </si>
  <si>
    <t>00331/OCN/01/06/2021</t>
  </si>
  <si>
    <t>00326/OQN/01/06/2021</t>
  </si>
  <si>
    <t>0000506/4/08/06/2021</t>
  </si>
  <si>
    <t>0000541/4/08/06/2021</t>
  </si>
  <si>
    <t>00358/OCN/01/06/2021</t>
  </si>
  <si>
    <t>00349/OQN/01/06/2021</t>
  </si>
  <si>
    <t>0000542/4/08/06/2021</t>
  </si>
  <si>
    <t>00319/OCN/01/06/2021</t>
  </si>
  <si>
    <t>00310/OQN/01/06/2021</t>
  </si>
  <si>
    <t>0000502/4/08/06/2021</t>
  </si>
  <si>
    <t>0000543/4/08/07/2021</t>
  </si>
  <si>
    <t>00359/OCN/01/06/2021</t>
  </si>
  <si>
    <t>00350/OQN/01/06/2021</t>
  </si>
  <si>
    <t>0000544/4/08/07/2021</t>
  </si>
  <si>
    <t>00322/OCN/01/06/2021</t>
  </si>
  <si>
    <t>00313/OQN/01/06/2021</t>
  </si>
  <si>
    <t>0000043/4/03/06/2021</t>
  </si>
  <si>
    <t>0000050/4/03/06/2021</t>
  </si>
  <si>
    <t>00323/OCN/01/06/2021</t>
  </si>
  <si>
    <t>00314/OQN/01/06/2021</t>
  </si>
  <si>
    <t>0000044/4/03/06/2021</t>
  </si>
  <si>
    <t>0000051/4/03/06/2021</t>
  </si>
  <si>
    <t>00324/OCN/01/06/2021</t>
  </si>
  <si>
    <t>00315/OQN/01/06/2021</t>
  </si>
  <si>
    <t>0000045/4/03/06/2021</t>
  </si>
  <si>
    <t>0000052/4/03/06/2021</t>
  </si>
  <si>
    <t>00325/OCN/01/06/2021</t>
  </si>
  <si>
    <t>00316/OQN/01/06/2021</t>
  </si>
  <si>
    <t>0000046/4/03/06/2021</t>
  </si>
  <si>
    <t>0000053/4/03/06/2021</t>
  </si>
  <si>
    <t>00058/OCN/01/02/2021</t>
  </si>
  <si>
    <t>00053/OQN/01/02/2021</t>
  </si>
  <si>
    <t>0000262/4/10/02/2021</t>
  </si>
  <si>
    <t>0000370/4/10/06/2021</t>
  </si>
  <si>
    <t>00368/OCN/01/07/2021</t>
  </si>
  <si>
    <t>00359/OQN/01/07/2021</t>
  </si>
  <si>
    <t>0000832/4/01/07/2021</t>
  </si>
  <si>
    <t>0000801/4/01/07/2021</t>
  </si>
  <si>
    <t>00366/OCN/01/06/2021</t>
  </si>
  <si>
    <t>00357/OQN/01/06/2021</t>
  </si>
  <si>
    <t>0000047/4/03/06/2021</t>
  </si>
  <si>
    <t>0000054/4/03/07/2021</t>
  </si>
  <si>
    <t>00280/OCN/01/05/2021</t>
  </si>
  <si>
    <t>00276/OQN/01/05/2021</t>
  </si>
  <si>
    <t>0000084/4/04/05/2021</t>
  </si>
  <si>
    <t>00277/OCN/01/05/2021</t>
  </si>
  <si>
    <t>00278/OQN/01/05/2021</t>
  </si>
  <si>
    <t>0000085/4/04/05/2021</t>
  </si>
  <si>
    <t>0000094/4/04/06/2021</t>
  </si>
  <si>
    <t>00278/OCN/01/05/2021</t>
  </si>
  <si>
    <t>00277/OQN/01/05/2021</t>
  </si>
  <si>
    <t>0000095/4/04/06/2021</t>
  </si>
  <si>
    <t>00279/OCN/01/05/2021</t>
  </si>
  <si>
    <t>00275/OQN/01/05/2021</t>
  </si>
  <si>
    <t>0000096/4/04/06/2021</t>
  </si>
  <si>
    <t>00290/OCN/01/05/2021</t>
  </si>
  <si>
    <t>00279/OQN/01/05/2021</t>
  </si>
  <si>
    <t>0000088/4/04/05/2021</t>
  </si>
  <si>
    <t>0000097/4/04/06/2021</t>
  </si>
  <si>
    <t>00370/OCN/01/07/2021</t>
  </si>
  <si>
    <t>00361/OQN/01/07/2021</t>
  </si>
  <si>
    <t>0000277/4/10/07/2021</t>
  </si>
  <si>
    <t>0000371/4/10/07/2021</t>
  </si>
  <si>
    <t>00363/OCN/01/06/2021</t>
  </si>
  <si>
    <t>00354/OQN/01/06/2021</t>
  </si>
  <si>
    <t>0000545/4/08/07/2021</t>
  </si>
  <si>
    <t>00362/OCN/01/06/2021</t>
  </si>
  <si>
    <t>00353/OQN/01/06/2021</t>
  </si>
  <si>
    <t>0000546/4/08/07/2021</t>
  </si>
  <si>
    <t>0000802/4/01/07/2021</t>
  </si>
  <si>
    <t>00372/OCN/01/07/2021</t>
  </si>
  <si>
    <t>00362/OQN/01/07/2021</t>
  </si>
  <si>
    <t>0000834/4/01/07/2021</t>
  </si>
  <si>
    <t>0000803/4/01/07/2021</t>
  </si>
  <si>
    <t>00361/OCN/01/06/2021</t>
  </si>
  <si>
    <t>00352/OQN/01/06/2021</t>
  </si>
  <si>
    <t>0000001/4/29/06/2021</t>
  </si>
  <si>
    <t>00381/OCN/01/07/2021</t>
  </si>
  <si>
    <t>00370/OQN/01/07/2021</t>
  </si>
  <si>
    <t>0000837/4/01/07/2021</t>
  </si>
  <si>
    <t>0000804/4/01/07/2021</t>
  </si>
  <si>
    <t>00382/OCN/01/07/2021</t>
  </si>
  <si>
    <t>00371/OQN/01/07/2021</t>
  </si>
  <si>
    <t>0000838/4/01/07/2021</t>
  </si>
  <si>
    <t>0000805/4/01/07/2021</t>
  </si>
  <si>
    <t>00383/OCN/01/07/2021</t>
  </si>
  <si>
    <t>00372/OQN/01/07/2021</t>
  </si>
  <si>
    <t>0000839/4/01/07/2021</t>
  </si>
  <si>
    <t>0000806/4/01/07/2021</t>
  </si>
  <si>
    <t>00387/OCN/01/07/2021</t>
  </si>
  <si>
    <t>00376/OQN/01/07/2021</t>
  </si>
  <si>
    <t>0000844/4/01/07/2021</t>
  </si>
  <si>
    <t>0000807/4/01/07/2021</t>
  </si>
  <si>
    <t>00384/OCN/01/07/2021</t>
  </si>
  <si>
    <t>00373/OQN/01/07/2021</t>
  </si>
  <si>
    <t>0000840/4/01/07/2021</t>
  </si>
  <si>
    <t>0000808/4/01/07/2021</t>
  </si>
  <si>
    <t>00385/OCN/01/07/2021</t>
  </si>
  <si>
    <t>00374/OQN/01/07/2021</t>
  </si>
  <si>
    <t>0000841/4/01/07/2021</t>
  </si>
  <si>
    <t>0000809/4/01/07/2021</t>
  </si>
  <si>
    <t>00386/OCN/01/07/2021</t>
  </si>
  <si>
    <t>00375/OQN/01/07/2021</t>
  </si>
  <si>
    <t>0000842/4/01/07/2021</t>
  </si>
  <si>
    <t>0000810/4/01/07/2021</t>
  </si>
  <si>
    <t>00380/OCN/01/07/2021</t>
  </si>
  <si>
    <t>00369/OQN/01/07/2021</t>
  </si>
  <si>
    <t>0000516/4/08/07/2021</t>
  </si>
  <si>
    <t>0000547/4/08/07/2021</t>
  </si>
  <si>
    <t>00376/OCN/01/07/2021</t>
  </si>
  <si>
    <t>00365/OQN/01/07/2021</t>
  </si>
  <si>
    <t>0000278/4/10/07/2021</t>
  </si>
  <si>
    <t>0000372/4/10/07/2021</t>
  </si>
  <si>
    <t>0000373/4/10/07/2021</t>
  </si>
  <si>
    <t>00059/OCN/01/02/2021</t>
  </si>
  <si>
    <t>00050/OQN/01/02/2021</t>
  </si>
  <si>
    <t>0000261/4/10/02/2021</t>
  </si>
  <si>
    <t>0000374/4/10/07/2021</t>
  </si>
  <si>
    <t>00367/OCN/01/06/2021</t>
  </si>
  <si>
    <t>00358/OQN/01/06/2021</t>
  </si>
  <si>
    <t>0000048/4/03/06/2021</t>
  </si>
  <si>
    <t>0000055/4/03/07/2021</t>
  </si>
  <si>
    <t>00388/OCN/01/07/2021</t>
  </si>
  <si>
    <t>00377/OQN/01/07/2021</t>
  </si>
  <si>
    <t>0000049/4/03/07/2021</t>
  </si>
  <si>
    <t>0000056/4/03/07/2021</t>
  </si>
  <si>
    <t>00389/OCN/01/07/2021</t>
  </si>
  <si>
    <t>00378/OQN/01/07/2021</t>
  </si>
  <si>
    <t>0000050/4/03/07/2021</t>
  </si>
  <si>
    <t>0000057/4/03/08/2021</t>
  </si>
  <si>
    <t>00394/OCN/01/07/2021</t>
  </si>
  <si>
    <t>00380/OQN/01/07/2021</t>
  </si>
  <si>
    <t>0000846/4/01/07/2021</t>
  </si>
  <si>
    <t>0000811/4/01/07/2021</t>
  </si>
  <si>
    <t>00395/OCN/01/07/2021</t>
  </si>
  <si>
    <t>00381/OQN/01/07/2021</t>
  </si>
  <si>
    <t>0000847/4/01/07/2021</t>
  </si>
  <si>
    <t>0000812/4/01/07/2021</t>
  </si>
  <si>
    <t>00405/OCN/01/07/2021</t>
  </si>
  <si>
    <t>00393/OQN/01/07/2021</t>
  </si>
  <si>
    <t>0000851/4/01/07/2021</t>
  </si>
  <si>
    <t>0000813/4/01/07/2021</t>
  </si>
  <si>
    <t>00406/OCN/01/07/2021</t>
  </si>
  <si>
    <t>00394/OQN/01/07/2021</t>
  </si>
  <si>
    <t>0000852/4/01/07/2021</t>
  </si>
  <si>
    <t>0000814/4/01/07/2021</t>
  </si>
  <si>
    <t>00396/OCN/01/07/2021</t>
  </si>
  <si>
    <t>00382/OQN/01/07/2021</t>
  </si>
  <si>
    <t>0000279/4/10/07/2021</t>
  </si>
  <si>
    <t>0000375/4/10/07/2021</t>
  </si>
  <si>
    <t>00397/OCN/01/07/2021</t>
  </si>
  <si>
    <t>00383/OQN/01/07/2021</t>
  </si>
  <si>
    <t>0000280/4/10/07/2021</t>
  </si>
  <si>
    <t>0000376/4/10/07/2021</t>
  </si>
  <si>
    <t>00398/OCN/01/07/2021</t>
  </si>
  <si>
    <t>00384/OQN/01/07/2021</t>
  </si>
  <si>
    <t>0000281/4/10/07/2021</t>
  </si>
  <si>
    <t>0000377/4/10/07/2021</t>
  </si>
  <si>
    <t>00402/OCN/01/07/2021</t>
  </si>
  <si>
    <t>00390/OQN/01/07/2021</t>
  </si>
  <si>
    <t>0000848/4/01/07/2021</t>
  </si>
  <si>
    <t>0000816/4/01/07/2021</t>
  </si>
  <si>
    <t>00403/OCN/01/07/2021</t>
  </si>
  <si>
    <t>00391/OQN/01/07/2021</t>
  </si>
  <si>
    <t>0000849/4/01/07/2021</t>
  </si>
  <si>
    <t>0000817/4/01/07/2021</t>
  </si>
  <si>
    <t>0000378/4/10/07/2021</t>
  </si>
  <si>
    <t>00360/OCN/01/06/2021</t>
  </si>
  <si>
    <t>00351/OQN/01/06/2021</t>
  </si>
  <si>
    <t>0000548/4/08/07/2021</t>
  </si>
  <si>
    <t>00399/OCN/01/07/2021</t>
  </si>
  <si>
    <t>00385/OQN/01/07/2021</t>
  </si>
  <si>
    <t>0000094/4/04/07/2021</t>
  </si>
  <si>
    <t>0000098/4/04/07/2021</t>
  </si>
  <si>
    <t>00404/OCN/01/07/2021</t>
  </si>
  <si>
    <t>00392/OQN/01/07/2021</t>
  </si>
  <si>
    <t>0000850/4/01/07/2021</t>
  </si>
  <si>
    <t>0000818/4/01/07/2021</t>
  </si>
  <si>
    <t>00364/OCN/01/06/2021</t>
  </si>
  <si>
    <t>00355/OQN/01/06/2021</t>
  </si>
  <si>
    <t>0000002/4/29/06/2021</t>
  </si>
  <si>
    <t>0000002/4/29/07/2021</t>
  </si>
  <si>
    <t>00365/OCN/01/06/2021</t>
  </si>
  <si>
    <t>00356/OQN/01/06/2021</t>
  </si>
  <si>
    <t>0000003/4/29/06/2021</t>
  </si>
  <si>
    <t>0000003/4/29/07/2021</t>
  </si>
  <si>
    <t>00374/OCN/01/07/2021</t>
  </si>
  <si>
    <t>00364/OQN/01/07/2021</t>
  </si>
  <si>
    <t>0000004/4/29/07/2021</t>
  </si>
  <si>
    <t>0000005/4/29/07/2021</t>
  </si>
  <si>
    <t>00407/OCN/01/07/2021</t>
  </si>
  <si>
    <t>00396/OQN/01/07/2021</t>
  </si>
  <si>
    <t>0000854/4/01/07/2021</t>
  </si>
  <si>
    <t>0000819/4/01/07/2021</t>
  </si>
  <si>
    <t>00449/OCN/01/07/2021</t>
  </si>
  <si>
    <t>00438/OQN/01/07/2021</t>
  </si>
  <si>
    <t>0000520/4/08/07/2021</t>
  </si>
  <si>
    <t>0000549/4/08/07/2021</t>
  </si>
  <si>
    <t>00400/OCN/01/07/2021</t>
  </si>
  <si>
    <t>00386/OQN/01/07/2021</t>
  </si>
  <si>
    <t>0000518/4/08/07/2021</t>
  </si>
  <si>
    <t>0000550/4/08/08/2021</t>
  </si>
  <si>
    <t>00412/OCN/01/07/2021</t>
  </si>
  <si>
    <t>00400/OQN/01/07/2021</t>
  </si>
  <si>
    <t>0000853/4/01/07/2021</t>
  </si>
  <si>
    <t>0000820/4/01/08/2021</t>
  </si>
  <si>
    <t>00448/OCN/01/07/2021</t>
  </si>
  <si>
    <t>00437/OQN/01/07/2021</t>
  </si>
  <si>
    <t>0000855/4/01/07/2021</t>
  </si>
  <si>
    <t>0000821/4/01/08/2021</t>
  </si>
  <si>
    <t>0000551/4/08/08/2021</t>
  </si>
  <si>
    <t>0000552/4/08/08/2021</t>
  </si>
  <si>
    <t>00390/OCN/01/07/2021</t>
  </si>
  <si>
    <t>00388/OQN/01/07/2021</t>
  </si>
  <si>
    <t>0000282/4/10/07/2021</t>
  </si>
  <si>
    <t>0000379/4/10/07/2021</t>
  </si>
  <si>
    <t>00391/OCN/01/07/2021</t>
  </si>
  <si>
    <t>00389/OQN/01/07/2021</t>
  </si>
  <si>
    <t>0000283/4/10/07/2021</t>
  </si>
  <si>
    <t>0000380/4/10/07/2021</t>
  </si>
  <si>
    <t>00401/OCN/01/07/2021</t>
  </si>
  <si>
    <t>00387/OQN/01/07/2021</t>
  </si>
  <si>
    <t>0000519/4/08/07/2021</t>
  </si>
  <si>
    <t>0000553/4/08/08/2021</t>
  </si>
  <si>
    <t>00452/OCN/01/07/2021</t>
  </si>
  <si>
    <t>00443/OQN/01/07/2021</t>
  </si>
  <si>
    <t>0000859/4/01/07/2021</t>
  </si>
  <si>
    <t>0000822/4/01/08/2021</t>
  </si>
  <si>
    <t>00455/OCN/01/07/2021</t>
  </si>
  <si>
    <t>00444/OQN/01/07/2021</t>
  </si>
  <si>
    <t>0000860/4/01/07/2021</t>
  </si>
  <si>
    <t>0000823/4/01/08/2021</t>
  </si>
  <si>
    <t>00451/OCN/01/07/2021</t>
  </si>
  <si>
    <t>00440/OQN/01/07/2021</t>
  </si>
  <si>
    <t>0000856/4/01/07/2021</t>
  </si>
  <si>
    <t>0000824/4/01/08/2021</t>
  </si>
  <si>
    <t>00461/OCN/01/08/2021</t>
  </si>
  <si>
    <t>00450/OQN/01/08/2021</t>
  </si>
  <si>
    <t>0000863/4/01/08/2021</t>
  </si>
  <si>
    <t>0000825/4/01/08/2021</t>
  </si>
  <si>
    <t>00458/OCN/01/08/2021</t>
  </si>
  <si>
    <t>00446/OQN/01/08/2021</t>
  </si>
  <si>
    <t>0000862/4/01/08/2021</t>
  </si>
  <si>
    <t>0000826/4/01/08/2021</t>
  </si>
  <si>
    <t>00453/OCN/01/07/2021</t>
  </si>
  <si>
    <t>00441/OQN/01/07/2021</t>
  </si>
  <si>
    <t>0000857/4/01/07/2021</t>
  </si>
  <si>
    <t>0000827/4/01/08/2021</t>
  </si>
  <si>
    <t>00454/OCN/01/07/2021</t>
  </si>
  <si>
    <t>00442/OQN/01/07/2021</t>
  </si>
  <si>
    <t>0000858/4/01/07/2021</t>
  </si>
  <si>
    <t>0000828/4/01/08/2021</t>
  </si>
  <si>
    <t>00460/OCN/01/08/2021</t>
  </si>
  <si>
    <t>00449/OQN/01/08/2021</t>
  </si>
  <si>
    <t>0000864/4/01/08/2021</t>
  </si>
  <si>
    <t>0000829/4/01/08/2021</t>
  </si>
  <si>
    <t>00377/OCN/01/07/2021</t>
  </si>
  <si>
    <t>00366/OQN/01/07/2021</t>
  </si>
  <si>
    <t>0000835/4/01/07/2021</t>
  </si>
  <si>
    <t>0000830/4/01/08/2021</t>
  </si>
  <si>
    <t>00378/OCN/01/07/2021</t>
  </si>
  <si>
    <t>00367/OQN/01/07/2021</t>
  </si>
  <si>
    <t>0000836/4/01/07/2021</t>
  </si>
  <si>
    <t>0000831/4/01/08/2021</t>
  </si>
  <si>
    <t>00338/OCN/01/06/2021</t>
  </si>
  <si>
    <t>00329/OQN/01/06/2021</t>
  </si>
  <si>
    <t>0000508/4/08/06/2021</t>
  </si>
  <si>
    <t>0000554/4/08/08/2021</t>
  </si>
  <si>
    <t>0000555/4/08/08/2021</t>
  </si>
  <si>
    <t>0000556/4/08/08/2021</t>
  </si>
  <si>
    <t>0000557/4/08/08/2021</t>
  </si>
  <si>
    <t>0000558/4/08/08/2021</t>
  </si>
  <si>
    <t>0000559/4/08/08/2021</t>
  </si>
  <si>
    <t>00373/OCN/01/07/2021</t>
  </si>
  <si>
    <t>00363/OQN/01/07/2021</t>
  </si>
  <si>
    <t>0000515/4/08/07/2021</t>
  </si>
  <si>
    <t>0000560/4/08/08/2021</t>
  </si>
  <si>
    <t>0000561/4/08/08/2021</t>
  </si>
  <si>
    <t>00393/OCN/01/07/2021</t>
  </si>
  <si>
    <t>00379/OQN/01/07/2021</t>
  </si>
  <si>
    <t>0000517/4/08/07/2021</t>
  </si>
  <si>
    <t>0000562/4/08/08/2021</t>
  </si>
  <si>
    <t>0000563/4/08/08/2021</t>
  </si>
  <si>
    <t>00456/OCN/01/08/2021</t>
  </si>
  <si>
    <t>00445/OQN/01/08/2021</t>
  </si>
  <si>
    <t>0000861/4/01/08/2021</t>
  </si>
  <si>
    <t>0000833/4/01/08/2021</t>
  </si>
  <si>
    <t>0000381/4/10/08/2021</t>
  </si>
  <si>
    <t>0000843/4/01/07/2021-MIGRASI</t>
  </si>
  <si>
    <t>0000843/4/01/07/2021</t>
  </si>
  <si>
    <t>0000815/4/01/07/2021</t>
  </si>
  <si>
    <t>00330/OCN/01/06/2021</t>
  </si>
  <si>
    <t>00321/OQN/01/06/2021</t>
  </si>
  <si>
    <t>0000505/4/08/06/2021</t>
  </si>
  <si>
    <t>0000564/4/08/08/2021</t>
  </si>
  <si>
    <t>00465/OCN/01/08/2021</t>
  </si>
  <si>
    <t>00452/OQN/01/08/2021</t>
  </si>
  <si>
    <t>0000524/4/08/08/2021</t>
  </si>
  <si>
    <t>0000565/4/08/08/2021</t>
  </si>
  <si>
    <t>00466/OCN/01/08/2021</t>
  </si>
  <si>
    <t>00453/OQN/01/08/2021</t>
  </si>
  <si>
    <t>0000525/4/08/08/2021</t>
  </si>
  <si>
    <t>0000566/4/08/08/2021</t>
  </si>
  <si>
    <t>00464/OCN/01/08/2021</t>
  </si>
  <si>
    <t>00451/OQN/01/08/2021</t>
  </si>
  <si>
    <t>0000051/4/03/08/2021</t>
  </si>
  <si>
    <t>0000058/4/03/08/2021</t>
  </si>
  <si>
    <t>0000059/4/03/09/2021</t>
  </si>
  <si>
    <t>00457/OCN/01/08/2021</t>
  </si>
  <si>
    <t>00447/OQN/01/08/2021</t>
  </si>
  <si>
    <t>0000522/4/08/08/2021</t>
  </si>
  <si>
    <t>0000567/4/08/08/2021</t>
  </si>
  <si>
    <t>00459/OCN/01/08/2021</t>
  </si>
  <si>
    <t>00448/OQN/01/08/2021</t>
  </si>
  <si>
    <t>0000523/4/08/08/2021</t>
  </si>
  <si>
    <t>0000568/4/08/08/2021</t>
  </si>
  <si>
    <t>00450/OCN/01/07/2021</t>
  </si>
  <si>
    <t>00439/OQN/01/07/2021</t>
  </si>
  <si>
    <t>0000521/4/08/07/2021</t>
  </si>
  <si>
    <t>0000569/4/08/08/2021</t>
  </si>
  <si>
    <t>00474/OCN/01/08/2021</t>
  </si>
  <si>
    <t>00459/OQN/01/08/2021</t>
  </si>
  <si>
    <t>0000866/4/01/08/2021</t>
  </si>
  <si>
    <t>0000834/4/01/08/2021</t>
  </si>
  <si>
    <t>00470/OCN/01/08/2021</t>
  </si>
  <si>
    <t>00456/OQN/01/08/2021</t>
  </si>
  <si>
    <t>0000133/4/04/08/2021</t>
  </si>
  <si>
    <t>0000100/4/04/08/2021</t>
  </si>
  <si>
    <t>00479/OCN/01/08/2021</t>
  </si>
  <si>
    <t>00465/OQN/01/08/2021</t>
  </si>
  <si>
    <t>0000867/4/01/08/2021</t>
  </si>
  <si>
    <t>0000835/4/01/08/2021</t>
  </si>
  <si>
    <t>00471/OCN/01/08/2021</t>
  </si>
  <si>
    <t>00457/OQN/01/08/2021</t>
  </si>
  <si>
    <t>0000526/4/08/08/2021</t>
  </si>
  <si>
    <t>0000570/4/08/08/2021</t>
  </si>
  <si>
    <t>00477/OCN/01/08/2021</t>
  </si>
  <si>
    <t>00462/OQN/01/08/2021</t>
  </si>
  <si>
    <t>0000868/4/01/08/2021</t>
  </si>
  <si>
    <t>0000836/4/01/08/2021</t>
  </si>
  <si>
    <t>Cikarang</t>
  </si>
  <si>
    <t>00478/OCN/01/08/2021</t>
  </si>
  <si>
    <t>00463/OQN/01/08/2021</t>
  </si>
  <si>
    <t>0000869/4/01/08/2021</t>
  </si>
  <si>
    <t>0000837/4/01/08/2021</t>
  </si>
  <si>
    <t>00468/OCN/01/08/2021</t>
  </si>
  <si>
    <t>00455/OQN/01/08/2021</t>
  </si>
  <si>
    <t>0000052/4/03/08/2021</t>
  </si>
  <si>
    <t>0000060/4/03/08/2021</t>
  </si>
  <si>
    <t>00472/OCN/01/08/2021</t>
  </si>
  <si>
    <t>00458/OQN/01/08/2021</t>
  </si>
  <si>
    <t>0000053/4/03/08/2021</t>
  </si>
  <si>
    <t>0000061/4/03/08/2021</t>
  </si>
  <si>
    <t>00482/OCN/01/08/2021</t>
  </si>
  <si>
    <t>00468/OQN/01/08/2021</t>
  </si>
  <si>
    <t>0000870/4/01/08/2021</t>
  </si>
  <si>
    <t>0000838/4/01/08/2021</t>
  </si>
  <si>
    <t>00480/OCN/01/08/2021</t>
  </si>
  <si>
    <t>00466/OQN/01/08/2021</t>
  </si>
  <si>
    <t>0000286/4/10/08/2021</t>
  </si>
  <si>
    <t>0000382/4/10/08/2021</t>
  </si>
  <si>
    <t>00483/OCN/01/08/2021</t>
  </si>
  <si>
    <t>00469/OQN/01/08/2021</t>
  </si>
  <si>
    <t>0000287/4/10/08/2021</t>
  </si>
  <si>
    <t>0000383/4/10/08/2021</t>
  </si>
  <si>
    <t>Balikpapan</t>
  </si>
  <si>
    <t>0000062/4/03/08/2021</t>
  </si>
  <si>
    <t>00484/OCN/01/08/2021</t>
  </si>
  <si>
    <t>00470/OQN/01/08/2021</t>
  </si>
  <si>
    <t>0000871/4/01/08/2021</t>
  </si>
  <si>
    <t>0000839/4/01/08/2021</t>
  </si>
  <si>
    <t>00485/OCN/01/08/2021</t>
  </si>
  <si>
    <t>00471/OQN/01/08/2021</t>
  </si>
  <si>
    <t>0000872/4/01/08/2021</t>
  </si>
  <si>
    <t>0000840/4/01/08/2021</t>
  </si>
  <si>
    <t>0000063/4/03/09/2021</t>
  </si>
  <si>
    <t>0000064/4/03/09/2021</t>
  </si>
  <si>
    <t>0000065/4/03/09/2021</t>
  </si>
  <si>
    <t>0000066/4/03/10/2021</t>
  </si>
  <si>
    <t>00487/OCN/01/08/2021</t>
  </si>
  <si>
    <t>00473/OQN/01/08/2021</t>
  </si>
  <si>
    <t>0000874/4/01/08/2021</t>
  </si>
  <si>
    <t>0000841/4/01/08/2021</t>
  </si>
  <si>
    <t>00488/OCN/01/08/2021</t>
  </si>
  <si>
    <t>00474/OQN/01/08/2021</t>
  </si>
  <si>
    <t>0000875/4/01/08/2021</t>
  </si>
  <si>
    <t>0000842/4/01/08/2021</t>
  </si>
  <si>
    <t>00489/OCN/01/08/2021</t>
  </si>
  <si>
    <t>00475/OQN/01/08/2021</t>
  </si>
  <si>
    <t>0000876/4/01/08/2021</t>
  </si>
  <si>
    <t>0000843/4/01/08/2021</t>
  </si>
  <si>
    <t>00486/OCN/01/08/2021</t>
  </si>
  <si>
    <t>00472/OQN/01/08/2021</t>
  </si>
  <si>
    <t>0000873/4/01/08/2021</t>
  </si>
  <si>
    <t>0000844/4/01/08/2021</t>
  </si>
  <si>
    <t>00492/OCN/01/09/2021</t>
  </si>
  <si>
    <t>00478/OQN/01/09/2021</t>
  </si>
  <si>
    <t>0000877/4/01/09/2021</t>
  </si>
  <si>
    <t>0000845/4/01/09/2021</t>
  </si>
  <si>
    <t>00493/OCN/01/09/2021</t>
  </si>
  <si>
    <t>00479/OQN/01/09/2021</t>
  </si>
  <si>
    <t>0000878/4/01/09/2021</t>
  </si>
  <si>
    <t>0000846/4/01/09/2021</t>
  </si>
  <si>
    <t>00494/OCN/01/09/2021</t>
  </si>
  <si>
    <t>00480/OQN/01/09/2021</t>
  </si>
  <si>
    <t>0000879/4/01/09/2021</t>
  </si>
  <si>
    <t>0000847/4/01/09/2021</t>
  </si>
  <si>
    <t>00495/OCN/01/09/2021</t>
  </si>
  <si>
    <t>00481/OQN/01/09/2021</t>
  </si>
  <si>
    <t>0000880/4/01/09/2021</t>
  </si>
  <si>
    <t>0000848/4/01/09/2021</t>
  </si>
  <si>
    <t>00496/OCN/01/09/2021</t>
  </si>
  <si>
    <t>00482/OQN/01/09/2021</t>
  </si>
  <si>
    <t>0000881/4/01/09/2021</t>
  </si>
  <si>
    <t>0000849/4/01/09/2021</t>
  </si>
  <si>
    <t>00369/OCN/01/07/2021</t>
  </si>
  <si>
    <t>00360/OQN/01/07/2021</t>
  </si>
  <si>
    <t>0000833/4/01/07/2021</t>
  </si>
  <si>
    <t>0000850/4/01/09/2021</t>
  </si>
  <si>
    <t>00498/OCN/01/09/2021</t>
  </si>
  <si>
    <t>00484/OQN/01/09/2021</t>
  </si>
  <si>
    <t>0000882/4/01/09/2021</t>
  </si>
  <si>
    <t>0000851/4/01/09/2021</t>
  </si>
  <si>
    <t>00499/OCN/01/09/2021</t>
  </si>
  <si>
    <t>00485/OQN/01/09/2021</t>
  </si>
  <si>
    <t>0000883/4/01/09/2021</t>
  </si>
  <si>
    <t>0000852/4/01/09/2021</t>
  </si>
  <si>
    <t>0000571/4/08/08/2021</t>
  </si>
  <si>
    <t>00497/OCN/01/09/2021</t>
  </si>
  <si>
    <t>00483/OQN/01/09/2021</t>
  </si>
  <si>
    <t>0000528/4/08/09/2021</t>
  </si>
  <si>
    <t>0000572/4/08/09/2021</t>
  </si>
  <si>
    <t>00508/OCN/01/09/2021</t>
  </si>
  <si>
    <t>00494/OQN/01/09/2021</t>
  </si>
  <si>
    <t>0000887/4/01/09/2021</t>
  </si>
  <si>
    <t>0000853/4/01/09/2021</t>
  </si>
  <si>
    <t>00501/OCN/01/09/2021</t>
  </si>
  <si>
    <t>00487/OQN/01/09/2021</t>
  </si>
  <si>
    <t>0000885/4/01/09/2021</t>
  </si>
  <si>
    <t>0000854/4/01/09/2021</t>
  </si>
  <si>
    <t>00467/OCN/01/08/2021</t>
  </si>
  <si>
    <t>00454/OQN/01/08/2021</t>
  </si>
  <si>
    <t>0000285/4/10/08/2021</t>
  </si>
  <si>
    <t>0000384/4/10/09/2021</t>
  </si>
  <si>
    <t>00507/OCN/01/09/2021</t>
  </si>
  <si>
    <t>00492/OQN/01/09/2021</t>
  </si>
  <si>
    <t>0000888/4/01/09/2021</t>
  </si>
  <si>
    <t>0000855/4/01/09/2021</t>
  </si>
  <si>
    <t>00506/OCN/01/09/2021</t>
  </si>
  <si>
    <t>00493/OQN/01/09/2021</t>
  </si>
  <si>
    <t>0000889/4/01/09/2021</t>
  </si>
  <si>
    <t>0000856/4/01/09/2021</t>
  </si>
  <si>
    <t>00475/OCN/01/08/2021</t>
  </si>
  <si>
    <t>00460/OQN/01/08/2021</t>
  </si>
  <si>
    <t>0000865/4/01/08/2021</t>
  </si>
  <si>
    <t>0000857/4/01/09/2021</t>
  </si>
  <si>
    <t>0000858/4/01/09/2021</t>
  </si>
  <si>
    <t>00513/OCN/01/09/2021</t>
  </si>
  <si>
    <t>00498/OQN/01/09/2021</t>
  </si>
  <si>
    <t>0000532/4/08/09/2021</t>
  </si>
  <si>
    <t>0000575/4/08/09/2021</t>
  </si>
  <si>
    <t>00514/OCN/01/09/2021</t>
  </si>
  <si>
    <t>00499/OQN/01/09/2021</t>
  </si>
  <si>
    <t>0000535/4/08/09/2021</t>
  </si>
  <si>
    <t>0000576/4/08/09/2021</t>
  </si>
  <si>
    <t>00491/OCN/01/08/2021</t>
  </si>
  <si>
    <t>00477/OQN/01/08/2021</t>
  </si>
  <si>
    <t>0000054/4/03/08/2021</t>
  </si>
  <si>
    <t>0000067/4/03/09/2021</t>
  </si>
  <si>
    <t>00473/OCN/01/08/2021</t>
  </si>
  <si>
    <t>00464/OQN/01/08/2021</t>
  </si>
  <si>
    <t>0000002/4/11/08/2021</t>
  </si>
  <si>
    <t>0000001/4/11/09/2021</t>
  </si>
  <si>
    <t>00500/OCN/01/09/2021</t>
  </si>
  <si>
    <t>00486/OQN/01/09/2021</t>
  </si>
  <si>
    <t>0000529/4/08/09/2021</t>
  </si>
  <si>
    <t>0000577/4/08/09/2021</t>
  </si>
  <si>
    <t>00505/OCN/01/09/2021</t>
  </si>
  <si>
    <t>00491/OQN/01/09/2021</t>
  </si>
  <si>
    <t>0000886/4/01/09/2021</t>
  </si>
  <si>
    <t>0000859/4/01/09/2021</t>
  </si>
  <si>
    <t>00509/OCN/01/09/2021</t>
  </si>
  <si>
    <t>00495/OQN/01/09/2021</t>
  </si>
  <si>
    <t>0000533/4/08/09/2021</t>
  </si>
  <si>
    <t>0000578/4/08/09/2021</t>
  </si>
  <si>
    <t>00510/OCN/01/09/2021</t>
  </si>
  <si>
    <t>00496/OQN/01/09/2021</t>
  </si>
  <si>
    <t>0000534/4/08/09/2021</t>
  </si>
  <si>
    <t>0000579/4/08/09/2021</t>
  </si>
  <si>
    <t>00517/OCN/01/09/2021</t>
  </si>
  <si>
    <t>00502/OQN/01/09/2021</t>
  </si>
  <si>
    <t>0000891/4/01/09/2021</t>
  </si>
  <si>
    <t>0000860/4/01/09/2021</t>
  </si>
  <si>
    <t>00490/OCN/01/08/2021</t>
  </si>
  <si>
    <t>00476/OQN/01/08/2021</t>
  </si>
  <si>
    <t>0000527/4/08/08/2021</t>
  </si>
  <si>
    <t>0000580/4/08/09/2021</t>
  </si>
  <si>
    <t>00518/OCN/01/09/2021</t>
  </si>
  <si>
    <t>00503/OQN/01/09/2021</t>
  </si>
  <si>
    <t>0000288/4/10/09/2021</t>
  </si>
  <si>
    <t>0000385/4/10/09/2021</t>
  </si>
  <si>
    <t>00481/OCN/01/08/2021</t>
  </si>
  <si>
    <t>00467/OQN/01/08/2021</t>
  </si>
  <si>
    <t>0000002/4/15/08/2021</t>
  </si>
  <si>
    <t>0000002/4/15/09/2021</t>
  </si>
  <si>
    <t>00413/OCN/01/07/2021</t>
  </si>
  <si>
    <t>00401/OQN/01/07/2021</t>
  </si>
  <si>
    <t>0000284/4/10/07/2021</t>
  </si>
  <si>
    <t>0000386/4/10/09/2021</t>
  </si>
  <si>
    <t>0000862/4/01/09/2021</t>
  </si>
  <si>
    <t>00527/OCN/01/09/2021</t>
  </si>
  <si>
    <t>00512/OQN/01/09/2021</t>
  </si>
  <si>
    <t>0000892/4/01/09/2021</t>
  </si>
  <si>
    <t>0000863/4/01/09/2021</t>
  </si>
  <si>
    <t>00519/OCN/01/09/2021</t>
  </si>
  <si>
    <t>00504/OQN/01/09/2021</t>
  </si>
  <si>
    <t>0000289/4/10/09/2021</t>
  </si>
  <si>
    <t>0000387/4/10/09/2021</t>
  </si>
  <si>
    <t>00520/OCN/01/09/2021</t>
  </si>
  <si>
    <t>00505/OQN/01/09/2021</t>
  </si>
  <si>
    <t>0000290/4/10/09/2021</t>
  </si>
  <si>
    <t>0000388/4/10/09/2021</t>
  </si>
  <si>
    <t>00521/OCN/01/09/2021</t>
  </si>
  <si>
    <t>00506/OQN/01/09/2021</t>
  </si>
  <si>
    <t>0000291/4/10/09/2021</t>
  </si>
  <si>
    <t>0000389/4/10/09/2021</t>
  </si>
  <si>
    <t>00522/OCN/01/09/2021</t>
  </si>
  <si>
    <t>00507/OQN/01/09/2021</t>
  </si>
  <si>
    <t>0000292/4/10/09/2021</t>
  </si>
  <si>
    <t>0000390/4/10/09/2021</t>
  </si>
  <si>
    <t>00523/OCN/01/09/2021</t>
  </si>
  <si>
    <t>00508/OQN/01/09/2021</t>
  </si>
  <si>
    <t>0000293/4/10/09/2021</t>
  </si>
  <si>
    <t>0000391/4/10/09/2021</t>
  </si>
  <si>
    <t>00524/OCN/01/09/2021</t>
  </si>
  <si>
    <t>00509/OQN/01/09/2021</t>
  </si>
  <si>
    <t>0000294/4/10/09/2021</t>
  </si>
  <si>
    <t>0000392/4/10/09/2021</t>
  </si>
  <si>
    <t>00526/OCN/01/09/2021</t>
  </si>
  <si>
    <t>00511/OQN/01/09/2021</t>
  </si>
  <si>
    <t>0000537/4/08/09/2021</t>
  </si>
  <si>
    <t>0000581/4/08/09/2021</t>
  </si>
  <si>
    <t>00528/OCN/01/09/2021</t>
  </si>
  <si>
    <t>00513/OQN/01/09/2021</t>
  </si>
  <si>
    <t>0000893/4/01/09/2021</t>
  </si>
  <si>
    <t>0000864/4/01/09/2021</t>
  </si>
  <si>
    <t>00529/OCN/01/09/2021</t>
  </si>
  <si>
    <t>00514/OQN/01/09/2021</t>
  </si>
  <si>
    <t>0000894/4/01/09/2021</t>
  </si>
  <si>
    <t>0000865/4/01/09/2021</t>
  </si>
  <si>
    <t>00531/OCN/01/09/2021</t>
  </si>
  <si>
    <t>00516/OQN/01/09/2021</t>
  </si>
  <si>
    <t>0000134/4/04/09/2021</t>
  </si>
  <si>
    <t>0000101/4/04/10/2021</t>
  </si>
  <si>
    <t>00512/OCN/01/09/2021</t>
  </si>
  <si>
    <t>00518/OQN/01/09/2021</t>
  </si>
  <si>
    <t>0000135/4/04/10/2021</t>
  </si>
  <si>
    <t>0000102/4/04/07/2021</t>
  </si>
  <si>
    <t>00537/OCN/01/10/2021</t>
  </si>
  <si>
    <t>00523/OQN/01/10/2021</t>
  </si>
  <si>
    <t>0000895/4/01/10/2021</t>
  </si>
  <si>
    <t>0000866/4/01/10/2021</t>
  </si>
  <si>
    <t>00538/OCN/01/10/2021</t>
  </si>
  <si>
    <t>00524/OQN/01/10/2021</t>
  </si>
  <si>
    <t>0000896/4/01/10/2021</t>
  </si>
  <si>
    <t>0000867/4/01/10/2021</t>
  </si>
  <si>
    <t>00536/OCN/01/10/2021</t>
  </si>
  <si>
    <t>00522/OQN/01/10/2021</t>
  </si>
  <si>
    <t>0000055/4/03/10/2021</t>
  </si>
  <si>
    <t>0000068/4/03/10/2021</t>
  </si>
  <si>
    <t>0000394/4/10/10/2021</t>
  </si>
  <si>
    <t>00539/OCN/01/10/2021</t>
  </si>
  <si>
    <t>00525/OQN/01/10/2021</t>
  </si>
  <si>
    <t>0000056/4/03/10/2021</t>
  </si>
  <si>
    <t>0000069/4/03/10/2021</t>
  </si>
  <si>
    <t>00542/OCN/01/10/2021</t>
  </si>
  <si>
    <t>00527/OQN/01/10/2021</t>
  </si>
  <si>
    <t>0000058/4/03/10/2021</t>
  </si>
  <si>
    <t>0000070/4/03/10/2021</t>
  </si>
  <si>
    <t>00543/OCN/01/10/2021</t>
  </si>
  <si>
    <t>00528/OQN/01/10/2021</t>
  </si>
  <si>
    <t>0000059/4/03/10/2021</t>
  </si>
  <si>
    <t>0000071/4/03/10/2021</t>
  </si>
  <si>
    <t>00552/OCN/01/10/2021</t>
  </si>
  <si>
    <t>00536/OQN/01/10/2021</t>
  </si>
  <si>
    <t>0000063/4/03/10/2021</t>
  </si>
  <si>
    <t>0000072/4/03/10/2021</t>
  </si>
  <si>
    <t>00553/OCN/01/10/2021</t>
  </si>
  <si>
    <t>00537/OQN/01/10/2021</t>
  </si>
  <si>
    <t>0000064/4/03/10/2021</t>
  </si>
  <si>
    <t>0000073/4/03/10/2021</t>
  </si>
  <si>
    <t>00549/OCN/01/10/2021</t>
  </si>
  <si>
    <t>00535/OQN/01/10/2021</t>
  </si>
  <si>
    <t>0000061/4/03/10/2021</t>
  </si>
  <si>
    <t>0000074/4/03/10/2021</t>
  </si>
  <si>
    <t>00551/OCN/01/10/2021</t>
  </si>
  <si>
    <t>00533/OQN/01/10/2021</t>
  </si>
  <si>
    <t>0000898/4/01/10/2021</t>
  </si>
  <si>
    <t>0000868/4/01/10/2021</t>
  </si>
  <si>
    <t>00530/OCN/01/09/2021</t>
  </si>
  <si>
    <t>00515/OQN/01/09/2021</t>
  </si>
  <si>
    <t>0000897/4/01/10/2021</t>
  </si>
  <si>
    <t>0000869/4/01/10/2021</t>
  </si>
  <si>
    <t>00544/OCN/01/10/2021</t>
  </si>
  <si>
    <t>00529/OQN/01/10/2021</t>
  </si>
  <si>
    <t>0000542/4/08/09/2021</t>
  </si>
  <si>
    <t>0000582/4/08/10/2021</t>
  </si>
  <si>
    <t>00515/OCN/01/09/2021</t>
  </si>
  <si>
    <t>00500/OQN/01/09/2021</t>
  </si>
  <si>
    <t>0000003/4/11/09/2021</t>
  </si>
  <si>
    <t>0000002/4/11/10/2021</t>
  </si>
  <si>
    <t>00554/OCN/01/10/2021</t>
  </si>
  <si>
    <t>00538/OQN/01/10/2021</t>
  </si>
  <si>
    <t>0000543/4/08/10/2021</t>
  </si>
  <si>
    <t>0000583/4/08/10/2021</t>
  </si>
  <si>
    <t>00555/OCN/01/10/2021</t>
  </si>
  <si>
    <t>00539/OQN/01/10/2021</t>
  </si>
  <si>
    <t>0000544/4/08/10/2021</t>
  </si>
  <si>
    <t>0000585/4/08/10/2021</t>
  </si>
  <si>
    <t>0000586/4/08/10/2021</t>
  </si>
  <si>
    <t>00476/OCN/01/08/2021</t>
  </si>
  <si>
    <t>00461/OQN/01/08/2021</t>
  </si>
  <si>
    <t>0000001/4/11/08/2021</t>
  </si>
  <si>
    <t>0000003/4/11/10/2021</t>
  </si>
  <si>
    <t>00548/OCN/01/10/2021</t>
  </si>
  <si>
    <t>00540/OQN/01/10/2021</t>
  </si>
  <si>
    <t>0000065/4/03/10/2021</t>
  </si>
  <si>
    <t>0000075/4/03/10/2021</t>
  </si>
  <si>
    <t>00547/OCN/01/10/2021</t>
  </si>
  <si>
    <t>00532/OQN/01/10/2021</t>
  </si>
  <si>
    <t>0000062/4/03/10/2021</t>
  </si>
  <si>
    <t>0000076/4/03/10/2021</t>
  </si>
  <si>
    <t>00546/OCN/01/10/2021</t>
  </si>
  <si>
    <t>00531/OQN/01/10/2021</t>
  </si>
  <si>
    <t>0000138/4/04/10/2021</t>
  </si>
  <si>
    <t>0000103/4/04/10/2021</t>
  </si>
  <si>
    <t>00545/OCN/01/10/2021</t>
  </si>
  <si>
    <t>00530/OQN/01/10/2021</t>
  </si>
  <si>
    <t>0000137/4/04/10/2021</t>
  </si>
  <si>
    <t>0000104/4/04/10/2021</t>
  </si>
  <si>
    <t>00557/OCN/01/10/2021</t>
  </si>
  <si>
    <t>00542/OQN/01/10/2021</t>
  </si>
  <si>
    <t>0000091/4/31/10/2021</t>
  </si>
  <si>
    <t>0000074/4/31/10/2021</t>
  </si>
  <si>
    <t>00556/OCN/01/10/2021</t>
  </si>
  <si>
    <t>00541/OQN/01/10/2021</t>
  </si>
  <si>
    <t>0000092/4/31/10/2021</t>
  </si>
  <si>
    <t>0000075/4/31/10/2021</t>
  </si>
  <si>
    <t>00558/OCN/01/10/2021</t>
  </si>
  <si>
    <t>00543/OQN/01/10/2021</t>
  </si>
  <si>
    <t>0000545/4/08/10/2021</t>
  </si>
  <si>
    <t>0000587/4/08/10/2021</t>
  </si>
  <si>
    <t>00561/OCN/01/10/2021</t>
  </si>
  <si>
    <t>00546/OQN/01/10/2021</t>
  </si>
  <si>
    <t>0000899/4/01/10/2021</t>
  </si>
  <si>
    <t>0000870/4/01/10/2021</t>
  </si>
  <si>
    <t>00550/OCN/01/10/2021</t>
  </si>
  <si>
    <t>00534/OQN/01/10/2021</t>
  </si>
  <si>
    <t>0000060/4/03/10/2021</t>
  </si>
  <si>
    <t>0000077/4/03/10/2021</t>
  </si>
  <si>
    <t>0000078/4/03/10/2021</t>
  </si>
  <si>
    <t>0000079/4/03/10/2021</t>
  </si>
  <si>
    <t>0000080/4/03/10/2021</t>
  </si>
  <si>
    <t>0000081/4/03/10/2021</t>
  </si>
  <si>
    <t>0000082/4/03/10/2021</t>
  </si>
  <si>
    <t>0000083/4/03/10/2021</t>
  </si>
  <si>
    <t>0000084/4/03/10/2021</t>
  </si>
  <si>
    <t>0000085/4/03/10/2021</t>
  </si>
  <si>
    <t>0000086/4/03/10/2021</t>
  </si>
  <si>
    <t>00560/OCN/01/10/2021</t>
  </si>
  <si>
    <t>00545/OQN/01/10/2021</t>
  </si>
  <si>
    <t>0000900/4/01/10/2021</t>
  </si>
  <si>
    <t>0000871/4/01/10/2021</t>
  </si>
  <si>
    <t>00562/OCN/01/10/2021</t>
  </si>
  <si>
    <t>00547/OQN/01/10/2021</t>
  </si>
  <si>
    <t>0000901/4/01/10/2021</t>
  </si>
  <si>
    <t>0000872/4/01/10/2021</t>
  </si>
  <si>
    <t>00566/OCN/01/10/2021</t>
  </si>
  <si>
    <t>00550/OQN/01/10/2021</t>
  </si>
  <si>
    <t>0000296/4/10/10/2021</t>
  </si>
  <si>
    <t>0000395/4/10/10/2021</t>
  </si>
  <si>
    <t>00567/OCN/01/10/2021</t>
  </si>
  <si>
    <t>00551/OQN/01/10/2021</t>
  </si>
  <si>
    <t>0000297/4/10/10/2021</t>
  </si>
  <si>
    <t>0000396/4/10/10/2021</t>
  </si>
  <si>
    <t>0000397/4/10/10/2021</t>
  </si>
  <si>
    <t>00568/OCN/01/10/2021</t>
  </si>
  <si>
    <t>00553/OQN/01/10/2021</t>
  </si>
  <si>
    <t>0000903/4/01/10/2021</t>
  </si>
  <si>
    <t>0000873/4/01/11/2021</t>
  </si>
  <si>
    <t>00569/OCN/01/10/2021</t>
  </si>
  <si>
    <t>00552/OQN/01/10/2021</t>
  </si>
  <si>
    <t>0000902/4/01/10/2021</t>
  </si>
  <si>
    <t>0000874/4/01/11/2021</t>
  </si>
  <si>
    <t>00532/OCN/01/09/2021</t>
  </si>
  <si>
    <t>00517/OQN/01/09/2021</t>
  </si>
  <si>
    <t>0000538/4/08/09/2021</t>
  </si>
  <si>
    <t>0000588/4/08/10/2021</t>
  </si>
  <si>
    <t>0000589/4/08/10/2021</t>
  </si>
  <si>
    <t>00573/OCN/01/10/2021</t>
  </si>
  <si>
    <t>00556/OQN/01/10/2021</t>
  </si>
  <si>
    <t>0000067/4/03/10/2021</t>
  </si>
  <si>
    <t>0000087/4/03/10/2021</t>
  </si>
  <si>
    <t>00576/OCN/01/10/2021</t>
  </si>
  <si>
    <t>00559/OQN/01/10/2021</t>
  </si>
  <si>
    <t>0000904/4/01/10/2021</t>
  </si>
  <si>
    <t>0000875/4/01/11/2021</t>
  </si>
  <si>
    <t>00572/OCN/01/10/2021</t>
  </si>
  <si>
    <t>00560/OQN/01/11/2021</t>
  </si>
  <si>
    <t>0000908/4/01/11/2021</t>
  </si>
  <si>
    <t>0000876/4/01/11/2021</t>
  </si>
  <si>
    <t>00534/OCN/01/09/2021</t>
  </si>
  <si>
    <t>00520/OQN/01/09/2021</t>
  </si>
  <si>
    <t>0000539/4/08/09/2021</t>
  </si>
  <si>
    <t>0000590/4/08/11/2021</t>
  </si>
  <si>
    <t>0000591/4/08/11/2021</t>
  </si>
  <si>
    <t>00533/OCN/01/09/2021</t>
  </si>
  <si>
    <t>00519/OQN/01/09/2021</t>
  </si>
  <si>
    <t>0000541/4/08/09/2021</t>
  </si>
  <si>
    <t>0000594/4/08/11/2021</t>
  </si>
  <si>
    <t>00582/OCN/01/11/2021</t>
  </si>
  <si>
    <t>00566/OQN/01/11/2021</t>
  </si>
  <si>
    <t>0000548/4/08/11/2021</t>
  </si>
  <si>
    <t>0000595/4/08/11/2021</t>
  </si>
  <si>
    <t>00581/OCN/01/11/2021</t>
  </si>
  <si>
    <t>00565/OQN/01/11/2021</t>
  </si>
  <si>
    <t>0000069/4/03/11/2021</t>
  </si>
  <si>
    <t>0000088/4/03/11/2021</t>
  </si>
  <si>
    <t>00578/OCN/01/11/2021</t>
  </si>
  <si>
    <t>00562/OQN/01/11/2021</t>
  </si>
  <si>
    <t>0000905/4/01/11/2021</t>
  </si>
  <si>
    <t>0000877/4/01/11/2021</t>
  </si>
  <si>
    <t>00579/OCN/01/11/2021</t>
  </si>
  <si>
    <t>00563/OQN/01/11/2021</t>
  </si>
  <si>
    <t>0000906/4/01/11/2021</t>
  </si>
  <si>
    <t>0000878/4/01/11/2021</t>
  </si>
  <si>
    <t>00580/OCN/01/11/2021</t>
  </si>
  <si>
    <t>00564/OQN/01/11/2021</t>
  </si>
  <si>
    <t>0000907/4/01/11/2021</t>
  </si>
  <si>
    <t>0000879/4/01/11/2021</t>
  </si>
  <si>
    <t>00585/OCN/01/11/2021</t>
  </si>
  <si>
    <t>00569/OQN/01/11/2021</t>
  </si>
  <si>
    <t>0000549/4/08/11/2021</t>
  </si>
  <si>
    <t>0000596/4/08/11/2021</t>
  </si>
  <si>
    <t>00587/OCN/01/11/2021</t>
  </si>
  <si>
    <t>00571/OQN/01/11/2021</t>
  </si>
  <si>
    <t>0000910/4/01/11/2021</t>
  </si>
  <si>
    <t>0000880/4/01/11/2021</t>
  </si>
  <si>
    <t>00591/OCN/01/11/2021</t>
  </si>
  <si>
    <t>00575/OQN/01/11/2021</t>
  </si>
  <si>
    <t>0000913/4/01/11/2021</t>
  </si>
  <si>
    <t>0000881/4/01/11/2021</t>
  </si>
  <si>
    <t>00564/OCN/01/10/2021</t>
  </si>
  <si>
    <t>00549/OQN/01/10/2021</t>
  </si>
  <si>
    <t>0000089/4/03/11/2021</t>
  </si>
  <si>
    <t>00584/OCN/01/11/2021</t>
  </si>
  <si>
    <t>00568/OQN/01/11/2021</t>
  </si>
  <si>
    <t>0000071/4/03/11/2021</t>
  </si>
  <si>
    <t>0000090/4/03/11/2021</t>
  </si>
  <si>
    <t>00589/OCN/01/11/2021</t>
  </si>
  <si>
    <t>00573/OQN/01/11/2021</t>
  </si>
  <si>
    <t>0000911/4/01/11/2021</t>
  </si>
  <si>
    <t>0000882/4/01/11/2021</t>
  </si>
  <si>
    <t>00590/OCN/01/11/2021</t>
  </si>
  <si>
    <t>00574/OQN/01/11/2021</t>
  </si>
  <si>
    <t>0000912/4/01/11/2021</t>
  </si>
  <si>
    <t>0000883/4/01/11/2021</t>
  </si>
  <si>
    <t>00599/OCN/01/11/2021</t>
  </si>
  <si>
    <t>00582/OQN/01/11/2021</t>
  </si>
  <si>
    <t>0000554/4/08/11/2021</t>
  </si>
  <si>
    <t>0000598/4/08/09/2021</t>
  </si>
  <si>
    <t>00594/OCN/01/11/2021</t>
  </si>
  <si>
    <t>00578/OQN/01/11/2021</t>
  </si>
  <si>
    <t>0000298/4/10/11/2021</t>
  </si>
  <si>
    <t>0000398/4/10/11/2021</t>
  </si>
  <si>
    <t>00598/OCN/01/11/2021</t>
  </si>
  <si>
    <t>00581/OQN/01/11/2021</t>
  </si>
  <si>
    <t>0000914/4/01/11/2021</t>
  </si>
  <si>
    <t>0000884/4/01/11/2021</t>
  </si>
  <si>
    <t>00559/OCN/01/10/2021</t>
  </si>
  <si>
    <t>00544/OQN/01/10/2021</t>
  </si>
  <si>
    <t>0000004/4/11/10/2021</t>
  </si>
  <si>
    <t>00603/OCN/01/11/2021</t>
  </si>
  <si>
    <t>00586/OQN/01/11/2021</t>
  </si>
  <si>
    <t>0000917/4/01/11/2021</t>
  </si>
  <si>
    <t>0000885/4/01/11/2021</t>
  </si>
  <si>
    <t>00597/OCN/01/11/2021</t>
  </si>
  <si>
    <t>00580/OQN/01/11/2021</t>
  </si>
  <si>
    <t>0000553/4/08/11/2021</t>
  </si>
  <si>
    <t>0000600/4/08/11/2021</t>
  </si>
  <si>
    <t>00610/OCN/01/11/2021</t>
  </si>
  <si>
    <t>00593/OQN/01/11/2021</t>
  </si>
  <si>
    <t>0000007/4/29/11/2021</t>
  </si>
  <si>
    <t>0000008/4/29/11/2021</t>
  </si>
  <si>
    <t>00623/OCN/01/11/2021</t>
  </si>
  <si>
    <t>00606/OQN/01/11/2021</t>
  </si>
  <si>
    <t>0000010/4/29/11/2021</t>
  </si>
  <si>
    <t>0000011/4/29/11/2021</t>
  </si>
  <si>
    <t>00615/OCN/01/11/2021</t>
  </si>
  <si>
    <t>00601/OQN/01/11/2021</t>
  </si>
  <si>
    <t>0000006/4/11/11/2021</t>
  </si>
  <si>
    <t>0000005/4/11/11/2021</t>
  </si>
  <si>
    <t>00570/OCN/01/10/2021</t>
  </si>
  <si>
    <t>00554/OQN/01/10/2021</t>
  </si>
  <si>
    <t>0000005/4/11/10/2021</t>
  </si>
  <si>
    <t>00577/OCN/01/11/2021</t>
  </si>
  <si>
    <t>00561/OQN/01/11/2021</t>
  </si>
  <si>
    <t>0000909/4/01/11/2021</t>
  </si>
  <si>
    <t>0000887/4/01/11/2021</t>
  </si>
  <si>
    <t>00601/OCN/01/11/2021</t>
  </si>
  <si>
    <t>00584/OQN/01/11/2021</t>
  </si>
  <si>
    <t>0000915/4/01/11/2021</t>
  </si>
  <si>
    <t>0000888/4/01/11/2021</t>
  </si>
  <si>
    <t>0000889/4/01/11/2021</t>
  </si>
  <si>
    <t>00617/OCN/01/11/2021</t>
  </si>
  <si>
    <t>00599/OQN/01/11/2021</t>
  </si>
  <si>
    <t>0000919/4/01/11/2021</t>
  </si>
  <si>
    <t>0000890/4/01/11/2021</t>
  </si>
  <si>
    <t>00613/OCN/01/11/2021</t>
  </si>
  <si>
    <t>00596/OQN/01/11/2021</t>
  </si>
  <si>
    <t>0000557/4/08/11/2021</t>
  </si>
  <si>
    <t>0000603/4/08/11/2021</t>
  </si>
  <si>
    <t>0000139/4/04/10/2021-MIGRASI</t>
  </si>
  <si>
    <t>0000139/4/04/10/2021</t>
  </si>
  <si>
    <t>0000105/4/04/10/2021</t>
  </si>
  <si>
    <t>0000132/4/04/08/2021-MIGRASI</t>
  </si>
  <si>
    <t>0000132/4/04/08/2021</t>
  </si>
  <si>
    <t>0000099/4/04/08/2021</t>
  </si>
  <si>
    <t>00627/OCN/01/11/2021</t>
  </si>
  <si>
    <t>00610/OQN/01/11/2021</t>
  </si>
  <si>
    <t>0000922/4/01/11/2021</t>
  </si>
  <si>
    <t>0000893/4/01/11/2021</t>
  </si>
  <si>
    <t>00630/OCN/01/11/2021</t>
  </si>
  <si>
    <t>00612/OQN/01/11/2021</t>
  </si>
  <si>
    <t>0000923/4/01/11/2021</t>
  </si>
  <si>
    <t>0000894/4/01/11/2021</t>
  </si>
  <si>
    <t>00631/OCN/01/11/2021</t>
  </si>
  <si>
    <t>00614/OQN/01/11/2021</t>
  </si>
  <si>
    <t>0000924/4/01/11/2021</t>
  </si>
  <si>
    <t>0000895/4/01/11/2021</t>
  </si>
  <si>
    <t>00633/OCN/01/11/2021</t>
  </si>
  <si>
    <t>00615/OQN/01/11/2021</t>
  </si>
  <si>
    <t>0000925/4/01/11/2021</t>
  </si>
  <si>
    <t>0000896/4/01/11/2021</t>
  </si>
  <si>
    <t>00632/OCN/01/11/2021</t>
  </si>
  <si>
    <t>00616/OQN/01/11/2021</t>
  </si>
  <si>
    <t>0000073/4/03/11/2021</t>
  </si>
  <si>
    <t>0000091/4/03/12/2021</t>
  </si>
  <si>
    <t>00636/OCN/01/11/2021</t>
  </si>
  <si>
    <t>00618/OQN/01/11/2021</t>
  </si>
  <si>
    <t>0000074/4/03/11/2021</t>
  </si>
  <si>
    <t>0000092/4/03/12/2021</t>
  </si>
  <si>
    <t>00614/OCN/01/11/2021</t>
  </si>
  <si>
    <t>00597/OQN/01/11/2021</t>
  </si>
  <si>
    <t>0000142/4/04/11/2021</t>
  </si>
  <si>
    <t>0000107/4/04/12/2021</t>
  </si>
  <si>
    <t>00606/OCN/01/11/2021</t>
  </si>
  <si>
    <t>00589/OQN/01/11/2021</t>
  </si>
  <si>
    <t>0000558/4/08/11/2021</t>
  </si>
  <si>
    <t>0000606/4/08/12/2021</t>
  </si>
  <si>
    <t>00607/OCN/01/11/2021</t>
  </si>
  <si>
    <t>00590/OQN/01/11/2021</t>
  </si>
  <si>
    <t>0000559/4/08/11/2021</t>
  </si>
  <si>
    <t>0000607/4/08/12/2021</t>
  </si>
  <si>
    <t>00608/OCN/01/11/2021</t>
  </si>
  <si>
    <t>00591/OQN/01/11/2021</t>
  </si>
  <si>
    <t>0000560/4/08/11/2021</t>
  </si>
  <si>
    <t>0000608/4/08/12/2021</t>
  </si>
  <si>
    <t>00626/OCN/01/11/2021</t>
  </si>
  <si>
    <t>00608/OQN/01/11/2021</t>
  </si>
  <si>
    <t>0000565/4/08/11/2021</t>
  </si>
  <si>
    <t>0000609/4/08/11/2021</t>
  </si>
  <si>
    <t>0000610/4/08/12/2021</t>
  </si>
  <si>
    <t>00647/OCN/01/12/2021</t>
  </si>
  <si>
    <t>00628/OQN/01/12/2021</t>
  </si>
  <si>
    <t>0000143/4/04/12/2021</t>
  </si>
  <si>
    <t>0000108/4/04/12/2021</t>
  </si>
  <si>
    <t>0000109/4/04/12/2021</t>
  </si>
  <si>
    <t>Jawa Barat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</si>
  <si>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</si>
  <si>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</si>
  <si>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</si>
  <si>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</si>
  <si>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</si>
  <si>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</si>
  <si>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00648/OCN/01/12/2021</t>
  </si>
  <si>
    <t>00629/OQN/01/12/2021</t>
  </si>
  <si>
    <t>0000144/4/04/12/2021</t>
  </si>
  <si>
    <t>0000116/4/04/12/2021</t>
  </si>
  <si>
    <t>0000117/4/04/12/2021</t>
  </si>
  <si>
    <t>00649/OCN/01/12/2021</t>
  </si>
  <si>
    <t>00630/OQN/01/12/2021</t>
  </si>
  <si>
    <t>0000145/4/04/12/2021</t>
  </si>
  <si>
    <t>0000118/4/04/12/2021</t>
  </si>
  <si>
    <t>00651/OCN/01/12/2021</t>
  </si>
  <si>
    <t>00632/OQN/01/12/2021</t>
  </si>
  <si>
    <t>0000928/4/01/12/2021</t>
  </si>
  <si>
    <t>0000898/4/01/12/2021</t>
  </si>
  <si>
    <t>00652/OCN/01/12/2021</t>
  </si>
  <si>
    <t>00633/OQN/01/12/2021</t>
  </si>
  <si>
    <t>0000929/4/01/12/2021</t>
  </si>
  <si>
    <t>0000899/4/01/12/2021</t>
  </si>
  <si>
    <t>00616/OCN/01/11/2021</t>
  </si>
  <si>
    <t>00598/OQN/01/11/2021</t>
  </si>
  <si>
    <t>0000024/4/06/11/2021</t>
  </si>
  <si>
    <t>0000025/4/06/12/2021</t>
  </si>
  <si>
    <t>00619/OCN/01/11/2021</t>
  </si>
  <si>
    <t>00602/OQN/01/11/2021</t>
  </si>
  <si>
    <t>0000562/4/08/11/2021</t>
  </si>
  <si>
    <t>0000611/4/08/12/2021</t>
  </si>
  <si>
    <t>00620/OCN/01/11/2021</t>
  </si>
  <si>
    <t>00603/OQN/01/11/2021</t>
  </si>
  <si>
    <t>0000563/4/08/11/2021</t>
  </si>
  <si>
    <t>0000612/4/08/12/2021</t>
  </si>
  <si>
    <t>00621/OCN/01/11/2021</t>
  </si>
  <si>
    <t>00604/OQN/01/11/2021</t>
  </si>
  <si>
    <t>0000564/4/08/11/2021</t>
  </si>
  <si>
    <t>0000613/4/08/12/2021</t>
  </si>
  <si>
    <t>0000008/4/11/12/2021</t>
  </si>
  <si>
    <t>00659/OCN/01/12/2021</t>
  </si>
  <si>
    <t>00636/OQN/01/12/2021</t>
  </si>
  <si>
    <t>0000080/4/03/12/2021</t>
  </si>
  <si>
    <t>0000099/4/03/12/2021</t>
  </si>
  <si>
    <t>00661/OCN/01/12/2021</t>
  </si>
  <si>
    <t>00638/OQN/01/12/2021</t>
  </si>
  <si>
    <t>0000081/4/03/12/2021</t>
  </si>
  <si>
    <t>0000100/4/03/12/2021</t>
  </si>
  <si>
    <t>00660/OCN/01/12/2021</t>
  </si>
  <si>
    <t>00637/OQN/01/12/2021</t>
  </si>
  <si>
    <t>0000082/4/03/12/2021</t>
  </si>
  <si>
    <t>0000101/4/03/12/2021</t>
  </si>
  <si>
    <t>00672/OCN/01/12/2021</t>
  </si>
  <si>
    <t>00647/OQN/01/12/2021</t>
  </si>
  <si>
    <t>0000935/4/01/12/2021</t>
  </si>
  <si>
    <t>0000903/4/01/12/2021</t>
  </si>
  <si>
    <t>00674/OCN/01/12/2021</t>
  </si>
  <si>
    <t>00648/OQN/01/12/2021</t>
  </si>
  <si>
    <t>0000936/4/01/12/2021</t>
  </si>
  <si>
    <t>0000905/4/01/12/2021</t>
  </si>
  <si>
    <t>No</t>
  </si>
  <si>
    <t>Maintenance Budget Control Report</t>
  </si>
  <si>
    <t>Maintenance Type</t>
  </si>
  <si>
    <t>: Full Maintenance by DSF</t>
  </si>
  <si>
    <t>Contract Status</t>
  </si>
  <si>
    <t>: Active Contract</t>
  </si>
  <si>
    <t>Operation Area</t>
  </si>
  <si>
    <t>Allocation</t>
  </si>
  <si>
    <t>Police</t>
  </si>
  <si>
    <t>Period</t>
  </si>
  <si>
    <t>Current</t>
  </si>
  <si>
    <t>(A)</t>
  </si>
  <si>
    <t>(B)</t>
  </si>
  <si>
    <t>(A-B)</t>
  </si>
  <si>
    <t>Total Balance</t>
  </si>
  <si>
    <t>Agreement Number</t>
  </si>
  <si>
    <t>Customer</t>
  </si>
  <si>
    <t>Object Lease</t>
  </si>
  <si>
    <t>Province</t>
  </si>
  <si>
    <t>City</t>
  </si>
  <si>
    <t>Asset</t>
  </si>
  <si>
    <t>Number</t>
  </si>
  <si>
    <t>Chassis Number</t>
  </si>
  <si>
    <t>Engine Number</t>
  </si>
  <si>
    <t>Contract Period</t>
  </si>
  <si>
    <t>(Month)</t>
  </si>
  <si>
    <t>Budget SKD</t>
  </si>
  <si>
    <t>Budget/Month</t>
  </si>
  <si>
    <t>Current Budget</t>
  </si>
  <si>
    <t>Current Maintenance Cost (Actual)</t>
  </si>
  <si>
    <t>Current Balance</t>
  </si>
  <si>
    <t>(SKD - Cost)</t>
  </si>
  <si>
    <t>Active Contract</t>
  </si>
  <si>
    <t>Full Maintenance Contract Handle By DSF</t>
  </si>
  <si>
    <t xml:space="preserve">ALSOK BASS INDONESIA SECURITY SERVICES. PT </t>
  </si>
  <si>
    <t>MITSUBISHI ALL NEW PAJERO SPORT DAKAR 4X2 A/T (2.4L 8A/T)</t>
  </si>
  <si>
    <t>DKI JAKARTA</t>
  </si>
  <si>
    <t>Active</t>
  </si>
  <si>
    <t>B2435SJD</t>
  </si>
  <si>
    <t>MMBGUKR10LH010823</t>
  </si>
  <si>
    <t>4N15UGM0893</t>
  </si>
  <si>
    <t>03/04/2021</t>
  </si>
  <si>
    <t>03/03/2024</t>
  </si>
  <si>
    <t>43,200,000</t>
  </si>
  <si>
    <t>1,200,000</t>
  </si>
  <si>
    <t>12,000,000</t>
  </si>
  <si>
    <t>MITSUBISHI XPANDER 1.5L EXCEED-L (4X2) A/T MY21</t>
  </si>
  <si>
    <t>B2230SRV</t>
  </si>
  <si>
    <t>MK2NCLHARMJ001380</t>
  </si>
  <si>
    <t>4A91KAD0994</t>
  </si>
  <si>
    <t>05/05/2021</t>
  </si>
  <si>
    <t>05/04/2024</t>
  </si>
  <si>
    <t>19,800,000</t>
  </si>
  <si>
    <t>550,000</t>
  </si>
  <si>
    <t>4,400,000</t>
  </si>
  <si>
    <t>AMANAH PRIMA INDONESIA. PT</t>
  </si>
  <si>
    <t>TOYOTA ALL NEW AVANZA 1.3 G A/T</t>
  </si>
  <si>
    <t>B2467SRM</t>
  </si>
  <si>
    <t>MHKM5EB3JLK031564</t>
  </si>
  <si>
    <t>1NRG112051</t>
  </si>
  <si>
    <t>12/17/2020</t>
  </si>
  <si>
    <t>12/16/2023</t>
  </si>
  <si>
    <t>7,150,000</t>
  </si>
  <si>
    <t>1,235,950</t>
  </si>
  <si>
    <t>5,914,050</t>
  </si>
  <si>
    <t>18,564,050</t>
  </si>
  <si>
    <t>ARTA BOGA CEMERLANG. PT</t>
  </si>
  <si>
    <t>MITSUBISHI COLT DIESEL FE 71</t>
  </si>
  <si>
    <t>B9116PCH</t>
  </si>
  <si>
    <t>MHMFE71P1DK044889</t>
  </si>
  <si>
    <t>4D34TJ93477</t>
  </si>
  <si>
    <t>09/15/2019</t>
  </si>
  <si>
    <t>09/14/2020</t>
  </si>
  <si>
    <t>26,400,000</t>
  </si>
  <si>
    <t>2,200,000</t>
  </si>
  <si>
    <t>9,202,240</t>
  </si>
  <si>
    <t>17,197,760</t>
  </si>
  <si>
    <t>B9087PCH</t>
  </si>
  <si>
    <t>MHMFE71P1DK044898</t>
  </si>
  <si>
    <t>4D34TJ93165</t>
  </si>
  <si>
    <t>4,057,375</t>
  </si>
  <si>
    <t>22,342,625</t>
  </si>
  <si>
    <t>Disposal</t>
  </si>
  <si>
    <t>B9073PCH</t>
  </si>
  <si>
    <t>MHMFE71P1DK044897</t>
  </si>
  <si>
    <t>4D34TJ93761</t>
  </si>
  <si>
    <t>7,331,479</t>
  </si>
  <si>
    <t>19,068,521</t>
  </si>
  <si>
    <t>B9082PCH</t>
  </si>
  <si>
    <t>MHMFE71P1DK044903</t>
  </si>
  <si>
    <t>4D34TJ92933</t>
  </si>
  <si>
    <t>16,885,382</t>
  </si>
  <si>
    <t>9,514,618</t>
  </si>
  <si>
    <t>B9081PCH</t>
  </si>
  <si>
    <t>MHMFE71P1DK044904</t>
  </si>
  <si>
    <t>4D34TJ92931</t>
  </si>
  <si>
    <t>28,960,821</t>
  </si>
  <si>
    <t>-2,560,821</t>
  </si>
  <si>
    <t>B9091PCH</t>
  </si>
  <si>
    <t>MHMFE71P1DK044061</t>
  </si>
  <si>
    <t>4D34TJ73182</t>
  </si>
  <si>
    <t>22,605,730</t>
  </si>
  <si>
    <t>3,794,270</t>
  </si>
  <si>
    <t>B9079PCH</t>
  </si>
  <si>
    <t>MHMFE71P1DK044901</t>
  </si>
  <si>
    <t>4D34TJ93776</t>
  </si>
  <si>
    <t>14,044,757</t>
  </si>
  <si>
    <t>12,355,243</t>
  </si>
  <si>
    <t>B9093PCH</t>
  </si>
  <si>
    <t>MHMFE71P1DK044066</t>
  </si>
  <si>
    <t>4D34TJ73187</t>
  </si>
  <si>
    <t>3,399,000</t>
  </si>
  <si>
    <t>23,001,000</t>
  </si>
  <si>
    <t>B9107PCH</t>
  </si>
  <si>
    <t>MHMFE71P1DK044894</t>
  </si>
  <si>
    <t>4D34TJ93759</t>
  </si>
  <si>
    <t>25,760,599</t>
  </si>
  <si>
    <t>639,401</t>
  </si>
  <si>
    <t>B9080PCH</t>
  </si>
  <si>
    <t>MHMFE71P1DK044887</t>
  </si>
  <si>
    <t>4D34TJ93780</t>
  </si>
  <si>
    <t>4,194,000</t>
  </si>
  <si>
    <t>22,206,000</t>
  </si>
  <si>
    <t>B9101PCH</t>
  </si>
  <si>
    <t>MHMFE71P1DK044059</t>
  </si>
  <si>
    <t>4D34TJ73135</t>
  </si>
  <si>
    <t>09/29/2019</t>
  </si>
  <si>
    <t>09/28/2020</t>
  </si>
  <si>
    <t>5,352,229</t>
  </si>
  <si>
    <t>21,047,771</t>
  </si>
  <si>
    <t>Stock Car</t>
  </si>
  <si>
    <t>B9071PCH</t>
  </si>
  <si>
    <t>MHMFE71P1DK044052</t>
  </si>
  <si>
    <t>4D34TJ73132</t>
  </si>
  <si>
    <t>14,190,767</t>
  </si>
  <si>
    <t>12,209,233</t>
  </si>
  <si>
    <t>B9072PCH</t>
  </si>
  <si>
    <t>MHMFE71P1DK044882</t>
  </si>
  <si>
    <t>4D34TJ93769</t>
  </si>
  <si>
    <t>15,482,783</t>
  </si>
  <si>
    <t>10,917,217</t>
  </si>
  <si>
    <t>B9109PCH</t>
  </si>
  <si>
    <t>MHMFE71P1DK044892</t>
  </si>
  <si>
    <t>4D34TJ93478</t>
  </si>
  <si>
    <t>6,636,500</t>
  </si>
  <si>
    <t>19,763,500</t>
  </si>
  <si>
    <t>B9070PCH</t>
  </si>
  <si>
    <t>MHMFE71P1DK044051</t>
  </si>
  <si>
    <t>4D34TJ73139</t>
  </si>
  <si>
    <t>13,607,530</t>
  </si>
  <si>
    <t>12,792,470</t>
  </si>
  <si>
    <t>B9098PCH</t>
  </si>
  <si>
    <t>MHMFE71P1DK044884</t>
  </si>
  <si>
    <t>4D34TJ93772</t>
  </si>
  <si>
    <t>10,102,271</t>
  </si>
  <si>
    <t>16,297,729</t>
  </si>
  <si>
    <t>B9115PCH</t>
  </si>
  <si>
    <t>MHMFE71P1DK044888</t>
  </si>
  <si>
    <t>4D34TJ93779</t>
  </si>
  <si>
    <t>11,145,040</t>
  </si>
  <si>
    <t>15,254,960</t>
  </si>
  <si>
    <t>B9089PCH</t>
  </si>
  <si>
    <t>MHMFE71P1DK044062</t>
  </si>
  <si>
    <t>4D34TJ73184</t>
  </si>
  <si>
    <t>19,145,446</t>
  </si>
  <si>
    <t>7,254,554</t>
  </si>
  <si>
    <t>B9097PCH</t>
  </si>
  <si>
    <t>MHMFE71P1DK044063</t>
  </si>
  <si>
    <t>4D34TJ73189</t>
  </si>
  <si>
    <t>9,246,654</t>
  </si>
  <si>
    <t>17,153,346</t>
  </si>
  <si>
    <t>B9069PCH</t>
  </si>
  <si>
    <t>MHMFE71P1DK044050</t>
  </si>
  <si>
    <t>4D34TJ73141</t>
  </si>
  <si>
    <t>19,098,807</t>
  </si>
  <si>
    <t>7,301,193</t>
  </si>
  <si>
    <t>B9103PCH</t>
  </si>
  <si>
    <t>MHMFE71P1DK044057</t>
  </si>
  <si>
    <t>4D34TJ73151</t>
  </si>
  <si>
    <t>02/01/2020</t>
  </si>
  <si>
    <t>01/31/2021</t>
  </si>
  <si>
    <t>7,306,050</t>
  </si>
  <si>
    <t>19,093,950</t>
  </si>
  <si>
    <t>B9095PCH</t>
  </si>
  <si>
    <t>MHMFE71P1DK044881</t>
  </si>
  <si>
    <t>4D34TJ93487</t>
  </si>
  <si>
    <t>05/18/2020</t>
  </si>
  <si>
    <t>05/17/2021</t>
  </si>
  <si>
    <t>3,895,330</t>
  </si>
  <si>
    <t>22,504,670</t>
  </si>
  <si>
    <t>B9075PCH</t>
  </si>
  <si>
    <t>MHMFE71P1DK044899</t>
  </si>
  <si>
    <t>4D34TJ93777</t>
  </si>
  <si>
    <t>6,357,765</t>
  </si>
  <si>
    <t>20,042,235</t>
  </si>
  <si>
    <t>B9076PCH</t>
  </si>
  <si>
    <t>MHMFE71P1DK044900</t>
  </si>
  <si>
    <t>4D34TJ93774</t>
  </si>
  <si>
    <t>3,881,310</t>
  </si>
  <si>
    <t>22,518,690</t>
  </si>
  <si>
    <t>B9077PCH</t>
  </si>
  <si>
    <t>MHMFE71P1DK044885</t>
  </si>
  <si>
    <t>4D34TJ93778</t>
  </si>
  <si>
    <t>10,406,540</t>
  </si>
  <si>
    <t>15,993,460</t>
  </si>
  <si>
    <t>B9085PCH</t>
  </si>
  <si>
    <t>MHMFE71P1DK044906</t>
  </si>
  <si>
    <t>4D34TJ92932</t>
  </si>
  <si>
    <t>5,810,862</t>
  </si>
  <si>
    <t>20,589,138</t>
  </si>
  <si>
    <t>B9083PCH</t>
  </si>
  <si>
    <t>MHMFE71P1DK044908</t>
  </si>
  <si>
    <t>4D34TJ93164</t>
  </si>
  <si>
    <t>11,341,982</t>
  </si>
  <si>
    <t>15,058,018</t>
  </si>
  <si>
    <t>B9105PCH</t>
  </si>
  <si>
    <t>MHMFE71P1DK044055</t>
  </si>
  <si>
    <t>4D34TJ73138</t>
  </si>
  <si>
    <t>8,985,685</t>
  </si>
  <si>
    <t>17,414,315</t>
  </si>
  <si>
    <t>ASURANSI RAKSA PRATIKARA. PT</t>
  </si>
  <si>
    <t>B2586PKL</t>
  </si>
  <si>
    <t>MHKM5EB3JKK028581</t>
  </si>
  <si>
    <t>1NRG070935</t>
  </si>
  <si>
    <t>12/27/2019</t>
  </si>
  <si>
    <t>12/26/2024</t>
  </si>
  <si>
    <t>34,500,000</t>
  </si>
  <si>
    <t>575,000</t>
  </si>
  <si>
    <t>14,375,000</t>
  </si>
  <si>
    <t>3,453,810</t>
  </si>
  <si>
    <t>10,921,190</t>
  </si>
  <si>
    <t>31,046,190</t>
  </si>
  <si>
    <t>DAIHATSU GREAT NEW XENIA X AT 1.3 STD</t>
  </si>
  <si>
    <t>B2305PKM</t>
  </si>
  <si>
    <t>MHKV5EB1JKK005436</t>
  </si>
  <si>
    <t>1NRG066132</t>
  </si>
  <si>
    <t>12/31/2019</t>
  </si>
  <si>
    <t>12/30/2024</t>
  </si>
  <si>
    <t>1,984,500</t>
  </si>
  <si>
    <t>12,390,500</t>
  </si>
  <si>
    <t>32,515,500</t>
  </si>
  <si>
    <t>DAIHATSU GRAND NEW XENIA X AT 1.3 STD</t>
  </si>
  <si>
    <t>JAKARTA SELATAN</t>
  </si>
  <si>
    <t>B2221PKU</t>
  </si>
  <si>
    <t>MHKV5EB1JLK005732</t>
  </si>
  <si>
    <t>1NRG094608</t>
  </si>
  <si>
    <t>07/30/2020</t>
  </si>
  <si>
    <t>07/29/2025</t>
  </si>
  <si>
    <t>33,000,000</t>
  </si>
  <si>
    <t>9,900,000</t>
  </si>
  <si>
    <t>935,000</t>
  </si>
  <si>
    <t>8,965,000</t>
  </si>
  <si>
    <t>32,065,000</t>
  </si>
  <si>
    <t>B2300PKX</t>
  </si>
  <si>
    <t>MHKM5EB3JMK032281</t>
  </si>
  <si>
    <t>1NRG117796</t>
  </si>
  <si>
    <t>02/04/2021</t>
  </si>
  <si>
    <t>02/03/2026</t>
  </si>
  <si>
    <t>39,000,000</t>
  </si>
  <si>
    <t>650,000</t>
  </si>
  <si>
    <t>RIAU</t>
  </si>
  <si>
    <t>PEKANBARU</t>
  </si>
  <si>
    <t>B2670PKY</t>
  </si>
  <si>
    <t>MHKV5EB1JMK006000</t>
  </si>
  <si>
    <t>1NRG121948</t>
  </si>
  <si>
    <t>03/30/2021</t>
  </si>
  <si>
    <t>03/29/2026</t>
  </si>
  <si>
    <t>36,000,000</t>
  </si>
  <si>
    <t>600,000</t>
  </si>
  <si>
    <t>6,000,000</t>
  </si>
  <si>
    <t>B2883POG</t>
  </si>
  <si>
    <t>MHKV5EB1JMK006276</t>
  </si>
  <si>
    <t>1NRG153976</t>
  </si>
  <si>
    <t>10/14/2021</t>
  </si>
  <si>
    <t>10/13/2026</t>
  </si>
  <si>
    <t>1,800,000</t>
  </si>
  <si>
    <t>396,336</t>
  </si>
  <si>
    <t>1,403,664</t>
  </si>
  <si>
    <t>35,603,664</t>
  </si>
  <si>
    <t>B2108POG</t>
  </si>
  <si>
    <t>MHKV5EB1JMK006301</t>
  </si>
  <si>
    <t>1NRG156704</t>
  </si>
  <si>
    <t>B2178POG</t>
  </si>
  <si>
    <t>MHKV5EB1JMK006304</t>
  </si>
  <si>
    <t>1NRG156425</t>
  </si>
  <si>
    <t>B2106POG</t>
  </si>
  <si>
    <t>MHKV5EB1JMK006311</t>
  </si>
  <si>
    <t>1NRG157413</t>
  </si>
  <si>
    <t>BANK CHINA CONSTRUCTION BANK INDONESIA. TBK, PT</t>
  </si>
  <si>
    <t>TOYOTA ALL NEW KIJANG INNOVA 2.0 G AT BENSIN</t>
  </si>
  <si>
    <t>B2387SRM</t>
  </si>
  <si>
    <t>MHFJW8EM0L2385411</t>
  </si>
  <si>
    <t>1TRA795347</t>
  </si>
  <si>
    <t>01/16/2021</t>
  </si>
  <si>
    <t>01/15/2024</t>
  </si>
  <si>
    <t>28,800,000</t>
  </si>
  <si>
    <t>800,000</t>
  </si>
  <si>
    <t>9,600,000</t>
  </si>
  <si>
    <t>B2338SRL</t>
  </si>
  <si>
    <t>MHFJW8EM4L2385413</t>
  </si>
  <si>
    <t>1TRA805429</t>
  </si>
  <si>
    <t>661,199</t>
  </si>
  <si>
    <t>8,938,801</t>
  </si>
  <si>
    <t>28,138,801</t>
  </si>
  <si>
    <t>B2481SRM</t>
  </si>
  <si>
    <t>MHFJW8EM8L2385981</t>
  </si>
  <si>
    <t>1TRA810593</t>
  </si>
  <si>
    <t>B2389SRM</t>
  </si>
  <si>
    <t>MHFJW8EM7L2384370</t>
  </si>
  <si>
    <t>1TRA792546</t>
  </si>
  <si>
    <t>B2326SRL</t>
  </si>
  <si>
    <t>MHFJW8EM1L2385207</t>
  </si>
  <si>
    <t>1TRA803437</t>
  </si>
  <si>
    <t>B2383SRM</t>
  </si>
  <si>
    <t>MHFJW8EM2L2384874</t>
  </si>
  <si>
    <t>1TRA799952</t>
  </si>
  <si>
    <t>B2342SRL</t>
  </si>
  <si>
    <t>MHFJW8EM8L2386015</t>
  </si>
  <si>
    <t>1TRA811119</t>
  </si>
  <si>
    <t>272,269</t>
  </si>
  <si>
    <t>9,327,731</t>
  </si>
  <si>
    <t>28,527,731</t>
  </si>
  <si>
    <t>B2340SRL</t>
  </si>
  <si>
    <t>MHFJW8EM7L2385423</t>
  </si>
  <si>
    <t>1TRA801180</t>
  </si>
  <si>
    <t>TOYOTA ALL NEW AVANZA 1.3 G M/T</t>
  </si>
  <si>
    <t>B2479SRM</t>
  </si>
  <si>
    <t>MHKM5EA3JLK175328</t>
  </si>
  <si>
    <t>1NRG111496</t>
  </si>
  <si>
    <t>18,000,000</t>
  </si>
  <si>
    <t>500,000</t>
  </si>
  <si>
    <t>1,719,309</t>
  </si>
  <si>
    <t>4,280,691</t>
  </si>
  <si>
    <t>16,280,691</t>
  </si>
  <si>
    <t>D1173AIY</t>
  </si>
  <si>
    <t>MHKM5EA3JMK178348</t>
  </si>
  <si>
    <t>1NRG119436</t>
  </si>
  <si>
    <t>02/24/2021</t>
  </si>
  <si>
    <t>02/23/2024</t>
  </si>
  <si>
    <t>5,500,000</t>
  </si>
  <si>
    <t>505,500</t>
  </si>
  <si>
    <t>4,994,500</t>
  </si>
  <si>
    <t>17,494,500</t>
  </si>
  <si>
    <t>BANK SINARMAS. PT</t>
  </si>
  <si>
    <t xml:space="preserve">MITSUBISHI ALL NEW TRITON DC HDX-L 4X4 M/T (2.4L M/T) </t>
  </si>
  <si>
    <t>KALIMANTAN BARAT</t>
  </si>
  <si>
    <t>PONTIANAK</t>
  </si>
  <si>
    <t>KB8768AY</t>
  </si>
  <si>
    <t>MMBJNKL30MH023651</t>
  </si>
  <si>
    <t>4D56UBD2813</t>
  </si>
  <si>
    <t>02/07/2021</t>
  </si>
  <si>
    <t>02/06/2026</t>
  </si>
  <si>
    <t>132,000,000</t>
  </si>
  <si>
    <t>24,200,000</t>
  </si>
  <si>
    <t>498,705</t>
  </si>
  <si>
    <t>23,701,295</t>
  </si>
  <si>
    <t>131,501,295</t>
  </si>
  <si>
    <t>BERLIAN AMAL PERKASA. PT</t>
  </si>
  <si>
    <t>MITSUBISHI ALL NEW TRITON DOUBLE CAB - HDX MT (4X4)</t>
  </si>
  <si>
    <t>KALIMANTAN TIMUR</t>
  </si>
  <si>
    <t>BALIKPAPAN</t>
  </si>
  <si>
    <t>B9904SBC</t>
  </si>
  <si>
    <t>MMBJNKL30KH027820</t>
  </si>
  <si>
    <t>4D56UAX1810</t>
  </si>
  <si>
    <t>10/02/2019</t>
  </si>
  <si>
    <t>10/01/2020</t>
  </si>
  <si>
    <t>4,800,000</t>
  </si>
  <si>
    <t>400,000</t>
  </si>
  <si>
    <t>6,744,969</t>
  </si>
  <si>
    <t>-1,944,969</t>
  </si>
  <si>
    <t>SUMATERA BARAT</t>
  </si>
  <si>
    <t>PADANG</t>
  </si>
  <si>
    <t>B9877SBC</t>
  </si>
  <si>
    <t>MMBJNKL30KH027822</t>
  </si>
  <si>
    <t>4D56UAX1811</t>
  </si>
  <si>
    <t>9,051,536</t>
  </si>
  <si>
    <t>-4,251,536</t>
  </si>
  <si>
    <t>BERLIAN SISTEM INFORMASI. PT</t>
  </si>
  <si>
    <t>MITSUBISHI ALL NEW PAJERO SPORT DAKAR-L 4X2 A/T (2.4L 8A/T) AY21</t>
  </si>
  <si>
    <t>B1422UJW</t>
  </si>
  <si>
    <t>MK2KRWPNUMJ002337</t>
  </si>
  <si>
    <t>4N15UHD7534</t>
  </si>
  <si>
    <t>04/14/2021</t>
  </si>
  <si>
    <t>04/13/2024</t>
  </si>
  <si>
    <t>10,800,000</t>
  </si>
  <si>
    <t>BUANA TRANS SECURITY. PT</t>
  </si>
  <si>
    <t>MITSUBISHI COLT DIESEL FE 74 L</t>
  </si>
  <si>
    <t>B9081PCP</t>
  </si>
  <si>
    <t>MHMFE74PHJK001474</t>
  </si>
  <si>
    <t>4D34TS79617</t>
  </si>
  <si>
    <t>11/21/2020</t>
  </si>
  <si>
    <t>11/20/2023</t>
  </si>
  <si>
    <t>52,920,000</t>
  </si>
  <si>
    <t>1,470,000</t>
  </si>
  <si>
    <t>20,580,000</t>
  </si>
  <si>
    <t>19,980,885</t>
  </si>
  <si>
    <t>599,115</t>
  </si>
  <si>
    <t>32,939,115</t>
  </si>
  <si>
    <t>CHAMPION KURNIA DJAJA TECHNOLOGIES. PT</t>
  </si>
  <si>
    <t>MITSUBISHI ALL NEW TRITON DC HDX-L 4X4 M/T (2.4L M/T) MODEL 2019</t>
  </si>
  <si>
    <t>SUMATERA SELATAN</t>
  </si>
  <si>
    <t>PALEMBANG</t>
  </si>
  <si>
    <t>B9408PBE</t>
  </si>
  <si>
    <t>MMBJNKL30KH052888</t>
  </si>
  <si>
    <t>4D56UAZ0662</t>
  </si>
  <si>
    <t>02/16/2021</t>
  </si>
  <si>
    <t>02/15/2022</t>
  </si>
  <si>
    <t>1,000,000</t>
  </si>
  <si>
    <t>11,000,000</t>
  </si>
  <si>
    <t>8,401,249</t>
  </si>
  <si>
    <t>2,598,751</t>
  </si>
  <si>
    <t>3,598,751</t>
  </si>
  <si>
    <t>CIREBON POWER SERVICES. PT</t>
  </si>
  <si>
    <t>TOYOTA ALL NEW KIJANG INNOVA 2.0 V AT LUX BENSIN</t>
  </si>
  <si>
    <t>CIREBON</t>
  </si>
  <si>
    <t>E1866DE</t>
  </si>
  <si>
    <t>MHFAW8EM4L0215788</t>
  </si>
  <si>
    <t>1TRA812448</t>
  </si>
  <si>
    <t>01/01/2021</t>
  </si>
  <si>
    <t>12/31/2023</t>
  </si>
  <si>
    <t>25,200,000</t>
  </si>
  <si>
    <t>700,000</t>
  </si>
  <si>
    <t>8,400,000</t>
  </si>
  <si>
    <t>43,092</t>
  </si>
  <si>
    <t>8,356,908</t>
  </si>
  <si>
    <t>25,156,908</t>
  </si>
  <si>
    <t>TOYOTA HIACE COMMUTER M/T</t>
  </si>
  <si>
    <t>E7253AA</t>
  </si>
  <si>
    <t>JTFSS22P4L0191328</t>
  </si>
  <si>
    <t>2KDB047915</t>
  </si>
  <si>
    <t>52,200,000</t>
  </si>
  <si>
    <t>1,450,000</t>
  </si>
  <si>
    <t>17,400,000</t>
  </si>
  <si>
    <t>2,606,003</t>
  </si>
  <si>
    <t>14,793,997</t>
  </si>
  <si>
    <t>49,593,997</t>
  </si>
  <si>
    <t>E7252AA</t>
  </si>
  <si>
    <t>JTFSS22P2L0191344</t>
  </si>
  <si>
    <t>2KDB047892</t>
  </si>
  <si>
    <t>2,633,152</t>
  </si>
  <si>
    <t>14,766,848</t>
  </si>
  <si>
    <t>49,566,848</t>
  </si>
  <si>
    <t>E7255AA</t>
  </si>
  <si>
    <t>JTFSS22P1L0191318</t>
  </si>
  <si>
    <t>2KDB047769</t>
  </si>
  <si>
    <t>1,099,198</t>
  </si>
  <si>
    <t>16,300,802</t>
  </si>
  <si>
    <t>51,100,802</t>
  </si>
  <si>
    <t xml:space="preserve">TOYOTA ALL NEW KIJANG INNOVA 2.4 G MT DIESEL </t>
  </si>
  <si>
    <t>E1826DE</t>
  </si>
  <si>
    <t>MHFJB8EM7L1075855</t>
  </si>
  <si>
    <t>2GDC777675</t>
  </si>
  <si>
    <t>54,000,000</t>
  </si>
  <si>
    <t>1,500,000</t>
  </si>
  <si>
    <t>14,532,530</t>
  </si>
  <si>
    <t>3,467,470</t>
  </si>
  <si>
    <t>39,467,470</t>
  </si>
  <si>
    <t>E1824DE</t>
  </si>
  <si>
    <t>MHFJB8EMXL1075851</t>
  </si>
  <si>
    <t>2GDC777687</t>
  </si>
  <si>
    <t>7,527,598</t>
  </si>
  <si>
    <t>10,472,402</t>
  </si>
  <si>
    <t>46,472,402</t>
  </si>
  <si>
    <t>E1825DE</t>
  </si>
  <si>
    <t>MHFJB8EM7L1075886</t>
  </si>
  <si>
    <t>2GDC779046</t>
  </si>
  <si>
    <t>4,419,052</t>
  </si>
  <si>
    <t>13,580,948</t>
  </si>
  <si>
    <t>49,580,948</t>
  </si>
  <si>
    <t>E1088DI</t>
  </si>
  <si>
    <t>MHFJW8EM5L2386098</t>
  </si>
  <si>
    <t>1TRA812665</t>
  </si>
  <si>
    <t>755,930</t>
  </si>
  <si>
    <t>7,644,070</t>
  </si>
  <si>
    <t>24,444,070</t>
  </si>
  <si>
    <t>MITSUBISHI XPANDER CROSS 1.5L PLUS 4X2 A/T</t>
  </si>
  <si>
    <t>E1832DE</t>
  </si>
  <si>
    <t>MK2NCXTARLJ006236</t>
  </si>
  <si>
    <t>4A91JB0360</t>
  </si>
  <si>
    <t>12/31/2025</t>
  </si>
  <si>
    <t>42,000,000</t>
  </si>
  <si>
    <t>41,956,908</t>
  </si>
  <si>
    <t>ISUZU Isuzu Elf NLR 55 B LX</t>
  </si>
  <si>
    <t>E7261AA</t>
  </si>
  <si>
    <t>MHCNLR55HLJ088230</t>
  </si>
  <si>
    <t>M088230</t>
  </si>
  <si>
    <t>14,400,000</t>
  </si>
  <si>
    <t>3,591,080</t>
  </si>
  <si>
    <t>10,808,920</t>
  </si>
  <si>
    <t>39,608,920</t>
  </si>
  <si>
    <t>E7257AA</t>
  </si>
  <si>
    <t>MHCNLR55HLJ088605</t>
  </si>
  <si>
    <t>M088605</t>
  </si>
  <si>
    <t>2,855,670</t>
  </si>
  <si>
    <t>11,544,330</t>
  </si>
  <si>
    <t>40,344,330</t>
  </si>
  <si>
    <t>ISUZU TRAGA PICK UP FD</t>
  </si>
  <si>
    <t>E8879CA</t>
  </si>
  <si>
    <t>MHCPHR54CLJ417359</t>
  </si>
  <si>
    <t>E417359</t>
  </si>
  <si>
    <t>1,587,399</t>
  </si>
  <si>
    <t>6,812,601</t>
  </si>
  <si>
    <t>23,612,601</t>
  </si>
  <si>
    <t>E8890CA</t>
  </si>
  <si>
    <t>MHCPHR54CLJ417843</t>
  </si>
  <si>
    <t>E417843</t>
  </si>
  <si>
    <t>TOYOTA HILUX 2.4 V DOUBLE CABIN 4X4 AT</t>
  </si>
  <si>
    <t>E8229BF</t>
  </si>
  <si>
    <t xml:space="preserve">MR0BB3CD0M0001725 </t>
  </si>
  <si>
    <t>2GD1002960</t>
  </si>
  <si>
    <t>08/01/2021</t>
  </si>
  <si>
    <t>07/31/2026</t>
  </si>
  <si>
    <t>108,000,000</t>
  </si>
  <si>
    <t>9,000,000</t>
  </si>
  <si>
    <t>TOYOTA NEW ALPHARD 2.5 G A/T</t>
  </si>
  <si>
    <t>E1263DK</t>
  </si>
  <si>
    <t>JTNGF3DH1M8030903</t>
  </si>
  <si>
    <t>2AR2666703</t>
  </si>
  <si>
    <t>07/31/2024</t>
  </si>
  <si>
    <t>5,000,000</t>
  </si>
  <si>
    <t>3,286,400</t>
  </si>
  <si>
    <t>1,713,600</t>
  </si>
  <si>
    <t>32,713,600</t>
  </si>
  <si>
    <t>TOYOTA NEW FORTUNER 4X2 2.7 SRZ A/T BSN LUX TRD</t>
  </si>
  <si>
    <t>E1208DK</t>
  </si>
  <si>
    <t>MHFAX8GS4M0220502</t>
  </si>
  <si>
    <t>2TRA877764</t>
  </si>
  <si>
    <t>E1132DK</t>
  </si>
  <si>
    <t>MHFAW8EM1M0217175</t>
  </si>
  <si>
    <t xml:space="preserve">1TRA869558 </t>
  </si>
  <si>
    <t>4,000,000</t>
  </si>
  <si>
    <t>E1268DK</t>
  </si>
  <si>
    <t xml:space="preserve">MK2KRWPNUMJ005899 </t>
  </si>
  <si>
    <t>4N15UHJ2749</t>
  </si>
  <si>
    <t>32,400,000</t>
  </si>
  <si>
    <t>900,000</t>
  </si>
  <si>
    <t>4,500,000</t>
  </si>
  <si>
    <t>4,456,908</t>
  </si>
  <si>
    <t>32,356,908</t>
  </si>
  <si>
    <t>CKD TRADING INDONESIA. PT</t>
  </si>
  <si>
    <t>TOYOTA TOYOTA CALYA G A/T</t>
  </si>
  <si>
    <t>B2984PKV</t>
  </si>
  <si>
    <t>MHKA6GK6JLJ605798</t>
  </si>
  <si>
    <t>3NRH551126</t>
  </si>
  <si>
    <t>12/12/2020</t>
  </si>
  <si>
    <t>12/11/2023</t>
  </si>
  <si>
    <t>5,200,000</t>
  </si>
  <si>
    <t>3,640,569</t>
  </si>
  <si>
    <t>1,559,431</t>
  </si>
  <si>
    <t>10,759,431</t>
  </si>
  <si>
    <t>B2532PKW</t>
  </si>
  <si>
    <t>MHKA6GK6JLJ060945</t>
  </si>
  <si>
    <t>3NRH555305</t>
  </si>
  <si>
    <t>01/05/2021</t>
  </si>
  <si>
    <t>01/04/2024</t>
  </si>
  <si>
    <t>585,489</t>
  </si>
  <si>
    <t>4,214,511</t>
  </si>
  <si>
    <t>13,814,511</t>
  </si>
  <si>
    <t>B2591PKX</t>
  </si>
  <si>
    <t>MHKA6GK6JLJ606080</t>
  </si>
  <si>
    <t>3NRH555470</t>
  </si>
  <si>
    <t>490,549</t>
  </si>
  <si>
    <t>4,309,451</t>
  </si>
  <si>
    <t>13,909,451</t>
  </si>
  <si>
    <t>DAIHATSU SIGRA 1.2 X DLX A/T</t>
  </si>
  <si>
    <t>B2454PKY</t>
  </si>
  <si>
    <t>MHKS6GK3JMJ005251</t>
  </si>
  <si>
    <t>3NRH569896</t>
  </si>
  <si>
    <t>02/06/2024</t>
  </si>
  <si>
    <t>463,000</t>
  </si>
  <si>
    <t>3,937,000</t>
  </si>
  <si>
    <t>13,937,000</t>
  </si>
  <si>
    <t>B2169POB</t>
  </si>
  <si>
    <t>MHKS6GK3JMJ005331</t>
  </si>
  <si>
    <t>3NRH582293</t>
  </si>
  <si>
    <t>03/02/2021</t>
  </si>
  <si>
    <t>03/01/2024</t>
  </si>
  <si>
    <t>569,001</t>
  </si>
  <si>
    <t>3,430,999</t>
  </si>
  <si>
    <t>13,830,999</t>
  </si>
  <si>
    <t>B2166POA</t>
  </si>
  <si>
    <t>MHKS6GK3JMJ005339</t>
  </si>
  <si>
    <t>3NRH582263</t>
  </si>
  <si>
    <t>870,001</t>
  </si>
  <si>
    <t>3,129,999</t>
  </si>
  <si>
    <t>13,529,999</t>
  </si>
  <si>
    <t>CIKARANG</t>
  </si>
  <si>
    <t>B2584PKY</t>
  </si>
  <si>
    <t xml:space="preserve">MHFJW8EM1M2387248 </t>
  </si>
  <si>
    <t>1TRA813928</t>
  </si>
  <si>
    <t>04/07/2021</t>
  </si>
  <si>
    <t>04/06/2024</t>
  </si>
  <si>
    <t>27,000,000</t>
  </si>
  <si>
    <t>750,000</t>
  </si>
  <si>
    <t>6,750,000</t>
  </si>
  <si>
    <t>DAFITAMA PUTKARINDO. CV</t>
  </si>
  <si>
    <t>B9752PCI</t>
  </si>
  <si>
    <t>MHMFE71P1EK050438</t>
  </si>
  <si>
    <t>4D34TK55190</t>
  </si>
  <si>
    <t>01/06/2021</t>
  </si>
  <si>
    <t>01/05/2022</t>
  </si>
  <si>
    <t>22,800,000</t>
  </si>
  <si>
    <t>1,900,000</t>
  </si>
  <si>
    <t>22,195,548</t>
  </si>
  <si>
    <t>604,452</t>
  </si>
  <si>
    <t>DAYA KOBELCO CONSTRUCTION MACHINERY INDONESIA. PT</t>
  </si>
  <si>
    <t>MITSUBISHI ALL NEW TRITON  HDX MT SINGLE CABIN  (4x4)</t>
  </si>
  <si>
    <t>BM9841TX</t>
  </si>
  <si>
    <t>MMBENKL30KH057649</t>
  </si>
  <si>
    <t>4D56UAZ8871</t>
  </si>
  <si>
    <t>07/01/2020</t>
  </si>
  <si>
    <t>06/30/2024</t>
  </si>
  <si>
    <t>84,000,000</t>
  </si>
  <si>
    <t>1,750,000</t>
  </si>
  <si>
    <t>31,500,000</t>
  </si>
  <si>
    <t>7,904,903</t>
  </si>
  <si>
    <t>23,595,097</t>
  </si>
  <si>
    <t>76,095,097</t>
  </si>
  <si>
    <t>BM9842TX</t>
  </si>
  <si>
    <t>MMBENKL30KH057650</t>
  </si>
  <si>
    <t>4D56UAZ8780</t>
  </si>
  <si>
    <t>21,292,802</t>
  </si>
  <si>
    <t>10,207,198</t>
  </si>
  <si>
    <t>62,707,198</t>
  </si>
  <si>
    <t>MITSUBISHI  ALL NEW TRITON HDX DOUBLE CABIN 4X4 MT</t>
  </si>
  <si>
    <t>BM9843TX</t>
  </si>
  <si>
    <t>MMBJNKL30KH055666</t>
  </si>
  <si>
    <t>4D56UAZ3974</t>
  </si>
  <si>
    <t>17,935,769</t>
  </si>
  <si>
    <t>13,564,231</t>
  </si>
  <si>
    <t>66,064,231</t>
  </si>
  <si>
    <t>DAYAMITRA TELEKOMUNIKASI. KOPERASI</t>
  </si>
  <si>
    <t>MITSUBISHI XPANDER 1.5L GLX (4X2) M/T</t>
  </si>
  <si>
    <t>B2959SIW</t>
  </si>
  <si>
    <t>MK2NCWLANKJ000823</t>
  </si>
  <si>
    <t>4A91HJ0585</t>
  </si>
  <si>
    <t>12/30/2022</t>
  </si>
  <si>
    <t>12,500,000</t>
  </si>
  <si>
    <t>B2949SIW</t>
  </si>
  <si>
    <t>MK2NCWLANKJ000829</t>
  </si>
  <si>
    <t>4A91HJ0462</t>
  </si>
  <si>
    <t>B2935SIW</t>
  </si>
  <si>
    <t>MK2NCWLANKJ000830</t>
  </si>
  <si>
    <t>4A91HJ0460</t>
  </si>
  <si>
    <t>8,371,848</t>
  </si>
  <si>
    <t>4,128,152</t>
  </si>
  <si>
    <t>9,628,152</t>
  </si>
  <si>
    <t>B2955SIW</t>
  </si>
  <si>
    <t>MK2NCWLANKJ000831</t>
  </si>
  <si>
    <t>4A91HJ0528</t>
  </si>
  <si>
    <t>13,603,188</t>
  </si>
  <si>
    <t>-1,103,188</t>
  </si>
  <si>
    <t>4,396,812</t>
  </si>
  <si>
    <t>B2923SIW</t>
  </si>
  <si>
    <t>MK2NCWLANKJ000833</t>
  </si>
  <si>
    <t>4A91HJ0534</t>
  </si>
  <si>
    <t>7,383,328</t>
  </si>
  <si>
    <t>5,116,672</t>
  </si>
  <si>
    <t>10,616,672</t>
  </si>
  <si>
    <t>B2957SIW</t>
  </si>
  <si>
    <t>MK2NCWLANKJ000834</t>
  </si>
  <si>
    <t>4A91HJ0588</t>
  </si>
  <si>
    <t>17,834,736</t>
  </si>
  <si>
    <t>-5,334,736</t>
  </si>
  <si>
    <t>165,264</t>
  </si>
  <si>
    <t>B2933SIW</t>
  </si>
  <si>
    <t>MK2NCWLANKJ000836</t>
  </si>
  <si>
    <t>4A91HJ0597</t>
  </si>
  <si>
    <t>7,431,672</t>
  </si>
  <si>
    <t>5,068,328</t>
  </si>
  <si>
    <t>10,568,328</t>
  </si>
  <si>
    <t>B2454SIW</t>
  </si>
  <si>
    <t>MK2NCWLANKJ000837</t>
  </si>
  <si>
    <t>4A91HJ0542</t>
  </si>
  <si>
    <t>2,923,060</t>
  </si>
  <si>
    <t>9,576,940</t>
  </si>
  <si>
    <t>15,076,940</t>
  </si>
  <si>
    <t>B2945SIW</t>
  </si>
  <si>
    <t>MK2NCWLANKJ000838</t>
  </si>
  <si>
    <t>4A91HJ0630</t>
  </si>
  <si>
    <t>1,689,120</t>
  </si>
  <si>
    <t>10,810,880</t>
  </si>
  <si>
    <t>16,310,880</t>
  </si>
  <si>
    <t>B2456SIW</t>
  </si>
  <si>
    <t>MK2NCWLANKJ000840</t>
  </si>
  <si>
    <t>4A91HJ0625</t>
  </si>
  <si>
    <t>9,651,842</t>
  </si>
  <si>
    <t>2,848,158</t>
  </si>
  <si>
    <t>8,348,158</t>
  </si>
  <si>
    <t>B2458SIW</t>
  </si>
  <si>
    <t>MK2NCWLANKJ000841</t>
  </si>
  <si>
    <t>4A91HJ0613</t>
  </si>
  <si>
    <t>10,851,134</t>
  </si>
  <si>
    <t>1,648,866</t>
  </si>
  <si>
    <t>7,148,866</t>
  </si>
  <si>
    <t>B2460SIW</t>
  </si>
  <si>
    <t>MK2NCWLANKJ000844</t>
  </si>
  <si>
    <t>4A91HJ0566</t>
  </si>
  <si>
    <t>5,280,000</t>
  </si>
  <si>
    <t>7,220,000</t>
  </si>
  <si>
    <t>12,720,000</t>
  </si>
  <si>
    <t>B2925SIW</t>
  </si>
  <si>
    <t>MK2NCWLANKJ000845</t>
  </si>
  <si>
    <t>4A91HH9727</t>
  </si>
  <si>
    <t>B2434SIW</t>
  </si>
  <si>
    <t>MK2NCWLANKJ000846</t>
  </si>
  <si>
    <t>4A91HH9748</t>
  </si>
  <si>
    <t>5,257,840</t>
  </si>
  <si>
    <t>7,242,160</t>
  </si>
  <si>
    <t>12,742,160</t>
  </si>
  <si>
    <t>B2731SIY</t>
  </si>
  <si>
    <t>MK2NCWLANKJ000832</t>
  </si>
  <si>
    <t>4A91HJ0525</t>
  </si>
  <si>
    <t>6,618,148</t>
  </si>
  <si>
    <t>5,881,852</t>
  </si>
  <si>
    <t>11,381,852</t>
  </si>
  <si>
    <t>B2735SIY</t>
  </si>
  <si>
    <t>MK2NCWLANKJ000847</t>
  </si>
  <si>
    <t>4A91HH9772</t>
  </si>
  <si>
    <t>B2123SIZ</t>
  </si>
  <si>
    <t>MK2NCWLANKJ000849</t>
  </si>
  <si>
    <t>4A91HJ0557</t>
  </si>
  <si>
    <t>1,500,520</t>
  </si>
  <si>
    <t>10,999,480</t>
  </si>
  <si>
    <t>16,499,480</t>
  </si>
  <si>
    <t>B2737SIY</t>
  </si>
  <si>
    <t>MK2NCWLANKJ000858</t>
  </si>
  <si>
    <t>4A91HJ0646</t>
  </si>
  <si>
    <t>4,163,178</t>
  </si>
  <si>
    <t>8,336,822</t>
  </si>
  <si>
    <t>13,836,822</t>
  </si>
  <si>
    <t>B2248SIY</t>
  </si>
  <si>
    <t>MK2NCWLANKJ000859</t>
  </si>
  <si>
    <t>4A91HJ0559</t>
  </si>
  <si>
    <t>4,009,790</t>
  </si>
  <si>
    <t>8,490,210</t>
  </si>
  <si>
    <t>13,990,210</t>
  </si>
  <si>
    <t>B2739SIY</t>
  </si>
  <si>
    <t>MK2NCWLANKJ000860</t>
  </si>
  <si>
    <t>4A91HJ0554</t>
  </si>
  <si>
    <t>11,199,384</t>
  </si>
  <si>
    <t>1,300,616</t>
  </si>
  <si>
    <t>6,800,616</t>
  </si>
  <si>
    <t>B2244SIY</t>
  </si>
  <si>
    <t>MK2NCWLANKJ000861</t>
  </si>
  <si>
    <t>4A91HJ1077</t>
  </si>
  <si>
    <t>13,104,236</t>
  </si>
  <si>
    <t>-604,236</t>
  </si>
  <si>
    <t>4,895,764</t>
  </si>
  <si>
    <t>B2260SIY</t>
  </si>
  <si>
    <t>MK2NCWLANKJ000863</t>
  </si>
  <si>
    <t>4A91HJ1062</t>
  </si>
  <si>
    <t>B2254SIY</t>
  </si>
  <si>
    <t>MK2NCWLANKJ000864</t>
  </si>
  <si>
    <t>4A91HJ1055</t>
  </si>
  <si>
    <t>B2264SIY</t>
  </si>
  <si>
    <t>MK2NCWLANKJ000865</t>
  </si>
  <si>
    <t>4A91HJ1045</t>
  </si>
  <si>
    <t>1,314,460</t>
  </si>
  <si>
    <t>11,185,540</t>
  </si>
  <si>
    <t>16,685,540</t>
  </si>
  <si>
    <t>B2242SIY</t>
  </si>
  <si>
    <t>MK2NCWLANKJ000866</t>
  </si>
  <si>
    <t>4A91HJ1057</t>
  </si>
  <si>
    <t>1,810,560</t>
  </si>
  <si>
    <t>10,689,440</t>
  </si>
  <si>
    <t>16,189,440</t>
  </si>
  <si>
    <t>B2258SIY</t>
  </si>
  <si>
    <t>MK2NCWLANKJ000867</t>
  </si>
  <si>
    <t>4A91HJ1104</t>
  </si>
  <si>
    <t>5,237,912</t>
  </si>
  <si>
    <t>7,262,088</t>
  </si>
  <si>
    <t>12,762,088</t>
  </si>
  <si>
    <t>B2256SIY</t>
  </si>
  <si>
    <t>MK2NCWLANKJ000868</t>
  </si>
  <si>
    <t>4A91HJ1106</t>
  </si>
  <si>
    <t>6,915,002</t>
  </si>
  <si>
    <t>5,584,998</t>
  </si>
  <si>
    <t>11,084,998</t>
  </si>
  <si>
    <t>B2729SIY</t>
  </si>
  <si>
    <t>MK2NCWLANKJ000869</t>
  </si>
  <si>
    <t>4A91HJ1826</t>
  </si>
  <si>
    <t>1,930,140</t>
  </si>
  <si>
    <t>10,569,860</t>
  </si>
  <si>
    <t>16,069,860</t>
  </si>
  <si>
    <t>B2733SIY</t>
  </si>
  <si>
    <t>MK2NCWLANKJ000870</t>
  </si>
  <si>
    <t>4A91HJ1835</t>
  </si>
  <si>
    <t>B2250SIY</t>
  </si>
  <si>
    <t>MK2NCWLANKJ000871</t>
  </si>
  <si>
    <t>4A91HJ0942</t>
  </si>
  <si>
    <t>6,139,536</t>
  </si>
  <si>
    <t>6,360,464</t>
  </si>
  <si>
    <t>11,860,464</t>
  </si>
  <si>
    <t>DKSH INDONESIA. PT</t>
  </si>
  <si>
    <t>TOYOTA VOXY 2.0  A/T</t>
  </si>
  <si>
    <t>B2149PKG</t>
  </si>
  <si>
    <t>JT7X2RB80K7017486</t>
  </si>
  <si>
    <t>3ZR0E47081</t>
  </si>
  <si>
    <t>09/07/2019</t>
  </si>
  <si>
    <t>09/06/2022</t>
  </si>
  <si>
    <t>34,200,000</t>
  </si>
  <si>
    <t>950,000</t>
  </si>
  <si>
    <t>26,600,000</t>
  </si>
  <si>
    <t>4,408,178</t>
  </si>
  <si>
    <t>22,191,822</t>
  </si>
  <si>
    <t>29,791,822</t>
  </si>
  <si>
    <t>DOOSAN HEAVY INDUSTRIES INDONESIA. PT</t>
  </si>
  <si>
    <t>BANTEN</t>
  </si>
  <si>
    <t>CILEGON</t>
  </si>
  <si>
    <t>B2101UOU</t>
  </si>
  <si>
    <t>MHFJW8EM4L2384326</t>
  </si>
  <si>
    <t>1TRA772845</t>
  </si>
  <si>
    <t>10/18/2020</t>
  </si>
  <si>
    <t>10/17/2024</t>
  </si>
  <si>
    <t>33,600,000</t>
  </si>
  <si>
    <t>10,500,000</t>
  </si>
  <si>
    <t>TOYOTA HIACE PREMIO 2.8 MT</t>
  </si>
  <si>
    <t>B7089UDB</t>
  </si>
  <si>
    <t>JTFHB9CP0L6016539</t>
  </si>
  <si>
    <t>1GD8558651</t>
  </si>
  <si>
    <t>11/11/2020</t>
  </si>
  <si>
    <t>11/10/2023</t>
  </si>
  <si>
    <t>14,000,000</t>
  </si>
  <si>
    <t>3,407,011</t>
  </si>
  <si>
    <t>10,592,989</t>
  </si>
  <si>
    <t>32,592,989</t>
  </si>
  <si>
    <t>B2150UOU</t>
  </si>
  <si>
    <t>MHFJW8EM4L2384696</t>
  </si>
  <si>
    <t>1TRA795458</t>
  </si>
  <si>
    <t>11/20/2020</t>
  </si>
  <si>
    <t>11/19/2023</t>
  </si>
  <si>
    <t>9,800,000</t>
  </si>
  <si>
    <t>B2292UOU</t>
  </si>
  <si>
    <t>MHFJW8EM3L2384530</t>
  </si>
  <si>
    <t>1TRA794771</t>
  </si>
  <si>
    <t>11/30/2020</t>
  </si>
  <si>
    <t>11/29/2023</t>
  </si>
  <si>
    <t>B2897UOU</t>
  </si>
  <si>
    <t>MHFJW8EM1L2385580</t>
  </si>
  <si>
    <t>1TRA806955</t>
  </si>
  <si>
    <t>9,100,000</t>
  </si>
  <si>
    <t>B1547UJW</t>
  </si>
  <si>
    <t>MK2KRWPNUMJ002575</t>
  </si>
  <si>
    <t>4N15UHG0410</t>
  </si>
  <si>
    <t>03/21/2021</t>
  </si>
  <si>
    <t>03/20/2024</t>
  </si>
  <si>
    <t>SUZUKI NEW CARRY PICK UP FLAT DECK AC PS</t>
  </si>
  <si>
    <t>B9195UAR</t>
  </si>
  <si>
    <t>MHYHDC61TMJ228978</t>
  </si>
  <si>
    <t>K15BT1272583</t>
  </si>
  <si>
    <t>05/11/2021</t>
  </si>
  <si>
    <t>05/10/2024</t>
  </si>
  <si>
    <t>5,600,000</t>
  </si>
  <si>
    <t>B9294UAR</t>
  </si>
  <si>
    <t>MHYHDC61TMJ229756</t>
  </si>
  <si>
    <t>K15BT1274719</t>
  </si>
  <si>
    <t>06/15/2021</t>
  </si>
  <si>
    <t>06/14/2024</t>
  </si>
  <si>
    <t>4,900,000</t>
  </si>
  <si>
    <t>B2786UZG</t>
  </si>
  <si>
    <t>MHFJW8EM8M2393872</t>
  </si>
  <si>
    <t>1TRA918716</t>
  </si>
  <si>
    <t>10/08/2021</t>
  </si>
  <si>
    <t>10/07/2024</t>
  </si>
  <si>
    <t>2,400,000</t>
  </si>
  <si>
    <t>ELLEAIR INTERNATIONAL TRADING INDONESIA. PT</t>
  </si>
  <si>
    <t>B2392PKC</t>
  </si>
  <si>
    <t>JT7X2RB80K7016156</t>
  </si>
  <si>
    <t>3ZR0D84972</t>
  </si>
  <si>
    <t>06/15/2019</t>
  </si>
  <si>
    <t>06/14/2022</t>
  </si>
  <si>
    <t>39,600,000</t>
  </si>
  <si>
    <t>1,100,000</t>
  </si>
  <si>
    <t>34,100,000</t>
  </si>
  <si>
    <t>13,872,709</t>
  </si>
  <si>
    <t>20,227,291</t>
  </si>
  <si>
    <t>25,727,291</t>
  </si>
  <si>
    <t>ETHICA INDUSTRI FARMASI. PT</t>
  </si>
  <si>
    <t>HONDA New Honda HRV 1.5 S CVT</t>
  </si>
  <si>
    <t>B2346UOW</t>
  </si>
  <si>
    <t>MHRRU1830MJ100015</t>
  </si>
  <si>
    <t>L15Z61300495</t>
  </si>
  <si>
    <t>12/02/2020</t>
  </si>
  <si>
    <t>12/01/2024</t>
  </si>
  <si>
    <t>19,200,000</t>
  </si>
  <si>
    <t>4,504,480</t>
  </si>
  <si>
    <t>695,520</t>
  </si>
  <si>
    <t>14,695,520</t>
  </si>
  <si>
    <t>B2344UOW</t>
  </si>
  <si>
    <t>MHRRU1830MJ100010</t>
  </si>
  <si>
    <t>L15Z61300528</t>
  </si>
  <si>
    <t>12/11/2020</t>
  </si>
  <si>
    <t>12/10/2024</t>
  </si>
  <si>
    <t>HONDA New Honda MOBILIO E CVT</t>
  </si>
  <si>
    <t>KALIMANTAN SELATAN</t>
  </si>
  <si>
    <t>BANJARMASIN</t>
  </si>
  <si>
    <t>B2549UOU</t>
  </si>
  <si>
    <t>MHRDD4850LJ901256</t>
  </si>
  <si>
    <t>L15Z15619497</t>
  </si>
  <si>
    <t>375,000</t>
  </si>
  <si>
    <t>4,875,000</t>
  </si>
  <si>
    <t>B2844UOT</t>
  </si>
  <si>
    <t>MHRDD4850LJ901546</t>
  </si>
  <si>
    <t>L15Z15620836</t>
  </si>
  <si>
    <t>B2659UOU</t>
  </si>
  <si>
    <t>MHRDD4850LJ900840</t>
  </si>
  <si>
    <t>L15Z15617751</t>
  </si>
  <si>
    <t>B2657UOU</t>
  </si>
  <si>
    <t>MHRDD4850LJ900691</t>
  </si>
  <si>
    <t>L15Z15617622</t>
  </si>
  <si>
    <t>B2511UOU</t>
  </si>
  <si>
    <t>MHRDD4850LJ901227</t>
  </si>
  <si>
    <t>L15Z15619476</t>
  </si>
  <si>
    <t>SUMATERA UTARA</t>
  </si>
  <si>
    <t>MEDAN</t>
  </si>
  <si>
    <t>B2551UOU</t>
  </si>
  <si>
    <t>MHRDD4850LJ900925</t>
  </si>
  <si>
    <t>L15Z15617984</t>
  </si>
  <si>
    <t>SULAWESI SELATAN</t>
  </si>
  <si>
    <t>MAKASSAR</t>
  </si>
  <si>
    <t>B2553UOU</t>
  </si>
  <si>
    <t>MHRDD4850LJ900939</t>
  </si>
  <si>
    <t>L15Z15618002</t>
  </si>
  <si>
    <t>MALANG</t>
  </si>
  <si>
    <t>B2928UOT</t>
  </si>
  <si>
    <t>MHRDD4850LJ901502</t>
  </si>
  <si>
    <t>L15Z15620888</t>
  </si>
  <si>
    <t>DI YOGYAKARTA</t>
  </si>
  <si>
    <t>YOGYAKARTA</t>
  </si>
  <si>
    <t>B2794UOT</t>
  </si>
  <si>
    <t xml:space="preserve"> MHRDD4850LJ901278</t>
  </si>
  <si>
    <t>L15Z15619867</t>
  </si>
  <si>
    <t>B2796UOT</t>
  </si>
  <si>
    <t>MHRDD4850LJ901229</t>
  </si>
  <si>
    <t>L15Z15619477</t>
  </si>
  <si>
    <t>B2873UOY</t>
  </si>
  <si>
    <t>MHRRU1830MJ100051</t>
  </si>
  <si>
    <t>L15Z61300494</t>
  </si>
  <si>
    <t>04/13/2021</t>
  </si>
  <si>
    <t>04/12/2025</t>
  </si>
  <si>
    <t>3,600,000</t>
  </si>
  <si>
    <t>FRESENIUS KABI INDONESIA. PT</t>
  </si>
  <si>
    <t>B2513UOU</t>
  </si>
  <si>
    <t>MHRDD4850LJ901225</t>
  </si>
  <si>
    <t>L15Z15619475</t>
  </si>
  <si>
    <t>B2995UOW</t>
  </si>
  <si>
    <t>JTNGF3DH2L8028589</t>
  </si>
  <si>
    <t>2AR2429114</t>
  </si>
  <si>
    <t>12/22/2020</t>
  </si>
  <si>
    <t>12/21/2024</t>
  </si>
  <si>
    <t>48,000,000</t>
  </si>
  <si>
    <t>13,000,000</t>
  </si>
  <si>
    <t>B2962UOT</t>
  </si>
  <si>
    <t>MHRDD4850LJ900379</t>
  </si>
  <si>
    <t>L15Z15616532</t>
  </si>
  <si>
    <t>B2553UOX</t>
  </si>
  <si>
    <t>MHRRU1830MJ100031</t>
  </si>
  <si>
    <t>L15Z61300507</t>
  </si>
  <si>
    <t>02/23/2025</t>
  </si>
  <si>
    <t>1,195,414</t>
  </si>
  <si>
    <t>3,204,586</t>
  </si>
  <si>
    <t>18,004,586</t>
  </si>
  <si>
    <t>G4S SECURITY SERVICES</t>
  </si>
  <si>
    <t>MITSUBISHI ALL NEW TRITON DOUBLE CAB - GLS</t>
  </si>
  <si>
    <t>B9047UBC</t>
  </si>
  <si>
    <t>MMBJNKL30JH071744</t>
  </si>
  <si>
    <t>4D56UAW1796</t>
  </si>
  <si>
    <t>03/07/2019</t>
  </si>
  <si>
    <t>03/06/2022</t>
  </si>
  <si>
    <t>30,600,000</t>
  </si>
  <si>
    <t>850,000</t>
  </si>
  <si>
    <t>28,900,000</t>
  </si>
  <si>
    <t>24,450,325</t>
  </si>
  <si>
    <t>4,449,675</t>
  </si>
  <si>
    <t>6,149,675</t>
  </si>
  <si>
    <t>MITSUBISHI ALL NEW PAJERO SPORT (CKD) GLX 4X4 M/T (2.5L 5M/T)</t>
  </si>
  <si>
    <t>B1064UJT</t>
  </si>
  <si>
    <t>MK2KSWMDNJJ000934</t>
  </si>
  <si>
    <t>4D56UAU5964</t>
  </si>
  <si>
    <t>20,278,598</t>
  </si>
  <si>
    <t>10,321,402</t>
  </si>
  <si>
    <t>12,121,402</t>
  </si>
  <si>
    <t>MITSUBISHI XPANDER 1.5L EXCEED (4X2) A/T</t>
  </si>
  <si>
    <t>B2099UKX</t>
  </si>
  <si>
    <t>MK2NCWHARKJ000395</t>
  </si>
  <si>
    <t>4A91GK6414</t>
  </si>
  <si>
    <t>04/09/2019</t>
  </si>
  <si>
    <t>04/08/2023</t>
  </si>
  <si>
    <t>300,000</t>
  </si>
  <si>
    <t>20,748,425</t>
  </si>
  <si>
    <t>-10,848,425</t>
  </si>
  <si>
    <t>-6,348,425</t>
  </si>
  <si>
    <t>MITSUBISHI ALL NEW TRITON GLS DOUBLE CABIN 4X4</t>
  </si>
  <si>
    <t>B9107UBC</t>
  </si>
  <si>
    <t>MMBJNKL30KH050321</t>
  </si>
  <si>
    <t>4D56UAY7509</t>
  </si>
  <si>
    <t>09/17/2019</t>
  </si>
  <si>
    <t>09/16/2023</t>
  </si>
  <si>
    <t>57,600,000</t>
  </si>
  <si>
    <t>10,607,320</t>
  </si>
  <si>
    <t>22,992,680</t>
  </si>
  <si>
    <t>46,992,680</t>
  </si>
  <si>
    <t>MITSUBISHI XPANDER CROSS 1.5L PLUS 4X2 A/T (WHITE) MY21</t>
  </si>
  <si>
    <t>B2825PKZ</t>
  </si>
  <si>
    <t>MK2NCXTARMJ002338</t>
  </si>
  <si>
    <t>4A91JG5825</t>
  </si>
  <si>
    <t>04/16/2021</t>
  </si>
  <si>
    <t>04/15/2022</t>
  </si>
  <si>
    <t>MITSUBISHI ALL NEW PAJERO SPORT (CKD) DAKAR 4X2 A/T (2.4L 8A/T)</t>
  </si>
  <si>
    <t>B1072PJS</t>
  </si>
  <si>
    <t>MMBGUKR10KH024265</t>
  </si>
  <si>
    <t>4N15UGH1937</t>
  </si>
  <si>
    <t>6,600,000</t>
  </si>
  <si>
    <t>4,950,000</t>
  </si>
  <si>
    <t>MITSUBISHI XPANDER CROSS 1.5L PLUS 4X2 A/T MY21</t>
  </si>
  <si>
    <t>B2827PKZ</t>
  </si>
  <si>
    <t>MK2NCXTARMJ002445</t>
  </si>
  <si>
    <t>4A91KAB2494</t>
  </si>
  <si>
    <t>B2258PKY</t>
  </si>
  <si>
    <t>MHRRU1830MJ00045</t>
  </si>
  <si>
    <t>L15Z61300518</t>
  </si>
  <si>
    <t>5,400,000</t>
  </si>
  <si>
    <t>450,000</t>
  </si>
  <si>
    <t>4,050,000</t>
  </si>
  <si>
    <t>487,025</t>
  </si>
  <si>
    <t>3,562,975</t>
  </si>
  <si>
    <t>4,912,975</t>
  </si>
  <si>
    <t>GEOSERVICES. PT</t>
  </si>
  <si>
    <t>MITSUBISHI ALL NEW TRITON DC GLS 4X4 M/T (2.4L M/T) MODEL 2019</t>
  </si>
  <si>
    <t>B9208UBC</t>
  </si>
  <si>
    <t>MMBJJKL10KH059071</t>
  </si>
  <si>
    <t>4N15UGH8102</t>
  </si>
  <si>
    <t>06/30/2020</t>
  </si>
  <si>
    <t>06/29/2022</t>
  </si>
  <si>
    <t>20,400,000</t>
  </si>
  <si>
    <t>16,150,000</t>
  </si>
  <si>
    <t>3,747,487</t>
  </si>
  <si>
    <t>12,402,513</t>
  </si>
  <si>
    <t>16,652,513</t>
  </si>
  <si>
    <t>GRAHA SARANA DUTA. PT</t>
  </si>
  <si>
    <t>TOYOTA TRANSMOVER</t>
  </si>
  <si>
    <t>ACEH</t>
  </si>
  <si>
    <t>LHOKSUMAWE</t>
  </si>
  <si>
    <t>B2700SRL</t>
  </si>
  <si>
    <t>MHKM5EA2JLK076241</t>
  </si>
  <si>
    <t>1NR G076545</t>
  </si>
  <si>
    <t>02/01/2021</t>
  </si>
  <si>
    <t>01/31/2023</t>
  </si>
  <si>
    <t>4,656,000</t>
  </si>
  <si>
    <t>194,000</t>
  </si>
  <si>
    <t>2,134,000</t>
  </si>
  <si>
    <t>LANGSA</t>
  </si>
  <si>
    <t>B2836SRL</t>
  </si>
  <si>
    <t>MHKM5EA2JLK076113</t>
  </si>
  <si>
    <t>1NRG075507</t>
  </si>
  <si>
    <t>BANDA ACEH</t>
  </si>
  <si>
    <t>B2855SRM</t>
  </si>
  <si>
    <t>MHKM5EA2JLK076060</t>
  </si>
  <si>
    <t>1NRG075267</t>
  </si>
  <si>
    <t>B2851SRM</t>
  </si>
  <si>
    <t>MHKM5EA2JLK076048</t>
  </si>
  <si>
    <t>1NRG075077</t>
  </si>
  <si>
    <t>B2822SRL</t>
  </si>
  <si>
    <t>MHKM5EA2JLK076015</t>
  </si>
  <si>
    <t>1NRG074993</t>
  </si>
  <si>
    <t>B2816SRL</t>
  </si>
  <si>
    <t>MHKM5EA2JLK075958</t>
  </si>
  <si>
    <t>1NRG074272</t>
  </si>
  <si>
    <t>B2674SRL</t>
  </si>
  <si>
    <t>MHKM5EA2JLK075934</t>
  </si>
  <si>
    <t>1NRG074075</t>
  </si>
  <si>
    <t>B2664SRL</t>
  </si>
  <si>
    <t>MHKM5EA2JLK075912</t>
  </si>
  <si>
    <t>1NRG073902</t>
  </si>
  <si>
    <t>B2741SRM</t>
  </si>
  <si>
    <t>MHKM5EA2JLK076249</t>
  </si>
  <si>
    <t>1NRG076738</t>
  </si>
  <si>
    <t>BANGKA BELITUNG</t>
  </si>
  <si>
    <t>PANGKALPINANG</t>
  </si>
  <si>
    <t>B2698SRL</t>
  </si>
  <si>
    <t>MHKM5EA2JLK076236</t>
  </si>
  <si>
    <t>1NRG076546</t>
  </si>
  <si>
    <t>B2865SRM</t>
  </si>
  <si>
    <t>MHKM5EA2JLK076101</t>
  </si>
  <si>
    <t>1NRG075663</t>
  </si>
  <si>
    <t>B2973SRM</t>
  </si>
  <si>
    <t>MHKM5EA2JLK076494</t>
  </si>
  <si>
    <t>1NRG078522</t>
  </si>
  <si>
    <t>B2909SRM</t>
  </si>
  <si>
    <t>MHKM5EA2JLK076361</t>
  </si>
  <si>
    <t>1NRG077414</t>
  </si>
  <si>
    <t>B2915SRM</t>
  </si>
  <si>
    <t>MHKM5EA2JLK076370</t>
  </si>
  <si>
    <t>1NRG077699</t>
  </si>
  <si>
    <t>BATU</t>
  </si>
  <si>
    <t>B2818SRL</t>
  </si>
  <si>
    <t>MHKM5EA2JLK076002</t>
  </si>
  <si>
    <t>1NRG074504</t>
  </si>
  <si>
    <t>PURWOKERTO</t>
  </si>
  <si>
    <t>B2688SRL</t>
  </si>
  <si>
    <t>MHKM5EA2JLK076172</t>
  </si>
  <si>
    <t>1NRG076073</t>
  </si>
  <si>
    <t>PEKALONGAN</t>
  </si>
  <si>
    <t>B2996SRL</t>
  </si>
  <si>
    <t>MHKM5EA2JLK076605</t>
  </si>
  <si>
    <t>1NRG079532</t>
  </si>
  <si>
    <t>B2984SRL</t>
  </si>
  <si>
    <t>MHKM5EA2JLK076591</t>
  </si>
  <si>
    <t>1NRG078951</t>
  </si>
  <si>
    <t>BENGKULU</t>
  </si>
  <si>
    <t>B2731SRM</t>
  </si>
  <si>
    <t>MHKM5EA2JLK076195</t>
  </si>
  <si>
    <t>1NRG076080</t>
  </si>
  <si>
    <t>B2843SRM</t>
  </si>
  <si>
    <t>MHKM5EA2JLK075942</t>
  </si>
  <si>
    <t>1NRG074088</t>
  </si>
  <si>
    <t>B2017SRN</t>
  </si>
  <si>
    <t>MHKM5EA2JLK080327</t>
  </si>
  <si>
    <t>1NRG100453</t>
  </si>
  <si>
    <t>B2015SRN</t>
  </si>
  <si>
    <t>MHKM5EA2JLK076617</t>
  </si>
  <si>
    <t>1NRG079572</t>
  </si>
  <si>
    <t>B2004SRM</t>
  </si>
  <si>
    <t>MHKM5EA2JLK076613</t>
  </si>
  <si>
    <t>1NRG079134</t>
  </si>
  <si>
    <t>B2926SRL</t>
  </si>
  <si>
    <t>MHKM5EA2JLK076420</t>
  </si>
  <si>
    <t>1NRG078479</t>
  </si>
  <si>
    <t>B2971SRM</t>
  </si>
  <si>
    <t>MHKM5EA2JLK076489</t>
  </si>
  <si>
    <t>1NRG078531</t>
  </si>
  <si>
    <t>B2930SRL</t>
  </si>
  <si>
    <t>MHKM5EA2JLK076435</t>
  </si>
  <si>
    <t>1NRG074490</t>
  </si>
  <si>
    <t>B2872SRL</t>
  </si>
  <si>
    <t>MHKM5EA2JLK076411</t>
  </si>
  <si>
    <t>1NRG077738</t>
  </si>
  <si>
    <t>B2864SRL</t>
  </si>
  <si>
    <t>MHKM5EA2JLK076358</t>
  </si>
  <si>
    <t>1NRG077244</t>
  </si>
  <si>
    <t>NUSA TENGGARA BARAT</t>
  </si>
  <si>
    <t>BIMA</t>
  </si>
  <si>
    <t>B2849SRM</t>
  </si>
  <si>
    <t>MHKM5EA2JLK076036</t>
  </si>
  <si>
    <t>1NRG074979</t>
  </si>
  <si>
    <t>B2707SRM</t>
  </si>
  <si>
    <t>MHKM5EA2JLK075953</t>
  </si>
  <si>
    <t>1NRG074131</t>
  </si>
  <si>
    <t>BREBES</t>
  </si>
  <si>
    <t>B2714SRL</t>
  </si>
  <si>
    <t>MHKM5EA2JLK076287</t>
  </si>
  <si>
    <t>1NRG076916</t>
  </si>
  <si>
    <t>MADIUN</t>
  </si>
  <si>
    <t>B2901SRM</t>
  </si>
  <si>
    <t>MHKM5EA2JLK076143</t>
  </si>
  <si>
    <t>1NRG075804</t>
  </si>
  <si>
    <t>B2967SRM</t>
  </si>
  <si>
    <t>MHKM5EA2JLK076477</t>
  </si>
  <si>
    <t>1NRG078362</t>
  </si>
  <si>
    <t>B2955SRM</t>
  </si>
  <si>
    <t>MHKM5EA2JLK076427</t>
  </si>
  <si>
    <t>1NRG077850</t>
  </si>
  <si>
    <t>B2751SRM</t>
  </si>
  <si>
    <t>MHKM5EA2JLK076293</t>
  </si>
  <si>
    <t>1NRG077071</t>
  </si>
  <si>
    <t>B2981SRM</t>
  </si>
  <si>
    <t>MHKM5EA2JLK076535</t>
  </si>
  <si>
    <t>1NRG078857</t>
  </si>
  <si>
    <t>B2868SRL</t>
  </si>
  <si>
    <t>MHKM5EA2JLK076387</t>
  </si>
  <si>
    <t>1NRG077528</t>
  </si>
  <si>
    <t>DENPASAR</t>
  </si>
  <si>
    <t>B2694SRL</t>
  </si>
  <si>
    <t>MHKM5EA2JLK076215</t>
  </si>
  <si>
    <t>1NRG076440</t>
  </si>
  <si>
    <t>B2682SRL</t>
  </si>
  <si>
    <t>MHKM5EA2JLK076088</t>
  </si>
  <si>
    <t>1NRG075362</t>
  </si>
  <si>
    <t>B2820SRL</t>
  </si>
  <si>
    <t>MHKM5EA2JLK076011</t>
  </si>
  <si>
    <t>1NRG074876</t>
  </si>
  <si>
    <t>B2721SRM</t>
  </si>
  <si>
    <t>MHKM5EA2JLK075994</t>
  </si>
  <si>
    <t>1NRG074428</t>
  </si>
  <si>
    <t>JAMBI</t>
  </si>
  <si>
    <t>B2853SRM</t>
  </si>
  <si>
    <t>MHKM5EA2JLK076052</t>
  </si>
  <si>
    <t>1NRG075162</t>
  </si>
  <si>
    <t>B2709SRM</t>
  </si>
  <si>
    <t>MHKM5EA2JLK075962</t>
  </si>
  <si>
    <t>1NRG074663</t>
  </si>
  <si>
    <t>B2668SRL</t>
  </si>
  <si>
    <t>MHKM5EA2JLK075927</t>
  </si>
  <si>
    <t>1NRG074043</t>
  </si>
  <si>
    <t>B2701SRM</t>
  </si>
  <si>
    <t>MHKM5EA2JLK075919</t>
  </si>
  <si>
    <t>1NRG073949</t>
  </si>
  <si>
    <t>KEDIRI</t>
  </si>
  <si>
    <t>B2010SRM</t>
  </si>
  <si>
    <t>MHKM5EA2JLK080285</t>
  </si>
  <si>
    <t>1NRG100120</t>
  </si>
  <si>
    <t>B2998SRL</t>
  </si>
  <si>
    <t>MHKM5EA2JLK076608</t>
  </si>
  <si>
    <t>1NRG079147</t>
  </si>
  <si>
    <t>B2954SRL</t>
  </si>
  <si>
    <t>MHKM5EA2JLK076547</t>
  </si>
  <si>
    <t>1NRG078823</t>
  </si>
  <si>
    <t>B2940SRL</t>
  </si>
  <si>
    <t>MHKM5EA2JLK076484</t>
  </si>
  <si>
    <t>1NRG078294</t>
  </si>
  <si>
    <t>B2921SRM</t>
  </si>
  <si>
    <t>MHKM5EA2JLK076391</t>
  </si>
  <si>
    <t>1NRG077560</t>
  </si>
  <si>
    <t>B2001SRN</t>
  </si>
  <si>
    <t>MHKM5EA2JLK076602</t>
  </si>
  <si>
    <t>1NRG079230</t>
  </si>
  <si>
    <t>B2960SRL</t>
  </si>
  <si>
    <t>MHKM5EA2JLK076554</t>
  </si>
  <si>
    <t>1NRG078860</t>
  </si>
  <si>
    <t>B2907SRM</t>
  </si>
  <si>
    <t>MHKM5EA2JLK076313</t>
  </si>
  <si>
    <t>1NRG077097</t>
  </si>
  <si>
    <t>MAGELANG</t>
  </si>
  <si>
    <t>B2712SRL</t>
  </si>
  <si>
    <t>MHKM5EA2JLK076283</t>
  </si>
  <si>
    <t>1NRG076898</t>
  </si>
  <si>
    <t>B2745SRM</t>
  </si>
  <si>
    <t>MHKM5EA2JLK076267</t>
  </si>
  <si>
    <t>1NRG076770</t>
  </si>
  <si>
    <t>B2733SRM</t>
  </si>
  <si>
    <t>MHKM5EA2JLK076208</t>
  </si>
  <si>
    <t>1NRG076228</t>
  </si>
  <si>
    <t>B2852SRL</t>
  </si>
  <si>
    <t>MHKM5EA2JLK076150</t>
  </si>
  <si>
    <t>1NRG075833</t>
  </si>
  <si>
    <t>B2729SRM</t>
  </si>
  <si>
    <t>MHKM5EA2JLK076076</t>
  </si>
  <si>
    <t>1NRG075497</t>
  </si>
  <si>
    <t>B2977SRM</t>
  </si>
  <si>
    <t>MHKM5EA2JLK076509</t>
  </si>
  <si>
    <t>1NRG078462</t>
  </si>
  <si>
    <t>B2942SRL</t>
  </si>
  <si>
    <t>MHKM5EA2JLK076500</t>
  </si>
  <si>
    <t>1NRG078634</t>
  </si>
  <si>
    <t>B2953SRM</t>
  </si>
  <si>
    <t>MHKM5EA2JLK076423</t>
  </si>
  <si>
    <t>1NRG078003</t>
  </si>
  <si>
    <t>B2911SRM</t>
  </si>
  <si>
    <t>MHKM5EA2JLK076365</t>
  </si>
  <si>
    <t>1NRG077694</t>
  </si>
  <si>
    <t>B2860SRL</t>
  </si>
  <si>
    <t>MHKM5EA2JLK076200</t>
  </si>
  <si>
    <t>1NRG076203</t>
  </si>
  <si>
    <t>B2923SRM</t>
  </si>
  <si>
    <t>MHKM5EA2JLK076398</t>
  </si>
  <si>
    <t>1NRG077700</t>
  </si>
  <si>
    <t>B2897SRM</t>
  </si>
  <si>
    <t>MHKM5EA2JLK076123</t>
  </si>
  <si>
    <t>1NRG075508</t>
  </si>
  <si>
    <t>B2717SRM</t>
  </si>
  <si>
    <t>MHKM5EA2JLK075973</t>
  </si>
  <si>
    <t>1NRG074802</t>
  </si>
  <si>
    <t>B2725SRM</t>
  </si>
  <si>
    <t>MHKM5EA2JLK076026</t>
  </si>
  <si>
    <t>1NRG074999</t>
  </si>
  <si>
    <t>B2656SRL</t>
  </si>
  <si>
    <t>MHKM5EA2JLK075882</t>
  </si>
  <si>
    <t>1NRG073885</t>
  </si>
  <si>
    <t>B2699SRM</t>
  </si>
  <si>
    <t>MHKM5EA2JLK075907</t>
  </si>
  <si>
    <t>1NRG074124</t>
  </si>
  <si>
    <t>B2812SRL</t>
  </si>
  <si>
    <t>MHKM5EA2JLK075903</t>
  </si>
  <si>
    <t>1NRG073979</t>
  </si>
  <si>
    <t>B2739SRM</t>
  </si>
  <si>
    <t>MHKM5EA2JLK076220</t>
  </si>
  <si>
    <t>1NRG076604</t>
  </si>
  <si>
    <t>B2686SRL</t>
  </si>
  <si>
    <t>MHKM5EA2JLK076168</t>
  </si>
  <si>
    <t>1NRG076011</t>
  </si>
  <si>
    <t>B2899SRM</t>
  </si>
  <si>
    <t>MHKM5EA2JLK076138</t>
  </si>
  <si>
    <t>1NRG075794</t>
  </si>
  <si>
    <t>B2895SRM</t>
  </si>
  <si>
    <t>MHKM5EA2JLK076118</t>
  </si>
  <si>
    <t>1NRG075482</t>
  </si>
  <si>
    <t>B2814SRL</t>
  </si>
  <si>
    <t>MHKM5EA2JLK075946</t>
  </si>
  <si>
    <t>1NRG074340</t>
  </si>
  <si>
    <t>B2702SRL</t>
  </si>
  <si>
    <t>MHKM5EA2JLK076246</t>
  </si>
  <si>
    <t>1NRG076716</t>
  </si>
  <si>
    <t>B2858SRL</t>
  </si>
  <si>
    <t>MHKM5EA2JLK076175</t>
  </si>
  <si>
    <t>1NRG076181</t>
  </si>
  <si>
    <t>B2861SRM</t>
  </si>
  <si>
    <t>MHKM5EA2JLK076092</t>
  </si>
  <si>
    <t>1NRG075441</t>
  </si>
  <si>
    <t>B2830SRL</t>
  </si>
  <si>
    <t>MHKM5EA2JLK076073</t>
  </si>
  <si>
    <t>1NRG075297</t>
  </si>
  <si>
    <t>B2980SRL</t>
  </si>
  <si>
    <t>MHKM5EA2JLK076580</t>
  </si>
  <si>
    <t>1NRG079172</t>
  </si>
  <si>
    <t>B2983SRM</t>
  </si>
  <si>
    <t>MHKM5EA2JLK076562</t>
  </si>
  <si>
    <t>1NRG078969</t>
  </si>
  <si>
    <t>B2708SRL</t>
  </si>
  <si>
    <t>MHKM5EA2JLK076259</t>
  </si>
  <si>
    <t>1NRG076765</t>
  </si>
  <si>
    <t>B2856SRL</t>
  </si>
  <si>
    <t>MHKM5EA2JLK076163</t>
  </si>
  <si>
    <t>1NRG075923</t>
  </si>
  <si>
    <t>B2859SRM</t>
  </si>
  <si>
    <t>MHKM5EA2JLK076068</t>
  </si>
  <si>
    <t>1NRG075287</t>
  </si>
  <si>
    <t>B2824SRL</t>
  </si>
  <si>
    <t>MHKM5EA2JLK076030</t>
  </si>
  <si>
    <t>1NRG074938</t>
  </si>
  <si>
    <t>B2680SRL</t>
  </si>
  <si>
    <t>MHKM5EA2JLK076039</t>
  </si>
  <si>
    <t>1NRG074980</t>
  </si>
  <si>
    <t>B2678SRL</t>
  </si>
  <si>
    <t>MHKM5EA2JLK076004</t>
  </si>
  <si>
    <t>1NRG074728</t>
  </si>
  <si>
    <t>B2719SRM</t>
  </si>
  <si>
    <t>MHKM5EA2JLK075990</t>
  </si>
  <si>
    <t>1NRG074540</t>
  </si>
  <si>
    <t>B2845SRM</t>
  </si>
  <si>
    <t>MHKM5EA2JLK075950</t>
  </si>
  <si>
    <t>1NRG074141</t>
  </si>
  <si>
    <t>B2705SRM</t>
  </si>
  <si>
    <t>MHKM5EA2JLK075939</t>
  </si>
  <si>
    <t>1NRG074146</t>
  </si>
  <si>
    <t>MATARAM</t>
  </si>
  <si>
    <t>B2763SRM</t>
  </si>
  <si>
    <t>MHKM5EA2JLK076340</t>
  </si>
  <si>
    <t>1NRG077330</t>
  </si>
  <si>
    <t>B2718SRL</t>
  </si>
  <si>
    <t>MHKM5EA2JLK076297</t>
  </si>
  <si>
    <t>1NRG076838</t>
  </si>
  <si>
    <t>B2706SRL</t>
  </si>
  <si>
    <t>MHKM5EA2JLK076252</t>
  </si>
  <si>
    <t>1NRG076693</t>
  </si>
  <si>
    <t>B2761SRM</t>
  </si>
  <si>
    <t>MHKM5EA2JLK076333</t>
  </si>
  <si>
    <t>1NRG077189</t>
  </si>
  <si>
    <t>B2755SRM</t>
  </si>
  <si>
    <t>MHKM5EA2JLK076310</t>
  </si>
  <si>
    <t>1NRG077098</t>
  </si>
  <si>
    <t>B2710SRL</t>
  </si>
  <si>
    <t>MHKM5EA2JLK076274</t>
  </si>
  <si>
    <t>1NRG076903</t>
  </si>
  <si>
    <t>B2737SRM</t>
  </si>
  <si>
    <t>MHKM5EA2JLK076225</t>
  </si>
  <si>
    <t>1NRG076496</t>
  </si>
  <si>
    <t>B2690SRL</t>
  </si>
  <si>
    <t>MHKM5EA2JLK076179</t>
  </si>
  <si>
    <t>1NRG076115</t>
  </si>
  <si>
    <t>B2857SRM</t>
  </si>
  <si>
    <t>MHKM5EA2JLK076063</t>
  </si>
  <si>
    <t>1NRG075200</t>
  </si>
  <si>
    <t>B2644SRL</t>
  </si>
  <si>
    <t>MHKM5EA2JLK076350</t>
  </si>
  <si>
    <t>1NRG077220</t>
  </si>
  <si>
    <t>B2692SRL</t>
  </si>
  <si>
    <t>MHKM5EA2JLK076190</t>
  </si>
  <si>
    <t>1NRG076079</t>
  </si>
  <si>
    <t>B2841SRM</t>
  </si>
  <si>
    <t>MHKM5EA2JLK075916</t>
  </si>
  <si>
    <t>1NRG074004</t>
  </si>
  <si>
    <t>B2964SRL</t>
  </si>
  <si>
    <t>MHKM5EA2JLK076558</t>
  </si>
  <si>
    <t>1NRG078827</t>
  </si>
  <si>
    <t>B2952SRL</t>
  </si>
  <si>
    <t>MHKM5EA2JLK076539</t>
  </si>
  <si>
    <t>1NRG078708</t>
  </si>
  <si>
    <t>B2948SRL</t>
  </si>
  <si>
    <t>MHKM5EA2JLK076525</t>
  </si>
  <si>
    <t>1NRG078672</t>
  </si>
  <si>
    <t>B2965SRM</t>
  </si>
  <si>
    <t>MHKM5EA2JLK076468</t>
  </si>
  <si>
    <t>1NRG078206</t>
  </si>
  <si>
    <t>B2963SRM</t>
  </si>
  <si>
    <t>MHKM5EA2JLK076463</t>
  </si>
  <si>
    <t>1NRG078215</t>
  </si>
  <si>
    <t>B2006SRM</t>
  </si>
  <si>
    <t>MHKM5EA2JLK080100</t>
  </si>
  <si>
    <t>1NRG099261</t>
  </si>
  <si>
    <t>B2938SRL</t>
  </si>
  <si>
    <t>MHKM5EA2JLK076472</t>
  </si>
  <si>
    <t>1NRG078207</t>
  </si>
  <si>
    <t>B2944SRL</t>
  </si>
  <si>
    <t>MHKM5EA2JLK076506</t>
  </si>
  <si>
    <t>1NRG078538</t>
  </si>
  <si>
    <t>B2870SRL</t>
  </si>
  <si>
    <t>MHKM5EA2JLK076395</t>
  </si>
  <si>
    <t>1NRG077696</t>
  </si>
  <si>
    <t>B2956SRL</t>
  </si>
  <si>
    <t>MHKM5EA2JLK076549</t>
  </si>
  <si>
    <t>1NRG078970</t>
  </si>
  <si>
    <t>B2747SRM</t>
  </si>
  <si>
    <t>MHKM5EA2JLK076271</t>
  </si>
  <si>
    <t>1NRG076731</t>
  </si>
  <si>
    <t>B2903SRM</t>
  </si>
  <si>
    <t>MHKM5EA2JLK076158</t>
  </si>
  <si>
    <t>1NRG075921</t>
  </si>
  <si>
    <t>B2765SRM</t>
  </si>
  <si>
    <t>MHKM5EA2JLK076344</t>
  </si>
  <si>
    <t>1NRG077249</t>
  </si>
  <si>
    <t>B2722SRL</t>
  </si>
  <si>
    <t>MHKM5EA2JLK076336</t>
  </si>
  <si>
    <t>1NRG077376</t>
  </si>
  <si>
    <t>B2854SRL</t>
  </si>
  <si>
    <t>MHKM5EA2JLK076154</t>
  </si>
  <si>
    <t>1NRG075909</t>
  </si>
  <si>
    <t>B2684SRL</t>
  </si>
  <si>
    <t>MHKM5EA2JLK076129</t>
  </si>
  <si>
    <t>1NRG075481</t>
  </si>
  <si>
    <t>B2863SRM</t>
  </si>
  <si>
    <t>MHKM5EA2JLK076097</t>
  </si>
  <si>
    <t>1NRG075574</t>
  </si>
  <si>
    <t>B2723SRM</t>
  </si>
  <si>
    <t>MHKM5EA2JLK076023</t>
  </si>
  <si>
    <t>1NRG075022</t>
  </si>
  <si>
    <t>B2711SRM</t>
  </si>
  <si>
    <t>MHKM5EA2JLK075969</t>
  </si>
  <si>
    <t>1NRG074423</t>
  </si>
  <si>
    <t>B2975SRM</t>
  </si>
  <si>
    <t>MHKM5EA2JLK076497</t>
  </si>
  <si>
    <t>1NRG078293</t>
  </si>
  <si>
    <t>B2959SRM</t>
  </si>
  <si>
    <t>MHKM5EA2JLK076447</t>
  </si>
  <si>
    <t>1NRG078106</t>
  </si>
  <si>
    <t>B2961SRM</t>
  </si>
  <si>
    <t>MHKM5EA2JLK076452</t>
  </si>
  <si>
    <t>1NRG077938</t>
  </si>
  <si>
    <t>MOJOKERTO</t>
  </si>
  <si>
    <t>B2925SRM</t>
  </si>
  <si>
    <t>MHKM5EA2JLK076415</t>
  </si>
  <si>
    <t>1NRG077933</t>
  </si>
  <si>
    <t>B2757SRM</t>
  </si>
  <si>
    <t>MHKM5EA2JLK076317</t>
  </si>
  <si>
    <t>1NRG077135</t>
  </si>
  <si>
    <t>B2826SRL</t>
  </si>
  <si>
    <t>MHKM5EA2JLK076043</t>
  </si>
  <si>
    <t>1NRG075191</t>
  </si>
  <si>
    <t>B2672SRL</t>
  </si>
  <si>
    <t>MHKM5EA2JLK075931</t>
  </si>
  <si>
    <t>1NRG074085</t>
  </si>
  <si>
    <t>B2905SRM</t>
  </si>
  <si>
    <t>MHKM5EA2JLK076183</t>
  </si>
  <si>
    <t>1NRG075975</t>
  </si>
  <si>
    <t>B2982SRL</t>
  </si>
  <si>
    <t>MHKM5EA2JLK076587</t>
  </si>
  <si>
    <t>1NRG079104</t>
  </si>
  <si>
    <t>B2848SRL</t>
  </si>
  <si>
    <t>MHKM5EA2JLK076134</t>
  </si>
  <si>
    <t>1NRG075718</t>
  </si>
  <si>
    <t>B2676SRL</t>
  </si>
  <si>
    <t>MHKM5EA2JLK075998</t>
  </si>
  <si>
    <t>1NRG074538</t>
  </si>
  <si>
    <t>B2936SRL</t>
  </si>
  <si>
    <t>MHKM5EA2JLK076456</t>
  </si>
  <si>
    <t>1NRG077952</t>
  </si>
  <si>
    <t>B2932SRL</t>
  </si>
  <si>
    <t>MHKM5EA2JLK076439</t>
  </si>
  <si>
    <t>1NRG078229</t>
  </si>
  <si>
    <t>B2847SRM</t>
  </si>
  <si>
    <t>MHKM5EA2JLK076019</t>
  </si>
  <si>
    <t>1NRG074757</t>
  </si>
  <si>
    <t>B2867SRM</t>
  </si>
  <si>
    <t>MHKM5EA2JLK076106</t>
  </si>
  <si>
    <t>1NRG075890</t>
  </si>
  <si>
    <t>B2917SRM</t>
  </si>
  <si>
    <t>MHKM5EA2JLK076373</t>
  </si>
  <si>
    <t>1NRG077534</t>
  </si>
  <si>
    <t>B2759SRM</t>
  </si>
  <si>
    <t>MHKM5EA2JLK076329</t>
  </si>
  <si>
    <t>1NRG077203</t>
  </si>
  <si>
    <t>B2720SRL</t>
  </si>
  <si>
    <t>MHKM5EA2JLK076324</t>
  </si>
  <si>
    <t>1NRG077155</t>
  </si>
  <si>
    <t>B2735SRM</t>
  </si>
  <si>
    <t>MHKM5EA2JLK076211</t>
  </si>
  <si>
    <t>1NRG076227</t>
  </si>
  <si>
    <t>B2716SRL</t>
  </si>
  <si>
    <t>MHKM5EA2JLK076290</t>
  </si>
  <si>
    <t>1NRG076998</t>
  </si>
  <si>
    <t>B2743SRM</t>
  </si>
  <si>
    <t>MHKM5EA2JLK076262</t>
  </si>
  <si>
    <t>1NRG076763</t>
  </si>
  <si>
    <t>B2696SRL</t>
  </si>
  <si>
    <t>MHKM5EA2JLK076230</t>
  </si>
  <si>
    <t>1NRG076487</t>
  </si>
  <si>
    <t>B2862SRL</t>
  </si>
  <si>
    <t>MHKM5EA2JLK076204</t>
  </si>
  <si>
    <t>1NRG076333</t>
  </si>
  <si>
    <t xml:space="preserve">B2850SRL </t>
  </si>
  <si>
    <t>MHKM5EA2JLK076147</t>
  </si>
  <si>
    <t>1NRG075859</t>
  </si>
  <si>
    <t>B2012SRM</t>
  </si>
  <si>
    <t>MHKM5EA2JLK080356</t>
  </si>
  <si>
    <t>1NRG100364</t>
  </si>
  <si>
    <t>B2834SRL</t>
  </si>
  <si>
    <t>MHKM5EA2JLK076110</t>
  </si>
  <si>
    <t>1NRG075361</t>
  </si>
  <si>
    <t>B2832SRL</t>
  </si>
  <si>
    <t>MHKM5EA2JLK076081</t>
  </si>
  <si>
    <t>1NRG075670</t>
  </si>
  <si>
    <t>B2997SRM</t>
  </si>
  <si>
    <t>MHKM5EA2JLK076597</t>
  </si>
  <si>
    <t>1NRG079205</t>
  </si>
  <si>
    <t>TASIKMALAYA</t>
  </si>
  <si>
    <t>B2995SRM</t>
  </si>
  <si>
    <t>MHKM5EA2JLK076583</t>
  </si>
  <si>
    <t>1NRG078985</t>
  </si>
  <si>
    <t>B2991SRM</t>
  </si>
  <si>
    <t>MHKM5EA2JLK076576</t>
  </si>
  <si>
    <t>1NRG079051</t>
  </si>
  <si>
    <t>B2978SRL</t>
  </si>
  <si>
    <t>MHKM5EA2JLK076571</t>
  </si>
  <si>
    <t>1NRG078990</t>
  </si>
  <si>
    <t>B2989SRM</t>
  </si>
  <si>
    <t>MHKM5EA2JLK076567</t>
  </si>
  <si>
    <t>1NRG078829</t>
  </si>
  <si>
    <t>B2979SRM</t>
  </si>
  <si>
    <t>MHKM5EA2JLK076521</t>
  </si>
  <si>
    <t>1NRG078920</t>
  </si>
  <si>
    <t>B2950SRL</t>
  </si>
  <si>
    <t>MHKM5EA2JLK076530</t>
  </si>
  <si>
    <t>1NRG078627</t>
  </si>
  <si>
    <t>B2946SRL</t>
  </si>
  <si>
    <t>MHKM5EA2JLK076514</t>
  </si>
  <si>
    <t>1NRG078466</t>
  </si>
  <si>
    <t>B2969SRM</t>
  </si>
  <si>
    <t>MHKM5EA2JLK076480</t>
  </si>
  <si>
    <t>1NRG078344</t>
  </si>
  <si>
    <t>B2957SRM</t>
  </si>
  <si>
    <t>MHKM5EA2JLK076432</t>
  </si>
  <si>
    <t>1NRG077852</t>
  </si>
  <si>
    <t>B2951SRM</t>
  </si>
  <si>
    <t>MHKM5EA2JLK076402</t>
  </si>
  <si>
    <t>1NRG077608</t>
  </si>
  <si>
    <t>B2919SRM</t>
  </si>
  <si>
    <t>MHKM5EA2JLK076376</t>
  </si>
  <si>
    <t>1NRG077542</t>
  </si>
  <si>
    <t>B2866SRL</t>
  </si>
  <si>
    <t>MHKM5EA2JLK076382</t>
  </si>
  <si>
    <t>1NRG077531</t>
  </si>
  <si>
    <t>B2697SRM</t>
  </si>
  <si>
    <t>MHKM5EA2JLK075900</t>
  </si>
  <si>
    <t>1NRG074260</t>
  </si>
  <si>
    <t>GREENFIELDS DAIRY INDONESIA. PT</t>
  </si>
  <si>
    <t>B2852SRM</t>
  </si>
  <si>
    <t>MHKA6GK6JLJ060968</t>
  </si>
  <si>
    <t>3NRH556050</t>
  </si>
  <si>
    <t>02/03/2021</t>
  </si>
  <si>
    <t>02/02/2023</t>
  </si>
  <si>
    <t>3,398,444</t>
  </si>
  <si>
    <t>1,001,556</t>
  </si>
  <si>
    <t>6,201,556</t>
  </si>
  <si>
    <t>B2854SRM</t>
  </si>
  <si>
    <t>MHKA6GK6JLJ606005</t>
  </si>
  <si>
    <t>3NRH552984</t>
  </si>
  <si>
    <t>1,580,298</t>
  </si>
  <si>
    <t>2,819,702</t>
  </si>
  <si>
    <t>8,019,702</t>
  </si>
  <si>
    <t>B2895SRN</t>
  </si>
  <si>
    <t>MHKA6GK6JLJ060932</t>
  </si>
  <si>
    <t>3NRH554777</t>
  </si>
  <si>
    <t>1,204,101</t>
  </si>
  <si>
    <t>3,195,899</t>
  </si>
  <si>
    <t>8,395,899</t>
  </si>
  <si>
    <t>B2844SRM</t>
  </si>
  <si>
    <t>MHKA6GK6JLJ060928</t>
  </si>
  <si>
    <t>3NRH554543</t>
  </si>
  <si>
    <t>01/30/2021</t>
  </si>
  <si>
    <t>01/29/2023</t>
  </si>
  <si>
    <t>1,687,702</t>
  </si>
  <si>
    <t>3,112,298</t>
  </si>
  <si>
    <t>7,912,298</t>
  </si>
  <si>
    <t>B2893SRN</t>
  </si>
  <si>
    <t>MHKA6GK6JLJ060931</t>
  </si>
  <si>
    <t>3NRH554775</t>
  </si>
  <si>
    <t>02/13/2021</t>
  </si>
  <si>
    <t>02/12/2023</t>
  </si>
  <si>
    <t>B2901SRN</t>
  </si>
  <si>
    <t>MHKA6GK6JLJ606191</t>
  </si>
  <si>
    <t>3NRH555737</t>
  </si>
  <si>
    <t>B2866SRM</t>
  </si>
  <si>
    <t>MHKA6GK6JLJ606064</t>
  </si>
  <si>
    <t>3NRH555728</t>
  </si>
  <si>
    <t>02/11/2021</t>
  </si>
  <si>
    <t>02/10/2023</t>
  </si>
  <si>
    <t>719,440</t>
  </si>
  <si>
    <t>3,680,560</t>
  </si>
  <si>
    <t>8,880,560</t>
  </si>
  <si>
    <t>B2872SRM</t>
  </si>
  <si>
    <t>MHKA6GK6JLJ606259</t>
  </si>
  <si>
    <t>3NRH555867</t>
  </si>
  <si>
    <t>02/17/2021</t>
  </si>
  <si>
    <t>02/16/2023</t>
  </si>
  <si>
    <t>1,129,348</t>
  </si>
  <si>
    <t>3,270,652</t>
  </si>
  <si>
    <t>8,470,652</t>
  </si>
  <si>
    <t>B2870SRM</t>
  </si>
  <si>
    <t>MHKA6GK6JLJ606258</t>
  </si>
  <si>
    <t>3NRH556038</t>
  </si>
  <si>
    <t>02/09/2021</t>
  </si>
  <si>
    <t>02/08/2023</t>
  </si>
  <si>
    <t>2,022,102</t>
  </si>
  <si>
    <t>2,377,898</t>
  </si>
  <si>
    <t>7,577,898</t>
  </si>
  <si>
    <t>B2868SRM</t>
  </si>
  <si>
    <t>MHKA6GK6JLJ606187</t>
  </si>
  <si>
    <t>3NRH555716</t>
  </si>
  <si>
    <t>2,046,886</t>
  </si>
  <si>
    <t>2,353,114</t>
  </si>
  <si>
    <t>7,553,114</t>
  </si>
  <si>
    <t>GUNNEBO INDONESIA DISTRIBUTION. PT</t>
  </si>
  <si>
    <t>MITSUBISHI XPANDER 1.5L GLS (4X2) A/T</t>
  </si>
  <si>
    <t>B2887PKK</t>
  </si>
  <si>
    <t>MK2NCWMARKJ000515</t>
  </si>
  <si>
    <t>4A91GQ0464</t>
  </si>
  <si>
    <t>11/29/2019</t>
  </si>
  <si>
    <t>11/28/2022</t>
  </si>
  <si>
    <t>B1172PJS</t>
  </si>
  <si>
    <t>MK2KRWPNUMJ001047</t>
  </si>
  <si>
    <t>4N15UHB5377</t>
  </si>
  <si>
    <t>05/04/2021</t>
  </si>
  <si>
    <t>05/03/2024</t>
  </si>
  <si>
    <t>GUNTNER INDONESIA. PT</t>
  </si>
  <si>
    <t>TOYOTA ALL NEW KIJANG INNOVA 2.0 G AT LUX BENSIN</t>
  </si>
  <si>
    <t>L1826QS</t>
  </si>
  <si>
    <t>MHFJW8EM4L2385055</t>
  </si>
  <si>
    <t>1TRA802488</t>
  </si>
  <si>
    <t>L1721QS</t>
  </si>
  <si>
    <t>MHFJW8EM1L2385823</t>
  </si>
  <si>
    <t>1TRA808930</t>
  </si>
  <si>
    <t>L1824QS</t>
  </si>
  <si>
    <t>MHFJW8EM2L2385992</t>
  </si>
  <si>
    <t>1TRA810743</t>
  </si>
  <si>
    <t>TOYOTA ALL NEW KIJANG INNOVA 2.0 A/T VENTURER</t>
  </si>
  <si>
    <t>PROBOLINGGO</t>
  </si>
  <si>
    <t>L1418KA</t>
  </si>
  <si>
    <t>MHFAW3EM8M0001603</t>
  </si>
  <si>
    <t>1TRA816418</t>
  </si>
  <si>
    <t>02/18/2021</t>
  </si>
  <si>
    <t>02/17/2025</t>
  </si>
  <si>
    <t>7,700,000</t>
  </si>
  <si>
    <t>947,694</t>
  </si>
  <si>
    <t>6,752,306</t>
  </si>
  <si>
    <t>32,652,306</t>
  </si>
  <si>
    <t>HARPA SEKAWAN. PT</t>
  </si>
  <si>
    <t>B2911SRO</t>
  </si>
  <si>
    <t>MHFAW3EM7M0001690</t>
  </si>
  <si>
    <t>1TRA821694</t>
  </si>
  <si>
    <t>01/29/2021</t>
  </si>
  <si>
    <t>01/28/2023</t>
  </si>
  <si>
    <t>7,200,000</t>
  </si>
  <si>
    <t>B2722PKX</t>
  </si>
  <si>
    <t>MHFJW8EM4L2384861</t>
  </si>
  <si>
    <t>1TRA799740</t>
  </si>
  <si>
    <t>02/25/2021</t>
  </si>
  <si>
    <t>02/24/2024</t>
  </si>
  <si>
    <t>IIJ GLOBAL SOLUTIONS INDONESIA. PT</t>
  </si>
  <si>
    <t>MITSUBISHI DELICA AT</t>
  </si>
  <si>
    <t>B1178PIH</t>
  </si>
  <si>
    <t>JMYLTCV2WFJ000854</t>
  </si>
  <si>
    <t>4J11PT7910</t>
  </si>
  <si>
    <t>05/07/2020</t>
  </si>
  <si>
    <t>05/06/2023</t>
  </si>
  <si>
    <t>64,800,000</t>
  </si>
  <si>
    <t>B2104PFG</t>
  </si>
  <si>
    <t>MK2NCWHARJJ001534</t>
  </si>
  <si>
    <t>4A91DB3336</t>
  </si>
  <si>
    <t>03/07/2021</t>
  </si>
  <si>
    <t>459,960</t>
  </si>
  <si>
    <t>5,540,040</t>
  </si>
  <si>
    <t>6,740,040</t>
  </si>
  <si>
    <t>TOYOTA NEW VELLFIRE 2.5 G</t>
  </si>
  <si>
    <t>B2739PFE</t>
  </si>
  <si>
    <t>JTNGF3DH6H8013231</t>
  </si>
  <si>
    <t>2ARJ024312</t>
  </si>
  <si>
    <t>03/06/2021</t>
  </si>
  <si>
    <t>03/05/2022</t>
  </si>
  <si>
    <t>15,000,000</t>
  </si>
  <si>
    <t>MITSUBISHI XPANDER 1.5L SPORT-L (4X2) A/T (WHITE) MY21</t>
  </si>
  <si>
    <t>B2583POG</t>
  </si>
  <si>
    <t>MK2NCLPARMJ004313</t>
  </si>
  <si>
    <t>4A91KAH8590</t>
  </si>
  <si>
    <t>10/07/2021</t>
  </si>
  <si>
    <t>10/06/2023</t>
  </si>
  <si>
    <t>1,350,000</t>
  </si>
  <si>
    <t>ILC LOGISTICS INDONESIA. PT</t>
  </si>
  <si>
    <t>B2101UOR</t>
  </si>
  <si>
    <t>MK2NCXTARLJ003790</t>
  </si>
  <si>
    <t>4A91HT6716</t>
  </si>
  <si>
    <t>05/29/2020</t>
  </si>
  <si>
    <t>05/28/2024</t>
  </si>
  <si>
    <t>31,200,000</t>
  </si>
  <si>
    <t>INBISCO NIAGATAMA SEMESTA. PT</t>
  </si>
  <si>
    <t>DAIHATSU GRAN MAX 1.3D MINIBUS FH</t>
  </si>
  <si>
    <t>SULAWESI UTARA</t>
  </si>
  <si>
    <t>B2249UOU</t>
  </si>
  <si>
    <t>MHKV3BA3JLK057503</t>
  </si>
  <si>
    <t>K3MH76930</t>
  </si>
  <si>
    <t>10/27/2020</t>
  </si>
  <si>
    <t>10/26/2023</t>
  </si>
  <si>
    <t>1,486,573</t>
  </si>
  <si>
    <t>4,513,427</t>
  </si>
  <si>
    <t>12,913,427</t>
  </si>
  <si>
    <t>MALUKU UTARA</t>
  </si>
  <si>
    <t>TERNATE</t>
  </si>
  <si>
    <t>L1925RD</t>
  </si>
  <si>
    <t>MHKV3BA3JKK053972</t>
  </si>
  <si>
    <t>K3MH50707</t>
  </si>
  <si>
    <t>11/04/2020</t>
  </si>
  <si>
    <t>11/03/2021</t>
  </si>
  <si>
    <t>TOYOTA ALL NEW KIJANG INNOVA 2.0 G M/T BENSIN</t>
  </si>
  <si>
    <t>B2413UOU</t>
  </si>
  <si>
    <t>MHFJW8EM2L2384678</t>
  </si>
  <si>
    <t>1TRA797568</t>
  </si>
  <si>
    <t>12/05/2020</t>
  </si>
  <si>
    <t>12/04/2023</t>
  </si>
  <si>
    <t>B2443UOU</t>
  </si>
  <si>
    <t>MHFJW8EM6L2384411</t>
  </si>
  <si>
    <t>1TRA792356</t>
  </si>
  <si>
    <t>01/17/2021</t>
  </si>
  <si>
    <t>01/16/2024</t>
  </si>
  <si>
    <t>B2896UOT</t>
  </si>
  <si>
    <t>MHFJW8EM0L2385232</t>
  </si>
  <si>
    <t>1TRA803316</t>
  </si>
  <si>
    <t>12/01/2020</t>
  </si>
  <si>
    <t>11/30/2023</t>
  </si>
  <si>
    <t>23,400,000</t>
  </si>
  <si>
    <t>8,450,000</t>
  </si>
  <si>
    <t>446,928</t>
  </si>
  <si>
    <t>8,003,072</t>
  </si>
  <si>
    <t>22,953,072</t>
  </si>
  <si>
    <t>INDAH JAYA EXPRESS. PT</t>
  </si>
  <si>
    <t>MITSUBISHI COLT DIESEL FE 74 L K</t>
  </si>
  <si>
    <t>L9355CD</t>
  </si>
  <si>
    <t>MHMFE74PVMK004867</t>
  </si>
  <si>
    <t>4D34TX28119</t>
  </si>
  <si>
    <t>03/19/2021</t>
  </si>
  <si>
    <t>03/18/2023</t>
  </si>
  <si>
    <t>1,300,000</t>
  </si>
  <si>
    <t>10,218,558</t>
  </si>
  <si>
    <t>2,781,442</t>
  </si>
  <si>
    <t>20,981,442</t>
  </si>
  <si>
    <t>INDOTRUCK UTAMA. PT</t>
  </si>
  <si>
    <t>B9242UBC</t>
  </si>
  <si>
    <t>MMBJJKL10KH060269</t>
  </si>
  <si>
    <t>4N15UGK4440</t>
  </si>
  <si>
    <t>10/02/2020</t>
  </si>
  <si>
    <t>10/01/2022</t>
  </si>
  <si>
    <t>60,000,000</t>
  </si>
  <si>
    <t>2,500,000</t>
  </si>
  <si>
    <t>37,500,000</t>
  </si>
  <si>
    <t>1,527,075</t>
  </si>
  <si>
    <t>35,972,925</t>
  </si>
  <si>
    <t>58,472,925</t>
  </si>
  <si>
    <t>B9255UBC</t>
  </si>
  <si>
    <t>MMBJJKL10KH060271</t>
  </si>
  <si>
    <t>4N15UGK4555</t>
  </si>
  <si>
    <t>2,413,490</t>
  </si>
  <si>
    <t>35,086,510</t>
  </si>
  <si>
    <t>57,586,510</t>
  </si>
  <si>
    <t>B9240UBC</t>
  </si>
  <si>
    <t>MMBJJKL10KH060277</t>
  </si>
  <si>
    <t>4N15UGK4145</t>
  </si>
  <si>
    <t>1,716,530</t>
  </si>
  <si>
    <t>35,783,470</t>
  </si>
  <si>
    <t>58,283,470</t>
  </si>
  <si>
    <t>B9257UBC</t>
  </si>
  <si>
    <t>MMBJJKL10KH060298</t>
  </si>
  <si>
    <t>4N15UGK4719</t>
  </si>
  <si>
    <t>09/02/2020</t>
  </si>
  <si>
    <t>09/01/2022</t>
  </si>
  <si>
    <t>2,000,000</t>
  </si>
  <si>
    <t>32,000,000</t>
  </si>
  <si>
    <t>2,919,235</t>
  </si>
  <si>
    <t>29,080,765</t>
  </si>
  <si>
    <t>45,080,765</t>
  </si>
  <si>
    <t>MITSUBISHI ALL NEW TRITON SC HDX-L 4X4 M/T (2.4L M/T) MODEL 2019</t>
  </si>
  <si>
    <t>KALIMANTAN UTARA</t>
  </si>
  <si>
    <t>TARAKAN</t>
  </si>
  <si>
    <t>B9616UAQ</t>
  </si>
  <si>
    <t>MMBENKL30KH059601</t>
  </si>
  <si>
    <t>4D56UBA3382</t>
  </si>
  <si>
    <t>10/08/2020</t>
  </si>
  <si>
    <t>10/07/2022</t>
  </si>
  <si>
    <t>30,000,000</t>
  </si>
  <si>
    <t>B9261UBC</t>
  </si>
  <si>
    <t>MMBJJKL10KH060382</t>
  </si>
  <si>
    <t>4N15UGK5775</t>
  </si>
  <si>
    <t>09/22/2020</t>
  </si>
  <si>
    <t>09/21/2022</t>
  </si>
  <si>
    <t>40,000,000</t>
  </si>
  <si>
    <t>B9244UBC</t>
  </si>
  <si>
    <t>MMBJJKL10KH060450</t>
  </si>
  <si>
    <t>4N15UGK6341</t>
  </si>
  <si>
    <t>2,842,060</t>
  </si>
  <si>
    <t>37,157,940</t>
  </si>
  <si>
    <t>57,157,940</t>
  </si>
  <si>
    <t>SULAWESI TENGGARA</t>
  </si>
  <si>
    <t>KENDARI</t>
  </si>
  <si>
    <t>B9764UAQ</t>
  </si>
  <si>
    <t>MMBENKL30KH60192</t>
  </si>
  <si>
    <t>4D56UBA5810</t>
  </si>
  <si>
    <t>11/28/2020</t>
  </si>
  <si>
    <t>11/27/2023</t>
  </si>
  <si>
    <t>582,385</t>
  </si>
  <si>
    <t>24,617,615</t>
  </si>
  <si>
    <t>64,217,615</t>
  </si>
  <si>
    <t>MITSUBISHI ALL NEW TRITON DOUBLE CAB - HDX</t>
  </si>
  <si>
    <t>B9861PBC</t>
  </si>
  <si>
    <t>MMBJNKL30GH058531</t>
  </si>
  <si>
    <t>4D56UAF5665</t>
  </si>
  <si>
    <t>11/18/2020</t>
  </si>
  <si>
    <t>11/17/2021</t>
  </si>
  <si>
    <t>20,698,688</t>
  </si>
  <si>
    <t>5,701,312</t>
  </si>
  <si>
    <t>GORONTALO</t>
  </si>
  <si>
    <t>B9271UBC</t>
  </si>
  <si>
    <t>MMBJJKL10KH060430</t>
  </si>
  <si>
    <t>4N15UGK6000</t>
  </si>
  <si>
    <t>11/15/2020</t>
  </si>
  <si>
    <t>11/14/2021</t>
  </si>
  <si>
    <t>919,200</t>
  </si>
  <si>
    <t>9,880,800</t>
  </si>
  <si>
    <t xml:space="preserve">MITSUBISHI ALL NEW TRITON DC GLS 4X4 M/T (2.4L M/T) </t>
  </si>
  <si>
    <t>BONTANG</t>
  </si>
  <si>
    <t>KT8186YQ</t>
  </si>
  <si>
    <t>MMBJJKL10LH033313</t>
  </si>
  <si>
    <t>4N15UGN0946</t>
  </si>
  <si>
    <t>01/22/2021</t>
  </si>
  <si>
    <t>01/21/2022</t>
  </si>
  <si>
    <t>B9277UBC</t>
  </si>
  <si>
    <t>MMBJJKL10LH036386</t>
  </si>
  <si>
    <t>4N15UGN8678</t>
  </si>
  <si>
    <t>11/29/2020</t>
  </si>
  <si>
    <t>11/28/2021</t>
  </si>
  <si>
    <t>6,990,390</t>
  </si>
  <si>
    <t>5,009,610</t>
  </si>
  <si>
    <t>B9274UBC</t>
  </si>
  <si>
    <t>MMBJJKL10LH036383</t>
  </si>
  <si>
    <t>4N15UGN8671</t>
  </si>
  <si>
    <t>2,059,065</t>
  </si>
  <si>
    <t>9,940,935</t>
  </si>
  <si>
    <t>KALIMANTAN TENGAH</t>
  </si>
  <si>
    <t>PALANGKA RAYA</t>
  </si>
  <si>
    <t>KT8518YQ</t>
  </si>
  <si>
    <t>MMBJNKL30LH046765</t>
  </si>
  <si>
    <t>4D56UBC7167</t>
  </si>
  <si>
    <t>02/08/2022</t>
  </si>
  <si>
    <t>INFOMEDIA NUSANTARA. PT</t>
  </si>
  <si>
    <t>B2619SOL</t>
  </si>
  <si>
    <t>MHFJW8EM2H2323385</t>
  </si>
  <si>
    <t>1TRA226484</t>
  </si>
  <si>
    <t>12/31/2021</t>
  </si>
  <si>
    <t>10,772,370</t>
  </si>
  <si>
    <t>-4,772,370</t>
  </si>
  <si>
    <t>INTERNATIONAL COMPANY FOR WATER AND POWER PROJECTS</t>
  </si>
  <si>
    <t>NISSAN ALL NEW X-TRAIL 2.0 CVT A/T</t>
  </si>
  <si>
    <t>B2798PKD</t>
  </si>
  <si>
    <t>MHBF3CG3CJJ004104</t>
  </si>
  <si>
    <t>MR20267390C</t>
  </si>
  <si>
    <t>07/24/2019</t>
  </si>
  <si>
    <t>07/23/2022</t>
  </si>
  <si>
    <t>1,097,560</t>
  </si>
  <si>
    <t>25,902,440</t>
  </si>
  <si>
    <t>31,302,440</t>
  </si>
  <si>
    <t>JASA SARANA. PT</t>
  </si>
  <si>
    <t>B2354PKJ</t>
  </si>
  <si>
    <t>MHFJB8EM1K1062890</t>
  </si>
  <si>
    <t>2GDC649722</t>
  </si>
  <si>
    <t>01/14/2021</t>
  </si>
  <si>
    <t>01/13/2022</t>
  </si>
  <si>
    <t>3,994,817</t>
  </si>
  <si>
    <t>2,005,183</t>
  </si>
  <si>
    <t>KARTIKA UTAMA. PT</t>
  </si>
  <si>
    <t>MITSUBISHI XPANDER 1.5L GLS-L (4X2) A/T</t>
  </si>
  <si>
    <t>B2149PKY</t>
  </si>
  <si>
    <t>MK2NCLMARLJ000367</t>
  </si>
  <si>
    <t>4A91HR1431</t>
  </si>
  <si>
    <t>01/20/2021</t>
  </si>
  <si>
    <t>01/19/2022</t>
  </si>
  <si>
    <t>4,200,000</t>
  </si>
  <si>
    <t>350,000</t>
  </si>
  <si>
    <t>B2145PKY</t>
  </si>
  <si>
    <t>MK2NCLMARLJ000326</t>
  </si>
  <si>
    <t>4A91HQ3966</t>
  </si>
  <si>
    <t>B2237PKY</t>
  </si>
  <si>
    <t>MHFJW8EM8L2385995</t>
  </si>
  <si>
    <t>1TRA810650</t>
  </si>
  <si>
    <t>7,800,000</t>
  </si>
  <si>
    <t>B2865SID</t>
  </si>
  <si>
    <t>MK2NCWLANKJ000454</t>
  </si>
  <si>
    <t>4A91GQ4921</t>
  </si>
  <si>
    <t>01/29/2022</t>
  </si>
  <si>
    <t>7,500,000</t>
  </si>
  <si>
    <t>625,000</t>
  </si>
  <si>
    <t>30,743,583</t>
  </si>
  <si>
    <t>-23,243,583</t>
  </si>
  <si>
    <t>B2099SID</t>
  </si>
  <si>
    <t>MK2NCWLANKJ000447</t>
  </si>
  <si>
    <t>4A91GP7722</t>
  </si>
  <si>
    <t>7,358,685</t>
  </si>
  <si>
    <t>141,315</t>
  </si>
  <si>
    <t>B2001SID</t>
  </si>
  <si>
    <t>MK2NCWLANKJ000449</t>
  </si>
  <si>
    <t>4A91GP4401</t>
  </si>
  <si>
    <t>23,683,803</t>
  </si>
  <si>
    <t>-16,183,803</t>
  </si>
  <si>
    <t>B2019SID</t>
  </si>
  <si>
    <t>MK2NCWLANKJ000345</t>
  </si>
  <si>
    <t>4A91GN1733</t>
  </si>
  <si>
    <t>02/06/2021</t>
  </si>
  <si>
    <t>02/05/2022</t>
  </si>
  <si>
    <t>6,875,000</t>
  </si>
  <si>
    <t>41,896,374</t>
  </si>
  <si>
    <t>-35,021,374</t>
  </si>
  <si>
    <t>-34,396,374</t>
  </si>
  <si>
    <t>B2031SID</t>
  </si>
  <si>
    <t>MK2NCWLANKJ000453</t>
  </si>
  <si>
    <t>4A91GR1423</t>
  </si>
  <si>
    <t>2,741,720</t>
  </si>
  <si>
    <t>4,133,280</t>
  </si>
  <si>
    <t>4,758,280</t>
  </si>
  <si>
    <t>MITSUBISHI XPANDER 1.5L GLS-K (4X2) A/T</t>
  </si>
  <si>
    <t>B2728SIY</t>
  </si>
  <si>
    <t>MK2NCWMARKJ000913</t>
  </si>
  <si>
    <t>4A91HD6533</t>
  </si>
  <si>
    <t>02/23/2022</t>
  </si>
  <si>
    <t>2,872,927</t>
  </si>
  <si>
    <t>3,727,073</t>
  </si>
  <si>
    <t>4,327,073</t>
  </si>
  <si>
    <t>Replacement Car</t>
  </si>
  <si>
    <t>B2722SIY</t>
  </si>
  <si>
    <t>MK2NCWMARKJ000920</t>
  </si>
  <si>
    <t>4A91HD8891</t>
  </si>
  <si>
    <t>B2724SIY</t>
  </si>
  <si>
    <t>MK2NCWMARKJ000924</t>
  </si>
  <si>
    <t>4A91HD6337</t>
  </si>
  <si>
    <t>4,554,927</t>
  </si>
  <si>
    <t>2,045,073</t>
  </si>
  <si>
    <t>2,645,073</t>
  </si>
  <si>
    <t>KARYA NIAGA ABADI. PT</t>
  </si>
  <si>
    <t>ISUZU TRAGA CABIN CHASSIS</t>
  </si>
  <si>
    <t>L8816AC</t>
  </si>
  <si>
    <t>MHCPHR54CLJ412723</t>
  </si>
  <si>
    <t>E412723</t>
  </si>
  <si>
    <t>04/04/2020</t>
  </si>
  <si>
    <t>04/03/2023</t>
  </si>
  <si>
    <t>21,240,000</t>
  </si>
  <si>
    <t>590,000</t>
  </si>
  <si>
    <t>12,390,000</t>
  </si>
  <si>
    <t>23,824,114</t>
  </si>
  <si>
    <t>-11,434,114</t>
  </si>
  <si>
    <t>-2,584,114</t>
  </si>
  <si>
    <t>L8803AC</t>
  </si>
  <si>
    <t>MHCPHR54CLJ412724</t>
  </si>
  <si>
    <t>E412724</t>
  </si>
  <si>
    <t>11,129,344</t>
  </si>
  <si>
    <t>1,260,656</t>
  </si>
  <si>
    <t>10,110,656</t>
  </si>
  <si>
    <t>L8801AC</t>
  </si>
  <si>
    <t>MHCPHR54CLJ412722</t>
  </si>
  <si>
    <t>E412722</t>
  </si>
  <si>
    <t>21,141,964</t>
  </si>
  <si>
    <t>-8,751,964</t>
  </si>
  <si>
    <t>98,036</t>
  </si>
  <si>
    <t>L8807AC</t>
  </si>
  <si>
    <t>MHCPHR54CLJ412775</t>
  </si>
  <si>
    <t>E412775</t>
  </si>
  <si>
    <t>23,724,494</t>
  </si>
  <si>
    <t>-11,334,494</t>
  </si>
  <si>
    <t>-2,484,494</t>
  </si>
  <si>
    <t>L8817AC</t>
  </si>
  <si>
    <t>MHCPHR54CLJ412720</t>
  </si>
  <si>
    <t>E412720</t>
  </si>
  <si>
    <t>41,577,116</t>
  </si>
  <si>
    <t>-29,187,116</t>
  </si>
  <si>
    <t>-20,337,116</t>
  </si>
  <si>
    <t>L8804AC</t>
  </si>
  <si>
    <t>MHCPHR54CLJ412721</t>
  </si>
  <si>
    <t>E412721</t>
  </si>
  <si>
    <t>29,223,952</t>
  </si>
  <si>
    <t>-16,833,952</t>
  </si>
  <si>
    <t>-7,983,952</t>
  </si>
  <si>
    <t>L8808AC</t>
  </si>
  <si>
    <t>MHCPHR54CLJ412773</t>
  </si>
  <si>
    <t>E412773</t>
  </si>
  <si>
    <t>26,769,686</t>
  </si>
  <si>
    <t>-14,379,686</t>
  </si>
  <si>
    <t>-5,529,686</t>
  </si>
  <si>
    <t>L8815AC</t>
  </si>
  <si>
    <t>MHCPHR54CLJ412719</t>
  </si>
  <si>
    <t>E412719</t>
  </si>
  <si>
    <t>12,820,558</t>
  </si>
  <si>
    <t>-430,558</t>
  </si>
  <si>
    <t>8,419,442</t>
  </si>
  <si>
    <t>L8809AC</t>
  </si>
  <si>
    <t>MHCPHR54CLJ412774</t>
  </si>
  <si>
    <t>E412774</t>
  </si>
  <si>
    <t>29,032,754</t>
  </si>
  <si>
    <t>-16,642,754</t>
  </si>
  <si>
    <t>-7,792,754</t>
  </si>
  <si>
    <t>L8813AC</t>
  </si>
  <si>
    <t>MHCPHR54CLJ412776</t>
  </si>
  <si>
    <t>E412776</t>
  </si>
  <si>
    <t>14,236,878</t>
  </si>
  <si>
    <t>-1,846,878</t>
  </si>
  <si>
    <t>7,003,122</t>
  </si>
  <si>
    <t>L8805AC</t>
  </si>
  <si>
    <t>MHCPHR54CLJ412777</t>
  </si>
  <si>
    <t>E412777</t>
  </si>
  <si>
    <t>12,848,506</t>
  </si>
  <si>
    <t>-458,506</t>
  </si>
  <si>
    <t>8,391,494</t>
  </si>
  <si>
    <t>L9708AE</t>
  </si>
  <si>
    <t>MHMFE74PVLK003559</t>
  </si>
  <si>
    <t>4D34T-U33010</t>
  </si>
  <si>
    <t>04/02/2020</t>
  </si>
  <si>
    <t>04/01/2023</t>
  </si>
  <si>
    <t>59,400,000</t>
  </si>
  <si>
    <t>1,650,000</t>
  </si>
  <si>
    <t>34,650,000</t>
  </si>
  <si>
    <t>28,847,087</t>
  </si>
  <si>
    <t>5,802,913</t>
  </si>
  <si>
    <t>30,552,913</t>
  </si>
  <si>
    <t>L9697AE</t>
  </si>
  <si>
    <t>MHMFE74PVLK003560</t>
  </si>
  <si>
    <t>4D34T-U32832</t>
  </si>
  <si>
    <t>33,587,872</t>
  </si>
  <si>
    <t>1,062,128</t>
  </si>
  <si>
    <t>25,812,128</t>
  </si>
  <si>
    <t>L9717AE</t>
  </si>
  <si>
    <t>MHMFE74PVLK003561</t>
  </si>
  <si>
    <t>4D34T-U33056</t>
  </si>
  <si>
    <t>32,797,027</t>
  </si>
  <si>
    <t>1,852,973</t>
  </si>
  <si>
    <t>26,602,973</t>
  </si>
  <si>
    <t>L9715AE</t>
  </si>
  <si>
    <t>MHMFE74PVLK003562</t>
  </si>
  <si>
    <t>4D34T-U33036</t>
  </si>
  <si>
    <t>62,437,055</t>
  </si>
  <si>
    <t>-27,787,055</t>
  </si>
  <si>
    <t>-3,037,055</t>
  </si>
  <si>
    <t>L9698AE</t>
  </si>
  <si>
    <t>MHMFE74PVLK003563</t>
  </si>
  <si>
    <t>4D34T-U33054</t>
  </si>
  <si>
    <t>19,674,921</t>
  </si>
  <si>
    <t>14,975,079</t>
  </si>
  <si>
    <t>39,725,079</t>
  </si>
  <si>
    <t>L9714AE</t>
  </si>
  <si>
    <t>MHMFE74PVLK003564</t>
  </si>
  <si>
    <t>4D34T-U33034</t>
  </si>
  <si>
    <t>73,057,676</t>
  </si>
  <si>
    <t>-38,407,676</t>
  </si>
  <si>
    <t>-13,657,676</t>
  </si>
  <si>
    <t>L9718AE</t>
  </si>
  <si>
    <t>MHMFE74PVLK003565</t>
  </si>
  <si>
    <t>4D34T-U33035</t>
  </si>
  <si>
    <t>29,027,122</t>
  </si>
  <si>
    <t>5,622,878</t>
  </si>
  <si>
    <t>30,372,878</t>
  </si>
  <si>
    <t>L8987AE</t>
  </si>
  <si>
    <t>MHMFE74PVLK003566</t>
  </si>
  <si>
    <t>4D34T-U33024</t>
  </si>
  <si>
    <t>30,800,174</t>
  </si>
  <si>
    <t>3,849,826</t>
  </si>
  <si>
    <t>28,599,826</t>
  </si>
  <si>
    <t>L8916AC</t>
  </si>
  <si>
    <t>MHCPHR54CLJ412793</t>
  </si>
  <si>
    <t>E412793</t>
  </si>
  <si>
    <t>04/14/2020</t>
  </si>
  <si>
    <t>04/13/2023</t>
  </si>
  <si>
    <t>52,820,842</t>
  </si>
  <si>
    <t>-40,430,842</t>
  </si>
  <si>
    <t>-31,580,842</t>
  </si>
  <si>
    <t>L8915AC</t>
  </si>
  <si>
    <t>MHCPHR54CLJ412795</t>
  </si>
  <si>
    <t>E412795</t>
  </si>
  <si>
    <t>49,872,486</t>
  </si>
  <si>
    <t>-37,482,486</t>
  </si>
  <si>
    <t>-28,632,486</t>
  </si>
  <si>
    <t>L8920AC</t>
  </si>
  <si>
    <t>MHCPHR54CLJ412804</t>
  </si>
  <si>
    <t>E412804</t>
  </si>
  <si>
    <t>37,923,254</t>
  </si>
  <si>
    <t>-25,533,254</t>
  </si>
  <si>
    <t>-16,683,254</t>
  </si>
  <si>
    <t>L8923AC</t>
  </si>
  <si>
    <t>MHCPHR54CLJ412803</t>
  </si>
  <si>
    <t>E412803</t>
  </si>
  <si>
    <t>20,421,392</t>
  </si>
  <si>
    <t>-8,031,392</t>
  </si>
  <si>
    <t>818,608</t>
  </si>
  <si>
    <t>L8921AC</t>
  </si>
  <si>
    <t>MHCPHR54CLJ412801</t>
  </si>
  <si>
    <t>E412801</t>
  </si>
  <si>
    <t>30,767,240</t>
  </si>
  <si>
    <t>-18,377,240</t>
  </si>
  <si>
    <t>-9,527,240</t>
  </si>
  <si>
    <t>L8912AC</t>
  </si>
  <si>
    <t>MHCPHR54CLJ412802</t>
  </si>
  <si>
    <t>E412802</t>
  </si>
  <si>
    <t>30,760,386</t>
  </si>
  <si>
    <t>-18,370,386</t>
  </si>
  <si>
    <t>-9,520,386</t>
  </si>
  <si>
    <t>L8918AC</t>
  </si>
  <si>
    <t>MHCPHR54CLJ412805</t>
  </si>
  <si>
    <t>E412805</t>
  </si>
  <si>
    <t>14,025,854</t>
  </si>
  <si>
    <t>-1,635,854</t>
  </si>
  <si>
    <t>7,214,146</t>
  </si>
  <si>
    <t>L8924AC</t>
  </si>
  <si>
    <t>MHCPHR54CLJ412779</t>
  </si>
  <si>
    <t>E412779</t>
  </si>
  <si>
    <t>31,433,958</t>
  </si>
  <si>
    <t>-19,043,958</t>
  </si>
  <si>
    <t>-10,193,958</t>
  </si>
  <si>
    <t>L8922AC</t>
  </si>
  <si>
    <t>MHCPHR54CLJ412792</t>
  </si>
  <si>
    <t>E412792</t>
  </si>
  <si>
    <t>22,717,068</t>
  </si>
  <si>
    <t>-10,327,068</t>
  </si>
  <si>
    <t>-1,477,068</t>
  </si>
  <si>
    <t>L8914AC</t>
  </si>
  <si>
    <t>MHCPHR54CLJ412794</t>
  </si>
  <si>
    <t>E412794</t>
  </si>
  <si>
    <t>14,675,666</t>
  </si>
  <si>
    <t>-2,285,666</t>
  </si>
  <si>
    <t>6,564,334</t>
  </si>
  <si>
    <t>L8294AK</t>
  </si>
  <si>
    <t>MHCPHR54CLJ414384</t>
  </si>
  <si>
    <t>E414384</t>
  </si>
  <si>
    <t>08/13/2020</t>
  </si>
  <si>
    <t>08/12/2023</t>
  </si>
  <si>
    <t>12,750,000</t>
  </si>
  <si>
    <t>12,821,361</t>
  </si>
  <si>
    <t>-71,361</t>
  </si>
  <si>
    <t>14,178,639</t>
  </si>
  <si>
    <t>L8274AK</t>
  </si>
  <si>
    <t>MHCPHR54CLJ414385</t>
  </si>
  <si>
    <t>E414385</t>
  </si>
  <si>
    <t>11,061,577</t>
  </si>
  <si>
    <t>1,688,423</t>
  </si>
  <si>
    <t>15,938,423</t>
  </si>
  <si>
    <t>L8279AK</t>
  </si>
  <si>
    <t>MHCPHR54CLJ414386</t>
  </si>
  <si>
    <t>E414386</t>
  </si>
  <si>
    <t>5,128,022</t>
  </si>
  <si>
    <t>7,621,978</t>
  </si>
  <si>
    <t>21,871,978</t>
  </si>
  <si>
    <t>L8285AK</t>
  </si>
  <si>
    <t>MHCPHR54CLJ414387</t>
  </si>
  <si>
    <t>E414387</t>
  </si>
  <si>
    <t>4,775,389</t>
  </si>
  <si>
    <t>7,974,611</t>
  </si>
  <si>
    <t>22,224,611</t>
  </si>
  <si>
    <t>L8277AK</t>
  </si>
  <si>
    <t>MHCPHR54CLJ414383</t>
  </si>
  <si>
    <t>E414383</t>
  </si>
  <si>
    <t>8,377,697</t>
  </si>
  <si>
    <t>4,372,303</t>
  </si>
  <si>
    <t>18,622,303</t>
  </si>
  <si>
    <t>L8290AK</t>
  </si>
  <si>
    <t>MHCPHR54CLJ414382</t>
  </si>
  <si>
    <t>E414382</t>
  </si>
  <si>
    <t>9,427,414</t>
  </si>
  <si>
    <t>3,322,586</t>
  </si>
  <si>
    <t>17,572,586</t>
  </si>
  <si>
    <t>L8288AK</t>
  </si>
  <si>
    <t>MHCPHR54CLJ414381</t>
  </si>
  <si>
    <t>E414381</t>
  </si>
  <si>
    <t>10,325,682</t>
  </si>
  <si>
    <t>2,424,318</t>
  </si>
  <si>
    <t>16,674,318</t>
  </si>
  <si>
    <t>L8295AK</t>
  </si>
  <si>
    <t>MHCPHR54CLJ414380</t>
  </si>
  <si>
    <t>E414380</t>
  </si>
  <si>
    <t>11,613,685</t>
  </si>
  <si>
    <t>1,136,315</t>
  </si>
  <si>
    <t>15,386,315</t>
  </si>
  <si>
    <t>L8293AK</t>
  </si>
  <si>
    <t>MHCPHR54CLJ414379</t>
  </si>
  <si>
    <t>E414379</t>
  </si>
  <si>
    <t>6,485,600</t>
  </si>
  <si>
    <t>6,264,400</t>
  </si>
  <si>
    <t>20,514,400</t>
  </si>
  <si>
    <t>L8283AK</t>
  </si>
  <si>
    <t>MHCPHR54CLJ414378</t>
  </si>
  <si>
    <t>E414378</t>
  </si>
  <si>
    <t>14,716,853</t>
  </si>
  <si>
    <t>-1,966,853</t>
  </si>
  <si>
    <t>12,283,147</t>
  </si>
  <si>
    <t>L8281AK</t>
  </si>
  <si>
    <t>MHCPHR54CLJ414377</t>
  </si>
  <si>
    <t>E414377</t>
  </si>
  <si>
    <t>9,549,630</t>
  </si>
  <si>
    <t>3,200,370</t>
  </si>
  <si>
    <t>17,450,370</t>
  </si>
  <si>
    <t>L8286AK</t>
  </si>
  <si>
    <t>MHCPHR54CLJ414376</t>
  </si>
  <si>
    <t>E414376</t>
  </si>
  <si>
    <t>8,495,277</t>
  </si>
  <si>
    <t>4,254,723</t>
  </si>
  <si>
    <t>18,504,723</t>
  </si>
  <si>
    <t>L8291AK</t>
  </si>
  <si>
    <t>MHCPHR54CLJ414373</t>
  </si>
  <si>
    <t>E414373</t>
  </si>
  <si>
    <t>8,297,590</t>
  </si>
  <si>
    <t>4,452,410</t>
  </si>
  <si>
    <t>18,702,410</t>
  </si>
  <si>
    <t>L8292AK</t>
  </si>
  <si>
    <t>MHCPHR54CLJ414372</t>
  </si>
  <si>
    <t>E414372</t>
  </si>
  <si>
    <t>14,472,321</t>
  </si>
  <si>
    <t>-1,722,321</t>
  </si>
  <si>
    <t>12,527,679</t>
  </si>
  <si>
    <t>L8284AK</t>
  </si>
  <si>
    <t>MHCPHR54CLJ414388</t>
  </si>
  <si>
    <t>E414388</t>
  </si>
  <si>
    <t>5,896,929</t>
  </si>
  <si>
    <t>6,853,071</t>
  </si>
  <si>
    <t>21,103,071</t>
  </si>
  <si>
    <t>L8192C</t>
  </si>
  <si>
    <t>MHCPHR54CLJ418160</t>
  </si>
  <si>
    <t>E418160</t>
  </si>
  <si>
    <t>12/31/2020</t>
  </si>
  <si>
    <t>12/30/2023</t>
  </si>
  <si>
    <t>11,050,000</t>
  </si>
  <si>
    <t>21,443,786</t>
  </si>
  <si>
    <t>-10,393,786</t>
  </si>
  <si>
    <t>9,156,214</t>
  </si>
  <si>
    <t>L8178C</t>
  </si>
  <si>
    <t>MHCPHR54CLJ418182</t>
  </si>
  <si>
    <t>E418182</t>
  </si>
  <si>
    <t>10,953,082</t>
  </si>
  <si>
    <t>96,918</t>
  </si>
  <si>
    <t>19,646,918</t>
  </si>
  <si>
    <t>L8169C</t>
  </si>
  <si>
    <t>MHCPHR54CLJ418184</t>
  </si>
  <si>
    <t>E418184</t>
  </si>
  <si>
    <t>02/08/2024</t>
  </si>
  <si>
    <t>9,350,000</t>
  </si>
  <si>
    <t>3,821,254</t>
  </si>
  <si>
    <t>5,528,746</t>
  </si>
  <si>
    <t>26,778,746</t>
  </si>
  <si>
    <t>L8119C</t>
  </si>
  <si>
    <t>MHCPHR54CLJ418271</t>
  </si>
  <si>
    <t>E418271</t>
  </si>
  <si>
    <t>18,480,674</t>
  </si>
  <si>
    <t>-9,130,674</t>
  </si>
  <si>
    <t>12,119,326</t>
  </si>
  <si>
    <t xml:space="preserve"> L8105C</t>
  </si>
  <si>
    <t>MHCPHR54CLJ418185</t>
  </si>
  <si>
    <t>E418185</t>
  </si>
  <si>
    <t>5,235,922</t>
  </si>
  <si>
    <t>4,114,078</t>
  </si>
  <si>
    <t>25,364,078</t>
  </si>
  <si>
    <t>MITSUBISHI COLT DIESEL FE 71 L</t>
  </si>
  <si>
    <t>L8198C</t>
  </si>
  <si>
    <t>MHMFE71PCLK019245</t>
  </si>
  <si>
    <t>4D34TUX1845</t>
  </si>
  <si>
    <t>01/12/2021</t>
  </si>
  <si>
    <t>01/11/2024</t>
  </si>
  <si>
    <t>58,500,000</t>
  </si>
  <si>
    <t>1,625,000</t>
  </si>
  <si>
    <t>19,500,000</t>
  </si>
  <si>
    <t>20,880,506</t>
  </si>
  <si>
    <t>-1,380,506</t>
  </si>
  <si>
    <t>37,619,494</t>
  </si>
  <si>
    <t>L8205C</t>
  </si>
  <si>
    <t>MHMFE71PCLK019246</t>
  </si>
  <si>
    <t>4D34TUX2213</t>
  </si>
  <si>
    <t>11,871,884</t>
  </si>
  <si>
    <t>7,628,116</t>
  </si>
  <si>
    <t>46,628,116</t>
  </si>
  <si>
    <t>L9389CD</t>
  </si>
  <si>
    <t>MHMFE74PVMK004892</t>
  </si>
  <si>
    <t>4D34TX28145</t>
  </si>
  <si>
    <t>04/02/2021</t>
  </si>
  <si>
    <t>04/01/2024</t>
  </si>
  <si>
    <t>46,440,000</t>
  </si>
  <si>
    <t>1,290,000</t>
  </si>
  <si>
    <t>11,610,000</t>
  </si>
  <si>
    <t>39,309,348</t>
  </si>
  <si>
    <t>-27,699,348</t>
  </si>
  <si>
    <t>7,130,652</t>
  </si>
  <si>
    <t>L9388CD</t>
  </si>
  <si>
    <t>MHMFE74PVMK004893</t>
  </si>
  <si>
    <t>4D34TX28143</t>
  </si>
  <si>
    <t>7,260,456</t>
  </si>
  <si>
    <t>4,349,544</t>
  </si>
  <si>
    <t>39,179,544</t>
  </si>
  <si>
    <t>L9383CD</t>
  </si>
  <si>
    <t>MHMFE74PVMK004894</t>
  </si>
  <si>
    <t>4D34TX28101</t>
  </si>
  <si>
    <t>13,563,975</t>
  </si>
  <si>
    <t>-1,953,975</t>
  </si>
  <si>
    <t>32,876,025</t>
  </si>
  <si>
    <t>L9392CD</t>
  </si>
  <si>
    <t>MHMFE74PVMK005111</t>
  </si>
  <si>
    <t>4D34TX30814</t>
  </si>
  <si>
    <t>04/08/2021</t>
  </si>
  <si>
    <t>04/07/2024</t>
  </si>
  <si>
    <t>19,750,803</t>
  </si>
  <si>
    <t>-8,140,803</t>
  </si>
  <si>
    <t>26,689,197</t>
  </si>
  <si>
    <t>L9384CD</t>
  </si>
  <si>
    <t>MHMFE74PVMK005110</t>
  </si>
  <si>
    <t>4D34TX30810</t>
  </si>
  <si>
    <t>23,496,810</t>
  </si>
  <si>
    <t>-11,886,810</t>
  </si>
  <si>
    <t>22,943,190</t>
  </si>
  <si>
    <t>L9386CD</t>
  </si>
  <si>
    <t>MHMFE74PVMK005109</t>
  </si>
  <si>
    <t>4D34TX30812</t>
  </si>
  <si>
    <t>27,136,080</t>
  </si>
  <si>
    <t>-15,526,080</t>
  </si>
  <si>
    <t>19,303,920</t>
  </si>
  <si>
    <t>L9385CD</t>
  </si>
  <si>
    <t>MHMFE74PVMK005040</t>
  </si>
  <si>
    <t>4D34TX30631</t>
  </si>
  <si>
    <t>04/17/2021</t>
  </si>
  <si>
    <t>04/16/2024</t>
  </si>
  <si>
    <t>29,173,098</t>
  </si>
  <si>
    <t>-17,563,098</t>
  </si>
  <si>
    <t>17,266,902</t>
  </si>
  <si>
    <t>L9391CD</t>
  </si>
  <si>
    <t>MHMFE74PVMK005160</t>
  </si>
  <si>
    <t>4D34TX30790</t>
  </si>
  <si>
    <t>19,743,726</t>
  </si>
  <si>
    <t>-8,133,726</t>
  </si>
  <si>
    <t>26,696,274</t>
  </si>
  <si>
    <t>L9390CD</t>
  </si>
  <si>
    <t>MHMFE74PVMK005039</t>
  </si>
  <si>
    <t>4D34TX30630</t>
  </si>
  <si>
    <t>21,621,816</t>
  </si>
  <si>
    <t>-10,011,816</t>
  </si>
  <si>
    <t>24,818,184</t>
  </si>
  <si>
    <t>KARYAWAN PT ASURANSI EKSPOR INDONESIA. KOPERASI</t>
  </si>
  <si>
    <t>MITSUBISHI XPANDER 1.5L GLS (4X2) M/T</t>
  </si>
  <si>
    <t>B2267PKN</t>
  </si>
  <si>
    <t>MK2NCWMANKJ001503</t>
  </si>
  <si>
    <t>4A91HD4742</t>
  </si>
  <si>
    <t>02/07/2020</t>
  </si>
  <si>
    <t>02/06/2023</t>
  </si>
  <si>
    <t>11,500,000</t>
  </si>
  <si>
    <t>629,063</t>
  </si>
  <si>
    <t>10,870,937</t>
  </si>
  <si>
    <t>17,370,937</t>
  </si>
  <si>
    <t>B2401PKN</t>
  </si>
  <si>
    <t>MK2NCWMANKJ001505</t>
  </si>
  <si>
    <t>4A91HG2590</t>
  </si>
  <si>
    <t>B2849PKO</t>
  </si>
  <si>
    <t>MHKM5EA3JLK166294</t>
  </si>
  <si>
    <t>1NRG083992</t>
  </si>
  <si>
    <t>03/09/2020</t>
  </si>
  <si>
    <t>03/08/2023</t>
  </si>
  <si>
    <t>16,500,000</t>
  </si>
  <si>
    <t>4,377,217</t>
  </si>
  <si>
    <t>12,122,783</t>
  </si>
  <si>
    <t>22,622,783</t>
  </si>
  <si>
    <t>B2756PKN</t>
  </si>
  <si>
    <t>MHKM5EA3JLK166190</t>
  </si>
  <si>
    <t>1NRG083697</t>
  </si>
  <si>
    <t>03/06/2020</t>
  </si>
  <si>
    <t>03/05/2023</t>
  </si>
  <si>
    <t>542,000</t>
  </si>
  <si>
    <t>15,958,000</t>
  </si>
  <si>
    <t>26,458,000</t>
  </si>
  <si>
    <t>B2815PKO</t>
  </si>
  <si>
    <t>MHKM5EA3JLK164324</t>
  </si>
  <si>
    <t>1NRG078383</t>
  </si>
  <si>
    <t>3,487,747</t>
  </si>
  <si>
    <t>13,012,253</t>
  </si>
  <si>
    <t>23,512,253</t>
  </si>
  <si>
    <t>SAMARINDA</t>
  </si>
  <si>
    <t>B2813PKO</t>
  </si>
  <si>
    <t>MHKM5EA3JLK164049</t>
  </si>
  <si>
    <t>1NRG077730</t>
  </si>
  <si>
    <t>2,607,143</t>
  </si>
  <si>
    <t>13,892,857</t>
  </si>
  <si>
    <t>24,392,857</t>
  </si>
  <si>
    <t>KARYAWAN PT. APLIKANUSA LINTASARTA. KOPERASI</t>
  </si>
  <si>
    <t>MITSUBISHI COLT L300 DIESEL CAB CHASSIS</t>
  </si>
  <si>
    <t>B9076PCQ</t>
  </si>
  <si>
    <t>MK2L0PU39KJ025040</t>
  </si>
  <si>
    <t>4D56CTX4058</t>
  </si>
  <si>
    <t>01/28/2020</t>
  </si>
  <si>
    <t>01/27/2024</t>
  </si>
  <si>
    <t>24,000,000</t>
  </si>
  <si>
    <t>7,606,219</t>
  </si>
  <si>
    <t>16,393,781</t>
  </si>
  <si>
    <t>40,393,781</t>
  </si>
  <si>
    <t>MITSUBISHI COLT DIESEL FE 71 PS</t>
  </si>
  <si>
    <t>B9169PCQ</t>
  </si>
  <si>
    <t>MHMFE71PGKK007121</t>
  </si>
  <si>
    <t>4D34T-TX0494</t>
  </si>
  <si>
    <t>02/15/2020</t>
  </si>
  <si>
    <t>02/14/2024</t>
  </si>
  <si>
    <t>56,374,800</t>
  </si>
  <si>
    <t>1,174,475</t>
  </si>
  <si>
    <t>27,012,925</t>
  </si>
  <si>
    <t>BM9909TX</t>
  </si>
  <si>
    <t>MMBJJKL10KH059194</t>
  </si>
  <si>
    <t>4N15UGH8947</t>
  </si>
  <si>
    <t>07/18/2020</t>
  </si>
  <si>
    <t>07/17/2022</t>
  </si>
  <si>
    <t>15,300,000</t>
  </si>
  <si>
    <t>BM9908TX</t>
  </si>
  <si>
    <t>MMBJJKL10KH059195</t>
  </si>
  <si>
    <t>4N15UGH8825</t>
  </si>
  <si>
    <t>4,680,895</t>
  </si>
  <si>
    <t>10,619,105</t>
  </si>
  <si>
    <t>15,719,105</t>
  </si>
  <si>
    <t>KECANTIKAN FARRA KOSMETIK INDONESIA. PT</t>
  </si>
  <si>
    <t>B2380UOT</t>
  </si>
  <si>
    <t>MK2NCLMARLJ000352</t>
  </si>
  <si>
    <t>4A91HQ7036</t>
  </si>
  <si>
    <t>10/21/2020</t>
  </si>
  <si>
    <t>10/20/2023</t>
  </si>
  <si>
    <t>471,900</t>
  </si>
  <si>
    <t>7,028,100</t>
  </si>
  <si>
    <t>17,528,100</t>
  </si>
  <si>
    <t>HONDA CRV 2.4 A/T FACE LIFT</t>
  </si>
  <si>
    <t>B1289TJK</t>
  </si>
  <si>
    <t>MHRRM38SOFJ501699</t>
  </si>
  <si>
    <t>K24Z99465484</t>
  </si>
  <si>
    <t>11/19/2020</t>
  </si>
  <si>
    <t>11/18/2021</t>
  </si>
  <si>
    <t>4,764,922</t>
  </si>
  <si>
    <t>1,235,078</t>
  </si>
  <si>
    <t>KOPERASI KARYAWAN COGINDO</t>
  </si>
  <si>
    <t>DAIHATSU LUXIO 1.5 X A/T</t>
  </si>
  <si>
    <t>L1671JF</t>
  </si>
  <si>
    <t>MHKW3CB3JKK004705</t>
  </si>
  <si>
    <t>3SZDGT7254</t>
  </si>
  <si>
    <t>04/07/2019</t>
  </si>
  <si>
    <t>04/06/2022</t>
  </si>
  <si>
    <t>18,150,000</t>
  </si>
  <si>
    <t>7,439,164</t>
  </si>
  <si>
    <t>10,710,836</t>
  </si>
  <si>
    <t>12,360,836</t>
  </si>
  <si>
    <t>ISUZU Isuzu Elf NLR55 B (Microbus)</t>
  </si>
  <si>
    <t>B7770PDA</t>
  </si>
  <si>
    <t>MHCNLR55EKJ083261</t>
  </si>
  <si>
    <t>M083261</t>
  </si>
  <si>
    <t>05/29/2019</t>
  </si>
  <si>
    <t>05/28/2022</t>
  </si>
  <si>
    <t>75,600,000</t>
  </si>
  <si>
    <t>2,100,000</t>
  </si>
  <si>
    <t>67,200,000</t>
  </si>
  <si>
    <t>22,801,636</t>
  </si>
  <si>
    <t>44,398,364</t>
  </si>
  <si>
    <t>52,798,364</t>
  </si>
  <si>
    <t>ISUZU Isuzu Elf NLR55 BLX</t>
  </si>
  <si>
    <t>B7774PDA</t>
  </si>
  <si>
    <t>MHCNLR55HKJ084131</t>
  </si>
  <si>
    <t>M084131</t>
  </si>
  <si>
    <t>07/30/2019</t>
  </si>
  <si>
    <t>07/29/2022</t>
  </si>
  <si>
    <t>61,200,000</t>
  </si>
  <si>
    <t>1,700,000</t>
  </si>
  <si>
    <t>51,000,000</t>
  </si>
  <si>
    <t>18,844,943</t>
  </si>
  <si>
    <t>32,155,057</t>
  </si>
  <si>
    <t>42,355,057</t>
  </si>
  <si>
    <t xml:space="preserve">TOYOTA HI-LUX SINGLE CABIN 4X2 </t>
  </si>
  <si>
    <t>B9530PAK</t>
  </si>
  <si>
    <t>MR0EW8BB1K0208460</t>
  </si>
  <si>
    <t>1TRA647621</t>
  </si>
  <si>
    <t>01/16/2020</t>
  </si>
  <si>
    <t>01/15/2023</t>
  </si>
  <si>
    <t>847,662</t>
  </si>
  <si>
    <t>17,152,338</t>
  </si>
  <si>
    <t>26,152,338</t>
  </si>
  <si>
    <t>B2778PKM</t>
  </si>
  <si>
    <t>MHFJW8EM8L2379243</t>
  </si>
  <si>
    <t>1TRA715510</t>
  </si>
  <si>
    <t>03/16/2020</t>
  </si>
  <si>
    <t>03/15/2023</t>
  </si>
  <si>
    <t>17,600,000</t>
  </si>
  <si>
    <t>10,785,503</t>
  </si>
  <si>
    <t>6,814,497</t>
  </si>
  <si>
    <t>18,014,497</t>
  </si>
  <si>
    <t>HONDA NEW HONDA HRV 1.5L E CVT</t>
  </si>
  <si>
    <t>B2703PKN</t>
  </si>
  <si>
    <t>MHRRU1850KJ806216</t>
  </si>
  <si>
    <t>L15Z61229690</t>
  </si>
  <si>
    <t>02/14/2020</t>
  </si>
  <si>
    <t>02/13/2023</t>
  </si>
  <si>
    <t>21,600,000</t>
  </si>
  <si>
    <t>13,800,000</t>
  </si>
  <si>
    <t>724,900</t>
  </si>
  <si>
    <t>13,075,100</t>
  </si>
  <si>
    <t>20,875,100</t>
  </si>
  <si>
    <t>B2868PKM</t>
  </si>
  <si>
    <t>MHRRU1850KJ806226</t>
  </si>
  <si>
    <t>L15Z61229682</t>
  </si>
  <si>
    <t>10,970,162</t>
  </si>
  <si>
    <t>2,829,838</t>
  </si>
  <si>
    <t>10,629,838</t>
  </si>
  <si>
    <t>B2707PKN</t>
  </si>
  <si>
    <t>MHRRU1850KJ806314</t>
  </si>
  <si>
    <t>L15Z61230023</t>
  </si>
  <si>
    <t>7,573,676</t>
  </si>
  <si>
    <t>6,226,324</t>
  </si>
  <si>
    <t>14,026,324</t>
  </si>
  <si>
    <t>B2705PKN</t>
  </si>
  <si>
    <t>MHRRU1850KJ806330</t>
  </si>
  <si>
    <t>L15Z61229999</t>
  </si>
  <si>
    <t>B2872PKM</t>
  </si>
  <si>
    <t>MHRRU1850KJ807162</t>
  </si>
  <si>
    <t>L15Z61233208</t>
  </si>
  <si>
    <t>599,500</t>
  </si>
  <si>
    <t>13,200,500</t>
  </si>
  <si>
    <t>21,000,500</t>
  </si>
  <si>
    <t>B2699PKN</t>
  </si>
  <si>
    <t>MHRRU1850KJ807482</t>
  </si>
  <si>
    <t>L15Z61234013</t>
  </si>
  <si>
    <t>3,476,467</t>
  </si>
  <si>
    <t>10,323,533</t>
  </si>
  <si>
    <t>18,123,533</t>
  </si>
  <si>
    <t>B2862PKM</t>
  </si>
  <si>
    <t>MHRRU1850KJ807695</t>
  </si>
  <si>
    <t>L15Z61234738</t>
  </si>
  <si>
    <t>3,212,676</t>
  </si>
  <si>
    <t>10,587,324</t>
  </si>
  <si>
    <t>18,387,324</t>
  </si>
  <si>
    <t>B2697PKN</t>
  </si>
  <si>
    <t>MHRRU1850KJ807700</t>
  </si>
  <si>
    <t>L15Z61234766</t>
  </si>
  <si>
    <t>1,738,440</t>
  </si>
  <si>
    <t>12,061,560</t>
  </si>
  <si>
    <t>19,861,560</t>
  </si>
  <si>
    <t>B2854PKM</t>
  </si>
  <si>
    <t>MHRRU1850KJ807716</t>
  </si>
  <si>
    <t>L15Z61234785</t>
  </si>
  <si>
    <t>9,238,134</t>
  </si>
  <si>
    <t>4,561,866</t>
  </si>
  <si>
    <t>12,361,866</t>
  </si>
  <si>
    <t>B2864PKM</t>
  </si>
  <si>
    <t>MHRRU1850KJ807718</t>
  </si>
  <si>
    <t>L15Z61234775</t>
  </si>
  <si>
    <t>B2679PKN</t>
  </si>
  <si>
    <t>MHRRU1850KJ806492</t>
  </si>
  <si>
    <t>L15Z61230705</t>
  </si>
  <si>
    <t>3,644,690</t>
  </si>
  <si>
    <t>10,155,310</t>
  </si>
  <si>
    <t>17,955,310</t>
  </si>
  <si>
    <t>HONDA All New CR-V 2.0L i-VTEC</t>
  </si>
  <si>
    <t>B1132PJQ</t>
  </si>
  <si>
    <t>MHRRW3830LJ000006</t>
  </si>
  <si>
    <t>R20ZC1130063</t>
  </si>
  <si>
    <t>1,529,225</t>
  </si>
  <si>
    <t>12,270,775</t>
  </si>
  <si>
    <t>20,070,775</t>
  </si>
  <si>
    <t>B1241PJQ</t>
  </si>
  <si>
    <t>MHRRW3830LJ000013</t>
  </si>
  <si>
    <t>R20ZC1130115</t>
  </si>
  <si>
    <t>1,581,800</t>
  </si>
  <si>
    <t>12,218,200</t>
  </si>
  <si>
    <t>20,018,200</t>
  </si>
  <si>
    <t>HONDA Honda HR-V 1,5L E CVT</t>
  </si>
  <si>
    <t>B2402PKO</t>
  </si>
  <si>
    <t>MHRRU1850LJ800686</t>
  </si>
  <si>
    <t>L15Z61237335</t>
  </si>
  <si>
    <t>04/03/2020</t>
  </si>
  <si>
    <t>04/02/2023</t>
  </si>
  <si>
    <t>15,750,000</t>
  </si>
  <si>
    <t>B2717PKR</t>
  </si>
  <si>
    <t>MHRRU1850LJ800632</t>
  </si>
  <si>
    <t>L15Z61237321</t>
  </si>
  <si>
    <t>14,700,000</t>
  </si>
  <si>
    <t>7,223,382</t>
  </si>
  <si>
    <t>7,476,618</t>
  </si>
  <si>
    <t>17,976,618</t>
  </si>
  <si>
    <t>B2700PKQ</t>
  </si>
  <si>
    <t>MHRRU1850LJ800641</t>
  </si>
  <si>
    <t>L15Z61237301</t>
  </si>
  <si>
    <t>727,100</t>
  </si>
  <si>
    <t>13,972,900</t>
  </si>
  <si>
    <t>24,472,900</t>
  </si>
  <si>
    <t>B2698PKQ</t>
  </si>
  <si>
    <t>MHRRU1850LJ800624</t>
  </si>
  <si>
    <t>L15Z61237353</t>
  </si>
  <si>
    <t>B2719PKR</t>
  </si>
  <si>
    <t>MHRRU1850LJ800180</t>
  </si>
  <si>
    <t>L15Z61236191</t>
  </si>
  <si>
    <t>KEPULAUAN RIAU</t>
  </si>
  <si>
    <t>BATAM</t>
  </si>
  <si>
    <t>KT1183Y</t>
  </si>
  <si>
    <t>MHRRRU1850LJ801762</t>
  </si>
  <si>
    <t>L15Z61241259</t>
  </si>
  <si>
    <t>04/25/2020</t>
  </si>
  <si>
    <t>04/24/2023</t>
  </si>
  <si>
    <t>B2602PKR</t>
  </si>
  <si>
    <t>MHKM5EA3JLK170633</t>
  </si>
  <si>
    <t>1NR - G097257</t>
  </si>
  <si>
    <t>07/25/2020</t>
  </si>
  <si>
    <t>07/24/2023</t>
  </si>
  <si>
    <t>988,414</t>
  </si>
  <si>
    <t>14,311,586</t>
  </si>
  <si>
    <t>29,611,586</t>
  </si>
  <si>
    <t>B2944PKR</t>
  </si>
  <si>
    <t>MHKM5EA3JLK171705</t>
  </si>
  <si>
    <t>1NRG100432</t>
  </si>
  <si>
    <t>08/14/2020</t>
  </si>
  <si>
    <t>08/13/2023</t>
  </si>
  <si>
    <t>32,580,000</t>
  </si>
  <si>
    <t>905,000</t>
  </si>
  <si>
    <t>15,385,000</t>
  </si>
  <si>
    <t>20,152,467</t>
  </si>
  <si>
    <t>-4,767,467</t>
  </si>
  <si>
    <t>12,427,533</t>
  </si>
  <si>
    <t>B2032PKT</t>
  </si>
  <si>
    <t>MHRRU1850LJ802160</t>
  </si>
  <si>
    <t>L15Z61242174</t>
  </si>
  <si>
    <t>08/04/2020</t>
  </si>
  <si>
    <t>08/03/2023</t>
  </si>
  <si>
    <t>11,900,000</t>
  </si>
  <si>
    <t>7,480,057</t>
  </si>
  <si>
    <t>4,419,943</t>
  </si>
  <si>
    <t>17,719,943</t>
  </si>
  <si>
    <t>PAPUA BARAT</t>
  </si>
  <si>
    <t>SORONG</t>
  </si>
  <si>
    <t>B2450PKT</t>
  </si>
  <si>
    <t>MHKM5EA3JLK171713</t>
  </si>
  <si>
    <t>1NRG100075</t>
  </si>
  <si>
    <t>09/19/2020</t>
  </si>
  <si>
    <t>09/18/2023</t>
  </si>
  <si>
    <t>14,480,000</t>
  </si>
  <si>
    <t>3,154,567</t>
  </si>
  <si>
    <t>11,325,433</t>
  </si>
  <si>
    <t>29,425,433</t>
  </si>
  <si>
    <t>KB1892MH</t>
  </si>
  <si>
    <t>MHRRU1850LJ802453</t>
  </si>
  <si>
    <t>L15Z61243096</t>
  </si>
  <si>
    <t>10/23/2020</t>
  </si>
  <si>
    <t>10/22/2023</t>
  </si>
  <si>
    <t>9,601,855</t>
  </si>
  <si>
    <t>898,145</t>
  </si>
  <si>
    <t>15,598,145</t>
  </si>
  <si>
    <t>KURABO MANUNGGAL TEXTILE INDUSTRIES. PT</t>
  </si>
  <si>
    <t>MITSUBISHI XPANDER 1.5L ULTIMATE (4X2) A/T</t>
  </si>
  <si>
    <t>B2977PFV</t>
  </si>
  <si>
    <t>MK2NCWTARKJ006022</t>
  </si>
  <si>
    <t>4A91GL8100</t>
  </si>
  <si>
    <t>01/04/2021</t>
  </si>
  <si>
    <t>01/03/2022</t>
  </si>
  <si>
    <t>1,084,950</t>
  </si>
  <si>
    <t>4,915,050</t>
  </si>
  <si>
    <t>MAHIZA KARYA MANDIRI. PT</t>
  </si>
  <si>
    <t>SERANG</t>
  </si>
  <si>
    <t>B9317UAQ</t>
  </si>
  <si>
    <t>MMBENKL30KH057077</t>
  </si>
  <si>
    <t>4D56UAZ6288</t>
  </si>
  <si>
    <t>03/24/2020</t>
  </si>
  <si>
    <t>03/23/2023</t>
  </si>
  <si>
    <t>37,980,000</t>
  </si>
  <si>
    <t>1,055,000</t>
  </si>
  <si>
    <t>23,210,000</t>
  </si>
  <si>
    <t>14,074,064</t>
  </si>
  <si>
    <t>9,135,936</t>
  </si>
  <si>
    <t>23,905,936</t>
  </si>
  <si>
    <t>B9186UAR</t>
  </si>
  <si>
    <t>MMBENKL30MH029678</t>
  </si>
  <si>
    <t>4D56UBD5336</t>
  </si>
  <si>
    <t>01/29/2026</t>
  </si>
  <si>
    <t>75,300,000</t>
  </si>
  <si>
    <t>1,255,000</t>
  </si>
  <si>
    <t>15,060,000</t>
  </si>
  <si>
    <t>B9282UAR</t>
  </si>
  <si>
    <t>MMBENKL30MH032808</t>
  </si>
  <si>
    <t>4D56UBD6370</t>
  </si>
  <si>
    <t>23,033,148</t>
  </si>
  <si>
    <t>-7,973,148</t>
  </si>
  <si>
    <t>52,266,852</t>
  </si>
  <si>
    <t>MANDIRI INSAN USAHA. PT</t>
  </si>
  <si>
    <t>MITSUBISHI XPANDER 1.5L SPORT-L (4X2) M/T</t>
  </si>
  <si>
    <t>BA1193IQ</t>
  </si>
  <si>
    <t>MK2NCLPANLJ000877</t>
  </si>
  <si>
    <t>4A91HP7690</t>
  </si>
  <si>
    <t>11/03/2024</t>
  </si>
  <si>
    <t>BA1194IQ</t>
  </si>
  <si>
    <t>MK2NCLPANLJ000796</t>
  </si>
  <si>
    <t>4A91HP8525</t>
  </si>
  <si>
    <t>BG7033OI</t>
  </si>
  <si>
    <t>JTFSS22P3L0191207</t>
  </si>
  <si>
    <t>2KDB047080</t>
  </si>
  <si>
    <t>11/01/2020</t>
  </si>
  <si>
    <t>10/31/2024</t>
  </si>
  <si>
    <t>38,400,000</t>
  </si>
  <si>
    <t>11,200,000</t>
  </si>
  <si>
    <t>BG1806Z</t>
  </si>
  <si>
    <t>MK2NCLMARLJ000578</t>
  </si>
  <si>
    <t>4A91HS2699</t>
  </si>
  <si>
    <t>11/05/2020</t>
  </si>
  <si>
    <t>11/04/2024</t>
  </si>
  <si>
    <t>BG1808Z</t>
  </si>
  <si>
    <t>MK2NCLMARLJ000641</t>
  </si>
  <si>
    <t>4A91HS3152</t>
  </si>
  <si>
    <t>BG1805Z</t>
  </si>
  <si>
    <t>MK2NCLMARLJ000736</t>
  </si>
  <si>
    <t>4A91HS5495</t>
  </si>
  <si>
    <t>BG1809Z</t>
  </si>
  <si>
    <t>MK2NCLMARLJ000746</t>
  </si>
  <si>
    <t>4A91HS5407</t>
  </si>
  <si>
    <t>BG1807Z</t>
  </si>
  <si>
    <t>MK2NCLMARLJ000782</t>
  </si>
  <si>
    <t>4A91HS5450</t>
  </si>
  <si>
    <t>TOYOTA ALL NEW KIJANG INNOVA 2.0 V AT BENSIN</t>
  </si>
  <si>
    <t>BA1829IP</t>
  </si>
  <si>
    <t>MHFAW8EM6L0215646</t>
  </si>
  <si>
    <t>1TRA806759</t>
  </si>
  <si>
    <t>MARGA NUSANTARA JAYA. PT</t>
  </si>
  <si>
    <t>LOMBOK</t>
  </si>
  <si>
    <t>DK8914BQ</t>
  </si>
  <si>
    <t>MK2L0PU39LJ002624</t>
  </si>
  <si>
    <t>4D56CU19821</t>
  </si>
  <si>
    <t>09/09/2020</t>
  </si>
  <si>
    <t>09/08/2025</t>
  </si>
  <si>
    <t>66,000,000</t>
  </si>
  <si>
    <t>4,428,660</t>
  </si>
  <si>
    <t>13,171,340</t>
  </si>
  <si>
    <t>61,571,340</t>
  </si>
  <si>
    <t>L9941AK</t>
  </si>
  <si>
    <t>MK2L0PU39LJ002561</t>
  </si>
  <si>
    <t>4D56CU19774</t>
  </si>
  <si>
    <t>10/13/2020</t>
  </si>
  <si>
    <t>10/12/2025</t>
  </si>
  <si>
    <t>5,168,263</t>
  </si>
  <si>
    <t>11,331,737</t>
  </si>
  <si>
    <t>60,831,737</t>
  </si>
  <si>
    <t>L9947AK</t>
  </si>
  <si>
    <t>MK2L0PU39LJ002565</t>
  </si>
  <si>
    <t>4D56CU19770</t>
  </si>
  <si>
    <t>H8158CA</t>
  </si>
  <si>
    <t>MK2L0PU39LJ002602</t>
  </si>
  <si>
    <t>4D56CU19810</t>
  </si>
  <si>
    <t>2,375,745</t>
  </si>
  <si>
    <t>15,224,255</t>
  </si>
  <si>
    <t>63,624,255</t>
  </si>
  <si>
    <t>DD8247SA</t>
  </si>
  <si>
    <t>MK2L0PU39LJ002598</t>
  </si>
  <si>
    <t>4D56CU19807</t>
  </si>
  <si>
    <t>09/05/2020</t>
  </si>
  <si>
    <t>09/04/2025</t>
  </si>
  <si>
    <t>1,189,560</t>
  </si>
  <si>
    <t>16,410,440</t>
  </si>
  <si>
    <t>64,810,440</t>
  </si>
  <si>
    <t>DA8137JA</t>
  </si>
  <si>
    <t>MK2L0PU39LJ002593</t>
  </si>
  <si>
    <t>4D56CU19777</t>
  </si>
  <si>
    <t>09/23/2020</t>
  </si>
  <si>
    <t>09/22/2025</t>
  </si>
  <si>
    <t>3,022,714</t>
  </si>
  <si>
    <t>14,577,286</t>
  </si>
  <si>
    <t>62,977,286</t>
  </si>
  <si>
    <t>H8159CA</t>
  </si>
  <si>
    <t>MK2L0PU39LJ002619</t>
  </si>
  <si>
    <t>4D56CU19827</t>
  </si>
  <si>
    <t>09/08/2020</t>
  </si>
  <si>
    <t>09/07/2025</t>
  </si>
  <si>
    <t>4,437,923</t>
  </si>
  <si>
    <t>13,162,077</t>
  </si>
  <si>
    <t>61,562,077</t>
  </si>
  <si>
    <t>B9360UCW</t>
  </si>
  <si>
    <t>MK2L0PU39LJ002549</t>
  </si>
  <si>
    <t>4D56CU19730</t>
  </si>
  <si>
    <t>08/12/2020</t>
  </si>
  <si>
    <t>08/11/2025</t>
  </si>
  <si>
    <t>18,700,000</t>
  </si>
  <si>
    <t>4,829,522</t>
  </si>
  <si>
    <t>13,870,478</t>
  </si>
  <si>
    <t>61,170,478</t>
  </si>
  <si>
    <t>B9341UCW</t>
  </si>
  <si>
    <t>MK2L0PU39LJ002556</t>
  </si>
  <si>
    <t>4D56CU19766</t>
  </si>
  <si>
    <t>2,750,200</t>
  </si>
  <si>
    <t>14,849,800</t>
  </si>
  <si>
    <t>63,249,800</t>
  </si>
  <si>
    <t>D8879FM</t>
  </si>
  <si>
    <t>MK2L0PU39LJ002570</t>
  </si>
  <si>
    <t>4D56CU19763</t>
  </si>
  <si>
    <t>TOYOTA TOYOTA  NEW CALYA  G M/T</t>
  </si>
  <si>
    <t>L1901RJ</t>
  </si>
  <si>
    <t>MHKA6GJ6JLJ604187</t>
  </si>
  <si>
    <t>3NRH503001</t>
  </si>
  <si>
    <t>08/11/2020</t>
  </si>
  <si>
    <t>08/10/2025</t>
  </si>
  <si>
    <t>8,500,000</t>
  </si>
  <si>
    <t>TOYOTA TOYOTA CALYA  G M/T</t>
  </si>
  <si>
    <t xml:space="preserve">D1248AJA </t>
  </si>
  <si>
    <t>MHKA6GJ6JMJ617217</t>
  </si>
  <si>
    <t>3NRH562971</t>
  </si>
  <si>
    <t>05/20/2021</t>
  </si>
  <si>
    <t>05/19/2026</t>
  </si>
  <si>
    <t>B2857UOY</t>
  </si>
  <si>
    <t>MHKA6GJ6JMJ616640</t>
  </si>
  <si>
    <t>3NRH559437</t>
  </si>
  <si>
    <t>05/07/2021</t>
  </si>
  <si>
    <t>05/06/2026</t>
  </si>
  <si>
    <t>625,200</t>
  </si>
  <si>
    <t>3,374,800</t>
  </si>
  <si>
    <t>29,374,800</t>
  </si>
  <si>
    <t>B2984UOX</t>
  </si>
  <si>
    <t>MHKA6GJ6JMJ618077</t>
  </si>
  <si>
    <t>3NRH567255</t>
  </si>
  <si>
    <t>B2391UZD</t>
  </si>
  <si>
    <t>MK2NCLHARMJ001308</t>
  </si>
  <si>
    <t>4A91KAC9437</t>
  </si>
  <si>
    <t>07/23/2021</t>
  </si>
  <si>
    <t>07/22/2026</t>
  </si>
  <si>
    <t>D1641AJE</t>
  </si>
  <si>
    <t>MK2NCLHARMJ001305</t>
  </si>
  <si>
    <t>4A91KAC9259</t>
  </si>
  <si>
    <t>07/24/2021</t>
  </si>
  <si>
    <t>07/23/2026</t>
  </si>
  <si>
    <t>BM1873OE</t>
  </si>
  <si>
    <t>MK2NCLHARMJ001286</t>
  </si>
  <si>
    <t>4A91KAC9187</t>
  </si>
  <si>
    <t>07/27/2021</t>
  </si>
  <si>
    <t>07/26/2026</t>
  </si>
  <si>
    <t>MITSUBISHI COLT L300 DIESEL E-2 CABIN CHASSIS</t>
  </si>
  <si>
    <t>L9406CF</t>
  </si>
  <si>
    <t>MK2L0PU39MJ003110</t>
  </si>
  <si>
    <t>4D56CX26258</t>
  </si>
  <si>
    <t>06/19/2021</t>
  </si>
  <si>
    <t>06/18/2026</t>
  </si>
  <si>
    <t>TEGAL</t>
  </si>
  <si>
    <t>H9617CA</t>
  </si>
  <si>
    <t>MK2L0PU39MJ003263</t>
  </si>
  <si>
    <t>4D56CX26365</t>
  </si>
  <si>
    <t>07/29/2021</t>
  </si>
  <si>
    <t>07/28/2026</t>
  </si>
  <si>
    <t>1,575,255</t>
  </si>
  <si>
    <t>3,224,745</t>
  </si>
  <si>
    <t>46,424,745</t>
  </si>
  <si>
    <t>H9616CA</t>
  </si>
  <si>
    <t>MK2L0PU39MJ003289</t>
  </si>
  <si>
    <t>4D56CX26284</t>
  </si>
  <si>
    <t>H9567CA</t>
  </si>
  <si>
    <t>MHMFE71PGMK008920</t>
  </si>
  <si>
    <t>4D34TX31052</t>
  </si>
  <si>
    <t>07/01/2021</t>
  </si>
  <si>
    <t>06/30/2026</t>
  </si>
  <si>
    <t>90,000,000</t>
  </si>
  <si>
    <t xml:space="preserve">H9568CA </t>
  </si>
  <si>
    <t>MHMFE71PGMK008929</t>
  </si>
  <si>
    <t>4D34TX31058</t>
  </si>
  <si>
    <t>L9404CF</t>
  </si>
  <si>
    <t>MHMFE71PGMK008928</t>
  </si>
  <si>
    <t>4D34TX31057</t>
  </si>
  <si>
    <t>06/20/2021</t>
  </si>
  <si>
    <t>06/19/2026</t>
  </si>
  <si>
    <t>833,943</t>
  </si>
  <si>
    <t>9,666,057</t>
  </si>
  <si>
    <t>89,166,057</t>
  </si>
  <si>
    <t>AB8952EA</t>
  </si>
  <si>
    <t>MHMFE71PGMK008930</t>
  </si>
  <si>
    <t>4D34TX31299</t>
  </si>
  <si>
    <t>08/06/2021</t>
  </si>
  <si>
    <t>08/05/2026</t>
  </si>
  <si>
    <t>MCLOGI ARK INDONESIA. PT</t>
  </si>
  <si>
    <t>MITSUBISHI OUTLANDER PHEV ULTIMATE 4X4 A/T (2.4L A/T)</t>
  </si>
  <si>
    <t>B1291UJW</t>
  </si>
  <si>
    <t>JMYXDGG3WKZ000121</t>
  </si>
  <si>
    <t>4B12BR0848</t>
  </si>
  <si>
    <t>MITRA EKSPEDISI SEJAHTERA. PT</t>
  </si>
  <si>
    <t>H8757BA</t>
  </si>
  <si>
    <t>MHMFE71PCLK018123</t>
  </si>
  <si>
    <t>4D34T-U33421</t>
  </si>
  <si>
    <t>05/05/2020</t>
  </si>
  <si>
    <t>05/04/2023</t>
  </si>
  <si>
    <t>50,400,000</t>
  </si>
  <si>
    <t>1,400,000</t>
  </si>
  <si>
    <t>28,000,000</t>
  </si>
  <si>
    <t>8,755,764</t>
  </si>
  <si>
    <t>19,244,236</t>
  </si>
  <si>
    <t>41,644,236</t>
  </si>
  <si>
    <t>H8756BA</t>
  </si>
  <si>
    <t>MHMFE71PCLK018068</t>
  </si>
  <si>
    <t>4D34T-U33410</t>
  </si>
  <si>
    <t>6,142,758</t>
  </si>
  <si>
    <t>21,857,242</t>
  </si>
  <si>
    <t>44,257,242</t>
  </si>
  <si>
    <t>MITSUBISHI COLT DIESEL FE 84G HDL</t>
  </si>
  <si>
    <t>H8837BA</t>
  </si>
  <si>
    <t>MHMFE84PWLK017496</t>
  </si>
  <si>
    <t>4D34T-U16452</t>
  </si>
  <si>
    <t>34,000,000</t>
  </si>
  <si>
    <t>63,608,519</t>
  </si>
  <si>
    <t>-29,608,519</t>
  </si>
  <si>
    <t>-2,408,519</t>
  </si>
  <si>
    <t>H8758BA</t>
  </si>
  <si>
    <t>MHMFE84PWLK017511</t>
  </si>
  <si>
    <t>4D34T-U16469</t>
  </si>
  <si>
    <t>45,616,206</t>
  </si>
  <si>
    <t>-11,616,206</t>
  </si>
  <si>
    <t>15,583,794</t>
  </si>
  <si>
    <t>H8835BA</t>
  </si>
  <si>
    <t>MHMFE74PVLK003575</t>
  </si>
  <si>
    <t>4D34T-U33011</t>
  </si>
  <si>
    <t>1,600,000</t>
  </si>
  <si>
    <t>78,537,688</t>
  </si>
  <si>
    <t>-46,537,688</t>
  </si>
  <si>
    <t>-20,937,688</t>
  </si>
  <si>
    <t>H8754BA</t>
  </si>
  <si>
    <t>MHMFE74PVLK003411</t>
  </si>
  <si>
    <t>4D34T-U21433</t>
  </si>
  <si>
    <t>59,331,721</t>
  </si>
  <si>
    <t>-27,331,721</t>
  </si>
  <si>
    <t>-1,731,721</t>
  </si>
  <si>
    <t>H8048CA</t>
  </si>
  <si>
    <t>MHMFE71PCLK018380</t>
  </si>
  <si>
    <t>4D34TU45252</t>
  </si>
  <si>
    <t>62,100,000</t>
  </si>
  <si>
    <t>1,725,000</t>
  </si>
  <si>
    <t>29,325,000</t>
  </si>
  <si>
    <t>4,314,400</t>
  </si>
  <si>
    <t>25,010,600</t>
  </si>
  <si>
    <t>57,785,600</t>
  </si>
  <si>
    <t>H8047CA</t>
  </si>
  <si>
    <t>MHMFE71PCLK018379</t>
  </si>
  <si>
    <t>4D34TU45256</t>
  </si>
  <si>
    <t>5,280,200</t>
  </si>
  <si>
    <t>24,044,800</t>
  </si>
  <si>
    <t>56,819,800</t>
  </si>
  <si>
    <t>H8046CA</t>
  </si>
  <si>
    <t>MHMFE71PCLK018378</t>
  </si>
  <si>
    <t>4D34TU45255</t>
  </si>
  <si>
    <t>8,152,750</t>
  </si>
  <si>
    <t>21,172,250</t>
  </si>
  <si>
    <t>53,947,250</t>
  </si>
  <si>
    <t>H8045CA</t>
  </si>
  <si>
    <t>MHMFE71PCLK018377</t>
  </si>
  <si>
    <t>4D34TU45254</t>
  </si>
  <si>
    <t>6,634,800</t>
  </si>
  <si>
    <t>22,690,200</t>
  </si>
  <si>
    <t>55,465,200</t>
  </si>
  <si>
    <t>H8049CA</t>
  </si>
  <si>
    <t>MHMFE71PCLK018382</t>
  </si>
  <si>
    <t>4D34TU45253</t>
  </si>
  <si>
    <t>6,894,000</t>
  </si>
  <si>
    <t>22,431,000</t>
  </si>
  <si>
    <t>55,206,000</t>
  </si>
  <si>
    <t>H8052CA</t>
  </si>
  <si>
    <t>MHMFE71PCLK018383</t>
  </si>
  <si>
    <t>4D34TU45263</t>
  </si>
  <si>
    <t>1,555,200</t>
  </si>
  <si>
    <t>27,769,800</t>
  </si>
  <si>
    <t>60,544,800</t>
  </si>
  <si>
    <t>H8044CA</t>
  </si>
  <si>
    <t>MHMFE71PCLK018376</t>
  </si>
  <si>
    <t>4D34TU45278</t>
  </si>
  <si>
    <t>13,162,756</t>
  </si>
  <si>
    <t>16,162,244</t>
  </si>
  <si>
    <t>48,937,244</t>
  </si>
  <si>
    <t>H8042CA</t>
  </si>
  <si>
    <t>MHMFE71PCLK018375</t>
  </si>
  <si>
    <t>4D34TU45277</t>
  </si>
  <si>
    <t>7,909,800</t>
  </si>
  <si>
    <t>21,415,200</t>
  </si>
  <si>
    <t>54,190,200</t>
  </si>
  <si>
    <t>H8041CA</t>
  </si>
  <si>
    <t>MHMFE71PCLK018345</t>
  </si>
  <si>
    <t>4D34TU45272</t>
  </si>
  <si>
    <t>1,425,600</t>
  </si>
  <si>
    <t>27,899,400</t>
  </si>
  <si>
    <t>60,674,400</t>
  </si>
  <si>
    <t>H8053CA</t>
  </si>
  <si>
    <t>MHMFE71PCLK018325</t>
  </si>
  <si>
    <t>4D34TU45333</t>
  </si>
  <si>
    <t>4,444,000</t>
  </si>
  <si>
    <t>24,881,000</t>
  </si>
  <si>
    <t>57,656,000</t>
  </si>
  <si>
    <t>H8054CA</t>
  </si>
  <si>
    <t>MHMFE71PCLK018324</t>
  </si>
  <si>
    <t>4D34TU45330</t>
  </si>
  <si>
    <t>3,925,600</t>
  </si>
  <si>
    <t>25,399,400</t>
  </si>
  <si>
    <t>58,174,400</t>
  </si>
  <si>
    <t>H8056CA</t>
  </si>
  <si>
    <t>MHMFE71PCLK018323</t>
  </si>
  <si>
    <t>4D34TU45328</t>
  </si>
  <si>
    <t>21,518,937</t>
  </si>
  <si>
    <t>7,806,063</t>
  </si>
  <si>
    <t>40,581,063</t>
  </si>
  <si>
    <t>H8057CA</t>
  </si>
  <si>
    <t>MHMFE71PCLK018322</t>
  </si>
  <si>
    <t>4D34TU45314</t>
  </si>
  <si>
    <t>8,752,638</t>
  </si>
  <si>
    <t>20,572,362</t>
  </si>
  <si>
    <t>53,347,362</t>
  </si>
  <si>
    <t>H8058CA</t>
  </si>
  <si>
    <t>MHMFE71PCLK018321</t>
  </si>
  <si>
    <t>4D34TU45329</t>
  </si>
  <si>
    <t>6,764,400</t>
  </si>
  <si>
    <t>22,560,600</t>
  </si>
  <si>
    <t>55,335,600</t>
  </si>
  <si>
    <t>H8059CA</t>
  </si>
  <si>
    <t>MHMFE71PCLK018320</t>
  </si>
  <si>
    <t>4D34TU45307</t>
  </si>
  <si>
    <t>H8078CA</t>
  </si>
  <si>
    <t>MHMFE74PVLK003660</t>
  </si>
  <si>
    <t>4D34TU32385</t>
  </si>
  <si>
    <t>72,900,000</t>
  </si>
  <si>
    <t>2,025,000</t>
  </si>
  <si>
    <t>34,425,000</t>
  </si>
  <si>
    <t>27,765,583</t>
  </si>
  <si>
    <t>6,659,417</t>
  </si>
  <si>
    <t>45,134,417</t>
  </si>
  <si>
    <t>H8079CA</t>
  </si>
  <si>
    <t>MHMFE74PVLK003659</t>
  </si>
  <si>
    <t>4D34TU32349</t>
  </si>
  <si>
    <t>43,250,995</t>
  </si>
  <si>
    <t>-8,825,995</t>
  </si>
  <si>
    <t>29,649,005</t>
  </si>
  <si>
    <t>H8081CA</t>
  </si>
  <si>
    <t>MHMFE74PVLK003658</t>
  </si>
  <si>
    <t>4D34TU32372</t>
  </si>
  <si>
    <t>11,309,869</t>
  </si>
  <si>
    <t>23,115,131</t>
  </si>
  <si>
    <t>61,590,131</t>
  </si>
  <si>
    <t>H8082CA</t>
  </si>
  <si>
    <t>MHMFE74PVLK003657</t>
  </si>
  <si>
    <t>4D34TU32386</t>
  </si>
  <si>
    <t>34,139,880</t>
  </si>
  <si>
    <t>285,120</t>
  </si>
  <si>
    <t>38,760,120</t>
  </si>
  <si>
    <t>H8066CA</t>
  </si>
  <si>
    <t>MHMFE74PVLK003603</t>
  </si>
  <si>
    <t>4D34TU32373</t>
  </si>
  <si>
    <t>78,098,808</t>
  </si>
  <si>
    <t>-43,673,808</t>
  </si>
  <si>
    <t>-5,198,808</t>
  </si>
  <si>
    <t>H8067CA</t>
  </si>
  <si>
    <t>MHMFE74PVLK003605</t>
  </si>
  <si>
    <t>4D34TU32362</t>
  </si>
  <si>
    <t>44,125,482</t>
  </si>
  <si>
    <t>-9,700,482</t>
  </si>
  <si>
    <t>28,774,518</t>
  </si>
  <si>
    <t>H8068CA</t>
  </si>
  <si>
    <t>MHMFE74PVLK003606</t>
  </si>
  <si>
    <t>4D34TU32541</t>
  </si>
  <si>
    <t>40,357,330</t>
  </si>
  <si>
    <t>-5,932,330</t>
  </si>
  <si>
    <t>32,542,670</t>
  </si>
  <si>
    <t>H8069CA</t>
  </si>
  <si>
    <t>MHMFE74PVLK003608</t>
  </si>
  <si>
    <t>4D34TU32535</t>
  </si>
  <si>
    <t>44,895,811</t>
  </si>
  <si>
    <t>-10,470,811</t>
  </si>
  <si>
    <t>28,004,189</t>
  </si>
  <si>
    <t>H8070CA</t>
  </si>
  <si>
    <t>MHMFE74PVLK003611</t>
  </si>
  <si>
    <t>4D34TU32363</t>
  </si>
  <si>
    <t>35,692,272</t>
  </si>
  <si>
    <t>-1,267,272</t>
  </si>
  <si>
    <t>37,207,728</t>
  </si>
  <si>
    <t>H8071CA</t>
  </si>
  <si>
    <t>MHMFE74PVLK003612</t>
  </si>
  <si>
    <t>4D34TU32366</t>
  </si>
  <si>
    <t>31,413,314</t>
  </si>
  <si>
    <t>3,011,686</t>
  </si>
  <si>
    <t>41,486,686</t>
  </si>
  <si>
    <t>H8072CA</t>
  </si>
  <si>
    <t>MHMFE74PVLK003613</t>
  </si>
  <si>
    <t>4D34TU32354</t>
  </si>
  <si>
    <t>30,985,338</t>
  </si>
  <si>
    <t>3,439,662</t>
  </si>
  <si>
    <t>41,914,662</t>
  </si>
  <si>
    <t>H8073CA</t>
  </si>
  <si>
    <t>MHMFE74PVLK003614</t>
  </si>
  <si>
    <t>4D34TU32539</t>
  </si>
  <si>
    <t>32,080,650</t>
  </si>
  <si>
    <t>2,344,350</t>
  </si>
  <si>
    <t>40,819,350</t>
  </si>
  <si>
    <t>H8075CA</t>
  </si>
  <si>
    <t>MHMFE74PVLK003616</t>
  </si>
  <si>
    <t>4D34TU32540</t>
  </si>
  <si>
    <t>46,277,821</t>
  </si>
  <si>
    <t>-11,852,821</t>
  </si>
  <si>
    <t>26,622,179</t>
  </si>
  <si>
    <t>H8074CA</t>
  </si>
  <si>
    <t>MHMFE74PVLK003615</t>
  </si>
  <si>
    <t>4D34TU32537</t>
  </si>
  <si>
    <t>50,663,712</t>
  </si>
  <si>
    <t>-16,238,712</t>
  </si>
  <si>
    <t>22,236,288</t>
  </si>
  <si>
    <t>H8076CA</t>
  </si>
  <si>
    <t>MHMFE74PVLK003617</t>
  </si>
  <si>
    <t>4D34TU32361</t>
  </si>
  <si>
    <t>13,572,752</t>
  </si>
  <si>
    <t>20,852,248</t>
  </si>
  <si>
    <t>59,327,248</t>
  </si>
  <si>
    <t>H8077CA</t>
  </si>
  <si>
    <t>MHMFE74PVLK003623</t>
  </si>
  <si>
    <t>4D34TU32352</t>
  </si>
  <si>
    <t>40,833,023</t>
  </si>
  <si>
    <t>-6,408,023</t>
  </si>
  <si>
    <t>32,066,977</t>
  </si>
  <si>
    <t>H8150CA</t>
  </si>
  <si>
    <t>MHMFE74PVLK003704</t>
  </si>
  <si>
    <t>4D34TU46168</t>
  </si>
  <si>
    <t>63,622,159</t>
  </si>
  <si>
    <t>-29,197,159</t>
  </si>
  <si>
    <t>9,277,841</t>
  </si>
  <si>
    <t>H8087CA</t>
  </si>
  <si>
    <t>MHMFE84PWLK017960</t>
  </si>
  <si>
    <t>4D34TU33221</t>
  </si>
  <si>
    <t>07/07/2020</t>
  </si>
  <si>
    <t>07/06/2023</t>
  </si>
  <si>
    <t>74,700,000</t>
  </si>
  <si>
    <t>2,075,000</t>
  </si>
  <si>
    <t>37,350,000</t>
  </si>
  <si>
    <t>82,565,860</t>
  </si>
  <si>
    <t>-45,215,860</t>
  </si>
  <si>
    <t>-7,865,860</t>
  </si>
  <si>
    <t>H8089CA</t>
  </si>
  <si>
    <t>MHMFE84PWLK017957</t>
  </si>
  <si>
    <t>4D34TU33218</t>
  </si>
  <si>
    <t>61,449,604</t>
  </si>
  <si>
    <t>-24,099,604</t>
  </si>
  <si>
    <t>13,250,396</t>
  </si>
  <si>
    <t>H8092CA</t>
  </si>
  <si>
    <t>MHMFE84PWLK017955</t>
  </si>
  <si>
    <t>4D34TU33217</t>
  </si>
  <si>
    <t>16,739,904</t>
  </si>
  <si>
    <t>20,610,096</t>
  </si>
  <si>
    <t>57,960,096</t>
  </si>
  <si>
    <t>H8093CA</t>
  </si>
  <si>
    <t>MHMFE84PWLK017954</t>
  </si>
  <si>
    <t>4D34TU33214</t>
  </si>
  <si>
    <t>92,430,956</t>
  </si>
  <si>
    <t>-55,080,956</t>
  </si>
  <si>
    <t>-17,730,956</t>
  </si>
  <si>
    <t>H8094CA</t>
  </si>
  <si>
    <t>MHMFE84PWLK017953</t>
  </si>
  <si>
    <t>4D34TU33213</t>
  </si>
  <si>
    <t>113,949,006</t>
  </si>
  <si>
    <t>-76,599,006</t>
  </si>
  <si>
    <t>-39,249,006</t>
  </si>
  <si>
    <t>H8095CA</t>
  </si>
  <si>
    <t>MHMFE84PWLK017951</t>
  </si>
  <si>
    <t>4D34TU32864</t>
  </si>
  <si>
    <t>49,868,032</t>
  </si>
  <si>
    <t>-12,518,032</t>
  </si>
  <si>
    <t>24,831,968</t>
  </si>
  <si>
    <t>H8096CA</t>
  </si>
  <si>
    <t>MHMFE84PWLK017949</t>
  </si>
  <si>
    <t>4D34TU32847</t>
  </si>
  <si>
    <t>66,958,938</t>
  </si>
  <si>
    <t>-29,608,938</t>
  </si>
  <si>
    <t>7,741,062</t>
  </si>
  <si>
    <t>H8097CA</t>
  </si>
  <si>
    <t>MHMFE84PWLK017948</t>
  </si>
  <si>
    <t>4D34TU32867</t>
  </si>
  <si>
    <t>109,947,070</t>
  </si>
  <si>
    <t>-72,597,070</t>
  </si>
  <si>
    <t>-35,247,070</t>
  </si>
  <si>
    <t>H8090CA</t>
  </si>
  <si>
    <t>MHMFE84PWLK017947</t>
  </si>
  <si>
    <t>4D34TU32859</t>
  </si>
  <si>
    <t>39,058,116</t>
  </si>
  <si>
    <t>-1,708,116</t>
  </si>
  <si>
    <t>35,641,884</t>
  </si>
  <si>
    <t>H8098CA</t>
  </si>
  <si>
    <t>MHMFE84PWLK017941</t>
  </si>
  <si>
    <t>4D34TU32833</t>
  </si>
  <si>
    <t>35,275,000</t>
  </si>
  <si>
    <t>49,678,184</t>
  </si>
  <si>
    <t>-14,403,184</t>
  </si>
  <si>
    <t>25,021,816</t>
  </si>
  <si>
    <t>H8085CA</t>
  </si>
  <si>
    <t>MHMFE84PWLK017940</t>
  </si>
  <si>
    <t>4D34TU32863</t>
  </si>
  <si>
    <t>31,148,820</t>
  </si>
  <si>
    <t>4,126,180</t>
  </si>
  <si>
    <t>43,551,180</t>
  </si>
  <si>
    <t>H8091CA</t>
  </si>
  <si>
    <t>MHMFE84PWLK017938</t>
  </si>
  <si>
    <t>4D34TU32862</t>
  </si>
  <si>
    <t>81,989,152</t>
  </si>
  <si>
    <t>-46,714,152</t>
  </si>
  <si>
    <t>-7,289,152</t>
  </si>
  <si>
    <t>H8086CA</t>
  </si>
  <si>
    <t>MHMFE84PWLK017934</t>
  </si>
  <si>
    <t>4D34TU32845</t>
  </si>
  <si>
    <t>54,604,544</t>
  </si>
  <si>
    <t>-19,329,544</t>
  </si>
  <si>
    <t>20,095,456</t>
  </si>
  <si>
    <t>MITSUBISHI COLT DIESEL FE 74 S</t>
  </si>
  <si>
    <t>H8291CA</t>
  </si>
  <si>
    <t>MHMFE74PULK094990</t>
  </si>
  <si>
    <t>4D34TU98881</t>
  </si>
  <si>
    <t>09/29/2020</t>
  </si>
  <si>
    <t>09/28/2023</t>
  </si>
  <si>
    <t>70,200,000</t>
  </si>
  <si>
    <t>1,950,000</t>
  </si>
  <si>
    <t>43,637,063</t>
  </si>
  <si>
    <t>-12,437,063</t>
  </si>
  <si>
    <t>26,562,937</t>
  </si>
  <si>
    <t>H8289CA</t>
  </si>
  <si>
    <t>MHMFE74PULK094944</t>
  </si>
  <si>
    <t>4D34TU98598</t>
  </si>
  <si>
    <t>17,536,514</t>
  </si>
  <si>
    <t>13,663,486</t>
  </si>
  <si>
    <t>52,663,486</t>
  </si>
  <si>
    <t>H8326CA</t>
  </si>
  <si>
    <t>MHMFE74PVLK004058</t>
  </si>
  <si>
    <t>4D34T-U99115</t>
  </si>
  <si>
    <t>10/17/2023</t>
  </si>
  <si>
    <t>68,400,000</t>
  </si>
  <si>
    <t>28,500,000</t>
  </si>
  <si>
    <t>53,655,841</t>
  </si>
  <si>
    <t>-25,155,841</t>
  </si>
  <si>
    <t>14,744,159</t>
  </si>
  <si>
    <t>H8325CA</t>
  </si>
  <si>
    <t>MHMFE74PVLK004059</t>
  </si>
  <si>
    <t>4D34T-U99119</t>
  </si>
  <si>
    <t>33,175,736</t>
  </si>
  <si>
    <t>-4,675,736</t>
  </si>
  <si>
    <t>35,224,264</t>
  </si>
  <si>
    <t>H8324CA</t>
  </si>
  <si>
    <t>MHMFE74PVLK004060</t>
  </si>
  <si>
    <t>4D34T-099114</t>
  </si>
  <si>
    <t>54,910,717</t>
  </si>
  <si>
    <t>-26,410,717</t>
  </si>
  <si>
    <t>13,489,283</t>
  </si>
  <si>
    <t>H9246CA</t>
  </si>
  <si>
    <t>MHMFE74PVMK004886</t>
  </si>
  <si>
    <t>4D34TX28154</t>
  </si>
  <si>
    <t>03/18/2021</t>
  </si>
  <si>
    <t>03/17/2023</t>
  </si>
  <si>
    <t>13,786,968</t>
  </si>
  <si>
    <t>-786,968</t>
  </si>
  <si>
    <t>17,413,032</t>
  </si>
  <si>
    <t>H9249CA</t>
  </si>
  <si>
    <t>MHMFE74PVMK004887</t>
  </si>
  <si>
    <t xml:space="preserve">4D34TX28153 </t>
  </si>
  <si>
    <t>11,649,690</t>
  </si>
  <si>
    <t>1,350,310</t>
  </si>
  <si>
    <t>19,550,310</t>
  </si>
  <si>
    <t>H9245CA</t>
  </si>
  <si>
    <t>MHMFE74PVMK004888</t>
  </si>
  <si>
    <t>4D34TX28115</t>
  </si>
  <si>
    <t>5,112,051</t>
  </si>
  <si>
    <t>7,887,949</t>
  </si>
  <si>
    <t>26,087,949</t>
  </si>
  <si>
    <t>MITSUBISHI ELECTRIC INDONESIA. PT</t>
  </si>
  <si>
    <t>B2476PKM</t>
  </si>
  <si>
    <t>MK2NCWMANKJ001502</t>
  </si>
  <si>
    <t>4A91HC3827</t>
  </si>
  <si>
    <t>01/11/2020</t>
  </si>
  <si>
    <t>01/10/2023</t>
  </si>
  <si>
    <t>592,540</t>
  </si>
  <si>
    <t>11,407,460</t>
  </si>
  <si>
    <t>17,407,460</t>
  </si>
  <si>
    <t>MITSUBISHI MOTORS KRAMA YUDHA INDONESIA. PT</t>
  </si>
  <si>
    <t>B1302UJT</t>
  </si>
  <si>
    <t>MK2KRWPNUKJ002579</t>
  </si>
  <si>
    <t>4N15UDN1572</t>
  </si>
  <si>
    <t>05/11/2019</t>
  </si>
  <si>
    <t>05/10/2023</t>
  </si>
  <si>
    <t>1,250,000</t>
  </si>
  <si>
    <t>B1425UJT</t>
  </si>
  <si>
    <t>MK2KRWPNUKJ002580</t>
  </si>
  <si>
    <t>4N15UDN1550</t>
  </si>
  <si>
    <t>2,401,802</t>
  </si>
  <si>
    <t>37,598,198</t>
  </si>
  <si>
    <t>57,598,198</t>
  </si>
  <si>
    <t>B1304UJT</t>
  </si>
  <si>
    <t>MK2KRWPNUKJ002582</t>
  </si>
  <si>
    <t>4N15UDN1556</t>
  </si>
  <si>
    <t>11,799,241</t>
  </si>
  <si>
    <t>28,200,759</t>
  </si>
  <si>
    <t>48,200,759</t>
  </si>
  <si>
    <t xml:space="preserve">MITSUBISHI NEW OUTLANDER SPORT PX-ACTION  A/T </t>
  </si>
  <si>
    <t>B1396UJT</t>
  </si>
  <si>
    <t>MK2GAWP2TJK000765</t>
  </si>
  <si>
    <t>4B11XX2730</t>
  </si>
  <si>
    <t>05/17/2019</t>
  </si>
  <si>
    <t>05/16/2023</t>
  </si>
  <si>
    <t>40,800,000</t>
  </si>
  <si>
    <t>27,200,000</t>
  </si>
  <si>
    <t>7,704,430</t>
  </si>
  <si>
    <t>19,495,570</t>
  </si>
  <si>
    <t>33,095,570</t>
  </si>
  <si>
    <t>B1320UJT</t>
  </si>
  <si>
    <t>MK2GAWP2TJK000696</t>
  </si>
  <si>
    <t>4B11XQ9143</t>
  </si>
  <si>
    <t>06/21/2019</t>
  </si>
  <si>
    <t>06/20/2023</t>
  </si>
  <si>
    <t>26,350,000</t>
  </si>
  <si>
    <t>5,378,688</t>
  </si>
  <si>
    <t>20,971,312</t>
  </si>
  <si>
    <t>35,421,312</t>
  </si>
  <si>
    <t>MITSUBISHI XPANDER 1.5L SPORT-K (4X2) A/T</t>
  </si>
  <si>
    <t>B2731UOQ</t>
  </si>
  <si>
    <t>MK2NCLPARLJ000773</t>
  </si>
  <si>
    <t>4A91HQ2663</t>
  </si>
  <si>
    <t>04/03/2024</t>
  </si>
  <si>
    <t>12,600,000</t>
  </si>
  <si>
    <t>1,271,384</t>
  </si>
  <si>
    <t>11,328,616</t>
  </si>
  <si>
    <t>27,528,616</t>
  </si>
  <si>
    <t>B1126SSK</t>
  </si>
  <si>
    <t>MK2NCLHARLJ000261</t>
  </si>
  <si>
    <t>4A91HP7586</t>
  </si>
  <si>
    <t>05/15/2020</t>
  </si>
  <si>
    <t>05/14/2024</t>
  </si>
  <si>
    <t>MITSUBISHI ALL NEW PAJERO SPORT (CKD) EXCEED 4X2 A/T (2.5L 5A/T) (WHITE)</t>
  </si>
  <si>
    <t>B1239UJV</t>
  </si>
  <si>
    <t>MK2KRWMDYKJ000345</t>
  </si>
  <si>
    <t>4D56UAX1068</t>
  </si>
  <si>
    <t>20,000,000</t>
  </si>
  <si>
    <t>616,644</t>
  </si>
  <si>
    <t>19,383,356</t>
  </si>
  <si>
    <t>47,383,356</t>
  </si>
  <si>
    <t>B2293UOR</t>
  </si>
  <si>
    <t>MK2NCLTARLJ000477</t>
  </si>
  <si>
    <t>4A91HP4921</t>
  </si>
  <si>
    <t>06/04/2020</t>
  </si>
  <si>
    <t>06/03/2024</t>
  </si>
  <si>
    <t>11,400,000</t>
  </si>
  <si>
    <t>2,850,000</t>
  </si>
  <si>
    <t>8,550,000</t>
  </si>
  <si>
    <t>25,950,000</t>
  </si>
  <si>
    <t>B2217UOR</t>
  </si>
  <si>
    <t>MK2NCLPARLJ000533</t>
  </si>
  <si>
    <t>4A91HP5168</t>
  </si>
  <si>
    <t>B2255UOR</t>
  </si>
  <si>
    <t>MK2NCLPARLJ000894</t>
  </si>
  <si>
    <t>4A91HQ3432</t>
  </si>
  <si>
    <t>1,526,500</t>
  </si>
  <si>
    <t>9,873,500</t>
  </si>
  <si>
    <t>27,273,500</t>
  </si>
  <si>
    <t>MITSUBISHI XPANDER 1.5L SPORT (4X2) A/T (WHITE)</t>
  </si>
  <si>
    <t>B2223UOR</t>
  </si>
  <si>
    <t>MK2NCLPARLJ000421</t>
  </si>
  <si>
    <t>4A91HP8612</t>
  </si>
  <si>
    <t>06/09/2020</t>
  </si>
  <si>
    <t>06/08/2024</t>
  </si>
  <si>
    <t>B2434UOQ</t>
  </si>
  <si>
    <t>MK2NCLHARLJ000266</t>
  </si>
  <si>
    <t>4A91HP1521</t>
  </si>
  <si>
    <t>MITSUBISHI XPANDER 1.5L EXCEED (4X2) A/T (WHITE)</t>
  </si>
  <si>
    <t>B2404UOQ</t>
  </si>
  <si>
    <t>MK2NCLHARLJ000296</t>
  </si>
  <si>
    <t>4A91HP9096</t>
  </si>
  <si>
    <t>B2239UOR</t>
  </si>
  <si>
    <t>MK2NCLHARLJ000463</t>
  </si>
  <si>
    <t>4A91HP9688</t>
  </si>
  <si>
    <t>B2414UOQ</t>
  </si>
  <si>
    <t>MK2NCLHARLJ000305</t>
  </si>
  <si>
    <t>4A91HP4907</t>
  </si>
  <si>
    <t>MITSUBISHI XPANDER 1.5L EXCEED-L (4X2) A/T</t>
  </si>
  <si>
    <t>B2604UOW</t>
  </si>
  <si>
    <t>MK2NCLHARLJ001042</t>
  </si>
  <si>
    <t>4A91HX8081</t>
  </si>
  <si>
    <t>01/28/2026</t>
  </si>
  <si>
    <t>503,100</t>
  </si>
  <si>
    <t>7,896,900</t>
  </si>
  <si>
    <t>41,496,900</t>
  </si>
  <si>
    <t>B1556SSL</t>
  </si>
  <si>
    <t>MK2NCLHARLJ001048</t>
  </si>
  <si>
    <t>4A91HY0440</t>
  </si>
  <si>
    <t>B1558SSL</t>
  </si>
  <si>
    <t>MK2NCLHARLJ001052</t>
  </si>
  <si>
    <t>4A91HY1462</t>
  </si>
  <si>
    <t>MITSUBISHI XPANDER 1.5L GLS-L (4X2) A/T MY21</t>
  </si>
  <si>
    <t>B1674SSM</t>
  </si>
  <si>
    <t>MK2NCLMARMJ000232</t>
  </si>
  <si>
    <t>4A91JC6072</t>
  </si>
  <si>
    <t>02/05/2026</t>
  </si>
  <si>
    <t>B2315UOA</t>
  </si>
  <si>
    <t>MK2NCWHARKJ001866</t>
  </si>
  <si>
    <t>4A91GS8201</t>
  </si>
  <si>
    <t>03/20/2025</t>
  </si>
  <si>
    <t>6,500,000</t>
  </si>
  <si>
    <t>6,694,085</t>
  </si>
  <si>
    <t>-194,085</t>
  </si>
  <si>
    <t>24,505,915</t>
  </si>
  <si>
    <t>B2262UOA</t>
  </si>
  <si>
    <t>MK2NCWHARKJ001863</t>
  </si>
  <si>
    <t>4A91GS8989</t>
  </si>
  <si>
    <t>809,099</t>
  </si>
  <si>
    <t>5,690,901</t>
  </si>
  <si>
    <t>30,390,901</t>
  </si>
  <si>
    <t>B2258UOA</t>
  </si>
  <si>
    <t>MK2NCWHARKJ001860</t>
  </si>
  <si>
    <t>4A91GS7288</t>
  </si>
  <si>
    <t>B2298UOA</t>
  </si>
  <si>
    <t>MK2NCWHARKJ001857</t>
  </si>
  <si>
    <t>4A91GS8182</t>
  </si>
  <si>
    <t>B2306UOA</t>
  </si>
  <si>
    <t>MK2NCWHARKJ001854</t>
  </si>
  <si>
    <t>4A91GS7399</t>
  </si>
  <si>
    <t>2,701,781</t>
  </si>
  <si>
    <t>3,798,219</t>
  </si>
  <si>
    <t>28,498,219</t>
  </si>
  <si>
    <t>B2289UOA</t>
  </si>
  <si>
    <t>MK2NCWHARKJ001937</t>
  </si>
  <si>
    <t>4A91GT7076</t>
  </si>
  <si>
    <t>B2293UOA</t>
  </si>
  <si>
    <t>MK2NCWHARKJ001934</t>
  </si>
  <si>
    <t>4A91GT3786</t>
  </si>
  <si>
    <t>9,803,485</t>
  </si>
  <si>
    <t>-3,303,485</t>
  </si>
  <si>
    <t>21,396,515</t>
  </si>
  <si>
    <t>B2317UOA</t>
  </si>
  <si>
    <t>MK2NCWHARKJ001931</t>
  </si>
  <si>
    <t>4A91GT3805</t>
  </si>
  <si>
    <t>4,636,010</t>
  </si>
  <si>
    <t>1,863,990</t>
  </si>
  <si>
    <t>26,563,990</t>
  </si>
  <si>
    <t>B2280UOA</t>
  </si>
  <si>
    <t>MK2NCWHARKJ001925</t>
  </si>
  <si>
    <t>4A91GT5331</t>
  </si>
  <si>
    <t>4,217,633</t>
  </si>
  <si>
    <t>2,282,367</t>
  </si>
  <si>
    <t>26,982,367</t>
  </si>
  <si>
    <t>B2291UOA</t>
  </si>
  <si>
    <t>MK2NCWHARKJ001913</t>
  </si>
  <si>
    <t>4A91GT3729</t>
  </si>
  <si>
    <t>3,999,800</t>
  </si>
  <si>
    <t>2,500,200</t>
  </si>
  <si>
    <t>27,200,200</t>
  </si>
  <si>
    <t>B2278UOA</t>
  </si>
  <si>
    <t>MK2NCWHARKJ001907</t>
  </si>
  <si>
    <t>4A91GS7249</t>
  </si>
  <si>
    <t>3,690,560</t>
  </si>
  <si>
    <t>2,809,440</t>
  </si>
  <si>
    <t>27,509,440</t>
  </si>
  <si>
    <t>B2437UOA</t>
  </si>
  <si>
    <t>MK2NCWHARKJ001144</t>
  </si>
  <si>
    <t>4A91GP0917</t>
  </si>
  <si>
    <t>1,033,400</t>
  </si>
  <si>
    <t>5,466,600</t>
  </si>
  <si>
    <t>30,166,600</t>
  </si>
  <si>
    <t>B2302UOA</t>
  </si>
  <si>
    <t>MK2NCWHARKJ001853</t>
  </si>
  <si>
    <t>4A91GS8119</t>
  </si>
  <si>
    <t>2,095,643</t>
  </si>
  <si>
    <t>4,404,357</t>
  </si>
  <si>
    <t>29,104,357</t>
  </si>
  <si>
    <t>B2304UOA</t>
  </si>
  <si>
    <t>MK2NCWHARKJ002255</t>
  </si>
  <si>
    <t>4A91GX2635</t>
  </si>
  <si>
    <t>3,968,560</t>
  </si>
  <si>
    <t>2,531,440</t>
  </si>
  <si>
    <t>27,231,440</t>
  </si>
  <si>
    <t>B2296UOA</t>
  </si>
  <si>
    <t>MK2NCWHARKJ002249</t>
  </si>
  <si>
    <t>4A91GX3248</t>
  </si>
  <si>
    <t>2,126,260</t>
  </si>
  <si>
    <t>4,373,740</t>
  </si>
  <si>
    <t>29,073,740</t>
  </si>
  <si>
    <t>B2300UOA</t>
  </si>
  <si>
    <t>MK2NCWHARKJ002246</t>
  </si>
  <si>
    <t>4A91GX0445</t>
  </si>
  <si>
    <t>1,285,980</t>
  </si>
  <si>
    <t>5,214,020</t>
  </si>
  <si>
    <t>29,914,020</t>
  </si>
  <si>
    <t>B2454UOQ</t>
  </si>
  <si>
    <t>03/15/2021</t>
  </si>
  <si>
    <t>03/14/2026</t>
  </si>
  <si>
    <t>45,000,000</t>
  </si>
  <si>
    <t>1,528,890</t>
  </si>
  <si>
    <t>12,471,110</t>
  </si>
  <si>
    <t>82,471,110</t>
  </si>
  <si>
    <t>03/09/2021</t>
  </si>
  <si>
    <t>03/08/2026</t>
  </si>
  <si>
    <t>882,140</t>
  </si>
  <si>
    <t>6,617,860</t>
  </si>
  <si>
    <t>44,117,860</t>
  </si>
  <si>
    <t>03/11/2021</t>
  </si>
  <si>
    <t>03/10/2025</t>
  </si>
  <si>
    <t>62,400,000</t>
  </si>
  <si>
    <t>14,652,537</t>
  </si>
  <si>
    <t>-1,652,537</t>
  </si>
  <si>
    <t>47,747,463</t>
  </si>
  <si>
    <t>MITSUBISHI ECLIPSE CROSS ULTIMATE 4X2 A/T (1.5L A/T) RED</t>
  </si>
  <si>
    <t>B1550SST</t>
  </si>
  <si>
    <t>JMYXTGK1WLZ002147</t>
  </si>
  <si>
    <t>4B40HY1298</t>
  </si>
  <si>
    <t>03/18/2026</t>
  </si>
  <si>
    <t>B1549SST</t>
  </si>
  <si>
    <t>JMYXTGK1WLZ002152</t>
  </si>
  <si>
    <t>4B40HY1452</t>
  </si>
  <si>
    <t>MITSUBISHI ALL NEW PAJERO SPORT EXCEED-L 4X2 A/T (2.5L 5A/T) AY21</t>
  </si>
  <si>
    <t>B1552SST</t>
  </si>
  <si>
    <t>MK2KRWMDYMJ000205</t>
  </si>
  <si>
    <t>4D56UBD1078</t>
  </si>
  <si>
    <t>B1398UJW</t>
  </si>
  <si>
    <t>MK2KRWMDYMJ000208</t>
  </si>
  <si>
    <t>4D56UBD0951</t>
  </si>
  <si>
    <t>460,000</t>
  </si>
  <si>
    <t>13,540,000</t>
  </si>
  <si>
    <t>83,540,000</t>
  </si>
  <si>
    <t>MITSUBISHI XPANDER 1.5L GLS-L (4X2) A/T (WHITE) MY21</t>
  </si>
  <si>
    <t>B1908SSV</t>
  </si>
  <si>
    <t>MK2NCLMARMJ000304</t>
  </si>
  <si>
    <t>4A91KAA6890</t>
  </si>
  <si>
    <t>04/01/2021</t>
  </si>
  <si>
    <t>03/31/2026</t>
  </si>
  <si>
    <t>6,300,000</t>
  </si>
  <si>
    <t>B1907SSV</t>
  </si>
  <si>
    <t>MK2NCLMARMJ000315</t>
  </si>
  <si>
    <t>4A91KAA6231</t>
  </si>
  <si>
    <t>B1906SSV</t>
  </si>
  <si>
    <t>MK2NCLMARMJ000336</t>
  </si>
  <si>
    <t>4A91KAA6253</t>
  </si>
  <si>
    <t>B1905SSV</t>
  </si>
  <si>
    <t>MK2NCLMARMJ000347</t>
  </si>
  <si>
    <t>4A91KAA6303</t>
  </si>
  <si>
    <t>B1904SSV</t>
  </si>
  <si>
    <t>MK2NCLMARMJ000359</t>
  </si>
  <si>
    <t>4A91KAA6345</t>
  </si>
  <si>
    <t>B1929SSV</t>
  </si>
  <si>
    <t>MK2NCLMARMJ000259</t>
  </si>
  <si>
    <t>4A91JC6596</t>
  </si>
  <si>
    <t>B2547UOZ</t>
  </si>
  <si>
    <t>MK2NCLMARMJ000260</t>
  </si>
  <si>
    <t>4A91JC6147</t>
  </si>
  <si>
    <t>825,730</t>
  </si>
  <si>
    <t>5,474,270</t>
  </si>
  <si>
    <t>41,174,270</t>
  </si>
  <si>
    <t>B1928SSV</t>
  </si>
  <si>
    <t>MK2NCLMARMJ000261</t>
  </si>
  <si>
    <t>4A91JC6542</t>
  </si>
  <si>
    <t>B1927SSV</t>
  </si>
  <si>
    <t>MK2NCLMARMJ000262</t>
  </si>
  <si>
    <t>4A91JC6574</t>
  </si>
  <si>
    <t>B1926SSV</t>
  </si>
  <si>
    <t>MK2NCLMARMJ000263</t>
  </si>
  <si>
    <t>4A91JC6575</t>
  </si>
  <si>
    <t>B1925SSV</t>
  </si>
  <si>
    <t>MK2NCLMARMJ000264</t>
  </si>
  <si>
    <t>4A91JC6346</t>
  </si>
  <si>
    <t>B1924SSV</t>
  </si>
  <si>
    <t>MK2NCLMARMJ000265</t>
  </si>
  <si>
    <t>4A91JC6683</t>
  </si>
  <si>
    <t>B1922SSV</t>
  </si>
  <si>
    <t>MK2NCLMARMJ000266</t>
  </si>
  <si>
    <t>4A91JC6724</t>
  </si>
  <si>
    <t>B1920SSV</t>
  </si>
  <si>
    <t>MK2NCLMARMJ000269</t>
  </si>
  <si>
    <t>4A91JC6665</t>
  </si>
  <si>
    <t>B1919SSV</t>
  </si>
  <si>
    <t>MK2NCLMARMJ000271</t>
  </si>
  <si>
    <t>4A91JC6691</t>
  </si>
  <si>
    <t>B1918SSV</t>
  </si>
  <si>
    <t>MK2NCLMARMJ000272</t>
  </si>
  <si>
    <t>4A91JC6708</t>
  </si>
  <si>
    <t>B1917SSV</t>
  </si>
  <si>
    <t>MK2NCLMARMJ000273</t>
  </si>
  <si>
    <t>4A91JC6702</t>
  </si>
  <si>
    <t>B2794UOY</t>
  </si>
  <si>
    <t>MK2NCLMARMJ000276</t>
  </si>
  <si>
    <t>4A91JC6676</t>
  </si>
  <si>
    <t>B2511UOZ</t>
  </si>
  <si>
    <t>MK2NCLMARMJ000277</t>
  </si>
  <si>
    <t>4A91JC6669</t>
  </si>
  <si>
    <t>B1914SSV</t>
  </si>
  <si>
    <t>MK2NCLMARMJ000281</t>
  </si>
  <si>
    <t>4A91JC7984</t>
  </si>
  <si>
    <t>B1913SSV</t>
  </si>
  <si>
    <t>MK2NCLMARMJ000282</t>
  </si>
  <si>
    <t>4A91JC6816</t>
  </si>
  <si>
    <t>B1912SSV</t>
  </si>
  <si>
    <t>MK2NCLMARMJ000283</t>
  </si>
  <si>
    <t>4A91JC6802</t>
  </si>
  <si>
    <t>B1911SSV</t>
  </si>
  <si>
    <t>MK2NCLMARMJ000284</t>
  </si>
  <si>
    <t>4A91JC6859</t>
  </si>
  <si>
    <t>B1910SSV</t>
  </si>
  <si>
    <t>MK2NCLMARMJ000286</t>
  </si>
  <si>
    <t>4A91JC6857</t>
  </si>
  <si>
    <t>B1909SSV</t>
  </si>
  <si>
    <t>MK2NCLMARMJ000288</t>
  </si>
  <si>
    <t>4A91JC6851</t>
  </si>
  <si>
    <t>B1903SSV</t>
  </si>
  <si>
    <t>MK2NCLMARMJ000361</t>
  </si>
  <si>
    <t>4A91KAA6561</t>
  </si>
  <si>
    <t>B1900SSV</t>
  </si>
  <si>
    <t>MK2NCLMARMJ000390</t>
  </si>
  <si>
    <t>4A91KAA6429</t>
  </si>
  <si>
    <t>B1902SSV</t>
  </si>
  <si>
    <t>MK2NCLMARMJ000433</t>
  </si>
  <si>
    <t>4A91KAA6875</t>
  </si>
  <si>
    <t>B1901SSV</t>
  </si>
  <si>
    <t>MK2NCLMARMJ000438</t>
  </si>
  <si>
    <t>4A91KAA4885</t>
  </si>
  <si>
    <t>B2563UOZ</t>
  </si>
  <si>
    <t>MK2NCLMARMJ000442</t>
  </si>
  <si>
    <t>4A91KAA4949</t>
  </si>
  <si>
    <t>657,230</t>
  </si>
  <si>
    <t>5,642,770</t>
  </si>
  <si>
    <t>41,342,770</t>
  </si>
  <si>
    <t>B1921SSV</t>
  </si>
  <si>
    <t>MK2NCLMARMJ000454</t>
  </si>
  <si>
    <t>4A91KAA4794</t>
  </si>
  <si>
    <t>MITSUBISHI MOTORS KRAMA YUDHA SALES INDONESIA. PT</t>
  </si>
  <si>
    <t>MITSUBISHI XPANDER 1.5L SPORT (4X2) A/T</t>
  </si>
  <si>
    <t>B2171UOA</t>
  </si>
  <si>
    <t>MK2NCWPARKJ003841</t>
  </si>
  <si>
    <t>4A91GS2790</t>
  </si>
  <si>
    <t>06/01/2019</t>
  </si>
  <si>
    <t>05/31/2022</t>
  </si>
  <si>
    <t>15,500,000</t>
  </si>
  <si>
    <t>B2167UOA</t>
  </si>
  <si>
    <t>MK2NCWPARKJ003850</t>
  </si>
  <si>
    <t>4A91GS1934</t>
  </si>
  <si>
    <t>471,240</t>
  </si>
  <si>
    <t>15,028,760</t>
  </si>
  <si>
    <t>17,528,760</t>
  </si>
  <si>
    <t>B2193UOA</t>
  </si>
  <si>
    <t>MK2NCWPARKJ003873</t>
  </si>
  <si>
    <t>4A91GR9344</t>
  </si>
  <si>
    <t>B2191UOA</t>
  </si>
  <si>
    <t>MK2NCWPARKJ003855</t>
  </si>
  <si>
    <t>4A91GR8504</t>
  </si>
  <si>
    <t>B2150UOA</t>
  </si>
  <si>
    <t>MK2NCWPARKJ003861</t>
  </si>
  <si>
    <t>4A91GS1953</t>
  </si>
  <si>
    <t>B2114UOA</t>
  </si>
  <si>
    <t>MK2NCWPARKJ003796</t>
  </si>
  <si>
    <t>4A91GR3392</t>
  </si>
  <si>
    <t>2,675,343</t>
  </si>
  <si>
    <t>12,824,657</t>
  </si>
  <si>
    <t>15,324,657</t>
  </si>
  <si>
    <t>B2165UOA</t>
  </si>
  <si>
    <t>MK2NCWPARKJ003806</t>
  </si>
  <si>
    <t>4A91GS1561</t>
  </si>
  <si>
    <t>B2163UOA</t>
  </si>
  <si>
    <t>MK2NCWPARKJ003814</t>
  </si>
  <si>
    <t>4A91GR7813</t>
  </si>
  <si>
    <t>B2112UOA</t>
  </si>
  <si>
    <t>MK2NCWPARKJ003795</t>
  </si>
  <si>
    <t>4A91GR3582</t>
  </si>
  <si>
    <t>B2161UOA</t>
  </si>
  <si>
    <t>MK2NCWPARKJ003800</t>
  </si>
  <si>
    <t>4A91GR3661</t>
  </si>
  <si>
    <t>14,300,000</t>
  </si>
  <si>
    <t>16,800,000</t>
  </si>
  <si>
    <t>B2124UOA</t>
  </si>
  <si>
    <t>MK2NCWPARKJ003722</t>
  </si>
  <si>
    <t>4A91GR5907</t>
  </si>
  <si>
    <t>B2159UOA</t>
  </si>
  <si>
    <t>MK2NCWPARKJ003793</t>
  </si>
  <si>
    <t>4A91GR3571</t>
  </si>
  <si>
    <t>B2177UOA</t>
  </si>
  <si>
    <t>MK2NCWPARKJ003668</t>
  </si>
  <si>
    <t>4A91GR6926</t>
  </si>
  <si>
    <t>2,152,899</t>
  </si>
  <si>
    <t>13,347,101</t>
  </si>
  <si>
    <t>15,847,101</t>
  </si>
  <si>
    <t>MITSUBISHI ALL NEW PAJERO SPORT EXCEED 4X2 A/T (2.5L 5A/T)</t>
  </si>
  <si>
    <t>B1533UJT</t>
  </si>
  <si>
    <t>MK2KRWMDYKJ000310</t>
  </si>
  <si>
    <t>4D56UAW5896</t>
  </si>
  <si>
    <t>37,200,000</t>
  </si>
  <si>
    <t>B1424UJT</t>
  </si>
  <si>
    <t>MK2KRWMDYKJ000308</t>
  </si>
  <si>
    <t>4D56UAW5884</t>
  </si>
  <si>
    <t>MITSUBISHI ALL NEW PAJERO SPORT (CKD) DAKAR 4X4 A/T (2.4L 8A/T)</t>
  </si>
  <si>
    <t>B1307T</t>
  </si>
  <si>
    <t>MK2KSWPNUKJ000571</t>
  </si>
  <si>
    <t>4N15UDS0363</t>
  </si>
  <si>
    <t>08/13/2019</t>
  </si>
  <si>
    <t>08/12/2022</t>
  </si>
  <si>
    <t>40,600,000</t>
  </si>
  <si>
    <t>13,584,922</t>
  </si>
  <si>
    <t>27,015,078</t>
  </si>
  <si>
    <t>36,815,078</t>
  </si>
  <si>
    <t>MITSUBISHI XPANDER 1.5L ULTIMATE (4X2) A/T (WHITE)</t>
  </si>
  <si>
    <t>B2617UOF</t>
  </si>
  <si>
    <t>MK2NCWTARKJ014334</t>
  </si>
  <si>
    <t>4A91GS0850</t>
  </si>
  <si>
    <t>09/30/2019</t>
  </si>
  <si>
    <t>09/29/2022</t>
  </si>
  <si>
    <t>15,400,000</t>
  </si>
  <si>
    <t>523,600</t>
  </si>
  <si>
    <t>14,876,400</t>
  </si>
  <si>
    <t>19,276,400</t>
  </si>
  <si>
    <t>B1950UJT</t>
  </si>
  <si>
    <t>MK2KRWMDYKJ000322</t>
  </si>
  <si>
    <t>4D56UAX1043</t>
  </si>
  <si>
    <t>1,252,500</t>
  </si>
  <si>
    <t>32,347,500</t>
  </si>
  <si>
    <t>41,947,500</t>
  </si>
  <si>
    <t>B1397UJU</t>
  </si>
  <si>
    <t>JMYXDGG3WKZ000112</t>
  </si>
  <si>
    <t>4B12BR0328</t>
  </si>
  <si>
    <t>11/09/2019</t>
  </si>
  <si>
    <t>11/08/2022</t>
  </si>
  <si>
    <t>18,200,000</t>
  </si>
  <si>
    <t>4,811,470</t>
  </si>
  <si>
    <t>13,388,530</t>
  </si>
  <si>
    <t>20,388,530</t>
  </si>
  <si>
    <t>B2052UOQ</t>
  </si>
  <si>
    <t>MK2NCLPARLJ000354</t>
  </si>
  <si>
    <t>4A91HP7248</t>
  </si>
  <si>
    <t>04/29/2020</t>
  </si>
  <si>
    <t>04/28/2023</t>
  </si>
  <si>
    <t>11,550,000</t>
  </si>
  <si>
    <t>B2128UOQ</t>
  </si>
  <si>
    <t>MK2NCLPARLJ000394</t>
  </si>
  <si>
    <t>4A91HP8906</t>
  </si>
  <si>
    <t>2,068,970</t>
  </si>
  <si>
    <t>9,481,030</t>
  </si>
  <si>
    <t>17,731,030</t>
  </si>
  <si>
    <t>B2863UOQ</t>
  </si>
  <si>
    <t>MK2NCLPARLJ000628</t>
  </si>
  <si>
    <t>4A91HQ4308</t>
  </si>
  <si>
    <t>MITSUBISHI XPANDER CROSS 1.5L 4X2 A/T (WHITE)</t>
  </si>
  <si>
    <t>B2124UOQ</t>
  </si>
  <si>
    <t>MK2NCXPARKJ002552</t>
  </si>
  <si>
    <t>4A91HN3125</t>
  </si>
  <si>
    <t>B2867UOQ</t>
  </si>
  <si>
    <t>MK2NCXPARKJ001939</t>
  </si>
  <si>
    <t>4A91HN1043</t>
  </si>
  <si>
    <t>162,000</t>
  </si>
  <si>
    <t>11,388,000</t>
  </si>
  <si>
    <t>19,638,000</t>
  </si>
  <si>
    <t>MITSUBISHI XPANDER CROSS 1.5L 4X2 A/T</t>
  </si>
  <si>
    <t>B2184UOQ</t>
  </si>
  <si>
    <t>MK2NCXPARKJ000963</t>
  </si>
  <si>
    <t>4A91HM9702</t>
  </si>
  <si>
    <t>04/28/2020</t>
  </si>
  <si>
    <t>04/27/2023</t>
  </si>
  <si>
    <t>B2151UOR</t>
  </si>
  <si>
    <t>MK2NCXPARKJ000793</t>
  </si>
  <si>
    <t>4A91HM4418</t>
  </si>
  <si>
    <t>B2350UOQ</t>
  </si>
  <si>
    <t>MK2NCXPARKJ001068</t>
  </si>
  <si>
    <t>4A91HM6617</t>
  </si>
  <si>
    <t>B1337SSI</t>
  </si>
  <si>
    <t>MK2NCLPARMJ001677</t>
  </si>
  <si>
    <t>4A91KAC7661</t>
  </si>
  <si>
    <t>06/08/2021</t>
  </si>
  <si>
    <t>06/07/2025</t>
  </si>
  <si>
    <t>MITSUBISHI XPANDER 1.5L SPORT-L (4X2) A/T MY21</t>
  </si>
  <si>
    <t>B1847SSO</t>
  </si>
  <si>
    <t>MK2NCLPARMJ001940</t>
  </si>
  <si>
    <t>4A91KAC9428</t>
  </si>
  <si>
    <t>B1336SSI</t>
  </si>
  <si>
    <t>MK2NCLPARMJ001691</t>
  </si>
  <si>
    <t>4A91KAC7241</t>
  </si>
  <si>
    <t>B1467UJR</t>
  </si>
  <si>
    <t>MK2GAWP2TJK000439</t>
  </si>
  <si>
    <t>4B11XJ1118</t>
  </si>
  <si>
    <t>06/06/2021</t>
  </si>
  <si>
    <t>06/05/2022</t>
  </si>
  <si>
    <t>15,600,000</t>
  </si>
  <si>
    <t>2,336,608</t>
  </si>
  <si>
    <t>6,763,392</t>
  </si>
  <si>
    <t>13,263,392</t>
  </si>
  <si>
    <t>MITSUBISHI OUTLANDER SPORT GLS (4X2) A/T</t>
  </si>
  <si>
    <t>B1571UJR</t>
  </si>
  <si>
    <t>MK2GAWS2THK000022</t>
  </si>
  <si>
    <t>4B11SC4666</t>
  </si>
  <si>
    <t>06/30/2021</t>
  </si>
  <si>
    <t>2,105,875</t>
  </si>
  <si>
    <t>6,994,125</t>
  </si>
  <si>
    <t>13,494,125</t>
  </si>
  <si>
    <t>B1453UJR</t>
  </si>
  <si>
    <t>MK2GAWS2THK000056</t>
  </si>
  <si>
    <t>4B11SR2864</t>
  </si>
  <si>
    <t>1,845,505</t>
  </si>
  <si>
    <t>7,254,495</t>
  </si>
  <si>
    <t>13,754,495</t>
  </si>
  <si>
    <t>B1678UJR</t>
  </si>
  <si>
    <t>MK2GAWS2THK000038</t>
  </si>
  <si>
    <t>4B11SR2835</t>
  </si>
  <si>
    <t>1,242,505</t>
  </si>
  <si>
    <t>7,857,495</t>
  </si>
  <si>
    <t>14,357,495</t>
  </si>
  <si>
    <t>MITSUBISHI XPANDER CROSS 1.5L 4X2 A/T (WHITE) MY21</t>
  </si>
  <si>
    <t>B2744UZB</t>
  </si>
  <si>
    <t>MK2NCXPARMJ001170</t>
  </si>
  <si>
    <t>4A91KAD0019</t>
  </si>
  <si>
    <t>06/14/2025</t>
  </si>
  <si>
    <t>MITSUBISHI ECLIPSE CROSS ULTIMATE 4X2 A/T (1.5L A/T) WHITE</t>
  </si>
  <si>
    <t>B2422UZC</t>
  </si>
  <si>
    <t>JMYXTGK1WLZ002501</t>
  </si>
  <si>
    <t>4B40JB5431</t>
  </si>
  <si>
    <t>5,950,000</t>
  </si>
  <si>
    <t>5,788,000</t>
  </si>
  <si>
    <t>40,638,000</t>
  </si>
  <si>
    <t>MITSUBISHI ALL NEW PAJERO SPORT EXCEED-L 4X2A/T (2.5L 5A/T) (WHITE) AY21</t>
  </si>
  <si>
    <t>B1749UJW</t>
  </si>
  <si>
    <t>MK2KRWMDYMJ000236</t>
  </si>
  <si>
    <t>4D56UBD1100</t>
  </si>
  <si>
    <t>B1753UJW</t>
  </si>
  <si>
    <t>MK2KRWMDYMJ000238</t>
  </si>
  <si>
    <t>4D56UBD0879</t>
  </si>
  <si>
    <t>B1751UJW</t>
  </si>
  <si>
    <t>MK2KRWMDYMJ000216</t>
  </si>
  <si>
    <t>4D56UBD1182</t>
  </si>
  <si>
    <t>B2742UZB</t>
  </si>
  <si>
    <t>MK2NCXTARMJ004583</t>
  </si>
  <si>
    <t>4A91KAD0043</t>
  </si>
  <si>
    <t>B1670UJW</t>
  </si>
  <si>
    <t>MK2KRWMDYMJ000277</t>
  </si>
  <si>
    <t>4D56UBD8534</t>
  </si>
  <si>
    <t>B1779UJW</t>
  </si>
  <si>
    <t>MK2KRWMDYMJ000261</t>
  </si>
  <si>
    <t>4D56UBD8536</t>
  </si>
  <si>
    <t>B1783UJW</t>
  </si>
  <si>
    <t>MK2KRWMDYMJ000263</t>
  </si>
  <si>
    <t>4D56UBD8121</t>
  </si>
  <si>
    <t>06/30/2025</t>
  </si>
  <si>
    <t>B1195SSL</t>
  </si>
  <si>
    <t>MK2NCXTARMJ004677</t>
  </si>
  <si>
    <t>4A91KAD0534</t>
  </si>
  <si>
    <t>3,850,000</t>
  </si>
  <si>
    <t>B1692UJW</t>
  </si>
  <si>
    <t>MK2KRWMDYMJ000284</t>
  </si>
  <si>
    <t>4D56UBD8531</t>
  </si>
  <si>
    <t>06/30/2022</t>
  </si>
  <si>
    <t>MITSUBISHI ALL NEW PAJERO SPORT DAKAR ULTIMATE-L 4X4 A/T (2.4L 8A/T) AY21</t>
  </si>
  <si>
    <t>B1777SSV</t>
  </si>
  <si>
    <t>MK2KSWPNUMJ000566</t>
  </si>
  <si>
    <t>4N15UHK1755</t>
  </si>
  <si>
    <t>07/06/2021</t>
  </si>
  <si>
    <t>07/05/2025</t>
  </si>
  <si>
    <t>72,000,000</t>
  </si>
  <si>
    <t>NEW CAR 1</t>
  </si>
  <si>
    <t>MK2NCXTARMJ007230</t>
  </si>
  <si>
    <t>4A91KAG5443</t>
  </si>
  <si>
    <t>08/28/2021</t>
  </si>
  <si>
    <t>08/27/2025</t>
  </si>
  <si>
    <t>3,000,000</t>
  </si>
  <si>
    <t>MK2NCXPARMJ001668</t>
  </si>
  <si>
    <t>4A91KAD8431</t>
  </si>
  <si>
    <t>NEW CAR 2</t>
  </si>
  <si>
    <t>MK2NCXPARMJ002092</t>
  </si>
  <si>
    <t>4A91KAG0525</t>
  </si>
  <si>
    <t>MITSUBISHI XPANDER CROSS 1.5L 4X2 A/T MY21</t>
  </si>
  <si>
    <t>MK2NCXPARMJ001659</t>
  </si>
  <si>
    <t>4A91KAD9163</t>
  </si>
  <si>
    <t>MK2NCXPARMJ001662</t>
  </si>
  <si>
    <t>4A91KAD8471</t>
  </si>
  <si>
    <t>NEW CAR 3</t>
  </si>
  <si>
    <t>MK2NCXPARMJ001663</t>
  </si>
  <si>
    <t>4A91KAD8783</t>
  </si>
  <si>
    <t>B1869SSU</t>
  </si>
  <si>
    <t>MK2NCXTARMJ006008</t>
  </si>
  <si>
    <t>4A91KAD9672</t>
  </si>
  <si>
    <t>B2030UZF</t>
  </si>
  <si>
    <t>MK2NCXTARMJ007974</t>
  </si>
  <si>
    <t>4A91KAG8883</t>
  </si>
  <si>
    <t>08/27/2022</t>
  </si>
  <si>
    <t>926,170</t>
  </si>
  <si>
    <t>1,073,830</t>
  </si>
  <si>
    <t>3,873,830</t>
  </si>
  <si>
    <t>B1754UJR</t>
  </si>
  <si>
    <t>MK2GAWS2THK000031</t>
  </si>
  <si>
    <t>4B11SR2827</t>
  </si>
  <si>
    <t>09/07/2021</t>
  </si>
  <si>
    <t>6,962,220</t>
  </si>
  <si>
    <t>-1,762,220</t>
  </si>
  <si>
    <t>8,637,780</t>
  </si>
  <si>
    <t>NABEL SAKHA GEMILANG. PT</t>
  </si>
  <si>
    <t>B2211SRQ</t>
  </si>
  <si>
    <t>MHKM5EB3JMK032528</t>
  </si>
  <si>
    <t>1NRG120416</t>
  </si>
  <si>
    <t>1,376,679</t>
  </si>
  <si>
    <t>4,123,321</t>
  </si>
  <si>
    <t>16,623,321</t>
  </si>
  <si>
    <t>B2390UZA</t>
  </si>
  <si>
    <t>MHKM5EB3JMK033917</t>
  </si>
  <si>
    <t>1NRG133329</t>
  </si>
  <si>
    <t>04/22/2021</t>
  </si>
  <si>
    <t>04/21/2024</t>
  </si>
  <si>
    <t>NEBRASKA PRATAMA. PT</t>
  </si>
  <si>
    <t>B2938SIF</t>
  </si>
  <si>
    <t>MK2NCWTARKJ013129</t>
  </si>
  <si>
    <t>4A91GR7596</t>
  </si>
  <si>
    <t>06/25/2019</t>
  </si>
  <si>
    <t>06/24/2022</t>
  </si>
  <si>
    <t>8,772,600</t>
  </si>
  <si>
    <t>243,683</t>
  </si>
  <si>
    <t>7,554,183</t>
  </si>
  <si>
    <t>1,095,950</t>
  </si>
  <si>
    <t>6,458,233</t>
  </si>
  <si>
    <t>7,676,650</t>
  </si>
  <si>
    <t>B2006SIG</t>
  </si>
  <si>
    <t>MK2NCWTARKJ013113</t>
  </si>
  <si>
    <t>4A91GR9488</t>
  </si>
  <si>
    <t>9,587,207</t>
  </si>
  <si>
    <t>-2,033,024</t>
  </si>
  <si>
    <t>-814,607</t>
  </si>
  <si>
    <t>B2120SIY</t>
  </si>
  <si>
    <t>MK2NCWTARKJ022708</t>
  </si>
  <si>
    <t>4A91HB0994</t>
  </si>
  <si>
    <t>01/09/2020</t>
  </si>
  <si>
    <t>01/08/2023</t>
  </si>
  <si>
    <t>1,096,950</t>
  </si>
  <si>
    <t>14,503,050</t>
  </si>
  <si>
    <t>22,303,050</t>
  </si>
  <si>
    <t>B2801SRC</t>
  </si>
  <si>
    <t>MK2NCWTARKJ022334</t>
  </si>
  <si>
    <t>4A91HB4965</t>
  </si>
  <si>
    <t>03/07/2020</t>
  </si>
  <si>
    <t>03/06/2023</t>
  </si>
  <si>
    <t>Nissin Foods Indonesia. PT</t>
  </si>
  <si>
    <t>TOYOTA NEW AVANZA VELOZ 1.5 A/T</t>
  </si>
  <si>
    <t>B2180SRP</t>
  </si>
  <si>
    <t>MHKM5FB4JMK030360</t>
  </si>
  <si>
    <t>2NRG602373</t>
  </si>
  <si>
    <t>02/10/2026</t>
  </si>
  <si>
    <t>560,000</t>
  </si>
  <si>
    <t>6,160,000</t>
  </si>
  <si>
    <t>428,208</t>
  </si>
  <si>
    <t>5,731,792</t>
  </si>
  <si>
    <t>33,171,792</t>
  </si>
  <si>
    <t>NOMURA RESEARCH INSTITUTE INDONESIA. PT</t>
  </si>
  <si>
    <t>B2285UOO</t>
  </si>
  <si>
    <t>MK2NCWHARKJ003619</t>
  </si>
  <si>
    <t>4A91HB7866</t>
  </si>
  <si>
    <t>02/15/2021</t>
  </si>
  <si>
    <t>02/14/2022</t>
  </si>
  <si>
    <t>B2446UOR</t>
  </si>
  <si>
    <t>MK2NCLHARLJ000898</t>
  </si>
  <si>
    <t>4A91HX1103</t>
  </si>
  <si>
    <t>07/31/2021</t>
  </si>
  <si>
    <t>07/30/2022</t>
  </si>
  <si>
    <t>NTT INDONESIA. PT</t>
  </si>
  <si>
    <t>TOYOTA ALL NEW AVANZA 1.5 G M/T</t>
  </si>
  <si>
    <t>B2251PKY</t>
  </si>
  <si>
    <t>MHKM5FA3JLK008198</t>
  </si>
  <si>
    <t>2NRG580925</t>
  </si>
  <si>
    <t>01/09/2021</t>
  </si>
  <si>
    <t>01/08/2022</t>
  </si>
  <si>
    <t>4,260,000</t>
  </si>
  <si>
    <t>355,000</t>
  </si>
  <si>
    <t>956,085</t>
  </si>
  <si>
    <t>3,303,915</t>
  </si>
  <si>
    <t>B2583PKR</t>
  </si>
  <si>
    <t>MHKM5FA3JLK008002</t>
  </si>
  <si>
    <t>2NRG510874</t>
  </si>
  <si>
    <t>05/01/2021</t>
  </si>
  <si>
    <t>04/30/2022</t>
  </si>
  <si>
    <t>798,849</t>
  </si>
  <si>
    <t>3,201,151</t>
  </si>
  <si>
    <t>5,201,151</t>
  </si>
  <si>
    <t>TOYOTA NEW AVANZA VELOZ 1.5 M/T</t>
  </si>
  <si>
    <t>B2395POA</t>
  </si>
  <si>
    <t>MHKM5FA4JMK069333</t>
  </si>
  <si>
    <t>2NRG620316</t>
  </si>
  <si>
    <t>2,840,000</t>
  </si>
  <si>
    <t>1,299,600</t>
  </si>
  <si>
    <t>1,540,400</t>
  </si>
  <si>
    <t>2,960,400</t>
  </si>
  <si>
    <t>ORANG KREATIF EKSIS. PT</t>
  </si>
  <si>
    <t>B9748PCI</t>
  </si>
  <si>
    <t>MHMFE71P1EK050439</t>
  </si>
  <si>
    <t>4D34TK55153</t>
  </si>
  <si>
    <t>11/10/2021</t>
  </si>
  <si>
    <t>30,994,224</t>
  </si>
  <si>
    <t>-8,194,224</t>
  </si>
  <si>
    <t>B9749PCI</t>
  </si>
  <si>
    <t>MHMFE71P1EK050437</t>
  </si>
  <si>
    <t>4D34TK55187</t>
  </si>
  <si>
    <t>28,078,020</t>
  </si>
  <si>
    <t>-5,278,020</t>
  </si>
  <si>
    <t>B9755PCI</t>
  </si>
  <si>
    <t>MHMFE71P1EK050441</t>
  </si>
  <si>
    <t>4D34TK55146</t>
  </si>
  <si>
    <t>13,498,534</t>
  </si>
  <si>
    <t>9,301,466</t>
  </si>
  <si>
    <t>PACIFIC FOOD INDONESIA. PT</t>
  </si>
  <si>
    <t>B2839UOO</t>
  </si>
  <si>
    <t>MK2NCWHARKJ005230</t>
  </si>
  <si>
    <t>4A91HK0417</t>
  </si>
  <si>
    <t>02/20/2020</t>
  </si>
  <si>
    <t>02/19/2022</t>
  </si>
  <si>
    <t>8,050,000</t>
  </si>
  <si>
    <t>DAIHATSU GREAT NEW XENIA X M/T 1.3 STD</t>
  </si>
  <si>
    <t>B2742UOT</t>
  </si>
  <si>
    <t>MHKV5EA1JLK060277</t>
  </si>
  <si>
    <t>1NRG104279</t>
  </si>
  <si>
    <t>10/28/2020</t>
  </si>
  <si>
    <t>10/27/2022</t>
  </si>
  <si>
    <t>460,499</t>
  </si>
  <si>
    <t>5,539,501</t>
  </si>
  <si>
    <t>9,139,501</t>
  </si>
  <si>
    <t>MITSUBISHI XPANDER 1.5L ULTIMATE-L (4X2) A/T</t>
  </si>
  <si>
    <t>B2205UOV</t>
  </si>
  <si>
    <t>MK2NCLTARLJ001129</t>
  </si>
  <si>
    <t>4A91HQ2376</t>
  </si>
  <si>
    <t>12/13/2020</t>
  </si>
  <si>
    <t>12/12/2022</t>
  </si>
  <si>
    <t>MAZDA CX-5 2.5L A/T HIGH (GRAND TOURING)</t>
  </si>
  <si>
    <t>B2278UOW</t>
  </si>
  <si>
    <t>PP1KFA233LM100382</t>
  </si>
  <si>
    <t>PY31120370</t>
  </si>
  <si>
    <t>12/30/2020</t>
  </si>
  <si>
    <t>12/29/2023</t>
  </si>
  <si>
    <t>PEJAGAN PEMALANG TOL ROAD. PT</t>
  </si>
  <si>
    <t>DAIHATSU GRAN MAX 1.5 PICK UP 3WAY</t>
  </si>
  <si>
    <t>B9426UAR</t>
  </si>
  <si>
    <t>MHKP3CA1JMK236769</t>
  </si>
  <si>
    <t>3SZDH85726</t>
  </si>
  <si>
    <t>07/30/2021</t>
  </si>
  <si>
    <t>07/29/2024</t>
  </si>
  <si>
    <t>B2208UZC</t>
  </si>
  <si>
    <t>MHKM5FB4JMK032606</t>
  </si>
  <si>
    <t>2NRG654041</t>
  </si>
  <si>
    <t>06/10/2021</t>
  </si>
  <si>
    <t>06/09/2024</t>
  </si>
  <si>
    <t>B2677UZC</t>
  </si>
  <si>
    <t>MHKM5FB4JMK032520</t>
  </si>
  <si>
    <t>1NRG652422</t>
  </si>
  <si>
    <t>2,452,617</t>
  </si>
  <si>
    <t>1,747,383</t>
  </si>
  <si>
    <t>19,147,383</t>
  </si>
  <si>
    <t>B2077UZD</t>
  </si>
  <si>
    <t>MHKM5FB4JMK032497</t>
  </si>
  <si>
    <t>2NRG652305</t>
  </si>
  <si>
    <t>06/29/2024</t>
  </si>
  <si>
    <t>2,658,531</t>
  </si>
  <si>
    <t>1,541,469</t>
  </si>
  <si>
    <t>18,941,469</t>
  </si>
  <si>
    <t>PRIMA TRANS LOGISTIK. PT</t>
  </si>
  <si>
    <t>TOYOTA NEW  FORTUNER VRZ 4X2 A/T TRD</t>
  </si>
  <si>
    <t>B1318SSM</t>
  </si>
  <si>
    <t>MHFAB8GS6M0484772</t>
  </si>
  <si>
    <t>2GDC864965</t>
  </si>
  <si>
    <t>09/11/2021</t>
  </si>
  <si>
    <t>09/10/2026</t>
  </si>
  <si>
    <t>PT ARTHA MAS GRAHA ANDALAN</t>
  </si>
  <si>
    <t>B9256UBC</t>
  </si>
  <si>
    <t>MMBJJKL10KH053806</t>
  </si>
  <si>
    <t>4N15UGA9266</t>
  </si>
  <si>
    <t>21,000,000</t>
  </si>
  <si>
    <t>DAIHATSU GRAN MAX 1.3 BLIND VAN FH</t>
  </si>
  <si>
    <t>B9056UCX</t>
  </si>
  <si>
    <t>MHKB3BA1JKL070776</t>
  </si>
  <si>
    <t>K3MH79950</t>
  </si>
  <si>
    <t>B9054UCX</t>
  </si>
  <si>
    <t>MHKB3BA1JKL070791</t>
  </si>
  <si>
    <t>K3MH80048</t>
  </si>
  <si>
    <t>B9011UCX</t>
  </si>
  <si>
    <t>MHKB3BA1JKL070797</t>
  </si>
  <si>
    <t>K3MH80054</t>
  </si>
  <si>
    <t>B2167UOU</t>
  </si>
  <si>
    <t>MK2NCLMARLJ000381</t>
  </si>
  <si>
    <t>4A91HR1815</t>
  </si>
  <si>
    <t>10/22/2020</t>
  </si>
  <si>
    <t>10/21/2023</t>
  </si>
  <si>
    <t>B2432UOT</t>
  </si>
  <si>
    <t>MK2NCLMARLJ000392</t>
  </si>
  <si>
    <t>4A91HR4190</t>
  </si>
  <si>
    <t>B2450UOT</t>
  </si>
  <si>
    <t>MK2NCLMARLJ000397</t>
  </si>
  <si>
    <t>4A91HR2569</t>
  </si>
  <si>
    <t>TOYOTA ALL NEW KIJANG INNOVA 2.4 A/T DIESEL VENTURER</t>
  </si>
  <si>
    <t>P1933HO</t>
  </si>
  <si>
    <t>MHFAB3EM0M0018150</t>
  </si>
  <si>
    <t>2GD0950105</t>
  </si>
  <si>
    <t>02/16/2025</t>
  </si>
  <si>
    <t>P1932HO</t>
  </si>
  <si>
    <t>MHFAB3EM4M0018071</t>
  </si>
  <si>
    <t>2GD0945243</t>
  </si>
  <si>
    <t>TOYOTA ALL NEW KIJANG INNOVA 2.4 G A/T DIESEL</t>
  </si>
  <si>
    <t>P1937HO</t>
  </si>
  <si>
    <t>MHFJB8EM9M1078080</t>
  </si>
  <si>
    <t>2GD0944612</t>
  </si>
  <si>
    <t>02/19/2021</t>
  </si>
  <si>
    <t>02/18/2025</t>
  </si>
  <si>
    <t>P1936HO</t>
  </si>
  <si>
    <t>MHFJB8EM9M1078113</t>
  </si>
  <si>
    <t>2GD0945496</t>
  </si>
  <si>
    <t xml:space="preserve">P1934HO </t>
  </si>
  <si>
    <t>MHFJB8EM7M1078031</t>
  </si>
  <si>
    <t>2GD0944359</t>
  </si>
  <si>
    <t xml:space="preserve">TOYOTA ALL NEW HILUX 2.4L DOUBLE CABIN G 4X4 M/T DIESEL </t>
  </si>
  <si>
    <t>L8073UI</t>
  </si>
  <si>
    <t>MR0KB8CD5M1125769</t>
  </si>
  <si>
    <t>2GD0947596</t>
  </si>
  <si>
    <t>04/01/2025</t>
  </si>
  <si>
    <t>S7882W</t>
  </si>
  <si>
    <t>JTFHB9CP9M6023085</t>
  </si>
  <si>
    <t>1GD8709279</t>
  </si>
  <si>
    <t>52,800,000</t>
  </si>
  <si>
    <t>01545</t>
  </si>
  <si>
    <t>MROBB3CD9M0001545</t>
  </si>
  <si>
    <t>2GD0979809</t>
  </si>
  <si>
    <t>04/20/2021</t>
  </si>
  <si>
    <t>04/19/2025</t>
  </si>
  <si>
    <t>13,500,000</t>
  </si>
  <si>
    <t>PT KRAMA YUDHA TIGA BERLIAN MOTORS</t>
  </si>
  <si>
    <t>B2715UKQ</t>
  </si>
  <si>
    <t>MK2NCWPARJJ010862</t>
  </si>
  <si>
    <t>4A91GD2743</t>
  </si>
  <si>
    <t>02/16/2019</t>
  </si>
  <si>
    <t>6,564,600</t>
  </si>
  <si>
    <t>182,350</t>
  </si>
  <si>
    <t>6,382,250</t>
  </si>
  <si>
    <t>856,450</t>
  </si>
  <si>
    <t>5,525,800</t>
  </si>
  <si>
    <t>5,708,150</t>
  </si>
  <si>
    <t>B2997UKQ</t>
  </si>
  <si>
    <t>MK2NCWPARJJ011541</t>
  </si>
  <si>
    <t>4A91GG0594</t>
  </si>
  <si>
    <t>B2418UKR</t>
  </si>
  <si>
    <t>MK2NCWPARJJ010914</t>
  </si>
  <si>
    <t>4A91GD4208</t>
  </si>
  <si>
    <t>872,100</t>
  </si>
  <si>
    <t>5,510,150</t>
  </si>
  <si>
    <t>5,692,500</t>
  </si>
  <si>
    <t>B2013UKR</t>
  </si>
  <si>
    <t>MK2NCWPARJJ011774</t>
  </si>
  <si>
    <t>4A91GD0833</t>
  </si>
  <si>
    <t>4,534,894</t>
  </si>
  <si>
    <t>1,847,356</t>
  </si>
  <si>
    <t>2,029,706</t>
  </si>
  <si>
    <t>B2294UKY</t>
  </si>
  <si>
    <t>MK2NCWATRKJ008978</t>
  </si>
  <si>
    <t>4A91GP1869</t>
  </si>
  <si>
    <t>05/26/2019</t>
  </si>
  <si>
    <t>05/25/2022</t>
  </si>
  <si>
    <t>16,000,000</t>
  </si>
  <si>
    <t>1,034,550</t>
  </si>
  <si>
    <t>14,965,450</t>
  </si>
  <si>
    <t>16,965,450</t>
  </si>
  <si>
    <t>B2292UKY</t>
  </si>
  <si>
    <t>MK2NCWPARKJ002875</t>
  </si>
  <si>
    <t>4A91GQ2180</t>
  </si>
  <si>
    <t>05/30/2019</t>
  </si>
  <si>
    <t>05/29/2022</t>
  </si>
  <si>
    <t>1,712,900</t>
  </si>
  <si>
    <t>14,287,100</t>
  </si>
  <si>
    <t>16,287,100</t>
  </si>
  <si>
    <t>B2261UKY</t>
  </si>
  <si>
    <t>MK2NCWTATRKJ002882</t>
  </si>
  <si>
    <t>4A91GQ0618</t>
  </si>
  <si>
    <t>B2880UKY</t>
  </si>
  <si>
    <t>MK2NCWPARKJ003381</t>
  </si>
  <si>
    <t>4A91GR0246</t>
  </si>
  <si>
    <t>4,078,597</t>
  </si>
  <si>
    <t>11,921,403</t>
  </si>
  <si>
    <t>13,921,403</t>
  </si>
  <si>
    <t>B2813UKY</t>
  </si>
  <si>
    <t>MK2NCWPARKJ002722</t>
  </si>
  <si>
    <t>4A91GR1946</t>
  </si>
  <si>
    <t>1,491,000</t>
  </si>
  <si>
    <t>14,509,000</t>
  </si>
  <si>
    <t>16,509,000</t>
  </si>
  <si>
    <t>B2831UKY</t>
  </si>
  <si>
    <t>MK2NCWPARKJ003569</t>
  </si>
  <si>
    <t>4A91GR5048</t>
  </si>
  <si>
    <t>B2862UKY</t>
  </si>
  <si>
    <t>MK2NCWPARKJ003135</t>
  </si>
  <si>
    <t>4A91GR0452</t>
  </si>
  <si>
    <t>B2825UKY</t>
  </si>
  <si>
    <t>MK2NCWPARKJ003578</t>
  </si>
  <si>
    <t>4A91GR4281</t>
  </si>
  <si>
    <t>1,825,200</t>
  </si>
  <si>
    <t>14,174,800</t>
  </si>
  <si>
    <t>16,174,800</t>
  </si>
  <si>
    <t>MITSUBISHI NEW OUTLANDER SPORT PX-E ACTION (4X2) A/T</t>
  </si>
  <si>
    <t>B1485UJT</t>
  </si>
  <si>
    <t>MK2GAWP2TJK000891</t>
  </si>
  <si>
    <t>4B11YB3906</t>
  </si>
  <si>
    <t>05/27/2019</t>
  </si>
  <si>
    <t>05/26/2022</t>
  </si>
  <si>
    <t>15,087,600</t>
  </si>
  <si>
    <t>419,100</t>
  </si>
  <si>
    <t>13,411,200</t>
  </si>
  <si>
    <t>4,693,626</t>
  </si>
  <si>
    <t>8,717,574</t>
  </si>
  <si>
    <t>10,393,974</t>
  </si>
  <si>
    <t>B1483UJT</t>
  </si>
  <si>
    <t>MK2GAWP2TJK000897</t>
  </si>
  <si>
    <t>4B11YB3996</t>
  </si>
  <si>
    <t>4,152,977</t>
  </si>
  <si>
    <t>9,258,223</t>
  </si>
  <si>
    <t>10,934,623</t>
  </si>
  <si>
    <t>B1477UJT</t>
  </si>
  <si>
    <t>MK2GAWP2TJK000899</t>
  </si>
  <si>
    <t>4B11YB3960</t>
  </si>
  <si>
    <t>4,295,620</t>
  </si>
  <si>
    <t>9,115,580</t>
  </si>
  <si>
    <t>10,791,980</t>
  </si>
  <si>
    <t>B1398UJT</t>
  </si>
  <si>
    <t>MK2KRWMDYKJ000253</t>
  </si>
  <si>
    <t>4D56UAW2475</t>
  </si>
  <si>
    <t>07/02/2019</t>
  </si>
  <si>
    <t>07/01/2022</t>
  </si>
  <si>
    <t>39,365,640</t>
  </si>
  <si>
    <t>-3,365,640</t>
  </si>
  <si>
    <t>3,834,360</t>
  </si>
  <si>
    <t>B1430UJT</t>
  </si>
  <si>
    <t>MK2KRWMDYKJ000357</t>
  </si>
  <si>
    <t>4D56UAX4026</t>
  </si>
  <si>
    <t>5,444,576</t>
  </si>
  <si>
    <t>30,555,424</t>
  </si>
  <si>
    <t>37,755,424</t>
  </si>
  <si>
    <t>B1699UJT</t>
  </si>
  <si>
    <t>MK2KSWPNUKJ000700</t>
  </si>
  <si>
    <t>4N15UDT7763</t>
  </si>
  <si>
    <t>5,334,801</t>
  </si>
  <si>
    <t>35,265,199</t>
  </si>
  <si>
    <t>45,065,199</t>
  </si>
  <si>
    <t>B1131UJU</t>
  </si>
  <si>
    <t>MK2GAWP2TJK000958</t>
  </si>
  <si>
    <t>4B11YK4253</t>
  </si>
  <si>
    <t>37,800,000</t>
  </si>
  <si>
    <t>1,050,000</t>
  </si>
  <si>
    <t>29,400,000</t>
  </si>
  <si>
    <t>28,302,440</t>
  </si>
  <si>
    <t>36,702,440</t>
  </si>
  <si>
    <t>B1206UJU</t>
  </si>
  <si>
    <t>MK2GAWP2TJK001011</t>
  </si>
  <si>
    <t>4B11YM9237</t>
  </si>
  <si>
    <t>11/20/2019</t>
  </si>
  <si>
    <t>11/19/2022</t>
  </si>
  <si>
    <t>27,300,000</t>
  </si>
  <si>
    <t>2,946,517</t>
  </si>
  <si>
    <t>24,353,483</t>
  </si>
  <si>
    <t>34,853,483</t>
  </si>
  <si>
    <t>B1923UJU</t>
  </si>
  <si>
    <t>MK2KSWPNUKJ001066</t>
  </si>
  <si>
    <t>4N15UGC9610</t>
  </si>
  <si>
    <t>02/25/2020</t>
  </si>
  <si>
    <t>02/24/2023</t>
  </si>
  <si>
    <t>32,200,000</t>
  </si>
  <si>
    <t>7,572,376</t>
  </si>
  <si>
    <t>24,627,624</t>
  </si>
  <si>
    <t>42,827,624</t>
  </si>
  <si>
    <t>B2835UOO</t>
  </si>
  <si>
    <t>MK2NCWPARKJ009712</t>
  </si>
  <si>
    <t>4A91HJ5757</t>
  </si>
  <si>
    <t>12,100,000</t>
  </si>
  <si>
    <t>B2873UOQ</t>
  </si>
  <si>
    <t>MK2NCLPARLJ000957</t>
  </si>
  <si>
    <t>4A91HQ1222</t>
  </si>
  <si>
    <t>05/06/2020</t>
  </si>
  <si>
    <t>05/05/2023</t>
  </si>
  <si>
    <t>B2034UOQ</t>
  </si>
  <si>
    <t>MK2NCLPARLJ000510</t>
  </si>
  <si>
    <t>4A91HP5123</t>
  </si>
  <si>
    <t>B2038UOQ</t>
  </si>
  <si>
    <t>MK2NCLPARLJ001033</t>
  </si>
  <si>
    <t>4A91HQ1030</t>
  </si>
  <si>
    <t>B2036UOQ</t>
  </si>
  <si>
    <t>MK2NCLPARLJ001036</t>
  </si>
  <si>
    <t>4A91HQ4688</t>
  </si>
  <si>
    <t>B2871UOQ</t>
  </si>
  <si>
    <t>MK2NCLPARLJ001040</t>
  </si>
  <si>
    <t>4A91HQ3938</t>
  </si>
  <si>
    <t>B1295UJV</t>
  </si>
  <si>
    <t>MK2KRWMDYKJ000793</t>
  </si>
  <si>
    <t>4D56UAZ7587</t>
  </si>
  <si>
    <t>06/12/2020</t>
  </si>
  <si>
    <t>06/11/2023</t>
  </si>
  <si>
    <t>B1272UJV</t>
  </si>
  <si>
    <t>MK2KRWMDYKJ000798</t>
  </si>
  <si>
    <t>4D56UAZ6623</t>
  </si>
  <si>
    <t>3,891,997</t>
  </si>
  <si>
    <t>18,908,003</t>
  </si>
  <si>
    <t>39,308,003</t>
  </si>
  <si>
    <t>B2241UOR</t>
  </si>
  <si>
    <t>MK2NCLTARLJ000510</t>
  </si>
  <si>
    <t> 4A91HP4903</t>
  </si>
  <si>
    <t>10,450,000</t>
  </si>
  <si>
    <t>440,000</t>
  </si>
  <si>
    <t>10,010,000</t>
  </si>
  <si>
    <t>19,360,000</t>
  </si>
  <si>
    <t>B2440UOQ</t>
  </si>
  <si>
    <t>MK2NCLTARLJ000514</t>
  </si>
  <si>
    <t> 4A91HP5800</t>
  </si>
  <si>
    <t>B2245UOR</t>
  </si>
  <si>
    <t>MK2NCLTARLJ000583</t>
  </si>
  <si>
    <t>4A91HP5217</t>
  </si>
  <si>
    <t>B2361UOR</t>
  </si>
  <si>
    <t>MK2NCLTARLJ000530</t>
  </si>
  <si>
    <t>4A91HP4976</t>
  </si>
  <si>
    <t>B2249UOR</t>
  </si>
  <si>
    <t>MK2NCLTARLJ000406</t>
  </si>
  <si>
    <t>4A91HP9059</t>
  </si>
  <si>
    <t>06/11/2022</t>
  </si>
  <si>
    <t>B2247UOR</t>
  </si>
  <si>
    <t>MK2NCLTARLJ000653</t>
  </si>
  <si>
    <t>4A91HQ4031</t>
  </si>
  <si>
    <t>B1259UJV</t>
  </si>
  <si>
    <t>MK2KRWMDYKJ000435</t>
  </si>
  <si>
    <t>4D56UAX8343</t>
  </si>
  <si>
    <t>07/02/2020</t>
  </si>
  <si>
    <t>16,200,000</t>
  </si>
  <si>
    <t>B2737UOR</t>
  </si>
  <si>
    <t>MK2NCLTARLJ000683</t>
  </si>
  <si>
    <t>4A91HQ4269</t>
  </si>
  <si>
    <t>06/30/2023</t>
  </si>
  <si>
    <t>B2739UOR</t>
  </si>
  <si>
    <t>MK2NCLTARLJ000689</t>
  </si>
  <si>
    <t>4A91HQ4099</t>
  </si>
  <si>
    <t>B2952UOQ</t>
  </si>
  <si>
    <t>MK2NCLTARLJ000483</t>
  </si>
  <si>
    <t>4A91HP5409</t>
  </si>
  <si>
    <t>B2809UOR</t>
  </si>
  <si>
    <t>MK2NCLTARLJ000651</t>
  </si>
  <si>
    <t>4A91HQ3983</t>
  </si>
  <si>
    <t>B1343UJV</t>
  </si>
  <si>
    <t>MK2KRWMDYKJ000433</t>
  </si>
  <si>
    <t>4D56UAX8345</t>
  </si>
  <si>
    <t>08/07/2020</t>
  </si>
  <si>
    <t>08/06/2023</t>
  </si>
  <si>
    <t>2,596,000</t>
  </si>
  <si>
    <t>17,804,000</t>
  </si>
  <si>
    <t>40,604,000</t>
  </si>
  <si>
    <t>MITSUBISHI XPANDER 1.5L SPORT-L (4X2) A/T</t>
  </si>
  <si>
    <t>B2394UOR</t>
  </si>
  <si>
    <t>MK2NCLPARLJ001103</t>
  </si>
  <si>
    <t>4A91HQ8931</t>
  </si>
  <si>
    <t>08/05/2020</t>
  </si>
  <si>
    <t>08/04/2023</t>
  </si>
  <si>
    <t>B2269UOS</t>
  </si>
  <si>
    <t>MK2NCLTARLJ000593</t>
  </si>
  <si>
    <t>4A91HP6185</t>
  </si>
  <si>
    <t>08/10/2023</t>
  </si>
  <si>
    <t>MITSUBISHI XPANDER 1.5L ULTIMATE-L (4X2) A/T (WHITE)</t>
  </si>
  <si>
    <t>B2271UOS</t>
  </si>
  <si>
    <t>MK2NCLTARLJ000618</t>
  </si>
  <si>
    <t>4A91HP9481</t>
  </si>
  <si>
    <t>08/26/2020</t>
  </si>
  <si>
    <t>08/25/2023</t>
  </si>
  <si>
    <t>B2688UOR</t>
  </si>
  <si>
    <t>MK2NCLTARLJ001246</t>
  </si>
  <si>
    <t>4A91HQ6050</t>
  </si>
  <si>
    <t>08/27/2020</t>
  </si>
  <si>
    <t>08/26/2022</t>
  </si>
  <si>
    <t>13,200,000</t>
  </si>
  <si>
    <t>B2686UOR</t>
  </si>
  <si>
    <t>MK2NCLTARLJ001344</t>
  </si>
  <si>
    <t>4A91HQ6080</t>
  </si>
  <si>
    <t>08/26/2023</t>
  </si>
  <si>
    <t>MITSUBISHI ALL NEW PAJERO SPORT (CKD) DAKAR 4X4 A/T (2.4L 8A/T) (WHITE)</t>
  </si>
  <si>
    <t>B2629LIA</t>
  </si>
  <si>
    <t>MK2KSWPNULJ000247</t>
  </si>
  <si>
    <t>4N15UGJ4033</t>
  </si>
  <si>
    <t>09/08/2023</t>
  </si>
  <si>
    <t>1,826,000</t>
  </si>
  <si>
    <t>22,174,000</t>
  </si>
  <si>
    <t>52,174,000</t>
  </si>
  <si>
    <t>B2075UOT</t>
  </si>
  <si>
    <t>MK2NCLTARLJ001730</t>
  </si>
  <si>
    <t>4A91HT6212</t>
  </si>
  <si>
    <t>09/21/2023</t>
  </si>
  <si>
    <t>8,800,000</t>
  </si>
  <si>
    <t>B2073UOT</t>
  </si>
  <si>
    <t>MK2NCLPARLJ001081</t>
  </si>
  <si>
    <t>4A91HQ8902</t>
  </si>
  <si>
    <t>MITSUBISHI ALL NEW PAJERO SPORT (CKD) EXCEED 4X2 A/T (2.5L 5A/T)</t>
  </si>
  <si>
    <t>B1505UJV</t>
  </si>
  <si>
    <t>MK2KRWMDYKJ000574</t>
  </si>
  <si>
    <t>4D56UAY8745</t>
  </si>
  <si>
    <t>B2694UOU</t>
  </si>
  <si>
    <t>MK2NCLTARLJ001617</t>
  </si>
  <si>
    <t>4A91HR3253</t>
  </si>
  <si>
    <t>01/13/2021</t>
  </si>
  <si>
    <t>01/12/2024</t>
  </si>
  <si>
    <t>MITSUBISHI FUSO TRUCK FIGHTER FM65FSL HI GEAR</t>
  </si>
  <si>
    <t>B9789UDG</t>
  </si>
  <si>
    <t>MHMFM65FGKK000030</t>
  </si>
  <si>
    <t>6M60257209</t>
  </si>
  <si>
    <t>02/02/2021</t>
  </si>
  <si>
    <t>02/01/2022</t>
  </si>
  <si>
    <t>3,100,000</t>
  </si>
  <si>
    <t>MITSUBISHI FUSO TRUCK FIGHTER FN61FL HD (6X2) M/T</t>
  </si>
  <si>
    <t>B9783UDG</t>
  </si>
  <si>
    <t>MHMFN61FMLK000053</t>
  </si>
  <si>
    <t>6M60262521</t>
  </si>
  <si>
    <t>3,750,000</t>
  </si>
  <si>
    <t>41,250,000</t>
  </si>
  <si>
    <t>52,956,750</t>
  </si>
  <si>
    <t>-11,706,750</t>
  </si>
  <si>
    <t>-7,956,750</t>
  </si>
  <si>
    <t>B9790UDG</t>
  </si>
  <si>
    <t>MHMFN61FMLK000049</t>
  </si>
  <si>
    <t>6M60262504</t>
  </si>
  <si>
    <t>1,466,730</t>
  </si>
  <si>
    <t>39,783,270</t>
  </si>
  <si>
    <t>43,533,270</t>
  </si>
  <si>
    <t>MITSUBISHI FUSO TRUCK FIGHTER FN62F HD R (6X4) M/T</t>
  </si>
  <si>
    <t>B9780UDG</t>
  </si>
  <si>
    <t>MHMFN62FXKK001352</t>
  </si>
  <si>
    <t>6M60259087</t>
  </si>
  <si>
    <t>B9778UDG</t>
  </si>
  <si>
    <t>MHMFN62FXKK001357</t>
  </si>
  <si>
    <t>6M60258937</t>
  </si>
  <si>
    <t>B9793UDG</t>
  </si>
  <si>
    <t>MHMFN62FXKK001367</t>
  </si>
  <si>
    <t>6M60259029</t>
  </si>
  <si>
    <t>620,600</t>
  </si>
  <si>
    <t>40,629,400</t>
  </si>
  <si>
    <t>44,379,400</t>
  </si>
  <si>
    <t>B9791UDG</t>
  </si>
  <si>
    <t>MHMFN62FXKK001368</t>
  </si>
  <si>
    <t>6M60259014</t>
  </si>
  <si>
    <t>B9788UDG</t>
  </si>
  <si>
    <t>MHMFN62FXKK001366</t>
  </si>
  <si>
    <t>6M60259010</t>
  </si>
  <si>
    <t>MITSUBISHI XPANDER 1.5L ULTIMATE-L (4X2) A/T MY21</t>
  </si>
  <si>
    <t>B2486UZA</t>
  </si>
  <si>
    <t>MK2NCLTARMJ002463</t>
  </si>
  <si>
    <t>4A91KAC3763</t>
  </si>
  <si>
    <t>06/16/2021</t>
  </si>
  <si>
    <t>06/15/2024</t>
  </si>
  <si>
    <t>B2277UZB</t>
  </si>
  <si>
    <t>MK2NCLTARMJ002514</t>
  </si>
  <si>
    <t>4A91KAC3740</t>
  </si>
  <si>
    <t>06/04/2021</t>
  </si>
  <si>
    <t>B2271UZB</t>
  </si>
  <si>
    <t>MK2NCLTARMJ002526</t>
  </si>
  <si>
    <t>4A91KAC3971</t>
  </si>
  <si>
    <t>B2265UZB</t>
  </si>
  <si>
    <t>MK2NCLTARMJ002493</t>
  </si>
  <si>
    <t>4A91KAC3444</t>
  </si>
  <si>
    <t>B2263UZB</t>
  </si>
  <si>
    <t>MK2NCLTARMJ002515</t>
  </si>
  <si>
    <t>4A91KAC3600</t>
  </si>
  <si>
    <t>MITSUBISHI NEW MIRAGE GLS (4X2) A/T</t>
  </si>
  <si>
    <t>B2280UKG</t>
  </si>
  <si>
    <t>MMBXTA03AHH003305</t>
  </si>
  <si>
    <t>3A92UDY1459</t>
  </si>
  <si>
    <t>05/29/2021</t>
  </si>
  <si>
    <t>686,172</t>
  </si>
  <si>
    <t>4,513,828</t>
  </si>
  <si>
    <t>7,113,828</t>
  </si>
  <si>
    <t>B1707UJW</t>
  </si>
  <si>
    <t>MK2KRWMDYMJ000214</t>
  </si>
  <si>
    <t>4D56UBD1181</t>
  </si>
  <si>
    <t>B1805UJW</t>
  </si>
  <si>
    <t>MK2KRWMDYMJ000270</t>
  </si>
  <si>
    <t>4D56UBD8192</t>
  </si>
  <si>
    <t>B2959UZC</t>
  </si>
  <si>
    <t>MK2NCLPARMJ001825</t>
  </si>
  <si>
    <t xml:space="preserve">4A91KAC8847 </t>
  </si>
  <si>
    <t>3,300,000</t>
  </si>
  <si>
    <t>B1353SSJ</t>
  </si>
  <si>
    <t>MK2KRWMDYMJ000239</t>
  </si>
  <si>
    <t>4D56UBD0843</t>
  </si>
  <si>
    <t>07/17/2021</t>
  </si>
  <si>
    <t>07/16/2023</t>
  </si>
  <si>
    <t>B1029SSK</t>
  </si>
  <si>
    <t>MK2KRWMDYMJ000243</t>
  </si>
  <si>
    <t>4D56UBD0484</t>
  </si>
  <si>
    <t>09/04/2021</t>
  </si>
  <si>
    <t>09/03/2024</t>
  </si>
  <si>
    <t>PT. ANGSA EMAS PERDANA</t>
  </si>
  <si>
    <t>MITSUBISHI XPANDER 1.5L GLS-K (4X2) M/T</t>
  </si>
  <si>
    <t>B2796PKM</t>
  </si>
  <si>
    <t>MK2NCWMANKJ001385</t>
  </si>
  <si>
    <t>4A91HA6905</t>
  </si>
  <si>
    <t>01/01/2020</t>
  </si>
  <si>
    <t>12/31/2024</t>
  </si>
  <si>
    <t>638,120</t>
  </si>
  <si>
    <t>17,361,880</t>
  </si>
  <si>
    <t>44,361,880</t>
  </si>
  <si>
    <t>PT. ASURANSI MSIG INDONESIA</t>
  </si>
  <si>
    <t>BK1316AAN</t>
  </si>
  <si>
    <t>MK2NCWMARKJ000610</t>
  </si>
  <si>
    <t>4A91GR6199</t>
  </si>
  <si>
    <t>08/23/2019</t>
  </si>
  <si>
    <t>08/22/2024</t>
  </si>
  <si>
    <t>14,621,000</t>
  </si>
  <si>
    <t>7,066,817</t>
  </si>
  <si>
    <t>719,439</t>
  </si>
  <si>
    <t>6,347,378</t>
  </si>
  <si>
    <t>13,901,561</t>
  </si>
  <si>
    <t>PT. ASURANSI TOKIO MARINE INDONESIA</t>
  </si>
  <si>
    <t>B2690PFR</t>
  </si>
  <si>
    <t>MHFJB8EM6J1046957</t>
  </si>
  <si>
    <t>2GDC482939</t>
  </si>
  <si>
    <t>12/19/2018</t>
  </si>
  <si>
    <t>12/18/2022</t>
  </si>
  <si>
    <t>26,595,200</t>
  </si>
  <si>
    <t>554,067</t>
  </si>
  <si>
    <t>20,500,467</t>
  </si>
  <si>
    <t>4,448,911</t>
  </si>
  <si>
    <t>16,051,556</t>
  </si>
  <si>
    <t>22,146,289</t>
  </si>
  <si>
    <t>B2289DS</t>
  </si>
  <si>
    <t>MHFJB8EM2J1046907</t>
  </si>
  <si>
    <t>2GDC482635</t>
  </si>
  <si>
    <t>4,276,800</t>
  </si>
  <si>
    <t>16,223,667</t>
  </si>
  <si>
    <t>22,318,400</t>
  </si>
  <si>
    <t>B2688PFR</t>
  </si>
  <si>
    <t>MHFJB8EM4J1044222</t>
  </si>
  <si>
    <t>2GDC465747</t>
  </si>
  <si>
    <t>3,581,971</t>
  </si>
  <si>
    <t>16,918,496</t>
  </si>
  <si>
    <t>23,013,229</t>
  </si>
  <si>
    <t>HONDA HONDA BR-V PRESTIGE</t>
  </si>
  <si>
    <t>B2457PFV</t>
  </si>
  <si>
    <t>MHRDG1870JJ851141</t>
  </si>
  <si>
    <t>L15Z14705013</t>
  </si>
  <si>
    <t>03/06/2019</t>
  </si>
  <si>
    <t>24,827,200</t>
  </si>
  <si>
    <t>517,233</t>
  </si>
  <si>
    <t>17,585,933</t>
  </si>
  <si>
    <t>19,119,519</t>
  </si>
  <si>
    <t>-1,533,586</t>
  </si>
  <si>
    <t>5,707,681</t>
  </si>
  <si>
    <t>SUZUKI ERTIGA GX A/T</t>
  </si>
  <si>
    <t>B2482PKF</t>
  </si>
  <si>
    <t>MHYANC22SKJ117453</t>
  </si>
  <si>
    <t>K15BT1087025</t>
  </si>
  <si>
    <t>09/27/2019</t>
  </si>
  <si>
    <t>09/26/2023</t>
  </si>
  <si>
    <t>19,600,000</t>
  </si>
  <si>
    <t>3,601,144</t>
  </si>
  <si>
    <t>15,998,856</t>
  </si>
  <si>
    <t>29,998,856</t>
  </si>
  <si>
    <t>B2607PKF</t>
  </si>
  <si>
    <t>MHYANC22SKJ111949</t>
  </si>
  <si>
    <t>K15BT1063576</t>
  </si>
  <si>
    <t>09/24/2019</t>
  </si>
  <si>
    <t>09/23/2023</t>
  </si>
  <si>
    <t>2,152,440</t>
  </si>
  <si>
    <t>17,447,560</t>
  </si>
  <si>
    <t>31,447,560</t>
  </si>
  <si>
    <t>SUZUKI IGNIS GX AGS</t>
  </si>
  <si>
    <t>B2397PKG</t>
  </si>
  <si>
    <t>MA3NFG81SK0247846</t>
  </si>
  <si>
    <t>K12MN4608039</t>
  </si>
  <si>
    <t>560,741</t>
  </si>
  <si>
    <t>19,039,259</t>
  </si>
  <si>
    <t>33,039,259</t>
  </si>
  <si>
    <t>B2328PKG</t>
  </si>
  <si>
    <t>MK2NCWPARKJ004514</t>
  </si>
  <si>
    <t>4A91GT3773</t>
  </si>
  <si>
    <t>09/18/2019</t>
  </si>
  <si>
    <t>09/17/2022</t>
  </si>
  <si>
    <t>6,823,133</t>
  </si>
  <si>
    <t>844,560</t>
  </si>
  <si>
    <t>5,978,573</t>
  </si>
  <si>
    <t>7,928,040</t>
  </si>
  <si>
    <t>B1311PJQ</t>
  </si>
  <si>
    <t>JMYXDGG3WKZ000113</t>
  </si>
  <si>
    <t>4B12BR0327</t>
  </si>
  <si>
    <t>01/25/2020</t>
  </si>
  <si>
    <t>01/24/2023</t>
  </si>
  <si>
    <t>B2131PKQ</t>
  </si>
  <si>
    <t>MK2NCXTARLJ002248</t>
  </si>
  <si>
    <t>4A91HQ5963</t>
  </si>
  <si>
    <t>02/29/2020</t>
  </si>
  <si>
    <t>02/27/2023</t>
  </si>
  <si>
    <t>14,625,540</t>
  </si>
  <si>
    <t>406,265</t>
  </si>
  <si>
    <t>9,344,095</t>
  </si>
  <si>
    <t>B2127UOY</t>
  </si>
  <si>
    <t>MK2NCLHARMJ000414</t>
  </si>
  <si>
    <t>4A91KAA3285</t>
  </si>
  <si>
    <t>03/08/2024</t>
  </si>
  <si>
    <t>PT. JBA INDONESIA</t>
  </si>
  <si>
    <t>DAIHATSU GRAN MAX 1.3 PICK UP 3WAY</t>
  </si>
  <si>
    <t>B9293PAK</t>
  </si>
  <si>
    <t>MHKT3BA1JKK046183</t>
  </si>
  <si>
    <t>K3MH52613</t>
  </si>
  <si>
    <t>23,800,000</t>
  </si>
  <si>
    <t>1,260,061</t>
  </si>
  <si>
    <t>22,539,939</t>
  </si>
  <si>
    <t>39,539,939</t>
  </si>
  <si>
    <t>B2563PKR</t>
  </si>
  <si>
    <t>MK2NCWTARKJ026352</t>
  </si>
  <si>
    <t>4A91HH2259</t>
  </si>
  <si>
    <t>03/25/2020</t>
  </si>
  <si>
    <t>03/24/2023</t>
  </si>
  <si>
    <t>B2635PKR</t>
  </si>
  <si>
    <t>MK2NCWTARKJ027494</t>
  </si>
  <si>
    <t>4A91HJ2502</t>
  </si>
  <si>
    <t>05/19/2020</t>
  </si>
  <si>
    <t>05/18/2023</t>
  </si>
  <si>
    <t>B2632PKQ</t>
  </si>
  <si>
    <t>MK2NCWTARKJ027508</t>
  </si>
  <si>
    <t>4A91HJ2581</t>
  </si>
  <si>
    <t>647,999</t>
  </si>
  <si>
    <t>12,352,001</t>
  </si>
  <si>
    <t>22,752,001</t>
  </si>
  <si>
    <t>PT. KRAMA YUDHA RATU MOTOR</t>
  </si>
  <si>
    <t>B2784UKO</t>
  </si>
  <si>
    <t>MK2NCWHARJJ005929</t>
  </si>
  <si>
    <t>4A91DY5467</t>
  </si>
  <si>
    <t>12/20/2018</t>
  </si>
  <si>
    <t>12/19/2021</t>
  </si>
  <si>
    <t>9,100,615</t>
  </si>
  <si>
    <t>-2,536,015</t>
  </si>
  <si>
    <t>MITSUBISHI ALL NEW PAJERO SPORT DAKAR ULTIMATE 4X2 A/T</t>
  </si>
  <si>
    <t>B1905UJS</t>
  </si>
  <si>
    <t>MK2KRWFNUKJ000261</t>
  </si>
  <si>
    <t>4N15UDH0898</t>
  </si>
  <si>
    <t>29,865,300</t>
  </si>
  <si>
    <t>829,592</t>
  </si>
  <si>
    <t>28,206,117</t>
  </si>
  <si>
    <t>5,117,918</t>
  </si>
  <si>
    <t>23,088,199</t>
  </si>
  <si>
    <t>24,747,382</t>
  </si>
  <si>
    <t>B1814UJS</t>
  </si>
  <si>
    <t>MK2KSWPNUKJ000281</t>
  </si>
  <si>
    <t>4N15UDJ8313</t>
  </si>
  <si>
    <t>3,750,340</t>
  </si>
  <si>
    <t>24,455,777</t>
  </si>
  <si>
    <t>26,114,960</t>
  </si>
  <si>
    <t>B1455UJT</t>
  </si>
  <si>
    <t>MK2GAWP2TJK000543</t>
  </si>
  <si>
    <t>4B11XN3347</t>
  </si>
  <si>
    <t>05/16/2022</t>
  </si>
  <si>
    <t>248,621,040</t>
  </si>
  <si>
    <t>-235,209,840</t>
  </si>
  <si>
    <t>-233,533,440</t>
  </si>
  <si>
    <t>B1328UJT</t>
  </si>
  <si>
    <t>MK2GAWP2TJK000674</t>
  </si>
  <si>
    <t>4B11XQ1308</t>
  </si>
  <si>
    <t>84,077,760</t>
  </si>
  <si>
    <t>-70,666,560</t>
  </si>
  <si>
    <t>-68,990,160</t>
  </si>
  <si>
    <t>B1457UJT</t>
  </si>
  <si>
    <t>MK2GAWP2TJK000354</t>
  </si>
  <si>
    <t>4B11TY5851</t>
  </si>
  <si>
    <t>05/24/2019</t>
  </si>
  <si>
    <t>05/23/2022</t>
  </si>
  <si>
    <t>33,944,358</t>
  </si>
  <si>
    <t>-20,533,158</t>
  </si>
  <si>
    <t>-18,856,758</t>
  </si>
  <si>
    <t>B1583UJT</t>
  </si>
  <si>
    <t>MK2GAWP2TJK000892</t>
  </si>
  <si>
    <t>4B11YB4003</t>
  </si>
  <si>
    <t>12,992,100</t>
  </si>
  <si>
    <t>23,119,602</t>
  </si>
  <si>
    <t>-10,127,502</t>
  </si>
  <si>
    <t>-8,032,002</t>
  </si>
  <si>
    <t>B1528UJT</t>
  </si>
  <si>
    <t>MK2KRWPNUKJ002562</t>
  </si>
  <si>
    <t>4N15UDN0891</t>
  </si>
  <si>
    <t>07/06/2019</t>
  </si>
  <si>
    <t>07/05/2022</t>
  </si>
  <si>
    <t>B1631UJT</t>
  </si>
  <si>
    <t>MK2KRWPNUKJ003245</t>
  </si>
  <si>
    <t>4N15UDN7370</t>
  </si>
  <si>
    <t>2,035,000</t>
  </si>
  <si>
    <t>33,965,000</t>
  </si>
  <si>
    <t>41,165,000</t>
  </si>
  <si>
    <t>B1519UJV</t>
  </si>
  <si>
    <t>MK2KRWMDYLJ000251</t>
  </si>
  <si>
    <t>4D56UBA2745</t>
  </si>
  <si>
    <t>10/12/2023</t>
  </si>
  <si>
    <t>B1752UJV</t>
  </si>
  <si>
    <t>MK2KRWMDYLJ000264</t>
  </si>
  <si>
    <t>4D56UBA2757</t>
  </si>
  <si>
    <t>D1475IVSMT</t>
  </si>
  <si>
    <t>MK2KRWMDYMJ000237</t>
  </si>
  <si>
    <t>4D56UBD0880</t>
  </si>
  <si>
    <t>06/23/2021</t>
  </si>
  <si>
    <t>06/22/2024</t>
  </si>
  <si>
    <t>MITSUBISHI ALL NEW PAJERO SPORT DAKAR ULTIMATE-L 4X2 A/T (2.4L 8A/T) AY21</t>
  </si>
  <si>
    <t>B1056SSQ</t>
  </si>
  <si>
    <t>MK2KRWFNUMJ000536</t>
  </si>
  <si>
    <t>4N15UHJ5032</t>
  </si>
  <si>
    <t>07/03/2021</t>
  </si>
  <si>
    <t>07/02/2024</t>
  </si>
  <si>
    <t>B1055SSQ</t>
  </si>
  <si>
    <t>MK2KRWFNUMJ000534</t>
  </si>
  <si>
    <t>4N15UHJ5015</t>
  </si>
  <si>
    <t>B1054SSQ</t>
  </si>
  <si>
    <t>MK2KRWFNUMJ000550</t>
  </si>
  <si>
    <t>4N15UHJ6027</t>
  </si>
  <si>
    <t>B1961OQ</t>
  </si>
  <si>
    <t>MK2KRWFNUMJ000837</t>
  </si>
  <si>
    <t>4N15UHM4890</t>
  </si>
  <si>
    <t>09/30/2021</t>
  </si>
  <si>
    <t>09/29/2024</t>
  </si>
  <si>
    <t>PT. Mitsubishi Krama Yudha Motors and Manufacturing</t>
  </si>
  <si>
    <t>B1022UJU</t>
  </si>
  <si>
    <t>MK2KRWMDYKJ000393</t>
  </si>
  <si>
    <t>4D56UAX4340</t>
  </si>
  <si>
    <t>10/04/2019</t>
  </si>
  <si>
    <t>10/03/2022</t>
  </si>
  <si>
    <t>12,397,694</t>
  </si>
  <si>
    <t>20,002,306</t>
  </si>
  <si>
    <t>30,802,306</t>
  </si>
  <si>
    <t>B1020UJU</t>
  </si>
  <si>
    <t>MK2KRWMDYKJ000486</t>
  </si>
  <si>
    <t>4D56UAY0563</t>
  </si>
  <si>
    <t>30,710,880</t>
  </si>
  <si>
    <t>41,510,880</t>
  </si>
  <si>
    <t>B1073UJU</t>
  </si>
  <si>
    <t>MK2KRWMDYKJ000502</t>
  </si>
  <si>
    <t>4D56UAY0548</t>
  </si>
  <si>
    <t>760,860</t>
  </si>
  <si>
    <t>31,639,140</t>
  </si>
  <si>
    <t>42,439,140</t>
  </si>
  <si>
    <t>B1071UJU</t>
  </si>
  <si>
    <t>MK2KRWMDYKJ000508</t>
  </si>
  <si>
    <t>4D56UAY0947</t>
  </si>
  <si>
    <t>B1501SSR</t>
  </si>
  <si>
    <t>MK2KRWPNUMJ007208</t>
  </si>
  <si>
    <t>4N15UHK3712</t>
  </si>
  <si>
    <t>08/21/2021</t>
  </si>
  <si>
    <t>08/20/2024</t>
  </si>
  <si>
    <t>B1543SSU</t>
  </si>
  <si>
    <t>MK2KRWPNUMJ008141</t>
  </si>
  <si>
    <t>4N15UHL4174</t>
  </si>
  <si>
    <t>PT. NOVO NORDISK INDONESIA</t>
  </si>
  <si>
    <t>NISSAN SERENA HIGHWAY STAR A/T</t>
  </si>
  <si>
    <t>B2396PKE</t>
  </si>
  <si>
    <t>JN1EAAC27KW001193</t>
  </si>
  <si>
    <t>MR20544623C</t>
  </si>
  <si>
    <t>08/09/2019</t>
  </si>
  <si>
    <t>08/08/2022</t>
  </si>
  <si>
    <t>24,650,000</t>
  </si>
  <si>
    <t>1,291,680</t>
  </si>
  <si>
    <t>23,358,320</t>
  </si>
  <si>
    <t>29,308,320</t>
  </si>
  <si>
    <t>BM1060OK</t>
  </si>
  <si>
    <t>MK2NCXTARLJ004617</t>
  </si>
  <si>
    <t>4A91HS2003</t>
  </si>
  <si>
    <t>09/21/2024</t>
  </si>
  <si>
    <t>DD1694UW</t>
  </si>
  <si>
    <t>MK2NCXTARLJ004788</t>
  </si>
  <si>
    <t>4A91HY3880</t>
  </si>
  <si>
    <t>09/27/2024</t>
  </si>
  <si>
    <t>B2656SRG</t>
  </si>
  <si>
    <t>MK2NCXTARLJ002876</t>
  </si>
  <si>
    <t>4A91HT3348</t>
  </si>
  <si>
    <t>B2069SRP</t>
  </si>
  <si>
    <t>MK2NCXTARMJ000272</t>
  </si>
  <si>
    <t>4A91JC9039</t>
  </si>
  <si>
    <t>01/19/2025</t>
  </si>
  <si>
    <t>B2352SJE</t>
  </si>
  <si>
    <t>MK2KRWFNUMJ000686</t>
  </si>
  <si>
    <t>4N15UHL1392</t>
  </si>
  <si>
    <t>05/02/2021</t>
  </si>
  <si>
    <t>05/01/2025</t>
  </si>
  <si>
    <t>8,000,000</t>
  </si>
  <si>
    <t>PT. SIRKULASI KOMPAS GRAMEDIA</t>
  </si>
  <si>
    <t>B9402PCP</t>
  </si>
  <si>
    <t>MHCPHR54CKJ406451</t>
  </si>
  <si>
    <t>E406451</t>
  </si>
  <si>
    <t>08/30/2019</t>
  </si>
  <si>
    <t>08/29/2024</t>
  </si>
  <si>
    <t>20,300,000</t>
  </si>
  <si>
    <t>6,079,616</t>
  </si>
  <si>
    <t>14,220,384</t>
  </si>
  <si>
    <t>35,920,384</t>
  </si>
  <si>
    <t>B9411PCP</t>
  </si>
  <si>
    <t>MHCPHR54CKJ406468</t>
  </si>
  <si>
    <t>E406468</t>
  </si>
  <si>
    <t>22,282,164</t>
  </si>
  <si>
    <t>-1,982,164</t>
  </si>
  <si>
    <t>19,717,836</t>
  </si>
  <si>
    <t>B9396PCP</t>
  </si>
  <si>
    <t>MHCPHR54CKJ406470</t>
  </si>
  <si>
    <t>E406470</t>
  </si>
  <si>
    <t>20,026,531</t>
  </si>
  <si>
    <t>273,469</t>
  </si>
  <si>
    <t>21,973,469</t>
  </si>
  <si>
    <t>B9560PCP</t>
  </si>
  <si>
    <t>MHCPHR54CKJ406478</t>
  </si>
  <si>
    <t>E406478</t>
  </si>
  <si>
    <t>10/31/2019</t>
  </si>
  <si>
    <t>10/30/2024</t>
  </si>
  <si>
    <t>22,950,000</t>
  </si>
  <si>
    <t>26,671,953</t>
  </si>
  <si>
    <t>-3,721,953</t>
  </si>
  <si>
    <t>24,328,047</t>
  </si>
  <si>
    <t>B9549PCP</t>
  </si>
  <si>
    <t>MHCPHR54CKJ406472</t>
  </si>
  <si>
    <t>E406472</t>
  </si>
  <si>
    <t>6,896,063</t>
  </si>
  <si>
    <t>16,053,937</t>
  </si>
  <si>
    <t>44,103,937</t>
  </si>
  <si>
    <t>B9551PCP</t>
  </si>
  <si>
    <t>MHCPHR54CKJ406474</t>
  </si>
  <si>
    <t>E406474</t>
  </si>
  <si>
    <t>7,528,735</t>
  </si>
  <si>
    <t>15,421,265</t>
  </si>
  <si>
    <t>43,471,265</t>
  </si>
  <si>
    <t>B9407PCP</t>
  </si>
  <si>
    <t>MHCPHR54CKJ406396</t>
  </si>
  <si>
    <t>E406396</t>
  </si>
  <si>
    <t>09/02/2019</t>
  </si>
  <si>
    <t>09/01/2024</t>
  </si>
  <si>
    <t>22,400,000</t>
  </si>
  <si>
    <t>27,789,863</t>
  </si>
  <si>
    <t>-5,389,863</t>
  </si>
  <si>
    <t>20,210,137</t>
  </si>
  <si>
    <t>B9400PCP</t>
  </si>
  <si>
    <t>MHCPHR54CKJ406450</t>
  </si>
  <si>
    <t>E406450</t>
  </si>
  <si>
    <t>5,507,961</t>
  </si>
  <si>
    <t>16,892,039</t>
  </si>
  <si>
    <t>42,492,039</t>
  </si>
  <si>
    <t>B9185PAK</t>
  </si>
  <si>
    <t>MHCPHR54CKJ405197</t>
  </si>
  <si>
    <t>E405197</t>
  </si>
  <si>
    <t>08/17/2019</t>
  </si>
  <si>
    <t>08/16/2024</t>
  </si>
  <si>
    <t>23,200,000</t>
  </si>
  <si>
    <t>958,559</t>
  </si>
  <si>
    <t>22,241,441</t>
  </si>
  <si>
    <t>47,041,441</t>
  </si>
  <si>
    <t>B9558PCP</t>
  </si>
  <si>
    <t>MHCPHR54CKJ406475</t>
  </si>
  <si>
    <t>E406475</t>
  </si>
  <si>
    <t>3,980,640</t>
  </si>
  <si>
    <t>18,969,360</t>
  </si>
  <si>
    <t>47,019,360</t>
  </si>
  <si>
    <t>B9574PCP</t>
  </si>
  <si>
    <t>MHCPHR54CKJ406473</t>
  </si>
  <si>
    <t>E406473</t>
  </si>
  <si>
    <t>18,717,440</t>
  </si>
  <si>
    <t>4,232,560</t>
  </si>
  <si>
    <t>32,282,560</t>
  </si>
  <si>
    <t>B2867PKG</t>
  </si>
  <si>
    <t>MK2NCWTARJJ035236</t>
  </si>
  <si>
    <t>4A91GH8354</t>
  </si>
  <si>
    <t>10/26/2019</t>
  </si>
  <si>
    <t>10/25/2024</t>
  </si>
  <si>
    <t>B9183PCL</t>
  </si>
  <si>
    <t>MHMFE71P1GK058145</t>
  </si>
  <si>
    <t>4D34TP43829</t>
  </si>
  <si>
    <t>07/29/2020</t>
  </si>
  <si>
    <t>07/28/2023</t>
  </si>
  <si>
    <t>70,380,000</t>
  </si>
  <si>
    <t>1,955,000</t>
  </si>
  <si>
    <t>35,190,000</t>
  </si>
  <si>
    <t>6,852,610</t>
  </si>
  <si>
    <t>28,337,390</t>
  </si>
  <si>
    <t>63,527,390</t>
  </si>
  <si>
    <t>B9181PCL</t>
  </si>
  <si>
    <t>MHMFE71P1GK057729</t>
  </si>
  <si>
    <t>4D34TP29092</t>
  </si>
  <si>
    <t>3,569,300</t>
  </si>
  <si>
    <t>31,620,700</t>
  </si>
  <si>
    <t>66,810,700</t>
  </si>
  <si>
    <t>B9176PCL</t>
  </si>
  <si>
    <t>MHMFE71P1GK057704</t>
  </si>
  <si>
    <t>4D34TP28977</t>
  </si>
  <si>
    <t>4,586,750</t>
  </si>
  <si>
    <t>30,603,250</t>
  </si>
  <si>
    <t>65,793,250</t>
  </si>
  <si>
    <t>B9154PCL</t>
  </si>
  <si>
    <t>MHMFE71P1GK057702</t>
  </si>
  <si>
    <t>4D34TP28946</t>
  </si>
  <si>
    <t>3,849,454</t>
  </si>
  <si>
    <t>31,340,546</t>
  </si>
  <si>
    <t>66,530,546</t>
  </si>
  <si>
    <t>B9269PCL</t>
  </si>
  <si>
    <t>MHMFE74P4GK084262</t>
  </si>
  <si>
    <t>4D34TP56178</t>
  </si>
  <si>
    <t>08/06/2020</t>
  </si>
  <si>
    <t>08/05/2023</t>
  </si>
  <si>
    <t>73,980,000</t>
  </si>
  <si>
    <t>2,055,000</t>
  </si>
  <si>
    <t>34,935,000</t>
  </si>
  <si>
    <t>2,699,916</t>
  </si>
  <si>
    <t>32,235,084</t>
  </si>
  <si>
    <t>71,280,084</t>
  </si>
  <si>
    <t>B9268PCL</t>
  </si>
  <si>
    <t>MHMFE74P4GK084261</t>
  </si>
  <si>
    <t>4D34TP56073</t>
  </si>
  <si>
    <t>4,691,465</t>
  </si>
  <si>
    <t>30,243,535</t>
  </si>
  <si>
    <t>69,288,535</t>
  </si>
  <si>
    <t>DAIHATSU GRAN MAX 1.3 BLIND VAN AC</t>
  </si>
  <si>
    <t>B9202PCL</t>
  </si>
  <si>
    <t>MHKB3BA1JGK037579</t>
  </si>
  <si>
    <t>K3MG73110</t>
  </si>
  <si>
    <t>11/13/2020</t>
  </si>
  <si>
    <t>11/12/2021</t>
  </si>
  <si>
    <t>5,870,361</t>
  </si>
  <si>
    <t>2,529,639</t>
  </si>
  <si>
    <t>B9201PCL</t>
  </si>
  <si>
    <t>MHKB3BA1JGK037578</t>
  </si>
  <si>
    <t>K3MG73071</t>
  </si>
  <si>
    <t>12,397,988</t>
  </si>
  <si>
    <t>-3,997,988</t>
  </si>
  <si>
    <t>B9094PCH</t>
  </si>
  <si>
    <t>MHMFE71P1DK044053</t>
  </si>
  <si>
    <t>4D34TJ73150</t>
  </si>
  <si>
    <t>03/01/2021</t>
  </si>
  <si>
    <t>02/28/2022</t>
  </si>
  <si>
    <t>16,269,253</t>
  </si>
  <si>
    <t>3,730,747</t>
  </si>
  <si>
    <t>7,730,747</t>
  </si>
  <si>
    <t>B9099PCH</t>
  </si>
  <si>
    <t>MHMFE71P1DK044064</t>
  </si>
  <si>
    <t>4D34TJ73188</t>
  </si>
  <si>
    <t>9,478,088</t>
  </si>
  <si>
    <t>10,521,912</t>
  </si>
  <si>
    <t>14,521,912</t>
  </si>
  <si>
    <t>B9092PCH</t>
  </si>
  <si>
    <t>MHMFE71P1DK044065</t>
  </si>
  <si>
    <t>4D34TJ73186</t>
  </si>
  <si>
    <t>13,749,366</t>
  </si>
  <si>
    <t>6,250,634</t>
  </si>
  <si>
    <t>10,250,634</t>
  </si>
  <si>
    <t>PT. TIKI JALUR NUGRAHA EKAKURIR</t>
  </si>
  <si>
    <t>B9687PCN</t>
  </si>
  <si>
    <t>MHMFE74PHJK000638</t>
  </si>
  <si>
    <t>4D34TS26971</t>
  </si>
  <si>
    <t>09/01/2021</t>
  </si>
  <si>
    <t>14,767,404</t>
  </si>
  <si>
    <t>9,232,596</t>
  </si>
  <si>
    <t>B9689PCN</t>
  </si>
  <si>
    <t>MHMFE74PHJK000641</t>
  </si>
  <si>
    <t>4D34TS26953</t>
  </si>
  <si>
    <t>10,927,036</t>
  </si>
  <si>
    <t>13,072,964</t>
  </si>
  <si>
    <t>B9615PCN</t>
  </si>
  <si>
    <t>MHMFE74PHJK000537</t>
  </si>
  <si>
    <t xml:space="preserve">4D34TS26048 </t>
  </si>
  <si>
    <t>19,589,722</t>
  </si>
  <si>
    <t>4,410,278</t>
  </si>
  <si>
    <t>PT. UHA TRADING INDONESIA. PT</t>
  </si>
  <si>
    <t>B2839SIK</t>
  </si>
  <si>
    <t>MK2NCWMANKJ000747</t>
  </si>
  <si>
    <t>4A91GN4951</t>
  </si>
  <si>
    <t>08/24/2019</t>
  </si>
  <si>
    <t>08/23/2022</t>
  </si>
  <si>
    <t>11,600,000</t>
  </si>
  <si>
    <t>2,605,088</t>
  </si>
  <si>
    <t>8,994,912</t>
  </si>
  <si>
    <t>11,794,912</t>
  </si>
  <si>
    <t>B2964SIK</t>
  </si>
  <si>
    <t>MK2NCWMANKJ001010</t>
  </si>
  <si>
    <t>4A91GQ4493</t>
  </si>
  <si>
    <t>08/31/2019</t>
  </si>
  <si>
    <t>08/30/2022</t>
  </si>
  <si>
    <t>11,623,137</t>
  </si>
  <si>
    <t>-23,137</t>
  </si>
  <si>
    <t>2,776,863</t>
  </si>
  <si>
    <t>B2055SIL</t>
  </si>
  <si>
    <t>MK2NCWMANKJ001016</t>
  </si>
  <si>
    <t>4A91GQ2645</t>
  </si>
  <si>
    <t>2,628,920</t>
  </si>
  <si>
    <t>8,971,080</t>
  </si>
  <si>
    <t>11,771,080</t>
  </si>
  <si>
    <t>B2350SIP</t>
  </si>
  <si>
    <t>MK2NCWMANKJ000784</t>
  </si>
  <si>
    <t>4A91GN5034</t>
  </si>
  <si>
    <t>10/25/2022</t>
  </si>
  <si>
    <t>1,689,160</t>
  </si>
  <si>
    <t>9,110,840</t>
  </si>
  <si>
    <t>12,710,840</t>
  </si>
  <si>
    <t>B2352SIP</t>
  </si>
  <si>
    <t>MK2NCWMANKJ000794</t>
  </si>
  <si>
    <t>4A91GN5064</t>
  </si>
  <si>
    <t>6,244,065</t>
  </si>
  <si>
    <t>4,555,935</t>
  </si>
  <si>
    <t>8,155,935</t>
  </si>
  <si>
    <t>MITSUBISHI XPANDER 1.5L EXCEED (4X2) (WHITE) M/T</t>
  </si>
  <si>
    <t>B2962SIK</t>
  </si>
  <si>
    <t>MK2NCWHANKJ004563</t>
  </si>
  <si>
    <t>4A91HA6321</t>
  </si>
  <si>
    <t>10,755,440</t>
  </si>
  <si>
    <t>13,555,440</t>
  </si>
  <si>
    <t>PUSDIKLAT JPPPIW. BADAN USAHA LAINNYA</t>
  </si>
  <si>
    <t>HONDA All New Honda CRV 1.5 L TURBO</t>
  </si>
  <si>
    <t>B1502UJV</t>
  </si>
  <si>
    <t>MHRRW1840LJ000258</t>
  </si>
  <si>
    <t>L15BJ1136859</t>
  </si>
  <si>
    <t>10/22/2021</t>
  </si>
  <si>
    <t>946,000</t>
  </si>
  <si>
    <t>11,054,000</t>
  </si>
  <si>
    <t>01/31/2022</t>
  </si>
  <si>
    <t>3,978,570</t>
  </si>
  <si>
    <t>7,021,430</t>
  </si>
  <si>
    <t>8,021,430</t>
  </si>
  <si>
    <t>QUNIE CONSULTING INDONESIA. PT</t>
  </si>
  <si>
    <t>B1938SSL</t>
  </si>
  <si>
    <t>MK2NCLPARMJ004225</t>
  </si>
  <si>
    <t>491KAH8213</t>
  </si>
  <si>
    <t>RAFITAMA MILLENIAL WAHYUDI. PT</t>
  </si>
  <si>
    <t>B2502SRO</t>
  </si>
  <si>
    <t>MK2NCLMARMJ000204</t>
  </si>
  <si>
    <t>4A91JD4633</t>
  </si>
  <si>
    <t>02/23/2021</t>
  </si>
  <si>
    <t>02/22/2024</t>
  </si>
  <si>
    <t>B2519SRP</t>
  </si>
  <si>
    <t>MK2NCLMARMJ000209</t>
  </si>
  <si>
    <t>4A91JD4062</t>
  </si>
  <si>
    <t>B2221SRP</t>
  </si>
  <si>
    <t>MHKM5EB3JMK032346</t>
  </si>
  <si>
    <t>1NRG118048</t>
  </si>
  <si>
    <t>02/18/2024</t>
  </si>
  <si>
    <t>564,674</t>
  </si>
  <si>
    <t>4,935,326</t>
  </si>
  <si>
    <t>17,435,326</t>
  </si>
  <si>
    <t>B2219SRP</t>
  </si>
  <si>
    <t>MHKM5EB3JMK032345</t>
  </si>
  <si>
    <t>1NRG118287</t>
  </si>
  <si>
    <t>410,399</t>
  </si>
  <si>
    <t>5,089,601</t>
  </si>
  <si>
    <t>17,589,601</t>
  </si>
  <si>
    <t>SANWA SEIKI INDONESIA. PT</t>
  </si>
  <si>
    <t>B2822PKK</t>
  </si>
  <si>
    <t>MK2NCWHARKJ003272</t>
  </si>
  <si>
    <t>4A91GY9160</t>
  </si>
  <si>
    <t>01/04/2020</t>
  </si>
  <si>
    <t>01/03/2023</t>
  </si>
  <si>
    <t>B2890UOR</t>
  </si>
  <si>
    <t>MK2NCLMARLJ000268</t>
  </si>
  <si>
    <t>4A91HQ3109</t>
  </si>
  <si>
    <t>205,900</t>
  </si>
  <si>
    <t>8,294,100</t>
  </si>
  <si>
    <t>17,794,100</t>
  </si>
  <si>
    <t>B2446UOU</t>
  </si>
  <si>
    <t>MK2NCLMARLJ000378</t>
  </si>
  <si>
    <t>4A91HR0405</t>
  </si>
  <si>
    <t>12/15/2020</t>
  </si>
  <si>
    <t>12/14/2023</t>
  </si>
  <si>
    <t>5,842,770</t>
  </si>
  <si>
    <t>17,342,770</t>
  </si>
  <si>
    <t>SANY PERKASA. PT</t>
  </si>
  <si>
    <t>KT8665YP</t>
  </si>
  <si>
    <t>MMBJJKL10KH057993</t>
  </si>
  <si>
    <t>4N15UGG8044</t>
  </si>
  <si>
    <t>18,789,381</t>
  </si>
  <si>
    <t>21,210,619</t>
  </si>
  <si>
    <t>41,210,619</t>
  </si>
  <si>
    <t>KT8045YQ</t>
  </si>
  <si>
    <t>MMBJJKL10KH060454</t>
  </si>
  <si>
    <t>4N15UGK6433</t>
  </si>
  <si>
    <t>10,100,102</t>
  </si>
  <si>
    <t>27,399,898</t>
  </si>
  <si>
    <t>49,899,898</t>
  </si>
  <si>
    <t>KT8892YP</t>
  </si>
  <si>
    <t>MMBENKL30KH058048</t>
  </si>
  <si>
    <t>4D56UBA0356</t>
  </si>
  <si>
    <t>5,554,705</t>
  </si>
  <si>
    <t>31,945,295</t>
  </si>
  <si>
    <t>54,445,295</t>
  </si>
  <si>
    <t>BK8245EV</t>
  </si>
  <si>
    <t>MR0KB8CD1M1126210</t>
  </si>
  <si>
    <t>2GD4972022</t>
  </si>
  <si>
    <t>03/18/2024</t>
  </si>
  <si>
    <t>100,800,000</t>
  </si>
  <si>
    <t>2,800,000</t>
  </si>
  <si>
    <t>4,096,761</t>
  </si>
  <si>
    <t>23,903,239</t>
  </si>
  <si>
    <t>96,703,239</t>
  </si>
  <si>
    <t>BG8517NJ</t>
  </si>
  <si>
    <t>MR0KB8CD5M1126100</t>
  </si>
  <si>
    <t>2GD4969284</t>
  </si>
  <si>
    <t>03/29/2021</t>
  </si>
  <si>
    <t>03/28/2024</t>
  </si>
  <si>
    <t>1,159,930</t>
  </si>
  <si>
    <t>26,840,070</t>
  </si>
  <si>
    <t>99,640,070</t>
  </si>
  <si>
    <t>BM8360QA</t>
  </si>
  <si>
    <t>MROKB8CDXM1212714</t>
  </si>
  <si>
    <t>2GD0961970</t>
  </si>
  <si>
    <t>03/24/2021</t>
  </si>
  <si>
    <t>03/23/2024</t>
  </si>
  <si>
    <t>6,591,600</t>
  </si>
  <si>
    <t>21,408,400</t>
  </si>
  <si>
    <t>94,208,400</t>
  </si>
  <si>
    <t>BH8502MQ</t>
  </si>
  <si>
    <t>MR0KB8CD3M1125785</t>
  </si>
  <si>
    <t>2GD0947907</t>
  </si>
  <si>
    <t>3,235,909</t>
  </si>
  <si>
    <t>24,764,091</t>
  </si>
  <si>
    <t>97,564,091</t>
  </si>
  <si>
    <t>BG8679NK</t>
  </si>
  <si>
    <t>MMBJJJKL10MH036378</t>
  </si>
  <si>
    <t>4N15UHH3106</t>
  </si>
  <si>
    <t>86,400,000</t>
  </si>
  <si>
    <t>792,000</t>
  </si>
  <si>
    <t>23,208,000</t>
  </si>
  <si>
    <t>85,608,000</t>
  </si>
  <si>
    <t>SECO TOOLS INDONESIA. PT</t>
  </si>
  <si>
    <t>TOYOTA NEW KIJANG INNOVA V A/T DIESEL</t>
  </si>
  <si>
    <t>B2845PFY</t>
  </si>
  <si>
    <t>MHFGW8EM6K1024618</t>
  </si>
  <si>
    <t>1TRA573447</t>
  </si>
  <si>
    <t>05/25/2019</t>
  </si>
  <si>
    <t>05/24/2023</t>
  </si>
  <si>
    <t>25,600,000</t>
  </si>
  <si>
    <t>3,968,225</t>
  </si>
  <si>
    <t>21,631,775</t>
  </si>
  <si>
    <t>34,431,775</t>
  </si>
  <si>
    <t>SECOM INDONESIA. PT</t>
  </si>
  <si>
    <t>DAIHATSU SIGRA 1.2 X A/T</t>
  </si>
  <si>
    <t>B2464UOM</t>
  </si>
  <si>
    <t>MHKS6GK3JKJ004615</t>
  </si>
  <si>
    <t>3NRH475720</t>
  </si>
  <si>
    <t>01/30/2020</t>
  </si>
  <si>
    <t>01/29/2024</t>
  </si>
  <si>
    <t>3,142,633</t>
  </si>
  <si>
    <t>10,057,367</t>
  </si>
  <si>
    <t>23,257,367</t>
  </si>
  <si>
    <t>B2152UON</t>
  </si>
  <si>
    <t>MK2NCWMARKJ000977</t>
  </si>
  <si>
    <t>4A91HG4668</t>
  </si>
  <si>
    <t>02/06/2020</t>
  </si>
  <si>
    <t>02/05/2024</t>
  </si>
  <si>
    <t>B2139UOO</t>
  </si>
  <si>
    <t>MHKS6GK3JLJ004927</t>
  </si>
  <si>
    <t>3NRH507552</t>
  </si>
  <si>
    <t>12,650,000</t>
  </si>
  <si>
    <t>7,652,534</t>
  </si>
  <si>
    <t>4,997,466</t>
  </si>
  <si>
    <t>18,747,466</t>
  </si>
  <si>
    <t>B2532UON</t>
  </si>
  <si>
    <t>MK2NCWMARKJ000865</t>
  </si>
  <si>
    <t>4A91HB7832</t>
  </si>
  <si>
    <t>SEMESTA BOLO TRANSINDO. PT</t>
  </si>
  <si>
    <t>B2866PKZ</t>
  </si>
  <si>
    <t>MK2NCLTARMJ001216</t>
  </si>
  <si>
    <t>4A91JG7521</t>
  </si>
  <si>
    <t>04/06/2021</t>
  </si>
  <si>
    <t>04/05/2025</t>
  </si>
  <si>
    <t>5,850,000</t>
  </si>
  <si>
    <t>B2735POA</t>
  </si>
  <si>
    <t>MK2NCLHARMJ000653</t>
  </si>
  <si>
    <t>4A91JG4743</t>
  </si>
  <si>
    <t>SETA JASA TRANS. PT</t>
  </si>
  <si>
    <t>L9690BX</t>
  </si>
  <si>
    <t>MHMFE74PVLK004018</t>
  </si>
  <si>
    <t>4D34TU87586</t>
  </si>
  <si>
    <t>12/10/2020</t>
  </si>
  <si>
    <t>12/09/2023</t>
  </si>
  <si>
    <t>104,400,000</t>
  </si>
  <si>
    <t>2,900,000</t>
  </si>
  <si>
    <t>37,700,000</t>
  </si>
  <si>
    <t>30,035,182</t>
  </si>
  <si>
    <t>7,664,818</t>
  </si>
  <si>
    <t>74,364,818</t>
  </si>
  <si>
    <t>L9689BX</t>
  </si>
  <si>
    <t>MHMFE74PVLK004020</t>
  </si>
  <si>
    <t>4D34TU87589</t>
  </si>
  <si>
    <t>3,156,708</t>
  </si>
  <si>
    <t>34,543,292</t>
  </si>
  <si>
    <t>101,243,292</t>
  </si>
  <si>
    <t>L9688BX</t>
  </si>
  <si>
    <t>MHMFE74PVLK004240</t>
  </si>
  <si>
    <t>4D34TU00749</t>
  </si>
  <si>
    <t>55,530,526</t>
  </si>
  <si>
    <t>-17,830,526</t>
  </si>
  <si>
    <t>48,869,474</t>
  </si>
  <si>
    <t>L 9687 BX</t>
  </si>
  <si>
    <t>MHMFE74PVLK004238</t>
  </si>
  <si>
    <t>4D34TU00756</t>
  </si>
  <si>
    <t>47,200,721</t>
  </si>
  <si>
    <t>-9,500,721</t>
  </si>
  <si>
    <t>57,199,279</t>
  </si>
  <si>
    <t>L 9686 BX</t>
  </si>
  <si>
    <t>MHMFE74PVLK004239</t>
  </si>
  <si>
    <t>4D34TU00760</t>
  </si>
  <si>
    <t>23,227,884</t>
  </si>
  <si>
    <t>14,472,116</t>
  </si>
  <si>
    <t>81,172,116</t>
  </si>
  <si>
    <t>L 9683 BX</t>
  </si>
  <si>
    <t>MHMFE74PVLK004242</t>
  </si>
  <si>
    <t>4D34TU00751</t>
  </si>
  <si>
    <t>30,854,648</t>
  </si>
  <si>
    <t>6,845,352</t>
  </si>
  <si>
    <t>73,545,352</t>
  </si>
  <si>
    <t>L9681BX</t>
  </si>
  <si>
    <t>MHMFE74PVLK004236</t>
  </si>
  <si>
    <t>4D34TU00765</t>
  </si>
  <si>
    <t>38,830,914</t>
  </si>
  <si>
    <t>-1,130,914</t>
  </si>
  <si>
    <t>65,569,086</t>
  </si>
  <si>
    <t>L9680BX</t>
  </si>
  <si>
    <t>MHMFE74PVLK004241</t>
  </si>
  <si>
    <t>4D34TU00753</t>
  </si>
  <si>
    <t>39,199,962</t>
  </si>
  <si>
    <t>-1,499,962</t>
  </si>
  <si>
    <t>65,200,038</t>
  </si>
  <si>
    <t>L9679BX</t>
  </si>
  <si>
    <t>MHMFE74PVLK004255</t>
  </si>
  <si>
    <t>4D34TU00783</t>
  </si>
  <si>
    <t>43,428,572</t>
  </si>
  <si>
    <t>-5,728,572</t>
  </si>
  <si>
    <t>60,971,428</t>
  </si>
  <si>
    <t>L9678BX</t>
  </si>
  <si>
    <t>MHMFE74PVLK003992</t>
  </si>
  <si>
    <t>4D34TU87572</t>
  </si>
  <si>
    <t>46,348,256</t>
  </si>
  <si>
    <t>-8,648,256</t>
  </si>
  <si>
    <t>58,051,744</t>
  </si>
  <si>
    <t>L9677BX</t>
  </si>
  <si>
    <t>MHMFE74PVLK004256</t>
  </si>
  <si>
    <t>4D34TU00785</t>
  </si>
  <si>
    <t>37,071,280</t>
  </si>
  <si>
    <t>628,720</t>
  </si>
  <si>
    <t>67,328,720</t>
  </si>
  <si>
    <t>L9695BX</t>
  </si>
  <si>
    <t>MHMFE74PVLK004254</t>
  </si>
  <si>
    <t>4D34TU00784</t>
  </si>
  <si>
    <t>20,673,652</t>
  </si>
  <si>
    <t>17,026,348</t>
  </si>
  <si>
    <t>83,726,348</t>
  </si>
  <si>
    <t>L9694BX</t>
  </si>
  <si>
    <t>MHMFE74PVLK004163</t>
  </si>
  <si>
    <t>4D34TU00537</t>
  </si>
  <si>
    <t>38,997,482</t>
  </si>
  <si>
    <t>-1,297,482</t>
  </si>
  <si>
    <t>65,402,518</t>
  </si>
  <si>
    <t>L9692BX</t>
  </si>
  <si>
    <t>MHMFE74PVLK004235</t>
  </si>
  <si>
    <t>4D34TU00761</t>
  </si>
  <si>
    <t>21,208,099</t>
  </si>
  <si>
    <t>16,491,901</t>
  </si>
  <si>
    <t>83,191,901</t>
  </si>
  <si>
    <t>L9691BX</t>
  </si>
  <si>
    <t>MHMFE74PVLK004057</t>
  </si>
  <si>
    <t>4D34TU00513</t>
  </si>
  <si>
    <t>30,669,650</t>
  </si>
  <si>
    <t>7,030,350</t>
  </si>
  <si>
    <t>73,730,350</t>
  </si>
  <si>
    <t>SICEPAT EKSPRES INDONESIA. PT</t>
  </si>
  <si>
    <t>DAIHATSU GRAN MAX 1.5 PICK UP  PS AC BOX</t>
  </si>
  <si>
    <t>B9250PCQ</t>
  </si>
  <si>
    <t>MHKP3CA1JLK209875</t>
  </si>
  <si>
    <t>3SZDGX7541</t>
  </si>
  <si>
    <t>01/19/2020</t>
  </si>
  <si>
    <t>01/18/2023</t>
  </si>
  <si>
    <t>11,666,487</t>
  </si>
  <si>
    <t>5,133,513</t>
  </si>
  <si>
    <t>13,533,513</t>
  </si>
  <si>
    <t>B9235PCQ</t>
  </si>
  <si>
    <t>MHKP3CA1JLK209859</t>
  </si>
  <si>
    <t>3SZDGX7326</t>
  </si>
  <si>
    <t>8,230,916</t>
  </si>
  <si>
    <t>8,569,084</t>
  </si>
  <si>
    <t>16,969,084</t>
  </si>
  <si>
    <t>B9221PCQ</t>
  </si>
  <si>
    <t>MHKP3CA1JLK209869</t>
  </si>
  <si>
    <t>3SZDGX7656</t>
  </si>
  <si>
    <t>15,715,670</t>
  </si>
  <si>
    <t>1,084,330</t>
  </si>
  <si>
    <t>9,484,330</t>
  </si>
  <si>
    <t>B9231PCQ</t>
  </si>
  <si>
    <t>MHKP3CA1JLK209976</t>
  </si>
  <si>
    <t>3SZDGX7006</t>
  </si>
  <si>
    <t>10,451,926</t>
  </si>
  <si>
    <t>6,348,074</t>
  </si>
  <si>
    <t>14,748,074</t>
  </si>
  <si>
    <t>B9239PCQ</t>
  </si>
  <si>
    <t>MHKP3CA1JLK209982</t>
  </si>
  <si>
    <t>3SZDGX7653</t>
  </si>
  <si>
    <t>5,651,087</t>
  </si>
  <si>
    <t>11,148,913</t>
  </si>
  <si>
    <t>19,548,913</t>
  </si>
  <si>
    <t>B9240PCQ</t>
  </si>
  <si>
    <t>MHKP3CA1JLK210026</t>
  </si>
  <si>
    <t>3SZDGX7642</t>
  </si>
  <si>
    <t>14,985,024</t>
  </si>
  <si>
    <t>1,814,976</t>
  </si>
  <si>
    <t>10,214,976</t>
  </si>
  <si>
    <t>B9245PCQ</t>
  </si>
  <si>
    <t>MHKP3CA1JLK210035</t>
  </si>
  <si>
    <t>3SZDGX7749</t>
  </si>
  <si>
    <t>7,640,778</t>
  </si>
  <si>
    <t>9,159,222</t>
  </si>
  <si>
    <t>17,559,222</t>
  </si>
  <si>
    <t>B9246PCQ</t>
  </si>
  <si>
    <t>MHKP3CA1JLK210046</t>
  </si>
  <si>
    <t>3SZDGX7768</t>
  </si>
  <si>
    <t>6,591,254</t>
  </si>
  <si>
    <t>10,208,746</t>
  </si>
  <si>
    <t>18,608,746</t>
  </si>
  <si>
    <t>B9244PCQ</t>
  </si>
  <si>
    <t>MHKP3CA1JLK208975</t>
  </si>
  <si>
    <t>3SZDGX5744</t>
  </si>
  <si>
    <t>5,746,805</t>
  </si>
  <si>
    <t>11,053,195</t>
  </si>
  <si>
    <t>19,453,195</t>
  </si>
  <si>
    <t>B9225PCQ</t>
  </si>
  <si>
    <t>MHKP3CA1JLK208982</t>
  </si>
  <si>
    <t>3SZDGX5756</t>
  </si>
  <si>
    <t>10,565,327</t>
  </si>
  <si>
    <t>6,234,673</t>
  </si>
  <si>
    <t>14,634,673</t>
  </si>
  <si>
    <t>B9254PCQ</t>
  </si>
  <si>
    <t>MHKP3CA1JLK208958</t>
  </si>
  <si>
    <t>3SZDGX5706</t>
  </si>
  <si>
    <t>8,417,091</t>
  </si>
  <si>
    <t>8,382,909</t>
  </si>
  <si>
    <t>16,782,909</t>
  </si>
  <si>
    <t>B9223PCQ</t>
  </si>
  <si>
    <t>MHKP3CA1JLK208970</t>
  </si>
  <si>
    <t>3SZDGX5730</t>
  </si>
  <si>
    <t>5,633,074</t>
  </si>
  <si>
    <t>11,166,926</t>
  </si>
  <si>
    <t>19,566,926</t>
  </si>
  <si>
    <t>B9252PCQ</t>
  </si>
  <si>
    <t>MHKP3CA1JLK208932</t>
  </si>
  <si>
    <t>3SZDGX5665</t>
  </si>
  <si>
    <t>6,038,509</t>
  </si>
  <si>
    <t>10,761,491</t>
  </si>
  <si>
    <t>19,161,491</t>
  </si>
  <si>
    <t>B9237PCQ</t>
  </si>
  <si>
    <t>MHKP3CA1JLK208859</t>
  </si>
  <si>
    <t>3SZDGX5618</t>
  </si>
  <si>
    <t>12,803,696</t>
  </si>
  <si>
    <t>3,996,304</t>
  </si>
  <si>
    <t>12,396,304</t>
  </si>
  <si>
    <t>B9286PCQ</t>
  </si>
  <si>
    <t>MHKP3CA1JLK208876</t>
  </si>
  <si>
    <t>3SZDGX5531</t>
  </si>
  <si>
    <t>7,445,913</t>
  </si>
  <si>
    <t>9,354,087</t>
  </si>
  <si>
    <t>17,754,087</t>
  </si>
  <si>
    <t>B9241PCQ</t>
  </si>
  <si>
    <t>MHKP3CA1JLK208883</t>
  </si>
  <si>
    <t>3SZDGX5542</t>
  </si>
  <si>
    <t>8,050,862</t>
  </si>
  <si>
    <t>8,749,138</t>
  </si>
  <si>
    <t>17,149,138</t>
  </si>
  <si>
    <t>B9256PCQ</t>
  </si>
  <si>
    <t>MHKP3CA1JLK208871</t>
  </si>
  <si>
    <t>3SZDGX5617</t>
  </si>
  <si>
    <t>01/23/2020</t>
  </si>
  <si>
    <t>01/22/2023</t>
  </si>
  <si>
    <t>13,706,869</t>
  </si>
  <si>
    <t>3,093,131</t>
  </si>
  <si>
    <t>11,493,131</t>
  </si>
  <si>
    <t>B9236PCQ</t>
  </si>
  <si>
    <t>MHKP3CA1JLK208901</t>
  </si>
  <si>
    <t>3SZDGX5606</t>
  </si>
  <si>
    <t>8,020,810</t>
  </si>
  <si>
    <t>8,779,190</t>
  </si>
  <si>
    <t>17,179,190</t>
  </si>
  <si>
    <t>B9242PCQ</t>
  </si>
  <si>
    <t>MHKP3CA1JLK208889</t>
  </si>
  <si>
    <t>3SZDGX5740</t>
  </si>
  <si>
    <t>01/08/2020</t>
  </si>
  <si>
    <t>01/07/2023</t>
  </si>
  <si>
    <t>7,700,174</t>
  </si>
  <si>
    <t>9,099,826</t>
  </si>
  <si>
    <t>17,499,826</t>
  </si>
  <si>
    <t>B9219PCQ</t>
  </si>
  <si>
    <t>MHKP3CA1JLK208895</t>
  </si>
  <si>
    <t>3SZDGX5666</t>
  </si>
  <si>
    <t>01/10/2020</t>
  </si>
  <si>
    <t>01/09/2023</t>
  </si>
  <si>
    <t>13,861,776</t>
  </si>
  <si>
    <t>2,938,224</t>
  </si>
  <si>
    <t>11,338,224</t>
  </si>
  <si>
    <t>B9234PCQ</t>
  </si>
  <si>
    <t>MHKP3CA1JLK209987</t>
  </si>
  <si>
    <t>3SZDGX7613</t>
  </si>
  <si>
    <t>01/22/2020</t>
  </si>
  <si>
    <t>01/21/2023</t>
  </si>
  <si>
    <t>6,064,554</t>
  </si>
  <si>
    <t>10,735,446</t>
  </si>
  <si>
    <t>19,135,446</t>
  </si>
  <si>
    <t>B9233PCQ</t>
  </si>
  <si>
    <t>MHKP3CA1JLK210226</t>
  </si>
  <si>
    <t>3SZDGX8105</t>
  </si>
  <si>
    <t>5,667,096</t>
  </si>
  <si>
    <t>11,132,904</t>
  </si>
  <si>
    <t>19,532,904</t>
  </si>
  <si>
    <t>B9238PCQ</t>
  </si>
  <si>
    <t>MHKP3CA1JLK210247</t>
  </si>
  <si>
    <t>3SZDGX8213</t>
  </si>
  <si>
    <t>9,042,937</t>
  </si>
  <si>
    <t>7,757,063</t>
  </si>
  <si>
    <t>16,157,063</t>
  </si>
  <si>
    <t>B9227PCQ</t>
  </si>
  <si>
    <t>MHKP3CA1JLK210276</t>
  </si>
  <si>
    <t>3SZDGX8256</t>
  </si>
  <si>
    <t>2,713,759</t>
  </si>
  <si>
    <t>14,086,241</t>
  </si>
  <si>
    <t>22,486,241</t>
  </si>
  <si>
    <t>B9248PCQ</t>
  </si>
  <si>
    <t>MHKP3CA1JLK210242</t>
  </si>
  <si>
    <t>3SZDGX8183</t>
  </si>
  <si>
    <t>6,422,868</t>
  </si>
  <si>
    <t>10,377,132</t>
  </si>
  <si>
    <t>18,777,132</t>
  </si>
  <si>
    <t>DAIHATSU GRAN MAX 1.3 BLIND VAN</t>
  </si>
  <si>
    <t>B9202PCQ</t>
  </si>
  <si>
    <t>MHKB3BA1JKK064915</t>
  </si>
  <si>
    <t>K3MH64474</t>
  </si>
  <si>
    <t>16,100,000</t>
  </si>
  <si>
    <t>2,853,790</t>
  </si>
  <si>
    <t>13,246,210</t>
  </si>
  <si>
    <t>22,346,210</t>
  </si>
  <si>
    <t>B9204PCQ</t>
  </si>
  <si>
    <t>MHKB3BA1JKK064932</t>
  </si>
  <si>
    <t>K3MH64535</t>
  </si>
  <si>
    <t>3,473,804</t>
  </si>
  <si>
    <t>12,626,196</t>
  </si>
  <si>
    <t>21,726,196</t>
  </si>
  <si>
    <t>B9370PCQ</t>
  </si>
  <si>
    <t>MHMFE71P1LK064673</t>
  </si>
  <si>
    <t>4D34TU29345</t>
  </si>
  <si>
    <t>01/27/2023</t>
  </si>
  <si>
    <t>13,880,674</t>
  </si>
  <si>
    <t>19,719,326</t>
  </si>
  <si>
    <t>36,519,326</t>
  </si>
  <si>
    <t>DAIHATSU GRAN MAX 1.5 PICK UP BOX STANDARD</t>
  </si>
  <si>
    <t>B9278PCQ</t>
  </si>
  <si>
    <t>MHKP3CA1JLK210285</t>
  </si>
  <si>
    <t>3SZDGX8197</t>
  </si>
  <si>
    <t>02/05/2023</t>
  </si>
  <si>
    <t>7,904,962</t>
  </si>
  <si>
    <t>8,195,038</t>
  </si>
  <si>
    <t>17,295,038</t>
  </si>
  <si>
    <t>B9282PCQ</t>
  </si>
  <si>
    <t>MHKP3CA1JLK211005</t>
  </si>
  <si>
    <t>3SZDGX9502</t>
  </si>
  <si>
    <t>6,314,311</t>
  </si>
  <si>
    <t>9,785,689</t>
  </si>
  <si>
    <t>18,885,689</t>
  </si>
  <si>
    <t>B9288PCQ</t>
  </si>
  <si>
    <t>MHKG8FA1JLK211047</t>
  </si>
  <si>
    <t>3SZDGX9523</t>
  </si>
  <si>
    <t>16,532,679</t>
  </si>
  <si>
    <t>-432,679</t>
  </si>
  <si>
    <t>8,667,321</t>
  </si>
  <si>
    <t>B9274PCQ</t>
  </si>
  <si>
    <t>MHKP3CA1JLK211062</t>
  </si>
  <si>
    <t>3SZDGX9572</t>
  </si>
  <si>
    <t>7,879,888</t>
  </si>
  <si>
    <t>8,220,112</t>
  </si>
  <si>
    <t>17,320,112</t>
  </si>
  <si>
    <t>B9261PCQ</t>
  </si>
  <si>
    <t>MHKP3CA1JLK210792</t>
  </si>
  <si>
    <t>3SZDGX9157</t>
  </si>
  <si>
    <t>9,168,862</t>
  </si>
  <si>
    <t>6,931,138</t>
  </si>
  <si>
    <t>16,031,138</t>
  </si>
  <si>
    <t>B9284PCQ</t>
  </si>
  <si>
    <t>MHKP3CA1JLK210517</t>
  </si>
  <si>
    <t>3SZDGX8506</t>
  </si>
  <si>
    <t>5,649,840</t>
  </si>
  <si>
    <t>10,450,160</t>
  </si>
  <si>
    <t>19,550,160</t>
  </si>
  <si>
    <t>B9276PCQ</t>
  </si>
  <si>
    <t>MHKP3CA1JLK211077</t>
  </si>
  <si>
    <t>3SZDGX9571</t>
  </si>
  <si>
    <t>7,215,133</t>
  </si>
  <si>
    <t>8,884,867</t>
  </si>
  <si>
    <t>17,984,867</t>
  </si>
  <si>
    <t>B9290PCQ</t>
  </si>
  <si>
    <t>MHKT3CA1JLK023394</t>
  </si>
  <si>
    <t>3SZDGX8731</t>
  </si>
  <si>
    <t>02/11/2020</t>
  </si>
  <si>
    <t>13,407,519</t>
  </si>
  <si>
    <t>2,692,481</t>
  </si>
  <si>
    <t>11,792,481</t>
  </si>
  <si>
    <t>B9505PCQ</t>
  </si>
  <si>
    <t>MHMFE71P1LK064701</t>
  </si>
  <si>
    <t>4D34TU29333</t>
  </si>
  <si>
    <t>04/24/2020</t>
  </si>
  <si>
    <t>04/23/2023</t>
  </si>
  <si>
    <t>30,653,488</t>
  </si>
  <si>
    <t>846,512</t>
  </si>
  <si>
    <t>23,346,512</t>
  </si>
  <si>
    <t>B9549PCQ</t>
  </si>
  <si>
    <t>MHMFE71PCLK018374</t>
  </si>
  <si>
    <t>4D34TU45280</t>
  </si>
  <si>
    <t>07/05/2020</t>
  </si>
  <si>
    <t>07/04/2023</t>
  </si>
  <si>
    <t>28,019,042</t>
  </si>
  <si>
    <t>-6,419,042</t>
  </si>
  <si>
    <t>15,180,958</t>
  </si>
  <si>
    <t>B9606PCQ</t>
  </si>
  <si>
    <t>MHMFE71PCLK018373</t>
  </si>
  <si>
    <t>4D34TU45339</t>
  </si>
  <si>
    <t>06/29/2023</t>
  </si>
  <si>
    <t>19,182,214</t>
  </si>
  <si>
    <t>3,617,786</t>
  </si>
  <si>
    <t>24,017,786</t>
  </si>
  <si>
    <t>B9579PCQ</t>
  </si>
  <si>
    <t>MHKB3BA1JLK068241</t>
  </si>
  <si>
    <t>K3MH73677</t>
  </si>
  <si>
    <t>11,343,599</t>
  </si>
  <si>
    <t>-543,599</t>
  </si>
  <si>
    <t>10,256,401</t>
  </si>
  <si>
    <t>B9575PCQ</t>
  </si>
  <si>
    <t>MHKB3BA1JLK066718</t>
  </si>
  <si>
    <t>K3MH68993</t>
  </si>
  <si>
    <t>07/04/2020</t>
  </si>
  <si>
    <t>07/03/2023</t>
  </si>
  <si>
    <t>3,552,832</t>
  </si>
  <si>
    <t>7,247,168</t>
  </si>
  <si>
    <t>18,047,168</t>
  </si>
  <si>
    <t>B9680PCQ</t>
  </si>
  <si>
    <t>MHKB3BA1JLK066674</t>
  </si>
  <si>
    <t>K3MH68786</t>
  </si>
  <si>
    <t>3,366,314</t>
  </si>
  <si>
    <t>7,433,686</t>
  </si>
  <si>
    <t>18,233,686</t>
  </si>
  <si>
    <t>B9634PCQ</t>
  </si>
  <si>
    <t>MHKB3BA1JLK066661</t>
  </si>
  <si>
    <t>K3MH68730</t>
  </si>
  <si>
    <t>10,187,303</t>
  </si>
  <si>
    <t>612,697</t>
  </si>
  <si>
    <t>11,412,697</t>
  </si>
  <si>
    <t>B9587PCQ</t>
  </si>
  <si>
    <t>MHKB3BA1JLK066730</t>
  </si>
  <si>
    <t>K3MH69014</t>
  </si>
  <si>
    <t>4,763,668</t>
  </si>
  <si>
    <t>6,036,332</t>
  </si>
  <si>
    <t>16,836,332</t>
  </si>
  <si>
    <t>B9583PCQ</t>
  </si>
  <si>
    <t>MHKB3BA1JLK066474</t>
  </si>
  <si>
    <t>K3MH68270</t>
  </si>
  <si>
    <t>8,027,469</t>
  </si>
  <si>
    <t>2,772,531</t>
  </si>
  <si>
    <t>13,572,531</t>
  </si>
  <si>
    <t>B9628PCQ</t>
  </si>
  <si>
    <t>MHKB3BA1JLK066406</t>
  </si>
  <si>
    <t>K3MH68089</t>
  </si>
  <si>
    <t>5,183,925</t>
  </si>
  <si>
    <t>5,616,075</t>
  </si>
  <si>
    <t>16,416,075</t>
  </si>
  <si>
    <t>B9585PCQ</t>
  </si>
  <si>
    <t>MHKB3BA1JLK068041</t>
  </si>
  <si>
    <t>K3MH73028</t>
  </si>
  <si>
    <t>5,692,804</t>
  </si>
  <si>
    <t>5,107,196</t>
  </si>
  <si>
    <t>15,907,196</t>
  </si>
  <si>
    <t>B9611PCQ</t>
  </si>
  <si>
    <t>MHKB3BA1JLK066757</t>
  </si>
  <si>
    <t>K3MH68942</t>
  </si>
  <si>
    <t>07/09/2020</t>
  </si>
  <si>
    <t>07/08/2023</t>
  </si>
  <si>
    <t>6,490,303</t>
  </si>
  <si>
    <t>4,309,697</t>
  </si>
  <si>
    <t>15,109,697</t>
  </si>
  <si>
    <t>B9573PCQ</t>
  </si>
  <si>
    <t>MHKB3BA1JLK066708</t>
  </si>
  <si>
    <t>K3MH68930</t>
  </si>
  <si>
    <t>5,826,742</t>
  </si>
  <si>
    <t>4,973,258</t>
  </si>
  <si>
    <t>15,773,258</t>
  </si>
  <si>
    <t>B9630PCQ</t>
  </si>
  <si>
    <t>MHKB3BA1JLK066639</t>
  </si>
  <si>
    <t>K3MH68766</t>
  </si>
  <si>
    <t>10,426,015</t>
  </si>
  <si>
    <t>373,985</t>
  </si>
  <si>
    <t>11,173,985</t>
  </si>
  <si>
    <t>B9668PCQ</t>
  </si>
  <si>
    <t>MHMFE71PCLK018331</t>
  </si>
  <si>
    <t>4D34TU45313</t>
  </si>
  <si>
    <t>07/10/2020</t>
  </si>
  <si>
    <t>07/09/2023</t>
  </si>
  <si>
    <t>48,744,000</t>
  </si>
  <si>
    <t>1,354,000</t>
  </si>
  <si>
    <t>24,372,000</t>
  </si>
  <si>
    <t>20,839,015</t>
  </si>
  <si>
    <t>3,532,985</t>
  </si>
  <si>
    <t>27,904,985</t>
  </si>
  <si>
    <t>B9631PCQ</t>
  </si>
  <si>
    <t>MHMFE71PCLK018332</t>
  </si>
  <si>
    <t>4D34TU45317</t>
  </si>
  <si>
    <t>39,805,701</t>
  </si>
  <si>
    <t>-15,433,701</t>
  </si>
  <si>
    <t>8,938,299</t>
  </si>
  <si>
    <t>B9670PCQ</t>
  </si>
  <si>
    <t>MHMFE71P1LK064650</t>
  </si>
  <si>
    <t>4D34TU29364</t>
  </si>
  <si>
    <t>21,253,057</t>
  </si>
  <si>
    <t>3,118,943</t>
  </si>
  <si>
    <t>27,490,943</t>
  </si>
  <si>
    <t>B9664PCQ</t>
  </si>
  <si>
    <t>MHMFE71PCLK018335</t>
  </si>
  <si>
    <t>4D34TU45301</t>
  </si>
  <si>
    <t>07/11/2020</t>
  </si>
  <si>
    <t>07/10/2023</t>
  </si>
  <si>
    <t>13,073,489</t>
  </si>
  <si>
    <t>11,298,511</t>
  </si>
  <si>
    <t>35,670,511</t>
  </si>
  <si>
    <t>B9553PCQ</t>
  </si>
  <si>
    <t>MHKB3BA1JLK068207</t>
  </si>
  <si>
    <t>K3MH73603</t>
  </si>
  <si>
    <t>22,680,000</t>
  </si>
  <si>
    <t>630,000</t>
  </si>
  <si>
    <t>11,340,000</t>
  </si>
  <si>
    <t>8,067,548</t>
  </si>
  <si>
    <t>3,272,452</t>
  </si>
  <si>
    <t>14,612,452</t>
  </si>
  <si>
    <t>B9577PCQ</t>
  </si>
  <si>
    <t>MHKB3BA1JLK068220</t>
  </si>
  <si>
    <t>K3MH73601</t>
  </si>
  <si>
    <t>6,769,771</t>
  </si>
  <si>
    <t>4,570,229</t>
  </si>
  <si>
    <t>15,910,229</t>
  </si>
  <si>
    <t>B9632PCQ</t>
  </si>
  <si>
    <t>MHKB3BA1JLK068232</t>
  </si>
  <si>
    <t>K3MH73631</t>
  </si>
  <si>
    <t>5,751,833</t>
  </si>
  <si>
    <t>5,588,167</t>
  </si>
  <si>
    <t>16,928,167</t>
  </si>
  <si>
    <t>B9589PCQ</t>
  </si>
  <si>
    <t>MHKB3BA1JLK068174</t>
  </si>
  <si>
    <t>K3MH72234</t>
  </si>
  <si>
    <t>6,147,127</t>
  </si>
  <si>
    <t>5,192,873</t>
  </si>
  <si>
    <t>16,532,873</t>
  </si>
  <si>
    <t>B9624PCQ</t>
  </si>
  <si>
    <t>MHKB3BA1JLK068196</t>
  </si>
  <si>
    <t>K3MH73456</t>
  </si>
  <si>
    <t>8,872,066</t>
  </si>
  <si>
    <t>2,467,934</t>
  </si>
  <si>
    <t>13,807,934</t>
  </si>
  <si>
    <t>B9622PCQ</t>
  </si>
  <si>
    <t>MHKB3BA1JLK068163</t>
  </si>
  <si>
    <t>K3MH73366</t>
  </si>
  <si>
    <t>19,053,581</t>
  </si>
  <si>
    <t>-7,713,581</t>
  </si>
  <si>
    <t>3,626,419</t>
  </si>
  <si>
    <t>KUNINGAN</t>
  </si>
  <si>
    <t>B9591PCQ</t>
  </si>
  <si>
    <t>MHKB3BA1JLK068137</t>
  </si>
  <si>
    <t>K3MH73403</t>
  </si>
  <si>
    <t>07/14/2020</t>
  </si>
  <si>
    <t>07/13/2023</t>
  </si>
  <si>
    <t>24,480,000</t>
  </si>
  <si>
    <t>680,000</t>
  </si>
  <si>
    <t>12,240,000</t>
  </si>
  <si>
    <t>14,273,719</t>
  </si>
  <si>
    <t>-2,033,719</t>
  </si>
  <si>
    <t>10,206,281</t>
  </si>
  <si>
    <t>B9637PCQ</t>
  </si>
  <si>
    <t>MHKB3BA1JLK068047</t>
  </si>
  <si>
    <t>K3MH73046</t>
  </si>
  <si>
    <t>12,727,169</t>
  </si>
  <si>
    <t>-487,169</t>
  </si>
  <si>
    <t>11,752,831</t>
  </si>
  <si>
    <t>B9619PCQ</t>
  </si>
  <si>
    <t>MHKB3BA1JLK068152</t>
  </si>
  <si>
    <t>K3MH73372</t>
  </si>
  <si>
    <t>07/17/2023</t>
  </si>
  <si>
    <t>26,280,000</t>
  </si>
  <si>
    <t>730,000</t>
  </si>
  <si>
    <t>13,140,000</t>
  </si>
  <si>
    <t>6,188,531</t>
  </si>
  <si>
    <t>6,951,469</t>
  </si>
  <si>
    <t>20,091,469</t>
  </si>
  <si>
    <t>B9581PCQ</t>
  </si>
  <si>
    <t>MHKB3BA1JLK068128</t>
  </si>
  <si>
    <t>K3MH73069</t>
  </si>
  <si>
    <t>5,269,554</t>
  </si>
  <si>
    <t>7,870,446</t>
  </si>
  <si>
    <t>21,010,446</t>
  </si>
  <si>
    <t>B9597PCQ</t>
  </si>
  <si>
    <t>MHKB3BA1JLK068101</t>
  </si>
  <si>
    <t>K3MH73213</t>
  </si>
  <si>
    <t>11,821,403</t>
  </si>
  <si>
    <t>1,318,597</t>
  </si>
  <si>
    <t>14,458,597</t>
  </si>
  <si>
    <t>B9613PCQ</t>
  </si>
  <si>
    <t>MHKB3BA1JLK068116</t>
  </si>
  <si>
    <t>K3MH73296</t>
  </si>
  <si>
    <t>4,532,972</t>
  </si>
  <si>
    <t>8,607,028</t>
  </si>
  <si>
    <t>21,747,028</t>
  </si>
  <si>
    <t>B9656PCQ</t>
  </si>
  <si>
    <t>MHKB3BA1JLK068089</t>
  </si>
  <si>
    <t>K3MH73172</t>
  </si>
  <si>
    <t>5,515,418</t>
  </si>
  <si>
    <t>7,624,582</t>
  </si>
  <si>
    <t>20,764,582</t>
  </si>
  <si>
    <t>DAIHATSU GRAN MAX 1.3 PICK UP STANDART BOX</t>
  </si>
  <si>
    <t>B9629PCQ</t>
  </si>
  <si>
    <t>MHKT3BA1JLK048001</t>
  </si>
  <si>
    <t>K3MH71818</t>
  </si>
  <si>
    <t>29,880,000</t>
  </si>
  <si>
    <t>830,000</t>
  </si>
  <si>
    <t>14,940,000</t>
  </si>
  <si>
    <t>4,110,439</t>
  </si>
  <si>
    <t>10,829,561</t>
  </si>
  <si>
    <t>25,769,561</t>
  </si>
  <si>
    <t>B9647PCQ</t>
  </si>
  <si>
    <t>MHKB3BA1JLK068381</t>
  </si>
  <si>
    <t>K3MH74191</t>
  </si>
  <si>
    <t>6,556,235</t>
  </si>
  <si>
    <t>4,783,765</t>
  </si>
  <si>
    <t>16,123,765</t>
  </si>
  <si>
    <t>B9710PCQ</t>
  </si>
  <si>
    <t>MHKB3BA1JLK068428</t>
  </si>
  <si>
    <t>K3MH74263</t>
  </si>
  <si>
    <t>7,723,163</t>
  </si>
  <si>
    <t>3,616,837</t>
  </si>
  <si>
    <t>14,956,837</t>
  </si>
  <si>
    <t>B9771PCQ</t>
  </si>
  <si>
    <t>MHKB3BA1JLK068267</t>
  </si>
  <si>
    <t>K3MH73741</t>
  </si>
  <si>
    <t>9,271,012</t>
  </si>
  <si>
    <t>2,068,988</t>
  </si>
  <si>
    <t>13,408,988</t>
  </si>
  <si>
    <t>B9665PCQ</t>
  </si>
  <si>
    <t>MHKB3BA1JLK068441</t>
  </si>
  <si>
    <t>K3MH74268</t>
  </si>
  <si>
    <t>7,533,076</t>
  </si>
  <si>
    <t>3,806,924</t>
  </si>
  <si>
    <t>15,146,924</t>
  </si>
  <si>
    <t>B9912PCQ</t>
  </si>
  <si>
    <t>MHKB3BA1JLK069582</t>
  </si>
  <si>
    <t>K3MH77284</t>
  </si>
  <si>
    <t>3,185,296</t>
  </si>
  <si>
    <t>8,154,704</t>
  </si>
  <si>
    <t>19,494,704</t>
  </si>
  <si>
    <t>B9706PCQ</t>
  </si>
  <si>
    <t>MHMFE71P1LK064730</t>
  </si>
  <si>
    <t>4D34TU20693</t>
  </si>
  <si>
    <t>14,635,853</t>
  </si>
  <si>
    <t>9,736,147</t>
  </si>
  <si>
    <t>34,108,147</t>
  </si>
  <si>
    <t>DAIHATSU GRAN MAX 1.5 PICK UP STANDARD</t>
  </si>
  <si>
    <t>B9694PCQ</t>
  </si>
  <si>
    <t>MHKP3CA1JK023917</t>
  </si>
  <si>
    <t>3SZDGY5762</t>
  </si>
  <si>
    <t>07/21/2020</t>
  </si>
  <si>
    <t>07/20/2023</t>
  </si>
  <si>
    <t>33,480,000</t>
  </si>
  <si>
    <t>930,000</t>
  </si>
  <si>
    <t>16,740,000</t>
  </si>
  <si>
    <t>B9690PCQ</t>
  </si>
  <si>
    <t>MHKP3CA1JK215061</t>
  </si>
  <si>
    <t>3SZDGY6875</t>
  </si>
  <si>
    <t>11,367,772</t>
  </si>
  <si>
    <t>5,372,228</t>
  </si>
  <si>
    <t>22,112,228</t>
  </si>
  <si>
    <t>B9704PCQ</t>
  </si>
  <si>
    <t>MHMFE71PCLK018473</t>
  </si>
  <si>
    <t>4D34TU45950</t>
  </si>
  <si>
    <t>07/22/2020</t>
  </si>
  <si>
    <t>07/21/2023</t>
  </si>
  <si>
    <t>19,224,232</t>
  </si>
  <si>
    <t>5,147,768</t>
  </si>
  <si>
    <t>29,519,768</t>
  </si>
  <si>
    <t>B9681PCQ</t>
  </si>
  <si>
    <t>MHMFE74PULK094761</t>
  </si>
  <si>
    <t>4D34TU86675</t>
  </si>
  <si>
    <t>63,144,000</t>
  </si>
  <si>
    <t>1,754,000</t>
  </si>
  <si>
    <t>31,572,000</t>
  </si>
  <si>
    <t>21,298,576</t>
  </si>
  <si>
    <t>10,273,424</t>
  </si>
  <si>
    <t>41,845,424</t>
  </si>
  <si>
    <t>B9945PCQ</t>
  </si>
  <si>
    <t>MHKB3BA1JLK070749</t>
  </si>
  <si>
    <t>K3MH79879</t>
  </si>
  <si>
    <t>08/01/2020</t>
  </si>
  <si>
    <t>07/31/2023</t>
  </si>
  <si>
    <t>11,560,000</t>
  </si>
  <si>
    <t>4,426,597</t>
  </si>
  <si>
    <t>7,133,403</t>
  </si>
  <si>
    <t>20,053,403</t>
  </si>
  <si>
    <t>B9996PCQ</t>
  </si>
  <si>
    <t>MHKB3BA1JLK070773</t>
  </si>
  <si>
    <t>K3MH79965</t>
  </si>
  <si>
    <t>3,227,204</t>
  </si>
  <si>
    <t>8,332,796</t>
  </si>
  <si>
    <t>21,252,796</t>
  </si>
  <si>
    <t>B9957PCQ</t>
  </si>
  <si>
    <t>MHKB3BA1JLK070764</t>
  </si>
  <si>
    <t>K3MH79643</t>
  </si>
  <si>
    <t>4,163,093</t>
  </si>
  <si>
    <t>7,396,907</t>
  </si>
  <si>
    <t>20,316,907</t>
  </si>
  <si>
    <t>B9984PCQ</t>
  </si>
  <si>
    <t>MHKB3BA1JLK070770</t>
  </si>
  <si>
    <t>K3MH79942</t>
  </si>
  <si>
    <t>3,002,305</t>
  </si>
  <si>
    <t>8,557,695</t>
  </si>
  <si>
    <t>21,477,695</t>
  </si>
  <si>
    <t>B9982PCQ</t>
  </si>
  <si>
    <t>MHKB3BA1JLK070746</t>
  </si>
  <si>
    <t>K3MH79917</t>
  </si>
  <si>
    <t>2,233,749</t>
  </si>
  <si>
    <t>9,326,251</t>
  </si>
  <si>
    <t>22,246,251</t>
  </si>
  <si>
    <t>B9677PCQ</t>
  </si>
  <si>
    <t>MHKP3CA1JLK21694</t>
  </si>
  <si>
    <t>3SZDGZ1773</t>
  </si>
  <si>
    <t>08/02/2020</t>
  </si>
  <si>
    <t>08/01/2023</t>
  </si>
  <si>
    <t>15,810,000</t>
  </si>
  <si>
    <t>2,658,461</t>
  </si>
  <si>
    <t>13,151,539</t>
  </si>
  <si>
    <t>30,821,539</t>
  </si>
  <si>
    <t>B9974PCQ</t>
  </si>
  <si>
    <t>MHKB3BA1JLK070571</t>
  </si>
  <si>
    <t>K3MH79529</t>
  </si>
  <si>
    <t>07/31/2020</t>
  </si>
  <si>
    <t>07/30/2023</t>
  </si>
  <si>
    <t>11,521,926</t>
  </si>
  <si>
    <t>718,074</t>
  </si>
  <si>
    <t>12,958,074</t>
  </si>
  <si>
    <t>B9951PCQ</t>
  </si>
  <si>
    <t>MHKB3BA1JLK070812</t>
  </si>
  <si>
    <t>K3MH79957</t>
  </si>
  <si>
    <t>08/19/2020</t>
  </si>
  <si>
    <t>08/18/2023</t>
  </si>
  <si>
    <t>3,935,911</t>
  </si>
  <si>
    <t>7,624,089</t>
  </si>
  <si>
    <t>20,544,089</t>
  </si>
  <si>
    <t>B9953PCQ</t>
  </si>
  <si>
    <t xml:space="preserve">MHKB3BA1JLK070815 </t>
  </si>
  <si>
    <t>K3MH79991</t>
  </si>
  <si>
    <t>3,262,776</t>
  </si>
  <si>
    <t>8,297,224</t>
  </si>
  <si>
    <t>21,217,224</t>
  </si>
  <si>
    <t>B9998PCQ</t>
  </si>
  <si>
    <t>MHKB3BA1JLK070821</t>
  </si>
  <si>
    <t>K3MH80017</t>
  </si>
  <si>
    <t>4,135,604</t>
  </si>
  <si>
    <t>7,424,396</t>
  </si>
  <si>
    <t>20,344,396</t>
  </si>
  <si>
    <t>B9992PCQ</t>
  </si>
  <si>
    <t>MHKB3BA1JLK070827</t>
  </si>
  <si>
    <t>K3MH80021</t>
  </si>
  <si>
    <t>9,637,773</t>
  </si>
  <si>
    <t>1,922,227</t>
  </si>
  <si>
    <t>14,842,227</t>
  </si>
  <si>
    <t>B9961PCQ</t>
  </si>
  <si>
    <t>MHKB3BA1JLK070851</t>
  </si>
  <si>
    <t>K3MH80097</t>
  </si>
  <si>
    <t>3,506,804</t>
  </si>
  <si>
    <t>8,053,196</t>
  </si>
  <si>
    <t>20,973,196</t>
  </si>
  <si>
    <t>B9931PCQ</t>
  </si>
  <si>
    <t>MHKB3BA1JLK070580</t>
  </si>
  <si>
    <t>K3MH79504</t>
  </si>
  <si>
    <t>08/11/2023</t>
  </si>
  <si>
    <t>642,009</t>
  </si>
  <si>
    <t>10,917,991</t>
  </si>
  <si>
    <t>23,837,991</t>
  </si>
  <si>
    <t>B9937PCQ</t>
  </si>
  <si>
    <t>MHKB3BA1JLK070612</t>
  </si>
  <si>
    <t>K3MH79564</t>
  </si>
  <si>
    <t>2,067,234</t>
  </si>
  <si>
    <t>9,492,766</t>
  </si>
  <si>
    <t>22,412,766</t>
  </si>
  <si>
    <t>B9929PCQ</t>
  </si>
  <si>
    <t>MHKB3BA1JLK070623</t>
  </si>
  <si>
    <t>K3MH79582</t>
  </si>
  <si>
    <t>3,148,907</t>
  </si>
  <si>
    <t>8,411,093</t>
  </si>
  <si>
    <t>21,331,093</t>
  </si>
  <si>
    <t>B9933PCQ</t>
  </si>
  <si>
    <t>MHKB3BA1JLK070632</t>
  </si>
  <si>
    <t>K3MH79621</t>
  </si>
  <si>
    <t>5,163,305</t>
  </si>
  <si>
    <t>6,396,695</t>
  </si>
  <si>
    <t>19,316,695</t>
  </si>
  <si>
    <t>B9972PCQ</t>
  </si>
  <si>
    <t>MHKB3BA1JLK070637</t>
  </si>
  <si>
    <t>K3MH79594</t>
  </si>
  <si>
    <t>7,167,202</t>
  </si>
  <si>
    <t>4,392,798</t>
  </si>
  <si>
    <t>17,312,798</t>
  </si>
  <si>
    <t>B9927PCQ</t>
  </si>
  <si>
    <t>MHKB3BA1JLK070457</t>
  </si>
  <si>
    <t>K3MH79536</t>
  </si>
  <si>
    <t>8,102,790</t>
  </si>
  <si>
    <t>3,457,210</t>
  </si>
  <si>
    <t>16,377,210</t>
  </si>
  <si>
    <t>B9108PCL</t>
  </si>
  <si>
    <t>MHKB3BA1JGK036604</t>
  </si>
  <si>
    <t>K3MG70448</t>
  </si>
  <si>
    <t>B9254PCP</t>
  </si>
  <si>
    <t>MHKB3BA1JKK059560</t>
  </si>
  <si>
    <t>K3MH51559</t>
  </si>
  <si>
    <t>B9968PCQ</t>
  </si>
  <si>
    <t>MHKB3BA1JLK070585</t>
  </si>
  <si>
    <t>K3MH79156</t>
  </si>
  <si>
    <t>2,728,980</t>
  </si>
  <si>
    <t>8,831,020</t>
  </si>
  <si>
    <t>21,751,020</t>
  </si>
  <si>
    <t>B9925PCQ</t>
  </si>
  <si>
    <t>MHKB3BA1JLK070597</t>
  </si>
  <si>
    <t>K3MH79533</t>
  </si>
  <si>
    <t>1,641,724</t>
  </si>
  <si>
    <t>9,918,276</t>
  </si>
  <si>
    <t>22,838,276</t>
  </si>
  <si>
    <t>B9970PCQ</t>
  </si>
  <si>
    <t>MHKB3BA1JLK070606</t>
  </si>
  <si>
    <t>K3MH79138</t>
  </si>
  <si>
    <t>2,211,141</t>
  </si>
  <si>
    <t>9,348,859</t>
  </si>
  <si>
    <t>22,268,859</t>
  </si>
  <si>
    <t>B9685PCQ</t>
  </si>
  <si>
    <t>MHMFE71P1LK064737</t>
  </si>
  <si>
    <t>4D34TU29356</t>
  </si>
  <si>
    <t>41,544,000</t>
  </si>
  <si>
    <t>1,154,000</t>
  </si>
  <si>
    <t>19,618,000</t>
  </si>
  <si>
    <t>15,039,493</t>
  </si>
  <si>
    <t>4,578,507</t>
  </si>
  <si>
    <t>26,504,507</t>
  </si>
  <si>
    <t>B9744PCQ</t>
  </si>
  <si>
    <t>MHKB3BA1JKK064540</t>
  </si>
  <si>
    <t>K3MH63934</t>
  </si>
  <si>
    <t>08/22/2020</t>
  </si>
  <si>
    <t>08/21/2023</t>
  </si>
  <si>
    <t>5,222,509</t>
  </si>
  <si>
    <t>6,337,491</t>
  </si>
  <si>
    <t>19,257,491</t>
  </si>
  <si>
    <t>B9748PCQ</t>
  </si>
  <si>
    <t>MHKB3BA1JKK064547</t>
  </si>
  <si>
    <t>K3MH63965</t>
  </si>
  <si>
    <t>7,240,607</t>
  </si>
  <si>
    <t>4,319,393</t>
  </si>
  <si>
    <t>17,239,393</t>
  </si>
  <si>
    <t>B9705PCQ</t>
  </si>
  <si>
    <t>MHKB3BA1JKK064531</t>
  </si>
  <si>
    <t>K3MH63937</t>
  </si>
  <si>
    <t>08/21/2020</t>
  </si>
  <si>
    <t>08/20/2023</t>
  </si>
  <si>
    <t>3,457,813</t>
  </si>
  <si>
    <t>8,102,187</t>
  </si>
  <si>
    <t>21,022,187</t>
  </si>
  <si>
    <t>B9746PCQ</t>
  </si>
  <si>
    <t>MHKB3BA1JKK064563</t>
  </si>
  <si>
    <t>K3MH64012</t>
  </si>
  <si>
    <t>12,410,000</t>
  </si>
  <si>
    <t>11,100,427</t>
  </si>
  <si>
    <t>1,309,573</t>
  </si>
  <si>
    <t>15,179,573</t>
  </si>
  <si>
    <t>B9842PCQ</t>
  </si>
  <si>
    <t>MHKB3BA1JKK065378</t>
  </si>
  <si>
    <t>K3MH65907</t>
  </si>
  <si>
    <t>09/04/2023</t>
  </si>
  <si>
    <t>11,680,000</t>
  </si>
  <si>
    <t>3,966,010</t>
  </si>
  <si>
    <t>7,713,990</t>
  </si>
  <si>
    <t>22,313,990</t>
  </si>
  <si>
    <t>B9838PCQ</t>
  </si>
  <si>
    <t>MHKT3CA1JLK023491</t>
  </si>
  <si>
    <t>3SZDGX9767</t>
  </si>
  <si>
    <t>09/07/2020</t>
  </si>
  <si>
    <t>09/06/2023</t>
  </si>
  <si>
    <t>14,880,000</t>
  </si>
  <si>
    <t>5,729,181</t>
  </si>
  <si>
    <t>9,150,819</t>
  </si>
  <si>
    <t>27,750,819</t>
  </si>
  <si>
    <t>B9012PCR</t>
  </si>
  <si>
    <t>MHKB3BA1JLK070881</t>
  </si>
  <si>
    <t>K3MH80162</t>
  </si>
  <si>
    <t>09/12/2020</t>
  </si>
  <si>
    <t>09/11/2023</t>
  </si>
  <si>
    <t>10,080,000</t>
  </si>
  <si>
    <t>2,789,563</t>
  </si>
  <si>
    <t>7,290,437</t>
  </si>
  <si>
    <t>19,890,437</t>
  </si>
  <si>
    <t>B9985PCQ</t>
  </si>
  <si>
    <t>MHKB3BA1JLK070884</t>
  </si>
  <si>
    <t>K3MH80176</t>
  </si>
  <si>
    <t>3,479,283</t>
  </si>
  <si>
    <t>6,600,717</t>
  </si>
  <si>
    <t>19,200,717</t>
  </si>
  <si>
    <t>B9834PCQ</t>
  </si>
  <si>
    <t>MHMFE71P1LK064855</t>
  </si>
  <si>
    <t>4D34TU33967</t>
  </si>
  <si>
    <t>09/10/2020</t>
  </si>
  <si>
    <t>09/09/2023</t>
  </si>
  <si>
    <t>18,464,000</t>
  </si>
  <si>
    <t>14,961,492</t>
  </si>
  <si>
    <t>3,502,508</t>
  </si>
  <si>
    <t>26,582,508</t>
  </si>
  <si>
    <t>B9858PCQ</t>
  </si>
  <si>
    <t>MHKT3CA1JLK024162</t>
  </si>
  <si>
    <t>3SZDGZ4698</t>
  </si>
  <si>
    <t>09/20/2020</t>
  </si>
  <si>
    <t>09/19/2023</t>
  </si>
  <si>
    <t>2,736,615</t>
  </si>
  <si>
    <t>12,143,385</t>
  </si>
  <si>
    <t>30,743,385</t>
  </si>
  <si>
    <t>B9815PCQ</t>
  </si>
  <si>
    <t>MHKT3CA1JLK024159</t>
  </si>
  <si>
    <t>3SZDGZ4581</t>
  </si>
  <si>
    <t>791,343</t>
  </si>
  <si>
    <t>14,088,657</t>
  </si>
  <si>
    <t>32,688,657</t>
  </si>
  <si>
    <t>B9728PCQ</t>
  </si>
  <si>
    <t>MHMFE71PCLK018477</t>
  </si>
  <si>
    <t>4D34TU45947</t>
  </si>
  <si>
    <t>09/26/2020</t>
  </si>
  <si>
    <t>09/25/2023</t>
  </si>
  <si>
    <t>21,664,000</t>
  </si>
  <si>
    <t>31,621,204</t>
  </si>
  <si>
    <t>-9,957,204</t>
  </si>
  <si>
    <t>17,122,796</t>
  </si>
  <si>
    <t>B9675PCQ</t>
  </si>
  <si>
    <t>MHMFE71PCLK018490</t>
  </si>
  <si>
    <t>4D34TU45952</t>
  </si>
  <si>
    <t>26,283,255</t>
  </si>
  <si>
    <t>-4,619,255</t>
  </si>
  <si>
    <t>22,460,745</t>
  </si>
  <si>
    <t>B9730PCQ</t>
  </si>
  <si>
    <t>MHMFE71PCLK018475</t>
  </si>
  <si>
    <t>4D34TU45933</t>
  </si>
  <si>
    <t>17,038,003</t>
  </si>
  <si>
    <t>4,625,997</t>
  </si>
  <si>
    <t>31,705,997</t>
  </si>
  <si>
    <t>B9673PCQ</t>
  </si>
  <si>
    <t>MHMFE71PCLK018484</t>
  </si>
  <si>
    <t>4D34TU45960</t>
  </si>
  <si>
    <t>19,609,159</t>
  </si>
  <si>
    <t>2,054,841</t>
  </si>
  <si>
    <t>29,134,841</t>
  </si>
  <si>
    <t>B9852PCQ</t>
  </si>
  <si>
    <t>MHMFE71PCLK018532</t>
  </si>
  <si>
    <t>4D34TU45945</t>
  </si>
  <si>
    <t>29,527,900</t>
  </si>
  <si>
    <t>-7,863,900</t>
  </si>
  <si>
    <t>19,216,100</t>
  </si>
  <si>
    <t>B9006PCR</t>
  </si>
  <si>
    <t>MHKB3BA1JLK070800</t>
  </si>
  <si>
    <t>K3MH79985</t>
  </si>
  <si>
    <t>9,490,000</t>
  </si>
  <si>
    <t>2,752,043</t>
  </si>
  <si>
    <t>6,737,957</t>
  </si>
  <si>
    <t>23,527,957</t>
  </si>
  <si>
    <t>B9869PCQ</t>
  </si>
  <si>
    <t>MHMFE71PCLK018849</t>
  </si>
  <si>
    <t>4D34TU99089</t>
  </si>
  <si>
    <t>11/25/2020</t>
  </si>
  <si>
    <t>11/24/2023</t>
  </si>
  <si>
    <t>59,544,000</t>
  </si>
  <si>
    <t>1,654,000</t>
  </si>
  <si>
    <t>23,156,000</t>
  </si>
  <si>
    <t>6,643,173</t>
  </si>
  <si>
    <t>16,512,827</t>
  </si>
  <si>
    <t>52,900,827</t>
  </si>
  <si>
    <t>B9916PCQ</t>
  </si>
  <si>
    <t>MHMFE71PCLK018850</t>
  </si>
  <si>
    <t>4D34TU99074</t>
  </si>
  <si>
    <t>21,408,397</t>
  </si>
  <si>
    <t>1,747,603</t>
  </si>
  <si>
    <t>38,135,603</t>
  </si>
  <si>
    <t>B9979PCQ</t>
  </si>
  <si>
    <t>MHKB3BA1JLK070788</t>
  </si>
  <si>
    <t>K3MH80058</t>
  </si>
  <si>
    <t>8,760,000</t>
  </si>
  <si>
    <t>3,281,361</t>
  </si>
  <si>
    <t>5,478,639</t>
  </si>
  <si>
    <t>22,998,639</t>
  </si>
  <si>
    <t>B9024PCR</t>
  </si>
  <si>
    <t>MHKB3BA1JLK070878</t>
  </si>
  <si>
    <t>K3MH80161</t>
  </si>
  <si>
    <t>01/05/2024</t>
  </si>
  <si>
    <t>3,620,704</t>
  </si>
  <si>
    <t>5,139,296</t>
  </si>
  <si>
    <t>22,659,296</t>
  </si>
  <si>
    <t>B9016PCR</t>
  </si>
  <si>
    <t>MHKB3BA1JLK070860</t>
  </si>
  <si>
    <t>K3MH80066</t>
  </si>
  <si>
    <t>01/08/2021</t>
  </si>
  <si>
    <t>01/07/2024</t>
  </si>
  <si>
    <t>16,256,058</t>
  </si>
  <si>
    <t>-7,496,058</t>
  </si>
  <si>
    <t>10,023,942</t>
  </si>
  <si>
    <t>B9018PCR</t>
  </si>
  <si>
    <t>MHKB3BA1JLK070866</t>
  </si>
  <si>
    <t>K3MH80101</t>
  </si>
  <si>
    <t>26,920,701</t>
  </si>
  <si>
    <t>-18,160,701</t>
  </si>
  <si>
    <t>-640,701</t>
  </si>
  <si>
    <t>B9010PCR</t>
  </si>
  <si>
    <t>MHKB3BA1JLK070863</t>
  </si>
  <si>
    <t>K3MH80064</t>
  </si>
  <si>
    <t>11,573,987</t>
  </si>
  <si>
    <t>-2,813,987</t>
  </si>
  <si>
    <t>14,706,013</t>
  </si>
  <si>
    <t>B9020PCR</t>
  </si>
  <si>
    <t>MHKB3BA1JLK070869</t>
  </si>
  <si>
    <t>K3MH80111</t>
  </si>
  <si>
    <t>5,636,066</t>
  </si>
  <si>
    <t>3,123,934</t>
  </si>
  <si>
    <t>20,643,934</t>
  </si>
  <si>
    <t>B9124PCR</t>
  </si>
  <si>
    <t>MHMFE74PVLK004532</t>
  </si>
  <si>
    <t>4D34TUY2808</t>
  </si>
  <si>
    <t>21,048,000</t>
  </si>
  <si>
    <t>28,645,991</t>
  </si>
  <si>
    <t>-7,597,991</t>
  </si>
  <si>
    <t>34,498,009</t>
  </si>
  <si>
    <t>B9918PCQ</t>
  </si>
  <si>
    <t>MHMFE71PCLK018851</t>
  </si>
  <si>
    <t>4D34TU99075</t>
  </si>
  <si>
    <t>01/13/2024</t>
  </si>
  <si>
    <t>55,944,000</t>
  </si>
  <si>
    <t>1,554,000</t>
  </si>
  <si>
    <t>18,648,000</t>
  </si>
  <si>
    <t>10,401,306</t>
  </si>
  <si>
    <t>8,246,694</t>
  </si>
  <si>
    <t>45,542,694</t>
  </si>
  <si>
    <t>B9867PCQ</t>
  </si>
  <si>
    <t>MHMFE71PCLK018852</t>
  </si>
  <si>
    <t>4D34TU99085</t>
  </si>
  <si>
    <t>16,771,675</t>
  </si>
  <si>
    <t>1,876,325</t>
  </si>
  <si>
    <t>39,172,325</t>
  </si>
  <si>
    <t>B9920PCQ</t>
  </si>
  <si>
    <t>MHMFE71PCLK018853</t>
  </si>
  <si>
    <t>4D34TU99096</t>
  </si>
  <si>
    <t>14,258,680</t>
  </si>
  <si>
    <t>4,389,320</t>
  </si>
  <si>
    <t>41,685,320</t>
  </si>
  <si>
    <t>B9260PCR</t>
  </si>
  <si>
    <t>MHMFE71PCMK019622</t>
  </si>
  <si>
    <t>4D34TX28022</t>
  </si>
  <si>
    <t>19,848,000</t>
  </si>
  <si>
    <t>18,501,674</t>
  </si>
  <si>
    <t>1,346,326</t>
  </si>
  <si>
    <t>41,042,326</t>
  </si>
  <si>
    <t>B9258PCR</t>
  </si>
  <si>
    <t>MHMFE71PCMK019623</t>
  </si>
  <si>
    <t>4D34TX28025</t>
  </si>
  <si>
    <t>7,417,704</t>
  </si>
  <si>
    <t>12,430,296</t>
  </si>
  <si>
    <t>52,126,296</t>
  </si>
  <si>
    <t>B9987PCQ</t>
  </si>
  <si>
    <t>MHKB3BA1JLK070872</t>
  </si>
  <si>
    <t>K3MH80145</t>
  </si>
  <si>
    <t>01/31/2024</t>
  </si>
  <si>
    <t>8,030,000</t>
  </si>
  <si>
    <t>4,724,872</t>
  </si>
  <si>
    <t>3,305,128</t>
  </si>
  <si>
    <t>21,555,128</t>
  </si>
  <si>
    <t>B9014PCR</t>
  </si>
  <si>
    <t>MHKB3BA1JLK070875</t>
  </si>
  <si>
    <t>K3MH80140</t>
  </si>
  <si>
    <t>5,267,602</t>
  </si>
  <si>
    <t>2,762,398</t>
  </si>
  <si>
    <t>21,012,398</t>
  </si>
  <si>
    <t>DAIHATSU GRAN MAX PU BOX 1.3 RD FH</t>
  </si>
  <si>
    <t>B9121PCR</t>
  </si>
  <si>
    <t>MHKP3BA1JMK159958</t>
  </si>
  <si>
    <t>K3MH82656</t>
  </si>
  <si>
    <t>11,160,000</t>
  </si>
  <si>
    <t>1,454,097</t>
  </si>
  <si>
    <t>9,705,903</t>
  </si>
  <si>
    <t>32,025,903</t>
  </si>
  <si>
    <t>B9108PCR</t>
  </si>
  <si>
    <t>MHKP3BA1JMK159976</t>
  </si>
  <si>
    <t>K3MH81661</t>
  </si>
  <si>
    <t>3,268,204</t>
  </si>
  <si>
    <t>7,891,796</t>
  </si>
  <si>
    <t>30,211,796</t>
  </si>
  <si>
    <t>B9123PCR</t>
  </si>
  <si>
    <t>MHKP3BA1JMK159999</t>
  </si>
  <si>
    <t>K3MH82702</t>
  </si>
  <si>
    <t>4,325,593</t>
  </si>
  <si>
    <t>6,834,407</t>
  </si>
  <si>
    <t>29,154,407</t>
  </si>
  <si>
    <t>B9117PCR</t>
  </si>
  <si>
    <t>MHKP3BA1JMK160011</t>
  </si>
  <si>
    <t>K3MH82790</t>
  </si>
  <si>
    <t>1,933,872</t>
  </si>
  <si>
    <t>9,226,128</t>
  </si>
  <si>
    <t>31,546,128</t>
  </si>
  <si>
    <t>B9327PCR</t>
  </si>
  <si>
    <t>MHMFE74PUMK095502</t>
  </si>
  <si>
    <t>4D34TX26839</t>
  </si>
  <si>
    <t>01/26/2021</t>
  </si>
  <si>
    <t>01/25/2024</t>
  </si>
  <si>
    <t>61,344,000</t>
  </si>
  <si>
    <t>1,704,000</t>
  </si>
  <si>
    <t>20,448,000</t>
  </si>
  <si>
    <t>22,357,178</t>
  </si>
  <si>
    <t>-1,909,178</t>
  </si>
  <si>
    <t>38,986,822</t>
  </si>
  <si>
    <t>PAPUA</t>
  </si>
  <si>
    <t>JAYAPURA</t>
  </si>
  <si>
    <t>B9026PCR</t>
  </si>
  <si>
    <t>MHKB3BA1JLK070977</t>
  </si>
  <si>
    <t>K3MH80258</t>
  </si>
  <si>
    <t>04/15/2024</t>
  </si>
  <si>
    <t>8,370,000</t>
  </si>
  <si>
    <t>887,548</t>
  </si>
  <si>
    <t>7,482,452</t>
  </si>
  <si>
    <t>32,592,452</t>
  </si>
  <si>
    <t>B9517PCR</t>
  </si>
  <si>
    <t>MHMFE74PVMK004900</t>
  </si>
  <si>
    <t>4D34TX28156</t>
  </si>
  <si>
    <t>03/12/2021</t>
  </si>
  <si>
    <t>03/11/2024</t>
  </si>
  <si>
    <t>17,540,000</t>
  </si>
  <si>
    <t>5,375,615</t>
  </si>
  <si>
    <t>12,164,385</t>
  </si>
  <si>
    <t>57,768,385</t>
  </si>
  <si>
    <t>B9521PCR</t>
  </si>
  <si>
    <t>MHMFE74PVMK004901</t>
  </si>
  <si>
    <t>4D34TX28102</t>
  </si>
  <si>
    <t>1,173,100</t>
  </si>
  <si>
    <t>16,366,900</t>
  </si>
  <si>
    <t>61,970,900</t>
  </si>
  <si>
    <t>B9480PCR</t>
  </si>
  <si>
    <t>MHMFE74PVMK005012</t>
  </si>
  <si>
    <t>4D34TX30572</t>
  </si>
  <si>
    <t>B9206PCR</t>
  </si>
  <si>
    <t>MHKB3BA1JLK071263</t>
  </si>
  <si>
    <t>K3MH81324</t>
  </si>
  <si>
    <t>03/17/2024</t>
  </si>
  <si>
    <t>1,314,604</t>
  </si>
  <si>
    <t>4,985,396</t>
  </si>
  <si>
    <t>21,365,396</t>
  </si>
  <si>
    <t>B9227PCR</t>
  </si>
  <si>
    <t>MHKB3BA1JLK071276</t>
  </si>
  <si>
    <t>K3MH81348</t>
  </si>
  <si>
    <t>7,300,000</t>
  </si>
  <si>
    <t>2,120,874</t>
  </si>
  <si>
    <t>5,179,126</t>
  </si>
  <si>
    <t>24,159,126</t>
  </si>
  <si>
    <t>B9276PCR</t>
  </si>
  <si>
    <t>MHKP3BA1JMK161554</t>
  </si>
  <si>
    <t>K3MH87320</t>
  </si>
  <si>
    <t>9,300,000</t>
  </si>
  <si>
    <t>2,289,309</t>
  </si>
  <si>
    <t>7,010,691</t>
  </si>
  <si>
    <t>31,190,691</t>
  </si>
  <si>
    <t>B9235PCR</t>
  </si>
  <si>
    <t>MHKP3BA1JMK159916</t>
  </si>
  <si>
    <t>K3MH81956</t>
  </si>
  <si>
    <t>03/23/2021</t>
  </si>
  <si>
    <t>03/22/2024</t>
  </si>
  <si>
    <t>5,386,476</t>
  </si>
  <si>
    <t>3,913,524</t>
  </si>
  <si>
    <t>28,093,524</t>
  </si>
  <si>
    <t>B9523PCR</t>
  </si>
  <si>
    <t>MHKB3BA1JMK074252</t>
  </si>
  <si>
    <t>K3MH88551</t>
  </si>
  <si>
    <t>03/27/2021</t>
  </si>
  <si>
    <t>03/26/2024</t>
  </si>
  <si>
    <t>1,178,346</t>
  </si>
  <si>
    <t>6,121,654</t>
  </si>
  <si>
    <t>25,101,654</t>
  </si>
  <si>
    <t>DAIHATSU GRAN MAX PU BOX 1.3 ALUMUNIUM PT FH E4</t>
  </si>
  <si>
    <t>SINGKAWANG</t>
  </si>
  <si>
    <t>B9275PCR</t>
  </si>
  <si>
    <t>MHKP3BA1JMK161350</t>
  </si>
  <si>
    <t>K3MH86765</t>
  </si>
  <si>
    <t>03/31/2024</t>
  </si>
  <si>
    <t>14,054,572</t>
  </si>
  <si>
    <t>-5,684,572</t>
  </si>
  <si>
    <t>19,425,428</t>
  </si>
  <si>
    <t>B9311PCR</t>
  </si>
  <si>
    <t>MHKP3BA1JMK161490</t>
  </si>
  <si>
    <t>K3MH87137</t>
  </si>
  <si>
    <t>8,938,117</t>
  </si>
  <si>
    <t>-568,117</t>
  </si>
  <si>
    <t>24,541,883</t>
  </si>
  <si>
    <t>B9268PCR</t>
  </si>
  <si>
    <t>MHKB3BA1JLK071218</t>
  </si>
  <si>
    <t>K3MH80406</t>
  </si>
  <si>
    <t>6,120,000</t>
  </si>
  <si>
    <t>2,739,780</t>
  </si>
  <si>
    <t>3,380,220</t>
  </si>
  <si>
    <t>21,740,220</t>
  </si>
  <si>
    <t>B9266PCR</t>
  </si>
  <si>
    <t>MHKB3BA1JLK071190</t>
  </si>
  <si>
    <t>K3MH80340</t>
  </si>
  <si>
    <t>7,146,457</t>
  </si>
  <si>
    <t>-1,026,457</t>
  </si>
  <si>
    <t>17,333,543</t>
  </si>
  <si>
    <t>NUSA TENGGARA TIMUR</t>
  </si>
  <si>
    <t>KUPANG</t>
  </si>
  <si>
    <t>B9274PCR</t>
  </si>
  <si>
    <t>MHKP3BA1JLK159395</t>
  </si>
  <si>
    <t>K3MH81523</t>
  </si>
  <si>
    <t>04/18/2021</t>
  </si>
  <si>
    <t>04/17/2024</t>
  </si>
  <si>
    <t>8,256,616</t>
  </si>
  <si>
    <t>113,384</t>
  </si>
  <si>
    <t>25,223,384</t>
  </si>
  <si>
    <t>B9527PCR</t>
  </si>
  <si>
    <t>MHMFE71P1MK065223</t>
  </si>
  <si>
    <t>4D34TX31222</t>
  </si>
  <si>
    <t>12,186,000</t>
  </si>
  <si>
    <t>75,600</t>
  </si>
  <si>
    <t>12,110,400</t>
  </si>
  <si>
    <t>48,668,400</t>
  </si>
  <si>
    <t>B9298PCR</t>
  </si>
  <si>
    <t>MHKP3BA1JMK161579</t>
  </si>
  <si>
    <t>K3MH87409</t>
  </si>
  <si>
    <t>04/03/2021</t>
  </si>
  <si>
    <t>04/02/2024</t>
  </si>
  <si>
    <t>31,680,000</t>
  </si>
  <si>
    <t>880,000</t>
  </si>
  <si>
    <t>7,920,000</t>
  </si>
  <si>
    <t>98,280</t>
  </si>
  <si>
    <t>7,821,720</t>
  </si>
  <si>
    <t>31,581,720</t>
  </si>
  <si>
    <t>B9293PCR</t>
  </si>
  <si>
    <t>MHKB3BA1JLK071142</t>
  </si>
  <si>
    <t>K3MH80865</t>
  </si>
  <si>
    <t>04/30/2024</t>
  </si>
  <si>
    <t>5,840,000</t>
  </si>
  <si>
    <t>2,798,212</t>
  </si>
  <si>
    <t>3,041,788</t>
  </si>
  <si>
    <t>23,481,788</t>
  </si>
  <si>
    <t>B9280PCR</t>
  </si>
  <si>
    <t>MHKB3BA1JLK071168</t>
  </si>
  <si>
    <t>K3MH80956</t>
  </si>
  <si>
    <t>2,938,348</t>
  </si>
  <si>
    <t>2,901,652</t>
  </si>
  <si>
    <t>23,341,652</t>
  </si>
  <si>
    <t>B9295PCR</t>
  </si>
  <si>
    <t>MHKB3BA1JLK071176</t>
  </si>
  <si>
    <t>K3MH81019</t>
  </si>
  <si>
    <t>1,713,141</t>
  </si>
  <si>
    <t>4,126,859</t>
  </si>
  <si>
    <t>24,566,859</t>
  </si>
  <si>
    <t>B9303PCR</t>
  </si>
  <si>
    <t>MHKB3BA1JLK071184</t>
  </si>
  <si>
    <t>K3MH81045</t>
  </si>
  <si>
    <t>B9283PCR</t>
  </si>
  <si>
    <t>MHKB3BA1JLK071203</t>
  </si>
  <si>
    <t>K3MH81084</t>
  </si>
  <si>
    <t>1,699,641</t>
  </si>
  <si>
    <t>4,140,359</t>
  </si>
  <si>
    <t>24,580,359</t>
  </si>
  <si>
    <t>B9270PCR</t>
  </si>
  <si>
    <t>MHKB3BA1JLK071210</t>
  </si>
  <si>
    <t>K3MH80415</t>
  </si>
  <si>
    <t>3,186,619</t>
  </si>
  <si>
    <t>2,653,381</t>
  </si>
  <si>
    <t>23,093,381</t>
  </si>
  <si>
    <t>B9264PCR</t>
  </si>
  <si>
    <t>MHKB3BA1JLK071233</t>
  </si>
  <si>
    <t>K3MH81101</t>
  </si>
  <si>
    <t>1,657,476</t>
  </si>
  <si>
    <t>4,182,524</t>
  </si>
  <si>
    <t>24,622,524</t>
  </si>
  <si>
    <t>B9272PCR</t>
  </si>
  <si>
    <t>MHKB3BA1JLK071226</t>
  </si>
  <si>
    <t>K3MH81145</t>
  </si>
  <si>
    <t>1,907,248</t>
  </si>
  <si>
    <t>3,932,752</t>
  </si>
  <si>
    <t>24,372,752</t>
  </si>
  <si>
    <t>B9282PCR</t>
  </si>
  <si>
    <t>MHKB3BA1JLK071257</t>
  </si>
  <si>
    <t>K3MH81274</t>
  </si>
  <si>
    <t>825,152</t>
  </si>
  <si>
    <t>5,014,848</t>
  </si>
  <si>
    <t>25,454,848</t>
  </si>
  <si>
    <t>B9291PCR</t>
  </si>
  <si>
    <t>MHKB3BA1JLK071283</t>
  </si>
  <si>
    <t>K3MH81352</t>
  </si>
  <si>
    <t>3,168,432</t>
  </si>
  <si>
    <t>2,671,568</t>
  </si>
  <si>
    <t>23,111,568</t>
  </si>
  <si>
    <t>B9294PCR</t>
  </si>
  <si>
    <t>MHKB3BA1JLK071346</t>
  </si>
  <si>
    <t>K3MH80978</t>
  </si>
  <si>
    <t>1,723,178</t>
  </si>
  <si>
    <t>4,396,822</t>
  </si>
  <si>
    <t>22,756,822</t>
  </si>
  <si>
    <t>B9323PCR</t>
  </si>
  <si>
    <t>MHKP3BA1JMK161755</t>
  </si>
  <si>
    <t>K3MH87851</t>
  </si>
  <si>
    <t>B9308PCR</t>
  </si>
  <si>
    <t>MHKB3BA1JMK073302</t>
  </si>
  <si>
    <t>K3MH85941</t>
  </si>
  <si>
    <t>4,380,335</t>
  </si>
  <si>
    <t>1,739,665</t>
  </si>
  <si>
    <t>20,099,665</t>
  </si>
  <si>
    <t>B9306PCR</t>
  </si>
  <si>
    <t>MHKB3BA1JMK073590</t>
  </si>
  <si>
    <t>K3MH86655</t>
  </si>
  <si>
    <t>3,729,224</t>
  </si>
  <si>
    <t>2,390,776</t>
  </si>
  <si>
    <t>20,750,776</t>
  </si>
  <si>
    <t>SALATIGA</t>
  </si>
  <si>
    <t>B9313PCR</t>
  </si>
  <si>
    <t>MHKB3BA1JMK073550</t>
  </si>
  <si>
    <t>K3MH86536</t>
  </si>
  <si>
    <t>156,992</t>
  </si>
  <si>
    <t>5,963,008</t>
  </si>
  <si>
    <t>24,323,008</t>
  </si>
  <si>
    <t>B9315PCR</t>
  </si>
  <si>
    <t>MHKB3BA1JMK073310</t>
  </si>
  <si>
    <t>K3MH85947</t>
  </si>
  <si>
    <t>2,982,722</t>
  </si>
  <si>
    <t>3,137,278</t>
  </si>
  <si>
    <t>21,497,278</t>
  </si>
  <si>
    <t>B9317PCR</t>
  </si>
  <si>
    <t>MHKB3BA1JMK073576</t>
  </si>
  <si>
    <t>K3MH86631</t>
  </si>
  <si>
    <t>4,350,229</t>
  </si>
  <si>
    <t>1,769,771</t>
  </si>
  <si>
    <t>20,129,771</t>
  </si>
  <si>
    <t>B9575PCR</t>
  </si>
  <si>
    <t>MHMFE71P1LK065093</t>
  </si>
  <si>
    <t>4D34TUX2456</t>
  </si>
  <si>
    <t>111,890</t>
  </si>
  <si>
    <t>12,074,110</t>
  </si>
  <si>
    <t>48,632,110</t>
  </si>
  <si>
    <t>B9585PCR</t>
  </si>
  <si>
    <t>MHMFE71P1MK065275</t>
  </si>
  <si>
    <t>4D34TX31208</t>
  </si>
  <si>
    <t>15,120</t>
  </si>
  <si>
    <t>12,170,880</t>
  </si>
  <si>
    <t>48,728,880</t>
  </si>
  <si>
    <t>B9304PCR</t>
  </si>
  <si>
    <t>MHKB3BA1JLK071328</t>
  </si>
  <si>
    <t>K3MH81436</t>
  </si>
  <si>
    <t>5,670,000</t>
  </si>
  <si>
    <t>191,454</t>
  </si>
  <si>
    <t>5,478,546</t>
  </si>
  <si>
    <t>22,488,546</t>
  </si>
  <si>
    <t>B9378PCR</t>
  </si>
  <si>
    <t>MHKB3BA1JMK073622</t>
  </si>
  <si>
    <t>K3MH86774</t>
  </si>
  <si>
    <t>04/12/2024</t>
  </si>
  <si>
    <t>1,407,552</t>
  </si>
  <si>
    <t>4,262,448</t>
  </si>
  <si>
    <t>21,272,448</t>
  </si>
  <si>
    <t>B9383PCR</t>
  </si>
  <si>
    <t>MHKB3BA1JMK073634</t>
  </si>
  <si>
    <t>K3MH86727</t>
  </si>
  <si>
    <t>1,517,389</t>
  </si>
  <si>
    <t>4,152,611</t>
  </si>
  <si>
    <t>21,162,611</t>
  </si>
  <si>
    <t>B9395PCR</t>
  </si>
  <si>
    <t>MHKB3BA1JMK073660</t>
  </si>
  <si>
    <t>K3MH86851</t>
  </si>
  <si>
    <t>B9376PCR</t>
  </si>
  <si>
    <t>MHKB3BA1JMK073676</t>
  </si>
  <si>
    <t>K3MH86839</t>
  </si>
  <si>
    <t>B9374PCR</t>
  </si>
  <si>
    <t>MHKB3BA1JMK073702</t>
  </si>
  <si>
    <t>K3MH86817</t>
  </si>
  <si>
    <t>1,219,317</t>
  </si>
  <si>
    <t>4,450,683</t>
  </si>
  <si>
    <t>21,460,683</t>
  </si>
  <si>
    <t>B9389PCR</t>
  </si>
  <si>
    <t>MHKB3BA1JMK073715</t>
  </si>
  <si>
    <t>K3MH86944</t>
  </si>
  <si>
    <t>B9380PCR</t>
  </si>
  <si>
    <t>MHKB3BA1JMK073733</t>
  </si>
  <si>
    <t>K3MH86984</t>
  </si>
  <si>
    <t>2,737,686</t>
  </si>
  <si>
    <t>2,932,314</t>
  </si>
  <si>
    <t>19,942,314</t>
  </si>
  <si>
    <t>B9381PCR</t>
  </si>
  <si>
    <t>MHKB3BA1JMK073748</t>
  </si>
  <si>
    <t>K3MH87038</t>
  </si>
  <si>
    <t>1,411,443</t>
  </si>
  <si>
    <t>4,258,557</t>
  </si>
  <si>
    <t>21,268,557</t>
  </si>
  <si>
    <t>B9384PCR</t>
  </si>
  <si>
    <t>MHKB3BA1JMK073760</t>
  </si>
  <si>
    <t>K3MH87084</t>
  </si>
  <si>
    <t>1,215,877</t>
  </si>
  <si>
    <t>4,454,123</t>
  </si>
  <si>
    <t>21,464,123</t>
  </si>
  <si>
    <t>B9382PCR</t>
  </si>
  <si>
    <t>MHKB3BA1JMK073787</t>
  </si>
  <si>
    <t>K3MH87079</t>
  </si>
  <si>
    <t>1,688,205</t>
  </si>
  <si>
    <t>3,981,795</t>
  </si>
  <si>
    <t>20,991,795</t>
  </si>
  <si>
    <t>B9385PCR</t>
  </si>
  <si>
    <t>MHKB3BA1JMK074230</t>
  </si>
  <si>
    <t>K3MH88462</t>
  </si>
  <si>
    <t>2,415,261</t>
  </si>
  <si>
    <t>3,254,739</t>
  </si>
  <si>
    <t>20,264,739</t>
  </si>
  <si>
    <t>B9398PCR</t>
  </si>
  <si>
    <t>MHKB3BA1JMK074144</t>
  </si>
  <si>
    <t>K3MH88311</t>
  </si>
  <si>
    <t>04/15/2021</t>
  </si>
  <si>
    <t>04/14/2024</t>
  </si>
  <si>
    <t>3,316,095</t>
  </si>
  <si>
    <t>2,353,905</t>
  </si>
  <si>
    <t>19,363,905</t>
  </si>
  <si>
    <t>B9419PCR</t>
  </si>
  <si>
    <t>MHKB3BA1JMK074124</t>
  </si>
  <si>
    <t>K3MH88258</t>
  </si>
  <si>
    <t>1,297,962</t>
  </si>
  <si>
    <t>4,372,038</t>
  </si>
  <si>
    <t>21,382,038</t>
  </si>
  <si>
    <t>B9337PCR</t>
  </si>
  <si>
    <t>MHKB3BA1JMK074023</t>
  </si>
  <si>
    <t>K3MH87786</t>
  </si>
  <si>
    <t>1,809,137</t>
  </si>
  <si>
    <t>4,310,863</t>
  </si>
  <si>
    <t>22,670,863</t>
  </si>
  <si>
    <t>BAWEN</t>
  </si>
  <si>
    <t>B9499PCR</t>
  </si>
  <si>
    <t>MHKP3BA1JMK162215</t>
  </si>
  <si>
    <t>K3MH89102</t>
  </si>
  <si>
    <t>B9414PCR</t>
  </si>
  <si>
    <t>MHKP3BA1JMK161818</t>
  </si>
  <si>
    <t>K3MH87475</t>
  </si>
  <si>
    <t>2,790,460</t>
  </si>
  <si>
    <t>5,129,540</t>
  </si>
  <si>
    <t>28,889,540</t>
  </si>
  <si>
    <t>B9341PCR</t>
  </si>
  <si>
    <t>MHKB3BA1JMK074003</t>
  </si>
  <si>
    <t>K3MH87732</t>
  </si>
  <si>
    <t>6,570,000</t>
  </si>
  <si>
    <t>3,722,625</t>
  </si>
  <si>
    <t>2,847,375</t>
  </si>
  <si>
    <t>22,557,375</t>
  </si>
  <si>
    <t>B9588PCR</t>
  </si>
  <si>
    <t>MMBENKL30MH033011</t>
  </si>
  <si>
    <t>4D56UBD6455</t>
  </si>
  <si>
    <t>04/30/2026</t>
  </si>
  <si>
    <t>118,800,000</t>
  </si>
  <si>
    <t>1,980,000</t>
  </si>
  <si>
    <t>15,840,000</t>
  </si>
  <si>
    <t>19,657,074</t>
  </si>
  <si>
    <t>-3,817,074</t>
  </si>
  <si>
    <t>99,142,926</t>
  </si>
  <si>
    <t>B9330PCR</t>
  </si>
  <si>
    <t>MHKB3BA1JLK071318</t>
  </si>
  <si>
    <t>K3MH81224</t>
  </si>
  <si>
    <t>04/10/2021</t>
  </si>
  <si>
    <t>04/09/2022</t>
  </si>
  <si>
    <t>8,160,000</t>
  </si>
  <si>
    <t>382,908</t>
  </si>
  <si>
    <t>5,737,092</t>
  </si>
  <si>
    <t>7,777,092</t>
  </si>
  <si>
    <t>B9400PCR</t>
  </si>
  <si>
    <t>MHKP3BA1JMK161572</t>
  </si>
  <si>
    <t>K3MH87398</t>
  </si>
  <si>
    <t>05/01/2024</t>
  </si>
  <si>
    <t>7,040,000</t>
  </si>
  <si>
    <t>B9318PCR</t>
  </si>
  <si>
    <t>MHKB3BA1JLK071107</t>
  </si>
  <si>
    <t>K3MH80809</t>
  </si>
  <si>
    <t>04/21/2021</t>
  </si>
  <si>
    <t>04/20/2022</t>
  </si>
  <si>
    <t>1,821,268</t>
  </si>
  <si>
    <t>4,298,732</t>
  </si>
  <si>
    <t>6,338,732</t>
  </si>
  <si>
    <t>B9630PCR</t>
  </si>
  <si>
    <t>MHMFE74PVMK005060</t>
  </si>
  <si>
    <t>4D34TX30626</t>
  </si>
  <si>
    <t>70,344,000</t>
  </si>
  <si>
    <t>1,954,000</t>
  </si>
  <si>
    <t>15,632,000</t>
  </si>
  <si>
    <t>447,552</t>
  </si>
  <si>
    <t>15,184,448</t>
  </si>
  <si>
    <t>69,896,448</t>
  </si>
  <si>
    <t>B9785PCR</t>
  </si>
  <si>
    <t>MHMFE74PVMK005196</t>
  </si>
  <si>
    <t>4D34TX42275</t>
  </si>
  <si>
    <t>66,744,000</t>
  </si>
  <si>
    <t>1,854,000</t>
  </si>
  <si>
    <t>14,832,000</t>
  </si>
  <si>
    <t>14,720,110</t>
  </si>
  <si>
    <t>66,632,110</t>
  </si>
  <si>
    <t>B9642PCR</t>
  </si>
  <si>
    <t>MHMFE74PVMK005197</t>
  </si>
  <si>
    <t>4D34TX42328</t>
  </si>
  <si>
    <t>111,889</t>
  </si>
  <si>
    <t>14,720,111</t>
  </si>
  <si>
    <t>66,632,111</t>
  </si>
  <si>
    <t>B9678PCR</t>
  </si>
  <si>
    <t>MHMFE74PVMK005162</t>
  </si>
  <si>
    <t>4D34TX42312</t>
  </si>
  <si>
    <t>14,152,739</t>
  </si>
  <si>
    <t>679,261</t>
  </si>
  <si>
    <t>52,591,261</t>
  </si>
  <si>
    <t>ISUZU ISUZU  ELF NMR71 T SDL</t>
  </si>
  <si>
    <t>B9589PCR</t>
  </si>
  <si>
    <t>MHCNMR71LLJ117897</t>
  </si>
  <si>
    <t>B117897</t>
  </si>
  <si>
    <t>2,735,453</t>
  </si>
  <si>
    <t>12,096,547</t>
  </si>
  <si>
    <t>64,008,547</t>
  </si>
  <si>
    <t>B9530PCR</t>
  </si>
  <si>
    <t>MHCNMR71LLJ117907</t>
  </si>
  <si>
    <t>B117907</t>
  </si>
  <si>
    <t>16,275,343</t>
  </si>
  <si>
    <t>-1,443,343</t>
  </si>
  <si>
    <t>50,468,657</t>
  </si>
  <si>
    <t>B9532PCR</t>
  </si>
  <si>
    <t>MHCNMR71LLJ118258</t>
  </si>
  <si>
    <t>B118258</t>
  </si>
  <si>
    <t>362,880</t>
  </si>
  <si>
    <t>14,469,120</t>
  </si>
  <si>
    <t>66,381,120</t>
  </si>
  <si>
    <t>B9587PCR</t>
  </si>
  <si>
    <t>MHCNMR71LLJ118260</t>
  </si>
  <si>
    <t>B118260</t>
  </si>
  <si>
    <t>60,480</t>
  </si>
  <si>
    <t>14,771,520</t>
  </si>
  <si>
    <t>66,683,520</t>
  </si>
  <si>
    <t>B9534PCR</t>
  </si>
  <si>
    <t>MHCNMR71LLJ118263</t>
  </si>
  <si>
    <t>B118263</t>
  </si>
  <si>
    <t>B9787PCR</t>
  </si>
  <si>
    <t>MHMFE74PVMK005466</t>
  </si>
  <si>
    <t>4D34TX55305</t>
  </si>
  <si>
    <t>91,944,000</t>
  </si>
  <si>
    <t>2,554,000</t>
  </si>
  <si>
    <t>20,432,000</t>
  </si>
  <si>
    <t>23,292,030</t>
  </si>
  <si>
    <t>-2,860,030</t>
  </si>
  <si>
    <t>68,651,970</t>
  </si>
  <si>
    <t>B9780PCR</t>
  </si>
  <si>
    <t>MHMFE74PVNK005588</t>
  </si>
  <si>
    <t>4D34TX68088</t>
  </si>
  <si>
    <t>1,275,228</t>
  </si>
  <si>
    <t>19,156,772</t>
  </si>
  <si>
    <t>90,668,772</t>
  </si>
  <si>
    <t>B9644PCR</t>
  </si>
  <si>
    <t>MHMFE74PVMK005467</t>
  </si>
  <si>
    <t>4D34TX55309</t>
  </si>
  <si>
    <t>9,608,532</t>
  </si>
  <si>
    <t>10,823,468</t>
  </si>
  <si>
    <t>82,335,468</t>
  </si>
  <si>
    <t>B9784PCR</t>
  </si>
  <si>
    <t>MHMFE74PVMK005587</t>
  </si>
  <si>
    <t>4D34TX68092</t>
  </si>
  <si>
    <t>3,701,272</t>
  </si>
  <si>
    <t>16,730,728</t>
  </si>
  <si>
    <t>88,242,728</t>
  </si>
  <si>
    <t>B9827PCR</t>
  </si>
  <si>
    <t>MHMFE74PVMK005448</t>
  </si>
  <si>
    <t>4D34TX54499</t>
  </si>
  <si>
    <t>05/21/2021</t>
  </si>
  <si>
    <t>05/20/2024</t>
  </si>
  <si>
    <t>210,168</t>
  </si>
  <si>
    <t>20,221,832</t>
  </si>
  <si>
    <t>91,733,832</t>
  </si>
  <si>
    <t>B9716PCR</t>
  </si>
  <si>
    <t>MHMFE74PVMK005514</t>
  </si>
  <si>
    <t>4D34TX55335</t>
  </si>
  <si>
    <t>05/19/2024</t>
  </si>
  <si>
    <t>88,344,000</t>
  </si>
  <si>
    <t>2,454,000</t>
  </si>
  <si>
    <t>19,632,000</t>
  </si>
  <si>
    <t>63,504</t>
  </si>
  <si>
    <t>19,568,496</t>
  </si>
  <si>
    <t>88,280,496</t>
  </si>
  <si>
    <t>B9690PCR</t>
  </si>
  <si>
    <t>MHMFE74PVMK005515</t>
  </si>
  <si>
    <t>4D34TX55337</t>
  </si>
  <si>
    <t>B9598PCR</t>
  </si>
  <si>
    <t>MHMFE74PVMK005161</t>
  </si>
  <si>
    <t>4D34TX42316</t>
  </si>
  <si>
    <t>447,560</t>
  </si>
  <si>
    <t>15,184,440</t>
  </si>
  <si>
    <t>69,896,440</t>
  </si>
  <si>
    <t>B9825PCR</t>
  </si>
  <si>
    <t>MHMFE74PVMK005447</t>
  </si>
  <si>
    <t>4D34TX54515</t>
  </si>
  <si>
    <t>40,765,164</t>
  </si>
  <si>
    <t>-25,133,164</t>
  </si>
  <si>
    <t>29,578,836</t>
  </si>
  <si>
    <t>B9793PCR</t>
  </si>
  <si>
    <t>MHMFE71PCMK020456</t>
  </si>
  <si>
    <t>4D34TX55553</t>
  </si>
  <si>
    <t>52,344,000</t>
  </si>
  <si>
    <t>1,454,000</t>
  </si>
  <si>
    <t>11,632,000</t>
  </si>
  <si>
    <t>1,397,160</t>
  </si>
  <si>
    <t>10,234,840</t>
  </si>
  <si>
    <t>50,946,840</t>
  </si>
  <si>
    <t>SIEGWERK INDONESIA. PT</t>
  </si>
  <si>
    <t>B2074PKM</t>
  </si>
  <si>
    <t>MK2NCWPARKJ-002465</t>
  </si>
  <si>
    <t>4A91-GP3051</t>
  </si>
  <si>
    <t>01/03/2024</t>
  </si>
  <si>
    <t>170,980</t>
  </si>
  <si>
    <t>14,229,020</t>
  </si>
  <si>
    <t>28,629,020</t>
  </si>
  <si>
    <t>B2432PKM</t>
  </si>
  <si>
    <t>MK2NCWPARKJ-002493</t>
  </si>
  <si>
    <t>4A91GN-7891</t>
  </si>
  <si>
    <t>01/18/2020</t>
  </si>
  <si>
    <t>01/17/2024</t>
  </si>
  <si>
    <t>5,135,400</t>
  </si>
  <si>
    <t>9,264,600</t>
  </si>
  <si>
    <t>23,664,600</t>
  </si>
  <si>
    <t>SOMPO INSURANCE INDONESIA. PT</t>
  </si>
  <si>
    <t>MITSUBISHI XPANDER 1.5L GLX-L (4X2) M/T</t>
  </si>
  <si>
    <t>B2952PKW</t>
  </si>
  <si>
    <t>MK2NCLLANLJ000281</t>
  </si>
  <si>
    <t>4A91HQ8731</t>
  </si>
  <si>
    <t>02/16/2026</t>
  </si>
  <si>
    <t>STEEL CENTER INDONESIA. PT</t>
  </si>
  <si>
    <t>B2019PKG</t>
  </si>
  <si>
    <t>MK2NCWTARKJ011642</t>
  </si>
  <si>
    <t>4A91GQ3853</t>
  </si>
  <si>
    <t>09/28/2019</t>
  </si>
  <si>
    <t>09/27/2023</t>
  </si>
  <si>
    <t>11,696,800</t>
  </si>
  <si>
    <t>509,715</t>
  </si>
  <si>
    <t>6,313,418</t>
  </si>
  <si>
    <t>11,187,085</t>
  </si>
  <si>
    <t>MITSUBISHI ALL NEW PAJERO SPORT DAKAR  4X2 A/T</t>
  </si>
  <si>
    <t>B1868PJJ</t>
  </si>
  <si>
    <t>MMBGUKR10GH010181</t>
  </si>
  <si>
    <t>4N15UAL9794</t>
  </si>
  <si>
    <t>03/25/2021</t>
  </si>
  <si>
    <t>03/24/2022</t>
  </si>
  <si>
    <t>6,999,749</t>
  </si>
  <si>
    <t>6,000,251</t>
  </si>
  <si>
    <t>8,600,251</t>
  </si>
  <si>
    <t>TOYOTA ALL NEW  VOXY 2.0 A/T</t>
  </si>
  <si>
    <t>B2674UZB</t>
  </si>
  <si>
    <t>JT7X2RB80M7022699</t>
  </si>
  <si>
    <t>3ZR0H05182</t>
  </si>
  <si>
    <t>06/15/2025</t>
  </si>
  <si>
    <t>45,600,000</t>
  </si>
  <si>
    <t>6,650,000</t>
  </si>
  <si>
    <t>1,080,749</t>
  </si>
  <si>
    <t>5,569,251</t>
  </si>
  <si>
    <t>44,519,251</t>
  </si>
  <si>
    <t>B2917UZC</t>
  </si>
  <si>
    <t>MHFAW3EMXM0002168</t>
  </si>
  <si>
    <t>1TRA880024</t>
  </si>
  <si>
    <t>07/16/2021</t>
  </si>
  <si>
    <t>07/15/2025</t>
  </si>
  <si>
    <t>5,100,000</t>
  </si>
  <si>
    <t>4,938,000</t>
  </si>
  <si>
    <t>SUKSES MANTAP SEJAHTERA. PT</t>
  </si>
  <si>
    <t>B9690PAK</t>
  </si>
  <si>
    <t>MMBENKL30KH057113</t>
  </si>
  <si>
    <t>4D56UAZ6571</t>
  </si>
  <si>
    <t>04/19/2020</t>
  </si>
  <si>
    <t>04/18/2024</t>
  </si>
  <si>
    <t>13,583,800</t>
  </si>
  <si>
    <t>15,816,200</t>
  </si>
  <si>
    <t>53,616,200</t>
  </si>
  <si>
    <t>B9684PAK</t>
  </si>
  <si>
    <t>MMBENKL30KH057114</t>
  </si>
  <si>
    <t>4D56UAZ6649</t>
  </si>
  <si>
    <t>1,901,000</t>
  </si>
  <si>
    <t>27,499,000</t>
  </si>
  <si>
    <t>65,299,000</t>
  </si>
  <si>
    <t>B9677PAK</t>
  </si>
  <si>
    <t>MMBENKL30KH057116</t>
  </si>
  <si>
    <t>4D56UAZ6584</t>
  </si>
  <si>
    <t>967,000</t>
  </si>
  <si>
    <t>28,433,000</t>
  </si>
  <si>
    <t>66,233,000</t>
  </si>
  <si>
    <t>B9686PAK</t>
  </si>
  <si>
    <t>MMBENKL30KH057118</t>
  </si>
  <si>
    <t>4D56UAZ6658</t>
  </si>
  <si>
    <t>925,000</t>
  </si>
  <si>
    <t>28,475,000</t>
  </si>
  <si>
    <t>66,275,000</t>
  </si>
  <si>
    <t>B9439UAQ</t>
  </si>
  <si>
    <t>MMBENKL30KH057739</t>
  </si>
  <si>
    <t>4D56UAZ9204</t>
  </si>
  <si>
    <t>06/16/2020</t>
  </si>
  <si>
    <t>76,800,000</t>
  </si>
  <si>
    <t>30,400,000</t>
  </si>
  <si>
    <t>9,466,500</t>
  </si>
  <si>
    <t>20,933,500</t>
  </si>
  <si>
    <t>67,333,500</t>
  </si>
  <si>
    <t>MITSUBISHI L200 STRADA E-2 SINGLE CAB - HDX TRITON</t>
  </si>
  <si>
    <t>08/18/2024</t>
  </si>
  <si>
    <t>8,990,100</t>
  </si>
  <si>
    <t>14,809,900</t>
  </si>
  <si>
    <t>58,209,900</t>
  </si>
  <si>
    <t>4,215,700</t>
  </si>
  <si>
    <t>19,584,300</t>
  </si>
  <si>
    <t>62,984,300</t>
  </si>
  <si>
    <t>1,831,500</t>
  </si>
  <si>
    <t>21,968,500</t>
  </si>
  <si>
    <t>65,368,500</t>
  </si>
  <si>
    <t>B9315UBC</t>
  </si>
  <si>
    <t>MMBJNKL30MH023638</t>
  </si>
  <si>
    <t>4D56UBD2810</t>
  </si>
  <si>
    <t>14,220,000</t>
  </si>
  <si>
    <t>84,420,000</t>
  </si>
  <si>
    <t>SUMBER PRIMA ANUGRAH ABADI. PT</t>
  </si>
  <si>
    <t>B2506SRJ</t>
  </si>
  <si>
    <t>MHKA6GK6JLJ605038</t>
  </si>
  <si>
    <t>3NRH544369</t>
  </si>
  <si>
    <t>10/29/2020</t>
  </si>
  <si>
    <t>10/28/2023</t>
  </si>
  <si>
    <t>2,736,185</t>
  </si>
  <si>
    <t>3,263,815</t>
  </si>
  <si>
    <t>11,663,815</t>
  </si>
  <si>
    <t>B2664SRJ</t>
  </si>
  <si>
    <t>MK2NCLMARLJ000343</t>
  </si>
  <si>
    <t>4A91HQ8255</t>
  </si>
  <si>
    <t>B2755SRK</t>
  </si>
  <si>
    <t>MK2NCLMARLJ000346</t>
  </si>
  <si>
    <t>4A91HQ8399</t>
  </si>
  <si>
    <t>3,287,157</t>
  </si>
  <si>
    <t>4,212,843</t>
  </si>
  <si>
    <t>14,712,843</t>
  </si>
  <si>
    <t>B2660SRJ</t>
  </si>
  <si>
    <t>MK2NCLMARLJ000349</t>
  </si>
  <si>
    <t>4A91HQ7051</t>
  </si>
  <si>
    <t>B2711SRK</t>
  </si>
  <si>
    <t>MHKA6GK6JLJ604980</t>
  </si>
  <si>
    <t>3NRH543785</t>
  </si>
  <si>
    <t>10/14/2020</t>
  </si>
  <si>
    <t>10/13/2023</t>
  </si>
  <si>
    <t>1,903,855</t>
  </si>
  <si>
    <t>4,096,145</t>
  </si>
  <si>
    <t>12,496,145</t>
  </si>
  <si>
    <t>B2602SRJ</t>
  </si>
  <si>
    <t>MHKA6GK6JLJ604886</t>
  </si>
  <si>
    <t>3NRH543092</t>
  </si>
  <si>
    <t>1,782,155</t>
  </si>
  <si>
    <t>4,217,845</t>
  </si>
  <si>
    <t>12,617,845</t>
  </si>
  <si>
    <t>B2604SRJ</t>
  </si>
  <si>
    <t>MHKA6GK6JLJ604929</t>
  </si>
  <si>
    <t>3NRH543345</t>
  </si>
  <si>
    <t>1,365,291</t>
  </si>
  <si>
    <t>4,634,709</t>
  </si>
  <si>
    <t>13,034,709</t>
  </si>
  <si>
    <t>B2255SRM</t>
  </si>
  <si>
    <t>MK2NCLMARLJ000376</t>
  </si>
  <si>
    <t>4A91HQ6389</t>
  </si>
  <si>
    <t>12/04/2020</t>
  </si>
  <si>
    <t>12/03/2023</t>
  </si>
  <si>
    <t>B2232SRL</t>
  </si>
  <si>
    <t>MK2NCLMARLJ000379</t>
  </si>
  <si>
    <t>4A91HR0398</t>
  </si>
  <si>
    <t>903,200</t>
  </si>
  <si>
    <t>5,596,800</t>
  </si>
  <si>
    <t>17,096,800</t>
  </si>
  <si>
    <t>B2279SRM</t>
  </si>
  <si>
    <t>MK2NCLMARLJ000384</t>
  </si>
  <si>
    <t>4A91HR0726</t>
  </si>
  <si>
    <t>B2718SRK</t>
  </si>
  <si>
    <t>MHKA6GK6JLJ605226</t>
  </si>
  <si>
    <t>3NRH545570</t>
  </si>
  <si>
    <t>1,810,050</t>
  </si>
  <si>
    <t>3,389,950</t>
  </si>
  <si>
    <t>12,589,950</t>
  </si>
  <si>
    <t>B2329SRQ</t>
  </si>
  <si>
    <t>MHKA6GK6JMJ606926</t>
  </si>
  <si>
    <t>3NRH565893</t>
  </si>
  <si>
    <t>03/20/2021</t>
  </si>
  <si>
    <t>03/19/2024</t>
  </si>
  <si>
    <t>2,104,350</t>
  </si>
  <si>
    <t>1,895,650</t>
  </si>
  <si>
    <t>12,295,650</t>
  </si>
  <si>
    <t>B2284SRP</t>
  </si>
  <si>
    <t>MHKA6GK6JMJ060987</t>
  </si>
  <si>
    <t>3NRH556355</t>
  </si>
  <si>
    <t>03/26/2021</t>
  </si>
  <si>
    <t>03/25/2024</t>
  </si>
  <si>
    <t>TICO TRANSPORTASI NUSANTARA. PT</t>
  </si>
  <si>
    <t>B9110PCH</t>
  </si>
  <si>
    <t>MHMFE71P1DK044891</t>
  </si>
  <si>
    <t>4D34TJ93476</t>
  </si>
  <si>
    <t>01/24/2021</t>
  </si>
  <si>
    <t>01/23/2022</t>
  </si>
  <si>
    <t>14,168,767</t>
  </si>
  <si>
    <t>9,831,233</t>
  </si>
  <si>
    <t>B9086PCH</t>
  </si>
  <si>
    <t>MHMFE71P1DK044048</t>
  </si>
  <si>
    <t>4D34TJ73146</t>
  </si>
  <si>
    <t>4,028,750</t>
  </si>
  <si>
    <t>19,971,250</t>
  </si>
  <si>
    <t>TIKI JALUR NUGRAHA EKAKURIR. PT</t>
  </si>
  <si>
    <t>ISUZU TRUCK E-2 ELF NKR71 C/C</t>
  </si>
  <si>
    <t>L9552CD</t>
  </si>
  <si>
    <t>MHCNKR71HFJ072067</t>
  </si>
  <si>
    <t>B072067</t>
  </si>
  <si>
    <t>03/08/2022</t>
  </si>
  <si>
    <t>4,600,608</t>
  </si>
  <si>
    <t>7,399,392</t>
  </si>
  <si>
    <t>9,799,392</t>
  </si>
  <si>
    <t>ISUZU Isuzu ELF NMR 71 TL</t>
  </si>
  <si>
    <t>L9426CD</t>
  </si>
  <si>
    <t>MHCNMR71LMJ118202</t>
  </si>
  <si>
    <t>B118202</t>
  </si>
  <si>
    <t>04/09/2021</t>
  </si>
  <si>
    <t>04/08/2024</t>
  </si>
  <si>
    <t>10,371,190</t>
  </si>
  <si>
    <t>428,810</t>
  </si>
  <si>
    <t>32,828,810</t>
  </si>
  <si>
    <t>L9407CE</t>
  </si>
  <si>
    <t>MHCNMR71LMJ118196</t>
  </si>
  <si>
    <t>B118196</t>
  </si>
  <si>
    <t>05/09/2021</t>
  </si>
  <si>
    <t>05/08/2024</t>
  </si>
  <si>
    <t>955,650</t>
  </si>
  <si>
    <t>7,444,350</t>
  </si>
  <si>
    <t>36,844,350</t>
  </si>
  <si>
    <t>TOKIO MARINE LIFE INSURANCE INDONESIA. PT</t>
  </si>
  <si>
    <t>B2535PKK</t>
  </si>
  <si>
    <t>MK2NCWMARKJ000758</t>
  </si>
  <si>
    <t>4A91GT0940</t>
  </si>
  <si>
    <t>11/27/2019</t>
  </si>
  <si>
    <t>11/26/2022</t>
  </si>
  <si>
    <t>B2007PKN</t>
  </si>
  <si>
    <t>MK2NCWMARKJ000783</t>
  </si>
  <si>
    <t>4A91GT3539</t>
  </si>
  <si>
    <t>TORABIKA EKA SEMESTA. PT</t>
  </si>
  <si>
    <t>B2584UOU</t>
  </si>
  <si>
    <t>MHKV3BA3JLK057661</t>
  </si>
  <si>
    <t>K3MH77618</t>
  </si>
  <si>
    <t>1,155,850</t>
  </si>
  <si>
    <t>4,044,150</t>
  </si>
  <si>
    <t>13,244,150</t>
  </si>
  <si>
    <t>TOYAMILINDO. PT</t>
  </si>
  <si>
    <t>B2027UON</t>
  </si>
  <si>
    <t>MK2NCWMARKJ000949</t>
  </si>
  <si>
    <t>4A91HC8889</t>
  </si>
  <si>
    <t>1,463,526</t>
  </si>
  <si>
    <t>10,536,474</t>
  </si>
  <si>
    <t>16,536,474</t>
  </si>
  <si>
    <t>B2025UON</t>
  </si>
  <si>
    <t>MK2NCWMARKJ000790</t>
  </si>
  <si>
    <t>4A91GX3251</t>
  </si>
  <si>
    <t>TRIJAYA UNION. PT</t>
  </si>
  <si>
    <t>MERCEDES BENZ MERCEDES BENZ S450 L</t>
  </si>
  <si>
    <t>B224</t>
  </si>
  <si>
    <t>MHL222166JJ001206</t>
  </si>
  <si>
    <t>27682430907339</t>
  </si>
  <si>
    <t>08/10/2019</t>
  </si>
  <si>
    <t>08/09/2024</t>
  </si>
  <si>
    <t>43,500,000</t>
  </si>
  <si>
    <t xml:space="preserve">MERCEDES BENZ MERCEDES BENZ G 63 AMG </t>
  </si>
  <si>
    <t>B125DOM</t>
  </si>
  <si>
    <t>WDB4632722X225235</t>
  </si>
  <si>
    <t>15798460054298</t>
  </si>
  <si>
    <t>08/26/2025</t>
  </si>
  <si>
    <t>255,000,000</t>
  </si>
  <si>
    <t>4,250,000</t>
  </si>
  <si>
    <t>72,250,000</t>
  </si>
  <si>
    <t>8,736,760</t>
  </si>
  <si>
    <t>63,513,240</t>
  </si>
  <si>
    <t>246,263,240</t>
  </si>
  <si>
    <t>TUMBAKMAS NIAGASAKTI. PT</t>
  </si>
  <si>
    <t>B2221SIZ</t>
  </si>
  <si>
    <t>MK2NCWMARKJ000934</t>
  </si>
  <si>
    <t>4A91HC5706</t>
  </si>
  <si>
    <t>06/03/2021</t>
  </si>
  <si>
    <t>06/02/2022</t>
  </si>
  <si>
    <t>1,708,822</t>
  </si>
  <si>
    <t>1,091,178</t>
  </si>
  <si>
    <t>3,091,178</t>
  </si>
  <si>
    <t>TUV RHEINLAND INDONESIA</t>
  </si>
  <si>
    <t>B2444PKJ</t>
  </si>
  <si>
    <t>MHKM5EA3JKK157905</t>
  </si>
  <si>
    <t>1NRG059733</t>
  </si>
  <si>
    <t>11/30/2019</t>
  </si>
  <si>
    <t>11/29/2022</t>
  </si>
  <si>
    <t>18,540,000</t>
  </si>
  <si>
    <t>515,000</t>
  </si>
  <si>
    <t>13,390,000</t>
  </si>
  <si>
    <t>9,792,467</t>
  </si>
  <si>
    <t>3,597,533</t>
  </si>
  <si>
    <t>8,747,533</t>
  </si>
  <si>
    <t>VALVOLINE LUBRICANTS AND CHEMICALS INDONESIA. PT</t>
  </si>
  <si>
    <t>B2665UOP</t>
  </si>
  <si>
    <t>MHFJB8EM1L1070215</t>
  </si>
  <si>
    <t>2GDC709686</t>
  </si>
  <si>
    <t>4,752,457</t>
  </si>
  <si>
    <t>16,247,543</t>
  </si>
  <si>
    <t>55,247,543</t>
  </si>
  <si>
    <t>B2850UOQ</t>
  </si>
  <si>
    <t>MHFJW8EM6L2382254</t>
  </si>
  <si>
    <t>1TRA746693</t>
  </si>
  <si>
    <t>08/01/2025</t>
  </si>
  <si>
    <t>1,404,699</t>
  </si>
  <si>
    <t>13,895,301</t>
  </si>
  <si>
    <t>52,595,301</t>
  </si>
  <si>
    <t>B2875UOT</t>
  </si>
  <si>
    <t>MHFJW8EM2L2383031 </t>
  </si>
  <si>
    <t>1TRA758027 </t>
  </si>
  <si>
    <t>10/31/2020</t>
  </si>
  <si>
    <t>10/30/2025</t>
  </si>
  <si>
    <t>1,625,703</t>
  </si>
  <si>
    <t>13,374,297</t>
  </si>
  <si>
    <t>58,374,297</t>
  </si>
  <si>
    <t>YAMANASHI INDONESIA. PT</t>
  </si>
  <si>
    <t>B2164UOT</t>
  </si>
  <si>
    <t>MK2NCXPARKJ001398</t>
  </si>
  <si>
    <t>4A91HN0110</t>
  </si>
  <si>
    <t>FMC  Manage by DSF</t>
  </si>
  <si>
    <t>No.</t>
  </si>
  <si>
    <t>Opetarion Area (Location)</t>
  </si>
  <si>
    <t>Police Number</t>
  </si>
  <si>
    <t>Periode (Month)</t>
  </si>
  <si>
    <t>Budget/month</t>
  </si>
  <si>
    <t xml:space="preserve">Current Period </t>
  </si>
  <si>
    <t>Current Maintenance cost  ( Actual )</t>
  </si>
  <si>
    <t>Frequency Service</t>
  </si>
  <si>
    <t>Profit / Loss</t>
  </si>
  <si>
    <t>WORKSHOP</t>
  </si>
  <si>
    <t>STNK</t>
  </si>
  <si>
    <t>KIR</t>
  </si>
  <si>
    <t>Propinsi</t>
  </si>
  <si>
    <t>00000260/4/01/12/2018</t>
  </si>
  <si>
    <t>PT Asuransi Tokio Marine Indonesia</t>
  </si>
  <si>
    <t>New Kijang Innova 2.4 G A/T Diesel</t>
  </si>
  <si>
    <t>DKI Jakarta</t>
  </si>
  <si>
    <t>Honda BR-V Prestige A/T</t>
  </si>
  <si>
    <t>Xpander 1.5L Sport A/T</t>
  </si>
  <si>
    <t>Suzuki Ignis GX AGS</t>
  </si>
  <si>
    <t>Ertiga GX A/T</t>
  </si>
  <si>
    <t>Outlander PHEV Ultimate 4x4 A/T</t>
  </si>
  <si>
    <t>Xpander 1.5 Cross 1.5L Plus</t>
  </si>
  <si>
    <t>Xpander 1.5L Exceed A/T</t>
  </si>
  <si>
    <t>Xpander 1.5L GLS A/T</t>
  </si>
  <si>
    <t>L1545UI</t>
  </si>
  <si>
    <t>MK2NCLMARMJ001165</t>
  </si>
  <si>
    <t>4A91KAJ7120</t>
  </si>
  <si>
    <t>PT. Kramayudha Ratu Motor</t>
  </si>
  <si>
    <t>Mitsubishi Outlander PX Action</t>
  </si>
  <si>
    <t>All New Pajero Dakar 4X2 A/T</t>
  </si>
  <si>
    <t>All New Pajero Dakar Ultimate</t>
  </si>
  <si>
    <t>All New Pajero Dakar 4X4</t>
  </si>
  <si>
    <t>PT. Kramayudha Ratu Motor ( Bpk. Ari Minarwan )</t>
  </si>
  <si>
    <t>All New Pajero Sport Exceed 4x2 A/T</t>
  </si>
  <si>
    <t>PT. Kramayudha Ratu Motor ( Bpk. Dedy Syahrial )</t>
  </si>
  <si>
    <t>B1150SSR</t>
  </si>
  <si>
    <t>PT. Kramayudha Ratu Motor ( Bpk. Dayat)</t>
  </si>
  <si>
    <t>D1475IV</t>
  </si>
  <si>
    <t>All New Pajero Sport Dakar 4x2 Ultimate</t>
  </si>
  <si>
    <t>B1357SSW</t>
  </si>
  <si>
    <t>New Xpander 1.5L  GLS-L CVT</t>
  </si>
  <si>
    <t>B2133UZL</t>
  </si>
  <si>
    <t>MK2NCLMATMJ100216</t>
  </si>
  <si>
    <t>4A91KAL3984</t>
  </si>
  <si>
    <t>B2127UZL</t>
  </si>
  <si>
    <t>MK2NCLMATMJ100217</t>
  </si>
  <si>
    <t>4A91KAL4420</t>
  </si>
  <si>
    <t>B2276UZK</t>
  </si>
  <si>
    <t>MK2NCLMATMJ100219</t>
  </si>
  <si>
    <t>4A91KAL4515</t>
  </si>
  <si>
    <t>B2282UZK</t>
  </si>
  <si>
    <t>MK2NCLMATMJ100224</t>
  </si>
  <si>
    <t>4A91KAL6262</t>
  </si>
  <si>
    <t>New Xpander 1.5L  Exceed-L  CVT  ( White)</t>
  </si>
  <si>
    <t>B2374UZK</t>
  </si>
  <si>
    <t>MK2NCLHATMJ100338</t>
  </si>
  <si>
    <t>4A91KAL2748</t>
  </si>
  <si>
    <t xml:space="preserve">New Xpander 1.5L  Exceed-L  CVT  </t>
  </si>
  <si>
    <t>B2131UZL</t>
  </si>
  <si>
    <t>MK2NCLHATMJ100516</t>
  </si>
  <si>
    <t>4A91KAL4789</t>
  </si>
  <si>
    <t>B2203UZL</t>
  </si>
  <si>
    <t>MK2NCLHATMJ100397</t>
  </si>
  <si>
    <t>4A91KAL3939</t>
  </si>
  <si>
    <t>B2272UZK</t>
  </si>
  <si>
    <t>MK2NCLHATMJ100305</t>
  </si>
  <si>
    <t>4A91KAL2599</t>
  </si>
  <si>
    <t>B2278UZK</t>
  </si>
  <si>
    <t>MK2NCLHATMJ100297</t>
  </si>
  <si>
    <t>4A91KAL2014</t>
  </si>
  <si>
    <t>extend</t>
  </si>
  <si>
    <t>0000305/4/08/03/2020</t>
  </si>
  <si>
    <t>PT. Kewpie Indonesia</t>
  </si>
  <si>
    <t>Mitsubishi Colt Diesel FE84 GHDL</t>
  </si>
  <si>
    <t>B 9026 PCJ</t>
  </si>
  <si>
    <t>MHMFE84P8EK006053</t>
  </si>
  <si>
    <t>4D34TK68097</t>
  </si>
  <si>
    <t>km base</t>
  </si>
  <si>
    <t>PT. MKM</t>
  </si>
  <si>
    <t>All New Pajero Sport Exceed A/T 4x2</t>
  </si>
  <si>
    <t>All New Pajero Sport Dakkar 4x2 A/T</t>
  </si>
  <si>
    <t>PT. Steel Center Indonesia</t>
  </si>
  <si>
    <t>Xpander 1.5 L Ultimate A/T</t>
  </si>
  <si>
    <t>All New Voxy A/T</t>
  </si>
  <si>
    <t>All New Kijang Innova 2.0 AT Venturer</t>
  </si>
  <si>
    <t>All New Kijang Innova 2.0 AT Luxury</t>
  </si>
  <si>
    <t>B2948UZI</t>
  </si>
  <si>
    <t>MHFAW8EMXM0218793</t>
  </si>
  <si>
    <t>1TRA922202</t>
  </si>
  <si>
    <t>0000246/4/08/05/2019</t>
  </si>
  <si>
    <t>PT. MMKI</t>
  </si>
  <si>
    <t>Xpander 1.5L Sport AT</t>
  </si>
  <si>
    <t>B2026UKZ</t>
  </si>
  <si>
    <t>MK2NCWPARKJ003696</t>
  </si>
  <si>
    <t>4A91GR6870</t>
  </si>
  <si>
    <t>Pajero Sport Dakar 4x2 A/T</t>
  </si>
  <si>
    <t>Outlander Sport PX-E Action A/T</t>
  </si>
  <si>
    <t>Xpander 1.5L Exceed AT</t>
  </si>
  <si>
    <t>Bpk. Yongki Jatikusumah</t>
  </si>
  <si>
    <t>Bpk. Dicky S.</t>
  </si>
  <si>
    <t>Xpander 1.5L Exceed AT (White)</t>
  </si>
  <si>
    <t>Ibu Dina</t>
  </si>
  <si>
    <t>Bpk. Mendi</t>
  </si>
  <si>
    <t>New Outlander Sport PX Action</t>
  </si>
  <si>
    <t>Pajero Sport Exceed 4x2 A/T</t>
  </si>
  <si>
    <t>Bpk. Otto</t>
  </si>
  <si>
    <t>Xpander 1.5L GLS AT</t>
  </si>
  <si>
    <t>B2620UOW</t>
  </si>
  <si>
    <t>B2602UOW</t>
  </si>
  <si>
    <t>Eclipse Cross Ultimate 4x2 A/T</t>
  </si>
  <si>
    <t>B1551SST</t>
  </si>
  <si>
    <t>Xpander 1.5L GLS AT  (White)</t>
  </si>
  <si>
    <t>B2778UOY</t>
  </si>
  <si>
    <t>B2549UOZ</t>
  </si>
  <si>
    <t>B2607UOZ</t>
  </si>
  <si>
    <t>B2796UOY</t>
  </si>
  <si>
    <t>B2730UOY</t>
  </si>
  <si>
    <t>B2706UOY</t>
  </si>
  <si>
    <t>B2565UOZ</t>
  </si>
  <si>
    <t>B2559UOZ</t>
  </si>
  <si>
    <t>B2531UOZ</t>
  </si>
  <si>
    <t>B2750UOY</t>
  </si>
  <si>
    <t>B2567UOZ</t>
  </si>
  <si>
    <t>B2551UOZ</t>
  </si>
  <si>
    <t>B2746UOY</t>
  </si>
  <si>
    <t>B2513UOZ</t>
  </si>
  <si>
    <t>B2726UOY</t>
  </si>
  <si>
    <t>B2553UOZ</t>
  </si>
  <si>
    <t>B2541UOZ</t>
  </si>
  <si>
    <t>B2738UOY</t>
  </si>
  <si>
    <t>B2712UOY</t>
  </si>
  <si>
    <t>B2798UOY</t>
  </si>
  <si>
    <t>B2569UOZ</t>
  </si>
  <si>
    <t>B2716UOY</t>
  </si>
  <si>
    <t>New Xpander 1.5L Exceed CVT</t>
  </si>
  <si>
    <t>MK2NCLHATMJ100444</t>
  </si>
  <si>
    <t>4A91KAL4037</t>
  </si>
  <si>
    <t>MK2NCLHATMJ100447</t>
  </si>
  <si>
    <t>4A91KAL4404</t>
  </si>
  <si>
    <t>Extend</t>
  </si>
  <si>
    <t>0000198/4/01/02/2017</t>
  </si>
  <si>
    <t>PT. IIJ Global Solution</t>
  </si>
  <si>
    <t>Delica AT</t>
  </si>
  <si>
    <t>Xpander Ultimate A/T</t>
  </si>
  <si>
    <t xml:space="preserve">Xpander Exceed A/T </t>
  </si>
  <si>
    <t>B1151QK</t>
  </si>
  <si>
    <t>MK2NCWHARJJ005826</t>
  </si>
  <si>
    <t>4A91GA7929</t>
  </si>
  <si>
    <t>B1952IS</t>
  </si>
  <si>
    <t>MK2NCWHARJJ005774</t>
  </si>
  <si>
    <t>4A91GC3682</t>
  </si>
  <si>
    <t>Toyota Vellfire</t>
  </si>
  <si>
    <t>JTNGF3DHGH8013231</t>
  </si>
  <si>
    <t>Xpander 1.5L Sport A/T (White)</t>
  </si>
  <si>
    <t>0000240/4/01/08/2018</t>
  </si>
  <si>
    <t>PT.TMLI</t>
  </si>
  <si>
    <t>Delica Royal A/T</t>
  </si>
  <si>
    <t>B 1564 PO</t>
  </si>
  <si>
    <t>JMYLTCV2WGJ000198</t>
  </si>
  <si>
    <t>4J11RT5314</t>
  </si>
  <si>
    <t>B2452PFP</t>
  </si>
  <si>
    <t>MK2NCWTARJJ030385</t>
  </si>
  <si>
    <t>4A91DY1089</t>
  </si>
  <si>
    <t>PT.JBA Indonesia</t>
  </si>
  <si>
    <t>Gran Max 1.3 Pick up 3way</t>
  </si>
  <si>
    <t>Sumatera Selatan</t>
  </si>
  <si>
    <t>MHKT3BA1JHK040491</t>
  </si>
  <si>
    <t>K3MH01190</t>
  </si>
  <si>
    <t>16/08/2018</t>
  </si>
  <si>
    <t>23/02/2018</t>
  </si>
  <si>
    <t>Pekan Baru</t>
  </si>
  <si>
    <t>MHKP3CA1JHK149591</t>
  </si>
  <si>
    <t>3SZDGJ7791</t>
  </si>
  <si>
    <t>All New Xenia 1.3 R M/T STD</t>
  </si>
  <si>
    <t>B2234PFP</t>
  </si>
  <si>
    <t>MHKV5EA2JJK045006</t>
  </si>
  <si>
    <t>1NRF457976</t>
  </si>
  <si>
    <t>Sulawesi Selatan</t>
  </si>
  <si>
    <t xml:space="preserve">Xpander 1.5L Ultimate A/T </t>
  </si>
  <si>
    <t>0000239/4/01/07/2018</t>
  </si>
  <si>
    <t>PT. Trijaya Union</t>
  </si>
  <si>
    <t>All New Pajero Sport Dakar 4X4 AT</t>
  </si>
  <si>
    <t>B 125 DYP</t>
  </si>
  <si>
    <t>MK2KSWPNUHJ000356</t>
  </si>
  <si>
    <t>4N15UBK3381</t>
  </si>
  <si>
    <t>Mercedes Benz  CLA 45</t>
  </si>
  <si>
    <t xml:space="preserve"> MHL222166JJ001206</t>
  </si>
  <si>
    <t>Mercedes Benz  G 63 AMG</t>
  </si>
  <si>
    <t>WDB4632722X2252356</t>
  </si>
  <si>
    <t>PT. KTB</t>
  </si>
  <si>
    <t>Xpander 1.5L Ultimate (4x2) A/T</t>
  </si>
  <si>
    <t>MK2NCWTATRKJ002875</t>
  </si>
  <si>
    <t xml:space="preserve">Xpander 1.5L Sport A/T </t>
  </si>
  <si>
    <t>Pak Dikdik</t>
  </si>
  <si>
    <t>Outlander Sport PX-E Action</t>
  </si>
  <si>
    <t>All New Pajero Sport Exceed 4X2 AT</t>
  </si>
  <si>
    <t>MK2KRWMDYKJ000253    </t>
  </si>
  <si>
    <t>0000287/4/08/11/2019</t>
  </si>
  <si>
    <t>B2292UOI</t>
  </si>
  <si>
    <t>MK2NCWPARKJ008335</t>
  </si>
  <si>
    <t>4A91HC6345</t>
  </si>
  <si>
    <t>All New Pajero Sport Dakkar 4x4 A/T</t>
  </si>
  <si>
    <t>Mr. Syaifudin  Said</t>
  </si>
  <si>
    <t> MK2NCLTARLJ000653 </t>
  </si>
  <si>
    <t> 4A91HQ4031</t>
  </si>
  <si>
    <t> MK2NCLTARLJ000406</t>
  </si>
  <si>
    <t> 4A91HP9059</t>
  </si>
  <si>
    <t>Xpander 1.5L Ultimate A/T (White)</t>
  </si>
  <si>
    <t> MK2NCLTARLJ000530</t>
  </si>
  <si>
    <t> 4A91HP4976</t>
  </si>
  <si>
    <t> MK2NCLTARLJ000583</t>
  </si>
  <si>
    <t> 4A91HP5217</t>
  </si>
  <si>
    <t>All New Pajero Sport Excced 4x2 A/T</t>
  </si>
  <si>
    <t>Mr. Ahmad Abadi</t>
  </si>
  <si>
    <t>B1056SSU</t>
  </si>
  <si>
    <t>B2703UOT</t>
  </si>
  <si>
    <t>Xpander 1.5L Ultimate A/T</t>
  </si>
  <si>
    <t>Fuso Fighter FM65FSL Hi Gear</t>
  </si>
  <si>
    <t>Fuso Fighter FN61FL HD</t>
  </si>
  <si>
    <t>Fuso Fighter FN62F  HD R</t>
  </si>
  <si>
    <t>New Mirage GLS A/T</t>
  </si>
  <si>
    <t>All New Pajero Sport Exceed 4x2 AT</t>
  </si>
  <si>
    <t>B1881SSU</t>
  </si>
  <si>
    <t>B1883SSU</t>
  </si>
  <si>
    <t>4A91KAC8847</t>
  </si>
  <si>
    <t xml:space="preserve">ALL NEW PAJERO SPORT  GLX 4X4 M/T </t>
  </si>
  <si>
    <t>Purwakarta</t>
  </si>
  <si>
    <t>ALL NEW TRITON DOUBLE CAB - GLS</t>
  </si>
  <si>
    <t>XPANDER 1.5L EXCEED (4X2) A/T</t>
  </si>
  <si>
    <t>Jawa TImur</t>
  </si>
  <si>
    <t>Situbondo</t>
  </si>
  <si>
    <t>All New Pajero Sport GLX 4x4</t>
  </si>
  <si>
    <t>B1406UJT</t>
  </si>
  <si>
    <t>MK2KSWMDNKJ000432</t>
  </si>
  <si>
    <t>4D56UAW7579</t>
  </si>
  <si>
    <t>All New Triton DC GLS</t>
  </si>
  <si>
    <t>Sulawesi Utara</t>
  </si>
  <si>
    <t>Kotamobagu</t>
  </si>
  <si>
    <t>B9068UBC</t>
  </si>
  <si>
    <t>MMBJNKL30KH035742</t>
  </si>
  <si>
    <t>4D56UAX6615</t>
  </si>
  <si>
    <t>B9070UBC</t>
  </si>
  <si>
    <t>MMBJNKL30KH035758</t>
  </si>
  <si>
    <t>4D56UAX6410</t>
  </si>
  <si>
    <t>Reschedulle</t>
  </si>
  <si>
    <t>B2294PKU</t>
  </si>
  <si>
    <t>MK2NCWMARKJ000799</t>
  </si>
  <si>
    <t>4A91GX7284</t>
  </si>
  <si>
    <t>0000568/4/01/11/2020</t>
  </si>
  <si>
    <t>Xpander Cross 1.5L Plus A/T</t>
  </si>
  <si>
    <t>B2988PKV</t>
  </si>
  <si>
    <t>MK2NCXTARLJ005127</t>
  </si>
  <si>
    <t>4A91JA3555</t>
  </si>
  <si>
    <t>0000569/4/01/11/2020</t>
  </si>
  <si>
    <t>B2986PKY</t>
  </si>
  <si>
    <t>MK2NCXTARLJ005425</t>
  </si>
  <si>
    <t>4A91JB4475</t>
  </si>
  <si>
    <t>0000567/4/01/11/2020</t>
  </si>
  <si>
    <t>NEW PEOGEOT 5008 SUV</t>
  </si>
  <si>
    <t>B2556PKX</t>
  </si>
  <si>
    <t>PNAPK5GYVLG901702</t>
  </si>
  <si>
    <t>10UF205811242</t>
  </si>
  <si>
    <t>0000566/4/01/11/2020</t>
  </si>
  <si>
    <t>MMBGUKR10KH021336</t>
  </si>
  <si>
    <t>4N15UGB1982</t>
  </si>
  <si>
    <t>0000565/4/01/11/2020</t>
  </si>
  <si>
    <t>Toyota Yaris TRD S 1.5 MT</t>
  </si>
  <si>
    <t>B2084PKW</t>
  </si>
  <si>
    <t>MHFK23F37L2115035</t>
  </si>
  <si>
    <t>2NRX628976</t>
  </si>
  <si>
    <t>0000564/4/01/11/2020</t>
  </si>
  <si>
    <t>B2946PKV</t>
  </si>
  <si>
    <t>MK2NCXTARLJ006125</t>
  </si>
  <si>
    <t>4A91JD1524</t>
  </si>
  <si>
    <t>0000563/4/01/11/2020</t>
  </si>
  <si>
    <t>Mazda 3 Sport</t>
  </si>
  <si>
    <t>JM6BP2H7AL115318</t>
  </si>
  <si>
    <t>PE21473519</t>
  </si>
  <si>
    <t>0000562/4/01/11/2020</t>
  </si>
  <si>
    <t>Honda Jazz 1.5 RS CVT</t>
  </si>
  <si>
    <t>B2931PKW</t>
  </si>
  <si>
    <t>MHRGK5860LJ102116</t>
  </si>
  <si>
    <t>L15Z52292589</t>
  </si>
  <si>
    <t>0000557/4/01/11/2020</t>
  </si>
  <si>
    <t>New Honda CRV 1.5 L Turbo</t>
  </si>
  <si>
    <t>B1824PJQ</t>
  </si>
  <si>
    <t>MHRRW1840LJ000531</t>
  </si>
  <si>
    <t>L15BJ1138660</t>
  </si>
  <si>
    <t>0000558/4/01/11/2020</t>
  </si>
  <si>
    <t>B1820PJQ</t>
  </si>
  <si>
    <t>MHRRW1840LJ000657</t>
  </si>
  <si>
    <t>L15BJ1139151</t>
  </si>
  <si>
    <t>0000559/4/01/11/2020</t>
  </si>
  <si>
    <t>B1828PJQ</t>
  </si>
  <si>
    <t>MHRRW1840LJ000654</t>
  </si>
  <si>
    <t>L15BJ1139165</t>
  </si>
  <si>
    <t>0000560/4/01/11/2020</t>
  </si>
  <si>
    <t>B1005PJS</t>
  </si>
  <si>
    <t>MHRRW1840LJ000658</t>
  </si>
  <si>
    <t>L15BJ1139167</t>
  </si>
  <si>
    <t>0000561/4/01/11/2020</t>
  </si>
  <si>
    <t>B1981PJQ</t>
  </si>
  <si>
    <t>MHRRW1840LJ000631</t>
  </si>
  <si>
    <t>L15BJ1139146</t>
  </si>
  <si>
    <t>0000570/4/01/12/2020</t>
  </si>
  <si>
    <t>DD1324XX</t>
  </si>
  <si>
    <t>MMBGUKR10LH011021</t>
  </si>
  <si>
    <t>4NI5UGM2442</t>
  </si>
  <si>
    <t>0000580/4/01/12/2020</t>
  </si>
  <si>
    <t>B2684PKW</t>
  </si>
  <si>
    <t>MK2NCXTARLJ005467</t>
  </si>
  <si>
    <t>4A91JA9537</t>
  </si>
  <si>
    <t>0000578/4/01/12/2020</t>
  </si>
  <si>
    <t>All New Kijang Innova 2.4 G M/T Diesel</t>
  </si>
  <si>
    <t>B2504PKX</t>
  </si>
  <si>
    <t>MHFJB8EM6L1076723</t>
  </si>
  <si>
    <t>2GDC784393</t>
  </si>
  <si>
    <t>0000579/4/01/12/2020</t>
  </si>
  <si>
    <t>Xpander Cross 1.5L Plus A/T ( Rockford )</t>
  </si>
  <si>
    <t>MK2NCXTARLJ005531</t>
  </si>
  <si>
    <t>4A91JB3787</t>
  </si>
  <si>
    <t>0000574/4/01/12/2020</t>
  </si>
  <si>
    <t>MK2NCXTARLJ005619</t>
  </si>
  <si>
    <t>4A91JC0635</t>
  </si>
  <si>
    <t>0000573/4/01/12/2020</t>
  </si>
  <si>
    <t>B2540PKW</t>
  </si>
  <si>
    <t>MK2NCXTARLJ005620</t>
  </si>
  <si>
    <t>4A91JC0630</t>
  </si>
  <si>
    <t>0000594/4/01/01/2021</t>
  </si>
  <si>
    <t>MK2NCXTARLJ005474</t>
  </si>
  <si>
    <t>4A91JA9674</t>
  </si>
  <si>
    <t>0000595/4/01/01/2021</t>
  </si>
  <si>
    <t>All New Kijang Innova 2.0 G A/T Bensin</t>
  </si>
  <si>
    <t>B2972PKW</t>
  </si>
  <si>
    <t>MHFJW8EM1L2385322</t>
  </si>
  <si>
    <t>1TR0804418</t>
  </si>
  <si>
    <t>0000596/4/01/01/2021</t>
  </si>
  <si>
    <t>All New Kijang Innova 2.0 G M/T Bensin</t>
  </si>
  <si>
    <t>B2148PKX</t>
  </si>
  <si>
    <t>MHFJW8EM3L2386200</t>
  </si>
  <si>
    <t>1TRA813757</t>
  </si>
  <si>
    <t>0000627/4/01/02/2021</t>
  </si>
  <si>
    <t>B1116SSO</t>
  </si>
  <si>
    <t>MK2KRWPNULJ001066</t>
  </si>
  <si>
    <t>4N15UGL8403</t>
  </si>
  <si>
    <t>0000624/4/01/01/2021</t>
  </si>
  <si>
    <t>New Honda HRV 1.5L E CVT</t>
  </si>
  <si>
    <t>B2781PKY</t>
  </si>
  <si>
    <t>MHRRU1850MJ100041</t>
  </si>
  <si>
    <t>L15Z61300191</t>
  </si>
  <si>
    <t>0000628/4/01/02/2021</t>
  </si>
  <si>
    <t>B2065PKZ</t>
  </si>
  <si>
    <t>MHRRU1850LJ801400</t>
  </si>
  <si>
    <t>L15Z61239883</t>
  </si>
  <si>
    <t xml:space="preserve">Xpander Cross 1.5L Plus A/T </t>
  </si>
  <si>
    <t>New Honda HRV 1.5 S CVT</t>
  </si>
  <si>
    <t>New Honda Accord VTI A/T Turbo</t>
  </si>
  <si>
    <t>B1603SSI</t>
  </si>
  <si>
    <t>MRHCV1650LP190110</t>
  </si>
  <si>
    <t>L15BG2400143</t>
  </si>
  <si>
    <t>B2521POD</t>
  </si>
  <si>
    <t>MHRRU1860MJ104251</t>
  </si>
  <si>
    <t>L15Z61306936</t>
  </si>
  <si>
    <t>Xpander Cross 1.5 Plus A/T</t>
  </si>
  <si>
    <t>B2539POE</t>
  </si>
  <si>
    <t>MK2NCXTARMJ006891</t>
  </si>
  <si>
    <t>4A91KAG3104</t>
  </si>
  <si>
    <t>B2487POE</t>
  </si>
  <si>
    <t>MK2NCXTARMJ006844</t>
  </si>
  <si>
    <t>4A91KAG2483</t>
  </si>
  <si>
    <t>B1404NZR</t>
  </si>
  <si>
    <t>MRHCV1650LP910533</t>
  </si>
  <si>
    <t xml:space="preserve"> L15BG2101504</t>
  </si>
  <si>
    <t>B2687POE</t>
  </si>
  <si>
    <t>MK2NCXTARMJ005182</t>
  </si>
  <si>
    <t>4A91KAD4877</t>
  </si>
  <si>
    <t>Xpander Cross 1.5L Ultimate A/T</t>
  </si>
  <si>
    <t>L1749BF</t>
  </si>
  <si>
    <t>MK2NCLTARMJ003438</t>
  </si>
  <si>
    <t>4A91KAD3141</t>
  </si>
  <si>
    <t>B2030POE</t>
  </si>
  <si>
    <t>MK2NCXTARMJ006775</t>
  </si>
  <si>
    <t>4A91KAG2416</t>
  </si>
  <si>
    <t>All New Triton GLS DC 4x4 MT</t>
  </si>
  <si>
    <t>B9731PBE</t>
  </si>
  <si>
    <t>MMBJJKL10MH038955</t>
  </si>
  <si>
    <t>4N15UHL7161</t>
  </si>
  <si>
    <t>B1586PJS</t>
  </si>
  <si>
    <t>MK2KRWMDYMJ000240</t>
  </si>
  <si>
    <t>4D56UBD0844</t>
  </si>
  <si>
    <t>MK2KRWMDYMJ000241</t>
  </si>
  <si>
    <t>4D56UBD0842</t>
  </si>
  <si>
    <t>MK2KRWMDYMJ000219</t>
  </si>
  <si>
    <t>4D56UBD1152</t>
  </si>
  <si>
    <t>GTS</t>
  </si>
  <si>
    <t>HRV 1.5 E CVT</t>
  </si>
  <si>
    <t>B2268POE</t>
  </si>
  <si>
    <t>MHRRU1860MJ105507</t>
  </si>
  <si>
    <t>L15Z61308913</t>
  </si>
  <si>
    <t>All CRV 1.5 CVT Turbo Prestige</t>
  </si>
  <si>
    <t>Toyota Rush 1.5 G M/T</t>
  </si>
  <si>
    <t>B2338POH</t>
  </si>
  <si>
    <t>MHKE8FA3JMK060464</t>
  </si>
  <si>
    <t>2NRG687398</t>
  </si>
  <si>
    <t>B1668SSU</t>
  </si>
  <si>
    <t>MK2KRWPNUMJ009905</t>
  </si>
  <si>
    <t>4N15UHM7598</t>
  </si>
  <si>
    <t>B1928SST</t>
  </si>
  <si>
    <t>MK2NCXTARMJ011476</t>
  </si>
  <si>
    <t>4A91KAJ8097</t>
  </si>
  <si>
    <t>B1203PJT</t>
  </si>
  <si>
    <t>MHRRW1880MJ105916</t>
  </si>
  <si>
    <t>L15BJ1156712</t>
  </si>
  <si>
    <t>B1201PJT</t>
  </si>
  <si>
    <t>MHRRW1880MJ105777</t>
  </si>
  <si>
    <t>L15BJ1156530</t>
  </si>
  <si>
    <t>B1247PJT</t>
  </si>
  <si>
    <t>MHRRW1880MJ106006</t>
  </si>
  <si>
    <t>L15BJ1156867</t>
  </si>
  <si>
    <t>Luxio 1.5 X  A/T</t>
  </si>
  <si>
    <t>Malang</t>
  </si>
  <si>
    <t>L1426UI/L1671JF</t>
  </si>
  <si>
    <t>Isuzu ELF NLR55 B (Microbus)</t>
  </si>
  <si>
    <t>Sorong</t>
  </si>
  <si>
    <t>Isuzu ELF NLR55 BLX</t>
  </si>
  <si>
    <t>Hi-lux Single Cabin 4x2</t>
  </si>
  <si>
    <t>All New CRV 2.0 A/T</t>
  </si>
  <si>
    <t>Jakarta, Pejaten</t>
  </si>
  <si>
    <t>All New HRV 1.5 E CVT</t>
  </si>
  <si>
    <t>Bengkayang/Singkawang</t>
  </si>
  <si>
    <t>Bali</t>
  </si>
  <si>
    <t>Klungkung</t>
  </si>
  <si>
    <t>MHRRU1850LJ801762</t>
  </si>
  <si>
    <t>All New Avanza 1.3 G M/T</t>
  </si>
  <si>
    <t>0000217/4/10/05/2019</t>
  </si>
  <si>
    <t>TRANS PACIFIC GLOBAL, PT</t>
  </si>
  <si>
    <t>All New Kijang Innova 2.0G AT Bensin</t>
  </si>
  <si>
    <t>B2822SID</t>
  </si>
  <si>
    <t>MHFJW8EM4K2367959</t>
  </si>
  <si>
    <t>1TRA602883</t>
  </si>
  <si>
    <t>0000214/4/10/05/2019</t>
  </si>
  <si>
    <t>All New Avanza 1.3G M/T</t>
  </si>
  <si>
    <t>Tulungagung</t>
  </si>
  <si>
    <t>B2205SIE</t>
  </si>
  <si>
    <t>MHKM5EA3JKK137873</t>
  </si>
  <si>
    <t>1NRG004271</t>
  </si>
  <si>
    <t>0000216/4/10/05/2019</t>
  </si>
  <si>
    <t>B2155SIF</t>
  </si>
  <si>
    <t>MHFJW8EM6K2370524</t>
  </si>
  <si>
    <t>1TRA624126</t>
  </si>
  <si>
    <t>0000220/4/10/05/2019</t>
  </si>
  <si>
    <t>B2153SIF</t>
  </si>
  <si>
    <t>MHFJW8EM7K2370317</t>
  </si>
  <si>
    <t>1TRA622469</t>
  </si>
  <si>
    <t>B2157SIF</t>
  </si>
  <si>
    <t>MHFJW8EM7K2370113</t>
  </si>
  <si>
    <t>1TRA620749</t>
  </si>
  <si>
    <t>B2778SID</t>
  </si>
  <si>
    <t>MHFJW8EM7K2370029</t>
  </si>
  <si>
    <t>1TRA618724</t>
  </si>
  <si>
    <t>0000221/4/10/05/2019</t>
  </si>
  <si>
    <t>B2169SIF</t>
  </si>
  <si>
    <t>MHKM5EA3JKK138059</t>
  </si>
  <si>
    <t>1NRG004530</t>
  </si>
  <si>
    <t>B2167SIF</t>
  </si>
  <si>
    <t>MHKM5EA3JKK137734</t>
  </si>
  <si>
    <t>1NRG004102</t>
  </si>
  <si>
    <t>Colt Diesel FE71L Box Besi</t>
  </si>
  <si>
    <t xml:space="preserve">Jawa Barat </t>
  </si>
  <si>
    <t>Cimanggis</t>
  </si>
  <si>
    <t>Colt Diesel FE74 S Box Besi</t>
  </si>
  <si>
    <t>isuzu TRAGA Pick Up FD</t>
  </si>
  <si>
    <t>Jogyakarta</t>
  </si>
  <si>
    <t>Jogjakarta</t>
  </si>
  <si>
    <t xml:space="preserve">Jawa Tengah </t>
  </si>
  <si>
    <t>Salatiga</t>
  </si>
  <si>
    <t>Daihatsu Grand Max 1.3 Blind Van</t>
  </si>
  <si>
    <t>0000584/4/01/12/2020</t>
  </si>
  <si>
    <t>B9162PCL</t>
  </si>
  <si>
    <t>MHKB3BA1JGK037551</t>
  </si>
  <si>
    <t>K3MG72927</t>
  </si>
  <si>
    <t>B9166PCL</t>
  </si>
  <si>
    <t>MHKB3BA1JGK037549</t>
  </si>
  <si>
    <t>K3MG73013</t>
  </si>
  <si>
    <t>B9685PCK</t>
  </si>
  <si>
    <t>MHKB3BA1JGK035832</t>
  </si>
  <si>
    <t>K3MG66372</t>
  </si>
  <si>
    <t>0000396/4/01/12/2019</t>
  </si>
  <si>
    <t xml:space="preserve">Jawa barat </t>
  </si>
  <si>
    <t>Depok, Cimanggis</t>
  </si>
  <si>
    <t>B9114PCL</t>
  </si>
  <si>
    <t>MHKB3BA1JGK036437</t>
  </si>
  <si>
    <t>K3MG69949</t>
  </si>
  <si>
    <t>B9115PCL</t>
  </si>
  <si>
    <t>MHKB3BA1JGK036452</t>
  </si>
  <si>
    <t>K3MG69838</t>
  </si>
  <si>
    <t>Colt Diesel FE71L Box Alumunium</t>
  </si>
  <si>
    <t>0000631/4/01/02/2021</t>
  </si>
  <si>
    <t>B9108PCH</t>
  </si>
  <si>
    <t>MHMFE71P1DK044893</t>
  </si>
  <si>
    <t>4D34TJ93166</t>
  </si>
  <si>
    <t>SECO TOOLS INDONESIA</t>
  </si>
  <si>
    <t xml:space="preserve">ALL NEW KIJANG INNOVA  V A/T DIESEL </t>
  </si>
  <si>
    <t>Cimahi</t>
  </si>
  <si>
    <t>PT. MMKSI</t>
  </si>
  <si>
    <t>All New Pajero Sport Exceed A/T</t>
  </si>
  <si>
    <t>Xpander Cross 1.5L A/T</t>
  </si>
  <si>
    <t>Xpander Cross Plus 1.5L A/T White</t>
  </si>
  <si>
    <t>B2309UZC</t>
  </si>
  <si>
    <t>MK2NCXPARMJ001184</t>
  </si>
  <si>
    <t>4A91KAD0541</t>
  </si>
  <si>
    <t>B2807UZC</t>
  </si>
  <si>
    <t>MK2NCXPARMJ001223</t>
  </si>
  <si>
    <t>4A91KAD0283</t>
  </si>
  <si>
    <t>B2014UZB</t>
  </si>
  <si>
    <t>B2516UZB</t>
  </si>
  <si>
    <t>B2817UZB</t>
  </si>
  <si>
    <t>Outlander Sport PX Action A/T</t>
  </si>
  <si>
    <t>Outlander Sport GLS A/T</t>
  </si>
  <si>
    <t>B1196SSL</t>
  </si>
  <si>
    <t>B1197SSL</t>
  </si>
  <si>
    <t>B1878SSU</t>
  </si>
  <si>
    <t>Xpander Cross  1.5L Plus A/T (white)</t>
  </si>
  <si>
    <t>B1882SSU</t>
  </si>
  <si>
    <t>All New Pajero Sport Dakkar Ultimate 4x2 A/T</t>
  </si>
  <si>
    <t xml:space="preserve">Xpander Cross  1.5L  A/T </t>
  </si>
  <si>
    <t xml:space="preserve">Xpander Cross Plus 1.5L  A/T </t>
  </si>
  <si>
    <t>PT. Nebraska Pratama</t>
  </si>
  <si>
    <t>B1256SSV/ B2120SIY</t>
  </si>
  <si>
    <t>Novasi</t>
  </si>
  <si>
    <t>PT. Buana Trans Security</t>
  </si>
  <si>
    <t>Colt Diesel FE74L Box Besi</t>
  </si>
  <si>
    <t>ELLEAIR INTERNATIONAL TRADING INDONESIA, PT.</t>
  </si>
  <si>
    <t>Toyota Voxy  2.0 A/T</t>
  </si>
  <si>
    <t>B2725UOI</t>
  </si>
  <si>
    <t>JT7X2RB80K7018160</t>
  </si>
  <si>
    <t>3ZRC591536</t>
  </si>
  <si>
    <t>PT. Angsa Emas Perdana</t>
  </si>
  <si>
    <t>All New Triton GLX SC 4X2 M/T</t>
  </si>
  <si>
    <t>BM9279TY</t>
  </si>
  <si>
    <t>MMBENKK30JH040524</t>
  </si>
  <si>
    <t>4D56UAT1234</t>
  </si>
  <si>
    <t>Xpander 1.5L GLS M/T</t>
  </si>
  <si>
    <t>BM1618VG</t>
  </si>
  <si>
    <t>MK2NCWMANKJ000457</t>
  </si>
  <si>
    <t>4A91GL6963</t>
  </si>
  <si>
    <t>BM1617VG</t>
  </si>
  <si>
    <t>MK2NCWMANKJ000454</t>
  </si>
  <si>
    <t>4A91GL6899</t>
  </si>
  <si>
    <t>All New Triton DC HDX</t>
  </si>
  <si>
    <t>BM9280TY</t>
  </si>
  <si>
    <t>MMBJNKL30KH024283</t>
  </si>
  <si>
    <t>4D56UAX0206</t>
  </si>
  <si>
    <t>PT. NTT INDONESIA</t>
  </si>
  <si>
    <t>Avanza 1.5 G M/T</t>
  </si>
  <si>
    <t>B2741PKC</t>
  </si>
  <si>
    <t>MHKM5FA3JKK007507</t>
  </si>
  <si>
    <t>2NRF879787</t>
  </si>
  <si>
    <t>+ Layanan bulanan GPS</t>
  </si>
  <si>
    <t>New Avanza 1.5 G M/T</t>
  </si>
  <si>
    <t>B2200PKJ</t>
  </si>
  <si>
    <t>MHKM5FA3JKK007708</t>
  </si>
  <si>
    <t>2NRF930724</t>
  </si>
  <si>
    <t>B2632PKV</t>
  </si>
  <si>
    <t>MHKM5FA3JLK008148</t>
  </si>
  <si>
    <t>2NRG560189</t>
  </si>
  <si>
    <t>B2650PKV</t>
  </si>
  <si>
    <t>MHKM5FA3JLK008155</t>
  </si>
  <si>
    <t>2NRG561979</t>
  </si>
  <si>
    <t>B2897PKW</t>
  </si>
  <si>
    <t>MHKM5FA3JLK008165</t>
  </si>
  <si>
    <t>2NRG565605</t>
  </si>
  <si>
    <t>B2492PKV</t>
  </si>
  <si>
    <t>MHKM5FA3JLK008144</t>
  </si>
  <si>
    <t>2NRG568381</t>
  </si>
  <si>
    <t>B2729PKW</t>
  </si>
  <si>
    <t>MHKM5FA3JLK008159</t>
  </si>
  <si>
    <t>2NRG563355</t>
  </si>
  <si>
    <t>New Avanza Veloz 1.5 M/T</t>
  </si>
  <si>
    <t>New Avanza Veloz 1.5 A/T</t>
  </si>
  <si>
    <t>B2485POD</t>
  </si>
  <si>
    <t>MHKM5FA4JMK072001</t>
  </si>
  <si>
    <t>2NRG656482</t>
  </si>
  <si>
    <t>INT. COMPANY FOR WATER AND POWER PROJECTS</t>
  </si>
  <si>
    <t>All New X-Trail 2.0 CVT</t>
  </si>
  <si>
    <t>Nissan Serena Highway Star A/T</t>
  </si>
  <si>
    <t>Xpander Cross Plus 1.5 A/T</t>
  </si>
  <si>
    <t>0000367/4/10/06/2021</t>
  </si>
  <si>
    <t>New Honda HRV 1.5 E CVT</t>
  </si>
  <si>
    <t>B2165PKM</t>
  </si>
  <si>
    <t>MHRRU1850KJ805257</t>
  </si>
  <si>
    <t>L15Z61227610</t>
  </si>
  <si>
    <t>Used car 3 bulan</t>
  </si>
  <si>
    <t>H1172KH</t>
  </si>
  <si>
    <t>MHRRU1860MJ106591</t>
  </si>
  <si>
    <t>L15Z61310204</t>
  </si>
  <si>
    <t>B2566SRY</t>
  </si>
  <si>
    <t>MHRRU1850MJ102779</t>
  </si>
  <si>
    <t>L15Z61309540</t>
  </si>
  <si>
    <t>B2820SJE</t>
  </si>
  <si>
    <t>MK2KRWFNUMJ000886</t>
  </si>
  <si>
    <t>4N15UHM7927</t>
  </si>
  <si>
    <t>N1295AAR</t>
  </si>
  <si>
    <t>MK2NCXTARMJ011713</t>
  </si>
  <si>
    <t>4A91KAJ9856</t>
  </si>
  <si>
    <t>UHA TRADING INDONESIA, PT</t>
  </si>
  <si>
    <t>Xpander 1.5 Exceed M/T</t>
  </si>
  <si>
    <t>Jakarta, Lebak Bulus</t>
  </si>
  <si>
    <t>Xpander 1.5 GLS M/T</t>
  </si>
  <si>
    <t>Champion Kurnia Jaya Technoligies, PT</t>
  </si>
  <si>
    <t>New Triton DC HDX</t>
  </si>
  <si>
    <t>MMBJNKL30KH0522888</t>
  </si>
  <si>
    <t>0000505/4/01/08/2020</t>
  </si>
  <si>
    <t>All New Triton HDX Double Cabin</t>
  </si>
  <si>
    <t>Sumatra Selatan</t>
  </si>
  <si>
    <t>Prabumulih</t>
  </si>
  <si>
    <t>B9197PBE</t>
  </si>
  <si>
    <t>MMBJNKL30KH035626</t>
  </si>
  <si>
    <t>4D56UAX6570</t>
  </si>
  <si>
    <t>Colt Diesel FE74S</t>
  </si>
  <si>
    <t>BM8632DK</t>
  </si>
  <si>
    <t>MHMFE74P5HK170414</t>
  </si>
  <si>
    <t>4D34TR45880</t>
  </si>
  <si>
    <t>BM8633DK</t>
  </si>
  <si>
    <t>MHMFE74P5HK170413</t>
  </si>
  <si>
    <t>4D34TR45879</t>
  </si>
  <si>
    <t>BM8634DK</t>
  </si>
  <si>
    <t>MHMFE74P5HK170219</t>
  </si>
  <si>
    <t>4D34TR45928</t>
  </si>
  <si>
    <t>BM8732DK</t>
  </si>
  <si>
    <t>MHMFE74P5HK173431</t>
  </si>
  <si>
    <t>4D34TR72589</t>
  </si>
  <si>
    <t>All New Triton GLS 4x4 Double Cabin</t>
  </si>
  <si>
    <t>BM8636QA</t>
  </si>
  <si>
    <t>MMBJJKL10MH031308</t>
  </si>
  <si>
    <t>4N15UHD9529</t>
  </si>
  <si>
    <t>BM8629QA</t>
  </si>
  <si>
    <t>MMBJJKL10MH031035</t>
  </si>
  <si>
    <t>4N15UHD9045</t>
  </si>
  <si>
    <t>BM8642QA</t>
  </si>
  <si>
    <t>MMBJJKL10MH031033</t>
  </si>
  <si>
    <t>4N15UHD9071</t>
  </si>
  <si>
    <t>BM8638QA</t>
  </si>
  <si>
    <t>MMBJJKL10MH031314</t>
  </si>
  <si>
    <t>4N15UHD8804</t>
  </si>
  <si>
    <t>BM8641QA</t>
  </si>
  <si>
    <t>MMBJJKL10MH031306</t>
  </si>
  <si>
    <t>4N15UHD8135</t>
  </si>
  <si>
    <t>BM8637QA</t>
  </si>
  <si>
    <t>MMBJJKL10MH031018</t>
  </si>
  <si>
    <t>4N15UHD9036</t>
  </si>
  <si>
    <t>BM8639QA</t>
  </si>
  <si>
    <t>MMBJJKL10MH031312</t>
  </si>
  <si>
    <t>4N15UHD8732</t>
  </si>
  <si>
    <t>BM8645QA</t>
  </si>
  <si>
    <t>MMBJJKL10MH031029</t>
  </si>
  <si>
    <t>4N15UHD8789</t>
  </si>
  <si>
    <t>BM8647QA</t>
  </si>
  <si>
    <t>MMBJJKL10MH031111</t>
  </si>
  <si>
    <t>4N15UHD9092</t>
  </si>
  <si>
    <t>BM8631QA</t>
  </si>
  <si>
    <t>MMBJJKL10MH031048</t>
  </si>
  <si>
    <t>4N15UHD9051</t>
  </si>
  <si>
    <t>BM8632QA</t>
  </si>
  <si>
    <t>MMBJJKL10MH030936</t>
  </si>
  <si>
    <t>4N15UHD8821</t>
  </si>
  <si>
    <t>BM8640QA</t>
  </si>
  <si>
    <t>MMBJJKL10MH031100</t>
  </si>
  <si>
    <t>4N15UHD9234</t>
  </si>
  <si>
    <t>BM8643QA</t>
  </si>
  <si>
    <t>MMBJJKL10MH031043</t>
  </si>
  <si>
    <t>4N15UHD9079</t>
  </si>
  <si>
    <t>BM8630QA</t>
  </si>
  <si>
    <t>MMBJJKL10MH030943</t>
  </si>
  <si>
    <t>4N15UHD8879</t>
  </si>
  <si>
    <t>BM8635QA</t>
  </si>
  <si>
    <t>MMBJJKL10MH031025</t>
  </si>
  <si>
    <t>4N15UHD9073</t>
  </si>
  <si>
    <t>BM8634QA</t>
  </si>
  <si>
    <t>MMBJJKL10MH031110</t>
  </si>
  <si>
    <t>4N15UHD9209</t>
  </si>
  <si>
    <t>PT. SWIF ASIA</t>
  </si>
  <si>
    <t>All New Avanza 1.3 E A/T</t>
  </si>
  <si>
    <t>B2689PKE</t>
  </si>
  <si>
    <t>MHKM5EB2JKK009928</t>
  </si>
  <si>
    <t>1NRG019660</t>
  </si>
  <si>
    <t>Asuransi MSIG Indonesia</t>
  </si>
  <si>
    <t>Xpander 1.5 GLS A/T</t>
  </si>
  <si>
    <t>Sumatera Utara</t>
  </si>
  <si>
    <t>B1633PYM</t>
  </si>
  <si>
    <t>MHKM5FB4JGK006366</t>
  </si>
  <si>
    <t>2NRF544905</t>
  </si>
  <si>
    <t>B1970PYM</t>
  </si>
  <si>
    <t>MHKM5FB4JGK006562</t>
  </si>
  <si>
    <t>2NRF546984</t>
  </si>
  <si>
    <t>Toyota Rush 1.5 G A/T</t>
  </si>
  <si>
    <t>B1983PYN</t>
  </si>
  <si>
    <t>MHFE2CK2JGK011346</t>
  </si>
  <si>
    <t>3SZDFW9986</t>
  </si>
  <si>
    <t>Xpander 1.5L GLS-K A/T</t>
  </si>
  <si>
    <t>B2174POC</t>
  </si>
  <si>
    <t>MK2NCLMARMJ000371</t>
  </si>
  <si>
    <t>4A91KAA5989</t>
  </si>
  <si>
    <t>Terios R M/T Adventure  2015</t>
  </si>
  <si>
    <t>B1694PRY</t>
  </si>
  <si>
    <t>MHKG2CK2JFK020141</t>
  </si>
  <si>
    <t>3SZDFL9955</t>
  </si>
  <si>
    <t>Terios Adventure  A/T 2016</t>
  </si>
  <si>
    <t>BG1318UE</t>
  </si>
  <si>
    <t>MHKG2CK2JGK021718</t>
  </si>
  <si>
    <t>3SZDFW1465</t>
  </si>
  <si>
    <t>Innova 2.0 G M/T  Bensin</t>
  </si>
  <si>
    <t>L1324XQ</t>
  </si>
  <si>
    <t>MHFJW8EM9G2309806</t>
  </si>
  <si>
    <t>1TRA120528</t>
  </si>
  <si>
    <t>ARTA BOGA CEMERLANG, PT  (OT)</t>
  </si>
  <si>
    <t>Colt Diesel FE71 Box Alumunium</t>
  </si>
  <si>
    <t>Blitar</t>
  </si>
  <si>
    <t>Kediri</t>
  </si>
  <si>
    <t>Lamongan</t>
  </si>
  <si>
    <t>Jombang</t>
  </si>
  <si>
    <t>Madiun</t>
  </si>
  <si>
    <t>0000348/4/01/09/2019</t>
  </si>
  <si>
    <t>EMITAMA CIPTA TRASNPORTASI, PT</t>
  </si>
  <si>
    <t>B9096PCH</t>
  </si>
  <si>
    <t>MHMFE71P1DK044883</t>
  </si>
  <si>
    <t>4D34TJ93770</t>
  </si>
  <si>
    <t>0000443/4/01/02/2020</t>
  </si>
  <si>
    <t>B9104PCH</t>
  </si>
  <si>
    <t>MHMFE71P1DK044056</t>
  </si>
  <si>
    <t>4D34TJ73152</t>
  </si>
  <si>
    <t>DKSH INDONESIA, PT</t>
  </si>
  <si>
    <t>Voxy Built Up A/T</t>
  </si>
  <si>
    <t>Berlian Amal Perkasa, PT</t>
  </si>
  <si>
    <t>Jepara</t>
  </si>
  <si>
    <t>End contract Juli 2021</t>
  </si>
  <si>
    <t>Batang</t>
  </si>
  <si>
    <t>KT8552YP</t>
  </si>
  <si>
    <t>MMBJNKL30LH029695</t>
  </si>
  <si>
    <t>4D56UBB1718</t>
  </si>
  <si>
    <t>0000275/4/01/04/2019</t>
  </si>
  <si>
    <t>PT. Selectrix Indonesia</t>
  </si>
  <si>
    <t>All New Pajero Dakar 4X2 AT</t>
  </si>
  <si>
    <t>B1045PJP</t>
  </si>
  <si>
    <t>MK2KRWPNUKJ002431</t>
  </si>
  <si>
    <t>4N15UDN0804</t>
  </si>
  <si>
    <t>0000289/4/01/05/2019</t>
  </si>
  <si>
    <t>All New Pajero Sport Dakar 4x2 A/T</t>
  </si>
  <si>
    <t>B1269PJP</t>
  </si>
  <si>
    <t>MK2KRWPNUKJ004645</t>
  </si>
  <si>
    <t>4N15UDR8884</t>
  </si>
  <si>
    <t>0000384/4/01/11/2019</t>
  </si>
  <si>
    <t>Fujifilm Indonesia, PT</t>
  </si>
  <si>
    <t>Toyota Rush 1.5 S A/T</t>
  </si>
  <si>
    <t>B2960PFC</t>
  </si>
  <si>
    <t>MHKE8FB3JKK036573</t>
  </si>
  <si>
    <t>2NRF911309</t>
  </si>
  <si>
    <t>Gunnebo Indonesia Distribution, PT</t>
  </si>
  <si>
    <t>All New Kijang Innova 2.0 G A/T</t>
  </si>
  <si>
    <t>B2608POC</t>
  </si>
  <si>
    <t>MHFJW8EM0M2390321</t>
  </si>
  <si>
    <t>1TRA876357</t>
  </si>
  <si>
    <t>Dayamitra Telekomunikasi Koperasi</t>
  </si>
  <si>
    <t>Xpander 1.5L GLX M/T</t>
  </si>
  <si>
    <t>Jakarta, Gatot Subroto</t>
  </si>
  <si>
    <t>Jakarta, Cemp.Putih</t>
  </si>
  <si>
    <t>Surabaya, Gayungan</t>
  </si>
  <si>
    <t xml:space="preserve">Sumatera Selatan </t>
  </si>
  <si>
    <t>Pekanbaru, Sumahilang</t>
  </si>
  <si>
    <t>Medan, Putri Hijau</t>
  </si>
  <si>
    <t>Bandung, Cihapit</t>
  </si>
  <si>
    <t>Semarang, Pleburan</t>
  </si>
  <si>
    <t>Sumatera Barat</t>
  </si>
  <si>
    <t>SANWA SEIKI INDONESIA, PT</t>
  </si>
  <si>
    <t>Xpander 1.5L Exceed  A/T</t>
  </si>
  <si>
    <t>Xpander 1.5L GLS  A/T</t>
  </si>
  <si>
    <t>Asuransi Raksa Pratikara, PT</t>
  </si>
  <si>
    <t>All New Avanza 1.3 G A/T</t>
  </si>
  <si>
    <t>Great New Xenia X A/T 1.3 STD</t>
  </si>
  <si>
    <t>Kubu</t>
  </si>
  <si>
    <t>0000358/4/01/10/2019</t>
  </si>
  <si>
    <t>KUTAI REFINERY NUSANTARA. PT</t>
  </si>
  <si>
    <t>All New Triton Double Cabin HDX</t>
  </si>
  <si>
    <t>KT8323YN</t>
  </si>
  <si>
    <t>MMBJNKL30KH026644</t>
  </si>
  <si>
    <t>4D56UAX1005</t>
  </si>
  <si>
    <t>Xpander 1.5 Ultimate A/T</t>
  </si>
  <si>
    <t>Jakarta, Menteng</t>
  </si>
  <si>
    <t>0000393/4/01/12/2019</t>
  </si>
  <si>
    <t>All New Kijang Innova V A/T Bensin</t>
  </si>
  <si>
    <t>B2413PKM</t>
  </si>
  <si>
    <t>MHFGW8EM3K1029372</t>
  </si>
  <si>
    <t>1TRA708552</t>
  </si>
  <si>
    <t>Xpander 1.5 Sport A/T</t>
  </si>
  <si>
    <t>MURNI SOLUSINDO NUSANTARA. PT</t>
  </si>
  <si>
    <t>B2105UZC</t>
  </si>
  <si>
    <t>MK2NCLTARMJ002669</t>
  </si>
  <si>
    <t>4A91KAC7938</t>
  </si>
  <si>
    <t>KOP.KAR PT. APLIKANUSA LINTASARTA</t>
  </si>
  <si>
    <t>L300 Diesel</t>
  </si>
  <si>
    <t>Colt Diesel FE71 PS</t>
  </si>
  <si>
    <t>ALL NEW TRITON GLS DC</t>
  </si>
  <si>
    <t>Gran Max BOX  P/S  AC</t>
  </si>
  <si>
    <t>Jakarta, Gambir</t>
  </si>
  <si>
    <t>Jakarta, Pluit</t>
  </si>
  <si>
    <t>Tangerang, Legok</t>
  </si>
  <si>
    <t>Jakarta, Kb.Kelapa</t>
  </si>
  <si>
    <t>Jakarta, Sw.Besar</t>
  </si>
  <si>
    <t>Jakarta, Pancoran</t>
  </si>
  <si>
    <t>Jakarta, Kemayoran</t>
  </si>
  <si>
    <t>Harusnya B9234PCQ</t>
  </si>
  <si>
    <t>Jakarta, Pluit2</t>
  </si>
  <si>
    <t>Jakarta, KS Tubun</t>
  </si>
  <si>
    <t>Bogor, Cileungsi</t>
  </si>
  <si>
    <t>Bogor, Sentul</t>
  </si>
  <si>
    <t xml:space="preserve">Gran Max 1.3 Blind Van </t>
  </si>
  <si>
    <t>Jakarta, Kalideres</t>
  </si>
  <si>
    <t>+ Layanan GPS</t>
  </si>
  <si>
    <t xml:space="preserve">Gran Max 1.5 Box </t>
  </si>
  <si>
    <t>Jakarta, Jatinegara</t>
  </si>
  <si>
    <t>Jakarta, Tanjug Priok</t>
  </si>
  <si>
    <t>Garut</t>
  </si>
  <si>
    <t>Tangerang, Green Lake</t>
  </si>
  <si>
    <t>Bekasi, Tarumajaya</t>
  </si>
  <si>
    <t xml:space="preserve">Kalimantan Tengah </t>
  </si>
  <si>
    <t>Colt Diesel FE71 L</t>
  </si>
  <si>
    <t>Gran Max 1.3 Blind Van FH</t>
  </si>
  <si>
    <t xml:space="preserve">Colt Diesel FE71 </t>
  </si>
  <si>
    <t>Gran Max 1.3 Pick Up Standard</t>
  </si>
  <si>
    <t>MHKB3BA1JJK053232</t>
  </si>
  <si>
    <t>K3MH33954</t>
  </si>
  <si>
    <t>Gran Max 1.5 Pick up Standard</t>
  </si>
  <si>
    <t>Colt Diesel FE71L</t>
  </si>
  <si>
    <t>Colt Diesel FE74L</t>
  </si>
  <si>
    <t>Gran Max 1.5 Pick up Standard PS Box</t>
  </si>
  <si>
    <t>MHKP3CA1JLK216594</t>
  </si>
  <si>
    <t>MHKB3BA1JLK070815</t>
  </si>
  <si>
    <t>+GTS</t>
  </si>
  <si>
    <t>Gran Max 1.3 Blind Van</t>
  </si>
  <si>
    <t>MHKB3BA1JJK050845</t>
  </si>
  <si>
    <t>K3MH25264</t>
  </si>
  <si>
    <t>Gran Max 1.5 Pick up Std</t>
  </si>
  <si>
    <t>3SZDG4581</t>
  </si>
  <si>
    <t>3SZDG4698</t>
  </si>
  <si>
    <t>Gran Max 1.3 Blind Van AC</t>
  </si>
  <si>
    <t>AD8984HA</t>
  </si>
  <si>
    <t>MHKB3BA1JGK035411</t>
  </si>
  <si>
    <t>K3MG64297</t>
  </si>
  <si>
    <t>B9163PCL</t>
  </si>
  <si>
    <t>MHKB3BA1JGK037544</t>
  </si>
  <si>
    <t>K3MG73061</t>
  </si>
  <si>
    <t>H9569FA</t>
  </si>
  <si>
    <t>H1852QA</t>
  </si>
  <si>
    <t>MHKB3BA1JGK035414</t>
  </si>
  <si>
    <t>K3MG64283</t>
  </si>
  <si>
    <t>AD8981HA</t>
  </si>
  <si>
    <t>AD1712CU</t>
  </si>
  <si>
    <t>MHKB3BA1JGK035236</t>
  </si>
  <si>
    <t>K3MG63234</t>
  </si>
  <si>
    <t>Colt Diesel FE74 LK</t>
  </si>
  <si>
    <t>Colt Diesel FE74 S</t>
  </si>
  <si>
    <t>Gran Max PU Box 1.3 RD FH</t>
  </si>
  <si>
    <t>Gran Max 1.3 Pick Up Box Std</t>
  </si>
  <si>
    <t>B9726PCR</t>
  </si>
  <si>
    <t>Gran Max PU Box Alumunium 1.3 PT FH</t>
  </si>
  <si>
    <t>B9289PCR</t>
  </si>
  <si>
    <t>MHKB3BA1JLK071252</t>
  </si>
  <si>
    <t>K3MH81238</t>
  </si>
  <si>
    <t>B9301PCR</t>
  </si>
  <si>
    <t>MHKB3BA1JLK071245</t>
  </si>
  <si>
    <t>K3MH81261</t>
  </si>
  <si>
    <t>B9297PCR</t>
  </si>
  <si>
    <t>MHKB3BA1JLK071306</t>
  </si>
  <si>
    <t>K3MH81432</t>
  </si>
  <si>
    <t>B9226PCR</t>
  </si>
  <si>
    <t>MHKB3BA1JLK071126</t>
  </si>
  <si>
    <t>K3MH80753</t>
  </si>
  <si>
    <t>All New Triton HDX SC 4x4 M/T</t>
  </si>
  <si>
    <t>B9305PCR</t>
  </si>
  <si>
    <t>MHKB3BA1JLK071299</t>
  </si>
  <si>
    <t>K3MH81303</t>
  </si>
  <si>
    <t>B9299PCR</t>
  </si>
  <si>
    <t>MHKB3BA1JLK071337</t>
  </si>
  <si>
    <t>K3MH81372</t>
  </si>
  <si>
    <t>B9768PCR</t>
  </si>
  <si>
    <t>Isuzu NMR71 T SDL</t>
  </si>
  <si>
    <t>B9321PCR</t>
  </si>
  <si>
    <t>MHKB3BA1JLK071292</t>
  </si>
  <si>
    <t>K3MH81354</t>
  </si>
  <si>
    <t>B9607PCR</t>
  </si>
  <si>
    <t>MHMFE71PCMK019654</t>
  </si>
  <si>
    <t>4D34TX28074</t>
  </si>
  <si>
    <t>B9695PCR</t>
  </si>
  <si>
    <t>MHKB3BA1JMK074337</t>
  </si>
  <si>
    <t>K3MH88881</t>
  </si>
  <si>
    <t>B9553PCR</t>
  </si>
  <si>
    <t>MHKB3BA1JMK074302</t>
  </si>
  <si>
    <t>K3MH88659</t>
  </si>
  <si>
    <t>B9557PCR</t>
  </si>
  <si>
    <t>MHKB3BA1JMK074316</t>
  </si>
  <si>
    <t>K3MH88738</t>
  </si>
  <si>
    <t>B9877PCR</t>
  </si>
  <si>
    <t>MHMFE71P1MK065261</t>
  </si>
  <si>
    <t>4D34TX31250</t>
  </si>
  <si>
    <t>B9893PCR</t>
  </si>
  <si>
    <t>MHMFE74PUMK096138</t>
  </si>
  <si>
    <t>4D34TX67869</t>
  </si>
  <si>
    <t>Gran Max 1.3 Box Alumunium</t>
  </si>
  <si>
    <t>B9614PCR</t>
  </si>
  <si>
    <t>MHKP3BA1JMK162566</t>
  </si>
  <si>
    <t>K3MH90202</t>
  </si>
  <si>
    <t>B9753PCR</t>
  </si>
  <si>
    <t>MHKB3BA1JMK074406</t>
  </si>
  <si>
    <t>K3MH88995</t>
  </si>
  <si>
    <t>B9815PCR</t>
  </si>
  <si>
    <t>MHKB3BA1JMK075375</t>
  </si>
  <si>
    <t>K3MH93304</t>
  </si>
  <si>
    <t>B9676PCR</t>
  </si>
  <si>
    <t>MHKB3BA1JMK075403</t>
  </si>
  <si>
    <t>K3MH93472</t>
  </si>
  <si>
    <t>B9640PCR</t>
  </si>
  <si>
    <t>MHKB3BA1JMK074360</t>
  </si>
  <si>
    <t>K3MH88927</t>
  </si>
  <si>
    <t>B9811PCR</t>
  </si>
  <si>
    <t>MHKB3BA1JMK075396</t>
  </si>
  <si>
    <t>K3MH93417</t>
  </si>
  <si>
    <t>B9813PCR</t>
  </si>
  <si>
    <t>MHKB3BA1JMK075386</t>
  </si>
  <si>
    <t>K3MH93462</t>
  </si>
  <si>
    <t>B9680PCR</t>
  </si>
  <si>
    <t>MHKB3BA1JMK075414</t>
  </si>
  <si>
    <t>K3MH93566</t>
  </si>
  <si>
    <t>Gran Max Box 1.3 RD FH</t>
  </si>
  <si>
    <t>B9654PCR</t>
  </si>
  <si>
    <t>MHKB3BA1JMK163365</t>
  </si>
  <si>
    <t>K3MH91844</t>
  </si>
  <si>
    <t>B9682PCR</t>
  </si>
  <si>
    <t>MHKB3BA1JMK075424</t>
  </si>
  <si>
    <t>K3MH93642</t>
  </si>
  <si>
    <t>All New Triton SC HDX 4x4 M/T</t>
  </si>
  <si>
    <t>B9865PCR</t>
  </si>
  <si>
    <t>MMBENKL30MH036430</t>
  </si>
  <si>
    <t>4D56UBD8215</t>
  </si>
  <si>
    <t>B9727PCR</t>
  </si>
  <si>
    <t>MHKB3BA1JMK074384</t>
  </si>
  <si>
    <t>K3MH88952</t>
  </si>
  <si>
    <t>B9801PCR</t>
  </si>
  <si>
    <t>MHKP3BA1JMK162690</t>
  </si>
  <si>
    <t>K3MH90513</t>
  </si>
  <si>
    <t>B9710PCR</t>
  </si>
  <si>
    <t>MHKB3BA1JMK075762</t>
  </si>
  <si>
    <t>K3MH94136</t>
  </si>
  <si>
    <t>B9652PCR</t>
  </si>
  <si>
    <t>MHKP3BA1JMK163334</t>
  </si>
  <si>
    <t>K3MH91791</t>
  </si>
  <si>
    <t>B9859PCR</t>
  </si>
  <si>
    <t>MHKB3BA1JMK075524</t>
  </si>
  <si>
    <t>K3MH93944</t>
  </si>
  <si>
    <t>B9861PCR</t>
  </si>
  <si>
    <t>MHKB3BA1JMK075551</t>
  </si>
  <si>
    <t>K3MH93977</t>
  </si>
  <si>
    <t>B9712PCR</t>
  </si>
  <si>
    <t>MHKB3BA1JMK075534</t>
  </si>
  <si>
    <t>K3MH93967</t>
  </si>
  <si>
    <t>B9799PCR</t>
  </si>
  <si>
    <t>MHKP3BA1JMK163007</t>
  </si>
  <si>
    <t>K3MH91175</t>
  </si>
  <si>
    <t>B9656PCR</t>
  </si>
  <si>
    <t>MHKP3BA1JMK162232</t>
  </si>
  <si>
    <t>K3MH89117</t>
  </si>
  <si>
    <t>B9650PCR</t>
  </si>
  <si>
    <t>MHKP3BA1JMK162263</t>
  </si>
  <si>
    <t>K3MH89223</t>
  </si>
  <si>
    <t>B9714PCR</t>
  </si>
  <si>
    <t>MHKB3BA1JMK075560</t>
  </si>
  <si>
    <t>K3MH94025</t>
  </si>
  <si>
    <t>Colt Diesel FE71</t>
  </si>
  <si>
    <t>B9109PCS</t>
  </si>
  <si>
    <t>MHMFE71P1MK065394</t>
  </si>
  <si>
    <t>4D34TX43215</t>
  </si>
  <si>
    <t>B9113PCS</t>
  </si>
  <si>
    <t>MHMFE71P1MK065457</t>
  </si>
  <si>
    <t>4D34TX78432</t>
  </si>
  <si>
    <t>B9855PCR</t>
  </si>
  <si>
    <t>MHKB3BA1JMK075738</t>
  </si>
  <si>
    <t>K3MH94234</t>
  </si>
  <si>
    <t>B9831PCR</t>
  </si>
  <si>
    <t>MHKB3BA1JMK075345</t>
  </si>
  <si>
    <t>K3MH93170</t>
  </si>
  <si>
    <t>B9686PCR</t>
  </si>
  <si>
    <t>MHKB3BA1JMK075319</t>
  </si>
  <si>
    <t>K3MH93031</t>
  </si>
  <si>
    <t>B9857PCR</t>
  </si>
  <si>
    <t>MHKB3BA1JMK075750</t>
  </si>
  <si>
    <t>K3MH94461</t>
  </si>
  <si>
    <t>B9817PCR</t>
  </si>
  <si>
    <t>MHKB3BA1JMK075356</t>
  </si>
  <si>
    <t>K3MH93279</t>
  </si>
  <si>
    <t>B9819PCR</t>
  </si>
  <si>
    <t>MHKB3BA1JMK075366</t>
  </si>
  <si>
    <t>K3MH93262</t>
  </si>
  <si>
    <t>B9918PCR</t>
  </si>
  <si>
    <t>MHKP3BA1JMK164278</t>
  </si>
  <si>
    <t>K3MH93976</t>
  </si>
  <si>
    <t>B9916PCR</t>
  </si>
  <si>
    <t>MHKP3BA1JMK164927</t>
  </si>
  <si>
    <t>K3MH95839</t>
  </si>
  <si>
    <t>B9694PCR</t>
  </si>
  <si>
    <t>MHKB3BA1JMK075335</t>
  </si>
  <si>
    <t>K3MH93083</t>
  </si>
  <si>
    <t>B9137PCS</t>
  </si>
  <si>
    <t>MHKP3BA1JMK167619</t>
  </si>
  <si>
    <t>K3MJ010080</t>
  </si>
  <si>
    <t>B9008PCS</t>
  </si>
  <si>
    <t>MHKP3BA1JMK166042</t>
  </si>
  <si>
    <t>K3MH97955</t>
  </si>
  <si>
    <t>B9852PCR</t>
  </si>
  <si>
    <t>MHMFE71PCMK020620</t>
  </si>
  <si>
    <t>4D34TX80533</t>
  </si>
  <si>
    <t>B9850PCR</t>
  </si>
  <si>
    <t>MHMFE71PCMK020619</t>
  </si>
  <si>
    <t>4D34TX80536</t>
  </si>
  <si>
    <t>B9854PCR</t>
  </si>
  <si>
    <t>MHMFE71PCMK020618</t>
  </si>
  <si>
    <t>4D34TX80534</t>
  </si>
  <si>
    <t>0000591/4/01/12/2020</t>
  </si>
  <si>
    <t>ANDALAN DUTA EKA NUSANTARA. PT</t>
  </si>
  <si>
    <t>Gran Max 1.3 Blind Van A/C</t>
  </si>
  <si>
    <t>Berau</t>
  </si>
  <si>
    <t>KT8296YO</t>
  </si>
  <si>
    <t>MHKB3BA1JKK065866</t>
  </si>
  <si>
    <t>K3MH66687</t>
  </si>
  <si>
    <t>Colt Diesel FE 71 Box Alumunium</t>
  </si>
  <si>
    <t>KopKar PT. Asuransi Ekspor Indonesia</t>
  </si>
  <si>
    <t>Makasar</t>
  </si>
  <si>
    <t>PT. TOYAMILINDO</t>
  </si>
  <si>
    <t>B2026JE</t>
  </si>
  <si>
    <t>B9626UCZ</t>
  </si>
  <si>
    <t>MHKB3BA1JMK078123</t>
  </si>
  <si>
    <t>K3MJ02378</t>
  </si>
  <si>
    <t>PT. SECOM INDONESIA</t>
  </si>
  <si>
    <t>SIGRA 1.2 X A/T</t>
  </si>
  <si>
    <t>PACIFIC FOOD INDONESIA, PT</t>
  </si>
  <si>
    <t>Great New Xenia X M/T 1.3 STD</t>
  </si>
  <si>
    <t>Mazda CX-5 2.5L A/T</t>
  </si>
  <si>
    <t>ORANG KREATIF EKSIS, PT</t>
  </si>
  <si>
    <t>Colt Diesel FE71 Box Besi</t>
  </si>
  <si>
    <t>rekondisi unit</t>
  </si>
  <si>
    <t>MAHIZA KARYA MANDIRI, PT</t>
  </si>
  <si>
    <t>All New Triton Single Cabin HDX</t>
  </si>
  <si>
    <t>+ layanan GPS</t>
  </si>
  <si>
    <t>A8795S</t>
  </si>
  <si>
    <t>MMBJNKL30JHO70213-GTS</t>
  </si>
  <si>
    <t>4D56UAV5809-GTS</t>
  </si>
  <si>
    <t>KT8509NH</t>
  </si>
  <si>
    <t>MMBJNKL306HO49262-GTS</t>
  </si>
  <si>
    <t>4D56UAE6338-GTS</t>
  </si>
  <si>
    <t>B9873UDG</t>
  </si>
  <si>
    <t>MHMFE71PGMK008734</t>
  </si>
  <si>
    <t>4D34TX28317</t>
  </si>
  <si>
    <t>B9854UDG</t>
  </si>
  <si>
    <t>MHMFE71PGMK008736</t>
  </si>
  <si>
    <t>4D34TX28323</t>
  </si>
  <si>
    <t>B9879UDG</t>
  </si>
  <si>
    <t>MHMFE71PGMK008735</t>
  </si>
  <si>
    <t>4D34TX28325</t>
  </si>
  <si>
    <t>KARYA NIAGA ABADI, PT (J&amp;T)</t>
  </si>
  <si>
    <t>Colt Diesel FE74L Box Alumunium</t>
  </si>
  <si>
    <t>Probolinggo</t>
  </si>
  <si>
    <t>Isuzu Traga Box Alumunium</t>
  </si>
  <si>
    <t>+ Sewa GPS</t>
  </si>
  <si>
    <t xml:space="preserve">Colt Diesel FE71L Box </t>
  </si>
  <si>
    <t xml:space="preserve">Colt Diesel FE74LK  Box </t>
  </si>
  <si>
    <t>Isuzu Traga</t>
  </si>
  <si>
    <t>L8552CJ</t>
  </si>
  <si>
    <t>MHCPHR54CMJ425227</t>
  </si>
  <si>
    <t>E425227</t>
  </si>
  <si>
    <t>L8621CJ</t>
  </si>
  <si>
    <t>MHCPHR54CMJ425236</t>
  </si>
  <si>
    <t>E425236</t>
  </si>
  <si>
    <t>L8547CJ</t>
  </si>
  <si>
    <t>MHCPHR54CMJ425238</t>
  </si>
  <si>
    <t>E425238</t>
  </si>
  <si>
    <t>L8326CJ</t>
  </si>
  <si>
    <t>MHCPHR54CMJ425240</t>
  </si>
  <si>
    <t>E425240</t>
  </si>
  <si>
    <t>L8219CJ</t>
  </si>
  <si>
    <t>MHCPHR54CMJ425242</t>
  </si>
  <si>
    <t>E425242</t>
  </si>
  <si>
    <t>L8322CJ</t>
  </si>
  <si>
    <t>MHCPHR54CMJ425251</t>
  </si>
  <si>
    <t>E425251</t>
  </si>
  <si>
    <t>L8606CJ</t>
  </si>
  <si>
    <t>MHCPHR54CMJ425237</t>
  </si>
  <si>
    <t>E425237</t>
  </si>
  <si>
    <t>L8335CJ</t>
  </si>
  <si>
    <t>MHCPHR54CMJ425239</t>
  </si>
  <si>
    <t>E425239</t>
  </si>
  <si>
    <t>L8320CJ</t>
  </si>
  <si>
    <t>MHCPHR54CMJ425241</t>
  </si>
  <si>
    <t>E425241</t>
  </si>
  <si>
    <t>L8339CJ</t>
  </si>
  <si>
    <t>MHCPHR54CMJ425243</t>
  </si>
  <si>
    <t>E425243</t>
  </si>
  <si>
    <t>Isuzu NMR71 TL</t>
  </si>
  <si>
    <t>L8867CJ</t>
  </si>
  <si>
    <t>MHCNMR71LMJ121527</t>
  </si>
  <si>
    <t>B121527</t>
  </si>
  <si>
    <t>L8849CJ</t>
  </si>
  <si>
    <t>MHCNMR71LMJ121493</t>
  </si>
  <si>
    <t>B121493</t>
  </si>
  <si>
    <t>L8873CJ</t>
  </si>
  <si>
    <t>MHCNMR71LMJ121751</t>
  </si>
  <si>
    <t>B121751</t>
  </si>
  <si>
    <t>L8851CJ</t>
  </si>
  <si>
    <t>MHCNMR71LMJ121756</t>
  </si>
  <si>
    <t>B121756</t>
  </si>
  <si>
    <t>L8846CJ</t>
  </si>
  <si>
    <t>MHCNMR71LMJ121977</t>
  </si>
  <si>
    <t>B121977</t>
  </si>
  <si>
    <t>L8864CJ</t>
  </si>
  <si>
    <t>MHCNMR71LMJ121752</t>
  </si>
  <si>
    <t>B121752</t>
  </si>
  <si>
    <t>L8895CJ</t>
  </si>
  <si>
    <t>MHCNMR71LMJ121884</t>
  </si>
  <si>
    <t>B121884</t>
  </si>
  <si>
    <t>L8254CJ</t>
  </si>
  <si>
    <t>MHCPHR54CMJ425254</t>
  </si>
  <si>
    <t>E425254</t>
  </si>
  <si>
    <t>L8560CJ</t>
  </si>
  <si>
    <t>MHCPHR54CMJ425257</t>
  </si>
  <si>
    <t>E425257</t>
  </si>
  <si>
    <t>L8592CJ</t>
  </si>
  <si>
    <t>MHCPHR54CMJ425259</t>
  </si>
  <si>
    <t>E425259</t>
  </si>
  <si>
    <t>L8303CJ</t>
  </si>
  <si>
    <t>MHCPHR54CMJ425252</t>
  </si>
  <si>
    <t>E425252</t>
  </si>
  <si>
    <t>L8594CJ</t>
  </si>
  <si>
    <t>MHCPHR54CMJ425264</t>
  </si>
  <si>
    <t>E425264</t>
  </si>
  <si>
    <t>L8097CJ</t>
  </si>
  <si>
    <t>MHCPHR54CMJ425256</t>
  </si>
  <si>
    <t>E425256</t>
  </si>
  <si>
    <t>L8549CJ</t>
  </si>
  <si>
    <t>MHCPHR54CMJ425258</t>
  </si>
  <si>
    <t>E425258</t>
  </si>
  <si>
    <t>L8605CJ</t>
  </si>
  <si>
    <t>MHCPHR54CMJ425260</t>
  </si>
  <si>
    <t>E425260</t>
  </si>
  <si>
    <t>L8599CJ</t>
  </si>
  <si>
    <t>MHCPHR54CMJ425262</t>
  </si>
  <si>
    <t>E425262</t>
  </si>
  <si>
    <t>L8893CJ</t>
  </si>
  <si>
    <t>MHCNMR71LMJ121978</t>
  </si>
  <si>
    <t>B121978</t>
  </si>
  <si>
    <t>L8852CJ</t>
  </si>
  <si>
    <t>MHCNMR71LMJ121981</t>
  </si>
  <si>
    <t>B121981</t>
  </si>
  <si>
    <t>L8868CJ</t>
  </si>
  <si>
    <t>MHCNMR71LMJ121979</t>
  </si>
  <si>
    <t>B121979</t>
  </si>
  <si>
    <t>L8294CJ</t>
  </si>
  <si>
    <t>MHCPHR54CMJ425268</t>
  </si>
  <si>
    <t>E425268</t>
  </si>
  <si>
    <t>L8366CJ</t>
  </si>
  <si>
    <t>MHCPHR54CMJ425269</t>
  </si>
  <si>
    <t>E425269</t>
  </si>
  <si>
    <t>L8340CJ</t>
  </si>
  <si>
    <t>MHCPHR54CMJ425270</t>
  </si>
  <si>
    <t>E425270</t>
  </si>
  <si>
    <t>L8287CJ</t>
  </si>
  <si>
    <t>MHCPHR54CMJ425271</t>
  </si>
  <si>
    <t>E425271</t>
  </si>
  <si>
    <t>L8324CJ</t>
  </si>
  <si>
    <t>MHCPHR54CMJ425273</t>
  </si>
  <si>
    <t>E425273</t>
  </si>
  <si>
    <t>L8266CJ</t>
  </si>
  <si>
    <t>MHCPHR54CMJ425274</t>
  </si>
  <si>
    <t>E425274</t>
  </si>
  <si>
    <t>L8566CJ</t>
  </si>
  <si>
    <t>MHCPHR54CMJ425275</t>
  </si>
  <si>
    <t>E425275</t>
  </si>
  <si>
    <t>L8101CJ</t>
  </si>
  <si>
    <t>MHCPHR54CMJ425276</t>
  </si>
  <si>
    <t>E425276</t>
  </si>
  <si>
    <t>L8215CJ</t>
  </si>
  <si>
    <t>MHCPHR54CMJ425277</t>
  </si>
  <si>
    <t>E425277</t>
  </si>
  <si>
    <t>L8089CJ</t>
  </si>
  <si>
    <t>MHCPHR54CMJ425278</t>
  </si>
  <si>
    <t>E425278</t>
  </si>
  <si>
    <t>L8065CJ</t>
  </si>
  <si>
    <t>MHCPHR54CMJ425288</t>
  </si>
  <si>
    <t>E425288</t>
  </si>
  <si>
    <t>L8072CJ</t>
  </si>
  <si>
    <t>MHCPHR54CMJ425289</t>
  </si>
  <si>
    <t>E425289</t>
  </si>
  <si>
    <t>L8603CJ</t>
  </si>
  <si>
    <t>MHCPHR54CMJ425290</t>
  </si>
  <si>
    <t>E425290</t>
  </si>
  <si>
    <t>L8068CJ</t>
  </si>
  <si>
    <t>MHCPHR54CMJ425292</t>
  </si>
  <si>
    <t>E425292</t>
  </si>
  <si>
    <t>L8556CJ</t>
  </si>
  <si>
    <t>MHCPHR54CMJ425250</t>
  </si>
  <si>
    <t>E425250</t>
  </si>
  <si>
    <t>L8843CJ</t>
  </si>
  <si>
    <t>MHCPHR54CMJ425298</t>
  </si>
  <si>
    <t>E425298</t>
  </si>
  <si>
    <t>L8090CJ</t>
  </si>
  <si>
    <t>MHCPHR54CMJ425299</t>
  </si>
  <si>
    <t>E425299</t>
  </si>
  <si>
    <t>L8092CJ</t>
  </si>
  <si>
    <t>MHCPHR54CMJ425301</t>
  </si>
  <si>
    <t>E425301</t>
  </si>
  <si>
    <t>L8569CJ</t>
  </si>
  <si>
    <t>MHCPHR54CMJ425316</t>
  </si>
  <si>
    <t>E425316</t>
  </si>
  <si>
    <t>L8837CJ</t>
  </si>
  <si>
    <t>MHCPHR54CMJ425317</t>
  </si>
  <si>
    <t>E425317</t>
  </si>
  <si>
    <t>SUKSES MANTAP SEJAHTERA, PT</t>
  </si>
  <si>
    <t>Triton HDX Single Cabin</t>
  </si>
  <si>
    <t>NTB</t>
  </si>
  <si>
    <t>Dompu, Bima</t>
  </si>
  <si>
    <t>novasi</t>
  </si>
  <si>
    <t>Triton HDX DC 4x4  M/T</t>
  </si>
  <si>
    <t>VALVOLINE LUBRICANTS AND CHEMICALS INDONESIA</t>
  </si>
  <si>
    <t>Kijang Innova 2.4 G A/T Diesel</t>
  </si>
  <si>
    <t>Kijang Innova 2.0 G A/T Bensin</t>
  </si>
  <si>
    <t>B2704POF</t>
  </si>
  <si>
    <t>MHFJW8EM3M2392838</t>
  </si>
  <si>
    <t>1TRA906483</t>
  </si>
  <si>
    <t>ILC Logistic Indonesia , PT</t>
  </si>
  <si>
    <t>Kerawang</t>
  </si>
  <si>
    <t>MITRA EKSPEDISI SEJAHTERA, PT (J&amp;T)</t>
  </si>
  <si>
    <t>Colt Diesel FE71L Box  Besi</t>
  </si>
  <si>
    <t>Colt Diesel FE84 GHDL Box  Besi</t>
  </si>
  <si>
    <t>Colt Diesel FE74L Box  Besi</t>
  </si>
  <si>
    <t xml:space="preserve">Colt Diesel FE71 L </t>
  </si>
  <si>
    <t xml:space="preserve">Colt Diesel FE74 L </t>
  </si>
  <si>
    <t>4D34TX28153</t>
  </si>
  <si>
    <t>DAYA KOBELCO CONTRUCTION MACHINERY INDONESIA</t>
  </si>
  <si>
    <t>GEOSERVICES, PT</t>
  </si>
  <si>
    <t>All New Triton Double Cabin GLS</t>
  </si>
  <si>
    <t>WORLD INNOVATIVE TELECOMMUNICATION</t>
  </si>
  <si>
    <t>Colt Diesel FE71 L box besi</t>
  </si>
  <si>
    <t>B9184PCL</t>
  </si>
  <si>
    <t>MHMFE71PCGK008071</t>
  </si>
  <si>
    <t>4D34TP57571</t>
  </si>
  <si>
    <t>New Avanza 1.3 G A/T</t>
  </si>
  <si>
    <t>B2209SIE</t>
  </si>
  <si>
    <t>MHKM5EB3JKK023640</t>
  </si>
  <si>
    <t>1NRG013950</t>
  </si>
  <si>
    <t>0000369/4/08/08/2020</t>
  </si>
  <si>
    <t>INDOTRUCK UTAMA, PT</t>
  </si>
  <si>
    <t>Triton HDX Double Cabin</t>
  </si>
  <si>
    <t>KT8840NJ</t>
  </si>
  <si>
    <t>MMBJNKL30HH050667</t>
  </si>
  <si>
    <t>4D56UAN3364</t>
  </si>
  <si>
    <t>All New Triton HDX  4x4 Single Cabin</t>
  </si>
  <si>
    <t>0000425/4/08/11/2020</t>
  </si>
  <si>
    <t>KT8046YQ</t>
  </si>
  <si>
    <t>MMBJJKL10LH033297</t>
  </si>
  <si>
    <t>4N15UGN1040</t>
  </si>
  <si>
    <t>0000446/4/08/12/2020</t>
  </si>
  <si>
    <t>BH3793XX</t>
  </si>
  <si>
    <t>MMBJNKL30LH046488</t>
  </si>
  <si>
    <t>4D56UBC6987</t>
  </si>
  <si>
    <t>BH8430MQ</t>
  </si>
  <si>
    <t>BH3792XX</t>
  </si>
  <si>
    <t>MMBJNKL30LH046546</t>
  </si>
  <si>
    <t>4D56UBC7231</t>
  </si>
  <si>
    <t>0000427/4/08/11/2020</t>
  </si>
  <si>
    <t>B9275UBC</t>
  </si>
  <si>
    <t>MMBJJKL10LH036934</t>
  </si>
  <si>
    <t>4N15UGN9907</t>
  </si>
  <si>
    <t>B9266UBC</t>
  </si>
  <si>
    <t>MMBJJKL10LH036667</t>
  </si>
  <si>
    <t>4N15UGN9235</t>
  </si>
  <si>
    <t>Triton HDX Double Cabin 4x4 M/T</t>
  </si>
  <si>
    <t>BK8016EV</t>
  </si>
  <si>
    <t>MMBJNKL30MH025707</t>
  </si>
  <si>
    <t>4D56UBD4074</t>
  </si>
  <si>
    <t>MARGA NUSANTARA JAYA, PT</t>
  </si>
  <si>
    <t>L300 Diesel Box</t>
  </si>
  <si>
    <t>New Toyota Calya G M/T</t>
  </si>
  <si>
    <t>Calya G M/T</t>
  </si>
  <si>
    <t>D1248AJA</t>
  </si>
  <si>
    <t>B8257UOY</t>
  </si>
  <si>
    <t>L9406F</t>
  </si>
  <si>
    <t>H9568CA</t>
  </si>
  <si>
    <t>B2056UZH</t>
  </si>
  <si>
    <t>MK2NCLHARMJ002015</t>
  </si>
  <si>
    <t>4A91KAJ6895</t>
  </si>
  <si>
    <t>B2092UZH</t>
  </si>
  <si>
    <t>MK2NCLHARMJ002072</t>
  </si>
  <si>
    <t>4A91KAJ9069</t>
  </si>
  <si>
    <t>AB8392EB</t>
  </si>
  <si>
    <t>MK2L0PU39MJ019101</t>
  </si>
  <si>
    <t>4D56CX92236</t>
  </si>
  <si>
    <t>AB8393EB</t>
  </si>
  <si>
    <t>MK2L0PU39MJ019197</t>
  </si>
  <si>
    <t>4D56CX81768</t>
  </si>
  <si>
    <t>D8641FQ</t>
  </si>
  <si>
    <t>MHMFE71PGMK009251</t>
  </si>
  <si>
    <t>4D34TX66909</t>
  </si>
  <si>
    <t>SANY PERKASA, PT</t>
  </si>
  <si>
    <t>KT8891YP</t>
  </si>
  <si>
    <t>All New Triton HDX 4x4 Single Cabin</t>
  </si>
  <si>
    <t>All New Hilux 2.4L Double Cabin G 4x4 M/T</t>
  </si>
  <si>
    <t>BM8180TW</t>
  </si>
  <si>
    <t>BM9266UBC</t>
  </si>
  <si>
    <t>BA8247QZ</t>
  </si>
  <si>
    <t>MROKB8CD6M1126591</t>
  </si>
  <si>
    <t>2GD4982536</t>
  </si>
  <si>
    <t>0000363/4/08/08/2020</t>
  </si>
  <si>
    <t>AVIALINE INDONESIA TRANSPORT, PT</t>
  </si>
  <si>
    <t>L9625BV</t>
  </si>
  <si>
    <t>MHMFE71P1EK051967</t>
  </si>
  <si>
    <t>4D34TK97742</t>
  </si>
  <si>
    <t>L9629BV</t>
  </si>
  <si>
    <t>MHMFE71P1EK051418</t>
  </si>
  <si>
    <t>4D34TK82756</t>
  </si>
  <si>
    <t>L9626BV</t>
  </si>
  <si>
    <t>MHMFE71P1EK051420</t>
  </si>
  <si>
    <t>4D34TK82754</t>
  </si>
  <si>
    <t>TIKI JALUR NUGRAHA EKAKURIR</t>
  </si>
  <si>
    <t>Colt Diesel FE74L Wing Box</t>
  </si>
  <si>
    <t>4D34TS26048</t>
  </si>
  <si>
    <t>Isuzu Elf NKR71 C/C</t>
  </si>
  <si>
    <t>L9609NK</t>
  </si>
  <si>
    <t>Isuzu Elf NMR71 TL</t>
  </si>
  <si>
    <t>L9627CF</t>
  </si>
  <si>
    <t>MHMFE71PCMK019923</t>
  </si>
  <si>
    <t>4D34TX31687</t>
  </si>
  <si>
    <t>L9697CI</t>
  </si>
  <si>
    <t>MHMFE74PVMK005633</t>
  </si>
  <si>
    <t>4D34TX68087</t>
  </si>
  <si>
    <t>L9698CI</t>
  </si>
  <si>
    <t>MHMFE74PVMK005589</t>
  </si>
  <si>
    <t>4D34TX68061</t>
  </si>
  <si>
    <t>L9694CI</t>
  </si>
  <si>
    <t>MHMFE74PVMK005640</t>
  </si>
  <si>
    <t>4D34TX68060</t>
  </si>
  <si>
    <t>L9695CI</t>
  </si>
  <si>
    <t>MHMFE74PVMK005639</t>
  </si>
  <si>
    <t>4D34TX68059</t>
  </si>
  <si>
    <t>QUNIE CONCULTING INDONESIA, PT</t>
  </si>
  <si>
    <t xml:space="preserve">Xpander 1.5L Sport K A/T </t>
  </si>
  <si>
    <t>YAMANASHI INDONESIA, PT</t>
  </si>
  <si>
    <t>PUSDIKLAT JPPPIW</t>
  </si>
  <si>
    <t>All New Honda CRV 1.5L Turbo</t>
  </si>
  <si>
    <t>SUMBER PRIMA ANUGRAH ABADI, PT</t>
  </si>
  <si>
    <t>Toyota Calya G A/T</t>
  </si>
  <si>
    <t>B2600SRX</t>
  </si>
  <si>
    <t>MHKA6GK6JMJ609352</t>
  </si>
  <si>
    <t>3NRH600371</t>
  </si>
  <si>
    <t>B1564DFA</t>
  </si>
  <si>
    <t>MK2NCLHARMJ001748</t>
  </si>
  <si>
    <t>4A91KAH5781</t>
  </si>
  <si>
    <t>KECANTIKAN FARRA KOSMETIK INDONESIA</t>
  </si>
  <si>
    <t>Pajero Sport Dakkar 4x2 A/T</t>
  </si>
  <si>
    <t>Used Car</t>
  </si>
  <si>
    <t>ARTHA MAS GRAHA ANDALAN, PT</t>
  </si>
  <si>
    <t>All New Kijang Innova 2.5 A/T Diesel Vanturer</t>
  </si>
  <si>
    <t>L1274UU</t>
  </si>
  <si>
    <t>L1275UU</t>
  </si>
  <si>
    <t xml:space="preserve">All New Kijang Innova 2.4 G A/T Diesel </t>
  </si>
  <si>
    <t>L1035UI</t>
  </si>
  <si>
    <t>L1034UI</t>
  </si>
  <si>
    <t>L1036UI</t>
  </si>
  <si>
    <t>Hiace Premio 2.8 M/T</t>
  </si>
  <si>
    <t>P7276G</t>
  </si>
  <si>
    <t>1GD9709279</t>
  </si>
  <si>
    <t>All New Hilux 2.4L Double Cabin V 4x4 A/T</t>
  </si>
  <si>
    <t>B2958UZB</t>
  </si>
  <si>
    <t>MHFJW8EMXM2390245</t>
  </si>
  <si>
    <t>1TRA875471</t>
  </si>
  <si>
    <t>B2833UZC</t>
  </si>
  <si>
    <t>MHFJW8EM5M2390346</t>
  </si>
  <si>
    <t>1TRA876767</t>
  </si>
  <si>
    <t>ARTHA BERLIAN BLAMBANGAN, PT</t>
  </si>
  <si>
    <t>B2135UZL</t>
  </si>
  <si>
    <t>MK2NCLMARMJ001174</t>
  </si>
  <si>
    <t>4A91KAJ7507</t>
  </si>
  <si>
    <t>B2296UZK</t>
  </si>
  <si>
    <t>MK2NCLMARMJ001178</t>
  </si>
  <si>
    <t>4A91KAJ7316</t>
  </si>
  <si>
    <t>B2147UZL</t>
  </si>
  <si>
    <t>MK2NCLMARMJ001006</t>
  </si>
  <si>
    <t>4A91KAJ3134</t>
  </si>
  <si>
    <t>INBISCO NIAGATAMA SEMESTA, PT</t>
  </si>
  <si>
    <t>Gran Max 1.3 Minibus  FH</t>
  </si>
  <si>
    <t>0000436/4/08/12/2020</t>
  </si>
  <si>
    <t>Daihatsu Luxio 1.5 X M/T</t>
  </si>
  <si>
    <t>B2100SOR</t>
  </si>
  <si>
    <t>MHKW3CA3JHK017832</t>
  </si>
  <si>
    <t>3SZDGE0927</t>
  </si>
  <si>
    <t>PASCAL CORPINDO SEMESTA, PT</t>
  </si>
  <si>
    <t>Gran Max 1.3D Minibus FH</t>
  </si>
  <si>
    <t>MANDIRI INSAN USAHA, PT</t>
  </si>
  <si>
    <t>BG8081XA</t>
  </si>
  <si>
    <t>BG8082XA</t>
  </si>
  <si>
    <t>BG8283XA</t>
  </si>
  <si>
    <t>BG8084XA</t>
  </si>
  <si>
    <t>BG8085XA</t>
  </si>
  <si>
    <t>Hiace Commuter M/T</t>
  </si>
  <si>
    <t>Xpander 1.5L Sport M/T</t>
  </si>
  <si>
    <t>All New Kijang Innova 2.0 V A/T Bensin</t>
  </si>
  <si>
    <t>BM1290OS</t>
  </si>
  <si>
    <t>MHFJW8EM2K2378491</t>
  </si>
  <si>
    <t>1TRA707943</t>
  </si>
  <si>
    <t>DOOSAN HEAVY INDUSTRIES INDONESIA, PT</t>
  </si>
  <si>
    <t>B2486PKA</t>
  </si>
  <si>
    <t>Carry Pick Up Flat Deck</t>
  </si>
  <si>
    <t>B2165UZG</t>
  </si>
  <si>
    <t>MHFJW8EM1M2392739</t>
  </si>
  <si>
    <t>1TRA904814</t>
  </si>
  <si>
    <t>FRESENIUS KABI COMBIPHAR, PT</t>
  </si>
  <si>
    <t>Mobiliio E CVT</t>
  </si>
  <si>
    <t>New Alphard 2.5 G A/T</t>
  </si>
  <si>
    <t>Honda CRV 1.5 S CVT</t>
  </si>
  <si>
    <t>B2566UZD</t>
  </si>
  <si>
    <t>MHRDD4850MJ101181</t>
  </si>
  <si>
    <t>L15Z16453350</t>
  </si>
  <si>
    <t>HRV 1.5 S CVT</t>
  </si>
  <si>
    <t>B1922SJR</t>
  </si>
  <si>
    <t>MHRRM1830HJ750207</t>
  </si>
  <si>
    <t>R20A54713361</t>
  </si>
  <si>
    <t>B2218UZH</t>
  </si>
  <si>
    <t>MHRDD4850MJ101175</t>
  </si>
  <si>
    <t>L15Z16453296</t>
  </si>
  <si>
    <t>ETHICA INDUSTRI FARMASI, PT</t>
  </si>
  <si>
    <t>Honda HRV 1.5 S CVT</t>
  </si>
  <si>
    <t>B2791UOT</t>
  </si>
  <si>
    <t>B2427UZD</t>
  </si>
  <si>
    <t>MHRDD4850MJ101081</t>
  </si>
  <si>
    <t>L15Z16453309</t>
  </si>
  <si>
    <t>CKD TRADING INDONESIA, PT</t>
  </si>
  <si>
    <t>Calya G A/T</t>
  </si>
  <si>
    <t>MHFJW8EM1M2387248</t>
  </si>
  <si>
    <t>B2544POC</t>
  </si>
  <si>
    <t>MHFJW8EM4M2390144</t>
  </si>
  <si>
    <t>1TRA874736</t>
  </si>
  <si>
    <t>B2039POG</t>
  </si>
  <si>
    <t>MHFJW8EM6M2392106</t>
  </si>
  <si>
    <t>1TRA900917</t>
  </si>
  <si>
    <t>All New Xenia 1.5 R ASA CVT</t>
  </si>
  <si>
    <t>SETA JASA TRANS, PT</t>
  </si>
  <si>
    <t>Colt Diesel FE 74L</t>
  </si>
  <si>
    <t>L9687BX</t>
  </si>
  <si>
    <t>L9686BX</t>
  </si>
  <si>
    <t>L9683BX</t>
  </si>
  <si>
    <t>AMANAH PRIMA INDONESIA, PT</t>
  </si>
  <si>
    <t>B1269DFF</t>
  </si>
  <si>
    <t>MHKM5EB3JMK036863</t>
  </si>
  <si>
    <t>1NRG156726</t>
  </si>
  <si>
    <t>B9283PCP</t>
  </si>
  <si>
    <t>MHKB3BA1JKK059546</t>
  </si>
  <si>
    <t>K3MH51400</t>
  </si>
  <si>
    <t>B9260PCP</t>
  </si>
  <si>
    <t>MHKB3BA1JKK059552</t>
  </si>
  <si>
    <t>K3MH51520</t>
  </si>
  <si>
    <t>GUNTNER INDONESIA, PT</t>
  </si>
  <si>
    <t>All New Kijang Innova 2.0 G A/T Lux Bensin</t>
  </si>
  <si>
    <t>All New Kijang Innova 2.0 G A/T Venturer</t>
  </si>
  <si>
    <t>L1183AAB</t>
  </si>
  <si>
    <t>MHFJW8EM1M2393583</t>
  </si>
  <si>
    <t>1TRA916047</t>
  </si>
  <si>
    <t>PT. GRAHA SARANA DUTA</t>
  </si>
  <si>
    <t>Toyota Transmover</t>
  </si>
  <si>
    <t>+GPS Service</t>
  </si>
  <si>
    <t>MHKM5EA2JLK07</t>
  </si>
  <si>
    <t>1NR G075507</t>
  </si>
  <si>
    <t>B2855SRL</t>
  </si>
  <si>
    <t>1NR G075267</t>
  </si>
  <si>
    <t>B2867SRL</t>
  </si>
  <si>
    <t>B2753SRM</t>
  </si>
  <si>
    <t>MHKM5EA2JLK076305</t>
  </si>
  <si>
    <t>1NRG077273</t>
  </si>
  <si>
    <t>B2850SRL</t>
  </si>
  <si>
    <t>Xpander1.5L Exceed A/T White</t>
  </si>
  <si>
    <t>D1302XYY</t>
  </si>
  <si>
    <t>MK2NCLHARMJ0019627</t>
  </si>
  <si>
    <t>4A91KAJ5215</t>
  </si>
  <si>
    <t>PT. CIREBON POWER SERVICES</t>
  </si>
  <si>
    <t>Isuzu TRAGA Pick Up FD</t>
  </si>
  <si>
    <t>Isuzu Elf NLR55 BLX</t>
  </si>
  <si>
    <t>E7021KB</t>
  </si>
  <si>
    <t>E7022KB</t>
  </si>
  <si>
    <t>PT. CIREBON ELECTRIC POWER</t>
  </si>
  <si>
    <t>Hilux 2.4 V Double Cabin 4x4 A/T</t>
  </si>
  <si>
    <t>MR0BB3CD0M0001725</t>
  </si>
  <si>
    <t>New Fortuner 2.7 SRZ AT Bensin Lux</t>
  </si>
  <si>
    <t>1TRA869558</t>
  </si>
  <si>
    <t>E1268Dk</t>
  </si>
  <si>
    <t>MK2KRWPNUMJ005899</t>
  </si>
  <si>
    <t>INFOMEDIA NUSANTARA, PT</t>
  </si>
  <si>
    <t>DAFITAMA PUTRAKASRINDO, CV</t>
  </si>
  <si>
    <t>Colt Diesel FE71 Box</t>
  </si>
  <si>
    <t>B2399UKY</t>
  </si>
  <si>
    <t>MK2NCWPARKJ002047</t>
  </si>
  <si>
    <t>4A91GM7977</t>
  </si>
  <si>
    <t>MCLOGI ARK INDONESIA, PT</t>
  </si>
  <si>
    <t>Outlender PHEV Ultimate 4x4 A/T</t>
  </si>
  <si>
    <t>BANK SINARMAS, PT</t>
  </si>
  <si>
    <t>All New Triton HDX DC 4x4 M/T</t>
  </si>
  <si>
    <t>SOMPO INSURANCE INDONESIA, PT</t>
  </si>
  <si>
    <t>Xpander  1.5L GLX M/T</t>
  </si>
  <si>
    <t>B2260POC</t>
  </si>
  <si>
    <t>MK2NCLPARMJ001841</t>
  </si>
  <si>
    <t>4A91KAC8721</t>
  </si>
  <si>
    <t>RAFITAMA MILLENIAL WAHYUDI, PT</t>
  </si>
  <si>
    <t>HARPA SEKAWAN, PT</t>
  </si>
  <si>
    <t>All New Kijang Innova 2.0 A/T Venturer</t>
  </si>
  <si>
    <t>B1695SSL</t>
  </si>
  <si>
    <t>JASA SARANA, PT</t>
  </si>
  <si>
    <t>BANK CHINA CONTRUCTION BANK INDONESIA TBK</t>
  </si>
  <si>
    <t>PT. ALSOK BASS INDONESIA SECURITY SERVICES</t>
  </si>
  <si>
    <t>B1656W</t>
  </si>
  <si>
    <t>PT. NABEL SAKHA GEMILANG</t>
  </si>
  <si>
    <t>PT. NISSIN FOOD INDONESIA</t>
  </si>
  <si>
    <t>PT. Indah Jaya Ekspress</t>
  </si>
  <si>
    <t>Colt Diesel FE 74 LK</t>
  </si>
  <si>
    <t>PT. BERLIAN SISTEM INFORMASI</t>
  </si>
  <si>
    <t>PT. SEMESTA BOLO TRANSINDO</t>
  </si>
  <si>
    <t>B2398UKZ</t>
  </si>
  <si>
    <t>MK2NCWPARKJ003767</t>
  </si>
  <si>
    <t>4A91GR6283</t>
  </si>
  <si>
    <t>B2276UOA</t>
  </si>
  <si>
    <t>MK2NCWPARKJ003975</t>
  </si>
  <si>
    <t>4A91GS1214</t>
  </si>
  <si>
    <t>B2397UKY</t>
  </si>
  <si>
    <t>MK2NCWPARKJ002344</t>
  </si>
  <si>
    <t>4A91GN2843</t>
  </si>
  <si>
    <t>PT.TUMBAKMAS NIAGASAKTI</t>
  </si>
  <si>
    <t>Xpander 1.5L GLS K  A/T</t>
  </si>
  <si>
    <t>MHKA6GJ6JMJ140868</t>
  </si>
  <si>
    <t>3NRH635065</t>
  </si>
  <si>
    <t>PEJAGAN PEMALANG TOL ROAD, PT</t>
  </si>
  <si>
    <t>New Avanza Veloz 1.5 AT</t>
  </si>
  <si>
    <t>Gran Max 1.5 Pick up 3 way</t>
  </si>
  <si>
    <t>B2208UZD</t>
  </si>
  <si>
    <t>MHKM5FB4JMK032820</t>
  </si>
  <si>
    <t>2NRG659406</t>
  </si>
  <si>
    <t>Megaduta Artha Megah, PT</t>
  </si>
  <si>
    <t>Fortuner VRZ 4x2 AT Diesel Lux TRD</t>
  </si>
  <si>
    <t>B378AAL</t>
  </si>
  <si>
    <t>MHFAB8GS0M0483116</t>
  </si>
  <si>
    <t>2GDC856281</t>
  </si>
  <si>
    <t>B89MAM</t>
  </si>
  <si>
    <t>JTNGF3DH8M8031448</t>
  </si>
  <si>
    <t>2AR2683551</t>
  </si>
  <si>
    <t>Rahmatutama Kargoindo, PT</t>
  </si>
  <si>
    <t>used car</t>
  </si>
  <si>
    <t>L9627BV</t>
  </si>
  <si>
    <t>MHMFE71P1EK051404</t>
  </si>
  <si>
    <t>4D34TK82826</t>
  </si>
  <si>
    <t>Hariff Daya Tunggal Engineering, PT</t>
  </si>
  <si>
    <t>B2253UOR</t>
  </si>
  <si>
    <t>MK2NCLTARLJ000645</t>
  </si>
  <si>
    <t>4A91HQ3992</t>
  </si>
  <si>
    <t>TUNGGAL IDAMAN ABDI, PT</t>
  </si>
  <si>
    <t>D1264AJH</t>
  </si>
  <si>
    <t>MHKM5EA3JMK189537</t>
  </si>
  <si>
    <t>1NRG143873</t>
  </si>
  <si>
    <t>BK1295ACM</t>
  </si>
  <si>
    <t>MHKM5EA3JMK189465</t>
  </si>
  <si>
    <t>1NRG143627</t>
  </si>
  <si>
    <t>BP1356OJ</t>
  </si>
  <si>
    <t>MHKM5EA3JMK195352</t>
  </si>
  <si>
    <t>1NRG153785</t>
  </si>
  <si>
    <t>AUTO PRIMA RENTALINDO, PT</t>
  </si>
  <si>
    <t>B9431UAR</t>
  </si>
  <si>
    <t>MHKP3CA1JMK239491</t>
  </si>
  <si>
    <t>3SZDHB8935</t>
  </si>
  <si>
    <t>B9412UAR</t>
  </si>
  <si>
    <t>MHKP3CA1JMK239484</t>
  </si>
  <si>
    <t>3SZDHB8961</t>
  </si>
  <si>
    <t>B9414UAR</t>
  </si>
  <si>
    <t>MHKP3CA1JMK239473</t>
  </si>
  <si>
    <t>3SZDHB8894</t>
  </si>
  <si>
    <t> B9416UAR</t>
  </si>
  <si>
    <t>MHKP3CA1JMK239465</t>
  </si>
  <si>
    <t>3SZDHB8890</t>
  </si>
  <si>
    <t> B9433UAR</t>
  </si>
  <si>
    <t>MHKP3CA1JMK239446</t>
  </si>
  <si>
    <t>3SZDHB8842</t>
  </si>
  <si>
    <t>B9437UAR</t>
  </si>
  <si>
    <t>MHKP3CA1JMK239445</t>
  </si>
  <si>
    <t>3SZDHB8835</t>
  </si>
  <si>
    <t> B9435UAR</t>
  </si>
  <si>
    <t>MHKP3CA1JMK239438</t>
  </si>
  <si>
    <t>3SZDHB8879</t>
  </si>
  <si>
    <t> B9384UAR</t>
  </si>
  <si>
    <t>MHKP3CA1JMK236538</t>
  </si>
  <si>
    <t>3SZDHB5508</t>
  </si>
  <si>
    <t>B9382UAR</t>
  </si>
  <si>
    <t>MHKP3CA1JMK238963</t>
  </si>
  <si>
    <t>3SZDHB7774</t>
  </si>
  <si>
    <t> B9383UAR</t>
  </si>
  <si>
    <t>MHKP3CA1JMK239064</t>
  </si>
  <si>
    <t>3SZDHB7854</t>
  </si>
  <si>
    <t> B9386UAR</t>
  </si>
  <si>
    <t>MHKP3CA1JMK239060</t>
  </si>
  <si>
    <t>3SZDHB7880</t>
  </si>
  <si>
    <t> B9395UAR</t>
  </si>
  <si>
    <t>MHKP3CA1JMK239057</t>
  </si>
  <si>
    <t>3SZDHB7857</t>
  </si>
  <si>
    <t> B9394UAR</t>
  </si>
  <si>
    <t>MHKP3CA1JMK239055</t>
  </si>
  <si>
    <t>3SZDHB7819</t>
  </si>
  <si>
    <t> B9391UAR</t>
  </si>
  <si>
    <t>MHKP3CA1JMK239052</t>
  </si>
  <si>
    <t>3SZDHB7821</t>
  </si>
  <si>
    <t> B9389UAR</t>
  </si>
  <si>
    <t>MHKP3CA1JMK239051</t>
  </si>
  <si>
    <t>3SZDHB7877</t>
  </si>
  <si>
    <t>B9385UAR</t>
  </si>
  <si>
    <t>MHKP3CA1JMK239070</t>
  </si>
  <si>
    <t>3SZDHB7862</t>
  </si>
  <si>
    <t>B9390UAR</t>
  </si>
  <si>
    <t>MHKP3CA1JMK239085</t>
  </si>
  <si>
    <t>3SZDHB7894</t>
  </si>
  <si>
    <t>B9396UAR</t>
  </si>
  <si>
    <t>MHKP3CA1JMK239087</t>
  </si>
  <si>
    <t>3SZDHB7898</t>
  </si>
  <si>
    <t> B9392UAR</t>
  </si>
  <si>
    <t>MHKP3CA1JMK239068</t>
  </si>
  <si>
    <t>3SZDHB7863</t>
  </si>
  <si>
    <t> B9388UAR</t>
  </si>
  <si>
    <t>MHKP3CA1JMK239065</t>
  </si>
  <si>
    <t>3SZDHB7883</t>
  </si>
  <si>
    <t>B9448UAR</t>
  </si>
  <si>
    <t>MHKP3CA1JMK239513</t>
  </si>
  <si>
    <t>3SZDHB9055</t>
  </si>
  <si>
    <t>B9483UAR</t>
  </si>
  <si>
    <t>MHKP3CA1JMK239510</t>
  </si>
  <si>
    <t>3SZDHB8973</t>
  </si>
  <si>
    <t>B9487UAR</t>
  </si>
  <si>
    <t>MHKP3CA1JMK239509</t>
  </si>
  <si>
    <t>3SZDHB8970</t>
  </si>
  <si>
    <t>B9452UAR</t>
  </si>
  <si>
    <t>MHKP3CA1JMK239507</t>
  </si>
  <si>
    <t>3SZDHB8972</t>
  </si>
  <si>
    <t>B9450UAR</t>
  </si>
  <si>
    <t>MHKP3CA1JMK241344</t>
  </si>
  <si>
    <t>3SZDHB9704</t>
  </si>
  <si>
    <t>B9473UAR</t>
  </si>
  <si>
    <t>MHKP3CA1JMK241341</t>
  </si>
  <si>
    <t>3SZDHB9044</t>
  </si>
  <si>
    <t>B9475UAR</t>
  </si>
  <si>
    <t>MHKP3CA1JMK241339</t>
  </si>
  <si>
    <t>3SZDHB9043</t>
  </si>
  <si>
    <t>B9469UAR</t>
  </si>
  <si>
    <t>MHKP3CA1JMK241338</t>
  </si>
  <si>
    <t>3SZDHB9040</t>
  </si>
  <si>
    <t>B9479UAR</t>
  </si>
  <si>
    <t>MHKP3CA1JMK241335</t>
  </si>
  <si>
    <t>3SZDHB9017</t>
  </si>
  <si>
    <t>B9477UAR</t>
  </si>
  <si>
    <t>MHKP3CA1JMK241343</t>
  </si>
  <si>
    <t>3SZDHB9042</t>
  </si>
  <si>
    <t>B9454UAR</t>
  </si>
  <si>
    <t>MHKP3CA1JMK241340</t>
  </si>
  <si>
    <t>3SZDHB9041</t>
  </si>
  <si>
    <t>B9471UAR</t>
  </si>
  <si>
    <t>MHKP3CA1JMK241336</t>
  </si>
  <si>
    <t>3SZDHB9019</t>
  </si>
  <si>
    <t>B9465UAR</t>
  </si>
  <si>
    <t>MHKP3CA1JMK241332</t>
  </si>
  <si>
    <t>3SZDHB9053</t>
  </si>
  <si>
    <t>B9446UAR</t>
  </si>
  <si>
    <t>MHKP3CA1JMK241333</t>
  </si>
  <si>
    <t>3SZDHB9021</t>
  </si>
  <si>
    <t>B9474UAR</t>
  </si>
  <si>
    <t>MHKP3CA1JMK241387</t>
  </si>
  <si>
    <t>3SZDHB9725</t>
  </si>
  <si>
    <t>B9505UAR</t>
  </si>
  <si>
    <t>MHKP3CA1JMK241390</t>
  </si>
  <si>
    <t>3SZDHB9707</t>
  </si>
  <si>
    <t>B9491UAR</t>
  </si>
  <si>
    <t>MHKP3CA1JMK241398</t>
  </si>
  <si>
    <t>3SZDHB9738</t>
  </si>
  <si>
    <t>B9476UAR</t>
  </si>
  <si>
    <t>MHKP3CA1JMK241394</t>
  </si>
  <si>
    <t>3SZDHB9750</t>
  </si>
  <si>
    <t>B9482UAR</t>
  </si>
  <si>
    <t>MHKP3CA1JMK241406</t>
  </si>
  <si>
    <t>3SZDHB9777</t>
  </si>
  <si>
    <t>B9503UAR</t>
  </si>
  <si>
    <t>MHKP3CA1JMK241405</t>
  </si>
  <si>
    <t>3SZDHB9772</t>
  </si>
  <si>
    <t>B9470UAR</t>
  </si>
  <si>
    <t>MHKP3CA1JMK241395</t>
  </si>
  <si>
    <t>3SZDHB9752</t>
  </si>
  <si>
    <t>B9480UAR</t>
  </si>
  <si>
    <t>MHKP3CA1JMK241391</t>
  </si>
  <si>
    <t>3SZDHB9724</t>
  </si>
  <si>
    <t>B9478UAR</t>
  </si>
  <si>
    <t>MHKP3CA1JMK241400</t>
  </si>
  <si>
    <t>3SZDHB9751</t>
  </si>
  <si>
    <t>B9468UAR</t>
  </si>
  <si>
    <t>MHKP3CA1JMK241403</t>
  </si>
  <si>
    <t>3SZDHB9773</t>
  </si>
  <si>
    <t>Luxio 1.5 D M/T</t>
  </si>
  <si>
    <t>B2845UZG</t>
  </si>
  <si>
    <t>MHKW3CA1JMK017153</t>
  </si>
  <si>
    <t>3SZDHC2361</t>
  </si>
  <si>
    <t>B2964UZF</t>
  </si>
  <si>
    <t>MHKW3CA1JMK017146</t>
  </si>
  <si>
    <t>3SZDHC2219</t>
  </si>
  <si>
    <t>MITRA INTERTRANS FORWADING, PT</t>
  </si>
  <si>
    <t>Volkswagen Tiguan 1.4 TSI A/T</t>
  </si>
  <si>
    <t>B1889GAS</t>
  </si>
  <si>
    <t>MFBTB3E5NLJ000477</t>
  </si>
  <si>
    <t>CZDA72755</t>
  </si>
  <si>
    <t>SHOWA KOSAN INDONESIA, PT</t>
  </si>
  <si>
    <t>B2027POG</t>
  </si>
  <si>
    <t>MHFJW8EM4M2392279</t>
  </si>
  <si>
    <t>1TRA902479</t>
  </si>
  <si>
    <t>B2402POF</t>
  </si>
  <si>
    <t>MK2NCLTARMJ004989</t>
  </si>
  <si>
    <t>4A91KAH7919</t>
  </si>
  <si>
    <t>PRIMA TRANS LOGISTIK, PT</t>
  </si>
  <si>
    <t>SUPER ELEKTRONIK MANDIRI, PT</t>
  </si>
  <si>
    <t>B2217SIZ</t>
  </si>
  <si>
    <t>MK2NCWMARKJ000930</t>
  </si>
  <si>
    <t>4A91HD9835</t>
  </si>
  <si>
    <t>Mobilio S M/T</t>
  </si>
  <si>
    <t>B2472PKQ</t>
  </si>
  <si>
    <t>MHRDD4730LJ950345</t>
  </si>
  <si>
    <t>L15Z15615315</t>
  </si>
  <si>
    <t>PT. BORWITA CIPTA PRIMA</t>
  </si>
  <si>
    <t>Xpander Cross Plus A/T Black Edition</t>
  </si>
  <si>
    <t>L1521UF</t>
  </si>
  <si>
    <t>MK2NCXTARMJ007343</t>
  </si>
  <si>
    <t>4A91KAG5619</t>
  </si>
  <si>
    <t>Xpander Cross 1.5L M/T</t>
  </si>
  <si>
    <t>L1117UO</t>
  </si>
  <si>
    <t>MK2NCXPANMJ003350</t>
  </si>
  <si>
    <t>4A91KAJ1664</t>
  </si>
  <si>
    <t>Xpander Sport 1.5L Black Edition</t>
  </si>
  <si>
    <t>L1110UO</t>
  </si>
  <si>
    <t>MK2NCLPANMJ002081</t>
  </si>
  <si>
    <t>4A91KAG3053</t>
  </si>
  <si>
    <t>All New Xenia 1.3 R M/T Sporty</t>
  </si>
  <si>
    <t>L1866EX</t>
  </si>
  <si>
    <t>MHKV5EA2JMK062953</t>
  </si>
  <si>
    <t>1NRG156178</t>
  </si>
  <si>
    <t>SIGRA 1.2 R M/T</t>
  </si>
  <si>
    <t>L1852EX</t>
  </si>
  <si>
    <t>MHKS6GJ6JMJ100760</t>
  </si>
  <si>
    <t>3NRH621176</t>
  </si>
  <si>
    <t>Terios R A/T</t>
  </si>
  <si>
    <t>L1262AAD</t>
  </si>
  <si>
    <t>MHKG8FB2JMK013644</t>
  </si>
  <si>
    <t>2NRG681234</t>
  </si>
  <si>
    <t>MATAHARI SAKTI, PT</t>
  </si>
  <si>
    <t>B1197DFE</t>
  </si>
  <si>
    <t>MHKM5EA3JMK194139</t>
  </si>
  <si>
    <t>1NRG151418</t>
  </si>
  <si>
    <t>B1004DFD</t>
  </si>
  <si>
    <t>MHKM5EA3JMK191826</t>
  </si>
  <si>
    <t>1NRG147565</t>
  </si>
  <si>
    <t>B1006DFD</t>
  </si>
  <si>
    <t>MHKM5EA3JMK191852</t>
  </si>
  <si>
    <t>1NRG147723</t>
  </si>
  <si>
    <t>B1205DFE</t>
  </si>
  <si>
    <t>MHKM5EA3JMK196188</t>
  </si>
  <si>
    <t>1NRG155628</t>
  </si>
  <si>
    <t>B1012DFD</t>
  </si>
  <si>
    <t>MHKM5EA3JMK193945</t>
  </si>
  <si>
    <t>1NRG151068</t>
  </si>
  <si>
    <t>B1207DFE</t>
  </si>
  <si>
    <t>MHKM5EA3JMK193802</t>
  </si>
  <si>
    <t>1NRG150751</t>
  </si>
  <si>
    <t>B1044DFD</t>
  </si>
  <si>
    <t>MHKM5EA3JMK196431</t>
  </si>
  <si>
    <t>1NRG155876</t>
  </si>
  <si>
    <t>B1201DFE</t>
  </si>
  <si>
    <t>MHKM5EA3JMK191945</t>
  </si>
  <si>
    <t>1NRG147480</t>
  </si>
  <si>
    <t>B1181DFE</t>
  </si>
  <si>
    <t>MHKM5EA3JMK196063</t>
  </si>
  <si>
    <t>1NRG155381</t>
  </si>
  <si>
    <t>B1177DFE</t>
  </si>
  <si>
    <t>MHKM5EA3JMK188933</t>
  </si>
  <si>
    <t>1NRG143025</t>
  </si>
  <si>
    <t>KAO INDONESIA, PT</t>
  </si>
  <si>
    <t>B1302DFC</t>
  </si>
  <si>
    <t>MHKM5EB3JMK036772</t>
  </si>
  <si>
    <t>1NRG157263</t>
  </si>
  <si>
    <t>B1298DFC</t>
  </si>
  <si>
    <t>MHKM5EB3JMK036614</t>
  </si>
  <si>
    <t>1NRG156612</t>
  </si>
  <si>
    <t>B9862SCJ</t>
  </si>
  <si>
    <t>MHMFE74PUMK096180</t>
  </si>
  <si>
    <t>4D34TX67894</t>
  </si>
  <si>
    <t>B9897SCJ</t>
  </si>
  <si>
    <t>MHMFE74PUMK096349</t>
  </si>
  <si>
    <t>4D34TX82138</t>
  </si>
  <si>
    <t>B9868SCJ</t>
  </si>
  <si>
    <t>MHMFE74PUMK096290</t>
  </si>
  <si>
    <t>4D34TX80986</t>
  </si>
  <si>
    <t>B1539DFD</t>
  </si>
  <si>
    <t>MHKM5EB3JMK036925</t>
  </si>
  <si>
    <t>1NRG159137</t>
  </si>
  <si>
    <t>B1279DFG</t>
  </si>
  <si>
    <t>MHKM5EB3JMK036687</t>
  </si>
  <si>
    <t>1NRG157042</t>
  </si>
  <si>
    <t>BK1324ACR</t>
  </si>
  <si>
    <t>MHKM5EB3JMK036941</t>
  </si>
  <si>
    <t>1NRG159180</t>
  </si>
  <si>
    <t>BK1549ACS</t>
  </si>
  <si>
    <t>MHKM5EB3JMK037017</t>
  </si>
  <si>
    <t>1NRG158813</t>
  </si>
  <si>
    <t>ECOLAB INTERNATIONAL INDONESIA, PT</t>
  </si>
  <si>
    <t>PINUS MERAH ABADI, PT</t>
  </si>
  <si>
    <t>Gran Max 1.3 Blind  Van AC</t>
  </si>
  <si>
    <t>0000106/4/04/12/2021</t>
  </si>
  <si>
    <t>KINARYA SELARAS PIRANTI, PT</t>
  </si>
  <si>
    <t>All New Triton GLS  4x4 M/T</t>
  </si>
  <si>
    <t>0000106/4/04/12/2022</t>
  </si>
  <si>
    <t>0000106/4/04/12/2023</t>
  </si>
  <si>
    <t>0000106/4/04/12/2024</t>
  </si>
  <si>
    <t>0000106/4/04/12/2025</t>
  </si>
  <si>
    <t>0000106/4/04/12/2026</t>
  </si>
  <si>
    <t>0000106/4/04/12/2027</t>
  </si>
  <si>
    <t>0000106/4/04/12/2028</t>
  </si>
  <si>
    <t>0000106/4/04/12/2029</t>
  </si>
  <si>
    <t>0000106/4/04/12/2030</t>
  </si>
  <si>
    <t>0000106/4/04/12/2031</t>
  </si>
  <si>
    <t>0000106/4/04/12/2032</t>
  </si>
  <si>
    <t>0000106/4/04/12/2033</t>
  </si>
  <si>
    <t>0000106/4/04/12/2034</t>
  </si>
  <si>
    <t>0000106/4/04/12/2035</t>
  </si>
  <si>
    <t>0000106/4/04/12/2036</t>
  </si>
  <si>
    <t>0000106/4/04/12/2037</t>
  </si>
  <si>
    <t>0000106/4/04/12/2038</t>
  </si>
  <si>
    <t>0000106/4/04/12/2039</t>
  </si>
  <si>
    <t>0000106/4/04/12/2040</t>
  </si>
  <si>
    <t>0000106/4/04/12/2041</t>
  </si>
  <si>
    <t>0000106/4/04/12/2042</t>
  </si>
  <si>
    <t>0000106/4/04/12/2043</t>
  </si>
  <si>
    <t>0000106/4/04/12/2044</t>
  </si>
  <si>
    <t>0000106/4/04/12/2045</t>
  </si>
  <si>
    <t>0000107/4/04/12/2022</t>
  </si>
  <si>
    <t>0000107/4/04/12/2023</t>
  </si>
  <si>
    <t>0000107/4/04/12/2024</t>
  </si>
  <si>
    <t>0000107/4/04/12/2025</t>
  </si>
  <si>
    <t>BANK SYARIAH INDONESIA, PT</t>
  </si>
  <si>
    <t>B1400SSN</t>
  </si>
  <si>
    <t>JTNGF3DH3M8033382</t>
  </si>
  <si>
    <t>2AR2729534</t>
  </si>
  <si>
    <t>DHARMA EKATAMA SEMESTA, PT</t>
  </si>
  <si>
    <t>H8150EA</t>
  </si>
  <si>
    <t>MHMFE74PVMK006685</t>
  </si>
  <si>
    <t>4D34TXX4046</t>
  </si>
  <si>
    <t>H8151EA</t>
  </si>
  <si>
    <t>MHMFE74PVMK006686</t>
  </si>
  <si>
    <t>4D34TXX4048</t>
  </si>
  <si>
    <t>B9083PCS</t>
  </si>
  <si>
    <t>MHMFE74PVMK005731</t>
  </si>
  <si>
    <t>4D34TX70156</t>
  </si>
  <si>
    <t>B9085PCS</t>
  </si>
  <si>
    <t>MHMFE74PVMK005732</t>
  </si>
  <si>
    <t>4D34TX70155</t>
  </si>
  <si>
    <t>B9956PCR</t>
  </si>
  <si>
    <t>MHMFE74PVMK005730</t>
  </si>
  <si>
    <t>4D34TX70149</t>
  </si>
  <si>
    <t>B9954PCR</t>
  </si>
  <si>
    <t>MHMFE74PVMK005728</t>
  </si>
  <si>
    <t>4D34TX70152</t>
  </si>
  <si>
    <t>TOTAL UNIT</t>
  </si>
  <si>
    <t>TOTAL CUSTOMER</t>
  </si>
  <si>
    <t>All Budget</t>
  </si>
  <si>
    <t>Budget per month</t>
  </si>
  <si>
    <t>Actual Budget</t>
  </si>
  <si>
    <t>Actual cost</t>
  </si>
  <si>
    <t>Sisa Budget</t>
  </si>
  <si>
    <t>Unit FMC End Contract</t>
  </si>
  <si>
    <t>Budget</t>
  </si>
  <si>
    <t xml:space="preserve">Actual Period </t>
  </si>
  <si>
    <t xml:space="preserve">Current Maintenance cost </t>
  </si>
  <si>
    <t>Budget - Actual</t>
  </si>
  <si>
    <t>Actual vs Budget</t>
  </si>
  <si>
    <t>000.0004/4/08/07/2013</t>
  </si>
  <si>
    <t>PT. Kramayudha Ratu Motors</t>
  </si>
  <si>
    <t>Mitsubishi Outlander PX</t>
  </si>
  <si>
    <t>B 1953 PJF</t>
  </si>
  <si>
    <t>MHMGAWP2TDK-004619</t>
  </si>
  <si>
    <t>4B11-KS4570</t>
  </si>
  <si>
    <t>B 1952 PJF</t>
  </si>
  <si>
    <t>MHMGAWP2TDK-004866</t>
  </si>
  <si>
    <t>4B11-KT3182</t>
  </si>
  <si>
    <t>B 1947 PJF</t>
  </si>
  <si>
    <t>MHMGAWP2TDK-004867</t>
  </si>
  <si>
    <t>4B11-KT3184</t>
  </si>
  <si>
    <t>B 1946 PJF</t>
  </si>
  <si>
    <t>MHMGAWP2TDK-004873</t>
  </si>
  <si>
    <t>4B11-KT3358</t>
  </si>
  <si>
    <t>B 1950 PJF</t>
  </si>
  <si>
    <t>MHMGAWP2TDK-005390</t>
  </si>
  <si>
    <t>4B11-KY6194</t>
  </si>
  <si>
    <t>B 1948 PJF</t>
  </si>
  <si>
    <t>MHMGAWP2TDK-005375</t>
  </si>
  <si>
    <t>4B11-KY6055</t>
  </si>
  <si>
    <t>B 1949 PJF</t>
  </si>
  <si>
    <t>MHMGAWP2TDK-005379</t>
  </si>
  <si>
    <t>4B11-KY6038</t>
  </si>
  <si>
    <t>B 1951 PJF</t>
  </si>
  <si>
    <t>MHMGAWP2TDK-004975</t>
  </si>
  <si>
    <t>4B11-KT8563</t>
  </si>
  <si>
    <t>000.0154/4/01/12/2015</t>
  </si>
  <si>
    <t>MCLei</t>
  </si>
  <si>
    <t>Mirage Exceed</t>
  </si>
  <si>
    <t>B 1921 PRL</t>
  </si>
  <si>
    <t>MMBXTA03AEH020697</t>
  </si>
  <si>
    <t>3A92UBL1193</t>
  </si>
  <si>
    <t>000.0037/4/01/03/2014</t>
  </si>
  <si>
    <t>PT Berau Coal</t>
  </si>
  <si>
    <t>Toyota Alphard GS Audioless</t>
  </si>
  <si>
    <t>B 1615 PRD</t>
  </si>
  <si>
    <t>ANH208282808</t>
  </si>
  <si>
    <t>2AZ-G179404</t>
  </si>
  <si>
    <t>000.0029/4/08/08/2014</t>
  </si>
  <si>
    <t>B 1798 PJH</t>
  </si>
  <si>
    <t>MHMGAWP2TEK009787</t>
  </si>
  <si>
    <t>4B11NC5901</t>
  </si>
  <si>
    <t>B 1795 PJH</t>
  </si>
  <si>
    <t>MHMGAWP2TEK009879</t>
  </si>
  <si>
    <t>4B11ND2573</t>
  </si>
  <si>
    <t>PT. Nissin Food Indonesia</t>
  </si>
  <si>
    <t>Daihatsu Grand Max Blind Van</t>
  </si>
  <si>
    <t>B 9758 PCK</t>
  </si>
  <si>
    <t>MHKB3BA1JGK035919</t>
  </si>
  <si>
    <t>K3MG66773</t>
  </si>
  <si>
    <t>B 9113 PCL</t>
  </si>
  <si>
    <t>MHKB3BA1JGK036558</t>
  </si>
  <si>
    <t>K3MG70233</t>
  </si>
  <si>
    <t>B 9156 PCL</t>
  </si>
  <si>
    <t>MHKB3BA1JGK037541</t>
  </si>
  <si>
    <t>K3MG73039</t>
  </si>
  <si>
    <t>B 9157 PCL</t>
  </si>
  <si>
    <t>MHKB3BA1JGK037543</t>
  </si>
  <si>
    <t>K3MG72938</t>
  </si>
  <si>
    <t>D 8155 EX</t>
  </si>
  <si>
    <t>MHKB3BA1JGK035405</t>
  </si>
  <si>
    <t>K3MG64117</t>
  </si>
  <si>
    <t>D 8281 EX</t>
  </si>
  <si>
    <t>MHKB3BA1JGK035888</t>
  </si>
  <si>
    <t>K3MG66452</t>
  </si>
  <si>
    <t>D 8153 EX</t>
  </si>
  <si>
    <t>MHKB3BA1JGK035471</t>
  </si>
  <si>
    <t>K3MG64652</t>
  </si>
  <si>
    <t>F 8162 TP</t>
  </si>
  <si>
    <t>MHKB3BA1JGK035281</t>
  </si>
  <si>
    <t>K3MG63501</t>
  </si>
  <si>
    <t>F 8166 TP</t>
  </si>
  <si>
    <t>MHKB3BA1JGK035403</t>
  </si>
  <si>
    <t>K3MG64118</t>
  </si>
  <si>
    <t>B 9754 PCK</t>
  </si>
  <si>
    <t>MHKB3BA1JGK035920</t>
  </si>
  <si>
    <t>K3MG66585</t>
  </si>
  <si>
    <t>F 8164 TP</t>
  </si>
  <si>
    <t>MHKB3BA1JGK035383</t>
  </si>
  <si>
    <t>K3MG63908</t>
  </si>
  <si>
    <t>D 8156 EX</t>
  </si>
  <si>
    <t>MHKB3BA1JGK035257</t>
  </si>
  <si>
    <t>K3MG63357</t>
  </si>
  <si>
    <t>D 8279 EX</t>
  </si>
  <si>
    <t>MHKB3BA1JGK035891</t>
  </si>
  <si>
    <t>K3MG66404</t>
  </si>
  <si>
    <t>D 8278 EX</t>
  </si>
  <si>
    <t>MHKB3BA1JGK035889</t>
  </si>
  <si>
    <t>K3MG66475</t>
  </si>
  <si>
    <t>B 9755 PCK</t>
  </si>
  <si>
    <t>MHKB3BA1JGK035918</t>
  </si>
  <si>
    <t>K3MG66756</t>
  </si>
  <si>
    <t>0000119/4/10/03/2016</t>
  </si>
  <si>
    <t>H 1851 QA</t>
  </si>
  <si>
    <t>MHKB3BA1JGK035446</t>
  </si>
  <si>
    <t>K3MG64396</t>
  </si>
  <si>
    <t>0000148/4/10/06/2016</t>
  </si>
  <si>
    <t>B 9116 PCL</t>
  </si>
  <si>
    <t>MHKB3BA1JGK036450</t>
  </si>
  <si>
    <t>K3MG69836</t>
  </si>
  <si>
    <t>D 8157 EX</t>
  </si>
  <si>
    <t>MHKB3BA1JGK035434</t>
  </si>
  <si>
    <t>K3MG64196</t>
  </si>
  <si>
    <t>H 1850 QA</t>
  </si>
  <si>
    <t>MHKB3BA1JGK035435</t>
  </si>
  <si>
    <t>K3MG64213</t>
  </si>
  <si>
    <t>F 8165 TP</t>
  </si>
  <si>
    <t>MHKB3BA1JGK035328</t>
  </si>
  <si>
    <t>K3MG63925</t>
  </si>
  <si>
    <t>D 8283 EX</t>
  </si>
  <si>
    <t>MHKB3BA1JGK035892</t>
  </si>
  <si>
    <t>K3MG66499</t>
  </si>
  <si>
    <t>0000117/4/10/03/2016</t>
  </si>
  <si>
    <t>B 9710 PCK</t>
  </si>
  <si>
    <t>MHKB3BA1JGK035890</t>
  </si>
  <si>
    <t>K3MG66419</t>
  </si>
  <si>
    <t>B 9684 PCK</t>
  </si>
  <si>
    <t>MHKB3BA1JGK035716</t>
  </si>
  <si>
    <t>K3MG66283</t>
  </si>
  <si>
    <t>000.0064/4/01/11/2014</t>
  </si>
  <si>
    <t>PT. JBA Indonesia</t>
  </si>
  <si>
    <t>Mitsubishi Pajero Dakar 4X2 AT</t>
  </si>
  <si>
    <t>B 1241 PJI</t>
  </si>
  <si>
    <t>MMBGYKG40ED023932</t>
  </si>
  <si>
    <t>4D56UCFG2773</t>
  </si>
  <si>
    <t>000.0110/4/08/06/2016</t>
  </si>
  <si>
    <t>KopKar PT. Indokarlo Perkasa</t>
  </si>
  <si>
    <t>L300 BOX</t>
  </si>
  <si>
    <t>B 9238 PCL</t>
  </si>
  <si>
    <t>MHML0PU39GK197679</t>
  </si>
  <si>
    <t>4D56CP59593</t>
  </si>
  <si>
    <t>000.0059/4/08/05/2015</t>
  </si>
  <si>
    <t>Mitsubishi Pajero Sport Dakar 4X2 AT</t>
  </si>
  <si>
    <t>B 1027 PJJ</t>
  </si>
  <si>
    <t>MMBGYKG40EF027362</t>
  </si>
  <si>
    <t>4D56UCFS1333</t>
  </si>
  <si>
    <t>000.0050/4/08/05/2015</t>
  </si>
  <si>
    <t>B 1028 PJJ</t>
  </si>
  <si>
    <t>MMBGYKG40EF028288</t>
  </si>
  <si>
    <t>4D56UCFS6335</t>
  </si>
  <si>
    <t>000.0060/4/08/05/2015</t>
  </si>
  <si>
    <t>Mitsubishi Outlander GLX  MT</t>
  </si>
  <si>
    <t>B 1031 PJJ</t>
  </si>
  <si>
    <t>MHMGAWS2NFK001248</t>
  </si>
  <si>
    <t>4B11NS3464</t>
  </si>
  <si>
    <t>0000079/4/08/10/2015</t>
  </si>
  <si>
    <t>Mr. Ryoichi Inaba ( PT. KTB )</t>
  </si>
  <si>
    <t>B 1018 TIN</t>
  </si>
  <si>
    <t>MMBXTA03AEH020783</t>
  </si>
  <si>
    <t>3A92UBL2726</t>
  </si>
  <si>
    <t>000.0109/4/08/06/2016</t>
  </si>
  <si>
    <t>FE71 BOX besi</t>
  </si>
  <si>
    <t>B 9232 PCL</t>
  </si>
  <si>
    <t>MHMFE71P1GK058641</t>
  </si>
  <si>
    <t>4D34TP69823</t>
  </si>
  <si>
    <t>B 9239 PCL</t>
  </si>
  <si>
    <t>MHML0PU39GK197694</t>
  </si>
  <si>
    <t>4D56CP59651</t>
  </si>
  <si>
    <t>000.0113/4/08/06/2016</t>
  </si>
  <si>
    <t>Mitsubishi Pajero Sport Exceed</t>
  </si>
  <si>
    <t>B 1320 PJK</t>
  </si>
  <si>
    <t>MMBGYKR30GH011056</t>
  </si>
  <si>
    <t>4D56UAE6390</t>
  </si>
  <si>
    <t>B 9237 PCL</t>
  </si>
  <si>
    <t>MHML0PU39GK197685</t>
  </si>
  <si>
    <t>4D56CP59640</t>
  </si>
  <si>
    <t>B 9241 PCL</t>
  </si>
  <si>
    <t>MHML0PU39GK197686</t>
  </si>
  <si>
    <t>4D56CP59636</t>
  </si>
  <si>
    <t>000.0063/4/08/06/2015</t>
  </si>
  <si>
    <t>B 1181 PJJ</t>
  </si>
  <si>
    <t>MMBGYKG40EF033206</t>
  </si>
  <si>
    <t>4D56UCFU8781</t>
  </si>
  <si>
    <t>B 1132 PJJ</t>
  </si>
  <si>
    <t>MMBGYKG40EF031773</t>
  </si>
  <si>
    <t>4D56UCFU0541</t>
  </si>
  <si>
    <t>000.0076/4/08/09/2015</t>
  </si>
  <si>
    <t>B 1353 PJJ</t>
  </si>
  <si>
    <t>MMBGYKG40EF033410</t>
  </si>
  <si>
    <t>4D56UCFU9499</t>
  </si>
  <si>
    <t>000.0032/4/01/11/2013</t>
  </si>
  <si>
    <t>Toyota Kijang Innova G MT</t>
  </si>
  <si>
    <t>B 1646 PZT</t>
  </si>
  <si>
    <t>MHFXW42G3D2270885</t>
  </si>
  <si>
    <t>1TR7653486</t>
  </si>
  <si>
    <t>B 1644 PZT</t>
  </si>
  <si>
    <t>MHFXW42G9D2275217</t>
  </si>
  <si>
    <t>1TR7685841</t>
  </si>
  <si>
    <t>B 1645 PZT</t>
  </si>
  <si>
    <t>MHFXW42G9D2273290</t>
  </si>
  <si>
    <t>1TR7671734</t>
  </si>
  <si>
    <t>0000089/4/08/10/2015</t>
  </si>
  <si>
    <t>Mitsubishi Mirage Exceed</t>
  </si>
  <si>
    <t>B 1892 PYH</t>
  </si>
  <si>
    <t>MMBXTA03AGH009777</t>
  </si>
  <si>
    <t>3A92UCT3202</t>
  </si>
  <si>
    <t>B 1883 PYH</t>
  </si>
  <si>
    <t>MMBXTA03AGH009735</t>
  </si>
  <si>
    <t>3A92UCT2630</t>
  </si>
  <si>
    <t>B 1905 PYH</t>
  </si>
  <si>
    <t>MMBXTA03AGH009739</t>
  </si>
  <si>
    <t>3A92UCT2068</t>
  </si>
  <si>
    <t>B 275 PRY</t>
  </si>
  <si>
    <t>MMBXTA03AGH003003</t>
  </si>
  <si>
    <t>3A92UCL9060</t>
  </si>
  <si>
    <t>B 1433 PYH</t>
  </si>
  <si>
    <t>MMBXTA03AGH008189</t>
  </si>
  <si>
    <t>3A92UCS0527</t>
  </si>
  <si>
    <t>B 1639 PYI</t>
  </si>
  <si>
    <t>MMBXTA03AGH011254</t>
  </si>
  <si>
    <t>3A92UCX3655</t>
  </si>
  <si>
    <t>B 1637 PYI</t>
  </si>
  <si>
    <t>MMBXTA03AGH011224</t>
  </si>
  <si>
    <t>3A92UCX3165</t>
  </si>
  <si>
    <t>B 1638 PYI</t>
  </si>
  <si>
    <t>MMBXTA03AGH011239</t>
  </si>
  <si>
    <t>3A92UCX3151</t>
  </si>
  <si>
    <t>B 1373 PYI</t>
  </si>
  <si>
    <t>MMBXTA03AGH010222</t>
  </si>
  <si>
    <t>3A92UCT6189</t>
  </si>
  <si>
    <t>B 1302 PYI</t>
  </si>
  <si>
    <t>MMBXTA03AGH010077</t>
  </si>
  <si>
    <t>3A92UCT5639</t>
  </si>
  <si>
    <t>000.0100/4/08/06/2016</t>
  </si>
  <si>
    <t>Mitsubishi Outlander PX (extend)</t>
  </si>
  <si>
    <t>MHMGAWP2TDK004867</t>
  </si>
  <si>
    <t>000093/4/08/03/2016</t>
  </si>
  <si>
    <t>All New Pajero Sport Dakar 4X2</t>
  </si>
  <si>
    <t>B 1801 PJJ</t>
  </si>
  <si>
    <t>MMBGUKR10GH008271</t>
  </si>
  <si>
    <t>4N15UAL3016</t>
  </si>
  <si>
    <t>000094/4/08/03/2016</t>
  </si>
  <si>
    <t>All New Pajero Sport Dakar 4X4</t>
  </si>
  <si>
    <t>B 291 LHH</t>
  </si>
  <si>
    <t>MMBGUKS10GH008048</t>
  </si>
  <si>
    <t>4N15UAL5552</t>
  </si>
  <si>
    <t>Honda New Freed E SD AT</t>
  </si>
  <si>
    <t>B 1908 PZT</t>
  </si>
  <si>
    <t>MHRGB3860DJ305334</t>
  </si>
  <si>
    <t>L15A79138793</t>
  </si>
  <si>
    <t>000.0141/4/10/03/2016</t>
  </si>
  <si>
    <t>Outlander Sport  GLS AT</t>
  </si>
  <si>
    <t>B 1923 PJJ</t>
  </si>
  <si>
    <t>MHMGAWS2TGK002034</t>
  </si>
  <si>
    <t>4B11NX8219</t>
  </si>
  <si>
    <t>B 1925 PJJ</t>
  </si>
  <si>
    <t>MHMGAWS2TGK002037</t>
  </si>
  <si>
    <t>4B11NX8178</t>
  </si>
  <si>
    <t>B 1926 PJJ</t>
  </si>
  <si>
    <t>MHMGAWS2TGK002035</t>
  </si>
  <si>
    <t>4B11NX8176</t>
  </si>
  <si>
    <t>000.00129/4/10/03/2016</t>
  </si>
  <si>
    <t>B 1956 PJJ</t>
  </si>
  <si>
    <t>MHMGAWS2TGK002041</t>
  </si>
  <si>
    <t>4B11PA2459</t>
  </si>
  <si>
    <t>B 1954 PJJ</t>
  </si>
  <si>
    <t>MHMGAWS2TGK002047</t>
  </si>
  <si>
    <t>4B11PA2467</t>
  </si>
  <si>
    <t>B 1951 PJJ</t>
  </si>
  <si>
    <t>MHMGAWS2TGK002019</t>
  </si>
  <si>
    <t>4B11NX8165</t>
  </si>
  <si>
    <t>000.0143/4/10/03/2016</t>
  </si>
  <si>
    <t>Outlander Sport  PX AT</t>
  </si>
  <si>
    <t>B 1924 PJJ</t>
  </si>
  <si>
    <t>MHMGAWP2TGK012687</t>
  </si>
  <si>
    <t>4B11PK5186</t>
  </si>
  <si>
    <t>B 1927 PJJ</t>
  </si>
  <si>
    <t>MHMGAWP2TGK012688</t>
  </si>
  <si>
    <t>4B11PK8185</t>
  </si>
  <si>
    <t>B 1972 PJJ</t>
  </si>
  <si>
    <t>MHMGAWP2TGK012815</t>
  </si>
  <si>
    <t>4B11PM4641</t>
  </si>
  <si>
    <t>000.0170/4/10/03/2016</t>
  </si>
  <si>
    <t>Pajero Sport Exceed</t>
  </si>
  <si>
    <t>B 1997 PJJ</t>
  </si>
  <si>
    <t>MMBGYKR30GH011818</t>
  </si>
  <si>
    <t>4D56UAE6266</t>
  </si>
  <si>
    <t>000.0131/4/10/03/2016</t>
  </si>
  <si>
    <t>B 1109 PJK</t>
  </si>
  <si>
    <t>MMBGYKR30GH011027</t>
  </si>
  <si>
    <t>4D56UAE6063</t>
  </si>
  <si>
    <t>000.0132/4/10/03/2016</t>
  </si>
  <si>
    <t>Pajero Sport Dakar 4X2</t>
  </si>
  <si>
    <t>B 1045PJK</t>
  </si>
  <si>
    <t>MMBGUKR10GH019923</t>
  </si>
  <si>
    <t>4N15UAP4382</t>
  </si>
  <si>
    <t>000.0165/4/10/03/2016</t>
  </si>
  <si>
    <t>B 1986 PJJ</t>
  </si>
  <si>
    <t>MHMGAWS2TGK002028</t>
  </si>
  <si>
    <t>4B11NX8180</t>
  </si>
  <si>
    <t>B 1987 PJJ</t>
  </si>
  <si>
    <t>MHMGAWS2TGK002030</t>
  </si>
  <si>
    <t>4B11NX8175</t>
  </si>
  <si>
    <t>000.0166/4/10/03/2016</t>
  </si>
  <si>
    <t>B 1047 PJK</t>
  </si>
  <si>
    <t>MHMGAWP2TGK012958</t>
  </si>
  <si>
    <t>4B11PP9298</t>
  </si>
  <si>
    <t>B 1048 PJK</t>
  </si>
  <si>
    <t>MHMGAWP2TGK012968</t>
  </si>
  <si>
    <t>4B11PQ0994</t>
  </si>
  <si>
    <t>000.0168/4/10/03/2016</t>
  </si>
  <si>
    <t>B 1055 PJK</t>
  </si>
  <si>
    <t>MHMGAWP2TGK012972</t>
  </si>
  <si>
    <t>4B11PQ0985</t>
  </si>
  <si>
    <t>000.0169/4/10/03/2016</t>
  </si>
  <si>
    <t>B 1080 PJK</t>
  </si>
  <si>
    <t>MHMGAWP2TGK013019</t>
  </si>
  <si>
    <t>4B11PQ7691</t>
  </si>
  <si>
    <t>000.0171/4/10/03/2016</t>
  </si>
  <si>
    <t>B 1018 PJK</t>
  </si>
  <si>
    <t>MMBGYKR30GH011520</t>
  </si>
  <si>
    <t>4D56UAE6628</t>
  </si>
  <si>
    <t>0000200/4/01/04/2017</t>
  </si>
  <si>
    <t>B 1750 PJL</t>
  </si>
  <si>
    <t>MMBGUKR10GH016210</t>
  </si>
  <si>
    <t>4N15UAN3941</t>
  </si>
  <si>
    <t>0000157/4/10/04/2016</t>
  </si>
  <si>
    <t>Mirage GLS AT</t>
  </si>
  <si>
    <t>B 1977 PYO</t>
  </si>
  <si>
    <t>MMBXTA03AGH012515</t>
  </si>
  <si>
    <t>3A92UCY5955</t>
  </si>
  <si>
    <t>B 1022 PYP</t>
  </si>
  <si>
    <t>MMBXTA03AGH012519</t>
  </si>
  <si>
    <t>3A92UCY5989</t>
  </si>
  <si>
    <t>B 1989 PYO</t>
  </si>
  <si>
    <t>MMBXTA03AGH012725</t>
  </si>
  <si>
    <t>3A92UCY6594</t>
  </si>
  <si>
    <t>000.0167/4/10/03/2016</t>
  </si>
  <si>
    <t>Outlander Sport PX AT</t>
  </si>
  <si>
    <t>B 1988 PJJ</t>
  </si>
  <si>
    <t>MHMGAWS2TGK012746</t>
  </si>
  <si>
    <t>4B11PL3291</t>
  </si>
  <si>
    <t>000.0159/4/10/04/2016</t>
  </si>
  <si>
    <t>B 1478 PYO</t>
  </si>
  <si>
    <t>MMBXTA03AGH012427</t>
  </si>
  <si>
    <t>3A92UCY5259</t>
  </si>
  <si>
    <t>B 1481 PYO</t>
  </si>
  <si>
    <t>MMBXTA03AGH012419</t>
  </si>
  <si>
    <t>3A92UCY5279</t>
  </si>
  <si>
    <t>0000158/4/10/04/2016</t>
  </si>
  <si>
    <t>B 1210 PYP</t>
  </si>
  <si>
    <t>MMBXTA03AGH012625</t>
  </si>
  <si>
    <t>3A92UCY6175</t>
  </si>
  <si>
    <t>000.0164/4/10/04/2016</t>
  </si>
  <si>
    <t>B 1341 PYO</t>
  </si>
  <si>
    <t>MMBXTA03AGH012485</t>
  </si>
  <si>
    <t>3A92UCY5930</t>
  </si>
  <si>
    <t>000.0163/4/10/04/2016</t>
  </si>
  <si>
    <t>B 1289 PYO</t>
  </si>
  <si>
    <t>MMBXTA03AGH012486</t>
  </si>
  <si>
    <t>3A92UCY5705</t>
  </si>
  <si>
    <t>000.0162/4/10/04/2016</t>
  </si>
  <si>
    <t>B 1432 PYO</t>
  </si>
  <si>
    <t>MMBXTA03AGH012634</t>
  </si>
  <si>
    <t>3A92UCY6345</t>
  </si>
  <si>
    <t>000.0156/4/10/04/2016</t>
  </si>
  <si>
    <t>B 1052 PYP</t>
  </si>
  <si>
    <t>MMBXTA03AGH012194</t>
  </si>
  <si>
    <t>3A92UCY4151</t>
  </si>
  <si>
    <t>B 1043 PYP</t>
  </si>
  <si>
    <t>MMBXTA03AGH012375</t>
  </si>
  <si>
    <t>3A92UCY5171</t>
  </si>
  <si>
    <t>B 1040 PYP</t>
  </si>
  <si>
    <t>MMBXTA03AGH012389</t>
  </si>
  <si>
    <t>3A92UCY5187</t>
  </si>
  <si>
    <t>B 1037 PYP</t>
  </si>
  <si>
    <t>MMBXTA03AGH012733</t>
  </si>
  <si>
    <t>3A92UCY6563</t>
  </si>
  <si>
    <t>B 1041 PYP</t>
  </si>
  <si>
    <t>MMBXTA03AGH012756</t>
  </si>
  <si>
    <t>3A92UCY6586</t>
  </si>
  <si>
    <t>000.0160/4/10/04/2016</t>
  </si>
  <si>
    <t>B 1750 PYP</t>
  </si>
  <si>
    <t>MMBXTA03AGH012306</t>
  </si>
  <si>
    <t>3A92UCY4700</t>
  </si>
  <si>
    <t>B 1749 PYP</t>
  </si>
  <si>
    <t>MMBXTA03AGH012745</t>
  </si>
  <si>
    <t>3A92UCY6640</t>
  </si>
  <si>
    <t>B 1819 PYP</t>
  </si>
  <si>
    <t>MMBXTA03AGH012311</t>
  </si>
  <si>
    <t>3A92UCY4754</t>
  </si>
  <si>
    <t>B 1758 PYP</t>
  </si>
  <si>
    <t>MMBXTA03AGH012299</t>
  </si>
  <si>
    <t>3A92UCY4682</t>
  </si>
  <si>
    <t>000.0161/4/10/04/2016</t>
  </si>
  <si>
    <t>B 1791 PYP</t>
  </si>
  <si>
    <t>MMBXTA03AGH012308</t>
  </si>
  <si>
    <t>3A92UCY4699</t>
  </si>
  <si>
    <t>0000114/4/08/06/2016</t>
  </si>
  <si>
    <t>B 1405 PJK</t>
  </si>
  <si>
    <t>MHMGAWP2TGK012764</t>
  </si>
  <si>
    <t>4B11PL9586</t>
  </si>
  <si>
    <t>Pak Adi Suryana</t>
  </si>
  <si>
    <t>B 1347 PJK</t>
  </si>
  <si>
    <t>MHMGAWP2TGK013183</t>
  </si>
  <si>
    <t>4B11NN6823</t>
  </si>
  <si>
    <t>Pak Timbul</t>
  </si>
  <si>
    <t>B 1369 PJK</t>
  </si>
  <si>
    <t>MHMGAWP2TGK013129</t>
  </si>
  <si>
    <t>4B11RL2385</t>
  </si>
  <si>
    <t>Pak Fikri</t>
  </si>
  <si>
    <t>B 1344 PJK</t>
  </si>
  <si>
    <t>MHMGAWP2TGK013128</t>
  </si>
  <si>
    <t>4B11RL2320</t>
  </si>
  <si>
    <t>Pak Tulus</t>
  </si>
  <si>
    <t>B 1352 PJK</t>
  </si>
  <si>
    <t>MHMGAWP2TGK013144</t>
  </si>
  <si>
    <t>4B11RM8742</t>
  </si>
  <si>
    <t>Pak Fachrudin</t>
  </si>
  <si>
    <t>0000113/4/08/06/2016</t>
  </si>
  <si>
    <t>B 1319 PJK</t>
  </si>
  <si>
    <t>MMBGYKR30GH009343</t>
  </si>
  <si>
    <t>4D56UAE5620</t>
  </si>
  <si>
    <t>B 9242 PCL</t>
  </si>
  <si>
    <t>MHML0PU39GK197680</t>
  </si>
  <si>
    <t>4D56CP59610</t>
  </si>
  <si>
    <t>early termination 01/08/2019</t>
  </si>
  <si>
    <t>000.0108/4/08/06/2016</t>
  </si>
  <si>
    <t>B 9202 PCL</t>
  </si>
  <si>
    <t>B 9201 PCL</t>
  </si>
  <si>
    <t>000.0175/4/01/06/2016</t>
  </si>
  <si>
    <t>PT. Diamond Realty Investment Indonesia</t>
  </si>
  <si>
    <t>Delica Royal</t>
  </si>
  <si>
    <t>B 47 UWR</t>
  </si>
  <si>
    <t>JMYLTCV2WFJ001091</t>
  </si>
  <si>
    <t>4J11QK7830</t>
  </si>
  <si>
    <t>0000243/4/01/08/2018</t>
  </si>
  <si>
    <t>Asia Quest  Bussines Consulting Indonesia, PT</t>
  </si>
  <si>
    <t>B 2225 PFH</t>
  </si>
  <si>
    <t>MK2NCWTARJJ024565</t>
  </si>
  <si>
    <t>4A91DR0374</t>
  </si>
  <si>
    <t>0000060/4/01/08/2014</t>
  </si>
  <si>
    <t>Suzuki Ertiga GL AT</t>
  </si>
  <si>
    <t>B 1442 PRK</t>
  </si>
  <si>
    <t>MHYKZE81SEJ231770</t>
  </si>
  <si>
    <t>K14BT1135474</t>
  </si>
  <si>
    <t>Suzuki Kebon Jeruk</t>
  </si>
  <si>
    <t>B 1444 PRK</t>
  </si>
  <si>
    <t>MHYKZE81SEJ231969</t>
  </si>
  <si>
    <t>K14BT1133664</t>
  </si>
  <si>
    <t>Suzuki Wagon R GX MT</t>
  </si>
  <si>
    <t>B 1443 PRK</t>
  </si>
  <si>
    <t>MHYHMP31SEJ109830</t>
  </si>
  <si>
    <t>K14BT1014093</t>
  </si>
  <si>
    <t>0000269/4/01/02/2019</t>
  </si>
  <si>
    <t>Xpander Ultimate A/T (white)</t>
  </si>
  <si>
    <t>B2979PFV</t>
  </si>
  <si>
    <t>MK2NCWTARKJ006025</t>
  </si>
  <si>
    <t>4A91GL8833</t>
  </si>
  <si>
    <t>0000270/4/01/02/2019</t>
  </si>
  <si>
    <t>B2586PFV</t>
  </si>
  <si>
    <t>MK2NCWTARKJ005335</t>
  </si>
  <si>
    <t>4A91GM2713</t>
  </si>
  <si>
    <t>B2582PFV</t>
  </si>
  <si>
    <t>MK2NCWTARKJ005080</t>
  </si>
  <si>
    <t>4A91GM0199</t>
  </si>
  <si>
    <t>B2590PFV</t>
  </si>
  <si>
    <t>MK2NCWTARKJ002243</t>
  </si>
  <si>
    <t>4A91GK4022</t>
  </si>
  <si>
    <t>0000271/4/01/03/2019</t>
  </si>
  <si>
    <t>B1959PJO</t>
  </si>
  <si>
    <t>MK2KRWPNUKJ001655</t>
  </si>
  <si>
    <t>4N15UDM1832</t>
  </si>
  <si>
    <t>0000272/4/01/03/2019</t>
  </si>
  <si>
    <t>B1955PJO</t>
  </si>
  <si>
    <t>MK2KRWPNUKJ002183</t>
  </si>
  <si>
    <t>4N15UDM6498</t>
  </si>
  <si>
    <t>0000288/4/01/05/2019</t>
  </si>
  <si>
    <t>B1170PJP</t>
  </si>
  <si>
    <t>MK2KRWPNUKJ005854</t>
  </si>
  <si>
    <t>4N15UDT2566</t>
  </si>
  <si>
    <t>B1265PJP</t>
  </si>
  <si>
    <t>MK2KRWPNUKJ005786</t>
  </si>
  <si>
    <t>4N15UDT2541</t>
  </si>
  <si>
    <t>B 9685 PCK</t>
  </si>
  <si>
    <t>0000149/4/10/06/2016</t>
  </si>
  <si>
    <t>B 9114 PCL</t>
  </si>
  <si>
    <t>0000150/4/10/06/2016</t>
  </si>
  <si>
    <t>B 9115 PCL</t>
  </si>
  <si>
    <t>0000176/4/10/06/2016</t>
  </si>
  <si>
    <t>B 9166 PCL</t>
  </si>
  <si>
    <t>0000177/4/10/06/2016</t>
  </si>
  <si>
    <t>B 9162 PCL</t>
  </si>
  <si>
    <t>0000349/4/01/09/2019</t>
  </si>
  <si>
    <t xml:space="preserve">PT. TIKI JALUR NUGRAHA ( JNE) </t>
  </si>
  <si>
    <t>B9117PCH</t>
  </si>
  <si>
    <t>MHMFE71P1DK044911</t>
  </si>
  <si>
    <t>4D34TJ93764</t>
  </si>
  <si>
    <t>B9106PCH</t>
  </si>
  <si>
    <t>MHMFE71P1DK044054</t>
  </si>
  <si>
    <t>4D34TJ73153</t>
  </si>
  <si>
    <t>B9074PCH</t>
  </si>
  <si>
    <t>MHMFE71P1DK044896</t>
  </si>
  <si>
    <t>4D34TJ93758</t>
  </si>
  <si>
    <t>B9114PCH</t>
  </si>
  <si>
    <t>MHMFE71P1DK044047</t>
  </si>
  <si>
    <t>4D34TJ73149</t>
  </si>
  <si>
    <t>0000310/4/01/07/2019</t>
  </si>
  <si>
    <t>PT. STOQO TEKNOLOGI INDONESIA</t>
  </si>
  <si>
    <t>0000302/4/01/07/2019</t>
  </si>
  <si>
    <t>B9196PCL</t>
  </si>
  <si>
    <t>MHMFE71PCGK008014</t>
  </si>
  <si>
    <t>4D34TP56873</t>
  </si>
  <si>
    <t>0000311/4/01/07/2019</t>
  </si>
  <si>
    <t>0000309/4/01/07/2019</t>
  </si>
  <si>
    <t>B9258PCP</t>
  </si>
  <si>
    <t>MHKB3BA1JKK059540</t>
  </si>
  <si>
    <t>K3MH51485</t>
  </si>
  <si>
    <t>B9285PCP</t>
  </si>
  <si>
    <t>MHKB3BA1JKK059543</t>
  </si>
  <si>
    <t>K3MH51486</t>
  </si>
  <si>
    <t>B9256PCP</t>
  </si>
  <si>
    <t>MHKB3BA1JKK059555</t>
  </si>
  <si>
    <t>K3MH51391</t>
  </si>
  <si>
    <t>0000359/4/01/10/2019</t>
  </si>
  <si>
    <t>B9084PCH</t>
  </si>
  <si>
    <t>MHMFE71P1DK044907</t>
  </si>
  <si>
    <t>4D34TJ93163</t>
  </si>
  <si>
    <t>B9118PCH</t>
  </si>
  <si>
    <t>MHMFE71P1DK044910</t>
  </si>
  <si>
    <t>4D34TJ93762</t>
  </si>
  <si>
    <t>B9100PCH</t>
  </si>
  <si>
    <t>MHMFE71P1DK0448895</t>
  </si>
  <si>
    <t>4D34TJ93760</t>
  </si>
  <si>
    <t>B9102PCH</t>
  </si>
  <si>
    <t>MHMFE71P1DK044058</t>
  </si>
  <si>
    <t>4D34TJ73137</t>
  </si>
  <si>
    <t>B9078PCH</t>
  </si>
  <si>
    <t>MHMFE71P1DK044886</t>
  </si>
  <si>
    <t>4D34TJ93754</t>
  </si>
  <si>
    <t>0000264/4/08/06/2019</t>
  </si>
  <si>
    <t>B2294UOA</t>
  </si>
  <si>
    <t>MK2NCWHARKJ002252</t>
  </si>
  <si>
    <t>4A91GX3314</t>
  </si>
  <si>
    <t>TLO Banjir</t>
  </si>
  <si>
    <t>0000089/4/01/04/2015</t>
  </si>
  <si>
    <t>B 1849 PJI</t>
  </si>
  <si>
    <t>MHMGAWS2TEK001614</t>
  </si>
  <si>
    <t>4B11MS7105</t>
  </si>
  <si>
    <t xml:space="preserve">TLO </t>
  </si>
  <si>
    <t>0000120/4/10/03/2016</t>
  </si>
  <si>
    <t>AD 1709 CU</t>
  </si>
  <si>
    <t>AD 1710 CU</t>
  </si>
  <si>
    <t>MHKB3BA1JGK035447</t>
  </si>
  <si>
    <t>K3MG64408</t>
  </si>
  <si>
    <t>AD 1712 CU</t>
  </si>
  <si>
    <t>H 1852 QA</t>
  </si>
  <si>
    <t>0000281/4/01/05/2019</t>
  </si>
  <si>
    <t>B9182PCL</t>
  </si>
  <si>
    <t>MHMFE71PCGK008072</t>
  </si>
  <si>
    <t>4D34TP57572</t>
  </si>
  <si>
    <t>B 9163 PCL</t>
  </si>
  <si>
    <t>B 9165 PCL</t>
  </si>
  <si>
    <t>MHKB3BA1JGK037550</t>
  </si>
  <si>
    <t>K3MG72941</t>
  </si>
  <si>
    <t>0000178/4/10/09/2016</t>
  </si>
  <si>
    <t>Iron Wire Work Indonesia, PT</t>
  </si>
  <si>
    <t>B 1463 PYU</t>
  </si>
  <si>
    <t>MMBXTA03AGH012600</t>
  </si>
  <si>
    <t>3A92UCY6159</t>
  </si>
  <si>
    <t>0000298/4/01/05/2019</t>
  </si>
  <si>
    <t>Kijang Innova Diesel 2.4 M/T</t>
  </si>
  <si>
    <t>B2077PKC</t>
  </si>
  <si>
    <t>MHFJB8EM0K1052187</t>
  </si>
  <si>
    <t>2GD4640376</t>
  </si>
  <si>
    <t>MHFJB8EM1K1056944</t>
  </si>
  <si>
    <t>2GDC587613</t>
  </si>
  <si>
    <t>0000383/4/01/11/2019</t>
  </si>
  <si>
    <t>Ecolab International Indonesia, PT</t>
  </si>
  <si>
    <t>Pajero Sport GLX 4x4 M/T</t>
  </si>
  <si>
    <t>KT1331NL</t>
  </si>
  <si>
    <t>MMBGNKH40EF027548</t>
  </si>
  <si>
    <t>4D56UCFS2410</t>
  </si>
  <si>
    <t>0000293/4/08/01/2020</t>
  </si>
  <si>
    <t>0000364/4/01/10/2019</t>
  </si>
  <si>
    <t>Bima</t>
  </si>
  <si>
    <t>B9270PCL</t>
  </si>
  <si>
    <t>MHMFE74P4GK084263</t>
  </si>
  <si>
    <t>4D34TP56181</t>
  </si>
  <si>
    <t>early termination 05/08/2020</t>
  </si>
  <si>
    <t>0000363/4/01/10/2019</t>
  </si>
  <si>
    <t>L9343NI/L9223BV</t>
  </si>
  <si>
    <t>MHMFE71P1EK051282</t>
  </si>
  <si>
    <t>4D34TK82721</t>
  </si>
  <si>
    <t>0000376/4/01/11/2019</t>
  </si>
  <si>
    <t>Colt L300 Diesel</t>
  </si>
  <si>
    <t>B9242PCL</t>
  </si>
  <si>
    <t>early termination 11/08/2020</t>
  </si>
  <si>
    <t>0000365/4/01/10/2019</t>
  </si>
  <si>
    <t>0000315/4/01/07/2019</t>
  </si>
  <si>
    <t>0000233/4/01/06/2018</t>
  </si>
  <si>
    <t>PT. Netika Indonesia</t>
  </si>
  <si>
    <t>Xpander Exceed M/T</t>
  </si>
  <si>
    <t>B 2811 PFL</t>
  </si>
  <si>
    <t>MK2NCWHANHJ000220</t>
  </si>
  <si>
    <t>4A91CQ4656</t>
  </si>
  <si>
    <t>0000285/4/08/10/2019</t>
  </si>
  <si>
    <t>PT. SENKO GROUP HOLDING</t>
  </si>
  <si>
    <t>early termination 30/10/2020</t>
  </si>
  <si>
    <t>0000318/4/01/06/2019</t>
  </si>
  <si>
    <t>PT. MADUSARI NUSAPERDANA</t>
  </si>
  <si>
    <t>Gran Max 1.3 D Minibus FH</t>
  </si>
  <si>
    <t>Return 07 Sept 2020</t>
  </si>
  <si>
    <t>0000362/4/01/10/2019</t>
  </si>
  <si>
    <t>Toyota Hi-lux DC  E M/T</t>
  </si>
  <si>
    <t>B9813PBC</t>
  </si>
  <si>
    <t>MR0KS8CD8G1101759</t>
  </si>
  <si>
    <t>2KDU858100</t>
  </si>
  <si>
    <t>Return 30 Sept 2020</t>
  </si>
  <si>
    <t>0000367/4/01/10/2019</t>
  </si>
  <si>
    <t>Singaraja</t>
  </si>
  <si>
    <t>B9067PCH</t>
  </si>
  <si>
    <t>MHMFE71P1DK044049</t>
  </si>
  <si>
    <t>4D34TJ73140</t>
  </si>
  <si>
    <t>0000368/4/01/10/2019</t>
  </si>
  <si>
    <t>L9143NI/L9227BV</t>
  </si>
  <si>
    <t>MHMFE71P1EK051407</t>
  </si>
  <si>
    <t>4D34TK82779</t>
  </si>
  <si>
    <t>0000377/4/01/11/2019</t>
  </si>
  <si>
    <t>L9371NI/L9803BV</t>
  </si>
  <si>
    <t>MHMFE71P1EK051934</t>
  </si>
  <si>
    <t>4D34TK97574</t>
  </si>
  <si>
    <t>0000385/4/01/11/2019</t>
  </si>
  <si>
    <t>Colt Diesel FE71L  Box</t>
  </si>
  <si>
    <t>B9195PCL</t>
  </si>
  <si>
    <t>MHMFE71PCGK008013</t>
  </si>
  <si>
    <t>4D34TP56877</t>
  </si>
  <si>
    <t>0000284/4/08/10/2019</t>
  </si>
  <si>
    <t>B1144UJU</t>
  </si>
  <si>
    <t>MK2GAWP2TJK000962</t>
  </si>
  <si>
    <t>4B11YK3273</t>
  </si>
  <si>
    <t>early termination 30/11/2020 ( Mr. Leonard Pensiun)</t>
  </si>
  <si>
    <t>B 1794 UJP</t>
  </si>
  <si>
    <t>MHMGAWP2THK014295</t>
  </si>
  <si>
    <t>4B11SK0795</t>
  </si>
  <si>
    <t>Mr. Deddy Syahrial</t>
  </si>
  <si>
    <t>B 1793 UJP</t>
  </si>
  <si>
    <t>MK2GAWP2THK000161</t>
  </si>
  <si>
    <t>4B11SN7204</t>
  </si>
  <si>
    <t>Mr. Ari Minarwan</t>
  </si>
  <si>
    <t>0000378/4/08/08/2020</t>
  </si>
  <si>
    <t>New Kijang Innova G M/T Diesel</t>
  </si>
  <si>
    <t>B1094PYS</t>
  </si>
  <si>
    <t>MHFJB8EM7G1007593</t>
  </si>
  <si>
    <t>2GDC070666</t>
  </si>
  <si>
    <t>actual hanya 2 bulan</t>
  </si>
  <si>
    <t>0000354/4/01/09/2019</t>
  </si>
  <si>
    <t>B2198PKJ</t>
  </si>
  <si>
    <t>MHFJB8EM8K1062367</t>
  </si>
  <si>
    <t>2GDC642767</t>
  </si>
  <si>
    <t>B2589PKJ</t>
  </si>
  <si>
    <t>MHFJB8EM8K1061932</t>
  </si>
  <si>
    <t>2GDC636995</t>
  </si>
  <si>
    <t>B2821PKJ</t>
  </si>
  <si>
    <t>MHFJB8EM7K1058939</t>
  </si>
  <si>
    <t>2GDC608948</t>
  </si>
  <si>
    <t>B2202PKJ</t>
  </si>
  <si>
    <t>MHFJB8EM6K1061959</t>
  </si>
  <si>
    <t>2GDC637485</t>
  </si>
  <si>
    <t>0000245/4/08/05/2019</t>
  </si>
  <si>
    <t>Xpander 1.5L Ultimate (4x2) A/T (white)</t>
  </si>
  <si>
    <t>B2227UKY</t>
  </si>
  <si>
    <t>MK2NCWTATRKJ008672</t>
  </si>
  <si>
    <t>4A91GN8005</t>
  </si>
  <si>
    <t>Return to DSF 26/03/2021</t>
  </si>
  <si>
    <t>0000426/4/01/01/2020</t>
  </si>
  <si>
    <t>B2776PKM</t>
  </si>
  <si>
    <t>MHFJB8EMXL1066812</t>
  </si>
  <si>
    <t>2GDC677447</t>
  </si>
  <si>
    <t>B2955PKN</t>
  </si>
  <si>
    <t>MHFJB8EM0L1065166</t>
  </si>
  <si>
    <t>2GDC668336</t>
  </si>
  <si>
    <t>0000215/4/10/05/2019</t>
  </si>
  <si>
    <t>All New Avanza 1.3G A/T</t>
  </si>
  <si>
    <t>B2786SID</t>
  </si>
  <si>
    <t>MHKM5EB3JKK023623</t>
  </si>
  <si>
    <t>1NRG012900</t>
  </si>
  <si>
    <t>B2227SIE</t>
  </si>
  <si>
    <t>MHFJW8EM4K2367332</t>
  </si>
  <si>
    <t>1TRA598410</t>
  </si>
  <si>
    <t>B2219SIE</t>
  </si>
  <si>
    <t>MHFJW8EM0K2367828</t>
  </si>
  <si>
    <t>1TRA602048</t>
  </si>
  <si>
    <t>B2229SIE</t>
  </si>
  <si>
    <t>MHFJW8EM8K2367835</t>
  </si>
  <si>
    <t>1TRA602077</t>
  </si>
  <si>
    <t>B2824SID</t>
  </si>
  <si>
    <t>MHFJB8EM2K1053776</t>
  </si>
  <si>
    <t>2GD4652322</t>
  </si>
  <si>
    <t>B2221SIE</t>
  </si>
  <si>
    <t>MHFJW8EM1K2367773</t>
  </si>
  <si>
    <t>1TRA601793</t>
  </si>
  <si>
    <t>B2225SIE</t>
  </si>
  <si>
    <t>MHFJW8EM4K2367234</t>
  </si>
  <si>
    <t>1TRA597745</t>
  </si>
  <si>
    <t>B 2217 SIE</t>
  </si>
  <si>
    <t>MHFJW8EM0K2366758</t>
  </si>
  <si>
    <t>1TRA594083</t>
  </si>
  <si>
    <t>B2223SIE</t>
  </si>
  <si>
    <t>MHFJW8EM2K2367202</t>
  </si>
  <si>
    <t>1TRA597437</t>
  </si>
  <si>
    <t>0000218/4/10/05/2019</t>
  </si>
  <si>
    <t xml:space="preserve">ALL NEW KIJANG INNOVA 2.4 G MT DIESEL </t>
  </si>
  <si>
    <t>B2201SIE</t>
  </si>
  <si>
    <t>B2199SIE</t>
  </si>
  <si>
    <t>MHFJB8EM2K1052190</t>
  </si>
  <si>
    <t>2GD4640311</t>
  </si>
  <si>
    <t>0000219/4/10/05/2019</t>
  </si>
  <si>
    <t xml:space="preserve">ALL NEW KIJANG INNOVA 2.4 G A/T DIESEL </t>
  </si>
  <si>
    <t>B2776SID</t>
  </si>
  <si>
    <t>MHFJB8EM4K1052127</t>
  </si>
  <si>
    <t>2GDC528297</t>
  </si>
  <si>
    <t>0000340/4/08/06/2020</t>
  </si>
  <si>
    <t>Mr. Ryoichi Inaba ( PT. MMKSI )</t>
  </si>
  <si>
    <t>B 2881 PFH</t>
  </si>
  <si>
    <t>MK2NCWTARHJ000232</t>
  </si>
  <si>
    <t>4A91CQ6906</t>
  </si>
  <si>
    <t>Return 01/03/2021</t>
  </si>
  <si>
    <t>0000449/4/01/03/2020</t>
  </si>
  <si>
    <t>Innova Q A/T</t>
  </si>
  <si>
    <t>B 1045 PYK</t>
  </si>
  <si>
    <t>MHFAW8EM4G0201041</t>
  </si>
  <si>
    <t>ITRA037835</t>
  </si>
  <si>
    <t>B2395UKY</t>
  </si>
  <si>
    <t>MK2NCWPARKJ002324</t>
  </si>
  <si>
    <t>4A91GN2025</t>
  </si>
  <si>
    <t>Return 13/04/2021</t>
  </si>
  <si>
    <t>0000329/4/08/05/2020</t>
  </si>
  <si>
    <t>B2299UOR</t>
  </si>
  <si>
    <t>MK2NCLPARLJ000269</t>
  </si>
  <si>
    <t>4A91HP7560</t>
  </si>
  <si>
    <t>0000249/4/08/05/2019</t>
  </si>
  <si>
    <t>Pajero Sport Dakar Ultimate A/T</t>
  </si>
  <si>
    <t>B1306UJT</t>
  </si>
  <si>
    <t>MK2KRWFNUKJ000595</t>
  </si>
  <si>
    <t>4N15UDP3357</t>
  </si>
  <si>
    <t>B2508UKY</t>
  </si>
  <si>
    <t>MK2NCWPARKJ002284</t>
  </si>
  <si>
    <t>4A91GN0370</t>
  </si>
  <si>
    <t>Return 14/04/2021</t>
  </si>
  <si>
    <t>0000251/4/08/05/2019</t>
  </si>
  <si>
    <t>B 1370 UJT</t>
  </si>
  <si>
    <t>MK2GAWP2TJK000950</t>
  </si>
  <si>
    <t>4B11YK4319</t>
  </si>
  <si>
    <t>0000433/4/01/01/2020</t>
  </si>
  <si>
    <t>KREATIF MAJU BERSAMA, CV</t>
  </si>
  <si>
    <t>B9088PCH</t>
  </si>
  <si>
    <t>MHMFE71P1DK044060</t>
  </si>
  <si>
    <t>4D34TJ73136</t>
  </si>
  <si>
    <t>B9068PCH</t>
  </si>
  <si>
    <t>MHMFE71P1DK044909</t>
  </si>
  <si>
    <t>4D34TJ93765</t>
  </si>
  <si>
    <t>B9113PCH</t>
  </si>
  <si>
    <t>MHMFE71P1DK044987</t>
  </si>
  <si>
    <t>4D34TJ93504</t>
  </si>
  <si>
    <t>B2740UKY</t>
  </si>
  <si>
    <t>MK2NCWPARKJ002800</t>
  </si>
  <si>
    <t>4A91GP9898</t>
  </si>
  <si>
    <t>B 2510 UKY</t>
  </si>
  <si>
    <t>MK2NCWPARKJ002279</t>
  </si>
  <si>
    <t>4A91GN3322</t>
  </si>
  <si>
    <t>0000247/4/08/05/2019</t>
  </si>
  <si>
    <t>B2951UKY</t>
  </si>
  <si>
    <t>MK2NCWTARKJ010238</t>
  </si>
  <si>
    <t>4A91GQ6057</t>
  </si>
  <si>
    <t>0000227/4/01/04/2018</t>
  </si>
  <si>
    <t>B 2774 PFF</t>
  </si>
  <si>
    <t>MK2NCWHANJJ003126</t>
  </si>
  <si>
    <t>4A91DC9785</t>
  </si>
  <si>
    <t>B 2775 PFF</t>
  </si>
  <si>
    <t>MK2NCWHANJJ003815</t>
  </si>
  <si>
    <t>4A91DG0988</t>
  </si>
  <si>
    <t>Xpander 1.5L Ultimate  AT</t>
  </si>
  <si>
    <t>Return 03/05/2021</t>
  </si>
  <si>
    <t>B2281UOR</t>
  </si>
  <si>
    <t>MK2NCLPARLJ000813</t>
  </si>
  <si>
    <t>4A91HQ0664</t>
  </si>
  <si>
    <t>Return 04/05/2021</t>
  </si>
  <si>
    <t>B 2514 UKY</t>
  </si>
  <si>
    <t>MK2NCWPARKJ002779</t>
  </si>
  <si>
    <t>4A91GP5551</t>
  </si>
  <si>
    <t>0000257/4/08/05/2019</t>
  </si>
  <si>
    <t>MK2NCWTARKJ003767</t>
  </si>
  <si>
    <t>Return 18/05/2021</t>
  </si>
  <si>
    <t>0000328/4/08/05/2020</t>
  </si>
  <si>
    <t>B2211UOR</t>
  </si>
  <si>
    <t>MK2NCLTARLJ000921</t>
  </si>
  <si>
    <t>4A91HQ2282</t>
  </si>
  <si>
    <t>0000248/4/08/05/2019</t>
  </si>
  <si>
    <t>B1314UJT</t>
  </si>
  <si>
    <t>MK2GAWP2TJK000660</t>
  </si>
  <si>
    <t>4B11XP9726</t>
  </si>
  <si>
    <t>0000318/4/08/05/2020</t>
  </si>
  <si>
    <t>Xpander 1.5L Ultimate  AT (White)</t>
  </si>
  <si>
    <t>0000315/4/08/05/2020</t>
  </si>
  <si>
    <t>B2418UOQ</t>
  </si>
  <si>
    <t>MK2NCLTARLJ000961</t>
  </si>
  <si>
    <t>4A91HQ2260</t>
  </si>
  <si>
    <t>B1421UJT</t>
  </si>
  <si>
    <t>MK2GAWP2TJK000832</t>
  </si>
  <si>
    <t>4B11XY9557</t>
  </si>
  <si>
    <t>B2442UOQ</t>
  </si>
  <si>
    <t>MK2NCLPARLJ000686</t>
  </si>
  <si>
    <t>4A91HQ2797</t>
  </si>
  <si>
    <t>Return 21/05/2021</t>
  </si>
  <si>
    <t>MK2NCWTARKJ003975</t>
  </si>
  <si>
    <t>B2426UOQ</t>
  </si>
  <si>
    <t>MK2NCLTARLJ000886</t>
  </si>
  <si>
    <t>4A91HP9943</t>
  </si>
  <si>
    <t>0000395/4/01/12/2019</t>
  </si>
  <si>
    <t>0000400/4/01/12/2019</t>
  </si>
  <si>
    <t>New Kijang Innova 2.4 G M/T Diesel</t>
  </si>
  <si>
    <t>B1351PYS</t>
  </si>
  <si>
    <t>MHFJB8EM9G1007675</t>
  </si>
  <si>
    <t>2GDC072104</t>
  </si>
  <si>
    <t>0000474/4/01/06/2020</t>
  </si>
  <si>
    <t>Honda Mobilio 1.5 S M/T</t>
  </si>
  <si>
    <t>B2415PKC</t>
  </si>
  <si>
    <t>MHRDD4730KJ952396</t>
  </si>
  <si>
    <t>L15Z15605481</t>
  </si>
  <si>
    <t>Return 26/06/2021</t>
  </si>
  <si>
    <t>0000460/4/01/03/2020</t>
  </si>
  <si>
    <t>B2573PKR</t>
  </si>
  <si>
    <t>MHFJB8EM3L1069440</t>
  </si>
  <si>
    <t>2GDC702026</t>
  </si>
  <si>
    <t>Xpander 1.5L Sport AT (White)</t>
  </si>
  <si>
    <t>Return 09/06/2021</t>
  </si>
  <si>
    <t>Return 05/06/2021</t>
  </si>
  <si>
    <t>0000621/4/01/01/2021</t>
  </si>
  <si>
    <t>KARTIKA UTAMA, PT</t>
  </si>
  <si>
    <t>B2698SIC</t>
  </si>
  <si>
    <t>MK2NCWLANKJ000484</t>
  </si>
  <si>
    <t>4A91GR2145</t>
  </si>
  <si>
    <t>Return 08/07/2021</t>
  </si>
  <si>
    <t>B2476SID</t>
  </si>
  <si>
    <t>MK2NCWLANKJ000521</t>
  </si>
  <si>
    <t>4A91GS5910</t>
  </si>
  <si>
    <t>0000268/4/01/03/2019</t>
  </si>
  <si>
    <t>Kijang Innova Bensin 2.0 M/T</t>
  </si>
  <si>
    <t>B1645PZT</t>
  </si>
  <si>
    <t xml:space="preserve"> 1TR7671734</t>
  </si>
  <si>
    <t>Return 05/12/2019</t>
  </si>
  <si>
    <t>B 1868 PJJ</t>
  </si>
  <si>
    <t>Return 29/07/2021</t>
  </si>
  <si>
    <t>pretermination</t>
  </si>
  <si>
    <t>0000211/4/08/06/2018</t>
  </si>
  <si>
    <t>PT. Kramayudha Ratu Motor ( Bpk. Dayat )</t>
  </si>
  <si>
    <t>B 1439 UJR</t>
  </si>
  <si>
    <t>MK2GAWP2TJK000444</t>
  </si>
  <si>
    <t>4B11XJ1080</t>
  </si>
  <si>
    <t>0000204/4/08/04/2018</t>
  </si>
  <si>
    <t>PT. Kramayudha Ratu Motor ( Bpk. Rudi )</t>
  </si>
  <si>
    <t>B 1240 UJR</t>
  </si>
  <si>
    <t>MK2KRWFNUJJ001137</t>
  </si>
  <si>
    <t>4N15UCM4194</t>
  </si>
  <si>
    <t>0000209/4/08/06/2018</t>
  </si>
  <si>
    <t>PT. Kramayudha Ratu Motor ( Bpk. Tombang )</t>
  </si>
  <si>
    <t>B 1612 UJR</t>
  </si>
  <si>
    <t>MK2KRWFNUJJ001146</t>
  </si>
  <si>
    <t>4N15UCM4199</t>
  </si>
  <si>
    <t>0000210/4/08/06/2018</t>
  </si>
  <si>
    <t>PT. Kramayudha Ratu Motor ( Bpk. Ian )</t>
  </si>
  <si>
    <t>B 1594 UJR</t>
  </si>
  <si>
    <t>MK2KRWFNUJJ001274</t>
  </si>
  <si>
    <t>4N15UCN5472</t>
  </si>
  <si>
    <t>Xpander  1.5L GLS A/T</t>
  </si>
  <si>
    <t>0000216/4/08/07/2018</t>
  </si>
  <si>
    <t>PT. MKM ( Pak Patoni Zailani )</t>
  </si>
  <si>
    <t>All New Pajero Sport RF A/T 4x2</t>
  </si>
  <si>
    <t>B 1886 UJR</t>
  </si>
  <si>
    <t>MK2KRWPNUJJ012216</t>
  </si>
  <si>
    <t>4N15UDA0524</t>
  </si>
  <si>
    <t>PT. MKM ( Pak Tony Setiawan )</t>
  </si>
  <si>
    <t>B 1890 UJR</t>
  </si>
  <si>
    <t>MK2KRWPNUJJ012232</t>
  </si>
  <si>
    <t>4N15UDA0536</t>
  </si>
  <si>
    <t>0000371/4/01/10/2019</t>
  </si>
  <si>
    <t>Gianyar</t>
  </si>
  <si>
    <t>B9112PCH</t>
  </si>
  <si>
    <t>MHMFE71P1DK044890</t>
  </si>
  <si>
    <t>4D34TJ93475</t>
  </si>
  <si>
    <t>0000585/4/01/12/2020</t>
  </si>
  <si>
    <t>novasi ke PT. Meratus Line</t>
  </si>
  <si>
    <t>0000467/4/01/05/2020</t>
  </si>
  <si>
    <t>Bekasi, Jati Mulya</t>
  </si>
  <si>
    <t>New CRV 2.4 A/T</t>
  </si>
  <si>
    <t>MHRRM385OFJ501699</t>
  </si>
  <si>
    <t>0000385/4/08/09/2020</t>
  </si>
  <si>
    <t>QUINE CONCULTING INDONESIA, PT</t>
  </si>
  <si>
    <t>Xpander 1.5L Exceed M/T</t>
  </si>
  <si>
    <t>B2811PFL</t>
  </si>
  <si>
    <t>0000217/4/08/09/2018</t>
  </si>
  <si>
    <t>PT. Kramayudha Ratu Motor   ( Mr. Akimoto )</t>
  </si>
  <si>
    <t>B 1961 OQ</t>
  </si>
  <si>
    <t>MK2KRWFNUJJ001477</t>
  </si>
  <si>
    <t>4N15UCP8349</t>
  </si>
  <si>
    <t>0000444/4/01/02/2020</t>
  </si>
  <si>
    <t>ADHYA AVIA PRIMA, PT</t>
  </si>
  <si>
    <t>0000283/4/08/10/2019</t>
  </si>
  <si>
    <t>B1183UJU</t>
  </si>
  <si>
    <t>MK2KRWMDYKJ000525</t>
  </si>
  <si>
    <t>4D56UAY0960</t>
  </si>
  <si>
    <t>Bondowoso</t>
  </si>
  <si>
    <t>Ponorogo</t>
  </si>
  <si>
    <t>Tuban</t>
  </si>
  <si>
    <t>Return 29/10/2021</t>
  </si>
  <si>
    <t>0000290/4/10/12/2019</t>
  </si>
  <si>
    <t>B2139SIZ</t>
  </si>
  <si>
    <t>MK2NCWMARKJ000897</t>
  </si>
  <si>
    <t>4A91HD2402</t>
  </si>
  <si>
    <t>0000338/4/01/09/2019</t>
  </si>
  <si>
    <t>B2225PFM</t>
  </si>
  <si>
    <t>0000422/4/01/01/2020</t>
  </si>
  <si>
    <t>0000294/4/08/01/2020</t>
  </si>
  <si>
    <t>B1834UJU</t>
  </si>
  <si>
    <t>MK2KRWMDYKJ000856</t>
  </si>
  <si>
    <t>4D56UAZ6632</t>
  </si>
  <si>
    <t>0000370/4/08/08/2020</t>
  </si>
  <si>
    <t>Sulawesi Tengah</t>
  </si>
  <si>
    <t>Morowali</t>
  </si>
  <si>
    <t>KT8839NJ</t>
  </si>
  <si>
    <t>MMBJNKL30HH050769</t>
  </si>
  <si>
    <t>4D56UAN3356</t>
  </si>
  <si>
    <t>Pamekasan/Madura</t>
  </si>
  <si>
    <t>B1521PVL</t>
  </si>
  <si>
    <t>MHKM5EA3JGJ032477</t>
  </si>
  <si>
    <t>1NRF122264</t>
  </si>
  <si>
    <t>0000314/4/01/07/2019</t>
  </si>
  <si>
    <t>PT. KAJIMA INDONESIA</t>
  </si>
  <si>
    <t>Delica 2.0 A/T</t>
  </si>
  <si>
    <t>B1659PRS</t>
  </si>
  <si>
    <t>JMYLTCV2WFJ000182</t>
  </si>
  <si>
    <t>4J11NR5808</t>
  </si>
  <si>
    <t>0000462/4/01/03/2020</t>
  </si>
  <si>
    <t>0000241/4/01/07/2018</t>
  </si>
  <si>
    <t>B 1090 IP</t>
  </si>
  <si>
    <t>MK2NCWHARJJ005621</t>
  </si>
  <si>
    <t>4A91DY0876</t>
  </si>
  <si>
    <t>0000218/4/08/11/2018</t>
  </si>
  <si>
    <t>Xpander 1.5L GSL A/T</t>
  </si>
  <si>
    <t>B 2169 UKO</t>
  </si>
  <si>
    <t>MK2NCWMARJJ000379</t>
  </si>
  <si>
    <t>4A91GA4452</t>
  </si>
  <si>
    <t xml:space="preserve">Mr. Kai </t>
  </si>
  <si>
    <t>B 2226 UKO</t>
  </si>
  <si>
    <t>MK2NCWMARJJ000408</t>
  </si>
  <si>
    <t>4A91GB0562</t>
  </si>
  <si>
    <t>B 2230 UKO</t>
  </si>
  <si>
    <t>MK2NCWMARJJ000449</t>
  </si>
  <si>
    <t>4A91GB0819</t>
  </si>
  <si>
    <t>B 2228 UKO</t>
  </si>
  <si>
    <t>MK2NCWMARJJ000456</t>
  </si>
  <si>
    <t>4A91GC4547</t>
  </si>
  <si>
    <t>B 2171 UKO</t>
  </si>
  <si>
    <t>MK2NCWMARJJ000346</t>
  </si>
  <si>
    <t>4A91GC5061</t>
  </si>
  <si>
    <t>0000219/4/08/11/2018</t>
  </si>
  <si>
    <t>Xpander 1.5L GSL A/T (white)</t>
  </si>
  <si>
    <t>B 2158 UKO</t>
  </si>
  <si>
    <t>MK2NCWMARJJ000438</t>
  </si>
  <si>
    <t>4A91GB1433</t>
  </si>
  <si>
    <t>B 2155 UKO</t>
  </si>
  <si>
    <t>MK2NCWMARJJ000356</t>
  </si>
  <si>
    <t>4A91GC5184</t>
  </si>
  <si>
    <t>B 2153 UKO</t>
  </si>
  <si>
    <t>MK2NCWMARJJ000313</t>
  </si>
  <si>
    <t>4A91GB1444</t>
  </si>
  <si>
    <t>0000221/4/08/11/2018</t>
  </si>
  <si>
    <t xml:space="preserve">Xpander 1.5L Exceed A/T </t>
  </si>
  <si>
    <t>B 2563 UKO</t>
  </si>
  <si>
    <t>MK2NCWHARJJ006132</t>
  </si>
  <si>
    <t>4A91GG0042</t>
  </si>
  <si>
    <t>Xpander 1.5L Exceed A/T (white)</t>
  </si>
  <si>
    <t>0000551/4/01/11/2020</t>
  </si>
  <si>
    <t>AD8982HA</t>
  </si>
  <si>
    <t>AD1710CU</t>
  </si>
  <si>
    <t>Agreement ada di sistem?</t>
  </si>
  <si>
    <t>CEK</t>
  </si>
  <si>
    <t>B9615PAI</t>
  </si>
  <si>
    <t>B9826PAI</t>
  </si>
  <si>
    <t>IdentityPoliceNumber</t>
  </si>
  <si>
    <t>EngineNumber</t>
  </si>
  <si>
    <t>PoliceNumberAct</t>
  </si>
  <si>
    <t>ChassisNumber</t>
  </si>
  <si>
    <t>B1439PAG</t>
  </si>
  <si>
    <t>2ARU172624</t>
  </si>
  <si>
    <t>MR053AK50E4506671</t>
  </si>
  <si>
    <t>KT1021NK</t>
  </si>
  <si>
    <t>4J11NX3247</t>
  </si>
  <si>
    <t>JMYLTCV2WFJ000222</t>
  </si>
  <si>
    <t>KT8695NA</t>
  </si>
  <si>
    <t>4D56UCER9928</t>
  </si>
  <si>
    <t>MMBJNKB40ED020962</t>
  </si>
  <si>
    <t>B9973PCJ</t>
  </si>
  <si>
    <t>J08EUGJ48781</t>
  </si>
  <si>
    <t>MJEFG8JS1FJB10047</t>
  </si>
  <si>
    <t>B9816PCJ</t>
  </si>
  <si>
    <t>J08EUGJ48860</t>
  </si>
  <si>
    <t>MJEFG8JS1FJB10060</t>
  </si>
  <si>
    <t>B9815PCJ</t>
  </si>
  <si>
    <t>J08EUGJ48877</t>
  </si>
  <si>
    <t>MJEFG8JS1FJB10065</t>
  </si>
  <si>
    <t>B9029PCJ</t>
  </si>
  <si>
    <t>J08EUHJ14449</t>
  </si>
  <si>
    <t>MJEFG8JPAEJG30303</t>
  </si>
  <si>
    <t>KT8026NE</t>
  </si>
  <si>
    <t>4M40UAE3645</t>
  </si>
  <si>
    <t>MMBJNKB70ED042929</t>
  </si>
  <si>
    <t>KT8025NE</t>
  </si>
  <si>
    <t>4M40UAE3672</t>
  </si>
  <si>
    <t>MMBJNKB70ED042950</t>
  </si>
  <si>
    <t>B1262PYC</t>
  </si>
  <si>
    <t>2ARH575934</t>
  </si>
  <si>
    <t>JTNGF3DH8F8001353</t>
  </si>
  <si>
    <t>B9957UIV</t>
  </si>
  <si>
    <t>6D16K23903</t>
  </si>
  <si>
    <t>MHMFN517CEK004037</t>
  </si>
  <si>
    <t>B9953UIV</t>
  </si>
  <si>
    <t>6D16KY6909</t>
  </si>
  <si>
    <t>MHMFM517AEK010150</t>
  </si>
  <si>
    <t>B9633PBC</t>
  </si>
  <si>
    <t>4M40UAE8677</t>
  </si>
  <si>
    <t>MMBJNKB70ED045139</t>
  </si>
  <si>
    <t>B9634PBC</t>
  </si>
  <si>
    <t>4M40UAE8683</t>
  </si>
  <si>
    <t>MMBJNKB70ED045169</t>
  </si>
  <si>
    <t>B1577PYA</t>
  </si>
  <si>
    <t>1TR8005601</t>
  </si>
  <si>
    <t>MHFXW41G5F0066444</t>
  </si>
  <si>
    <t>B1184PRY</t>
  </si>
  <si>
    <t>K3MF49205</t>
  </si>
  <si>
    <t>MHKM1BA2JFJ008136</t>
  </si>
  <si>
    <t>B1183PRY</t>
  </si>
  <si>
    <t>K3MF44415</t>
  </si>
  <si>
    <t>MHKM1BA2JFJ007348</t>
  </si>
  <si>
    <t>B1353PYI</t>
  </si>
  <si>
    <t>L15Z61029323</t>
  </si>
  <si>
    <t>MHRRU1730GJ400167</t>
  </si>
  <si>
    <t>H1620FH</t>
  </si>
  <si>
    <t>4D34TKY9230</t>
  </si>
  <si>
    <t>MHMFE75PEEK001620</t>
  </si>
  <si>
    <t>H1623FH</t>
  </si>
  <si>
    <t>4D34TKY9642</t>
  </si>
  <si>
    <t>MHMFE75PEEK001616</t>
  </si>
  <si>
    <t>H1624FH</t>
  </si>
  <si>
    <t>4D34TKY9229</t>
  </si>
  <si>
    <t>MHMFE75PEEK001619</t>
  </si>
  <si>
    <t>B9192PYW</t>
  </si>
  <si>
    <t>4D34TL44916</t>
  </si>
  <si>
    <t>MHMFE74P5FK145817</t>
  </si>
  <si>
    <t>B9209PYW</t>
  </si>
  <si>
    <t>4D34TL45003</t>
  </si>
  <si>
    <t>MHMFE74P5FK145863</t>
  </si>
  <si>
    <t>B9207PYW</t>
  </si>
  <si>
    <t>4D34TL45021</t>
  </si>
  <si>
    <t>MHMFE74P5FK145868</t>
  </si>
  <si>
    <t>KT8546ND</t>
  </si>
  <si>
    <t>4D56UCFJ5586</t>
  </si>
  <si>
    <t>MMBJNKB40ED042968</t>
  </si>
  <si>
    <t>KT8545ND</t>
  </si>
  <si>
    <t>4D56UCFJ5460</t>
  </si>
  <si>
    <t>MMBJNKB40ED042958</t>
  </si>
  <si>
    <t>KT8543ND</t>
  </si>
  <si>
    <t>4D56UCFJ5340</t>
  </si>
  <si>
    <t>MMBJNKB40ED042979</t>
  </si>
  <si>
    <t>KT8544ND</t>
  </si>
  <si>
    <t>4D56UCFJ2796</t>
  </si>
  <si>
    <t>MMBJNKB40ED042751</t>
  </si>
  <si>
    <t>KT8693NA</t>
  </si>
  <si>
    <t>4D56UCEP9346</t>
  </si>
  <si>
    <t>MMBJNKB40ED016632</t>
  </si>
  <si>
    <t>B9280PCJ</t>
  </si>
  <si>
    <t>J08EUHJ14455</t>
  </si>
  <si>
    <t>MJEFG8JPAEJG30315</t>
  </si>
  <si>
    <t>B1946PJI</t>
  </si>
  <si>
    <t>4D56UCFR9601</t>
  </si>
  <si>
    <t>MMBGRKG40EF027156</t>
  </si>
  <si>
    <t>B1947PJI</t>
  </si>
  <si>
    <t>4D56UCFR7366</t>
  </si>
  <si>
    <t>MMBGRKG40EF026797</t>
  </si>
  <si>
    <t>B9591TEU</t>
  </si>
  <si>
    <t>J08EUFJ62002</t>
  </si>
  <si>
    <t>MJEFL8JWLEJM17066</t>
  </si>
  <si>
    <t>B9592TEU</t>
  </si>
  <si>
    <t>J08EUFJ62003</t>
  </si>
  <si>
    <t>MJEFL8JWLEJM17067</t>
  </si>
  <si>
    <t>B9967PCJ</t>
  </si>
  <si>
    <t>4D56CL33948</t>
  </si>
  <si>
    <t>MHML0PU39FK172757</t>
  </si>
  <si>
    <t>B9672PCJ</t>
  </si>
  <si>
    <t>M063204</t>
  </si>
  <si>
    <t>MHCNKR55EFJ063204</t>
  </si>
  <si>
    <t>B1643PYA</t>
  </si>
  <si>
    <t>3SZDFM7653</t>
  </si>
  <si>
    <t>MHKM1CA4JFK103112</t>
  </si>
  <si>
    <t>B1642PYA</t>
  </si>
  <si>
    <t>3SZDFM2049</t>
  </si>
  <si>
    <t>MHFE2CJ3JFK101459</t>
  </si>
  <si>
    <t>B1972PYH</t>
  </si>
  <si>
    <t>L15Z51029209</t>
  </si>
  <si>
    <t>MHRGK5860FJ603240</t>
  </si>
  <si>
    <t>B9631PCJ</t>
  </si>
  <si>
    <t>M063091</t>
  </si>
  <si>
    <t>MHCNKR55EFJ063091</t>
  </si>
  <si>
    <t>B9665PCJ</t>
  </si>
  <si>
    <t>M063195</t>
  </si>
  <si>
    <t>MHCNKR55EFJ063195</t>
  </si>
  <si>
    <t>B9627PCJ</t>
  </si>
  <si>
    <t>M063096</t>
  </si>
  <si>
    <t>MHCNKR55EFJ063096</t>
  </si>
  <si>
    <t>B9633PCJ</t>
  </si>
  <si>
    <t>M063087</t>
  </si>
  <si>
    <t>MHCNKR55EFJ063087</t>
  </si>
  <si>
    <t>B9645PCJ</t>
  </si>
  <si>
    <t>M063098</t>
  </si>
  <si>
    <t>MHCNKR55EFJ063098</t>
  </si>
  <si>
    <t>B9629PCJ</t>
  </si>
  <si>
    <t>M063097</t>
  </si>
  <si>
    <t>MHCNKR55EFJ063097</t>
  </si>
  <si>
    <t>B9630PCJ</t>
  </si>
  <si>
    <t>M063092</t>
  </si>
  <si>
    <t>MHCNKR55EFJ063092</t>
  </si>
  <si>
    <t>B9632PCJ</t>
  </si>
  <si>
    <t>M063090</t>
  </si>
  <si>
    <t>MHCNKR55EFJ063090</t>
  </si>
  <si>
    <t>Migrasi10</t>
  </si>
  <si>
    <t>4D56UCFS0710</t>
  </si>
  <si>
    <t>MMBJNKB40ED047671</t>
  </si>
  <si>
    <t>B9657PBC</t>
  </si>
  <si>
    <t>B9157PCL</t>
  </si>
  <si>
    <t>B9156PCL</t>
  </si>
  <si>
    <t>L9838NK</t>
  </si>
  <si>
    <t>M068712</t>
  </si>
  <si>
    <t>MHCNHR55EGJ068712</t>
  </si>
  <si>
    <t>L9839NK</t>
  </si>
  <si>
    <t>M068711</t>
  </si>
  <si>
    <t>MHCNHR55EGJ068711</t>
  </si>
  <si>
    <t>L9746CH</t>
  </si>
  <si>
    <t>L9840NK</t>
  </si>
  <si>
    <t>M068710</t>
  </si>
  <si>
    <t>MHCNHR55EGJ068710</t>
  </si>
  <si>
    <t>L9750CH</t>
  </si>
  <si>
    <t>L9841NK</t>
  </si>
  <si>
    <t>M068018</t>
  </si>
  <si>
    <t>MHCNHR55EGJ068018</t>
  </si>
  <si>
    <t>L9748CH</t>
  </si>
  <si>
    <t>L9843NK</t>
  </si>
  <si>
    <t>M068713</t>
  </si>
  <si>
    <t>MHCNHR55EGJ068713</t>
  </si>
  <si>
    <t>L9749CH</t>
  </si>
  <si>
    <t>BG8036UJ</t>
  </si>
  <si>
    <t>J08EUGJ46422</t>
  </si>
  <si>
    <t>MJEFG8JPKEJG30668</t>
  </si>
  <si>
    <t>BG8038UJ</t>
  </si>
  <si>
    <t>J08EUGJ46452</t>
  </si>
  <si>
    <t>MJEFG8JPKEJG30680</t>
  </si>
  <si>
    <t>B9384PYN</t>
  </si>
  <si>
    <t>J08EUFJ68991</t>
  </si>
  <si>
    <t>MJEFM8JNKFJM44931</t>
  </si>
  <si>
    <t>B9377PYW</t>
  </si>
  <si>
    <t>J08EUFJ68992</t>
  </si>
  <si>
    <t>MJEFM8JNKFJM44932</t>
  </si>
  <si>
    <t>B9383PYM</t>
  </si>
  <si>
    <t>J08EUFJ68993</t>
  </si>
  <si>
    <t>MJEFM8JNKFJM44933</t>
  </si>
  <si>
    <t>B9383PYW</t>
  </si>
  <si>
    <t>D8157EX</t>
  </si>
  <si>
    <t>D8155EX</t>
  </si>
  <si>
    <t>D8156EX</t>
  </si>
  <si>
    <t>F8165TP</t>
  </si>
  <si>
    <t>F8166TP</t>
  </si>
  <si>
    <t>D8153EX</t>
  </si>
  <si>
    <t>D8279EX</t>
  </si>
  <si>
    <t>B9754PCK</t>
  </si>
  <si>
    <t>F8164TP</t>
  </si>
  <si>
    <t>B9069BYY</t>
  </si>
  <si>
    <t>6D16L27685</t>
  </si>
  <si>
    <t>MHMFN527DFK005088</t>
  </si>
  <si>
    <t>B9052BYY</t>
  </si>
  <si>
    <t>6D16L37889</t>
  </si>
  <si>
    <t>MHMFN527DFK005100</t>
  </si>
  <si>
    <t>B9046BYY</t>
  </si>
  <si>
    <t>6D16L37872</t>
  </si>
  <si>
    <t>MHMFN527DFK005089</t>
  </si>
  <si>
    <t>B9053BYY</t>
  </si>
  <si>
    <t>6D16L27714</t>
  </si>
  <si>
    <t>MHMFN527DFK005078</t>
  </si>
  <si>
    <t>B9063BYY</t>
  </si>
  <si>
    <t>6D16L27712</t>
  </si>
  <si>
    <t>MHMFN527DFK005085</t>
  </si>
  <si>
    <t>B9051BYY</t>
  </si>
  <si>
    <t>6D16L37887</t>
  </si>
  <si>
    <t>MHMFN527DFK005095</t>
  </si>
  <si>
    <t>B9048BYY</t>
  </si>
  <si>
    <t>6D16L37880</t>
  </si>
  <si>
    <t>MHMFN527DFK005097</t>
  </si>
  <si>
    <t>B9057BYY</t>
  </si>
  <si>
    <t>6D16L27694</t>
  </si>
  <si>
    <t>MHMFN527DFK005083</t>
  </si>
  <si>
    <t>B9058BYY</t>
  </si>
  <si>
    <t>6D16L27696</t>
  </si>
  <si>
    <t>MHMFN527DFK005084</t>
  </si>
  <si>
    <t>B9068BYY</t>
  </si>
  <si>
    <t>6D16L37886</t>
  </si>
  <si>
    <t>MHMFN527DFK005094</t>
  </si>
  <si>
    <t>B9067BYY</t>
  </si>
  <si>
    <t>6D16L27707</t>
  </si>
  <si>
    <t>MHMFN527DFK005056</t>
  </si>
  <si>
    <t>B9043BYY</t>
  </si>
  <si>
    <t>6D16L37883</t>
  </si>
  <si>
    <t>MHMFN527DFK005111</t>
  </si>
  <si>
    <t>B9062BYY</t>
  </si>
  <si>
    <t>6D16L37888</t>
  </si>
  <si>
    <t>MHMFN527DFK005101</t>
  </si>
  <si>
    <t>B9054BYY</t>
  </si>
  <si>
    <t>6D16L27705</t>
  </si>
  <si>
    <t>MHMFN527DFK005081</t>
  </si>
  <si>
    <t>B9076BYY</t>
  </si>
  <si>
    <t>6D16L27697</t>
  </si>
  <si>
    <t>MHMFN527DFK005055</t>
  </si>
  <si>
    <t>B9066BYY</t>
  </si>
  <si>
    <t>6D16L37892</t>
  </si>
  <si>
    <t>MHMFN527DFK005102</t>
  </si>
  <si>
    <t>B9065BYY</t>
  </si>
  <si>
    <t>6D16L27715</t>
  </si>
  <si>
    <t>MHMFN527DFK005076</t>
  </si>
  <si>
    <t>B9055BYY</t>
  </si>
  <si>
    <t>6D16L27711</t>
  </si>
  <si>
    <t>MHMFN527DFK005082</t>
  </si>
  <si>
    <t>B9070BYY</t>
  </si>
  <si>
    <t>6D16L37878</t>
  </si>
  <si>
    <t>MHMFN527DFK005093</t>
  </si>
  <si>
    <t>B9059BYY</t>
  </si>
  <si>
    <t>6D16L27686</t>
  </si>
  <si>
    <t>MHMFN527DFK005087</t>
  </si>
  <si>
    <t>S9255UT</t>
  </si>
  <si>
    <t>6D16KY6974</t>
  </si>
  <si>
    <t>MHMFN527DEK004923</t>
  </si>
  <si>
    <t>S9249UT</t>
  </si>
  <si>
    <t>6D16KY6975</t>
  </si>
  <si>
    <t>MHMFN527DEK004924</t>
  </si>
  <si>
    <t>S9250UT</t>
  </si>
  <si>
    <t>6D16KY6972</t>
  </si>
  <si>
    <t>MHMFN527DEK004925</t>
  </si>
  <si>
    <t>S9251UT</t>
  </si>
  <si>
    <t>6D16KY6984</t>
  </si>
  <si>
    <t>MHMFN527DEK004926</t>
  </si>
  <si>
    <t>S9254UT</t>
  </si>
  <si>
    <t>6D16KY6973</t>
  </si>
  <si>
    <t>MHMFN527DEK004930</t>
  </si>
  <si>
    <t>S9253UT</t>
  </si>
  <si>
    <t>6D16KY6971</t>
  </si>
  <si>
    <t>MHMFN527DEK004931</t>
  </si>
  <si>
    <t>S9247UT</t>
  </si>
  <si>
    <t>6D16KY6986</t>
  </si>
  <si>
    <t>MHMFN527DEK004932</t>
  </si>
  <si>
    <t>S9248UT</t>
  </si>
  <si>
    <t>6D16KY7070</t>
  </si>
  <si>
    <t>MHMFN527DEK004936</t>
  </si>
  <si>
    <t>S9245UT</t>
  </si>
  <si>
    <t>6D16KY7071</t>
  </si>
  <si>
    <t>MHMFN527DEK004937</t>
  </si>
  <si>
    <t>S9246UT</t>
  </si>
  <si>
    <t>6D16KY7069</t>
  </si>
  <si>
    <t>MHMFN527DEK004938</t>
  </si>
  <si>
    <t>T9385DD</t>
  </si>
  <si>
    <t>400950D0010069</t>
  </si>
  <si>
    <t>MEC2161CHEP009842</t>
  </si>
  <si>
    <t>T9383DD</t>
  </si>
  <si>
    <t>400950D0010070</t>
  </si>
  <si>
    <t>MEC2161CHEP009845</t>
  </si>
  <si>
    <t>T9379DD</t>
  </si>
  <si>
    <t>400950D0010072</t>
  </si>
  <si>
    <t>MEC2161CHEP009856</t>
  </si>
  <si>
    <t>T9377DD</t>
  </si>
  <si>
    <t>400950D0010074</t>
  </si>
  <si>
    <t>MEC2161CHEP009858</t>
  </si>
  <si>
    <t>T9387DD</t>
  </si>
  <si>
    <t>400950D0010075</t>
  </si>
  <si>
    <t>MEC2161CHEP009861</t>
  </si>
  <si>
    <t>T9384DD</t>
  </si>
  <si>
    <t>400950D0010114</t>
  </si>
  <si>
    <t>MEC2161CHEP009880</t>
  </si>
  <si>
    <t>T9371DD</t>
  </si>
  <si>
    <t>400950D0010073</t>
  </si>
  <si>
    <t>MEC2161CHEP009907</t>
  </si>
  <si>
    <t>T9370DD</t>
  </si>
  <si>
    <t>400950D0010113</t>
  </si>
  <si>
    <t>MEC2161CHEP009908</t>
  </si>
  <si>
    <t>T9375DD</t>
  </si>
  <si>
    <t>400950D0010011</t>
  </si>
  <si>
    <t>MEC2161CHEP009910</t>
  </si>
  <si>
    <t>T9376DD</t>
  </si>
  <si>
    <t>400950D0010115</t>
  </si>
  <si>
    <t>MEC2161CHEP009913</t>
  </si>
  <si>
    <t>T9374DD</t>
  </si>
  <si>
    <t>400950D0010117</t>
  </si>
  <si>
    <t>MEC2161CHEP009927</t>
  </si>
  <si>
    <t>T9372DD</t>
  </si>
  <si>
    <t>400950D0010173</t>
  </si>
  <si>
    <t>MEC2161CHEP009936</t>
  </si>
  <si>
    <t>T9386DD</t>
  </si>
  <si>
    <t>400950D0010171</t>
  </si>
  <si>
    <t>MEC2161CHEP009959</t>
  </si>
  <si>
    <t>T9378DD</t>
  </si>
  <si>
    <t>400950D0010864</t>
  </si>
  <si>
    <t>MEC2161CHEP010716</t>
  </si>
  <si>
    <t>T9390DD</t>
  </si>
  <si>
    <t>400950D0010930</t>
  </si>
  <si>
    <t>MEC2161CHEP010757</t>
  </si>
  <si>
    <t>T9388DD</t>
  </si>
  <si>
    <t>400950D0011035</t>
  </si>
  <si>
    <t>MEC2161CHEP010745</t>
  </si>
  <si>
    <t>T9380DD</t>
  </si>
  <si>
    <t>400950D0011123</t>
  </si>
  <si>
    <t>MEC2161CJEP011010</t>
  </si>
  <si>
    <t>T9381DD</t>
  </si>
  <si>
    <t>400950D0011237</t>
  </si>
  <si>
    <t>MEC2161CHEP011022</t>
  </si>
  <si>
    <t>T9382DD</t>
  </si>
  <si>
    <t>400950D0012051</t>
  </si>
  <si>
    <t>MEC2161CKEP011828</t>
  </si>
  <si>
    <t>S8107UU</t>
  </si>
  <si>
    <t>6D16L27374</t>
  </si>
  <si>
    <t>MHMFN527DFK004971</t>
  </si>
  <si>
    <t>S8129UU</t>
  </si>
  <si>
    <t>6D16L27372</t>
  </si>
  <si>
    <t>MHMFN527DFK004969</t>
  </si>
  <si>
    <t>S8112UU</t>
  </si>
  <si>
    <t>6D16L27385</t>
  </si>
  <si>
    <t>MHMFN527DFK004972</t>
  </si>
  <si>
    <t>S8124UU</t>
  </si>
  <si>
    <t>6D16L27392</t>
  </si>
  <si>
    <t>MHMFN527DFK004978</t>
  </si>
  <si>
    <t>S8123UU</t>
  </si>
  <si>
    <t>6D16L27391</t>
  </si>
  <si>
    <t>MHMFN527DFK004979</t>
  </si>
  <si>
    <t>S8110UU</t>
  </si>
  <si>
    <t>6D16L27390</t>
  </si>
  <si>
    <t>MHMFN527DFK004980</t>
  </si>
  <si>
    <t>S8132UU</t>
  </si>
  <si>
    <t>6D16L27413</t>
  </si>
  <si>
    <t>MHMFN527DFK004984</t>
  </si>
  <si>
    <t>S8117UU</t>
  </si>
  <si>
    <t>6D16L27384</t>
  </si>
  <si>
    <t>MHMFN527DFK004973</t>
  </si>
  <si>
    <t>S8103UU</t>
  </si>
  <si>
    <t>6D16L27388</t>
  </si>
  <si>
    <t>MHMFN527DFK004977</t>
  </si>
  <si>
    <t>S8115UU</t>
  </si>
  <si>
    <t>6D16L27415</t>
  </si>
  <si>
    <t>MHMFN527DFK004993</t>
  </si>
  <si>
    <t>S8116UU</t>
  </si>
  <si>
    <t>6D16L27416</t>
  </si>
  <si>
    <t>MHMFN527DFK004994</t>
  </si>
  <si>
    <t>S8102UU</t>
  </si>
  <si>
    <t>6D16L27414</t>
  </si>
  <si>
    <t>MHMFN527DFK004995</t>
  </si>
  <si>
    <t>S8122UU</t>
  </si>
  <si>
    <t>6D16L27395</t>
  </si>
  <si>
    <t>MHMFN527DFK004982</t>
  </si>
  <si>
    <t>S8101UU</t>
  </si>
  <si>
    <t>6D16L27393</t>
  </si>
  <si>
    <t>MHMFN527DFK004983</t>
  </si>
  <si>
    <t>S8113UU</t>
  </si>
  <si>
    <t>6D16L27411</t>
  </si>
  <si>
    <t>MHMFN527DFK004985</t>
  </si>
  <si>
    <t>S8120UU</t>
  </si>
  <si>
    <t>6D16L27409</t>
  </si>
  <si>
    <t>MHMFN527DFK004988</t>
  </si>
  <si>
    <t>S8131UU</t>
  </si>
  <si>
    <t>6D16L27408</t>
  </si>
  <si>
    <t>MHMFN527DFK004989</t>
  </si>
  <si>
    <t>S8121UU</t>
  </si>
  <si>
    <t>6D16L27375</t>
  </si>
  <si>
    <t>MHMFN527DFK004990</t>
  </si>
  <si>
    <t>S8130UU</t>
  </si>
  <si>
    <t>6D16L27376</t>
  </si>
  <si>
    <t>MHMFN527DFK004991</t>
  </si>
  <si>
    <t>S8126UU</t>
  </si>
  <si>
    <t>6D16L27377</t>
  </si>
  <si>
    <t>MHMFN527DFK004992</t>
  </si>
  <si>
    <t>S8128UU</t>
  </si>
  <si>
    <t>6D16L27402</t>
  </si>
  <si>
    <t>MHMFN527DFK004998</t>
  </si>
  <si>
    <t>S8109UU</t>
  </si>
  <si>
    <t>6D16L27398</t>
  </si>
  <si>
    <t>MHMFN527DFK005002</t>
  </si>
  <si>
    <t>S8127UU</t>
  </si>
  <si>
    <t>6D16L27397</t>
  </si>
  <si>
    <t>MHMFN527DFK005003</t>
  </si>
  <si>
    <t>S8114UU</t>
  </si>
  <si>
    <t>6D16L27412</t>
  </si>
  <si>
    <t>MHMFN527DFK004986</t>
  </si>
  <si>
    <t>S8105UU</t>
  </si>
  <si>
    <t>6D16L27410</t>
  </si>
  <si>
    <t>MHMFN527DFK004987</t>
  </si>
  <si>
    <t>S8108UU</t>
  </si>
  <si>
    <t>6D16L27407</t>
  </si>
  <si>
    <t>MHMFN527DFK004999</t>
  </si>
  <si>
    <t>S8119UU</t>
  </si>
  <si>
    <t>6D16L27406</t>
  </si>
  <si>
    <t>MHMFN527DFK005000</t>
  </si>
  <si>
    <t>S8125UU</t>
  </si>
  <si>
    <t>6D16L27405</t>
  </si>
  <si>
    <t>MHMFN527DFK005001</t>
  </si>
  <si>
    <t>S8104UU</t>
  </si>
  <si>
    <t>6D16L27396</t>
  </si>
  <si>
    <t>MHMFN527DFK005004</t>
  </si>
  <si>
    <t>S8106UU</t>
  </si>
  <si>
    <t>6D16L27401</t>
  </si>
  <si>
    <t>MHMFN527DFK005005</t>
  </si>
  <si>
    <t>T9569DD</t>
  </si>
  <si>
    <t>6D16L48097</t>
  </si>
  <si>
    <t>MHMFN527DFK005162</t>
  </si>
  <si>
    <t>T9564DD</t>
  </si>
  <si>
    <t>6D16L48095</t>
  </si>
  <si>
    <t>MHMFN527DFK005163</t>
  </si>
  <si>
    <t>T9573DD</t>
  </si>
  <si>
    <t>6D16L48100</t>
  </si>
  <si>
    <t>MHMFN527DFK005164</t>
  </si>
  <si>
    <t>T9563DD</t>
  </si>
  <si>
    <t>6D16L48098</t>
  </si>
  <si>
    <t>MHMFN527DFK005166</t>
  </si>
  <si>
    <t>T9572DD</t>
  </si>
  <si>
    <t>6D16L38018</t>
  </si>
  <si>
    <t>MHMFN527DFK005145</t>
  </si>
  <si>
    <t>T9565DD</t>
  </si>
  <si>
    <t>6D16L38006</t>
  </si>
  <si>
    <t>MHMFN527DFK005160</t>
  </si>
  <si>
    <t>T9574DD</t>
  </si>
  <si>
    <t>6D16L38029</t>
  </si>
  <si>
    <t>MHMFN527DFK005150</t>
  </si>
  <si>
    <t>T9571DD</t>
  </si>
  <si>
    <t>6D16L38010</t>
  </si>
  <si>
    <t>MHMFN527DFK005134</t>
  </si>
  <si>
    <t>T9579DD</t>
  </si>
  <si>
    <t>6D16L38031</t>
  </si>
  <si>
    <t>MHMFN527DFK005151</t>
  </si>
  <si>
    <t>T9609DD</t>
  </si>
  <si>
    <t>6D16L48113</t>
  </si>
  <si>
    <t>MHMFN527DFK005167</t>
  </si>
  <si>
    <t>T9610DD</t>
  </si>
  <si>
    <t>6D16L48115</t>
  </si>
  <si>
    <t>MHMFN527DFK005168</t>
  </si>
  <si>
    <t>T9607DD</t>
  </si>
  <si>
    <t>6D16L48114</t>
  </si>
  <si>
    <t>MHMFN527DFK005169</t>
  </si>
  <si>
    <t>T9615DD</t>
  </si>
  <si>
    <t>6D16L48169</t>
  </si>
  <si>
    <t>MHMFN527DFK005170</t>
  </si>
  <si>
    <t>T9608DD</t>
  </si>
  <si>
    <t>6D16L48096</t>
  </si>
  <si>
    <t>MHMFN527DFK005161</t>
  </si>
  <si>
    <t>T9613DD</t>
  </si>
  <si>
    <t>6D16L48175</t>
  </si>
  <si>
    <t>MHMFN527DFK005185</t>
  </si>
  <si>
    <t>T9616DD</t>
  </si>
  <si>
    <t>6D16L48103</t>
  </si>
  <si>
    <t>MHMFN52DFK005188</t>
  </si>
  <si>
    <t>T9619DD</t>
  </si>
  <si>
    <t>6D16L48092</t>
  </si>
  <si>
    <t>MHMFN527DFK005191</t>
  </si>
  <si>
    <t>T9620DD</t>
  </si>
  <si>
    <t>6D16L48094</t>
  </si>
  <si>
    <t>MHMFN527DFK005193</t>
  </si>
  <si>
    <t>T9614DD</t>
  </si>
  <si>
    <t>6D16L48104</t>
  </si>
  <si>
    <t>MHMFN527DFK005181</t>
  </si>
  <si>
    <t>T9611DD</t>
  </si>
  <si>
    <t>6D16L48107</t>
  </si>
  <si>
    <t>MHMFN527DFK005184</t>
  </si>
  <si>
    <t>T9617DD</t>
  </si>
  <si>
    <t>6D16L48174</t>
  </si>
  <si>
    <t>MHMFN527DFK005186</t>
  </si>
  <si>
    <t>T9618DD</t>
  </si>
  <si>
    <t>6D16L48173</t>
  </si>
  <si>
    <t>MHMFN527DFK005187</t>
  </si>
  <si>
    <t>T9623DD</t>
  </si>
  <si>
    <t>6D16L48187</t>
  </si>
  <si>
    <t>MHMFN527DFK005197</t>
  </si>
  <si>
    <t>T9622DD</t>
  </si>
  <si>
    <t>6D16L48186</t>
  </si>
  <si>
    <t>MHMFN527DFK005198</t>
  </si>
  <si>
    <t>T9662DD</t>
  </si>
  <si>
    <t>6D16L58338</t>
  </si>
  <si>
    <t>MHMFN527DFK005272</t>
  </si>
  <si>
    <t>T9664DD</t>
  </si>
  <si>
    <t>6D16L58348</t>
  </si>
  <si>
    <t>MHMFN527DFK005270</t>
  </si>
  <si>
    <t>T9663DD</t>
  </si>
  <si>
    <t>6D16L58349</t>
  </si>
  <si>
    <t>MHMFN527DFK005271</t>
  </si>
  <si>
    <t>BG8807UY</t>
  </si>
  <si>
    <t>4D34TL28273</t>
  </si>
  <si>
    <t>MHMFE74PWFK002656</t>
  </si>
  <si>
    <t>BG8808UY</t>
  </si>
  <si>
    <t>4D34TL28266</t>
  </si>
  <si>
    <t>MHMFE74PWFK002658</t>
  </si>
  <si>
    <t>BG8809UY</t>
  </si>
  <si>
    <t>4D34TL28277</t>
  </si>
  <si>
    <t>MHMFE74PWFK002644</t>
  </si>
  <si>
    <t>BG8810UY</t>
  </si>
  <si>
    <t>4D34TL28255</t>
  </si>
  <si>
    <t>MHMFE74PWFK002646</t>
  </si>
  <si>
    <t>KB9718WC</t>
  </si>
  <si>
    <t>4M40UAF0189</t>
  </si>
  <si>
    <t>MMBJNKB70ED046632</t>
  </si>
  <si>
    <t>B9254PFA</t>
  </si>
  <si>
    <t>J08EUGJ44721</t>
  </si>
  <si>
    <t>MJEFL8JWKEJG22833</t>
  </si>
  <si>
    <t>B9244PDE</t>
  </si>
  <si>
    <t>B9255PFA</t>
  </si>
  <si>
    <t>J08EUGJ44722</t>
  </si>
  <si>
    <t>MJEFL8JWKEJG22834</t>
  </si>
  <si>
    <t>B9193PDE</t>
  </si>
  <si>
    <t>B9241PFA</t>
  </si>
  <si>
    <t>J08EUGJ44723</t>
  </si>
  <si>
    <t>MJEFL8JWKEJG22835</t>
  </si>
  <si>
    <t>B9238PDE</t>
  </si>
  <si>
    <t>B9252PFA</t>
  </si>
  <si>
    <t>J08EUGJ44724</t>
  </si>
  <si>
    <t>MJEFL8JWKEJG22836</t>
  </si>
  <si>
    <t>B9189PDE</t>
  </si>
  <si>
    <t>B9239PFA</t>
  </si>
  <si>
    <t>J08EUGJ44740</t>
  </si>
  <si>
    <t>MJEFL8JWKEJG22840</t>
  </si>
  <si>
    <t>B9192PDE</t>
  </si>
  <si>
    <t>B9238PFA</t>
  </si>
  <si>
    <t>J08EUGJ44741</t>
  </si>
  <si>
    <t>MJEFL8JWKEJG22841</t>
  </si>
  <si>
    <t>B9236PDE</t>
  </si>
  <si>
    <t>B9248PFA</t>
  </si>
  <si>
    <t>J08EUGJ44799</t>
  </si>
  <si>
    <t>MJEFL8JWKEJG22863</t>
  </si>
  <si>
    <t>B9190PDE</t>
  </si>
  <si>
    <t>B9247PFA</t>
  </si>
  <si>
    <t>J08EUGJ44800</t>
  </si>
  <si>
    <t>MJEFL8JWKEJG22864</t>
  </si>
  <si>
    <t>B9239PDE</t>
  </si>
  <si>
    <t>B9244PFA</t>
  </si>
  <si>
    <t>J08EUGJ44801</t>
  </si>
  <si>
    <t>MJEFL8JWKEJG22865</t>
  </si>
  <si>
    <t>B9198PDE</t>
  </si>
  <si>
    <t>B9246PFA</t>
  </si>
  <si>
    <t>J08EUGJ44802</t>
  </si>
  <si>
    <t>MJEFL8JWKEJG22866</t>
  </si>
  <si>
    <t>B9186PDE</t>
  </si>
  <si>
    <t>B9242PFA</t>
  </si>
  <si>
    <t>J08EUGJ44803</t>
  </si>
  <si>
    <t>MJEFL8JWKEJG22867</t>
  </si>
  <si>
    <t>B9194PDE</t>
  </si>
  <si>
    <t>B9256PFA</t>
  </si>
  <si>
    <t>J08EUGJ44804</t>
  </si>
  <si>
    <t>MJEFL8JWKEJG22868</t>
  </si>
  <si>
    <t>B9235PDE</t>
  </si>
  <si>
    <t>B9240PFA</t>
  </si>
  <si>
    <t>J08EUGJ44805</t>
  </si>
  <si>
    <t>MJEFL8JWKEJG22869</t>
  </si>
  <si>
    <t>B9237PDE</t>
  </si>
  <si>
    <t>B9245PFA</t>
  </si>
  <si>
    <t>J08EUGJ44806</t>
  </si>
  <si>
    <t>MJEFL8JWKEJG22870</t>
  </si>
  <si>
    <t>B9197PDE</t>
  </si>
  <si>
    <t>B9253PFA</t>
  </si>
  <si>
    <t>J08EUGJ44807</t>
  </si>
  <si>
    <t>MJEFL8JWKEJG22871</t>
  </si>
  <si>
    <t>B9243PDE</t>
  </si>
  <si>
    <t>B9251PFA</t>
  </si>
  <si>
    <t>J08EUGJ44808</t>
  </si>
  <si>
    <t>MJEFL8JWKEJG22872</t>
  </si>
  <si>
    <t>B9242PDE</t>
  </si>
  <si>
    <t>B9249PFA</t>
  </si>
  <si>
    <t>J08EUGJ44815</t>
  </si>
  <si>
    <t>MJEFL8JWKEJG22875</t>
  </si>
  <si>
    <t>B9240PDE</t>
  </si>
  <si>
    <t>B9243PFA</t>
  </si>
  <si>
    <t>J08EUGJ44816</t>
  </si>
  <si>
    <t>MJEFL8JWKEJG22876</t>
  </si>
  <si>
    <t>B9195PDE</t>
  </si>
  <si>
    <t>B9237PFA</t>
  </si>
  <si>
    <t>J08EUGJ44817</t>
  </si>
  <si>
    <t>MJEFL8JWKEJG22877</t>
  </si>
  <si>
    <t>B9199PDE</t>
  </si>
  <si>
    <t>B9250PFA</t>
  </si>
  <si>
    <t>J08EUGJ44742</t>
  </si>
  <si>
    <t>MJEFL8JWKEJG22842</t>
  </si>
  <si>
    <t>B9241PDE</t>
  </si>
  <si>
    <t>B9838BXR</t>
  </si>
  <si>
    <t>W04DTPJ39283</t>
  </si>
  <si>
    <t>MJEC1JG41D5081869</t>
  </si>
  <si>
    <t>B9841BXR</t>
  </si>
  <si>
    <t>W04DTPJ39282</t>
  </si>
  <si>
    <t>MJEC1JG41D5081868</t>
  </si>
  <si>
    <t>B9839BXR</t>
  </si>
  <si>
    <t>W04DTPJ39188</t>
  </si>
  <si>
    <t>MJEC1JG41D5081524</t>
  </si>
  <si>
    <t>B9840BXR</t>
  </si>
  <si>
    <t>W04DTPJ39280</t>
  </si>
  <si>
    <t>MJEC1JG41D5081866</t>
  </si>
  <si>
    <t>B9836BXR</t>
  </si>
  <si>
    <t>W04DTPJ39184</t>
  </si>
  <si>
    <t>MJEC1JG41D5081520</t>
  </si>
  <si>
    <t>B9555BXR</t>
  </si>
  <si>
    <t>W04DTPJ44456</t>
  </si>
  <si>
    <t>MJEC1JGX1D5018007</t>
  </si>
  <si>
    <t>B9856BXR</t>
  </si>
  <si>
    <t>W04DTPJ44458</t>
  </si>
  <si>
    <t>MJEC1JGX1D5018009</t>
  </si>
  <si>
    <t>DA9316CH</t>
  </si>
  <si>
    <t>4D56UCDW7352</t>
  </si>
  <si>
    <t>MMBJNKB40DD004713</t>
  </si>
  <si>
    <t>DA9315CH</t>
  </si>
  <si>
    <t>4D56UCDX9058</t>
  </si>
  <si>
    <t>MMBJNKB40DD008656</t>
  </si>
  <si>
    <t>DA9380CH</t>
  </si>
  <si>
    <t>4D56UCDX3442</t>
  </si>
  <si>
    <t>MMBJNKB40DD006551</t>
  </si>
  <si>
    <t>DA9379CH</t>
  </si>
  <si>
    <t>4D56UCDX3490</t>
  </si>
  <si>
    <t>MMBJNKB40DD006570</t>
  </si>
  <si>
    <t>KB8791AQ</t>
  </si>
  <si>
    <t>4M40UAF2176</t>
  </si>
  <si>
    <t>MMBENKB70ED048358</t>
  </si>
  <si>
    <t>KB8790AQ</t>
  </si>
  <si>
    <t>4M40UAF2209</t>
  </si>
  <si>
    <t>MMBENKB70ED048392</t>
  </si>
  <si>
    <t>KB8756AQ</t>
  </si>
  <si>
    <t>4M40UAF2178</t>
  </si>
  <si>
    <t>MMBENKB70ED048279</t>
  </si>
  <si>
    <t>KB8786AQ</t>
  </si>
  <si>
    <t>4M40UAF2194</t>
  </si>
  <si>
    <t>MMBENKB70ED048416</t>
  </si>
  <si>
    <t>B9237FEU</t>
  </si>
  <si>
    <t>400950D0014076</t>
  </si>
  <si>
    <t>MEC2161CAFP013832</t>
  </si>
  <si>
    <t>B9238FEU</t>
  </si>
  <si>
    <t>400950D0014088</t>
  </si>
  <si>
    <t>MEC2161CAFP013842</t>
  </si>
  <si>
    <t>B9917FXR</t>
  </si>
  <si>
    <t>400950D0014090</t>
  </si>
  <si>
    <t>MEC2161CAFP013844</t>
  </si>
  <si>
    <t>DUMMY275</t>
  </si>
  <si>
    <t>400950D0013943</t>
  </si>
  <si>
    <t>MEC2161CAFP013696</t>
  </si>
  <si>
    <t>B9916FXR</t>
  </si>
  <si>
    <t>B9914FXR</t>
  </si>
  <si>
    <t>400950D0013949</t>
  </si>
  <si>
    <t>MEC2161CAFP013698</t>
  </si>
  <si>
    <t>DD8695MO</t>
  </si>
  <si>
    <t>B071979</t>
  </si>
  <si>
    <t>MHCNKR71HFJ071979</t>
  </si>
  <si>
    <t>DD8694MO</t>
  </si>
  <si>
    <t>B071980</t>
  </si>
  <si>
    <t>MHCNKR71HFJ071980</t>
  </si>
  <si>
    <t>DD8692MO</t>
  </si>
  <si>
    <t>B071982</t>
  </si>
  <si>
    <t>MHCNKR71HFJ071982</t>
  </si>
  <si>
    <t>DD8691MO</t>
  </si>
  <si>
    <t>B071984</t>
  </si>
  <si>
    <t>MHCNKR71HFJ071984</t>
  </si>
  <si>
    <t>DD8707MO</t>
  </si>
  <si>
    <t>B071974</t>
  </si>
  <si>
    <t>MHCNKR71HFJ071974</t>
  </si>
  <si>
    <t>DD8705MO</t>
  </si>
  <si>
    <t>B071976</t>
  </si>
  <si>
    <t>MHCNKR71HFJ071976</t>
  </si>
  <si>
    <t>DD8704MO</t>
  </si>
  <si>
    <t>B071977</t>
  </si>
  <si>
    <t>MHCNKR71HFJ071977</t>
  </si>
  <si>
    <t>DD8700MO</t>
  </si>
  <si>
    <t>M067232</t>
  </si>
  <si>
    <t>MHCNHR55EGJ067232</t>
  </si>
  <si>
    <t>DD8696MO</t>
  </si>
  <si>
    <t>M067227</t>
  </si>
  <si>
    <t>MHCNHR55EGJ067227</t>
  </si>
  <si>
    <t>DD8693KG</t>
  </si>
  <si>
    <t>M067228</t>
  </si>
  <si>
    <t>MHCNHR55EGJ067228</t>
  </si>
  <si>
    <t>DD8518KG</t>
  </si>
  <si>
    <t>M067238</t>
  </si>
  <si>
    <t>MHCNHR55EGJ067238</t>
  </si>
  <si>
    <t>DD8589KJ</t>
  </si>
  <si>
    <t>M067240</t>
  </si>
  <si>
    <t>MHCNHR55EGJ067240</t>
  </si>
  <si>
    <t>DD8697MO</t>
  </si>
  <si>
    <t>M067241</t>
  </si>
  <si>
    <t>MHCNHR55EGJ067241</t>
  </si>
  <si>
    <t>DD8667MV</t>
  </si>
  <si>
    <t>M067242</t>
  </si>
  <si>
    <t>MHCNHR55EGJ067242</t>
  </si>
  <si>
    <t>DD8529KG</t>
  </si>
  <si>
    <t>M067239</t>
  </si>
  <si>
    <t>MHCNHR55EGJ067239</t>
  </si>
  <si>
    <t>DD8549KG</t>
  </si>
  <si>
    <t>M067243</t>
  </si>
  <si>
    <t>MHCNHR55EGJ067243</t>
  </si>
  <si>
    <t>DD8544KG</t>
  </si>
  <si>
    <t>M067244</t>
  </si>
  <si>
    <t>MHCNHR55EGJ067244</t>
  </si>
  <si>
    <t>B9915FXR</t>
  </si>
  <si>
    <t>400950D0013772</t>
  </si>
  <si>
    <t>MEC2161CAFP013684</t>
  </si>
  <si>
    <t>B9236FEU</t>
  </si>
  <si>
    <t>400950D0013937</t>
  </si>
  <si>
    <t>MEC2161CAFP013691</t>
  </si>
  <si>
    <t>B9235FEU</t>
  </si>
  <si>
    <t>400950D0013941</t>
  </si>
  <si>
    <t>MEC2161CAFP013694</t>
  </si>
  <si>
    <t>KT8985NE</t>
  </si>
  <si>
    <t>MMBJNKB70ED046463</t>
  </si>
  <si>
    <t>KT8986NE</t>
  </si>
  <si>
    <t>MMBJNKB70ED046461</t>
  </si>
  <si>
    <t>DD8717MM</t>
  </si>
  <si>
    <t>K3MG61596</t>
  </si>
  <si>
    <t>MHKP3BA1JGK113774</t>
  </si>
  <si>
    <t>DD8713MM</t>
  </si>
  <si>
    <t>K3MG61292</t>
  </si>
  <si>
    <t>MHKP3BA1JGK113703</t>
  </si>
  <si>
    <t>KT8732NE</t>
  </si>
  <si>
    <t>MMBJNKB70ED044909</t>
  </si>
  <si>
    <t>KT8734NE</t>
  </si>
  <si>
    <t>MMBJNKB70ED046638</t>
  </si>
  <si>
    <t>D9663AF</t>
  </si>
  <si>
    <t>6HK1F000645</t>
  </si>
  <si>
    <t>MHCFVM34WEJ001897</t>
  </si>
  <si>
    <t>D9664AF</t>
  </si>
  <si>
    <t>6HK1F001267</t>
  </si>
  <si>
    <t>MHCFVM34WEJ002100</t>
  </si>
  <si>
    <t>D9667AF</t>
  </si>
  <si>
    <t>6HK1F001402</t>
  </si>
  <si>
    <t>MHCFVM34WEJ002178</t>
  </si>
  <si>
    <t>D9662AF</t>
  </si>
  <si>
    <t>6HK1F001403</t>
  </si>
  <si>
    <t>MHCFVM34WEJ002177</t>
  </si>
  <si>
    <t>D9668AF</t>
  </si>
  <si>
    <t>6HK1F001404</t>
  </si>
  <si>
    <t>MHCFVM34WEJ002176</t>
  </si>
  <si>
    <t>D9665AF</t>
  </si>
  <si>
    <t>6HK1F001395</t>
  </si>
  <si>
    <t>MHCFVM34WEJ002175</t>
  </si>
  <si>
    <t>D9671AF</t>
  </si>
  <si>
    <t>6HK1F001271</t>
  </si>
  <si>
    <t>MHCFVM34WEJ002101</t>
  </si>
  <si>
    <t>D9660AF</t>
  </si>
  <si>
    <t>6HK1F001401</t>
  </si>
  <si>
    <t>MHCFVM34WEJ002181</t>
  </si>
  <si>
    <t>D9661AF</t>
  </si>
  <si>
    <t>6HK1F001399</t>
  </si>
  <si>
    <t>MHCFVM34WEJ002180</t>
  </si>
  <si>
    <t>D9670AF</t>
  </si>
  <si>
    <t>6HK1F001400</t>
  </si>
  <si>
    <t>MHCFVM34WEJ002179</t>
  </si>
  <si>
    <t>D9665AE</t>
  </si>
  <si>
    <t>400950D0014606</t>
  </si>
  <si>
    <t>MEC2161CAFP014354</t>
  </si>
  <si>
    <t>D9505UB</t>
  </si>
  <si>
    <t>D9663AE</t>
  </si>
  <si>
    <t>400950D0014626</t>
  </si>
  <si>
    <t>MEC2161CAFP014356</t>
  </si>
  <si>
    <t>D9502UB</t>
  </si>
  <si>
    <t>D9667AE</t>
  </si>
  <si>
    <t>400950D0014648</t>
  </si>
  <si>
    <t>MEC2161CAFP014373</t>
  </si>
  <si>
    <t>D9664AE</t>
  </si>
  <si>
    <t>400950D0014647</t>
  </si>
  <si>
    <t>MEC2161CAFP014378</t>
  </si>
  <si>
    <t>D9503UB</t>
  </si>
  <si>
    <t>D9669AE</t>
  </si>
  <si>
    <t>400950D0014649</t>
  </si>
  <si>
    <t>MEC2161CAFP014391</t>
  </si>
  <si>
    <t>D9507UB</t>
  </si>
  <si>
    <t>D9666AE</t>
  </si>
  <si>
    <t>400950D0014688</t>
  </si>
  <si>
    <t>MEC2161CAFP014424</t>
  </si>
  <si>
    <t>D9498UB</t>
  </si>
  <si>
    <t>D9671AE</t>
  </si>
  <si>
    <t>400950D0014708</t>
  </si>
  <si>
    <t>MEC2161CAFP014506</t>
  </si>
  <si>
    <t>D9499UB</t>
  </si>
  <si>
    <t>D9672AE</t>
  </si>
  <si>
    <t>400950D0014732</t>
  </si>
  <si>
    <t>MEC2161CAFP014511</t>
  </si>
  <si>
    <t>D9506UB</t>
  </si>
  <si>
    <t>D9668AE</t>
  </si>
  <si>
    <t>400950D0014014</t>
  </si>
  <si>
    <t>MEC2161CAFP013759</t>
  </si>
  <si>
    <t>D9508UB</t>
  </si>
  <si>
    <t>D9670AE</t>
  </si>
  <si>
    <t>400950D0014877</t>
  </si>
  <si>
    <t>MEC2161CAFP014618</t>
  </si>
  <si>
    <t>D9497UB</t>
  </si>
  <si>
    <t>D8227EX</t>
  </si>
  <si>
    <t>J08EUFJ72483</t>
  </si>
  <si>
    <t>MJESG8JE1FJE10161</t>
  </si>
  <si>
    <t>D8229EX</t>
  </si>
  <si>
    <t>J08EUFJ72825</t>
  </si>
  <si>
    <t>MJESG8JE1FJE10167</t>
  </si>
  <si>
    <t>D8230EX</t>
  </si>
  <si>
    <t>J08EUFJ72828</t>
  </si>
  <si>
    <t>MJESG8JE1FJE10170</t>
  </si>
  <si>
    <t>D8232EX</t>
  </si>
  <si>
    <t>J08EUFJ72830</t>
  </si>
  <si>
    <t>MJESG8JE1FJE10172</t>
  </si>
  <si>
    <t>D8231EX</t>
  </si>
  <si>
    <t>J08EUFJ74445</t>
  </si>
  <si>
    <t>MJESG8JE1FJE10215</t>
  </si>
  <si>
    <t>DUMMY1107B</t>
  </si>
  <si>
    <t>J08EUFJ69637</t>
  </si>
  <si>
    <t>MJEFM8JNKFJM45277</t>
  </si>
  <si>
    <t>DUMMY1107C</t>
  </si>
  <si>
    <t>J08EUFJ70058</t>
  </si>
  <si>
    <t>MJEFM8JNKFJM45520</t>
  </si>
  <si>
    <t>DUMMY1107D</t>
  </si>
  <si>
    <t>J08EUFJ70077</t>
  </si>
  <si>
    <t>MJEFM8JNKFJM45521</t>
  </si>
  <si>
    <t>DUMMY1107E</t>
  </si>
  <si>
    <t>J08EUFJ70078</t>
  </si>
  <si>
    <t>MJEFM8JNKFJM45522</t>
  </si>
  <si>
    <t>B9968PYV</t>
  </si>
  <si>
    <t>6D16KX6654</t>
  </si>
  <si>
    <t>MHMFN527DEK004819</t>
  </si>
  <si>
    <t>B9966PYV</t>
  </si>
  <si>
    <t>6D16K96224</t>
  </si>
  <si>
    <t>MHMFN527DEK004737</t>
  </si>
  <si>
    <t>B9982PYV</t>
  </si>
  <si>
    <t>6D16K96219</t>
  </si>
  <si>
    <t>MHMFN527DEK004742</t>
  </si>
  <si>
    <t>B9980PYV</t>
  </si>
  <si>
    <t>6D16K96218</t>
  </si>
  <si>
    <t>MHMFN527DEK004743</t>
  </si>
  <si>
    <t>B9981PYV</t>
  </si>
  <si>
    <t>6D16K96215</t>
  </si>
  <si>
    <t>MHMFN527DEK004744</t>
  </si>
  <si>
    <t>B9876PYV</t>
  </si>
  <si>
    <t>6D16K34281</t>
  </si>
  <si>
    <t>MHMFN527HEK009935</t>
  </si>
  <si>
    <t>B9877PYV</t>
  </si>
  <si>
    <t>6D16K34282</t>
  </si>
  <si>
    <t>MHMFN527HEK009934</t>
  </si>
  <si>
    <t>B9987PYV</t>
  </si>
  <si>
    <t>6D16KX6634</t>
  </si>
  <si>
    <t>MHMFN527DEK004829</t>
  </si>
  <si>
    <t>B9971PYV</t>
  </si>
  <si>
    <t>6D16K96225</t>
  </si>
  <si>
    <t>MHMFN527DEK004735</t>
  </si>
  <si>
    <t>B9973PYV</t>
  </si>
  <si>
    <t>6D16K96226</t>
  </si>
  <si>
    <t>MHMFN527DEK004736</t>
  </si>
  <si>
    <t>L9784NJ</t>
  </si>
  <si>
    <t>M061069</t>
  </si>
  <si>
    <t>MHCNHR55EEJ061069</t>
  </si>
  <si>
    <t>L8003BX</t>
  </si>
  <si>
    <t>L9740NJ</t>
  </si>
  <si>
    <t>M061070</t>
  </si>
  <si>
    <t>MHCNHR55EEJ061070</t>
  </si>
  <si>
    <t>L8002BX</t>
  </si>
  <si>
    <t>L9782NJ</t>
  </si>
  <si>
    <t>M061071</t>
  </si>
  <si>
    <t>MHCNHR55EEJ061071</t>
  </si>
  <si>
    <t>L9974BW</t>
  </si>
  <si>
    <t>L9734NJ</t>
  </si>
  <si>
    <t>M061072</t>
  </si>
  <si>
    <t>MHCNHR55EEJ061072</t>
  </si>
  <si>
    <t>L9982BW</t>
  </si>
  <si>
    <t>L9736NJ</t>
  </si>
  <si>
    <t>M061073</t>
  </si>
  <si>
    <t>MHCNHR55EEJ061073</t>
  </si>
  <si>
    <t>L9976BW</t>
  </si>
  <si>
    <t>L9770NJ</t>
  </si>
  <si>
    <t>M061074</t>
  </si>
  <si>
    <t>MHCNHR55EEJ061074</t>
  </si>
  <si>
    <t>L9271BX</t>
  </si>
  <si>
    <t>L9733NJ</t>
  </si>
  <si>
    <t>M061075</t>
  </si>
  <si>
    <t>MHCNHR55EEJ061075</t>
  </si>
  <si>
    <t>L9272BX</t>
  </si>
  <si>
    <t>L9773NJ</t>
  </si>
  <si>
    <t>M061077</t>
  </si>
  <si>
    <t>MHCNHR55EEJ061077</t>
  </si>
  <si>
    <t>L9980BW</t>
  </si>
  <si>
    <t>L9781NJ</t>
  </si>
  <si>
    <t>M061078</t>
  </si>
  <si>
    <t>MHCNHR55EEJ061078</t>
  </si>
  <si>
    <t>L9984BW</t>
  </si>
  <si>
    <t>L9735NJ</t>
  </si>
  <si>
    <t>M061079</t>
  </si>
  <si>
    <t>MHCNHR55EEJ061079</t>
  </si>
  <si>
    <t>L9978BW</t>
  </si>
  <si>
    <t>L9732NJ</t>
  </si>
  <si>
    <t>M061094</t>
  </si>
  <si>
    <t>MHCNHR55EEJ061094</t>
  </si>
  <si>
    <t>L9983BW</t>
  </si>
  <si>
    <t>L9772NJ</t>
  </si>
  <si>
    <t>M061212</t>
  </si>
  <si>
    <t>MHCNHR55EEJ061212</t>
  </si>
  <si>
    <t>L8006BX</t>
  </si>
  <si>
    <t>L9731NJ</t>
  </si>
  <si>
    <t>M061226</t>
  </si>
  <si>
    <t>MHCNHR55EEJ061226</t>
  </si>
  <si>
    <t>L9985BW</t>
  </si>
  <si>
    <t>L9775NJ</t>
  </si>
  <si>
    <t>M061227</t>
  </si>
  <si>
    <t>MHCNHR55EEJ061227</t>
  </si>
  <si>
    <t>L9979BW</t>
  </si>
  <si>
    <t>L9739NJ</t>
  </si>
  <si>
    <t>M061228</t>
  </si>
  <si>
    <t>MHCNHR55EEJ061228</t>
  </si>
  <si>
    <t>L9975BW</t>
  </si>
  <si>
    <t>L9769NJ</t>
  </si>
  <si>
    <t>M061230</t>
  </si>
  <si>
    <t>MHCNHR55EEJ061230</t>
  </si>
  <si>
    <t xml:space="preserve">L9273BX </t>
  </si>
  <si>
    <t xml:space="preserve"> MHCNHR55EEJ061230</t>
  </si>
  <si>
    <t>L9776NJ</t>
  </si>
  <si>
    <t>M061231</t>
  </si>
  <si>
    <t>MHCNHR55EEJ061231</t>
  </si>
  <si>
    <t>L8005BX</t>
  </si>
  <si>
    <t>L9777NJ</t>
  </si>
  <si>
    <t>M061233</t>
  </si>
  <si>
    <t>MHCNHR55EEJ061233</t>
  </si>
  <si>
    <t>L9986BW</t>
  </si>
  <si>
    <t>L9778NJ</t>
  </si>
  <si>
    <t>M061234</t>
  </si>
  <si>
    <t>MHCNHR55EEJ061234</t>
  </si>
  <si>
    <t>L9989BW</t>
  </si>
  <si>
    <t>L9780NJ</t>
  </si>
  <si>
    <t>M061406</t>
  </si>
  <si>
    <t>MHCNHR55EEJ061406</t>
  </si>
  <si>
    <t>L8004BX</t>
  </si>
  <si>
    <t>B1883PYI</t>
  </si>
  <si>
    <t>1TRA046266</t>
  </si>
  <si>
    <t>MHFAW8EM4G0201220</t>
  </si>
  <si>
    <t>A9239X</t>
  </si>
  <si>
    <t>6D16J81182</t>
  </si>
  <si>
    <t>MHMFN527HDK009079</t>
  </si>
  <si>
    <t>A9235X</t>
  </si>
  <si>
    <t>6D16J81204</t>
  </si>
  <si>
    <t>MHMFN527HDK009083</t>
  </si>
  <si>
    <t>A9189X</t>
  </si>
  <si>
    <t>6D16J80991</t>
  </si>
  <si>
    <t>MHMFN527HDK008995</t>
  </si>
  <si>
    <t>A9193X</t>
  </si>
  <si>
    <t>6D16J80987</t>
  </si>
  <si>
    <t>MHMFN527HDK008990</t>
  </si>
  <si>
    <t>A9241X</t>
  </si>
  <si>
    <t>6D16J81188</t>
  </si>
  <si>
    <t>MHMFN527HDK009077</t>
  </si>
  <si>
    <t>A9184X</t>
  </si>
  <si>
    <t>6D16J81013</t>
  </si>
  <si>
    <t>MHMFN527HDK009006</t>
  </si>
  <si>
    <t>DK8598BW</t>
  </si>
  <si>
    <t>M063937</t>
  </si>
  <si>
    <t>MHCNHR55EEJ063937</t>
  </si>
  <si>
    <t>DK8675BW</t>
  </si>
  <si>
    <t>M063938</t>
  </si>
  <si>
    <t>MHCNHR55EEJ063938</t>
  </si>
  <si>
    <t>DK8623BW</t>
  </si>
  <si>
    <t>M063936</t>
  </si>
  <si>
    <t>MHCNHR55EFJ063936</t>
  </si>
  <si>
    <t>DK8576BW</t>
  </si>
  <si>
    <t>M064024</t>
  </si>
  <si>
    <t>MHCNHR55EFJ064024</t>
  </si>
  <si>
    <t>DK8574BW</t>
  </si>
  <si>
    <t>M064026</t>
  </si>
  <si>
    <t>MHCNHR55EFJ064026</t>
  </si>
  <si>
    <t>DK8669BW</t>
  </si>
  <si>
    <t>M064107</t>
  </si>
  <si>
    <t>MHCNHR55EFJ064107</t>
  </si>
  <si>
    <t>DK8659BW</t>
  </si>
  <si>
    <t>M064108</t>
  </si>
  <si>
    <t>MHCNHR55EFJ064108</t>
  </si>
  <si>
    <t>DK8665BW</t>
  </si>
  <si>
    <t>M064110</t>
  </si>
  <si>
    <t>MHCNHR55EFJ064110</t>
  </si>
  <si>
    <t>DK8562BW</t>
  </si>
  <si>
    <t>M064111</t>
  </si>
  <si>
    <t>MHCNHR55EFJ064111</t>
  </si>
  <si>
    <t>DK8661BW</t>
  </si>
  <si>
    <t>M064112</t>
  </si>
  <si>
    <t>MHCNHR55EFJ064112</t>
  </si>
  <si>
    <t>DK8635BW</t>
  </si>
  <si>
    <t>M064113</t>
  </si>
  <si>
    <t>MHCNHR55EFJ064113</t>
  </si>
  <si>
    <t>DK8604BW</t>
  </si>
  <si>
    <t>M064114</t>
  </si>
  <si>
    <t>MHCNHR55EFJ064114</t>
  </si>
  <si>
    <t>B9011PYW</t>
  </si>
  <si>
    <t>4D34TKY0155</t>
  </si>
  <si>
    <t>MHMFE75PEEK001732</t>
  </si>
  <si>
    <t>B9012PYW</t>
  </si>
  <si>
    <t>4D34TKY0161</t>
  </si>
  <si>
    <t>MHMFE75PEEK001735</t>
  </si>
  <si>
    <t>B9020PYW</t>
  </si>
  <si>
    <t>4D34TKY0159</t>
  </si>
  <si>
    <t>MHMFE75PEEK001738</t>
  </si>
  <si>
    <t>B9019PYW</t>
  </si>
  <si>
    <t>4D34TKY0156</t>
  </si>
  <si>
    <t>MHMFE75PEEK001736</t>
  </si>
  <si>
    <t>H1626FH</t>
  </si>
  <si>
    <t>4D34TKY0101</t>
  </si>
  <si>
    <t>MHMFE75PEEK001623</t>
  </si>
  <si>
    <t>B9013PYW</t>
  </si>
  <si>
    <t>4D34TKY0168</t>
  </si>
  <si>
    <t>MHMFE75PEEK001734</t>
  </si>
  <si>
    <t>B9010PYW</t>
  </si>
  <si>
    <t>4D34TKY0162</t>
  </si>
  <si>
    <t>MHMFE75PEEK001740</t>
  </si>
  <si>
    <t>B9014PYW</t>
  </si>
  <si>
    <t>4D34TKY0158</t>
  </si>
  <si>
    <t>MHMFE75PEEK001737</t>
  </si>
  <si>
    <t>B9015PYW</t>
  </si>
  <si>
    <t>4D34TKY0167</t>
  </si>
  <si>
    <t>MHMFE75PEEK001729</t>
  </si>
  <si>
    <t>B1840PYI</t>
  </si>
  <si>
    <t>1NRF051217</t>
  </si>
  <si>
    <t>MHKM5EA4JFK007422</t>
  </si>
  <si>
    <t>B1224PAH</t>
  </si>
  <si>
    <t>1NZZ143136</t>
  </si>
  <si>
    <t>MHFBT9F37F6032959</t>
  </si>
  <si>
    <t>B9736UXS</t>
  </si>
  <si>
    <t>M055523</t>
  </si>
  <si>
    <t>MHCNHR55EEJ055523</t>
  </si>
  <si>
    <t>B9735UXS</t>
  </si>
  <si>
    <t>M055522</t>
  </si>
  <si>
    <t>MHCNHR55EEJ055522</t>
  </si>
  <si>
    <t>B9145PCK</t>
  </si>
  <si>
    <t>M065818</t>
  </si>
  <si>
    <t>MHCNK55EFJ065818</t>
  </si>
  <si>
    <t>B9243PCK</t>
  </si>
  <si>
    <t>M065819</t>
  </si>
  <si>
    <t>MHCNKR55EFJ065819</t>
  </si>
  <si>
    <t>B9076KEU</t>
  </si>
  <si>
    <t>J08EUGJ28506</t>
  </si>
  <si>
    <t>MJEFL8JWKCJG16614</t>
  </si>
  <si>
    <t>A9050RM</t>
  </si>
  <si>
    <t>B9079KEU</t>
  </si>
  <si>
    <t>J08EUGJ28269</t>
  </si>
  <si>
    <t>MJEFL8JWKCJG16563</t>
  </si>
  <si>
    <t>A9059RM</t>
  </si>
  <si>
    <t>B9083KEU</t>
  </si>
  <si>
    <t>J08EUGJ28578</t>
  </si>
  <si>
    <t>MJEFL8JWKCJG16634</t>
  </si>
  <si>
    <t>A9053RM</t>
  </si>
  <si>
    <t>B9086KEU</t>
  </si>
  <si>
    <t>J08EUGJ28772</t>
  </si>
  <si>
    <t>MJEFL8JWKCJG16684</t>
  </si>
  <si>
    <t>A9056RM</t>
  </si>
  <si>
    <t>B9088KEU</t>
  </si>
  <si>
    <t>J08EUGJ28554</t>
  </si>
  <si>
    <t>MJEFL8JWKCJG16628</t>
  </si>
  <si>
    <t>A9055RM</t>
  </si>
  <si>
    <t>B9089KEU</t>
  </si>
  <si>
    <t>J08EUGJ28718</t>
  </si>
  <si>
    <t>MJEFL8JWKCJG16670</t>
  </si>
  <si>
    <t>A9058RM</t>
  </si>
  <si>
    <t>B9319KEU</t>
  </si>
  <si>
    <t>J08EUGJ34435</t>
  </si>
  <si>
    <t>MJEFL8JWKCJG18545</t>
  </si>
  <si>
    <t>A9052RM</t>
  </si>
  <si>
    <t>B9316KEU</t>
  </si>
  <si>
    <t>J08EUGJ34369</t>
  </si>
  <si>
    <t>MJEFL8JWKCJG18523</t>
  </si>
  <si>
    <t>B9315KEU</t>
  </si>
  <si>
    <t>J08EUGJ34374</t>
  </si>
  <si>
    <t>MJEFL8JWKCJG18528</t>
  </si>
  <si>
    <t>A9051RM</t>
  </si>
  <si>
    <t>B9084KEU</t>
  </si>
  <si>
    <t>J08EUGJ28626</t>
  </si>
  <si>
    <t>MJEFL8JWKCJG16648</t>
  </si>
  <si>
    <t>A9120RM</t>
  </si>
  <si>
    <t>B9085KEU</t>
  </si>
  <si>
    <t>J08EUGJ28272</t>
  </si>
  <si>
    <t>MJEFL8JWKCJG16566</t>
  </si>
  <si>
    <t>B9099KEU</t>
  </si>
  <si>
    <t>J08EUGJ28922</t>
  </si>
  <si>
    <t>MJEFL8JWKCJG16724</t>
  </si>
  <si>
    <t>A9121RM</t>
  </si>
  <si>
    <t>B9075KEU</t>
  </si>
  <si>
    <t>J08EUGJ28462</t>
  </si>
  <si>
    <t>MJEFL8JWKCJG16606</t>
  </si>
  <si>
    <t>A9057RM</t>
  </si>
  <si>
    <t>B9080KEU</t>
  </si>
  <si>
    <t>J08EUGJ28268</t>
  </si>
  <si>
    <t>MJEFL8JWKCJG16562</t>
  </si>
  <si>
    <t>A9054RM</t>
  </si>
  <si>
    <t>B9077KEU</t>
  </si>
  <si>
    <t>J08EUGJ28271</t>
  </si>
  <si>
    <t>MJEFL8JWKCJG16565</t>
  </si>
  <si>
    <t>A9049RM</t>
  </si>
  <si>
    <t>B9920UFU</t>
  </si>
  <si>
    <t>6D16K65674</t>
  </si>
  <si>
    <t>MHMFN517GEK000139</t>
  </si>
  <si>
    <t>KT8649NB</t>
  </si>
  <si>
    <t>4M40UAE0868</t>
  </si>
  <si>
    <t>MMBJNKB70ED036949</t>
  </si>
  <si>
    <t>L9071NK</t>
  </si>
  <si>
    <t>K3MG50730</t>
  </si>
  <si>
    <t>MHKP3BA1JFK108731</t>
  </si>
  <si>
    <t>L8983CB</t>
  </si>
  <si>
    <t>L9077NK</t>
  </si>
  <si>
    <t>K3MG54574</t>
  </si>
  <si>
    <t>MHKP3BA1JFK100500</t>
  </si>
  <si>
    <t>L9143CL</t>
  </si>
  <si>
    <t>L9061NK</t>
  </si>
  <si>
    <t>K3MG54267</t>
  </si>
  <si>
    <t>MHKP3BA1JFK110400</t>
  </si>
  <si>
    <t>L9016CB</t>
  </si>
  <si>
    <t>L9075NK</t>
  </si>
  <si>
    <t>K3MG54427</t>
  </si>
  <si>
    <t>MHKP3BA1JFK110437</t>
  </si>
  <si>
    <t>L9006CB</t>
  </si>
  <si>
    <t>L9082NK</t>
  </si>
  <si>
    <t>K3MG54629</t>
  </si>
  <si>
    <t>MHKP3BA1JFK110520</t>
  </si>
  <si>
    <t>L9015CB</t>
  </si>
  <si>
    <t>L9080NK</t>
  </si>
  <si>
    <t>K3MG54377</t>
  </si>
  <si>
    <t>MHKP3BA1JFK110403</t>
  </si>
  <si>
    <t>L9017CB</t>
  </si>
  <si>
    <t>L9065NK</t>
  </si>
  <si>
    <t>K3MG54566</t>
  </si>
  <si>
    <t>MHKP3BA1JFK110497</t>
  </si>
  <si>
    <t>L9004CB</t>
  </si>
  <si>
    <t>L9709CA</t>
  </si>
  <si>
    <t>K3MG54422</t>
  </si>
  <si>
    <t>MHKP3BA1JFK1010429</t>
  </si>
  <si>
    <t>L8250C</t>
  </si>
  <si>
    <t>K3MG54379</t>
  </si>
  <si>
    <t>MHKP3BA1JFK110422</t>
  </si>
  <si>
    <t>L9067NK</t>
  </si>
  <si>
    <t>K3MG54469</t>
  </si>
  <si>
    <t>MHKP3BA1JFK110433</t>
  </si>
  <si>
    <t>L9012CB</t>
  </si>
  <si>
    <t>L9076NK</t>
  </si>
  <si>
    <t>K3MG54630</t>
  </si>
  <si>
    <t>MHKP3BA1JFK110508</t>
  </si>
  <si>
    <t>L9035CE</t>
  </si>
  <si>
    <t>L8265C</t>
  </si>
  <si>
    <t>K3MG52403</t>
  </si>
  <si>
    <t>MHKP3BA1JFK109544</t>
  </si>
  <si>
    <t>L9064NK</t>
  </si>
  <si>
    <t>K3MG51555</t>
  </si>
  <si>
    <t>MHKP3BA1JFK109151</t>
  </si>
  <si>
    <t>L8453CE</t>
  </si>
  <si>
    <t>L9079NK</t>
  </si>
  <si>
    <t>K3MG53357</t>
  </si>
  <si>
    <t>MHKP3BA1JFK109990</t>
  </si>
  <si>
    <t>L8978CB</t>
  </si>
  <si>
    <t>L9002CB</t>
  </si>
  <si>
    <t>K3MG55788</t>
  </si>
  <si>
    <t>MHKP3BA1JFK111020</t>
  </si>
  <si>
    <t>L9073NK</t>
  </si>
  <si>
    <t>K3MG54657</t>
  </si>
  <si>
    <t>MHKP3BA1JFK110505</t>
  </si>
  <si>
    <t>L8988CB</t>
  </si>
  <si>
    <t>A9195X</t>
  </si>
  <si>
    <t>6D16J80983</t>
  </si>
  <si>
    <t>MHMFN527HDK008994</t>
  </si>
  <si>
    <t>A9187X</t>
  </si>
  <si>
    <t>6D16J80993</t>
  </si>
  <si>
    <t>MHMFN527HDK008998</t>
  </si>
  <si>
    <t>A9196X</t>
  </si>
  <si>
    <t>6D16J80992</t>
  </si>
  <si>
    <t>MHMFN527HDK009000</t>
  </si>
  <si>
    <t>A9233X</t>
  </si>
  <si>
    <t>6D16J91273</t>
  </si>
  <si>
    <t>MHMFN527HDK009085</t>
  </si>
  <si>
    <t>B9016PYW</t>
  </si>
  <si>
    <t>4D34TKY0084</t>
  </si>
  <si>
    <t>MHMFE75PEEK001668</t>
  </si>
  <si>
    <t>B9017PYW</t>
  </si>
  <si>
    <t>4D34TKY0153</t>
  </si>
  <si>
    <t>MHMFE75PEEK001739</t>
  </si>
  <si>
    <t>B9018PYW</t>
  </si>
  <si>
    <t>4D34TKY0119</t>
  </si>
  <si>
    <t>MHMFE75PEEK001670</t>
  </si>
  <si>
    <t>B9021KYW</t>
  </si>
  <si>
    <t>4D34TKY0157</t>
  </si>
  <si>
    <t>MHMFE75PEEK001733</t>
  </si>
  <si>
    <t>B9021PYW</t>
  </si>
  <si>
    <t>B1181PJJ</t>
  </si>
  <si>
    <t>B1132PJJ</t>
  </si>
  <si>
    <t>B1798PJH</t>
  </si>
  <si>
    <t>B1795PJH</t>
  </si>
  <si>
    <t>B9677PCJ</t>
  </si>
  <si>
    <t>W04DTRR17989</t>
  </si>
  <si>
    <t>MJEC1JG43E5121853</t>
  </si>
  <si>
    <t>B9674PCJ</t>
  </si>
  <si>
    <t>W04DTRR17990</t>
  </si>
  <si>
    <t>MJEC1JG43E5121854</t>
  </si>
  <si>
    <t>A9680X</t>
  </si>
  <si>
    <t>J08EUFJ67308</t>
  </si>
  <si>
    <t>MJEFM8JNKEJM43996</t>
  </si>
  <si>
    <t>A9091TY</t>
  </si>
  <si>
    <t>A9679X</t>
  </si>
  <si>
    <t>J08EUFJ67309</t>
  </si>
  <si>
    <t>MJEFM8JNKEJM43997</t>
  </si>
  <si>
    <t>A9089TY</t>
  </si>
  <si>
    <t>J08EUFJ67310</t>
  </si>
  <si>
    <t>A9087TY</t>
  </si>
  <si>
    <t>MJEFM8JNKEJM43998</t>
  </si>
  <si>
    <t>A9677X</t>
  </si>
  <si>
    <t>J08EUFJ67311</t>
  </si>
  <si>
    <t>MJEFM8JNKEJM43999</t>
  </si>
  <si>
    <t>A9086TY</t>
  </si>
  <si>
    <t>A9676X</t>
  </si>
  <si>
    <t>J08EUFJ67312</t>
  </si>
  <si>
    <t>MJEFM8JNKEJM44000</t>
  </si>
  <si>
    <t>A9088TY</t>
  </si>
  <si>
    <t>KT8598MW</t>
  </si>
  <si>
    <t>4M40UAD5218</t>
  </si>
  <si>
    <t>MMBJNKB70DD036179</t>
  </si>
  <si>
    <t>KT8679MW</t>
  </si>
  <si>
    <t>4M40UAD5249</t>
  </si>
  <si>
    <t>MMBJNKB70DD036423</t>
  </si>
  <si>
    <t>AD1709CU</t>
  </si>
  <si>
    <t>D8281EX</t>
  </si>
  <si>
    <t>D8278EX</t>
  </si>
  <si>
    <t>D8283EX</t>
  </si>
  <si>
    <t>F8162TP</t>
  </si>
  <si>
    <t>B9939PCJ</t>
  </si>
  <si>
    <t>4D56CL46204</t>
  </si>
  <si>
    <t>MHML0PU39FK174978</t>
  </si>
  <si>
    <t>B9086PCK</t>
  </si>
  <si>
    <t>M063539</t>
  </si>
  <si>
    <t>MHCNKR55EFJ063539</t>
  </si>
  <si>
    <t>B9085PCK</t>
  </si>
  <si>
    <t>M065658</t>
  </si>
  <si>
    <t>MHCNKR55EFJ065658</t>
  </si>
  <si>
    <t>B9081PCK</t>
  </si>
  <si>
    <t>M065814</t>
  </si>
  <si>
    <t>MHCNKR55EFJ065814</t>
  </si>
  <si>
    <t>B9082PCK</t>
  </si>
  <si>
    <t>M065816</t>
  </si>
  <si>
    <t>MHCNKR55EFJ065816</t>
  </si>
  <si>
    <t>B9045BYY</t>
  </si>
  <si>
    <t>6D16L37876</t>
  </si>
  <si>
    <t>MHMFN527DFK005099</t>
  </si>
  <si>
    <t>B9061BYY</t>
  </si>
  <si>
    <t>6D16L37869</t>
  </si>
  <si>
    <t>MHMFN527DFK005109</t>
  </si>
  <si>
    <t>B9073BYY</t>
  </si>
  <si>
    <t>6D16L27690</t>
  </si>
  <si>
    <t>MHMFN527DFK005079</t>
  </si>
  <si>
    <t>B9077BYY</t>
  </si>
  <si>
    <t>6D16L27688</t>
  </si>
  <si>
    <t>MHMFN527DFK005072</t>
  </si>
  <si>
    <t>B9072BYY</t>
  </si>
  <si>
    <t>6D16L37879</t>
  </si>
  <si>
    <t>MHMFN527DFK005096</t>
  </si>
  <si>
    <t>B9074BYY</t>
  </si>
  <si>
    <t>6D16L37891</t>
  </si>
  <si>
    <t>MHMFN527DFK005103</t>
  </si>
  <si>
    <t>B9064BYY</t>
  </si>
  <si>
    <t>6D16L37877</t>
  </si>
  <si>
    <t>MHMFN527DFK005092</t>
  </si>
  <si>
    <t>B9071BYY</t>
  </si>
  <si>
    <t>6D16L37870</t>
  </si>
  <si>
    <t>MHMFN527DFK005091</t>
  </si>
  <si>
    <t>B9044BYY</t>
  </si>
  <si>
    <t>6D16L37895</t>
  </si>
  <si>
    <t>MHMFN527DFK005110</t>
  </si>
  <si>
    <t>B9078BYY</t>
  </si>
  <si>
    <t>6D16L27691</t>
  </si>
  <si>
    <t>MHMFN527DFK005075</t>
  </si>
  <si>
    <t>B9624PCJ</t>
  </si>
  <si>
    <t>4D56CKY7519</t>
  </si>
  <si>
    <t>MHML0PU39EK166400</t>
  </si>
  <si>
    <t>B9676PCJ</t>
  </si>
  <si>
    <t>4D56CKY7603</t>
  </si>
  <si>
    <t>MHML0PU39EK166467</t>
  </si>
  <si>
    <t>B9620PCJ</t>
  </si>
  <si>
    <t>4D56CKX5925</t>
  </si>
  <si>
    <t>MHML0PU39EK164936</t>
  </si>
  <si>
    <t>B9570PCJ</t>
  </si>
  <si>
    <t>4D34TKX6771</t>
  </si>
  <si>
    <t>MHMFE784P8EK006962</t>
  </si>
  <si>
    <t>B9571PCJ</t>
  </si>
  <si>
    <t>4D34TKX6770</t>
  </si>
  <si>
    <t>MHMFE784P8EK006963</t>
  </si>
  <si>
    <t>B9575PCJ</t>
  </si>
  <si>
    <t>4D34TKX6769</t>
  </si>
  <si>
    <t>MHMFE784P8EK006964</t>
  </si>
  <si>
    <t>B9574PCJ</t>
  </si>
  <si>
    <t>4D34TKX6503</t>
  </si>
  <si>
    <t>MHMFE71P1EK052936</t>
  </si>
  <si>
    <t>B9581PCJ</t>
  </si>
  <si>
    <t>4D34TKX6495</t>
  </si>
  <si>
    <t>MHMFE71P1EK052939</t>
  </si>
  <si>
    <t>B9457TXS</t>
  </si>
  <si>
    <t>400950D0006738</t>
  </si>
  <si>
    <t>MEC2161CDEP006503</t>
  </si>
  <si>
    <t>L9311CC</t>
  </si>
  <si>
    <t>B072051</t>
  </si>
  <si>
    <t>MHCNKR71HFJ072051</t>
  </si>
  <si>
    <t>L9586CF</t>
  </si>
  <si>
    <t>B072030</t>
  </si>
  <si>
    <t>MHCNKR71HFJ072030</t>
  </si>
  <si>
    <t>L9017CC</t>
  </si>
  <si>
    <t>B072029</t>
  </si>
  <si>
    <t>MHCNKR71HFJ072029</t>
  </si>
  <si>
    <t>DD8677MO</t>
  </si>
  <si>
    <t>M067231</t>
  </si>
  <si>
    <t>MHCNHR55EGJ067231</t>
  </si>
  <si>
    <t>DD8529MO</t>
  </si>
  <si>
    <t>M067136</t>
  </si>
  <si>
    <t>MHCNHR55EGJ067136</t>
  </si>
  <si>
    <t>DD8685MO</t>
  </si>
  <si>
    <t>M067226</t>
  </si>
  <si>
    <t>MHCNHR55EGJ067226</t>
  </si>
  <si>
    <t>DD8533MO</t>
  </si>
  <si>
    <t>M067229</t>
  </si>
  <si>
    <t>MHCNHR55EGJ067229</t>
  </si>
  <si>
    <t>DD8689MO</t>
  </si>
  <si>
    <t>B071990</t>
  </si>
  <si>
    <t>MHCNKR71HFJ071990</t>
  </si>
  <si>
    <t>DD8949MO</t>
  </si>
  <si>
    <t>B071987</t>
  </si>
  <si>
    <t>MHCNKR71HFJ071987</t>
  </si>
  <si>
    <t>DD8950MO</t>
  </si>
  <si>
    <t>B071986</t>
  </si>
  <si>
    <t>MHCNKR71HFJ071986</t>
  </si>
  <si>
    <t>DD8699MO</t>
  </si>
  <si>
    <t>B071985</t>
  </si>
  <si>
    <t>MHCNKR71HFJ071985</t>
  </si>
  <si>
    <t>DD8647MO</t>
  </si>
  <si>
    <t>B071989</t>
  </si>
  <si>
    <t>MHCNKR71HFJ071989</t>
  </si>
  <si>
    <t>A9190X</t>
  </si>
  <si>
    <t>6D16J70722</t>
  </si>
  <si>
    <t>MHMFN527HDK008883</t>
  </si>
  <si>
    <t>A9185X</t>
  </si>
  <si>
    <t>6D16J70568</t>
  </si>
  <si>
    <t>MHMFN527HDK008904</t>
  </si>
  <si>
    <t>A9186X</t>
  </si>
  <si>
    <t>6D16J80994</t>
  </si>
  <si>
    <t>MHMFN527HDK008999</t>
  </si>
  <si>
    <t>A9183X</t>
  </si>
  <si>
    <t>6D16J81014</t>
  </si>
  <si>
    <t>MHMFN527HDK009005</t>
  </si>
  <si>
    <t>A9237X</t>
  </si>
  <si>
    <t>6D16J81031</t>
  </si>
  <si>
    <t>MHMFN527HDK009081</t>
  </si>
  <si>
    <t>A9231X</t>
  </si>
  <si>
    <t>6D16J91280</t>
  </si>
  <si>
    <t>MHMFN527HDK009087</t>
  </si>
  <si>
    <t>A9230X</t>
  </si>
  <si>
    <t>6D16J91281</t>
  </si>
  <si>
    <t>MHMFN527HDK009088</t>
  </si>
  <si>
    <t>A9240X</t>
  </si>
  <si>
    <t>6D16J81187</t>
  </si>
  <si>
    <t>MHMFN527HDK009078</t>
  </si>
  <si>
    <t>B9374GYV</t>
  </si>
  <si>
    <t>6D16L38001</t>
  </si>
  <si>
    <t>MHMFN527DFK005154</t>
  </si>
  <si>
    <t>B9598TEU</t>
  </si>
  <si>
    <t>6D16K65685</t>
  </si>
  <si>
    <t>MHMFN517GEK000178</t>
  </si>
  <si>
    <t>B9606TEU</t>
  </si>
  <si>
    <t>6D16K65542</t>
  </si>
  <si>
    <t>MHMFN517GEK000120</t>
  </si>
  <si>
    <t>B9599TEU</t>
  </si>
  <si>
    <t>6D16K65537</t>
  </si>
  <si>
    <t>MHMFN517GEK000119</t>
  </si>
  <si>
    <t>B9366BXS</t>
  </si>
  <si>
    <t>W04DTPJ59199</t>
  </si>
  <si>
    <t>MJEC1JGX1F5024865</t>
  </si>
  <si>
    <t>B9363BXS</t>
  </si>
  <si>
    <t>W04DTPJ59200</t>
  </si>
  <si>
    <t>MJEC1JGX1F5024868</t>
  </si>
  <si>
    <t>BG8905UY</t>
  </si>
  <si>
    <t>MJEC1JGX1E5023347</t>
  </si>
  <si>
    <t>W04DTPJ54372</t>
  </si>
  <si>
    <t>BG8909UY</t>
  </si>
  <si>
    <t>MJEC1JGX1E5023348</t>
  </si>
  <si>
    <t>W04DTPJ54373</t>
  </si>
  <si>
    <t>BG8906UY</t>
  </si>
  <si>
    <t>MJEC1JGX1E5023349</t>
  </si>
  <si>
    <t>W04DTPJ54369</t>
  </si>
  <si>
    <t>BG8908UY</t>
  </si>
  <si>
    <t>MJEC1JGX1E5023929</t>
  </si>
  <si>
    <t>W04DTPJ56048</t>
  </si>
  <si>
    <t>BG8033UJ</t>
  </si>
  <si>
    <t>J08EUFJ68568</t>
  </si>
  <si>
    <t>MJEFL8JWLEJM18310</t>
  </si>
  <si>
    <t>BG8032UJ</t>
  </si>
  <si>
    <t>J08EUFJ68569</t>
  </si>
  <si>
    <t>MJEFL8JWLEJM18311</t>
  </si>
  <si>
    <t>BG8031UJ</t>
  </si>
  <si>
    <t>JO08EUFJ68570</t>
  </si>
  <si>
    <t>MJEFL8JWLEJM18312</t>
  </si>
  <si>
    <t>KT8728NA</t>
  </si>
  <si>
    <t>4M40UAE0545</t>
  </si>
  <si>
    <t>MMBENKB70ED036063</t>
  </si>
  <si>
    <t>KT8680MW</t>
  </si>
  <si>
    <t>4M40UAD5933</t>
  </si>
  <si>
    <t>MMBENKB70DD040142</t>
  </si>
  <si>
    <t>KT8597MW</t>
  </si>
  <si>
    <t>4M40UAD5386</t>
  </si>
  <si>
    <t>MMBJNKB70DD036697</t>
  </si>
  <si>
    <t>S9361UT</t>
  </si>
  <si>
    <t>4D34TK01877</t>
  </si>
  <si>
    <t>MHMFE73P2EK025527</t>
  </si>
  <si>
    <t>S9357UT</t>
  </si>
  <si>
    <t>4D34TK01852</t>
  </si>
  <si>
    <t>MHMFE73P2EK025528</t>
  </si>
  <si>
    <t>S9356UT</t>
  </si>
  <si>
    <t>4D34TL13819</t>
  </si>
  <si>
    <t>MHMFE73P2FK025669</t>
  </si>
  <si>
    <t>S9359UT</t>
  </si>
  <si>
    <t>4D34TK01882</t>
  </si>
  <si>
    <t>MHMFE73P2EK025524</t>
  </si>
  <si>
    <t>S9355UT</t>
  </si>
  <si>
    <t>4D34TK01875</t>
  </si>
  <si>
    <t>MHMFE73P2FK025525</t>
  </si>
  <si>
    <t>S9362UT</t>
  </si>
  <si>
    <t>4D34TK01878</t>
  </si>
  <si>
    <t>MHMFE73P2FK025526</t>
  </si>
  <si>
    <t>S9256UT</t>
  </si>
  <si>
    <t>400950D0009894</t>
  </si>
  <si>
    <t>MEC2161CHEP009669</t>
  </si>
  <si>
    <t>S9264UT</t>
  </si>
  <si>
    <t>400950D0009798</t>
  </si>
  <si>
    <t>MEC2161CHEP009630</t>
  </si>
  <si>
    <t>S8038UU</t>
  </si>
  <si>
    <t>400950D0009857</t>
  </si>
  <si>
    <t>MEC2161CHEP009632</t>
  </si>
  <si>
    <t>S9260UT</t>
  </si>
  <si>
    <t>400950D0009864</t>
  </si>
  <si>
    <t>MEC2161CHEP009637</t>
  </si>
  <si>
    <t>S8033UU</t>
  </si>
  <si>
    <t>400950D0009868</t>
  </si>
  <si>
    <t>MEC2161CHEP009639</t>
  </si>
  <si>
    <t>S9262UT</t>
  </si>
  <si>
    <t>400950D0009869</t>
  </si>
  <si>
    <t>MEC2161CHEP009641</t>
  </si>
  <si>
    <t>S9259UT</t>
  </si>
  <si>
    <t>400950D0009870</t>
  </si>
  <si>
    <t>MEC2161CHEP009642</t>
  </si>
  <si>
    <t>S9257UT</t>
  </si>
  <si>
    <t>400950D0009871</t>
  </si>
  <si>
    <t>MEC2161CHEP009644</t>
  </si>
  <si>
    <t>S9258UT</t>
  </si>
  <si>
    <t>400950D0009875</t>
  </si>
  <si>
    <t>MEC2161CHEP009647</t>
  </si>
  <si>
    <t>S9267UT</t>
  </si>
  <si>
    <t>400950D0009876</t>
  </si>
  <si>
    <t>MEC2161CHEP009649</t>
  </si>
  <si>
    <t>S9266UT</t>
  </si>
  <si>
    <t>400950D0009893</t>
  </si>
  <si>
    <t>MEC2161CHEP009667</t>
  </si>
  <si>
    <t>B9936PCJ</t>
  </si>
  <si>
    <t>4D34TL44956</t>
  </si>
  <si>
    <t>MHMFE71P1FK054623</t>
  </si>
  <si>
    <t>B9079BYY</t>
  </si>
  <si>
    <t>6D16L27716</t>
  </si>
  <si>
    <t>MHMFN527DFK005077</t>
  </si>
  <si>
    <t>B9060BYY</t>
  </si>
  <si>
    <t>6D16L37867</t>
  </si>
  <si>
    <t>MHMFN527DFK005106</t>
  </si>
  <si>
    <t>B9047BYY</t>
  </si>
  <si>
    <t>6D16L27684</t>
  </si>
  <si>
    <t>MHMFN527DFK005086</t>
  </si>
  <si>
    <t>B9056BYY</t>
  </si>
  <si>
    <t>6D16L27713</t>
  </si>
  <si>
    <t>MHMFN527DFK005080</t>
  </si>
  <si>
    <t>B9075BYY</t>
  </si>
  <si>
    <t>6D16L37882</t>
  </si>
  <si>
    <t>MHMFN527DFK005098</t>
  </si>
  <si>
    <t>B9485PCJ</t>
  </si>
  <si>
    <t>6D16K65721</t>
  </si>
  <si>
    <t>MHMFM517FEK000153</t>
  </si>
  <si>
    <t>B9482PCJ</t>
  </si>
  <si>
    <t>6D16K65584</t>
  </si>
  <si>
    <t>MHMFM517FEK000164</t>
  </si>
  <si>
    <t>S9213UT</t>
  </si>
  <si>
    <t>4D34TKY9939</t>
  </si>
  <si>
    <t>MHMFE74P5EK138494</t>
  </si>
  <si>
    <t>S9217UT</t>
  </si>
  <si>
    <t>4D34TKY9816</t>
  </si>
  <si>
    <t>MHMFE74P5EK138495</t>
  </si>
  <si>
    <t>S9228UT</t>
  </si>
  <si>
    <t>4D34TKY9768</t>
  </si>
  <si>
    <t>MHMFE74P5EK138496</t>
  </si>
  <si>
    <t>S9215UT</t>
  </si>
  <si>
    <t>4D34TKY9940</t>
  </si>
  <si>
    <t>MHMFE74P5EK138498</t>
  </si>
  <si>
    <t>S9230UT</t>
  </si>
  <si>
    <t>4D34TKY9959</t>
  </si>
  <si>
    <t>MHMFE74P5EK138505</t>
  </si>
  <si>
    <t>S9214UT</t>
  </si>
  <si>
    <t>4D34TKY8809</t>
  </si>
  <si>
    <t>MHMFE74P5EK138537</t>
  </si>
  <si>
    <t>S9210UT</t>
  </si>
  <si>
    <t>4D34TKY9971</t>
  </si>
  <si>
    <t>MHMFE74P5EK138538</t>
  </si>
  <si>
    <t>S9223UT</t>
  </si>
  <si>
    <t>4D34TKY9969</t>
  </si>
  <si>
    <t>MHMFE74P5EK138539</t>
  </si>
  <si>
    <t>S9220UT</t>
  </si>
  <si>
    <t>4D34TKY9792</t>
  </si>
  <si>
    <t>MHMFE74P5EK138429</t>
  </si>
  <si>
    <t>S9231UT</t>
  </si>
  <si>
    <t>4D34TKY8815</t>
  </si>
  <si>
    <t>MHMFE74P5EK138446</t>
  </si>
  <si>
    <t>S9211UT</t>
  </si>
  <si>
    <t>4D34TKY9765</t>
  </si>
  <si>
    <t>MHMFE74P5EK138497</t>
  </si>
  <si>
    <t>S9208UT</t>
  </si>
  <si>
    <t>4D34TKY9767</t>
  </si>
  <si>
    <t>MHMFE74P5EK138501</t>
  </si>
  <si>
    <t>S9218UT</t>
  </si>
  <si>
    <t>4D34TKY8801</t>
  </si>
  <si>
    <t>MHMFE74P5EK138520</t>
  </si>
  <si>
    <t>S9209UT</t>
  </si>
  <si>
    <t>4D34TKY8804</t>
  </si>
  <si>
    <t>MHMFE74P5EK138521</t>
  </si>
  <si>
    <t>S9227UT</t>
  </si>
  <si>
    <t>4D34TKY9962</t>
  </si>
  <si>
    <t>MHMFE74P5EK138522</t>
  </si>
  <si>
    <t>S9219UT</t>
  </si>
  <si>
    <t>4D34TKY9762</t>
  </si>
  <si>
    <t>MHMFE74P5EK138529</t>
  </si>
  <si>
    <t>S9226UT</t>
  </si>
  <si>
    <t>4D34TKY9761</t>
  </si>
  <si>
    <t>MHMFE74P5EK138530</t>
  </si>
  <si>
    <t>S9221UT</t>
  </si>
  <si>
    <t>4D34TKY9972</t>
  </si>
  <si>
    <t>MHMFE74P5EK138540</t>
  </si>
  <si>
    <t>S9224UT</t>
  </si>
  <si>
    <t>4D34TKY9790</t>
  </si>
  <si>
    <t>MHMFE74P5EK138428</t>
  </si>
  <si>
    <t>S9212UT</t>
  </si>
  <si>
    <t>4D34TKY9797</t>
  </si>
  <si>
    <t>MHMFE74P5EK138421</t>
  </si>
  <si>
    <t>S8175UU</t>
  </si>
  <si>
    <t>6D16L27456</t>
  </si>
  <si>
    <t>MHMFN527HFK010574</t>
  </si>
  <si>
    <t>T9479DD</t>
  </si>
  <si>
    <t>6D16L27555</t>
  </si>
  <si>
    <t>MHMFN527DFK005033</t>
  </si>
  <si>
    <t>T9488DD</t>
  </si>
  <si>
    <t>6D16L27556</t>
  </si>
  <si>
    <t>MHMFN527DFK005040</t>
  </si>
  <si>
    <t>T9483DD</t>
  </si>
  <si>
    <t>6D16L27541</t>
  </si>
  <si>
    <t>MHMFN527DFK005050</t>
  </si>
  <si>
    <t>T9481DD</t>
  </si>
  <si>
    <t>6D16L27573</t>
  </si>
  <si>
    <t>MFMFN527DFK005044</t>
  </si>
  <si>
    <t>T9482DD</t>
  </si>
  <si>
    <t>6D16L27553</t>
  </si>
  <si>
    <t>MHMFN527DFK005045</t>
  </si>
  <si>
    <t>T9487DD</t>
  </si>
  <si>
    <t>6D16L27702</t>
  </si>
  <si>
    <t>MHMFN527DFK005061</t>
  </si>
  <si>
    <t>T9485DD</t>
  </si>
  <si>
    <t>6D16L27700</t>
  </si>
  <si>
    <t>MHMFN527DFK005062</t>
  </si>
  <si>
    <t>T9480DD</t>
  </si>
  <si>
    <t>6D16L27717</t>
  </si>
  <si>
    <t>MHMFN527DFK005059</t>
  </si>
  <si>
    <t>T9491DD</t>
  </si>
  <si>
    <t>6D16L27718</t>
  </si>
  <si>
    <t>MHMFN527DFK005060</t>
  </si>
  <si>
    <t>T9484DD</t>
  </si>
  <si>
    <t>6D16L27701</t>
  </si>
  <si>
    <t>MHMFN527DFK005063</t>
  </si>
  <si>
    <t>T9547DD</t>
  </si>
  <si>
    <t>400950D0012234</t>
  </si>
  <si>
    <t>MEC2161CKEP012007</t>
  </si>
  <si>
    <t>T9551DD</t>
  </si>
  <si>
    <t>400950D0011965</t>
  </si>
  <si>
    <t>MEC2161CKEP011738</t>
  </si>
  <si>
    <t>T9542DD</t>
  </si>
  <si>
    <t>400950D0011960</t>
  </si>
  <si>
    <t>MEC2161CKEP011743</t>
  </si>
  <si>
    <t>T9553DD</t>
  </si>
  <si>
    <t>400950D0012003</t>
  </si>
  <si>
    <t>MEC2161CKEP011775</t>
  </si>
  <si>
    <t>T9537DD</t>
  </si>
  <si>
    <t>400950D0012010</t>
  </si>
  <si>
    <t>MEC2161CKEP011780</t>
  </si>
  <si>
    <t>T9554DD</t>
  </si>
  <si>
    <t>400950D0012019</t>
  </si>
  <si>
    <t>MEC2161CKEP011787</t>
  </si>
  <si>
    <t>T9541DD</t>
  </si>
  <si>
    <t>400950D0012046</t>
  </si>
  <si>
    <t>MEC2161CKEP011810</t>
  </si>
  <si>
    <t>T9544DD</t>
  </si>
  <si>
    <t>400950D0012049</t>
  </si>
  <si>
    <t>MEC2161CKEP011813</t>
  </si>
  <si>
    <t>T9536DD</t>
  </si>
  <si>
    <t>400950D0012090</t>
  </si>
  <si>
    <t>MEC2161CKEP011877</t>
  </si>
  <si>
    <t>T9550DD</t>
  </si>
  <si>
    <t>400950D0012095</t>
  </si>
  <si>
    <t>MEC2161CKEP011878</t>
  </si>
  <si>
    <t>T9548DD</t>
  </si>
  <si>
    <t>400950D0012101</t>
  </si>
  <si>
    <t>MEC2161CKEP011931</t>
  </si>
  <si>
    <t>T9538DD</t>
  </si>
  <si>
    <t>400950D0012164</t>
  </si>
  <si>
    <t>MEC2161CKEP011939</t>
  </si>
  <si>
    <t>T9543DD</t>
  </si>
  <si>
    <t>400950D0012167</t>
  </si>
  <si>
    <t>MEC2161CKEP011943</t>
  </si>
  <si>
    <t>T9546DD</t>
  </si>
  <si>
    <t>400950D0012171</t>
  </si>
  <si>
    <t>MEC2161CKEP011946</t>
  </si>
  <si>
    <t>T9545DD</t>
  </si>
  <si>
    <t>400950D0012174</t>
  </si>
  <si>
    <t>MEC2161CKEP011949</t>
  </si>
  <si>
    <t>T9556DD</t>
  </si>
  <si>
    <t>400950D0012177</t>
  </si>
  <si>
    <t>MEC2161CKEP011952</t>
  </si>
  <si>
    <t>T9535DD</t>
  </si>
  <si>
    <t>400950D0012222</t>
  </si>
  <si>
    <t>MEC2161CKEP011990</t>
  </si>
  <si>
    <t>T9584DD</t>
  </si>
  <si>
    <t>400950D0012230</t>
  </si>
  <si>
    <t>MEC2161CKEP012002</t>
  </si>
  <si>
    <t>T9624DD</t>
  </si>
  <si>
    <t>6D16K75780</t>
  </si>
  <si>
    <t>MHMFM517AEK009876</t>
  </si>
  <si>
    <t>S8224UU</t>
  </si>
  <si>
    <t>400951D0014050</t>
  </si>
  <si>
    <t>MEC2412BAFP013805</t>
  </si>
  <si>
    <t>S8225UU</t>
  </si>
  <si>
    <t>400951D0014064</t>
  </si>
  <si>
    <t>MEC2412BAFP013818</t>
  </si>
  <si>
    <t>S9521UT</t>
  </si>
  <si>
    <t>S8226UU</t>
  </si>
  <si>
    <t>400951D0014081</t>
  </si>
  <si>
    <t>MEC2412BAFP013835</t>
  </si>
  <si>
    <t>S9520UT</t>
  </si>
  <si>
    <t>S8227UU</t>
  </si>
  <si>
    <t>400951D0014750</t>
  </si>
  <si>
    <t>MEC2412BAFP014598</t>
  </si>
  <si>
    <t>S9519UT</t>
  </si>
  <si>
    <t>T9588DD</t>
  </si>
  <si>
    <t>400951D0013997</t>
  </si>
  <si>
    <t>MEC2412BAFP013746</t>
  </si>
  <si>
    <t>T9589DD</t>
  </si>
  <si>
    <t>MEC2412BAFP013750</t>
  </si>
  <si>
    <t>400951D0013993</t>
  </si>
  <si>
    <t>T9489DD</t>
  </si>
  <si>
    <t>4D34TL28970</t>
  </si>
  <si>
    <t>MHMFE74P5FK142937</t>
  </si>
  <si>
    <t>T9490DD</t>
  </si>
  <si>
    <t>4D34TL28959</t>
  </si>
  <si>
    <t>MHMFE74P5FK142936</t>
  </si>
  <si>
    <t>DK9531BF</t>
  </si>
  <si>
    <t>B071991</t>
  </si>
  <si>
    <t>MHCNKR71HFJ071991</t>
  </si>
  <si>
    <t>DK8627CR</t>
  </si>
  <si>
    <t>DUMMY460A</t>
  </si>
  <si>
    <t>J08EUFJ64222</t>
  </si>
  <si>
    <t>MJEFM8JNKEJM42920</t>
  </si>
  <si>
    <t>DUMMY460B</t>
  </si>
  <si>
    <t>J08EUFJ64223</t>
  </si>
  <si>
    <t>MJEFM8JNKEJM42921</t>
  </si>
  <si>
    <t>DUMMY460C</t>
  </si>
  <si>
    <t>J08EUFJ64224</t>
  </si>
  <si>
    <t>MJEFM8JNKEJM42922</t>
  </si>
  <si>
    <t>DUMMY460D</t>
  </si>
  <si>
    <t>J08EUFJ64225</t>
  </si>
  <si>
    <t>MJEFM8JNKEJM42923</t>
  </si>
  <si>
    <t>KT8252NE</t>
  </si>
  <si>
    <t>4M40UAE3699</t>
  </si>
  <si>
    <t>MMBJNKB70ED042992</t>
  </si>
  <si>
    <t>DUMMY462A</t>
  </si>
  <si>
    <t>J08EUFJ67703</t>
  </si>
  <si>
    <t>MJEFM8JNKEJM44199</t>
  </si>
  <si>
    <t>DA7049AS</t>
  </si>
  <si>
    <t>4D56UCDS9876</t>
  </si>
  <si>
    <t>MMBGNKH40CF036939</t>
  </si>
  <si>
    <t>DUMMY465A</t>
  </si>
  <si>
    <t>J08EUFJ68479</t>
  </si>
  <si>
    <t>MJEFM8JNKEJM44627</t>
  </si>
  <si>
    <t>DUMMY465D</t>
  </si>
  <si>
    <t>J08EUFJ68488</t>
  </si>
  <si>
    <t>MJEFM8JNKEJM44636</t>
  </si>
  <si>
    <t>DUMMY465E</t>
  </si>
  <si>
    <t>J08EUFJ68492</t>
  </si>
  <si>
    <t>MJEFM8JNKEJM44640</t>
  </si>
  <si>
    <t>DUMMY465F</t>
  </si>
  <si>
    <t>J08EUFJ68477</t>
  </si>
  <si>
    <t>MJEFM8JNKEJM44625</t>
  </si>
  <si>
    <t>DUMMY465G</t>
  </si>
  <si>
    <t>J08EUFJ68478</t>
  </si>
  <si>
    <t>MJEFM8JNKEJM44626</t>
  </si>
  <si>
    <t>DUMMY465I</t>
  </si>
  <si>
    <t>J08EUFJ68506</t>
  </si>
  <si>
    <t>MJEFM8JNKEJM44642</t>
  </si>
  <si>
    <t>DUMMY466B</t>
  </si>
  <si>
    <t>J08EUFJ65888</t>
  </si>
  <si>
    <t>MJEFM8JNKEJM43440</t>
  </si>
  <si>
    <t>DUMMY466C</t>
  </si>
  <si>
    <t>J08EUFJ65885</t>
  </si>
  <si>
    <t>MJEFM8JNKEJM43437</t>
  </si>
  <si>
    <t>DUMMY466E</t>
  </si>
  <si>
    <t>J08EUFJ65883</t>
  </si>
  <si>
    <t>MJEFM8JNKEJM43435</t>
  </si>
  <si>
    <t>DUMMY466F</t>
  </si>
  <si>
    <t>J08EUFJ65846</t>
  </si>
  <si>
    <t>MJEFM8JNKEJM43434</t>
  </si>
  <si>
    <t>DUMMY466H</t>
  </si>
  <si>
    <t>J08EUFJ65843</t>
  </si>
  <si>
    <t>MJEFM8JNKEJM43431</t>
  </si>
  <si>
    <t>DUMMY466J</t>
  </si>
  <si>
    <t>J08EUFJ65787</t>
  </si>
  <si>
    <t>MJEFM8JNKEJM43417</t>
  </si>
  <si>
    <t>B9965FXR</t>
  </si>
  <si>
    <t>4D34TL58759</t>
  </si>
  <si>
    <t>MHMFE84P8FK007809</t>
  </si>
  <si>
    <t>B9966FXR</t>
  </si>
  <si>
    <t>4D34TL28086</t>
  </si>
  <si>
    <t>MHMFE84P8FK007411</t>
  </si>
  <si>
    <t>B9967FXR</t>
  </si>
  <si>
    <t>4D34TL57892</t>
  </si>
  <si>
    <t>MHMFE84P8FK007732</t>
  </si>
  <si>
    <t>B9971FXR</t>
  </si>
  <si>
    <t>4D34TL31147</t>
  </si>
  <si>
    <t>MHMFE84P8FK007494</t>
  </si>
  <si>
    <t>B9968FXR</t>
  </si>
  <si>
    <t>4D34TL46230</t>
  </si>
  <si>
    <t>MHMFE84P8FK007668</t>
  </si>
  <si>
    <t>B9973FXR</t>
  </si>
  <si>
    <t>4D34TL58747</t>
  </si>
  <si>
    <t>MHMFE84P8FK007808</t>
  </si>
  <si>
    <t>B9964FXR</t>
  </si>
  <si>
    <t>4D34TL28094</t>
  </si>
  <si>
    <t>MHMFE84P8FK007410</t>
  </si>
  <si>
    <t>B9963FXR</t>
  </si>
  <si>
    <t>4D34TL31966</t>
  </si>
  <si>
    <t>MHMFE84P8FK007577</t>
  </si>
  <si>
    <t>B9759PCI-</t>
  </si>
  <si>
    <t>4D34TK55161</t>
  </si>
  <si>
    <t>MHMFE71P1EK050429</t>
  </si>
  <si>
    <t>B9759PCI</t>
  </si>
  <si>
    <t>B9778PCI-</t>
  </si>
  <si>
    <t>4D34TK55139</t>
  </si>
  <si>
    <t>MHMFE71P1EK050435</t>
  </si>
  <si>
    <t>B9778PCI</t>
  </si>
  <si>
    <t>B9764PCI-</t>
  </si>
  <si>
    <t>4D34TK55140</t>
  </si>
  <si>
    <t>MHMFE71P1EK050436</t>
  </si>
  <si>
    <t>B9764PCI</t>
  </si>
  <si>
    <t>B9749PCI-</t>
  </si>
  <si>
    <t>B9752PCI-</t>
  </si>
  <si>
    <t>B9748PCI-</t>
  </si>
  <si>
    <t>B9756PCI-</t>
  </si>
  <si>
    <t>4D34TK55144</t>
  </si>
  <si>
    <t>MHMFE71P1EK050440</t>
  </si>
  <si>
    <t>B9756PCI</t>
  </si>
  <si>
    <t>B9755PCI-</t>
  </si>
  <si>
    <t>DD8706MO</t>
  </si>
  <si>
    <t>B071975</t>
  </si>
  <si>
    <t>MHCNKR71HFJ071975</t>
  </si>
  <si>
    <t>DD8703MO</t>
  </si>
  <si>
    <t>B071978</t>
  </si>
  <si>
    <t>MHCNKR71HFJ071978</t>
  </si>
  <si>
    <t>DD8589MO</t>
  </si>
  <si>
    <t>M067140</t>
  </si>
  <si>
    <t>MHCNHR55EGJ067140</t>
  </si>
  <si>
    <t>DD8633MO</t>
  </si>
  <si>
    <t>M067139</t>
  </si>
  <si>
    <t>MHCNHR55EGJ067139</t>
  </si>
  <si>
    <t>DD8646MO</t>
  </si>
  <si>
    <t>M067138</t>
  </si>
  <si>
    <t>MHCNHR55EGJ067138</t>
  </si>
  <si>
    <t>DD8566MO</t>
  </si>
  <si>
    <t>M067141</t>
  </si>
  <si>
    <t>MHCNHR55EGJ067141</t>
  </si>
  <si>
    <t>L9628BV</t>
  </si>
  <si>
    <t>4D34TK82814</t>
  </si>
  <si>
    <t>MHMFE71P1EK051395</t>
  </si>
  <si>
    <t>L9631BV</t>
  </si>
  <si>
    <t>4D34TK82830</t>
  </si>
  <si>
    <t>MHMFE71P1EK051403</t>
  </si>
  <si>
    <t>L9632BV</t>
  </si>
  <si>
    <t>4D34TK82864</t>
  </si>
  <si>
    <t>MHMFE71P1EK051449</t>
  </si>
  <si>
    <t>DD8716MM</t>
  </si>
  <si>
    <t>K3MG67347</t>
  </si>
  <si>
    <t>MHKP3BA1JGK116519</t>
  </si>
  <si>
    <t>DD8712MM</t>
  </si>
  <si>
    <t>K3MG64111</t>
  </si>
  <si>
    <t>MHKP3BA1JGK115162</t>
  </si>
  <si>
    <t>D9553UB</t>
  </si>
  <si>
    <t>6HK1F002452</t>
  </si>
  <si>
    <t>MHCFVM34WFJ002326</t>
  </si>
  <si>
    <t>D9715AE</t>
  </si>
  <si>
    <t>D9552UB</t>
  </si>
  <si>
    <t>6HK1F002433</t>
  </si>
  <si>
    <t>MHCFVM34WFJ002325</t>
  </si>
  <si>
    <t>D9742AE</t>
  </si>
  <si>
    <t>D9551UB</t>
  </si>
  <si>
    <t>6HK1F002431</t>
  </si>
  <si>
    <t>MHCFVM34WFJ002324</t>
  </si>
  <si>
    <t>D9736AE</t>
  </si>
  <si>
    <t>D9566UB</t>
  </si>
  <si>
    <t>6HK1F002432</t>
  </si>
  <si>
    <t>MHCFVM34WFJ002323</t>
  </si>
  <si>
    <t>D9739AE</t>
  </si>
  <si>
    <t>D9562UB</t>
  </si>
  <si>
    <t>6HK1F002436</t>
  </si>
  <si>
    <t>MHCFVM34WFJ002322</t>
  </si>
  <si>
    <t>D9741AE</t>
  </si>
  <si>
    <t>D9561UB</t>
  </si>
  <si>
    <t>6HK1F002434</t>
  </si>
  <si>
    <t>MHCFVM34WFJ002321</t>
  </si>
  <si>
    <t>D9564UB</t>
  </si>
  <si>
    <t>6HK1F002435</t>
  </si>
  <si>
    <t>MHCFVM34WFJ002320</t>
  </si>
  <si>
    <t>D9745AE</t>
  </si>
  <si>
    <t>D9557UB</t>
  </si>
  <si>
    <t>6HK1F002306</t>
  </si>
  <si>
    <t>MHCFVM34WFJ002316</t>
  </si>
  <si>
    <t>D9711AE</t>
  </si>
  <si>
    <t>D9543UB</t>
  </si>
  <si>
    <t>6HK1F002269</t>
  </si>
  <si>
    <t>MHCFVM34WFJ002313</t>
  </si>
  <si>
    <t>D9712AE</t>
  </si>
  <si>
    <t>D9546UB</t>
  </si>
  <si>
    <t>6HK1F002266</t>
  </si>
  <si>
    <t>MHCFVM34WFJ002309</t>
  </si>
  <si>
    <t>D9713AE</t>
  </si>
  <si>
    <t>D9529UB</t>
  </si>
  <si>
    <t>400950D0013974</t>
  </si>
  <si>
    <t>MEC2161CAFP013726</t>
  </si>
  <si>
    <t>D9532UB</t>
  </si>
  <si>
    <t>400950D0013970</t>
  </si>
  <si>
    <t>MEC2161CAFP013722</t>
  </si>
  <si>
    <t>D9714AE</t>
  </si>
  <si>
    <t>D9530UB</t>
  </si>
  <si>
    <t>400950D0013990</t>
  </si>
  <si>
    <t>MEC2161CAFP013735</t>
  </si>
  <si>
    <t>D9716AE</t>
  </si>
  <si>
    <t>D9533UB</t>
  </si>
  <si>
    <t>400950D0013994</t>
  </si>
  <si>
    <t>MEC2161CAFP013741</t>
  </si>
  <si>
    <t>D9725AE</t>
  </si>
  <si>
    <t>D9528UB</t>
  </si>
  <si>
    <t>400950D0013968</t>
  </si>
  <si>
    <t>MEC2161CAFP013720</t>
  </si>
  <si>
    <t>D9722AE</t>
  </si>
  <si>
    <t>D9515UB</t>
  </si>
  <si>
    <t>6HK1F002151</t>
  </si>
  <si>
    <t>MHCFVR34SFJ000847</t>
  </si>
  <si>
    <t>D9730AE</t>
  </si>
  <si>
    <t>D9517UB</t>
  </si>
  <si>
    <t>6HK1F002118</t>
  </si>
  <si>
    <t>MHCFVR34SFJ000841</t>
  </si>
  <si>
    <t>D9744AE</t>
  </si>
  <si>
    <t>D9516UB</t>
  </si>
  <si>
    <t>6HK1F002052</t>
  </si>
  <si>
    <t>MHCFVR34SFJ000840</t>
  </si>
  <si>
    <t>D9728AE</t>
  </si>
  <si>
    <t>D9510UB</t>
  </si>
  <si>
    <t>6HK1F001981</t>
  </si>
  <si>
    <t>MHCFVR34SFJ000839</t>
  </si>
  <si>
    <t>D9729AE</t>
  </si>
  <si>
    <t>D9511UB</t>
  </si>
  <si>
    <t>6HK1F002006</t>
  </si>
  <si>
    <t>MHCFVR34SFJ000837</t>
  </si>
  <si>
    <t>D9732AE</t>
  </si>
  <si>
    <t>D9512UB</t>
  </si>
  <si>
    <t>6HK1F002154</t>
  </si>
  <si>
    <t>MHCFVR34SFJ000852</t>
  </si>
  <si>
    <t>D9727AE</t>
  </si>
  <si>
    <t>D9518UB</t>
  </si>
  <si>
    <t>6HK1F002152</t>
  </si>
  <si>
    <t>MHCFVR34SFJ000851</t>
  </si>
  <si>
    <t>D9737AE</t>
  </si>
  <si>
    <t>D9520UB</t>
  </si>
  <si>
    <t>6HK1F002150</t>
  </si>
  <si>
    <t>MHCFVR34SFJ000850</t>
  </si>
  <si>
    <t>D9743AE</t>
  </si>
  <si>
    <t>D9509UB</t>
  </si>
  <si>
    <t>6HK1F002153</t>
  </si>
  <si>
    <t>MHCFVR34SFJ000849</t>
  </si>
  <si>
    <t>D9731AE</t>
  </si>
  <si>
    <t>D9514UB</t>
  </si>
  <si>
    <t>6HK1F002149</t>
  </si>
  <si>
    <t>MHCFVR34SFJ000848</t>
  </si>
  <si>
    <t>D9738AE</t>
  </si>
  <si>
    <t>B9925PYV</t>
  </si>
  <si>
    <t>4D34TKX6275</t>
  </si>
  <si>
    <t>MHMFE75P6EK033796</t>
  </si>
  <si>
    <t>B9917PYV</t>
  </si>
  <si>
    <t>4D34TKX6216</t>
  </si>
  <si>
    <t>MHMFE75P6EK033855</t>
  </si>
  <si>
    <t>B9923PYV</t>
  </si>
  <si>
    <t>4D34TKX6383</t>
  </si>
  <si>
    <t>MHMFE75P6EK033867</t>
  </si>
  <si>
    <t>B9924PYV</t>
  </si>
  <si>
    <t>4D34TKX6389</t>
  </si>
  <si>
    <t>MHMFE75P6EK033874</t>
  </si>
  <si>
    <t>B9918PYV</t>
  </si>
  <si>
    <t>4D34TKX6309</t>
  </si>
  <si>
    <t>MHMFE75P6EK033898</t>
  </si>
  <si>
    <t>B9920PYV</t>
  </si>
  <si>
    <t>4D34TKX6361</t>
  </si>
  <si>
    <t>MHMFE75P6EK033899</t>
  </si>
  <si>
    <t>B9921PYV</t>
  </si>
  <si>
    <t>4D34TKX6349</t>
  </si>
  <si>
    <t>MHMFE75P6EK033885</t>
  </si>
  <si>
    <t>B9922PYV</t>
  </si>
  <si>
    <t>4D34TKX6364</t>
  </si>
  <si>
    <t>MHMFE75P6EK033891</t>
  </si>
  <si>
    <t>B9926PYV</t>
  </si>
  <si>
    <t>4D34TKX6358</t>
  </si>
  <si>
    <t>MHMFE75P6EK033896</t>
  </si>
  <si>
    <t>B9919PYV</t>
  </si>
  <si>
    <t>4D34TKX6367</t>
  </si>
  <si>
    <t>MHMFE75P6EK033897</t>
  </si>
  <si>
    <t>B9763PCI-</t>
  </si>
  <si>
    <t>4D34TK49284</t>
  </si>
  <si>
    <t>MHMFE73P2EK024660</t>
  </si>
  <si>
    <t>B9763PCI</t>
  </si>
  <si>
    <t>B9765PCI-</t>
  </si>
  <si>
    <t>4D34TK49285</t>
  </si>
  <si>
    <t>MHMFE73P2EK024656</t>
  </si>
  <si>
    <t>B9765PCI</t>
  </si>
  <si>
    <t>B9762PCI-</t>
  </si>
  <si>
    <t>4D34TK49294</t>
  </si>
  <si>
    <t>MHMFE73P2EK024654</t>
  </si>
  <si>
    <t>B9762PCI</t>
  </si>
  <si>
    <t>B9847PCI-</t>
  </si>
  <si>
    <t>4D34TK49297</t>
  </si>
  <si>
    <t>MHMFE73P2EK024653</t>
  </si>
  <si>
    <t>B9847PCI</t>
  </si>
  <si>
    <t>B9750PCI-</t>
  </si>
  <si>
    <t>4D34TK33999</t>
  </si>
  <si>
    <t>MHMFE73P2EK024652</t>
  </si>
  <si>
    <t>B9750PCI</t>
  </si>
  <si>
    <t>B9754PCI-</t>
  </si>
  <si>
    <t>4D34TK34002</t>
  </si>
  <si>
    <t>MHMFE73P2EK024651</t>
  </si>
  <si>
    <t>B9754PCI</t>
  </si>
  <si>
    <t>B9758PCI-</t>
  </si>
  <si>
    <t>4D34TK34000</t>
  </si>
  <si>
    <t>MHMFE73P2EK024650</t>
  </si>
  <si>
    <t>B9758PCI</t>
  </si>
  <si>
    <t>B9751PCI-</t>
  </si>
  <si>
    <t>4D34TK34004</t>
  </si>
  <si>
    <t>MHMFE73P2EK024649</t>
  </si>
  <si>
    <t>B9751PCI</t>
  </si>
  <si>
    <t>B9753PCI-</t>
  </si>
  <si>
    <t>4D34TK34003</t>
  </si>
  <si>
    <t>MHMFE73P2EK024648</t>
  </si>
  <si>
    <t>B9753PCI</t>
  </si>
  <si>
    <t>B9757PCI-</t>
  </si>
  <si>
    <t>4D34TK34001</t>
  </si>
  <si>
    <t>MHMFE73P2EK024647</t>
  </si>
  <si>
    <t>B9757PCI</t>
  </si>
  <si>
    <t>B9813PCI-</t>
  </si>
  <si>
    <t>4D34TK52850</t>
  </si>
  <si>
    <t>MHMFE73P2EK024724</t>
  </si>
  <si>
    <t>B9813PCI</t>
  </si>
  <si>
    <t>B9814PCI-</t>
  </si>
  <si>
    <t>4D34TK52848</t>
  </si>
  <si>
    <t>MHMFE73P2EK024725</t>
  </si>
  <si>
    <t>B9814PCI</t>
  </si>
  <si>
    <t>DD8648XN</t>
  </si>
  <si>
    <t>M067878</t>
  </si>
  <si>
    <t>MHCNHR55EGJ067878</t>
  </si>
  <si>
    <t>DD8619XN</t>
  </si>
  <si>
    <t>M068013</t>
  </si>
  <si>
    <t>MHCNHR55EGJ068013</t>
  </si>
  <si>
    <t>DD8639XN</t>
  </si>
  <si>
    <t>M068016</t>
  </si>
  <si>
    <t>MHCNHR55EGJ068016</t>
  </si>
  <si>
    <t>DD8638XN</t>
  </si>
  <si>
    <t>M067879</t>
  </si>
  <si>
    <t>MHCNHR55EGJ067879</t>
  </si>
  <si>
    <t>DD8609XN</t>
  </si>
  <si>
    <t>M068015</t>
  </si>
  <si>
    <t>MHCNHR55EGJ068015</t>
  </si>
  <si>
    <t>B9360GYV</t>
  </si>
  <si>
    <t>6D16L38000</t>
  </si>
  <si>
    <t>MHMFN527DFK005158</t>
  </si>
  <si>
    <t>B9361GYV</t>
  </si>
  <si>
    <t>6D16L38022</t>
  </si>
  <si>
    <t>MHMFN527DFK005153</t>
  </si>
  <si>
    <t>B9362GYV</t>
  </si>
  <si>
    <t>6D16L37873</t>
  </si>
  <si>
    <t>MHMFN527DFK005115</t>
  </si>
  <si>
    <t>B9363GYV</t>
  </si>
  <si>
    <t>6D16L37864</t>
  </si>
  <si>
    <t>MHMFN527DFK005124</t>
  </si>
  <si>
    <t>B9371GYV</t>
  </si>
  <si>
    <t>6D16L37998</t>
  </si>
  <si>
    <t>MHMFN527DFK005125</t>
  </si>
  <si>
    <t>B9381GYV</t>
  </si>
  <si>
    <t>6D16L37875</t>
  </si>
  <si>
    <t>MHMFN527DFK005113</t>
  </si>
  <si>
    <t>B9386GYV</t>
  </si>
  <si>
    <t>6D16L38003</t>
  </si>
  <si>
    <t>MHMFN527DFK005156</t>
  </si>
  <si>
    <t>B9391GYV</t>
  </si>
  <si>
    <t>6D16L37874</t>
  </si>
  <si>
    <t>MHMFN527DFK005114</t>
  </si>
  <si>
    <t>B9376GYV</t>
  </si>
  <si>
    <t>6D16L37894</t>
  </si>
  <si>
    <t>MHMFN527DFK005116</t>
  </si>
  <si>
    <t>B9368GYV</t>
  </si>
  <si>
    <t>6D16L37997</t>
  </si>
  <si>
    <t>MHMFN527DFK005126</t>
  </si>
  <si>
    <t>T9730DD</t>
  </si>
  <si>
    <t>400950D0014676</t>
  </si>
  <si>
    <t>MEC2161CAFP014411</t>
  </si>
  <si>
    <t>T9724DD</t>
  </si>
  <si>
    <t>400950D0014681</t>
  </si>
  <si>
    <t>MEC2161CAFP014412</t>
  </si>
  <si>
    <t>T9727DD</t>
  </si>
  <si>
    <t>400950D0014694</t>
  </si>
  <si>
    <t>MEC2161CAFP014426</t>
  </si>
  <si>
    <t>T9728DD</t>
  </si>
  <si>
    <t>400950D0014641</t>
  </si>
  <si>
    <t>MEC2161CAFP014377</t>
  </si>
  <si>
    <t>T9768DD</t>
  </si>
  <si>
    <t>400950D0014668</t>
  </si>
  <si>
    <t>MEC2161CAFP014398</t>
  </si>
  <si>
    <t xml:space="preserve">MEC2161CAFP014398 </t>
  </si>
  <si>
    <t>T9780DD</t>
  </si>
  <si>
    <t>400950D0014704</t>
  </si>
  <si>
    <t>MEC2161CAFP014502</t>
  </si>
  <si>
    <t>T9769DD</t>
  </si>
  <si>
    <t>400950D0014711</t>
  </si>
  <si>
    <t>MEC2161CAFP014508</t>
  </si>
  <si>
    <t>T9781DD</t>
  </si>
  <si>
    <t>400950D0014736</t>
  </si>
  <si>
    <t>MEC2161CAFP014513</t>
  </si>
  <si>
    <t>T9764DD</t>
  </si>
  <si>
    <t>400950D0014746</t>
  </si>
  <si>
    <t>MEC2161CAFP014529</t>
  </si>
  <si>
    <t>T9766DD</t>
  </si>
  <si>
    <t>400950D0014754</t>
  </si>
  <si>
    <t>MEC2161CAFP014532</t>
  </si>
  <si>
    <t>T9767DD</t>
  </si>
  <si>
    <t>400950D0014766</t>
  </si>
  <si>
    <t>MEC2161CAFP014535</t>
  </si>
  <si>
    <t>E9465AB</t>
  </si>
  <si>
    <t>6D16KX6831</t>
  </si>
  <si>
    <t>MHMFN517CEK004278</t>
  </si>
  <si>
    <t>E9466AB</t>
  </si>
  <si>
    <t>6D16KX6822</t>
  </si>
  <si>
    <t>MHMFN517CEK004279</t>
  </si>
  <si>
    <t>E9438AB</t>
  </si>
  <si>
    <t>6D16K96185</t>
  </si>
  <si>
    <t>MHMFN517CEK004269</t>
  </si>
  <si>
    <t>E9439AB</t>
  </si>
  <si>
    <t>6D16K96193</t>
  </si>
  <si>
    <t>MHMFN517CEK004261</t>
  </si>
  <si>
    <t>B9190PYW</t>
  </si>
  <si>
    <t>4D34TL33170</t>
  </si>
  <si>
    <t>MHMFE74P5FK144405</t>
  </si>
  <si>
    <t>B9185PYW</t>
  </si>
  <si>
    <t>4D34TL44925</t>
  </si>
  <si>
    <t>MHMFE74P5FK145803</t>
  </si>
  <si>
    <t>B9232PCL</t>
  </si>
  <si>
    <t>B9197PYW</t>
  </si>
  <si>
    <t>4D34TL45007</t>
  </si>
  <si>
    <t>MHMFE74P5FK145815</t>
  </si>
  <si>
    <t>B9198PYW</t>
  </si>
  <si>
    <t>4D34TL33150</t>
  </si>
  <si>
    <t>MHMFE74P5FK144398</t>
  </si>
  <si>
    <t>B9194PYW</t>
  </si>
  <si>
    <t>4D34TL33143</t>
  </si>
  <si>
    <t>MHMFE74P5FK144397</t>
  </si>
  <si>
    <t>B9193PYW</t>
  </si>
  <si>
    <t>4D34TL44999</t>
  </si>
  <si>
    <t>MHMFE74P5FK145821</t>
  </si>
  <si>
    <t>B9195PYW</t>
  </si>
  <si>
    <t>4D34TL44905</t>
  </si>
  <si>
    <t>MHMFE74P5FK145802</t>
  </si>
  <si>
    <t>DD8714MM</t>
  </si>
  <si>
    <t>K3MG61430</t>
  </si>
  <si>
    <t>MHKP3BA1JGK113755</t>
  </si>
  <si>
    <t>DD8715MM</t>
  </si>
  <si>
    <t>K3MG61322</t>
  </si>
  <si>
    <t>MHKP3BA1JGK113708</t>
  </si>
  <si>
    <t>D9572UB</t>
  </si>
  <si>
    <t>400950D0014598</t>
  </si>
  <si>
    <t>MEC2161CAFP014331</t>
  </si>
  <si>
    <t>D9571UB</t>
  </si>
  <si>
    <t>400950D0014597</t>
  </si>
  <si>
    <t>MEC2161CAFP014330</t>
  </si>
  <si>
    <t>D9569UB</t>
  </si>
  <si>
    <t>400950D0014599</t>
  </si>
  <si>
    <t>MEC2161CAFP014348</t>
  </si>
  <si>
    <t>D9733AE</t>
  </si>
  <si>
    <t>D9570UB</t>
  </si>
  <si>
    <t>400950D0014637</t>
  </si>
  <si>
    <t>MEC2161CAFP014375</t>
  </si>
  <si>
    <t>D9721AE</t>
  </si>
  <si>
    <t>D9568UB</t>
  </si>
  <si>
    <t>400950D0014636</t>
  </si>
  <si>
    <t>MEC2161CAFP014360</t>
  </si>
  <si>
    <t>D9718AE</t>
  </si>
  <si>
    <t>T9799DD</t>
  </si>
  <si>
    <t>400951D0013963</t>
  </si>
  <si>
    <t>MEC2412BAFP013715</t>
  </si>
  <si>
    <t>T9802DD</t>
  </si>
  <si>
    <t>400951D0016033</t>
  </si>
  <si>
    <t>MEC2412BBFP015807</t>
  </si>
  <si>
    <t>T9796DD</t>
  </si>
  <si>
    <t>400951D0016037</t>
  </si>
  <si>
    <t>MEC2412BBFP015809</t>
  </si>
  <si>
    <t>T9798DD</t>
  </si>
  <si>
    <t>400951D0016039</t>
  </si>
  <si>
    <t>MEC2412BBFP015810</t>
  </si>
  <si>
    <t>B10180PJK</t>
  </si>
  <si>
    <t>4B11PQ7691-</t>
  </si>
  <si>
    <t>T9577DD</t>
  </si>
  <si>
    <t>6D16L27709</t>
  </si>
  <si>
    <t>MHMFN527DFK005066</t>
  </si>
  <si>
    <t>T9568DD</t>
  </si>
  <si>
    <t>MHMFN527DFK005067</t>
  </si>
  <si>
    <t>T9566DD</t>
  </si>
  <si>
    <t>6D16L27703</t>
  </si>
  <si>
    <t>MHMFN527DFK005068</t>
  </si>
  <si>
    <t>T9575DD</t>
  </si>
  <si>
    <t>6D16L27699</t>
  </si>
  <si>
    <t>MHMFN527DFK005054</t>
  </si>
  <si>
    <t>T9570DD</t>
  </si>
  <si>
    <t>6D16L27708</t>
  </si>
  <si>
    <t>MHMFN527DFK005057</t>
  </si>
  <si>
    <t>T9578DD</t>
  </si>
  <si>
    <t>6D16L27710</t>
  </si>
  <si>
    <t>MHMFN527DFK005065</t>
  </si>
  <si>
    <t>T9580DD</t>
  </si>
  <si>
    <t>6D16L27695</t>
  </si>
  <si>
    <t>MHMFN527DFK005069</t>
  </si>
  <si>
    <t>T9561DD</t>
  </si>
  <si>
    <t>6D16L27687</t>
  </si>
  <si>
    <t>MHMFN527DFK005074</t>
  </si>
  <si>
    <t>T9560DD</t>
  </si>
  <si>
    <t>6D16L38026</t>
  </si>
  <si>
    <t>MHMFN527DFK005147</t>
  </si>
  <si>
    <t>4D56UAE6338</t>
  </si>
  <si>
    <t>MMBJNKL30GH049262</t>
  </si>
  <si>
    <t>KT8536NH</t>
  </si>
  <si>
    <t>4D56UAE6130</t>
  </si>
  <si>
    <t>MMBJNKL30GH048680</t>
  </si>
  <si>
    <t>B9849UIN</t>
  </si>
  <si>
    <t>4D34TK11390</t>
  </si>
  <si>
    <t>MHMFE73P2EK024144</t>
  </si>
  <si>
    <t>B9176UYZ</t>
  </si>
  <si>
    <t>4D34TK11300</t>
  </si>
  <si>
    <t>MHMFE73P2EK024161</t>
  </si>
  <si>
    <t>B9177UYZ</t>
  </si>
  <si>
    <t>4D34TK11273</t>
  </si>
  <si>
    <t>MHMFE73P2EK024163</t>
  </si>
  <si>
    <t>B9175UYZ</t>
  </si>
  <si>
    <t>4D34TK11291</t>
  </si>
  <si>
    <t>MHMFE73P2EK024175</t>
  </si>
  <si>
    <t>B9502PCI-</t>
  </si>
  <si>
    <t>4D34TK31715</t>
  </si>
  <si>
    <t>MHMFE74P4EK074578</t>
  </si>
  <si>
    <t>B9502PCI</t>
  </si>
  <si>
    <t>B9495PCI-</t>
  </si>
  <si>
    <t>4D34TK32762</t>
  </si>
  <si>
    <t>MHMFE74P4EK074649</t>
  </si>
  <si>
    <t>B9495PCI</t>
  </si>
  <si>
    <t>D9565UB</t>
  </si>
  <si>
    <t>6HK1F002243</t>
  </si>
  <si>
    <t>MHCFVM34WFJ002305</t>
  </si>
  <si>
    <t>D9719AE</t>
  </si>
  <si>
    <t>D9544UB</t>
  </si>
  <si>
    <t>6HK1F002239</t>
  </si>
  <si>
    <t>MHCFVM34WFJ002306</t>
  </si>
  <si>
    <t>D9720AE</t>
  </si>
  <si>
    <t>D9545UB</t>
  </si>
  <si>
    <t>6HK1F002096</t>
  </si>
  <si>
    <t>MHCFVM34WFJ002307</t>
  </si>
  <si>
    <t>D9740AE</t>
  </si>
  <si>
    <t>D9547UB</t>
  </si>
  <si>
    <t>6HK1F002265</t>
  </si>
  <si>
    <t>MHCFVM34WFJ002310</t>
  </si>
  <si>
    <t>D9726AE</t>
  </si>
  <si>
    <t>D9548UB</t>
  </si>
  <si>
    <t>6HK1F002268</t>
  </si>
  <si>
    <t>MHCFVM34WFJ002311</t>
  </si>
  <si>
    <t>D9724AE</t>
  </si>
  <si>
    <t>D9550UB</t>
  </si>
  <si>
    <t>6HK1F002270</t>
  </si>
  <si>
    <t>MHCFVM34WFJ002312</t>
  </si>
  <si>
    <t>D9735AE</t>
  </si>
  <si>
    <t>D9554UB</t>
  </si>
  <si>
    <t>6HK1F002308</t>
  </si>
  <si>
    <t>MHCFVM34WFJ002314</t>
  </si>
  <si>
    <t>D9717AE</t>
  </si>
  <si>
    <t>D9556UB</t>
  </si>
  <si>
    <t>6HK1F002305</t>
  </si>
  <si>
    <t>MHCFVM34WFJ002315</t>
  </si>
  <si>
    <t>D9723AE</t>
  </si>
  <si>
    <t>D9560UB</t>
  </si>
  <si>
    <t>6HK1F002309</t>
  </si>
  <si>
    <t>MHCFVM34WFJ002318</t>
  </si>
  <si>
    <t>D9734AE</t>
  </si>
  <si>
    <t>D9563UB</t>
  </si>
  <si>
    <t>6HK1F002310</t>
  </si>
  <si>
    <t>MHCFVM34WFJ002319</t>
  </si>
  <si>
    <t>B9947PYV</t>
  </si>
  <si>
    <t>4D34TKY9371</t>
  </si>
  <si>
    <t>MHMFE75P6EK033923</t>
  </si>
  <si>
    <t>B9950PYV</t>
  </si>
  <si>
    <t>4D34TKY9467</t>
  </si>
  <si>
    <t>MHMFE75P6EK033947</t>
  </si>
  <si>
    <t>B9953PYV</t>
  </si>
  <si>
    <t>4D34TKY9438</t>
  </si>
  <si>
    <t>MHMFE75P6EK033989</t>
  </si>
  <si>
    <t>B9949PYV</t>
  </si>
  <si>
    <t>4D34TKY9436</t>
  </si>
  <si>
    <t>MHMFE75P6EK033990</t>
  </si>
  <si>
    <t>B9938PYV</t>
  </si>
  <si>
    <t>4D34TKY9411</t>
  </si>
  <si>
    <t>MHMFE75P6EK033991</t>
  </si>
  <si>
    <t>B9940PYV</t>
  </si>
  <si>
    <t>4D34TKY9434</t>
  </si>
  <si>
    <t>MHMFE75P6EK033993</t>
  </si>
  <si>
    <t>B9955PYV</t>
  </si>
  <si>
    <t>4D34TKY9433</t>
  </si>
  <si>
    <t>MHMFE75P6EK033995</t>
  </si>
  <si>
    <t>B9939PYV</t>
  </si>
  <si>
    <t>4D34TKY9450</t>
  </si>
  <si>
    <t>MHMFE75P6EK033996</t>
  </si>
  <si>
    <t>B9943PYV</t>
  </si>
  <si>
    <t>4D34TKY9449</t>
  </si>
  <si>
    <t>MHMFE75P6EK033997</t>
  </si>
  <si>
    <t>B9958PYV</t>
  </si>
  <si>
    <t>4D34TKY9451</t>
  </si>
  <si>
    <t>MHMFE75P6EK033998</t>
  </si>
  <si>
    <t>B9960PYV</t>
  </si>
  <si>
    <t>4D34TKY9407</t>
  </si>
  <si>
    <t>MHMFE75P6EK034000</t>
  </si>
  <si>
    <t>B9954PYV</t>
  </si>
  <si>
    <t>4D34TKY9353</t>
  </si>
  <si>
    <t>MHMFE75P6EK033950</t>
  </si>
  <si>
    <t>B9942PYV</t>
  </si>
  <si>
    <t>4D34TKY9377</t>
  </si>
  <si>
    <t>MHMFE75P6EK033958</t>
  </si>
  <si>
    <t>B9945PYV</t>
  </si>
  <si>
    <t>4D34TKY9448</t>
  </si>
  <si>
    <t>MHMFE75P6EK033970</t>
  </si>
  <si>
    <t>B9937PYV</t>
  </si>
  <si>
    <t>4D34TKY9439</t>
  </si>
  <si>
    <t>MHMFE75P6EK033985</t>
  </si>
  <si>
    <t>B9956PYV</t>
  </si>
  <si>
    <t>4D34TKY9409</t>
  </si>
  <si>
    <t>MHMFE75P6EK033987</t>
  </si>
  <si>
    <t>B9948PYV</t>
  </si>
  <si>
    <t>4D34TKY9410</t>
  </si>
  <si>
    <t>MHMFE75P6EK033988</t>
  </si>
  <si>
    <t>B9946PYV</t>
  </si>
  <si>
    <t>4D34TKY9412</t>
  </si>
  <si>
    <t>MHMFE75P6EK033992</t>
  </si>
  <si>
    <t>B9941PYV</t>
  </si>
  <si>
    <t>4D34TKY9435</t>
  </si>
  <si>
    <t>MHMFE75P6EK033994</t>
  </si>
  <si>
    <t>B9959PYV</t>
  </si>
  <si>
    <t>4D34TKY9408</t>
  </si>
  <si>
    <t>MHMFE75P6EK033999</t>
  </si>
  <si>
    <t>DK9322BG</t>
  </si>
  <si>
    <t>M068910</t>
  </si>
  <si>
    <t>MHCNHR55EGJ068910</t>
  </si>
  <si>
    <t>DK8624CR</t>
  </si>
  <si>
    <t>DK8616CR</t>
  </si>
  <si>
    <t>M068913</t>
  </si>
  <si>
    <t>MHCNHR55EGJ068913</t>
  </si>
  <si>
    <t>DK9319BG</t>
  </si>
  <si>
    <t>M068916</t>
  </si>
  <si>
    <t>MHCNHR55EGJ068916</t>
  </si>
  <si>
    <t>DK8618CR</t>
  </si>
  <si>
    <t>DK9321BG</t>
  </si>
  <si>
    <t>M068914</t>
  </si>
  <si>
    <t>MHCNHR55EGJ068914</t>
  </si>
  <si>
    <t>DK9231CR</t>
  </si>
  <si>
    <t>DK9320BG</t>
  </si>
  <si>
    <t>M068912</t>
  </si>
  <si>
    <t>MHCNHR55EGJ068912</t>
  </si>
  <si>
    <t>DK8621CR</t>
  </si>
  <si>
    <t>DK8610CR</t>
  </si>
  <si>
    <t>M068911</t>
  </si>
  <si>
    <t>MHCNHR55EGJ068911</t>
  </si>
  <si>
    <t>DK9316BG</t>
  </si>
  <si>
    <t>M068915</t>
  </si>
  <si>
    <t>MHCNHR55EGJ068915</t>
  </si>
  <si>
    <t>DK8613CR</t>
  </si>
  <si>
    <t>BG8116UJ</t>
  </si>
  <si>
    <t>W04DTRR15714</t>
  </si>
  <si>
    <t>MJEC1JG43E5117682</t>
  </si>
  <si>
    <t>BG8115UJ</t>
  </si>
  <si>
    <t>W04DTRR15713</t>
  </si>
  <si>
    <t>MJEC1JG43E5117683</t>
  </si>
  <si>
    <t>BG8119UJ</t>
  </si>
  <si>
    <t>W04DTRR15715</t>
  </si>
  <si>
    <t>MJEC1JG43E5117684</t>
  </si>
  <si>
    <t>BG8117UJ</t>
  </si>
  <si>
    <t>W04DTRR15721</t>
  </si>
  <si>
    <t>MJEC1JG43E5117740</t>
  </si>
  <si>
    <t>BG8114UJ</t>
  </si>
  <si>
    <t>W04DTRR15722</t>
  </si>
  <si>
    <t>MJEC1JG43E5117741</t>
  </si>
  <si>
    <t>BG8040UJ</t>
  </si>
  <si>
    <t>W04DTRR19820</t>
  </si>
  <si>
    <t>MJEC1JG43E5123754</t>
  </si>
  <si>
    <t>BG8039UJ</t>
  </si>
  <si>
    <t>W04DTRR19839</t>
  </si>
  <si>
    <t>MJEC1JG43E5123810</t>
  </si>
  <si>
    <t>BG8035UJ</t>
  </si>
  <si>
    <t>W04DTRR19840</t>
  </si>
  <si>
    <t>MJEC1JG43E5123811</t>
  </si>
  <si>
    <t>BG8037UJ</t>
  </si>
  <si>
    <t>W04DTRR19847</t>
  </si>
  <si>
    <t>MJEC1JG43E5123812</t>
  </si>
  <si>
    <t>BG8034UJ</t>
  </si>
  <si>
    <t>W04DTRR19843</t>
  </si>
  <si>
    <t>MJEC1JG43E5123814</t>
  </si>
  <si>
    <t>B1158BIE</t>
  </si>
  <si>
    <t>E323796</t>
  </si>
  <si>
    <t>MHCTBR54FEK323796</t>
  </si>
  <si>
    <t>B1497BYA</t>
  </si>
  <si>
    <t>MC37167</t>
  </si>
  <si>
    <t>MHKV3BA3JDK027665</t>
  </si>
  <si>
    <t>B1840BZJ</t>
  </si>
  <si>
    <t>E315161</t>
  </si>
  <si>
    <t>MHCTBR54FCK315161</t>
  </si>
  <si>
    <t>L1819EA</t>
  </si>
  <si>
    <t>E316180</t>
  </si>
  <si>
    <t>MHCTBR54FCK316180</t>
  </si>
  <si>
    <t>L1816EA</t>
  </si>
  <si>
    <t>E316182</t>
  </si>
  <si>
    <t>MHCTBR54FCK316182</t>
  </si>
  <si>
    <t>KT1907LA</t>
  </si>
  <si>
    <t>E313187</t>
  </si>
  <si>
    <t>MHCTBR54FCK313187</t>
  </si>
  <si>
    <t>B1751BRZ</t>
  </si>
  <si>
    <t>1TR7621932</t>
  </si>
  <si>
    <t>MHFXW42G8D2267769</t>
  </si>
  <si>
    <t>B9101BCH</t>
  </si>
  <si>
    <t>4D34T-H15879</t>
  </si>
  <si>
    <t>MHMFE71P1CK030962</t>
  </si>
  <si>
    <t>B9150BCH</t>
  </si>
  <si>
    <t>4D34T-H17606</t>
  </si>
  <si>
    <t>MHMFE71P1CK031290</t>
  </si>
  <si>
    <t>KT8079LI</t>
  </si>
  <si>
    <t>4M4OUAD3039</t>
  </si>
  <si>
    <t>MMBJNKB70DD011839</t>
  </si>
  <si>
    <t>KT8627LA</t>
  </si>
  <si>
    <t>4M40UAC9358</t>
  </si>
  <si>
    <t>MMBJNKB70CD031915</t>
  </si>
  <si>
    <t>KT8507LB</t>
  </si>
  <si>
    <t>4M4OUAD0141</t>
  </si>
  <si>
    <t>MMBJNKB70CD046487</t>
  </si>
  <si>
    <t>B7499BDA</t>
  </si>
  <si>
    <t>2KDA016752</t>
  </si>
  <si>
    <t>JTFSS22P4C0121408</t>
  </si>
  <si>
    <t>B7498BDA</t>
  </si>
  <si>
    <t>2KDAD24337</t>
  </si>
  <si>
    <t>JTFSS22PXC0121963</t>
  </si>
  <si>
    <t>B1214BZL</t>
  </si>
  <si>
    <t>1TR7337344</t>
  </si>
  <si>
    <t>MHFXW42G3C2228571</t>
  </si>
  <si>
    <t>BK9629CQ</t>
  </si>
  <si>
    <t>MB08221</t>
  </si>
  <si>
    <t>MHKB3BA1JDK016068</t>
  </si>
  <si>
    <t>DB8175AQ</t>
  </si>
  <si>
    <t>MB15874</t>
  </si>
  <si>
    <t>MHKB3BA1JDK016227</t>
  </si>
  <si>
    <t>KT8959LH</t>
  </si>
  <si>
    <t>MB29202</t>
  </si>
  <si>
    <t>MHKB3BA1JDK016509</t>
  </si>
  <si>
    <t>B9971BCL</t>
  </si>
  <si>
    <t>MC27605</t>
  </si>
  <si>
    <t>MHKB3BA1JDK019163</t>
  </si>
  <si>
    <t>BK9361CS</t>
  </si>
  <si>
    <t>MC02004</t>
  </si>
  <si>
    <t>MHKM3BA1JDK018472</t>
  </si>
  <si>
    <t>B1957BYA</t>
  </si>
  <si>
    <t>MC35512</t>
  </si>
  <si>
    <t>MHKV3BA3JDK027633</t>
  </si>
  <si>
    <t>B1968BRZ</t>
  </si>
  <si>
    <t>MC30586</t>
  </si>
  <si>
    <t>MHKV3BA3JDK027505</t>
  </si>
  <si>
    <t>BK1803IO</t>
  </si>
  <si>
    <t>MB49060</t>
  </si>
  <si>
    <t>MHKV3BA3JDK025711</t>
  </si>
  <si>
    <t>BK1817IM</t>
  </si>
  <si>
    <t>DDU5041</t>
  </si>
  <si>
    <t>MHKV3CA3JDK011237</t>
  </si>
  <si>
    <t>BK1819IM</t>
  </si>
  <si>
    <t>DDU6067</t>
  </si>
  <si>
    <t>MHKV3CA3JDK011241</t>
  </si>
  <si>
    <t>DA8103AU</t>
  </si>
  <si>
    <t>DDU9757</t>
  </si>
  <si>
    <t>MHKV3CA3JDK011276</t>
  </si>
  <si>
    <t>BG1223ZS</t>
  </si>
  <si>
    <t>DDV0979</t>
  </si>
  <si>
    <t>MHKV3CA3JDK011286</t>
  </si>
  <si>
    <t>B1667BRZ</t>
  </si>
  <si>
    <t>DP80079</t>
  </si>
  <si>
    <t>MHKV1AA2JDK019831</t>
  </si>
  <si>
    <t>B1347BRY</t>
  </si>
  <si>
    <t>DP79303</t>
  </si>
  <si>
    <t>MHKV1AA2JDK019549</t>
  </si>
  <si>
    <t>BE2572YP</t>
  </si>
  <si>
    <t>MB84174</t>
  </si>
  <si>
    <t>MHKV1BA1JDK026267</t>
  </si>
  <si>
    <t>B9885BCL</t>
  </si>
  <si>
    <t>E167330</t>
  </si>
  <si>
    <t>MHCTBR54FDK167330</t>
  </si>
  <si>
    <t>BK1473IR</t>
  </si>
  <si>
    <t>E319275</t>
  </si>
  <si>
    <t>MHCTBR54FDK319275</t>
  </si>
  <si>
    <t>BK9875CS</t>
  </si>
  <si>
    <t>4D56CJ78251</t>
  </si>
  <si>
    <t>MHMLOPU39DK128252</t>
  </si>
  <si>
    <t>KT8114LN</t>
  </si>
  <si>
    <t>4D56UCEJ7171</t>
  </si>
  <si>
    <t>MMBJNKB40DD043795</t>
  </si>
  <si>
    <t>B1898BYY</t>
  </si>
  <si>
    <t>E323112</t>
  </si>
  <si>
    <t>MHCTBR54FEK323112</t>
  </si>
  <si>
    <t>B1796BYW</t>
  </si>
  <si>
    <t>E323408</t>
  </si>
  <si>
    <t>MHCTBR54FEK323408</t>
  </si>
  <si>
    <t>B1270BYW</t>
  </si>
  <si>
    <t>E323412</t>
  </si>
  <si>
    <t>MHCTBR54FEK323412</t>
  </si>
  <si>
    <t>B1925BIE</t>
  </si>
  <si>
    <t>E323801</t>
  </si>
  <si>
    <t>MHCTBR54FEK323801</t>
  </si>
  <si>
    <t>B9142BCP</t>
  </si>
  <si>
    <t>MD99444</t>
  </si>
  <si>
    <t>MHKB3BA1JEK023270</t>
  </si>
  <si>
    <t>B9141BCP</t>
  </si>
  <si>
    <t>ME59034</t>
  </si>
  <si>
    <t>MHKB3BA1JEK025335</t>
  </si>
  <si>
    <t>DK9827BJ</t>
  </si>
  <si>
    <t>ME63285</t>
  </si>
  <si>
    <t>MHKB3BA1JEK025501</t>
  </si>
  <si>
    <t>DK8306BQ</t>
  </si>
  <si>
    <t>B1689BKQ</t>
  </si>
  <si>
    <t>DG33260</t>
  </si>
  <si>
    <t>MHFM1BA2JAK030447</t>
  </si>
  <si>
    <t>BM8675TF</t>
  </si>
  <si>
    <t>E152215</t>
  </si>
  <si>
    <t>MHCTBR54BAK152215</t>
  </si>
  <si>
    <t>KH1249AO</t>
  </si>
  <si>
    <t>E306009</t>
  </si>
  <si>
    <t>MHCTBR54FAK306009</t>
  </si>
  <si>
    <t>KT1528LA</t>
  </si>
  <si>
    <t>DCK1917</t>
  </si>
  <si>
    <t>MHKV3CA3JBK009114</t>
  </si>
  <si>
    <t>KT1527LA</t>
  </si>
  <si>
    <t>DCK2190</t>
  </si>
  <si>
    <t>MHKV3CA3JBK009119</t>
  </si>
  <si>
    <t>B1458BOX</t>
  </si>
  <si>
    <t>DJ90172</t>
  </si>
  <si>
    <t>MHKM1BA3JBK006972</t>
  </si>
  <si>
    <t>KT8457KZ</t>
  </si>
  <si>
    <t>1TR7103438</t>
  </si>
  <si>
    <t>MR0AW12G8B0029964</t>
  </si>
  <si>
    <t>KT8629KY</t>
  </si>
  <si>
    <t>1TR7101725</t>
  </si>
  <si>
    <t>MR0AW12G2B0029815</t>
  </si>
  <si>
    <t>BK1361QL</t>
  </si>
  <si>
    <t>K3DJ93792</t>
  </si>
  <si>
    <t>MHKM1BA3JBK008880</t>
  </si>
  <si>
    <t>KT8574KY</t>
  </si>
  <si>
    <t>4D56UCCV6804</t>
  </si>
  <si>
    <t>MMBJNKB40BD055256</t>
  </si>
  <si>
    <t>AD9362KU</t>
  </si>
  <si>
    <t>DK31999</t>
  </si>
  <si>
    <t>MHKV3BA3JCK017309</t>
  </si>
  <si>
    <t>B1669BZQ</t>
  </si>
  <si>
    <t>DK16880</t>
  </si>
  <si>
    <t>MHKV3BA3JCK016938</t>
  </si>
  <si>
    <t>B1412BZB</t>
  </si>
  <si>
    <t>DK20796</t>
  </si>
  <si>
    <t>MHKV3BA3JCK017136</t>
  </si>
  <si>
    <t>B1526BOZ</t>
  </si>
  <si>
    <t>DCL5328</t>
  </si>
  <si>
    <t>MHKV3CA3JCK009237</t>
  </si>
  <si>
    <t>B1524BOZ</t>
  </si>
  <si>
    <t>DCL7072</t>
  </si>
  <si>
    <t>MHKV3CA3JCK009245</t>
  </si>
  <si>
    <t>B1753BZP</t>
  </si>
  <si>
    <t>DL14972</t>
  </si>
  <si>
    <t>MHKM1BA2JCK008438</t>
  </si>
  <si>
    <t>KT8225LN</t>
  </si>
  <si>
    <t>4D56UCEJ5145</t>
  </si>
  <si>
    <t>MMBJNKB40DD043004</t>
  </si>
  <si>
    <t>KT8229LN</t>
  </si>
  <si>
    <t>4D56UCEJ4627</t>
  </si>
  <si>
    <t>MMBJNKB40DD043009</t>
  </si>
  <si>
    <t>B1990BRU</t>
  </si>
  <si>
    <t>MB47490</t>
  </si>
  <si>
    <t>MHKM1BA2JDK029568</t>
  </si>
  <si>
    <t>BK1810IO</t>
  </si>
  <si>
    <t>MB99379</t>
  </si>
  <si>
    <t>MHKM1BA2JDK033469</t>
  </si>
  <si>
    <t>B1357BRY</t>
  </si>
  <si>
    <t>MC10386</t>
  </si>
  <si>
    <t>MHKM1BB2JDK003917</t>
  </si>
  <si>
    <t>B1620BRZ</t>
  </si>
  <si>
    <t>MC07192</t>
  </si>
  <si>
    <t>MHKM1BA3JDK164211</t>
  </si>
  <si>
    <t>B1626BRZ</t>
  </si>
  <si>
    <t>MC21879</t>
  </si>
  <si>
    <t>MHKM1BA3JDK168139</t>
  </si>
  <si>
    <t>B1651BRZ</t>
  </si>
  <si>
    <t>MC25548</t>
  </si>
  <si>
    <t>MHKM1BA3JDK168756</t>
  </si>
  <si>
    <t>B1701BRV</t>
  </si>
  <si>
    <t>MB52720</t>
  </si>
  <si>
    <t>MHKM1BA3JDK152047</t>
  </si>
  <si>
    <t>B1703BRV</t>
  </si>
  <si>
    <t>MB89627</t>
  </si>
  <si>
    <t>MHKM1BA3JDK160638</t>
  </si>
  <si>
    <t>B1134BRU</t>
  </si>
  <si>
    <t>MB72756</t>
  </si>
  <si>
    <t>MHKM1BA3JDJ021026</t>
  </si>
  <si>
    <t>B1699BRV</t>
  </si>
  <si>
    <t>MC01309</t>
  </si>
  <si>
    <t>MHKM1BA3JDJ027573</t>
  </si>
  <si>
    <t>B1283BJJ</t>
  </si>
  <si>
    <t>2KDU347473</t>
  </si>
  <si>
    <t>MHFZR69G1D3071572</t>
  </si>
  <si>
    <t>KT8635LI</t>
  </si>
  <si>
    <t>2KDA118852</t>
  </si>
  <si>
    <t>MR0FR22G2D0758077</t>
  </si>
  <si>
    <t>B1701BRS</t>
  </si>
  <si>
    <t>2KDU326642</t>
  </si>
  <si>
    <t>MHFXS41G0D1514575</t>
  </si>
  <si>
    <t>B1839BRY</t>
  </si>
  <si>
    <t>1TR7625004</t>
  </si>
  <si>
    <t>MHFXW42G1D2268083</t>
  </si>
  <si>
    <t>B1530BRQ</t>
  </si>
  <si>
    <t>2KDU311081</t>
  </si>
  <si>
    <t>MHFXR42G3D0020968</t>
  </si>
  <si>
    <t>B1595BRV</t>
  </si>
  <si>
    <t>1TR7567844</t>
  </si>
  <si>
    <t>MHFXW43G5D4078774</t>
  </si>
  <si>
    <t>B1115BRR</t>
  </si>
  <si>
    <t>1KD317689</t>
  </si>
  <si>
    <t>MHFXR42G600021077</t>
  </si>
  <si>
    <t>B1657BRV</t>
  </si>
  <si>
    <t>2KDU358626</t>
  </si>
  <si>
    <t>MHFXR42G4D0021871</t>
  </si>
  <si>
    <t>BD9385AN</t>
  </si>
  <si>
    <t>4D56UCCZ8602</t>
  </si>
  <si>
    <t>MMBJNKB40CD012092</t>
  </si>
  <si>
    <t>B1212BOR</t>
  </si>
  <si>
    <t>L15A74740780</t>
  </si>
  <si>
    <t>MHRGE8860BJ205331</t>
  </si>
  <si>
    <t>B9378BCF</t>
  </si>
  <si>
    <t>DJ12176</t>
  </si>
  <si>
    <t>MHKB3BA1JBK007722</t>
  </si>
  <si>
    <t>B9285BCO</t>
  </si>
  <si>
    <t>E168689</t>
  </si>
  <si>
    <t>MHCTBR54FDK168689</t>
  </si>
  <si>
    <t>B9073BCM</t>
  </si>
  <si>
    <t>MC26802</t>
  </si>
  <si>
    <t>MHKB3BA1JDK019147</t>
  </si>
  <si>
    <t>B1620BYY</t>
  </si>
  <si>
    <t>1TR7812237</t>
  </si>
  <si>
    <t>MHFXW42G3E2291155</t>
  </si>
  <si>
    <t>KT1720ZC</t>
  </si>
  <si>
    <t>MD53236</t>
  </si>
  <si>
    <t>MHKM1BA3JEJ060009</t>
  </si>
  <si>
    <t>B1436BRB</t>
  </si>
  <si>
    <t>DDF9796</t>
  </si>
  <si>
    <t>MHKV3CA3JCK010439</t>
  </si>
  <si>
    <t>B1417BRL</t>
  </si>
  <si>
    <t>2KDU234989</t>
  </si>
  <si>
    <t>MHFXS42G3D2545716</t>
  </si>
  <si>
    <t>B1224BRN</t>
  </si>
  <si>
    <t>MB06353</t>
  </si>
  <si>
    <t>MHKM1BA3JDK139172</t>
  </si>
  <si>
    <t>B1007BRJ</t>
  </si>
  <si>
    <t>E318886</t>
  </si>
  <si>
    <t>MHCTBR54FDK318886</t>
  </si>
  <si>
    <t>KT8960LH</t>
  </si>
  <si>
    <t>MB27159</t>
  </si>
  <si>
    <t>MHKB3BA1JDK016510</t>
  </si>
  <si>
    <t>B9637BCK</t>
  </si>
  <si>
    <t>MB28329</t>
  </si>
  <si>
    <t>MHKB3BA1JDK016447</t>
  </si>
  <si>
    <t>B9638BCK</t>
  </si>
  <si>
    <t>MB27172</t>
  </si>
  <si>
    <t>MHKB3BA1JDK016446</t>
  </si>
  <si>
    <t>B9636BCK</t>
  </si>
  <si>
    <t>MB30005</t>
  </si>
  <si>
    <t>MHKB3BA1JDK016444</t>
  </si>
  <si>
    <t>B9639BCK</t>
  </si>
  <si>
    <t>MB29223</t>
  </si>
  <si>
    <t>MHKB3BA1JDK016512</t>
  </si>
  <si>
    <t>BH9416AR</t>
  </si>
  <si>
    <t>MB23977</t>
  </si>
  <si>
    <t>MHKB3BA1JDK016388</t>
  </si>
  <si>
    <t>BH8525HJ</t>
  </si>
  <si>
    <t>L9870F</t>
  </si>
  <si>
    <t>MB21510</t>
  </si>
  <si>
    <t>MHKB3BA1JDK016366</t>
  </si>
  <si>
    <t>L8042DL</t>
  </si>
  <si>
    <t>L9869F</t>
  </si>
  <si>
    <t>MB29270</t>
  </si>
  <si>
    <t>MHKB3BA1JDK016505</t>
  </si>
  <si>
    <t>L8183BA</t>
  </si>
  <si>
    <t>B1390GB</t>
  </si>
  <si>
    <t>6G75TR5610</t>
  </si>
  <si>
    <t>JMFLYV97W8J001115</t>
  </si>
  <si>
    <t>KT1063KA</t>
  </si>
  <si>
    <t>WLTA129273</t>
  </si>
  <si>
    <t>MNBLS4D108W213989</t>
  </si>
  <si>
    <t>B1744BWK</t>
  </si>
  <si>
    <t>DD85686</t>
  </si>
  <si>
    <t>MHFM1BA2J9K016805</t>
  </si>
  <si>
    <t>KT1338KL</t>
  </si>
  <si>
    <t>WLAT1214684</t>
  </si>
  <si>
    <t>MNBLS4D10AW311319</t>
  </si>
  <si>
    <t>B1692BJD</t>
  </si>
  <si>
    <t>R20A14817245</t>
  </si>
  <si>
    <t>MHRRE1840AJ004703</t>
  </si>
  <si>
    <t>H1784QR</t>
  </si>
  <si>
    <t>E151558</t>
  </si>
  <si>
    <t>MHCTBR54BAK151558</t>
  </si>
  <si>
    <t>BP8759DC</t>
  </si>
  <si>
    <t>E152214</t>
  </si>
  <si>
    <t>MHCTBR54BAK152214</t>
  </si>
  <si>
    <t>KT8601KH</t>
  </si>
  <si>
    <t>E152218</t>
  </si>
  <si>
    <t>MHCTBR54BAK152218</t>
  </si>
  <si>
    <t>B9977BCE</t>
  </si>
  <si>
    <t>4D56CG55428</t>
  </si>
  <si>
    <t>MHMLOPU39BK067777</t>
  </si>
  <si>
    <t>KT8536KZ</t>
  </si>
  <si>
    <t>4D56UCDB2539</t>
  </si>
  <si>
    <t>MMBJNKB40CD017057</t>
  </si>
  <si>
    <t>KT8469KM</t>
  </si>
  <si>
    <t>4D56UCCL2022</t>
  </si>
  <si>
    <t>MMBJNKB40BD030123</t>
  </si>
  <si>
    <t>KT8718KN</t>
  </si>
  <si>
    <t>4M4OUAC3023</t>
  </si>
  <si>
    <t>MMBJNKB70BD030817</t>
  </si>
  <si>
    <t>KT8961KN</t>
  </si>
  <si>
    <t>KT8821KN</t>
  </si>
  <si>
    <t>4M40UAC3062</t>
  </si>
  <si>
    <t>MMBJNKB70BD031135</t>
  </si>
  <si>
    <t>KT8964KN</t>
  </si>
  <si>
    <t>4M40UAC3108</t>
  </si>
  <si>
    <t>MMBJNKB70BD031875</t>
  </si>
  <si>
    <t>KT8262KO</t>
  </si>
  <si>
    <t>4M40UAC3662</t>
  </si>
  <si>
    <t>MMBJNKB70BD036776</t>
  </si>
  <si>
    <t>B9326BCF</t>
  </si>
  <si>
    <t>4D34TG60569</t>
  </si>
  <si>
    <t>MHMFE71P1BK026439</t>
  </si>
  <si>
    <t>B1232BKX</t>
  </si>
  <si>
    <t>DG88374</t>
  </si>
  <si>
    <t>MHFM1BA2JBK032892</t>
  </si>
  <si>
    <t>B1231BKX</t>
  </si>
  <si>
    <t>DG94943</t>
  </si>
  <si>
    <t>MHFM1BA2JBK033575</t>
  </si>
  <si>
    <t>B1247BKX</t>
  </si>
  <si>
    <t>DH05498</t>
  </si>
  <si>
    <t>MHFM1BA2JBK033605</t>
  </si>
  <si>
    <t>BG1562PK</t>
  </si>
  <si>
    <t>DG98267</t>
  </si>
  <si>
    <t>MHFM1BA2JBK033283</t>
  </si>
  <si>
    <t>BK1464KQ</t>
  </si>
  <si>
    <t>DG99718</t>
  </si>
  <si>
    <t>MHFM1BA2JBK033620</t>
  </si>
  <si>
    <t>DD512XS</t>
  </si>
  <si>
    <t>DK54775</t>
  </si>
  <si>
    <t>MHKV3BA3JCK017737</t>
  </si>
  <si>
    <t>KB1043PA</t>
  </si>
  <si>
    <t>MB46556</t>
  </si>
  <si>
    <t>MHKV3BA3JDK025519</t>
  </si>
  <si>
    <t>B1652BJJ</t>
  </si>
  <si>
    <t>2TR7549970</t>
  </si>
  <si>
    <t>MHFZX69G7D7052863</t>
  </si>
  <si>
    <t>B2120BFG</t>
  </si>
  <si>
    <t>HR15957480B</t>
  </si>
  <si>
    <t>MHBK1CG1AEJ017600</t>
  </si>
  <si>
    <t>B1596BRC</t>
  </si>
  <si>
    <t>2KDU194039</t>
  </si>
  <si>
    <t>MHFXS42G002543629</t>
  </si>
  <si>
    <t>DK1824IZ</t>
  </si>
  <si>
    <t>DL64238</t>
  </si>
  <si>
    <t>MHKM1BA3JCK085358</t>
  </si>
  <si>
    <t>BK1462QW</t>
  </si>
  <si>
    <t>DL49478</t>
  </si>
  <si>
    <t>MHKM1BA3JCK081362</t>
  </si>
  <si>
    <t>BK1481QW</t>
  </si>
  <si>
    <t>DL53142</t>
  </si>
  <si>
    <t>MHKM1BA3JCK081327</t>
  </si>
  <si>
    <t>BG1366RW</t>
  </si>
  <si>
    <t>DL57093</t>
  </si>
  <si>
    <t>MHKM1BA3JCK083156</t>
  </si>
  <si>
    <t>KT1038LI</t>
  </si>
  <si>
    <t>DL52170</t>
  </si>
  <si>
    <t>MHKM1BA3JCK080814</t>
  </si>
  <si>
    <t>DK1311DX</t>
  </si>
  <si>
    <t>MA15471</t>
  </si>
  <si>
    <t>MHKM1BA2JCK015838</t>
  </si>
  <si>
    <t>KT1453LJ</t>
  </si>
  <si>
    <t>MHKM1BA3JCK105190</t>
  </si>
  <si>
    <t>DA7076AS</t>
  </si>
  <si>
    <t>DL93097</t>
  </si>
  <si>
    <t>MHKM1BA2JCK014052</t>
  </si>
  <si>
    <t>BP1560FI</t>
  </si>
  <si>
    <t>K3MA08410</t>
  </si>
  <si>
    <t>MHKM1BA2JCK015699</t>
  </si>
  <si>
    <t>L1667ES</t>
  </si>
  <si>
    <t>MA01137</t>
  </si>
  <si>
    <t>MHKM1BA2JCK014683</t>
  </si>
  <si>
    <t>B1424BZY</t>
  </si>
  <si>
    <t>DL96114</t>
  </si>
  <si>
    <t>MHKM1BA2JCK014260</t>
  </si>
  <si>
    <t>B1797BZX</t>
  </si>
  <si>
    <t>DL98057</t>
  </si>
  <si>
    <t>MHKM1BA2JCK014406</t>
  </si>
  <si>
    <t>KT8791LC</t>
  </si>
  <si>
    <t>4M40UAD0777</t>
  </si>
  <si>
    <t>MMBJNKB70CD051689</t>
  </si>
  <si>
    <t>KT8785LC</t>
  </si>
  <si>
    <t>4M40UAD0774</t>
  </si>
  <si>
    <t>MMBJNKB70CD051697</t>
  </si>
  <si>
    <t>KT8959LC</t>
  </si>
  <si>
    <t>4M40UAD1394</t>
  </si>
  <si>
    <t>MMBJNKB70CD056760</t>
  </si>
  <si>
    <t>B1585BJH</t>
  </si>
  <si>
    <t>1VD0182359</t>
  </si>
  <si>
    <t>JTMHV05J9C4092471</t>
  </si>
  <si>
    <t>KT1780LH</t>
  </si>
  <si>
    <t>1TR7377481</t>
  </si>
  <si>
    <t>MHFXW42G3C2234533</t>
  </si>
  <si>
    <t>KT8724LH</t>
  </si>
  <si>
    <t>4M4OUAD3682</t>
  </si>
  <si>
    <t>MMBJNKB70DD017498</t>
  </si>
  <si>
    <t>KT8542LF</t>
  </si>
  <si>
    <t>4D56UCDT0914</t>
  </si>
  <si>
    <t>MMBJNKB40CD058293</t>
  </si>
  <si>
    <t>KT8718LH</t>
  </si>
  <si>
    <t>4D56UCDY6641</t>
  </si>
  <si>
    <t>MMBJNKB40DD012053</t>
  </si>
  <si>
    <t>KT8645LI</t>
  </si>
  <si>
    <t>4M40UAD1469</t>
  </si>
  <si>
    <t>MMBENKB70CD057349</t>
  </si>
  <si>
    <t>KT8792LC</t>
  </si>
  <si>
    <t>4M40UAD1454</t>
  </si>
  <si>
    <t>MMBENKB70CD057339</t>
  </si>
  <si>
    <t>B9096BCJ</t>
  </si>
  <si>
    <t>4D34TH82281</t>
  </si>
  <si>
    <t>MHMFE73P2CK020787</t>
  </si>
  <si>
    <t>L1865FC</t>
  </si>
  <si>
    <t>E318006</t>
  </si>
  <si>
    <t>MHCTBR54FCK318006</t>
  </si>
  <si>
    <t>L1871OC</t>
  </si>
  <si>
    <t>KT8739LB</t>
  </si>
  <si>
    <t>P4AT1022038</t>
  </si>
  <si>
    <t>MNBBM2F20CW122076</t>
  </si>
  <si>
    <t>B1937BRA</t>
  </si>
  <si>
    <t>DDF3064</t>
  </si>
  <si>
    <t>MHKV3CA3JCK010401</t>
  </si>
  <si>
    <t>KT1857LN</t>
  </si>
  <si>
    <t>DDG9085</t>
  </si>
  <si>
    <t>MHKV3CA3JCK010486</t>
  </si>
  <si>
    <t>B1089BZS</t>
  </si>
  <si>
    <t>DL56954</t>
  </si>
  <si>
    <t>MHKV3BA3JCK020514</t>
  </si>
  <si>
    <t>B1862BRG</t>
  </si>
  <si>
    <t>MHFE2CK3JDK019817</t>
  </si>
  <si>
    <t>B1873BRG</t>
  </si>
  <si>
    <t>MHFE2CK3JDK019982</t>
  </si>
  <si>
    <t>B1879BRG</t>
  </si>
  <si>
    <t>MHFE2CK3JDK019818</t>
  </si>
  <si>
    <t>B1880BRG</t>
  </si>
  <si>
    <t>MHFE2CK3JDK019871</t>
  </si>
  <si>
    <t>B1884BRG</t>
  </si>
  <si>
    <t>MHFE2CK3JDK019953</t>
  </si>
  <si>
    <t>B1890BRG</t>
  </si>
  <si>
    <t>MHFE2CK3JDK019813</t>
  </si>
  <si>
    <t>B1630BRK</t>
  </si>
  <si>
    <t>DDH6485</t>
  </si>
  <si>
    <t>MHFE2CK3JDK019893</t>
  </si>
  <si>
    <t>KT1298LQ</t>
  </si>
  <si>
    <t>3SZDDN3460</t>
  </si>
  <si>
    <t>MHFE2CJ2JDK036588</t>
  </si>
  <si>
    <t>KT1831LQ</t>
  </si>
  <si>
    <t>2KDU301275</t>
  </si>
  <si>
    <t>MHFXS42G1D2546525</t>
  </si>
  <si>
    <t>B1025BRL</t>
  </si>
  <si>
    <t>1TR7501679</t>
  </si>
  <si>
    <t>MHFXW42G3D2250331</t>
  </si>
  <si>
    <t>B1856BRG</t>
  </si>
  <si>
    <t>MA58289</t>
  </si>
  <si>
    <t>MHKM1BA3JDK122913</t>
  </si>
  <si>
    <t>B1814BRP</t>
  </si>
  <si>
    <t>1TR7553672</t>
  </si>
  <si>
    <t>MHFXW42G0D2258628</t>
  </si>
  <si>
    <t>B1714BRP</t>
  </si>
  <si>
    <t>1TR7549689</t>
  </si>
  <si>
    <t>MHFXW42G4D2258132</t>
  </si>
  <si>
    <t>B1025BRG</t>
  </si>
  <si>
    <t>MA66403</t>
  </si>
  <si>
    <t>MHKM1BA2JDK020855</t>
  </si>
  <si>
    <t>B1867BRM</t>
  </si>
  <si>
    <t>3SZDDP0903</t>
  </si>
  <si>
    <t>MHKM1CB4JDK019542</t>
  </si>
  <si>
    <t>B1334BRL</t>
  </si>
  <si>
    <t>MA47152</t>
  </si>
  <si>
    <t>MHKM1BB3JDK011009</t>
  </si>
  <si>
    <t>B1334 BRL</t>
  </si>
  <si>
    <t>B1326BRL</t>
  </si>
  <si>
    <t>MHKM1BB3JDK011089</t>
  </si>
  <si>
    <t>B1768BRJ</t>
  </si>
  <si>
    <t>MA63210</t>
  </si>
  <si>
    <t>MHKM1BA3JDK124872</t>
  </si>
  <si>
    <t>B1755BRJ</t>
  </si>
  <si>
    <t>MA64366</t>
  </si>
  <si>
    <t>MHKM1BA3JDK125961</t>
  </si>
  <si>
    <t>B1225BRN</t>
  </si>
  <si>
    <t>MHKM1BA3JDK139262</t>
  </si>
  <si>
    <t>B1229BRN</t>
  </si>
  <si>
    <t>MB24297</t>
  </si>
  <si>
    <t>MHKM1BA3JDK144568</t>
  </si>
  <si>
    <t>B1221BRN</t>
  </si>
  <si>
    <t>MB26646</t>
  </si>
  <si>
    <t>MHKM1BA3JDJ011047</t>
  </si>
  <si>
    <t>B1813BRP</t>
  </si>
  <si>
    <t>MB29227</t>
  </si>
  <si>
    <t>MHKM1BA3JDK146099</t>
  </si>
  <si>
    <t>BL480AS</t>
  </si>
  <si>
    <t>MB34617</t>
  </si>
  <si>
    <t>MHKM1BA3JDK147646</t>
  </si>
  <si>
    <t>BL1347AP</t>
  </si>
  <si>
    <t>B1627BRS</t>
  </si>
  <si>
    <t>MB66656</t>
  </si>
  <si>
    <t>MHKM1BA3JDJ019073</t>
  </si>
  <si>
    <t>BG1152ZQ</t>
  </si>
  <si>
    <t>MB35118</t>
  </si>
  <si>
    <t>MHKM1BA3JDK148220</t>
  </si>
  <si>
    <t>B1678BRJ</t>
  </si>
  <si>
    <t>MA91085</t>
  </si>
  <si>
    <t>MHKM1BA2JDK024263</t>
  </si>
  <si>
    <t>L1776FI</t>
  </si>
  <si>
    <t>MA85105</t>
  </si>
  <si>
    <t>MHKM1BA2JDK023190</t>
  </si>
  <si>
    <t>L1209AV</t>
  </si>
  <si>
    <t>AD8676OU</t>
  </si>
  <si>
    <t>K3MA86924</t>
  </si>
  <si>
    <t>MHKM1BA2JDK023597</t>
  </si>
  <si>
    <t>B1377BAE</t>
  </si>
  <si>
    <t>2ZRX271200</t>
  </si>
  <si>
    <t>MR053REE2D4303563</t>
  </si>
  <si>
    <t>B1902BRG</t>
  </si>
  <si>
    <t>MA57678</t>
  </si>
  <si>
    <t>MHKM1BA3JDK122825</t>
  </si>
  <si>
    <t>AD1770TU</t>
  </si>
  <si>
    <t>4D56CJ27205</t>
  </si>
  <si>
    <t>MHML0PU39DK117460</t>
  </si>
  <si>
    <t>H1772HZ</t>
  </si>
  <si>
    <t>4D56CJ27202</t>
  </si>
  <si>
    <t>MHML0PU39DK117458</t>
  </si>
  <si>
    <t>AB8373U</t>
  </si>
  <si>
    <t>4D56CJ27204</t>
  </si>
  <si>
    <t>MHML0PU39DK117459</t>
  </si>
  <si>
    <t>H1564UG</t>
  </si>
  <si>
    <t>4D34TJ30008</t>
  </si>
  <si>
    <t>MHMFE71P1DK040630</t>
  </si>
  <si>
    <t>H1563UG</t>
  </si>
  <si>
    <t>4D34TJ30007</t>
  </si>
  <si>
    <t>MHMFE71P1DK040631</t>
  </si>
  <si>
    <t>B1153BRG</t>
  </si>
  <si>
    <t>E318459</t>
  </si>
  <si>
    <t>MHCTBR54FDK318459</t>
  </si>
  <si>
    <t>B1373BRF</t>
  </si>
  <si>
    <t>E318753</t>
  </si>
  <si>
    <t>MHCTBR54FDK318753</t>
  </si>
  <si>
    <t>B1551BRG</t>
  </si>
  <si>
    <t>E318885</t>
  </si>
  <si>
    <t>MHCTBR54FDK318885</t>
  </si>
  <si>
    <t>B1639BRH</t>
  </si>
  <si>
    <t>E318881</t>
  </si>
  <si>
    <t>MHCTBR54FDK318881</t>
  </si>
  <si>
    <t>B1692BRG</t>
  </si>
  <si>
    <t>E318872</t>
  </si>
  <si>
    <t>MHCTBR54FDK318872</t>
  </si>
  <si>
    <t>B1816BRG</t>
  </si>
  <si>
    <t>E318900</t>
  </si>
  <si>
    <t>MHCTBR54FDK318900</t>
  </si>
  <si>
    <t>B1061BRM</t>
  </si>
  <si>
    <t>MHCTBR54FDK318043</t>
  </si>
  <si>
    <t>B1990BRK</t>
  </si>
  <si>
    <t>E318047</t>
  </si>
  <si>
    <t>MHCTBR54FDK318047</t>
  </si>
  <si>
    <t>DK1067AC</t>
  </si>
  <si>
    <t>E318875</t>
  </si>
  <si>
    <t>MHCTBR54FDK318875</t>
  </si>
  <si>
    <t>B1560BRK</t>
  </si>
  <si>
    <t>E318674</t>
  </si>
  <si>
    <t>MHCTBR54FDK318674</t>
  </si>
  <si>
    <t>B1541BRG</t>
  </si>
  <si>
    <t>E318424</t>
  </si>
  <si>
    <t>MHCTBR54FDK318424</t>
  </si>
  <si>
    <t>L9520F</t>
  </si>
  <si>
    <t>E165151</t>
  </si>
  <si>
    <t>MHCTBR54BDK165151</t>
  </si>
  <si>
    <t>B1885BRM</t>
  </si>
  <si>
    <t>MB13773</t>
  </si>
  <si>
    <t>MHKV1BA1JDK020643</t>
  </si>
  <si>
    <t>B1916BRM</t>
  </si>
  <si>
    <t>DP76211</t>
  </si>
  <si>
    <t>MHKV1AA2JDK017954</t>
  </si>
  <si>
    <t>B1732BRP</t>
  </si>
  <si>
    <t>MB35618</t>
  </si>
  <si>
    <t>MHKV3BA3JDK025191</t>
  </si>
  <si>
    <t>DE457AE</t>
  </si>
  <si>
    <t>DDP5524</t>
  </si>
  <si>
    <t>MHKV3CA3JDK010874</t>
  </si>
  <si>
    <t>DE1174AK</t>
  </si>
  <si>
    <t>BK9401CQ</t>
  </si>
  <si>
    <t>MB19858</t>
  </si>
  <si>
    <t>MHKB3BA1JDK016329</t>
  </si>
  <si>
    <t>BL8361AA</t>
  </si>
  <si>
    <t>MB20307</t>
  </si>
  <si>
    <t>MHKB3BA1JDK016324</t>
  </si>
  <si>
    <t>BL8362AA</t>
  </si>
  <si>
    <t>MB20368</t>
  </si>
  <si>
    <t>MHKB3BA1JDK016326</t>
  </si>
  <si>
    <t>B9181NXR</t>
  </si>
  <si>
    <t>4D34TK98124</t>
  </si>
  <si>
    <t>MHMFE74P4EK077608</t>
  </si>
  <si>
    <t>B9206SFA</t>
  </si>
  <si>
    <t>4D34TKX6796</t>
  </si>
  <si>
    <t>MHMFE74P5EK137296</t>
  </si>
  <si>
    <t>B9210SFA</t>
  </si>
  <si>
    <t>4D34TKX6795</t>
  </si>
  <si>
    <t>MHMFE74P5EK137297</t>
  </si>
  <si>
    <t>B9209SFA</t>
  </si>
  <si>
    <t>4D34TKX6856</t>
  </si>
  <si>
    <t>MHMFE74P5EK137298</t>
  </si>
  <si>
    <t>B9208SFA</t>
  </si>
  <si>
    <t>4D34TKX6798</t>
  </si>
  <si>
    <t>MHMFE74P5EK137300</t>
  </si>
  <si>
    <t>B9207SFA</t>
  </si>
  <si>
    <t>4D34TKX6857</t>
  </si>
  <si>
    <t>MHMFE74P5EK137299</t>
  </si>
  <si>
    <t>B9116PCL</t>
  </si>
  <si>
    <t>B9125NXR</t>
  </si>
  <si>
    <t>4D34TK98113</t>
  </si>
  <si>
    <t>MHMFE74P4EK077613</t>
  </si>
  <si>
    <t>B9195NXR</t>
  </si>
  <si>
    <t>B9178NXR</t>
  </si>
  <si>
    <t>4D34TK98675</t>
  </si>
  <si>
    <t>MHMFE74P4EK077858</t>
  </si>
  <si>
    <t>B9189NXR</t>
  </si>
  <si>
    <t>4D34TK98238</t>
  </si>
  <si>
    <t>MHMFE74P4EK077857</t>
  </si>
  <si>
    <t>B9196NXR</t>
  </si>
  <si>
    <t>4D34TK98236</t>
  </si>
  <si>
    <t>MHMFE74P4EK077856</t>
  </si>
  <si>
    <t>B9182NXR</t>
  </si>
  <si>
    <t>4D34TK98676</t>
  </si>
  <si>
    <t>MHMFE74P4EK077855</t>
  </si>
  <si>
    <t>B9187NXR</t>
  </si>
  <si>
    <t>4D34TK98674</t>
  </si>
  <si>
    <t>MHMFE74P4EK077853</t>
  </si>
  <si>
    <t>B9203NXR</t>
  </si>
  <si>
    <t>4D34TK98703</t>
  </si>
  <si>
    <t>MHMFE74P4EK077827</t>
  </si>
  <si>
    <t>B9180NXR</t>
  </si>
  <si>
    <t>4D34TK98702</t>
  </si>
  <si>
    <t>MHMFE74P4EK077826</t>
  </si>
  <si>
    <t>B9200NXR</t>
  </si>
  <si>
    <t>4D34TK98322</t>
  </si>
  <si>
    <t>MHMFE74P4EK077859</t>
  </si>
  <si>
    <t>B9202NXR</t>
  </si>
  <si>
    <t>4D34TK98082</t>
  </si>
  <si>
    <t>MHMFE74P4EK077611</t>
  </si>
  <si>
    <t>B9186NXR</t>
  </si>
  <si>
    <t>4D34TK98117</t>
  </si>
  <si>
    <t>MHMFE74P4EK077610</t>
  </si>
  <si>
    <t>B9193NXR</t>
  </si>
  <si>
    <t>4D34TK98115</t>
  </si>
  <si>
    <t>MHMFE74P4EK077609</t>
  </si>
  <si>
    <t>B9194NXR</t>
  </si>
  <si>
    <t>4D34TK83838</t>
  </si>
  <si>
    <t>MHMFE74P4EK077072</t>
  </si>
  <si>
    <t>B9185NXR</t>
  </si>
  <si>
    <t>4D34TK83846</t>
  </si>
  <si>
    <t>MHMFE74P4EK077070</t>
  </si>
  <si>
    <t>B9199NXR</t>
  </si>
  <si>
    <t>4D34TK83839</t>
  </si>
  <si>
    <t>MHMFE74P4EK077069</t>
  </si>
  <si>
    <t>B9198NXR</t>
  </si>
  <si>
    <t>4D34TK83883</t>
  </si>
  <si>
    <t>MHMFE74P4EK077061</t>
  </si>
  <si>
    <t>B9197NXR</t>
  </si>
  <si>
    <t>4D34TK83881</t>
  </si>
  <si>
    <t>MHMFE74P4EK077060</t>
  </si>
  <si>
    <t>B9179NXR</t>
  </si>
  <si>
    <t>4D34TK98097</t>
  </si>
  <si>
    <t>MHMFE74P4EK077590</t>
  </si>
  <si>
    <t>B9184NXR</t>
  </si>
  <si>
    <t>4D34TK83928</t>
  </si>
  <si>
    <t>MHMFE74P4EK077059</t>
  </si>
  <si>
    <t>B9192NXR</t>
  </si>
  <si>
    <t>4D34TK83917</t>
  </si>
  <si>
    <t>MHMFE74P4EK077055</t>
  </si>
  <si>
    <t>B9188NXR</t>
  </si>
  <si>
    <t>4D34TK83910</t>
  </si>
  <si>
    <t>MHMFE74P4EK077054</t>
  </si>
  <si>
    <t>B9183NXR</t>
  </si>
  <si>
    <t>4D34TK98086</t>
  </si>
  <si>
    <t>MHMFE74P4EK077589</t>
  </si>
  <si>
    <t>B9201NXR</t>
  </si>
  <si>
    <t>4D34TK53910</t>
  </si>
  <si>
    <t>MHMFE74P4EK075849</t>
  </si>
  <si>
    <t>B9190NXR</t>
  </si>
  <si>
    <t>4D34TK83925</t>
  </si>
  <si>
    <t>MHMFE74P4EK077049</t>
  </si>
  <si>
    <t>F9105AA</t>
  </si>
  <si>
    <t>6D16KX6661</t>
  </si>
  <si>
    <t>MHMFN527DEK004822</t>
  </si>
  <si>
    <t>F9115AA</t>
  </si>
  <si>
    <t>6D16KX6663</t>
  </si>
  <si>
    <t>MHMFN527DEK004821</t>
  </si>
  <si>
    <t>F9101AA</t>
  </si>
  <si>
    <t>6D16KX6652</t>
  </si>
  <si>
    <t>MHMFN527DEK004818</t>
  </si>
  <si>
    <t>F9116AA</t>
  </si>
  <si>
    <t>6D16KX6649</t>
  </si>
  <si>
    <t>MHMFN527DEK004815</t>
  </si>
  <si>
    <t>F9113AA</t>
  </si>
  <si>
    <t>6D16K96214</t>
  </si>
  <si>
    <t>MHMFN527DEK004745</t>
  </si>
  <si>
    <t>B1318PJI</t>
  </si>
  <si>
    <t>6B31BB6006</t>
  </si>
  <si>
    <t>MMBGYKG60ED015027</t>
  </si>
  <si>
    <t>B9869PYV</t>
  </si>
  <si>
    <t>6D16K65458</t>
  </si>
  <si>
    <t>MHMFN527DEK004571</t>
  </si>
  <si>
    <t>B9870PYV</t>
  </si>
  <si>
    <t>6D16K54823</t>
  </si>
  <si>
    <t>MHMFN527DEK004496</t>
  </si>
  <si>
    <t>B9873PYV</t>
  </si>
  <si>
    <t>6D16K54822</t>
  </si>
  <si>
    <t>MHMFN527DEK004497</t>
  </si>
  <si>
    <t>B9872PYV</t>
  </si>
  <si>
    <t>6D16K54819</t>
  </si>
  <si>
    <t>MHMFN527DEK004495</t>
  </si>
  <si>
    <t>B9871PYV</t>
  </si>
  <si>
    <t>6D16K54801</t>
  </si>
  <si>
    <t>MHMFN527DEK004494</t>
  </si>
  <si>
    <t>B9847PYV</t>
  </si>
  <si>
    <t>6D16K85946</t>
  </si>
  <si>
    <t>MHMFN527DEK004701</t>
  </si>
  <si>
    <t>B9867PYV</t>
  </si>
  <si>
    <t>6D16K85961</t>
  </si>
  <si>
    <t>MHMFN527DEK004696</t>
  </si>
  <si>
    <t>B9367GYV</t>
  </si>
  <si>
    <t>6D16L37893</t>
  </si>
  <si>
    <t>MHMFN527DFK005104</t>
  </si>
  <si>
    <t>B9865PYV</t>
  </si>
  <si>
    <t>6D16K85948</t>
  </si>
  <si>
    <t>MHMFN527DEK004702</t>
  </si>
  <si>
    <t>B9868PYV</t>
  </si>
  <si>
    <t>6D16K85945</t>
  </si>
  <si>
    <t>MHMFN527DEK004700</t>
  </si>
  <si>
    <t>B9113PCL</t>
  </si>
  <si>
    <t>B1428PYR</t>
  </si>
  <si>
    <t>3A92UCY5632</t>
  </si>
  <si>
    <t>MMBXTA03AGH012470</t>
  </si>
  <si>
    <t>A9265X</t>
  </si>
  <si>
    <t>J08EUFJ49359</t>
  </si>
  <si>
    <t>MJEFM8JWKDJM37229</t>
  </si>
  <si>
    <t>A9266X</t>
  </si>
  <si>
    <t>J08EUFJ49274</t>
  </si>
  <si>
    <t>MJEFM8JWKDJM37222</t>
  </si>
  <si>
    <t>A9262X</t>
  </si>
  <si>
    <t>J08EUFJ49208</t>
  </si>
  <si>
    <t>MJEFM8JWKDJM37216</t>
  </si>
  <si>
    <t>A9253X</t>
  </si>
  <si>
    <t>J08EUFJ49465</t>
  </si>
  <si>
    <t>MJEFM8JWKDJM37245</t>
  </si>
  <si>
    <t>A9254X</t>
  </si>
  <si>
    <t>J08EUFJ49464</t>
  </si>
  <si>
    <t>MJEFM8JWKDJM37244</t>
  </si>
  <si>
    <t>B9866PBC</t>
  </si>
  <si>
    <t>4D56UAF5558</t>
  </si>
  <si>
    <t>MMBJNKL30GH058437</t>
  </si>
  <si>
    <t>4D56UAF5259</t>
  </si>
  <si>
    <t>MMBJNKL30GH058510</t>
  </si>
  <si>
    <t>DD8427MS</t>
  </si>
  <si>
    <t>MHCNKR71HGJ074145</t>
  </si>
  <si>
    <t>DD8428MS</t>
  </si>
  <si>
    <t>B074146</t>
  </si>
  <si>
    <t>MHCNKR71HGJ074146</t>
  </si>
  <si>
    <t>DD8433MS</t>
  </si>
  <si>
    <t>B074147</t>
  </si>
  <si>
    <t>MHCNKR71HGJ074147</t>
  </si>
  <si>
    <t>DD8430MS</t>
  </si>
  <si>
    <t>B074144</t>
  </si>
  <si>
    <t>MHCNKR71HGJ074144</t>
  </si>
  <si>
    <t>DD8431MS</t>
  </si>
  <si>
    <t>B074148</t>
  </si>
  <si>
    <t>MHCNKR71HGJ074148</t>
  </si>
  <si>
    <t>DD8432MS</t>
  </si>
  <si>
    <t>B074142</t>
  </si>
  <si>
    <t>MHCNKR71HGJ074142</t>
  </si>
  <si>
    <t>DD8426MS</t>
  </si>
  <si>
    <t>B074149</t>
  </si>
  <si>
    <t>MHCNKR71HGJ074149</t>
  </si>
  <si>
    <t>DD8429MS</t>
  </si>
  <si>
    <t>B074150</t>
  </si>
  <si>
    <t>MHCNKR71HGJ074150</t>
  </si>
  <si>
    <t>B1705PYR</t>
  </si>
  <si>
    <t>3A92UCY6165</t>
  </si>
  <si>
    <t>MMBXTA03AGH012605</t>
  </si>
  <si>
    <t>B9975FXR</t>
  </si>
  <si>
    <t>4D34TL69912</t>
  </si>
  <si>
    <t>MHMFE74P4FK081411</t>
  </si>
  <si>
    <t>B9970FXR</t>
  </si>
  <si>
    <t>4D34TL69908</t>
  </si>
  <si>
    <t>MHMFE74P4FK081412</t>
  </si>
  <si>
    <t>B9972FXR</t>
  </si>
  <si>
    <t>4D34TL69907</t>
  </si>
  <si>
    <t>MHMFE74P4FK081413</t>
  </si>
  <si>
    <t>B9969FXR</t>
  </si>
  <si>
    <t>4D34TL69914</t>
  </si>
  <si>
    <t>MHMFE74P4FK081414</t>
  </si>
  <si>
    <t>B9234FEU</t>
  </si>
  <si>
    <t>400950D0014092</t>
  </si>
  <si>
    <t>MEC2161CAFP013846</t>
  </si>
  <si>
    <t>B9913FXR</t>
  </si>
  <si>
    <t>400950D0014098</t>
  </si>
  <si>
    <t>MEC2161CAFP013853</t>
  </si>
  <si>
    <t>B9698PYV</t>
  </si>
  <si>
    <t>6D16K44713</t>
  </si>
  <si>
    <t>MHMFN527HEK010067</t>
  </si>
  <si>
    <t>B9696PYV</t>
  </si>
  <si>
    <t>6D16K44712</t>
  </si>
  <si>
    <t>MHMFN527HEK010068</t>
  </si>
  <si>
    <t>B9697PYV</t>
  </si>
  <si>
    <t>6D16K44780</t>
  </si>
  <si>
    <t>MHMFN527HEK010082</t>
  </si>
  <si>
    <t>B9699PYV</t>
  </si>
  <si>
    <t>6D16K54971</t>
  </si>
  <si>
    <t>MHMFN527HEK010137</t>
  </si>
  <si>
    <t>B9695PYV</t>
  </si>
  <si>
    <t>6D16K54974</t>
  </si>
  <si>
    <t>MHMFN527HEK010141</t>
  </si>
  <si>
    <t>B9755PYV</t>
  </si>
  <si>
    <t>6D16K55046</t>
  </si>
  <si>
    <t>MHMFN527HEK010167</t>
  </si>
  <si>
    <t>B9756PYV</t>
  </si>
  <si>
    <t>6D16K55041</t>
  </si>
  <si>
    <t>MHMFN527HEK010169</t>
  </si>
  <si>
    <t>B9759PYV</t>
  </si>
  <si>
    <t>6D16K55053</t>
  </si>
  <si>
    <t>MHMFN527HEK010178</t>
  </si>
  <si>
    <t>B9757PYV</t>
  </si>
  <si>
    <t>6D16K55051</t>
  </si>
  <si>
    <t>MHMFN527HEK010179</t>
  </si>
  <si>
    <t>B9758PYV</t>
  </si>
  <si>
    <t>6D16K55032</t>
  </si>
  <si>
    <t>MHMFN527HEK010159</t>
  </si>
  <si>
    <t>L9830NL</t>
  </si>
  <si>
    <t>B074400</t>
  </si>
  <si>
    <t>MHCNKR71HGJ074400</t>
  </si>
  <si>
    <t>L9831NL</t>
  </si>
  <si>
    <t>B074401</t>
  </si>
  <si>
    <t>MHCNKR71HGJ074401</t>
  </si>
  <si>
    <t>DD8942XA</t>
  </si>
  <si>
    <t>M070327</t>
  </si>
  <si>
    <t>MHCNHR55EGJ070327</t>
  </si>
  <si>
    <t>DD8818XA</t>
  </si>
  <si>
    <t>M070320</t>
  </si>
  <si>
    <t>MHCNHR55EGJ070320</t>
  </si>
  <si>
    <t>DD8454XV</t>
  </si>
  <si>
    <t>M070316</t>
  </si>
  <si>
    <t>MHCNHR55EGJ070316</t>
  </si>
  <si>
    <t>DD8947XA</t>
  </si>
  <si>
    <t>M070318</t>
  </si>
  <si>
    <t>MHCNHR55EGJ070318</t>
  </si>
  <si>
    <t>DD8946XA</t>
  </si>
  <si>
    <t>M070319</t>
  </si>
  <si>
    <t>MHCNHR55EGJ070319</t>
  </si>
  <si>
    <t>DD8875XA</t>
  </si>
  <si>
    <t>M070321</t>
  </si>
  <si>
    <t>MHCNHR55EGJ070321</t>
  </si>
  <si>
    <t>DD8449XV</t>
  </si>
  <si>
    <t>M070389</t>
  </si>
  <si>
    <t>MHCNHR55EGJ070389</t>
  </si>
  <si>
    <t>DD8904XA</t>
  </si>
  <si>
    <t>M070390</t>
  </si>
  <si>
    <t>MHCNHR55EGJ070390</t>
  </si>
  <si>
    <t>DD8943XA</t>
  </si>
  <si>
    <t>M070392</t>
  </si>
  <si>
    <t>MHCNHR55EGJ070392</t>
  </si>
  <si>
    <t>DD8941XA</t>
  </si>
  <si>
    <t>M070394</t>
  </si>
  <si>
    <t>MHCNHR55EGJ070394</t>
  </si>
  <si>
    <t>DD8859XA</t>
  </si>
  <si>
    <t>M070395</t>
  </si>
  <si>
    <t>MHCNHR55EGJ070395</t>
  </si>
  <si>
    <t>DD8874XA</t>
  </si>
  <si>
    <t>M070396</t>
  </si>
  <si>
    <t>MHCNHR55EGJ070396</t>
  </si>
  <si>
    <t>DD8944XA</t>
  </si>
  <si>
    <t>M070399</t>
  </si>
  <si>
    <t>MHCNHR55EGJ070399</t>
  </si>
  <si>
    <t>DD8458XV</t>
  </si>
  <si>
    <t>M070651</t>
  </si>
  <si>
    <t>MHCNHR55EGJ070651</t>
  </si>
  <si>
    <t>KT8757NH</t>
  </si>
  <si>
    <t>4D56UAG3037</t>
  </si>
  <si>
    <t>MMBENKL30GH066043</t>
  </si>
  <si>
    <t>DD8639RU</t>
  </si>
  <si>
    <t>B074877</t>
  </si>
  <si>
    <t>MHCNKR71HGJ074877</t>
  </si>
  <si>
    <t>DD8712RU</t>
  </si>
  <si>
    <t>B074878</t>
  </si>
  <si>
    <t>MHCNKR71HGJ074878</t>
  </si>
  <si>
    <t>DD8637RU</t>
  </si>
  <si>
    <t>M071662</t>
  </si>
  <si>
    <t>MHCNHR55EGJ071662</t>
  </si>
  <si>
    <t>DD8638RU</t>
  </si>
  <si>
    <t>M071664</t>
  </si>
  <si>
    <t>MHCNHR55EGJ071664</t>
  </si>
  <si>
    <t>L9482NM</t>
  </si>
  <si>
    <t>B074779</t>
  </si>
  <si>
    <t>MHCNKR71HGJ074779</t>
  </si>
  <si>
    <t>L9481NM</t>
  </si>
  <si>
    <t>B074778</t>
  </si>
  <si>
    <t>MHCNKR71HGJ074778</t>
  </si>
  <si>
    <t>L9483NM</t>
  </si>
  <si>
    <t>B074769</t>
  </si>
  <si>
    <t>MHCNKR71HGJ074769</t>
  </si>
  <si>
    <t>L9390NM</t>
  </si>
  <si>
    <t>M071542</t>
  </si>
  <si>
    <t>MHCNHR55EGJ071542</t>
  </si>
  <si>
    <t>L9394NM</t>
  </si>
  <si>
    <t>M071538</t>
  </si>
  <si>
    <t>MHCNHR55EGJ071538</t>
  </si>
  <si>
    <t>L9392NM</t>
  </si>
  <si>
    <t>M071537</t>
  </si>
  <si>
    <t>MHCNHR55EGJ071537</t>
  </si>
  <si>
    <t>L9391NM</t>
  </si>
  <si>
    <t>M071435</t>
  </si>
  <si>
    <t>MHCNHR55EGJ071435</t>
  </si>
  <si>
    <t>B9758PCK</t>
  </si>
  <si>
    <t>F9107AA</t>
  </si>
  <si>
    <t>6D16KX6640</t>
  </si>
  <si>
    <t>MHMFN527DEK004832</t>
  </si>
  <si>
    <t>F9114AA</t>
  </si>
  <si>
    <t>6D16KX6639</t>
  </si>
  <si>
    <t>MHMFN527DEK004831</t>
  </si>
  <si>
    <t>F9103AA</t>
  </si>
  <si>
    <t>6D16KX6619</t>
  </si>
  <si>
    <t>MHMFN527DEK004827</t>
  </si>
  <si>
    <t>F9112AA</t>
  </si>
  <si>
    <t>6D16KX6620</t>
  </si>
  <si>
    <t>MHMFN527DEK004826</t>
  </si>
  <si>
    <t>F9110AA</t>
  </si>
  <si>
    <t>6D16KX6660</t>
  </si>
  <si>
    <t>MHMFN527DEK004824</t>
  </si>
  <si>
    <t>F9102AA</t>
  </si>
  <si>
    <t>6D16KX6662</t>
  </si>
  <si>
    <t>MHMFN527DEK004823</t>
  </si>
  <si>
    <t>A9654X</t>
  </si>
  <si>
    <t>J08EUFJ66568</t>
  </si>
  <si>
    <t>MJEFM8JNKEJM43682</t>
  </si>
  <si>
    <t>A9645X</t>
  </si>
  <si>
    <t>J08EUFJ66569</t>
  </si>
  <si>
    <t>MJEFM8JNKEJM43683</t>
  </si>
  <si>
    <t>A9646X</t>
  </si>
  <si>
    <t>J08EUFJ66570</t>
  </si>
  <si>
    <t>MJEFM8JNKEJM43684</t>
  </si>
  <si>
    <t>A9648X</t>
  </si>
  <si>
    <t>J08EUFJ66572</t>
  </si>
  <si>
    <t>MJEFM8JNKEJM43686</t>
  </si>
  <si>
    <t>A9650X</t>
  </si>
  <si>
    <t>J08EUFJ66574</t>
  </si>
  <si>
    <t>MJEFM8JNKEJM43688</t>
  </si>
  <si>
    <t>A9651X</t>
  </si>
  <si>
    <t>J08EUFJ66575</t>
  </si>
  <si>
    <t>MJEFM8JNKEJM43689</t>
  </si>
  <si>
    <t>A9653X</t>
  </si>
  <si>
    <t>J08EUFJ66577</t>
  </si>
  <si>
    <t>MJEFM8JNKEJM43691</t>
  </si>
  <si>
    <t>B9755PCK</t>
  </si>
  <si>
    <t>A8977UI</t>
  </si>
  <si>
    <t>4D56UAH9696</t>
  </si>
  <si>
    <t>MMBJNKL30GH080284</t>
  </si>
  <si>
    <t>A8976UI</t>
  </si>
  <si>
    <t>4D56UAH9547</t>
  </si>
  <si>
    <t>MMBJNKL30GH080221</t>
  </si>
  <si>
    <t>A8951UI</t>
  </si>
  <si>
    <t>4D56UAH5339</t>
  </si>
  <si>
    <t>MMBJNKL30GH079001</t>
  </si>
  <si>
    <t>A8952UI</t>
  </si>
  <si>
    <t>4D56UAH4444</t>
  </si>
  <si>
    <t>MMBJNKL30GH078256</t>
  </si>
  <si>
    <t>A8956UI</t>
  </si>
  <si>
    <t>4D56UAH4069</t>
  </si>
  <si>
    <t>MMBJNKL30GH077878</t>
  </si>
  <si>
    <t>A8954UI</t>
  </si>
  <si>
    <t>4D56UAH2721</t>
  </si>
  <si>
    <t>MMBJNKL30GH076259</t>
  </si>
  <si>
    <t>A8955UI</t>
  </si>
  <si>
    <t>4D56UAH1958</t>
  </si>
  <si>
    <t>MMBJNKL30GH076175</t>
  </si>
  <si>
    <t>A8953UI</t>
  </si>
  <si>
    <t>4D56UAH2423</t>
  </si>
  <si>
    <t>MMBJNKL30GH076043</t>
  </si>
  <si>
    <t>A8957UI</t>
  </si>
  <si>
    <t>4D56UAH2349</t>
  </si>
  <si>
    <t>MMBJNKL30GH075969</t>
  </si>
  <si>
    <t>A8958UI</t>
  </si>
  <si>
    <t>4D56UAH2185</t>
  </si>
  <si>
    <t>MMBJNKL30GH075839</t>
  </si>
  <si>
    <t>A8959UI</t>
  </si>
  <si>
    <t>4D56UAH2142</t>
  </si>
  <si>
    <t>MMBJNKL30GH075813</t>
  </si>
  <si>
    <t>A8960UI</t>
  </si>
  <si>
    <t>4D56UAG6466</t>
  </si>
  <si>
    <t>MMBJNKL30GH071254</t>
  </si>
  <si>
    <t>B1750PJL</t>
  </si>
  <si>
    <t>B1055PJK</t>
  </si>
  <si>
    <t>B1080PJK</t>
  </si>
  <si>
    <t>KT8985MV</t>
  </si>
  <si>
    <t>W04DTRJ82881</t>
  </si>
  <si>
    <t>MJEC1JG43D5084764</t>
  </si>
  <si>
    <t>KB9782HY</t>
  </si>
  <si>
    <t>W04DTRJ82292</t>
  </si>
  <si>
    <t>MJEC1JG43D5084090</t>
  </si>
  <si>
    <t>DD8927RV</t>
  </si>
  <si>
    <t>B074758</t>
  </si>
  <si>
    <t>MHCNKR71HGJ074758</t>
  </si>
  <si>
    <t>DD8929RV</t>
  </si>
  <si>
    <t>B074760</t>
  </si>
  <si>
    <t>MHCNKR71HGJ074760</t>
  </si>
  <si>
    <t>DD8930RV</t>
  </si>
  <si>
    <t>M071546</t>
  </si>
  <si>
    <t>MHCNHR55EGJ071544</t>
  </si>
  <si>
    <t>MHCNHR55EGJ071546</t>
  </si>
  <si>
    <t>DD8931RV</t>
  </si>
  <si>
    <t>M071545</t>
  </si>
  <si>
    <t>MHCNHR55EGJ071545</t>
  </si>
  <si>
    <t>DD8928RV</t>
  </si>
  <si>
    <t>M071544</t>
  </si>
  <si>
    <t>B9014PBD</t>
  </si>
  <si>
    <t>4D56UAK5214</t>
  </si>
  <si>
    <t>MMBJNKL30HH020359</t>
  </si>
  <si>
    <t>B9016PBD</t>
  </si>
  <si>
    <t>4D56UAK5155</t>
  </si>
  <si>
    <t>MMBJNKL30HH020784</t>
  </si>
  <si>
    <t>B9009PBD</t>
  </si>
  <si>
    <t>4D56UAK5236</t>
  </si>
  <si>
    <t>MMBJNKL30HH020369</t>
  </si>
  <si>
    <t>B9008PBD</t>
  </si>
  <si>
    <t>4D56UAK5734</t>
  </si>
  <si>
    <t>MMBJNKL30HH020780</t>
  </si>
  <si>
    <t>B9015PBD</t>
  </si>
  <si>
    <t>4D56UAK0233</t>
  </si>
  <si>
    <t>MMBJNKL30HH020773</t>
  </si>
  <si>
    <t>B9013PBD</t>
  </si>
  <si>
    <t>4D56UAK5922</t>
  </si>
  <si>
    <t>MMBJNKL30HH020774</t>
  </si>
  <si>
    <t>B9007PBD</t>
  </si>
  <si>
    <t>4D56UAK5616</t>
  </si>
  <si>
    <t>MMBJNKL30HH020663</t>
  </si>
  <si>
    <t>B9011PBD</t>
  </si>
  <si>
    <t>4D56UAK5189</t>
  </si>
  <si>
    <t>MMBJNKL30HH020366</t>
  </si>
  <si>
    <t>B9010PBD</t>
  </si>
  <si>
    <t>4D56UAK5212</t>
  </si>
  <si>
    <t>MMBJNKL30HH020360</t>
  </si>
  <si>
    <t>B9012PBD</t>
  </si>
  <si>
    <t>4D56UAK5679</t>
  </si>
  <si>
    <t>MMBJNKL30HH020768</t>
  </si>
  <si>
    <t>B9107PBD</t>
  </si>
  <si>
    <t>4D56UAK5274</t>
  </si>
  <si>
    <t>MMBJNKL30HH020385</t>
  </si>
  <si>
    <t>B9023PBD</t>
  </si>
  <si>
    <t>4D56UAK5264</t>
  </si>
  <si>
    <t>MMBJNKL30HH020370</t>
  </si>
  <si>
    <t>N8072BC</t>
  </si>
  <si>
    <t>4D56CP08005</t>
  </si>
  <si>
    <t>MHML0PU39GK205811</t>
  </si>
  <si>
    <t>N8071BC</t>
  </si>
  <si>
    <t>4D56CP08003</t>
  </si>
  <si>
    <t>MHML0PU39GK205812</t>
  </si>
  <si>
    <t>N8075BC</t>
  </si>
  <si>
    <t>4D56CP08008</t>
  </si>
  <si>
    <t>MHML0PU39GK205815</t>
  </si>
  <si>
    <t>N8069BC</t>
  </si>
  <si>
    <t>4D56CP08004</t>
  </si>
  <si>
    <t>MHML0PU39GK205816</t>
  </si>
  <si>
    <t>N8074BC</t>
  </si>
  <si>
    <t>4D56CP08006</t>
  </si>
  <si>
    <t>MHML0PU39GK205813</t>
  </si>
  <si>
    <t>B2173UFI</t>
  </si>
  <si>
    <t>4J11PR5956</t>
  </si>
  <si>
    <t>JMYLTCV2WFJ000750</t>
  </si>
  <si>
    <t>N8174BC</t>
  </si>
  <si>
    <t>4D34TP07981</t>
  </si>
  <si>
    <t>MHMFE71P1GK059394</t>
  </si>
  <si>
    <t>N8132BC</t>
  </si>
  <si>
    <t>4D34TP07936</t>
  </si>
  <si>
    <t>MHMFE71P1GK059393</t>
  </si>
  <si>
    <t>N8134BC</t>
  </si>
  <si>
    <t>4D34TP07934</t>
  </si>
  <si>
    <t>MHMFE71P1GK059392</t>
  </si>
  <si>
    <t>B1855UJO</t>
  </si>
  <si>
    <t>4B11SK0844</t>
  </si>
  <si>
    <t>MHMGAWP2THK014308</t>
  </si>
  <si>
    <t>B1942UJO</t>
  </si>
  <si>
    <t>4B11SA5056</t>
  </si>
  <si>
    <t>MHMGAWS2THK002238</t>
  </si>
  <si>
    <t>B1681UJO</t>
  </si>
  <si>
    <t>4B11SL1880</t>
  </si>
  <si>
    <t>MHMGAWP2THK014327</t>
  </si>
  <si>
    <t>B1691UJO</t>
  </si>
  <si>
    <t>4B11SL1825</t>
  </si>
  <si>
    <t>MHMGAWP2THK014326</t>
  </si>
  <si>
    <t>B1683UJO</t>
  </si>
  <si>
    <t>4B11SL1870</t>
  </si>
  <si>
    <t>MHMGAWP2THK014325</t>
  </si>
  <si>
    <t>B1701UJO</t>
  </si>
  <si>
    <t>4B11SJ2233</t>
  </si>
  <si>
    <t>MHMGAWP2THK014209</t>
  </si>
  <si>
    <t>B1826UJO</t>
  </si>
  <si>
    <t>4B11SD6073</t>
  </si>
  <si>
    <t>MHMGAWP2THK014003</t>
  </si>
  <si>
    <t>B1263UJP</t>
  </si>
  <si>
    <t>4B11SL9156</t>
  </si>
  <si>
    <t>MK2GAWP2THK000033</t>
  </si>
  <si>
    <t>B1701RU</t>
  </si>
  <si>
    <t>4B11SN1451</t>
  </si>
  <si>
    <t>MK2GAWP2THK000085</t>
  </si>
  <si>
    <t>B1199UJP</t>
  </si>
  <si>
    <t>4B11SC4679</t>
  </si>
  <si>
    <t>MK2GAWS2THK000016</t>
  </si>
  <si>
    <t>B1200UJP</t>
  </si>
  <si>
    <t>4B11SC4676</t>
  </si>
  <si>
    <t>MK2GAWS2THK000017</t>
  </si>
  <si>
    <t>B1194UJP</t>
  </si>
  <si>
    <t>4B11SC4678</t>
  </si>
  <si>
    <t>MK2GAWS2THK000018</t>
  </si>
  <si>
    <t>B1193UJP</t>
  </si>
  <si>
    <t>4B11SC4671</t>
  </si>
  <si>
    <t>MK2GAWS2THK000019</t>
  </si>
  <si>
    <t>B1253UJP</t>
  </si>
  <si>
    <t>4B11SA5051</t>
  </si>
  <si>
    <t>MHMGAWS2THK002241</t>
  </si>
  <si>
    <t>B1254UJP</t>
  </si>
  <si>
    <t>4B11SC4673</t>
  </si>
  <si>
    <t>MK2GAWS2THK000021</t>
  </si>
  <si>
    <t>B1276UJP</t>
  </si>
  <si>
    <t>4B11SA5049</t>
  </si>
  <si>
    <t>MHMGAWS2THK002230</t>
  </si>
  <si>
    <t>KT8600NG</t>
  </si>
  <si>
    <t>4D56UAD5015</t>
  </si>
  <si>
    <t>MMBJNKL30GH035484</t>
  </si>
  <si>
    <t>A9224B</t>
  </si>
  <si>
    <t>J08EUFJ88800</t>
  </si>
  <si>
    <t>MJEFM8JN1HJE18962</t>
  </si>
  <si>
    <t>A9223B</t>
  </si>
  <si>
    <t>J08EUFJ88785</t>
  </si>
  <si>
    <t>MJEFM8JN1HJE18947</t>
  </si>
  <si>
    <t>A9225B</t>
  </si>
  <si>
    <t>J08EUFJ88790</t>
  </si>
  <si>
    <t>MJEFM8JN1HJE18952</t>
  </si>
  <si>
    <t>A9227B</t>
  </si>
  <si>
    <t>J08EUFJ88789</t>
  </si>
  <si>
    <t>MJEFM8JN1HJE18951</t>
  </si>
  <si>
    <t>A9226B</t>
  </si>
  <si>
    <t>J08EUFJ88787</t>
  </si>
  <si>
    <t>MJEFM8JN1HJE18949</t>
  </si>
  <si>
    <t>A9250B</t>
  </si>
  <si>
    <t>J08EUFJ89982</t>
  </si>
  <si>
    <t>MJEFM8JN1HJE19370</t>
  </si>
  <si>
    <t>A9259B</t>
  </si>
  <si>
    <t>J08EUFJ89941</t>
  </si>
  <si>
    <t>MJEFM8JN1HJE19353</t>
  </si>
  <si>
    <t>A9255B</t>
  </si>
  <si>
    <t>J08EUFJ89937</t>
  </si>
  <si>
    <t>MJEFM8JN1HJE19349</t>
  </si>
  <si>
    <t>A9254B</t>
  </si>
  <si>
    <t>J08EUFJ89886</t>
  </si>
  <si>
    <t>MJEFM8JN1HJE19328</t>
  </si>
  <si>
    <t>A9260B</t>
  </si>
  <si>
    <t>J08EUFJ89885</t>
  </si>
  <si>
    <t>MJEFM8JN1HJE19327</t>
  </si>
  <si>
    <t xml:space="preserve"> A9260B</t>
  </si>
  <si>
    <t>A9251B</t>
  </si>
  <si>
    <t>J08EUFJ90578</t>
  </si>
  <si>
    <t>MJEFM8JN1HJE19672</t>
  </si>
  <si>
    <t>A9252B</t>
  </si>
  <si>
    <t>J08EUFJ90576</t>
  </si>
  <si>
    <t>MJEFM8JN1HJE19670</t>
  </si>
  <si>
    <t>A9249B</t>
  </si>
  <si>
    <t>J08EUFJ90574</t>
  </si>
  <si>
    <t>MJEFM8JN1HJE19668</t>
  </si>
  <si>
    <t>A9253B</t>
  </si>
  <si>
    <t>J08EUFJ90575</t>
  </si>
  <si>
    <t>MJEFM8JN1HJE19669</t>
  </si>
  <si>
    <t>A9258B</t>
  </si>
  <si>
    <t>J08EUFJ90567</t>
  </si>
  <si>
    <t>MJEFM8JN1HJE19661</t>
  </si>
  <si>
    <t>A9257B</t>
  </si>
  <si>
    <t>J08EUFJ89923</t>
  </si>
  <si>
    <t>MJEFM8JN1HJE19335</t>
  </si>
  <si>
    <t>A9256B</t>
  </si>
  <si>
    <t>J08EUFJ90476</t>
  </si>
  <si>
    <t>MJEFM8JN1HJE19618</t>
  </si>
  <si>
    <t>B9141PPA</t>
  </si>
  <si>
    <t>A9248B</t>
  </si>
  <si>
    <t>J08EUFJ90566</t>
  </si>
  <si>
    <t>MJEFM8JN1HJE19660</t>
  </si>
  <si>
    <t>A9247B</t>
  </si>
  <si>
    <t>J08EUFJ90565</t>
  </si>
  <si>
    <t>MJEFM8JN1HJE19659</t>
  </si>
  <si>
    <t>B9150PPA</t>
  </si>
  <si>
    <t>A9246B</t>
  </si>
  <si>
    <t>J08EUFJ90564</t>
  </si>
  <si>
    <t>MJEFM8JN1HJE19658</t>
  </si>
  <si>
    <t>B9575UIY</t>
  </si>
  <si>
    <t>400951D0023495</t>
  </si>
  <si>
    <t>MEC2812CKFP023384</t>
  </si>
  <si>
    <t>B9583UIY</t>
  </si>
  <si>
    <t>400951D0023818</t>
  </si>
  <si>
    <t>MEC2812CLFP023664</t>
  </si>
  <si>
    <t>B9581UIY</t>
  </si>
  <si>
    <t>400951D0023879</t>
  </si>
  <si>
    <t>MEC2812CMFP024419</t>
  </si>
  <si>
    <t>B9578UIY</t>
  </si>
  <si>
    <t>400951D0019983</t>
  </si>
  <si>
    <t>MEC2812CFFP019669</t>
  </si>
  <si>
    <t>B9574UIY</t>
  </si>
  <si>
    <t>400951D0025601</t>
  </si>
  <si>
    <t>MEC2812CBGP026762</t>
  </si>
  <si>
    <t>B9572UIY</t>
  </si>
  <si>
    <t>400951D0026785</t>
  </si>
  <si>
    <t>MEC2812CBGP026803</t>
  </si>
  <si>
    <t>B9573UIY</t>
  </si>
  <si>
    <t>400951D0026823</t>
  </si>
  <si>
    <t>MEC2812CBGP026839</t>
  </si>
  <si>
    <t>B9582UIY</t>
  </si>
  <si>
    <t>400951D0026839</t>
  </si>
  <si>
    <t>MEC2812CBGP026846</t>
  </si>
  <si>
    <t>B9685UIY</t>
  </si>
  <si>
    <t>400951D0026887</t>
  </si>
  <si>
    <t>MEC2812CBGP026935</t>
  </si>
  <si>
    <t>B9580UIY</t>
  </si>
  <si>
    <t>400951D0027099</t>
  </si>
  <si>
    <t>MEC2812CBGP027060</t>
  </si>
  <si>
    <t>B9577UIY</t>
  </si>
  <si>
    <t>400951D0027109</t>
  </si>
  <si>
    <t>MEC2812CBGP027069</t>
  </si>
  <si>
    <t>B9570UIY</t>
  </si>
  <si>
    <t>400951D0027113</t>
  </si>
  <si>
    <t>MEC2812CBGP027075</t>
  </si>
  <si>
    <t>B9576UIY</t>
  </si>
  <si>
    <t>400951D0027208</t>
  </si>
  <si>
    <t>MEC2812CBGP027398</t>
  </si>
  <si>
    <t>B9579UIY</t>
  </si>
  <si>
    <t>400951D0028046</t>
  </si>
  <si>
    <t>MEC2812CCGP028084</t>
  </si>
  <si>
    <t>CF18C81834</t>
  </si>
  <si>
    <t>CF18C81842</t>
  </si>
  <si>
    <t>CF14E17628</t>
  </si>
  <si>
    <t>CF14E17636</t>
  </si>
  <si>
    <t>CF14E17638</t>
  </si>
  <si>
    <t>A9181B</t>
  </si>
  <si>
    <t>6D16R94948</t>
  </si>
  <si>
    <t>MHMFN527DHK006292</t>
  </si>
  <si>
    <t>A9188B</t>
  </si>
  <si>
    <t>6D16R94946</t>
  </si>
  <si>
    <t>MHMFN527DHK006294</t>
  </si>
  <si>
    <t>A9182B</t>
  </si>
  <si>
    <t>6D16R94943</t>
  </si>
  <si>
    <t>MHMFN527DHK006295</t>
  </si>
  <si>
    <t>A9183B</t>
  </si>
  <si>
    <t>6D16R94944</t>
  </si>
  <si>
    <t>MHMFN527DHK006297</t>
  </si>
  <si>
    <t>A9184B</t>
  </si>
  <si>
    <t>6D16R94937</t>
  </si>
  <si>
    <t>MHMFN527DHK006298</t>
  </si>
  <si>
    <t>A9218B</t>
  </si>
  <si>
    <t>6D16R84167</t>
  </si>
  <si>
    <t>MHMFN527DHK006169</t>
  </si>
  <si>
    <t>A9217B</t>
  </si>
  <si>
    <t>6D16R84311</t>
  </si>
  <si>
    <t>MHMFN527DHK006211</t>
  </si>
  <si>
    <t>A9185B</t>
  </si>
  <si>
    <t>6D16R94938</t>
  </si>
  <si>
    <t>MHMFN527DHK006299</t>
  </si>
  <si>
    <t>A9186B</t>
  </si>
  <si>
    <t>6D16R94945</t>
  </si>
  <si>
    <t>MHMFN527DHK006300</t>
  </si>
  <si>
    <t>A9208B</t>
  </si>
  <si>
    <t>6D16R05036</t>
  </si>
  <si>
    <t>MHMFN527DHK006332</t>
  </si>
  <si>
    <t>CF14E85754</t>
  </si>
  <si>
    <t>B9009KYW</t>
  </si>
  <si>
    <t>400951D0017701</t>
  </si>
  <si>
    <t>MEC2432BDFP017408</t>
  </si>
  <si>
    <t>B9012KYW</t>
  </si>
  <si>
    <t>400951D0017725</t>
  </si>
  <si>
    <t>MEC2432BDFP017413</t>
  </si>
  <si>
    <t>B9005KYW</t>
  </si>
  <si>
    <t>400951D0017723</t>
  </si>
  <si>
    <t>MEC2432BDFP017414</t>
  </si>
  <si>
    <t>B9004KYW</t>
  </si>
  <si>
    <t>400951D0017724</t>
  </si>
  <si>
    <t>MEC2432BDFP017415</t>
  </si>
  <si>
    <t>B9007KYW</t>
  </si>
  <si>
    <t>400951D0017751</t>
  </si>
  <si>
    <t>MEC2432BDFP017418</t>
  </si>
  <si>
    <t>B9010KYW</t>
  </si>
  <si>
    <t>400951D0017752</t>
  </si>
  <si>
    <t>MEC2432BDFP017419</t>
  </si>
  <si>
    <t>B9011KYW</t>
  </si>
  <si>
    <t>400951D0017753</t>
  </si>
  <si>
    <t>MEC2432BDFP017436</t>
  </si>
  <si>
    <t>B9008KYW</t>
  </si>
  <si>
    <t>400951D0017754</t>
  </si>
  <si>
    <t>MEC2432BDFP017437</t>
  </si>
  <si>
    <t>B9006KYW</t>
  </si>
  <si>
    <t>400951D0017695</t>
  </si>
  <si>
    <t>MEC2432BDFP017438</t>
  </si>
  <si>
    <t>B9013KYW</t>
  </si>
  <si>
    <t>400951D0017722</t>
  </si>
  <si>
    <t>MEC2432BDFP017451</t>
  </si>
  <si>
    <t>B9026PCJ</t>
  </si>
  <si>
    <t>B1876UJQ</t>
  </si>
  <si>
    <t>4N15UCJ5090</t>
  </si>
  <si>
    <t>MK2KRWPNUJJ003958</t>
  </si>
  <si>
    <t>B9571UIY</t>
  </si>
  <si>
    <t>400951D0026849</t>
  </si>
  <si>
    <t>MEC2812CBGP026900</t>
  </si>
  <si>
    <t>B1152HU</t>
  </si>
  <si>
    <t>4D56UAR2352</t>
  </si>
  <si>
    <t>MK2KRWMDYJJ000478</t>
  </si>
  <si>
    <t>B9562FYV</t>
  </si>
  <si>
    <t>4D34TR15019</t>
  </si>
  <si>
    <t>MHMFE84P8HK010272</t>
  </si>
  <si>
    <t>B9563FYV</t>
  </si>
  <si>
    <t>4D34TR15400</t>
  </si>
  <si>
    <t>MHMFE84P8HK010273</t>
  </si>
  <si>
    <t>B9611FYV</t>
  </si>
  <si>
    <t>GH8438987A1P</t>
  </si>
  <si>
    <t>JPCZX22C5HT015836</t>
  </si>
  <si>
    <t>B9609FYV</t>
  </si>
  <si>
    <t>GH8*438977*A1*P</t>
  </si>
  <si>
    <t>JPCZX22CXHT015833</t>
  </si>
  <si>
    <t>B9606FYV</t>
  </si>
  <si>
    <t>GH8438995A1P</t>
  </si>
  <si>
    <t>JPCZX22C7HT015837</t>
  </si>
  <si>
    <t>B9089CXS</t>
  </si>
  <si>
    <t>J08EUGJ62912</t>
  </si>
  <si>
    <t>MJEFG8JP1JJB12751</t>
  </si>
  <si>
    <t>B9091CXS</t>
  </si>
  <si>
    <t>J08EUGJ62913</t>
  </si>
  <si>
    <t>MJEFG8JP1JJB12752</t>
  </si>
  <si>
    <t>B9092CXS</t>
  </si>
  <si>
    <t>J08EUGJ62908</t>
  </si>
  <si>
    <t>MJEFG8JP1JJB12747</t>
  </si>
  <si>
    <t>B9108CXS</t>
  </si>
  <si>
    <t>4D34TS27600</t>
  </si>
  <si>
    <t>MHMFE71PGJK003030</t>
  </si>
  <si>
    <t>B9107CXS</t>
  </si>
  <si>
    <t>4D34TS27622</t>
  </si>
  <si>
    <t>MHMFE71PGJK003055</t>
  </si>
  <si>
    <t>B9113CXS</t>
  </si>
  <si>
    <t>4D34TS31671</t>
  </si>
  <si>
    <t>MHMFE71PGJK003278</t>
  </si>
  <si>
    <t>B9022CYU</t>
  </si>
  <si>
    <t>4D34TS31673</t>
  </si>
  <si>
    <t>MHMFE71PGJK003277</t>
  </si>
  <si>
    <t>B9098CXS</t>
  </si>
  <si>
    <t>4D34TS46898</t>
  </si>
  <si>
    <t>MHMFE71PGJK003511</t>
  </si>
  <si>
    <t>B1836SP</t>
  </si>
  <si>
    <t>4A91CQ4583</t>
  </si>
  <si>
    <t>MK2NCWTARHJ000210</t>
  </si>
  <si>
    <t>B9103CXS</t>
  </si>
  <si>
    <t>4D34TS44993</t>
  </si>
  <si>
    <t>MHMFE71PCJK012750</t>
  </si>
  <si>
    <t>B9112CXS</t>
  </si>
  <si>
    <t>4D34TS44994</t>
  </si>
  <si>
    <t>MHMFE71PCJK012749</t>
  </si>
  <si>
    <t>B9102CXS</t>
  </si>
  <si>
    <t>4D34TS47086</t>
  </si>
  <si>
    <t>MHMFE71PCJK012791</t>
  </si>
  <si>
    <t>B9096CXS</t>
  </si>
  <si>
    <t>4D34TS47100</t>
  </si>
  <si>
    <t>MHMFE71PCJK012784</t>
  </si>
  <si>
    <t>B9099CXS</t>
  </si>
  <si>
    <t>4D34TS47104</t>
  </si>
  <si>
    <t>MHMFE71PCJK012785</t>
  </si>
  <si>
    <t>B9121CXS</t>
  </si>
  <si>
    <t>4D34TS13056</t>
  </si>
  <si>
    <t>MHMFE73P2JK028800</t>
  </si>
  <si>
    <t>B9123CXS</t>
  </si>
  <si>
    <t>4D34TS13104</t>
  </si>
  <si>
    <t>MHMFE73P2JK028801</t>
  </si>
  <si>
    <t>B9125CXS</t>
  </si>
  <si>
    <t>4D34TS13106</t>
  </si>
  <si>
    <t>MHMFE73P2JK028805</t>
  </si>
  <si>
    <t>B9116CXS</t>
  </si>
  <si>
    <t>4D34TS13107</t>
  </si>
  <si>
    <t>MHMFE73P2JK028802</t>
  </si>
  <si>
    <t>B9118CXS</t>
  </si>
  <si>
    <t>4D34TS13137</t>
  </si>
  <si>
    <t>MHMFE73P2JK028804</t>
  </si>
  <si>
    <t>B9097CXS</t>
  </si>
  <si>
    <t>4D34TS47702</t>
  </si>
  <si>
    <t>MHMFE84P8JK013177</t>
  </si>
  <si>
    <t>B9109CXS</t>
  </si>
  <si>
    <t>4D34TS13177</t>
  </si>
  <si>
    <t>MHMFE84P8JK012325</t>
  </si>
  <si>
    <t>B9110CXS</t>
  </si>
  <si>
    <t>4D34TS13195</t>
  </si>
  <si>
    <t>MHMFE84P8JK012334</t>
  </si>
  <si>
    <t>B9106CXS</t>
  </si>
  <si>
    <t>4D34TS32368</t>
  </si>
  <si>
    <t>MHMFE84P8JK012938</t>
  </si>
  <si>
    <t>B9105CXS</t>
  </si>
  <si>
    <t>4D34TS13188</t>
  </si>
  <si>
    <t>MHMFE84P8JK012335</t>
  </si>
  <si>
    <t>B9151CXS</t>
  </si>
  <si>
    <t>J08EUGJ64238</t>
  </si>
  <si>
    <t>MJEFG8JP1JJB12989</t>
  </si>
  <si>
    <t>B9153CXS</t>
  </si>
  <si>
    <t>J08EUGJ64239</t>
  </si>
  <si>
    <t>MJEFG8JP1JJB12990</t>
  </si>
  <si>
    <t>B9126CXS</t>
  </si>
  <si>
    <t>J08EUGJ63118</t>
  </si>
  <si>
    <t>MJEFG8JP1JJB12787</t>
  </si>
  <si>
    <t>B9995CXR</t>
  </si>
  <si>
    <t>J08EUGJ61053</t>
  </si>
  <si>
    <t>MJEFG8JP1JJB12391</t>
  </si>
  <si>
    <t>B9996CXR</t>
  </si>
  <si>
    <t>J08EUGJ60934</t>
  </si>
  <si>
    <t>MJEFG8JP1JJB12376</t>
  </si>
  <si>
    <t>B9081CEU</t>
  </si>
  <si>
    <t>J08EUGJ60904</t>
  </si>
  <si>
    <t>MJEFL8JW1JJB14790</t>
  </si>
  <si>
    <t>B9003CXS</t>
  </si>
  <si>
    <t>J08EUGJ61286</t>
  </si>
  <si>
    <t>MJEFG8JP1JJB12443</t>
  </si>
  <si>
    <t>B9991CXR</t>
  </si>
  <si>
    <t>J08EUGJ61129</t>
  </si>
  <si>
    <t>MJEFG8JP1JJB12406</t>
  </si>
  <si>
    <t>B9005CXS</t>
  </si>
  <si>
    <t>J08EUGJ61942</t>
  </si>
  <si>
    <t>MJEFG8JP1JJB12564</t>
  </si>
  <si>
    <t>B9006CXS</t>
  </si>
  <si>
    <t>J08EUGJ61925</t>
  </si>
  <si>
    <t>MJEFG8JP1JJB12563</t>
  </si>
  <si>
    <t>B9007CXS</t>
  </si>
  <si>
    <t>J08EUGJ61943</t>
  </si>
  <si>
    <t>MJEFG8JP1JJB12565</t>
  </si>
  <si>
    <t>B9065CXS</t>
  </si>
  <si>
    <t>J08EUGJ61833</t>
  </si>
  <si>
    <t>MJEFG8JP1JJB12550</t>
  </si>
  <si>
    <t>B9084CEU</t>
  </si>
  <si>
    <t>J08EUGJ62439</t>
  </si>
  <si>
    <t>MJEFL8JW1JJB15731</t>
  </si>
  <si>
    <t>B9085CEU</t>
  </si>
  <si>
    <t>J08EUGJ62211</t>
  </si>
  <si>
    <t>MJEFL8JW1JJB15583</t>
  </si>
  <si>
    <t>B9086CEU</t>
  </si>
  <si>
    <t>J08EUGJ62293</t>
  </si>
  <si>
    <t>MJEFL8JW1JJB15636</t>
  </si>
  <si>
    <t>MMBJNKL30HH050769-GTS</t>
  </si>
  <si>
    <t>B9165PDE</t>
  </si>
  <si>
    <t>J08EUFJ89543</t>
  </si>
  <si>
    <t>MJEFM8JN1HJE19231</t>
  </si>
  <si>
    <t>B9166PDE</t>
  </si>
  <si>
    <t>J08EUFJ89542</t>
  </si>
  <si>
    <t>MJEFM8JN1HJE19230</t>
  </si>
  <si>
    <t>B9174PDE</t>
  </si>
  <si>
    <t>J08EUFJ89609</t>
  </si>
  <si>
    <t>MJEFM8JN1HJE19249</t>
  </si>
  <si>
    <t>B9175PDE</t>
  </si>
  <si>
    <t>J08EUFJ89608</t>
  </si>
  <si>
    <t>MJEFM8JN1HJE19248</t>
  </si>
  <si>
    <t>B9181PDE</t>
  </si>
  <si>
    <t>J08EUFJ89322</t>
  </si>
  <si>
    <t>MJEFM8JN1HJE19166</t>
  </si>
  <si>
    <t>B9167PDE</t>
  </si>
  <si>
    <t>J08EUFJ89646</t>
  </si>
  <si>
    <t>MJEFM8JN1HJE19268</t>
  </si>
  <si>
    <t>B9169PDE</t>
  </si>
  <si>
    <t>J08EUFJ89644</t>
  </si>
  <si>
    <t>MJEFM8JN1HJE19266</t>
  </si>
  <si>
    <t>B9171PDE</t>
  </si>
  <si>
    <t>J08EUFJ89610</t>
  </si>
  <si>
    <t>MJEFM8JN1HJE19250</t>
  </si>
  <si>
    <t>B9172PDE</t>
  </si>
  <si>
    <t>J08EUFJ90037</t>
  </si>
  <si>
    <t>MJEFM8JN1HJE19401</t>
  </si>
  <si>
    <t>B9173PDE</t>
  </si>
  <si>
    <t>J08EUFJ89645</t>
  </si>
  <si>
    <t>MJEFM8JN1HJE19267</t>
  </si>
  <si>
    <t>B9176PDE</t>
  </si>
  <si>
    <t>J08EUFJ89669</t>
  </si>
  <si>
    <t>MJEFM8JN1HJE19273</t>
  </si>
  <si>
    <t>B9178PDE</t>
  </si>
  <si>
    <t>J08EUFJ89648</t>
  </si>
  <si>
    <t>MJEFM8JN1HJE19270</t>
  </si>
  <si>
    <t>B9179PDE</t>
  </si>
  <si>
    <t>J08EUFJ89647</t>
  </si>
  <si>
    <t>MJEFM8JN1HJE19269</t>
  </si>
  <si>
    <t>B9183PDE</t>
  </si>
  <si>
    <t>J08EUFJ89928</t>
  </si>
  <si>
    <t>MJEFM8JN1HJE19340</t>
  </si>
  <si>
    <t>B9934CYT</t>
  </si>
  <si>
    <t>6D16S27025</t>
  </si>
  <si>
    <t>MHMFN527HJK013688</t>
  </si>
  <si>
    <t>B9936CYT</t>
  </si>
  <si>
    <t>6D16S27046</t>
  </si>
  <si>
    <t>MHMFN527HJK013705</t>
  </si>
  <si>
    <t>B9938CYT</t>
  </si>
  <si>
    <t>6D16S27047</t>
  </si>
  <si>
    <t>MHMFN527HJK013704</t>
  </si>
  <si>
    <t>B9943CYT</t>
  </si>
  <si>
    <t>6D16S27020</t>
  </si>
  <si>
    <t>MHMFN527HJK013702</t>
  </si>
  <si>
    <t>B9951CYT</t>
  </si>
  <si>
    <t>6D16S27022</t>
  </si>
  <si>
    <t>MHMFN527HJK013684</t>
  </si>
  <si>
    <t>B9954CYT</t>
  </si>
  <si>
    <t>6D16S27036</t>
  </si>
  <si>
    <t>MHMFN527HJK013692</t>
  </si>
  <si>
    <t>B9958CYT</t>
  </si>
  <si>
    <t>6D16S27001</t>
  </si>
  <si>
    <t>MHMFN527HJK013680</t>
  </si>
  <si>
    <t>B2774PFF</t>
  </si>
  <si>
    <t>CF12B00334</t>
  </si>
  <si>
    <t>KT8726NA</t>
  </si>
  <si>
    <t>4D56UCES0795</t>
  </si>
  <si>
    <t>MMBJNKB40DD021520</t>
  </si>
  <si>
    <t>MMBJNKB40ED021520</t>
  </si>
  <si>
    <t>B1564PO</t>
  </si>
  <si>
    <t>B9177CXS</t>
  </si>
  <si>
    <t>4D34TS84065</t>
  </si>
  <si>
    <t>MHMFE71PCJK013634</t>
  </si>
  <si>
    <t>B9184CXS</t>
  </si>
  <si>
    <t>4D34TS84081</t>
  </si>
  <si>
    <t>MHMFE71PCJK013648</t>
  </si>
  <si>
    <t>B9179CXS</t>
  </si>
  <si>
    <t>4D34TS84057</t>
  </si>
  <si>
    <t>MHMFE71PCJK013640</t>
  </si>
  <si>
    <t>B9164CXS</t>
  </si>
  <si>
    <t>4D34TS78935</t>
  </si>
  <si>
    <t>MHMFE71PCJK013381</t>
  </si>
  <si>
    <t>B9159CXS</t>
  </si>
  <si>
    <t>4D34TS78116</t>
  </si>
  <si>
    <t>MHMFE71PCJK013376</t>
  </si>
  <si>
    <t>B9161CXS</t>
  </si>
  <si>
    <t>4D34TS78931</t>
  </si>
  <si>
    <t>MHMFE71PCJK013378</t>
  </si>
  <si>
    <t>B9189CXS</t>
  </si>
  <si>
    <t>4D34TS78086</t>
  </si>
  <si>
    <t>MHMFE84P8JK013933</t>
  </si>
  <si>
    <t>B9193CXS</t>
  </si>
  <si>
    <t>4D34TS78294</t>
  </si>
  <si>
    <t>MHMFE84P8JK013935</t>
  </si>
  <si>
    <t>B9218CXS</t>
  </si>
  <si>
    <t>4D34TS30687</t>
  </si>
  <si>
    <t>MHMFE71PCJK012456</t>
  </si>
  <si>
    <t>B9216CXS</t>
  </si>
  <si>
    <t>4D34TS31769</t>
  </si>
  <si>
    <t>MHMFE71PCJK012495</t>
  </si>
  <si>
    <t>B1009BYZ</t>
  </si>
  <si>
    <t>DP88407</t>
  </si>
  <si>
    <t>MHKV1AA2JEK023978</t>
  </si>
  <si>
    <t>B1030BYQ</t>
  </si>
  <si>
    <t>DP85559</t>
  </si>
  <si>
    <t>MHKV1AA1JEK010704</t>
  </si>
  <si>
    <t>B1054BIR</t>
  </si>
  <si>
    <t>DP92979</t>
  </si>
  <si>
    <t>MHKV1AA2JEK026020</t>
  </si>
  <si>
    <t>B1066BYZ</t>
  </si>
  <si>
    <t>DP88447</t>
  </si>
  <si>
    <t>MHKV1AA2JEK024029</t>
  </si>
  <si>
    <t>B1071BYS</t>
  </si>
  <si>
    <t>DP86323</t>
  </si>
  <si>
    <t>MHKV1AA2JEK022854</t>
  </si>
  <si>
    <t>B1075BYR</t>
  </si>
  <si>
    <t>DP85935</t>
  </si>
  <si>
    <t>MHKV1AA2JEK022647</t>
  </si>
  <si>
    <t>B1093BYS</t>
  </si>
  <si>
    <t>DP86563</t>
  </si>
  <si>
    <t>MHKV1AA2JEK022963</t>
  </si>
  <si>
    <t>B1096BYS</t>
  </si>
  <si>
    <t>DP86727</t>
  </si>
  <si>
    <t>MHKV1AA2JEK023020</t>
  </si>
  <si>
    <t>B1097BYS</t>
  </si>
  <si>
    <t>DP86474</t>
  </si>
  <si>
    <t>MHKV1AA2JEK022900</t>
  </si>
  <si>
    <t>B1151BID</t>
  </si>
  <si>
    <t>DP89491</t>
  </si>
  <si>
    <t>MHKV1AA2JEK024465</t>
  </si>
  <si>
    <t>B1157BYQ</t>
  </si>
  <si>
    <t>DP85567</t>
  </si>
  <si>
    <t>MHKV1AA1JEK010700</t>
  </si>
  <si>
    <t>B1179BYU</t>
  </si>
  <si>
    <t>DP87236</t>
  </si>
  <si>
    <t>MHKV1AA2JEK023322</t>
  </si>
  <si>
    <t>B1193BID</t>
  </si>
  <si>
    <t>DP89562</t>
  </si>
  <si>
    <t>MHKV1AA2JEK024472</t>
  </si>
  <si>
    <t>B1223BYK</t>
  </si>
  <si>
    <t>DP82236</t>
  </si>
  <si>
    <t>MHKV1AA2JDK020911</t>
  </si>
  <si>
    <t>B1224BYK</t>
  </si>
  <si>
    <t>DP82231</t>
  </si>
  <si>
    <t>MHKV1AA2JDK020891</t>
  </si>
  <si>
    <t>B1277BIY</t>
  </si>
  <si>
    <t>1KRA172231</t>
  </si>
  <si>
    <t>MHKS4DA2JFJ014412</t>
  </si>
  <si>
    <t>B1278BIY</t>
  </si>
  <si>
    <t>1KRA172751</t>
  </si>
  <si>
    <t>MHKS4DA2JFJ014451</t>
  </si>
  <si>
    <t>B1292BYY</t>
  </si>
  <si>
    <t>ME11536</t>
  </si>
  <si>
    <t>MHKV1BA1JEK042233</t>
  </si>
  <si>
    <t>B1296BIF</t>
  </si>
  <si>
    <t>ME57280</t>
  </si>
  <si>
    <t>MHKV1BA1JEK046620</t>
  </si>
  <si>
    <t>B1296BYY</t>
  </si>
  <si>
    <t>DP87573</t>
  </si>
  <si>
    <t>MHKV1AA2JEK023524</t>
  </si>
  <si>
    <t>B1299BYY</t>
  </si>
  <si>
    <t>DP88188</t>
  </si>
  <si>
    <t>MHKV1AA2JEK023846</t>
  </si>
  <si>
    <t>B1303BYM</t>
  </si>
  <si>
    <t>MD24495</t>
  </si>
  <si>
    <t>MHKV1BA1JEK035670</t>
  </si>
  <si>
    <t>B1312BYX</t>
  </si>
  <si>
    <t>DP88112</t>
  </si>
  <si>
    <t>MHKV1AA2JEK023814</t>
  </si>
  <si>
    <t>B1324BID</t>
  </si>
  <si>
    <t>DP89466</t>
  </si>
  <si>
    <t>MHKV1AA2JEK024442</t>
  </si>
  <si>
    <t>B1335BIV</t>
  </si>
  <si>
    <t>K3MF65409</t>
  </si>
  <si>
    <t>MHKV1BA1JFJ004271</t>
  </si>
  <si>
    <t>B1336BIV</t>
  </si>
  <si>
    <t>K3MF64583</t>
  </si>
  <si>
    <t>MHKV1BA1JFK048723</t>
  </si>
  <si>
    <t>B1338BIV</t>
  </si>
  <si>
    <t>K3MF63792</t>
  </si>
  <si>
    <t>MHKV1BA1JFK048719</t>
  </si>
  <si>
    <t>B1339BIV</t>
  </si>
  <si>
    <t>K3MF65291</t>
  </si>
  <si>
    <t>MHKV1BA1JFJ004258</t>
  </si>
  <si>
    <t>B1344BYY</t>
  </si>
  <si>
    <t>DP88067</t>
  </si>
  <si>
    <t>MHKV1AA2JEK023773</t>
  </si>
  <si>
    <t>B1381BYZ</t>
  </si>
  <si>
    <t>DP88364</t>
  </si>
  <si>
    <t>MHKV1AA2JEK023970</t>
  </si>
  <si>
    <t>B1422BIF</t>
  </si>
  <si>
    <t>DP90450</t>
  </si>
  <si>
    <t>MHKV1AA2JEK024838</t>
  </si>
  <si>
    <t>B1454BYR</t>
  </si>
  <si>
    <t>MD60904</t>
  </si>
  <si>
    <t>MHKV1BA1JEK039841</t>
  </si>
  <si>
    <t>B1454BYS</t>
  </si>
  <si>
    <t>MD75364</t>
  </si>
  <si>
    <t>MHKV1BA1JEK040407</t>
  </si>
  <si>
    <t>B1455BYR</t>
  </si>
  <si>
    <t>MD59768</t>
  </si>
  <si>
    <t>MHKV1BA1JEK039781</t>
  </si>
  <si>
    <t>B1510BYY</t>
  </si>
  <si>
    <t>DP88227</t>
  </si>
  <si>
    <t>MHKV1AA2JEK023865</t>
  </si>
  <si>
    <t>B1512BIQ</t>
  </si>
  <si>
    <t>DFC5039</t>
  </si>
  <si>
    <t>MHKW3CA3JEK012176</t>
  </si>
  <si>
    <t>B1553BIC</t>
  </si>
  <si>
    <t>L15Z11132878</t>
  </si>
  <si>
    <t>MHRDD4850EJ421314</t>
  </si>
  <si>
    <t>B1567BIF</t>
  </si>
  <si>
    <t>ME59326</t>
  </si>
  <si>
    <t>MHKV1BA1JEK046634</t>
  </si>
  <si>
    <t>B1571BYR</t>
  </si>
  <si>
    <t>DP86174</t>
  </si>
  <si>
    <t>MHKV1AA2JEK022836</t>
  </si>
  <si>
    <t>B1572BYR</t>
  </si>
  <si>
    <t>DP86240</t>
  </si>
  <si>
    <t>MHKV1AA2JEK022791</t>
  </si>
  <si>
    <t>B1584BYI</t>
  </si>
  <si>
    <t>DP82264</t>
  </si>
  <si>
    <t>MHKV1AA2JDK020935</t>
  </si>
  <si>
    <t>B1591BIV</t>
  </si>
  <si>
    <t>L15Z11178587</t>
  </si>
  <si>
    <t>MHRDD4870FJ450079</t>
  </si>
  <si>
    <t>B1611BYS</t>
  </si>
  <si>
    <t>DP86983</t>
  </si>
  <si>
    <t>MHKV1AA2JEK023177</t>
  </si>
  <si>
    <t>B1617BID</t>
  </si>
  <si>
    <t>DP89502</t>
  </si>
  <si>
    <t>MHKV1AA2JEK024445</t>
  </si>
  <si>
    <t>B1639BYQ</t>
  </si>
  <si>
    <t>MD48694</t>
  </si>
  <si>
    <t>MHKV1BA1JEK038507</t>
  </si>
  <si>
    <t>B1647BIB</t>
  </si>
  <si>
    <t>DP89099</t>
  </si>
  <si>
    <t>MHKV1AA2JEK024277</t>
  </si>
  <si>
    <t>B1660BYU</t>
  </si>
  <si>
    <t>MD84317</t>
  </si>
  <si>
    <t>MHKV1BA1JEK040962</t>
  </si>
  <si>
    <t>B1676BYY</t>
  </si>
  <si>
    <t>DP88046</t>
  </si>
  <si>
    <t>MHKV1AA2JEK023919</t>
  </si>
  <si>
    <t>B1681BYR</t>
  </si>
  <si>
    <t>MD59319</t>
  </si>
  <si>
    <t>MHKV1BA1JEK039718</t>
  </si>
  <si>
    <t>B1682BYU</t>
  </si>
  <si>
    <t>L15Z11120086</t>
  </si>
  <si>
    <t>MHRDD4850EJ414178</t>
  </si>
  <si>
    <t>B1683BYK</t>
  </si>
  <si>
    <t>DP82334</t>
  </si>
  <si>
    <t>MHKV1AA2JDK020952</t>
  </si>
  <si>
    <t>B1692BYO</t>
  </si>
  <si>
    <t>MD27670</t>
  </si>
  <si>
    <t>MHKV1BA1JEK036027</t>
  </si>
  <si>
    <t>B1692BYT</t>
  </si>
  <si>
    <t>DP87169</t>
  </si>
  <si>
    <t>MHKV1AA1JEK011446</t>
  </si>
  <si>
    <t>B1693BYT</t>
  </si>
  <si>
    <t>MD73850</t>
  </si>
  <si>
    <t>MHKV1BB2JEK009203</t>
  </si>
  <si>
    <t>B1739BIB</t>
  </si>
  <si>
    <t>L15Z11148167</t>
  </si>
  <si>
    <t>MHRDD4750EJ416463</t>
  </si>
  <si>
    <t>B1741BYV</t>
  </si>
  <si>
    <t>MD91262</t>
  </si>
  <si>
    <t>MHKV1BA1JEK041376</t>
  </si>
  <si>
    <t>B1752BYI</t>
  </si>
  <si>
    <t>MC91480</t>
  </si>
  <si>
    <t>MHKV1BA1JDK033662</t>
  </si>
  <si>
    <t>B1785BYY</t>
  </si>
  <si>
    <t>DP88400</t>
  </si>
  <si>
    <t>MHKV1AA2JEK023984</t>
  </si>
  <si>
    <t>B1850BIF</t>
  </si>
  <si>
    <t>DP90158</t>
  </si>
  <si>
    <t>MHKV1AA2JEK024738</t>
  </si>
  <si>
    <t>B1864BIP</t>
  </si>
  <si>
    <t>L15Z11141556</t>
  </si>
  <si>
    <t>MHRDD4850EJ427806</t>
  </si>
  <si>
    <t>B1898BYP</t>
  </si>
  <si>
    <t>L15Z11109771</t>
  </si>
  <si>
    <t>MHRDD4850EJ406357</t>
  </si>
  <si>
    <t>B1926BYZ</t>
  </si>
  <si>
    <t>DP88339</t>
  </si>
  <si>
    <t>MHKV1AA2JEK023990</t>
  </si>
  <si>
    <t>B1930BIC</t>
  </si>
  <si>
    <t>DP89043</t>
  </si>
  <si>
    <t>MHKV1AA2JEK024315</t>
  </si>
  <si>
    <t>B1965BYO</t>
  </si>
  <si>
    <t>DP85109</t>
  </si>
  <si>
    <t>MHKV1AA2JEK022368</t>
  </si>
  <si>
    <t>B1970BYX</t>
  </si>
  <si>
    <t>DP88179</t>
  </si>
  <si>
    <t>MHKV1AA2JEK023828</t>
  </si>
  <si>
    <t>B1975BJM</t>
  </si>
  <si>
    <t>R20A59460787</t>
  </si>
  <si>
    <t>MHRRM1830FJ550469</t>
  </si>
  <si>
    <t>B1975BYW</t>
  </si>
  <si>
    <t>DP87703</t>
  </si>
  <si>
    <t>MHKV1AA2JEK023638</t>
  </si>
  <si>
    <t>B1977BIM</t>
  </si>
  <si>
    <t>3SZDFA5023</t>
  </si>
  <si>
    <t>MHKG2CJ1JEK027641</t>
  </si>
  <si>
    <t>B1978BIM</t>
  </si>
  <si>
    <t>3SZDFA6223</t>
  </si>
  <si>
    <t>MHKG2CJ1JEK027693</t>
  </si>
  <si>
    <t>B1980BIM</t>
  </si>
  <si>
    <t>3SZDFB3500</t>
  </si>
  <si>
    <t>MHKG2CJ1JEK027931</t>
  </si>
  <si>
    <t>B1993BYQ</t>
  </si>
  <si>
    <t>DEE4526</t>
  </si>
  <si>
    <t>MHKW3CA3JEK009921</t>
  </si>
  <si>
    <t>B1995BYP</t>
  </si>
  <si>
    <t>DP85801</t>
  </si>
  <si>
    <t>MHKV1AA2JEK022552</t>
  </si>
  <si>
    <t>B1998BYN</t>
  </si>
  <si>
    <t>MD17625</t>
  </si>
  <si>
    <t>MHKV1BA1JEK034841</t>
  </si>
  <si>
    <t>BA1015QQ</t>
  </si>
  <si>
    <t>DP89848</t>
  </si>
  <si>
    <t>MHKV1AA2JEK024616</t>
  </si>
  <si>
    <t>BK1052IC</t>
  </si>
  <si>
    <t>DP92259</t>
  </si>
  <si>
    <t>MHKV1AA2JEK025659</t>
  </si>
  <si>
    <t>BK1204OA</t>
  </si>
  <si>
    <t>DP89207</t>
  </si>
  <si>
    <t>MHKV1AA2JEK024354</t>
  </si>
  <si>
    <t>BK1329OV</t>
  </si>
  <si>
    <t>ME06501</t>
  </si>
  <si>
    <t>MHKV1BA1JEK041867</t>
  </si>
  <si>
    <t>BK1658OO</t>
  </si>
  <si>
    <t>DP91463</t>
  </si>
  <si>
    <t>MHKV1AA2JEK025287</t>
  </si>
  <si>
    <t>BM1315NQ</t>
  </si>
  <si>
    <t>DP89136</t>
  </si>
  <si>
    <t>MHKV1AA2JEK024284</t>
  </si>
  <si>
    <t>DD1091MO</t>
  </si>
  <si>
    <t>DP87905</t>
  </si>
  <si>
    <t>MHKV1AA2JEK023703</t>
  </si>
  <si>
    <t>DK763AV</t>
  </si>
  <si>
    <t>DP83208</t>
  </si>
  <si>
    <t>MHKV1AA2JDK021439</t>
  </si>
  <si>
    <t>DK1073EG</t>
  </si>
  <si>
    <t>DK826BF</t>
  </si>
  <si>
    <t>DP89088</t>
  </si>
  <si>
    <t>MHKV1AA2JEK024289</t>
  </si>
  <si>
    <t>KB1447PA</t>
  </si>
  <si>
    <t>DP88671</t>
  </si>
  <si>
    <t>MHKV1AA2JEK024135</t>
  </si>
  <si>
    <t>KT8882LP</t>
  </si>
  <si>
    <t>4D56UCET3749</t>
  </si>
  <si>
    <t>MMBJNKB40ED027597</t>
  </si>
  <si>
    <t>AB8671AU</t>
  </si>
  <si>
    <t>E168666</t>
  </si>
  <si>
    <t>MHCTBR54FDK168666</t>
  </si>
  <si>
    <t>AB8957AU</t>
  </si>
  <si>
    <t>4D56CK52919</t>
  </si>
  <si>
    <t>MHML0PU39EK152180</t>
  </si>
  <si>
    <t>AD1781XU</t>
  </si>
  <si>
    <t>4D56CK52924</t>
  </si>
  <si>
    <t>MHML0PU39EK152181</t>
  </si>
  <si>
    <t>B1002BYM</t>
  </si>
  <si>
    <t>E321256</t>
  </si>
  <si>
    <t>MHCTBR54FDK321256</t>
  </si>
  <si>
    <t>B1033BIW</t>
  </si>
  <si>
    <t>E325302</t>
  </si>
  <si>
    <t>MHCTBR54FFK325302</t>
  </si>
  <si>
    <t>B1035BIW</t>
  </si>
  <si>
    <t>E325301</t>
  </si>
  <si>
    <t>MHCTBR54FFK325301</t>
  </si>
  <si>
    <t>B1037BIW</t>
  </si>
  <si>
    <t>E325297</t>
  </si>
  <si>
    <t>MHCTBR54FFK325297</t>
  </si>
  <si>
    <t>B1040BYM</t>
  </si>
  <si>
    <t>E321943</t>
  </si>
  <si>
    <t>MHCTBR54FEK321943</t>
  </si>
  <si>
    <t>B1043BIW</t>
  </si>
  <si>
    <t>E325296</t>
  </si>
  <si>
    <t>MHCTBR54FFK325296</t>
  </si>
  <si>
    <t>B1047BYV</t>
  </si>
  <si>
    <t>HR15941397C</t>
  </si>
  <si>
    <t>MHBG3CG1CEJ020674</t>
  </si>
  <si>
    <t>B1060BIW</t>
  </si>
  <si>
    <t>E325226</t>
  </si>
  <si>
    <t>MHCTBR54FFK325226</t>
  </si>
  <si>
    <t>B1082BYJ</t>
  </si>
  <si>
    <t>E321347</t>
  </si>
  <si>
    <t>MHCTBR54FDK321347</t>
  </si>
  <si>
    <t>B1115BYD</t>
  </si>
  <si>
    <t>E320250</t>
  </si>
  <si>
    <t>MHCTBR54FDK320250</t>
  </si>
  <si>
    <t>B1126BYP</t>
  </si>
  <si>
    <t>E322481</t>
  </si>
  <si>
    <t>MHCTBR54FEK322481</t>
  </si>
  <si>
    <t>B1128BYP</t>
  </si>
  <si>
    <t>E322548</t>
  </si>
  <si>
    <t>MHCTBR54FEK322548</t>
  </si>
  <si>
    <t>B1204BYP</t>
  </si>
  <si>
    <t>E322626</t>
  </si>
  <si>
    <t>MHCTBR54FEK322626</t>
  </si>
  <si>
    <t>B1228BIY</t>
  </si>
  <si>
    <t>E325775</t>
  </si>
  <si>
    <t>MHCTBR54FFK325775</t>
  </si>
  <si>
    <t>B1240BYI</t>
  </si>
  <si>
    <t>HR15701325T</t>
  </si>
  <si>
    <t>MHBG3CG1CDJ011788</t>
  </si>
  <si>
    <t>B1250BYQ</t>
  </si>
  <si>
    <t>E322191</t>
  </si>
  <si>
    <t>MHCTBR54FEK322191</t>
  </si>
  <si>
    <t>B1251BYQ</t>
  </si>
  <si>
    <t>E322540</t>
  </si>
  <si>
    <t>MHCTBR54FEK322540</t>
  </si>
  <si>
    <t>B1252BYQ</t>
  </si>
  <si>
    <t>E322188</t>
  </si>
  <si>
    <t>MHCTBR54FEK322188</t>
  </si>
  <si>
    <t>B1253BYQ</t>
  </si>
  <si>
    <t>E322543</t>
  </si>
  <si>
    <t>MHCTBR54FEK322543</t>
  </si>
  <si>
    <t>B1254BYJ</t>
  </si>
  <si>
    <t>HR15933875C</t>
  </si>
  <si>
    <t>MHBG3CG1FDJ010957</t>
  </si>
  <si>
    <t>B1273BYW</t>
  </si>
  <si>
    <t>E322899</t>
  </si>
  <si>
    <t>MHCTBR54FEK322899</t>
  </si>
  <si>
    <t>B1295BYS</t>
  </si>
  <si>
    <t>E322037</t>
  </si>
  <si>
    <t>MHCTBR54FEK322037</t>
  </si>
  <si>
    <t>B1304BJL</t>
  </si>
  <si>
    <t>4B11MQ7933</t>
  </si>
  <si>
    <t>MHMGAWP2TEK008964</t>
  </si>
  <si>
    <t>B1309BYR</t>
  </si>
  <si>
    <t>E322893</t>
  </si>
  <si>
    <t>MHCTBR54FEK322893</t>
  </si>
  <si>
    <t>B1312BYR</t>
  </si>
  <si>
    <t>E322895</t>
  </si>
  <si>
    <t>MHCTBR54FEK322895</t>
  </si>
  <si>
    <t>B1330BIY</t>
  </si>
  <si>
    <t>E325900</t>
  </si>
  <si>
    <t>MHCTBR54FFK325900</t>
  </si>
  <si>
    <t>B1404BIP</t>
  </si>
  <si>
    <t>E324648</t>
  </si>
  <si>
    <t>MHCTBR54FEK324648</t>
  </si>
  <si>
    <t>B1405BIP</t>
  </si>
  <si>
    <t>E324695</t>
  </si>
  <si>
    <t>MHCTBR54FEK324695</t>
  </si>
  <si>
    <t>B1428BIU</t>
  </si>
  <si>
    <t>E325221</t>
  </si>
  <si>
    <t>MHCTBR54FFK325221</t>
  </si>
  <si>
    <t>B1442BIU</t>
  </si>
  <si>
    <t>E325319</t>
  </si>
  <si>
    <t>MHCTBR54FFK325319</t>
  </si>
  <si>
    <t>B1507BIQ</t>
  </si>
  <si>
    <t>E324396</t>
  </si>
  <si>
    <t>MHCTBR54FEK324396</t>
  </si>
  <si>
    <t>B1508BIM</t>
  </si>
  <si>
    <t>E324346</t>
  </si>
  <si>
    <t>MHCTBR54FEK324346</t>
  </si>
  <si>
    <t>B1524BYM</t>
  </si>
  <si>
    <t>E321952</t>
  </si>
  <si>
    <t>MHCTBR54FEK321952</t>
  </si>
  <si>
    <t>B1551BYU</t>
  </si>
  <si>
    <t>MR20482162B</t>
  </si>
  <si>
    <t>MHBE4DG3CEJ004358</t>
  </si>
  <si>
    <t>B1564BYH</t>
  </si>
  <si>
    <t>E321384</t>
  </si>
  <si>
    <t>MHCTBR54FDK321384</t>
  </si>
  <si>
    <t>B1587BIU</t>
  </si>
  <si>
    <t>E325312</t>
  </si>
  <si>
    <t>MHCTBR54FFK325312</t>
  </si>
  <si>
    <t>B1596BYM</t>
  </si>
  <si>
    <t>E322172</t>
  </si>
  <si>
    <t>MHCTBR54FEK322172</t>
  </si>
  <si>
    <t>B1617BIY</t>
  </si>
  <si>
    <t>E325430</t>
  </si>
  <si>
    <t>MHCTBR54FFK325430</t>
  </si>
  <si>
    <t>B1623BIU</t>
  </si>
  <si>
    <t>E325291</t>
  </si>
  <si>
    <t>MHCTBR54FFK325291</t>
  </si>
  <si>
    <t>B1636BIT</t>
  </si>
  <si>
    <t>E325300</t>
  </si>
  <si>
    <t>MHCTBR54FFK325300</t>
  </si>
  <si>
    <t>B1638BIU</t>
  </si>
  <si>
    <t>E325313</t>
  </si>
  <si>
    <t>MHCTBR54FFK325313</t>
  </si>
  <si>
    <t>B1650BIL</t>
  </si>
  <si>
    <t>HR15721505T</t>
  </si>
  <si>
    <t>MHBG3CG1CEJ032833</t>
  </si>
  <si>
    <t>B1676BIU</t>
  </si>
  <si>
    <t>E325295</t>
  </si>
  <si>
    <t>MHCTBR54FFK325295</t>
  </si>
  <si>
    <t>B1713BIU</t>
  </si>
  <si>
    <t>E325206</t>
  </si>
  <si>
    <t>MHCTBR54FFK325206</t>
  </si>
  <si>
    <t>B1737BIL</t>
  </si>
  <si>
    <t>HR15712479T</t>
  </si>
  <si>
    <t>MHBG3CG1FEJ025349</t>
  </si>
  <si>
    <t>B1790BIT</t>
  </si>
  <si>
    <t>E325292</t>
  </si>
  <si>
    <t>MHCTBR54FFK325292</t>
  </si>
  <si>
    <t>B1819BYQ</t>
  </si>
  <si>
    <t>E322622</t>
  </si>
  <si>
    <t>MHCTBR54FEK322622</t>
  </si>
  <si>
    <t>B1850BYU</t>
  </si>
  <si>
    <t>MR20476265B</t>
  </si>
  <si>
    <t>MHBE4DG3CEJ002087</t>
  </si>
  <si>
    <t>B1903BIV</t>
  </si>
  <si>
    <t>E325304</t>
  </si>
  <si>
    <t>MHCTBR54FFK325304</t>
  </si>
  <si>
    <t>B1926BIY</t>
  </si>
  <si>
    <t>E325507</t>
  </si>
  <si>
    <t>MHCTBR54FFK325507</t>
  </si>
  <si>
    <t>B1944BIT</t>
  </si>
  <si>
    <t>E325298</t>
  </si>
  <si>
    <t>MHCTBR54FFK325298</t>
  </si>
  <si>
    <t>B1951BIZ</t>
  </si>
  <si>
    <t>E325436</t>
  </si>
  <si>
    <t>MHCTBR54FFK325436</t>
  </si>
  <si>
    <t>B1976BIW</t>
  </si>
  <si>
    <t>E325773</t>
  </si>
  <si>
    <t>MHCTBR54FFK325773</t>
  </si>
  <si>
    <t>B1978BYN</t>
  </si>
  <si>
    <t>E322180</t>
  </si>
  <si>
    <t>MHCTBR54FEK322180</t>
  </si>
  <si>
    <t>B1979BYN</t>
  </si>
  <si>
    <t>E322178</t>
  </si>
  <si>
    <t>MHCTBR54FEK322178</t>
  </si>
  <si>
    <t>B1980BYN</t>
  </si>
  <si>
    <t>E322177</t>
  </si>
  <si>
    <t>MHCTBR54FEK322177</t>
  </si>
  <si>
    <t>B1983BYN</t>
  </si>
  <si>
    <t>E322179</t>
  </si>
  <si>
    <t>MHCTBR54FEK322179</t>
  </si>
  <si>
    <t>B1984BYN</t>
  </si>
  <si>
    <t>E322173</t>
  </si>
  <si>
    <t>MHCTBR54FEK322173</t>
  </si>
  <si>
    <t>B7584BDA</t>
  </si>
  <si>
    <t>M056594</t>
  </si>
  <si>
    <t>MHCNKR55HEJ056594</t>
  </si>
  <si>
    <t>B9161BCQ</t>
  </si>
  <si>
    <t>4D34TL27096</t>
  </si>
  <si>
    <t>MHMFE71P1FK053992</t>
  </si>
  <si>
    <t>B9250BCP</t>
  </si>
  <si>
    <t>E171501</t>
  </si>
  <si>
    <t>MHCTBR54FEK171501</t>
  </si>
  <si>
    <t>B9296BCO</t>
  </si>
  <si>
    <t>4D56CK52925</t>
  </si>
  <si>
    <t>MHML0PU39EK152176</t>
  </si>
  <si>
    <t>B9297BCO</t>
  </si>
  <si>
    <t>4D56CK52927</t>
  </si>
  <si>
    <t>MHML0PU39EK152173</t>
  </si>
  <si>
    <t>B9298BCO</t>
  </si>
  <si>
    <t>4D56CK52911</t>
  </si>
  <si>
    <t>MHML0PU39EK152171</t>
  </si>
  <si>
    <t>B9299BCO</t>
  </si>
  <si>
    <t>4D56CK52916</t>
  </si>
  <si>
    <t>MHML0PU39EK152172</t>
  </si>
  <si>
    <t>B9382BDF</t>
  </si>
  <si>
    <t>4D34TK11268</t>
  </si>
  <si>
    <t>MHMFE71P1EK047776</t>
  </si>
  <si>
    <t>B9736BCN</t>
  </si>
  <si>
    <t>E169850</t>
  </si>
  <si>
    <t>MHCTBR54FEK169850</t>
  </si>
  <si>
    <t>B9816BCP</t>
  </si>
  <si>
    <t>4D34TKY0566</t>
  </si>
  <si>
    <t>MHMFE71P1FK053491</t>
  </si>
  <si>
    <t>B9820BCP</t>
  </si>
  <si>
    <t>4D34TKY0585</t>
  </si>
  <si>
    <t>MHMFE71P1FK053492</t>
  </si>
  <si>
    <t>B9822BCP</t>
  </si>
  <si>
    <t>4D34TKY0583</t>
  </si>
  <si>
    <t>MHMFE71P1FK053493</t>
  </si>
  <si>
    <t>B9990BCO</t>
  </si>
  <si>
    <t>4D56CK89510</t>
  </si>
  <si>
    <t>MHML0PU39EK158561</t>
  </si>
  <si>
    <t>BA1708QB</t>
  </si>
  <si>
    <t>E325905</t>
  </si>
  <si>
    <t>MHCTBR54FFK325905</t>
  </si>
  <si>
    <t>BG1615IP</t>
  </si>
  <si>
    <t>E325776</t>
  </si>
  <si>
    <t>MHCTBR54FFK325776</t>
  </si>
  <si>
    <t>BG8366UW</t>
  </si>
  <si>
    <t>4D34TK49425</t>
  </si>
  <si>
    <t>MHMFE71P1EK049367</t>
  </si>
  <si>
    <t>BK1063OL</t>
  </si>
  <si>
    <t>E322496_</t>
  </si>
  <si>
    <t>MHCTBR54FEK322496</t>
  </si>
  <si>
    <t>BK1303ON</t>
  </si>
  <si>
    <t>E322896</t>
  </si>
  <si>
    <t>MHCTBR54FEK322896</t>
  </si>
  <si>
    <t>BK1912OI</t>
  </si>
  <si>
    <t>E321941</t>
  </si>
  <si>
    <t>MHCTBR54FEK321941</t>
  </si>
  <si>
    <t>BK8729CT</t>
  </si>
  <si>
    <t>4D34TK49423</t>
  </si>
  <si>
    <t>MHMFE71P1EK049365</t>
  </si>
  <si>
    <t>BK9377CV</t>
  </si>
  <si>
    <t>4D56CK64883</t>
  </si>
  <si>
    <t>MHML0PU39EK154138</t>
  </si>
  <si>
    <t>BK9378CV</t>
  </si>
  <si>
    <t>4D56CK64739</t>
  </si>
  <si>
    <t>MHML0PU39EK154120</t>
  </si>
  <si>
    <t>BK9791CW</t>
  </si>
  <si>
    <t>E171957</t>
  </si>
  <si>
    <t>MHCTBR54FEK171957</t>
  </si>
  <si>
    <t>BL889JG</t>
  </si>
  <si>
    <t>E325903</t>
  </si>
  <si>
    <t>MHCTBR54FFK325903</t>
  </si>
  <si>
    <t>BL933JO</t>
  </si>
  <si>
    <t>E324657</t>
  </si>
  <si>
    <t>MHCTBR54FEK324657</t>
  </si>
  <si>
    <t>BL1265JR</t>
  </si>
  <si>
    <t>BP1383MG</t>
  </si>
  <si>
    <t>E324098</t>
  </si>
  <si>
    <t>MHCTBR54FEK324098</t>
  </si>
  <si>
    <t>DB1587AX</t>
  </si>
  <si>
    <t>E324351</t>
  </si>
  <si>
    <t>MHCTBR54FEK324351</t>
  </si>
  <si>
    <t>DD1150QC</t>
  </si>
  <si>
    <t>E325780</t>
  </si>
  <si>
    <t>MHCTBR54FFK325780</t>
  </si>
  <si>
    <t>DD1151QC</t>
  </si>
  <si>
    <t>E325898</t>
  </si>
  <si>
    <t>MHCTBR54FFK325898</t>
  </si>
  <si>
    <t>DD1152QC</t>
  </si>
  <si>
    <t>E325896</t>
  </si>
  <si>
    <t>MHCTBR54FFK325896</t>
  </si>
  <si>
    <t>DD8894XD</t>
  </si>
  <si>
    <t>4D56CK52928</t>
  </si>
  <si>
    <t>MHML0PU39EK152177</t>
  </si>
  <si>
    <t>DK1167BN</t>
  </si>
  <si>
    <t>E325778</t>
  </si>
  <si>
    <t>MHCTBR54FFK325778</t>
  </si>
  <si>
    <t>L9167AM</t>
  </si>
  <si>
    <t>4D34TK52823</t>
  </si>
  <si>
    <t>MHMFE73P2EK024869</t>
  </si>
  <si>
    <t>L9168AM</t>
  </si>
  <si>
    <t>4D34TK52822</t>
  </si>
  <si>
    <t>MHMFE73P2EK024868</t>
  </si>
  <si>
    <t>L9715AJ</t>
  </si>
  <si>
    <t>4D56CK11444</t>
  </si>
  <si>
    <t>MHML0PU39EK141197</t>
  </si>
  <si>
    <t>L9716AJ</t>
  </si>
  <si>
    <t>4D56CK11442</t>
  </si>
  <si>
    <t>MHML0PU39EK141201</t>
  </si>
  <si>
    <t>L9154BE</t>
  </si>
  <si>
    <t>L9721AJ</t>
  </si>
  <si>
    <t>E168621</t>
  </si>
  <si>
    <t>MHCTBR54FDK168621</t>
  </si>
  <si>
    <t>L9731AK</t>
  </si>
  <si>
    <t>4D56CK52930</t>
  </si>
  <si>
    <t>MHML0PU39EK152178</t>
  </si>
  <si>
    <t>B1003BYX</t>
  </si>
  <si>
    <t>3SZDEG7507</t>
  </si>
  <si>
    <t>MHKM1CA3JEK017311</t>
  </si>
  <si>
    <t>B1014BYX</t>
  </si>
  <si>
    <t>3SZDEF2721</t>
  </si>
  <si>
    <t>MHKM1CA3JEK016556</t>
  </si>
  <si>
    <t>B1015BYX</t>
  </si>
  <si>
    <t>3SZDEG2991</t>
  </si>
  <si>
    <t>MHKM1CA3JEK017024</t>
  </si>
  <si>
    <t>B1016BYX</t>
  </si>
  <si>
    <t>3SZDEG5477</t>
  </si>
  <si>
    <t>MHKM1CA3JEK017181</t>
  </si>
  <si>
    <t>B1022BIC</t>
  </si>
  <si>
    <t>ME04159</t>
  </si>
  <si>
    <t>MHKM1BA3JEJ073627</t>
  </si>
  <si>
    <t>B1023BYX</t>
  </si>
  <si>
    <t>3SZDEH0613</t>
  </si>
  <si>
    <t>MHKM1CA3JEK017559</t>
  </si>
  <si>
    <t>B1024BYX</t>
  </si>
  <si>
    <t>3SZDEG6653</t>
  </si>
  <si>
    <t>MHKM1CA3JEK017279</t>
  </si>
  <si>
    <t>B1025BYX</t>
  </si>
  <si>
    <t>3SZDEG9890</t>
  </si>
  <si>
    <t>MHKM1CA3JEK017483</t>
  </si>
  <si>
    <t>B1026BYX</t>
  </si>
  <si>
    <t>3SZDEG0144</t>
  </si>
  <si>
    <t>MHKM1CA3JEK016870</t>
  </si>
  <si>
    <t>B1029BIM</t>
  </si>
  <si>
    <t>K3MF01772</t>
  </si>
  <si>
    <t>MHKM1BA3JEJ094627</t>
  </si>
  <si>
    <t>B1034BYL</t>
  </si>
  <si>
    <t>3SZDED8427</t>
  </si>
  <si>
    <t>MHKM1CB4JEK029125</t>
  </si>
  <si>
    <t>B1035BIP</t>
  </si>
  <si>
    <t>K3MF22126</t>
  </si>
  <si>
    <t>MHKM1BA3JEK219469</t>
  </si>
  <si>
    <t>B1036BIS</t>
  </si>
  <si>
    <t>ME15619</t>
  </si>
  <si>
    <t>MHKM1BA3JEJ076841</t>
  </si>
  <si>
    <t>B1038BIS</t>
  </si>
  <si>
    <t>ME15707</t>
  </si>
  <si>
    <t>MHKM1BA3JEJ076584</t>
  </si>
  <si>
    <t>B1038BYX</t>
  </si>
  <si>
    <t>3SZDEF7116</t>
  </si>
  <si>
    <t>MHKM1CA3JEK016745</t>
  </si>
  <si>
    <t>B1056BIL</t>
  </si>
  <si>
    <t>ME63487</t>
  </si>
  <si>
    <t>MHKM1BB3JEK027161</t>
  </si>
  <si>
    <t>B1063BIS</t>
  </si>
  <si>
    <t>ME14482</t>
  </si>
  <si>
    <t>MHKM1BA3JEK211780</t>
  </si>
  <si>
    <t>B1080BIL</t>
  </si>
  <si>
    <t>MD84931</t>
  </si>
  <si>
    <t>MHKM1BA3JEJ065670</t>
  </si>
  <si>
    <t>B1081BYX</t>
  </si>
  <si>
    <t>3SZDEJ6639</t>
  </si>
  <si>
    <t>MHKM1CA3JEK018367</t>
  </si>
  <si>
    <t>B1089BYX</t>
  </si>
  <si>
    <t>3SZDEJ3133</t>
  </si>
  <si>
    <t>MHKM1CA3JEK018255</t>
  </si>
  <si>
    <t>B1096BIF</t>
  </si>
  <si>
    <t>ME47693</t>
  </si>
  <si>
    <t>MHKM1BA3JEJ085895</t>
  </si>
  <si>
    <t>B1099BIM</t>
  </si>
  <si>
    <t>ME20362</t>
  </si>
  <si>
    <t>MHKM1BA3JEK213239</t>
  </si>
  <si>
    <t>B1114BYX</t>
  </si>
  <si>
    <t>MD55863</t>
  </si>
  <si>
    <t>MHKM1BA3JEJ060517</t>
  </si>
  <si>
    <t>B1117BIM</t>
  </si>
  <si>
    <t>MD89766</t>
  </si>
  <si>
    <t>MHKM1BA3JEJ068919</t>
  </si>
  <si>
    <t>B1117BYX</t>
  </si>
  <si>
    <t>MD55823</t>
  </si>
  <si>
    <t>MHKM1BA3JEJ060518</t>
  </si>
  <si>
    <t>B1120BYX</t>
  </si>
  <si>
    <t>MD55503</t>
  </si>
  <si>
    <t>MHKM1BA3JEJ060525</t>
  </si>
  <si>
    <t>B1121BYX</t>
  </si>
  <si>
    <t>MD56006</t>
  </si>
  <si>
    <t>MHKM1BA3JEJ060506</t>
  </si>
  <si>
    <t>B1124BYX</t>
  </si>
  <si>
    <t>3SZDEH7383</t>
  </si>
  <si>
    <t>MHKM1CA3JEK017995</t>
  </si>
  <si>
    <t>B1126BIC</t>
  </si>
  <si>
    <t>MD56746</t>
  </si>
  <si>
    <t>MHKM1BA3JEJ060665</t>
  </si>
  <si>
    <t>B1127BIC</t>
  </si>
  <si>
    <t>MD51525</t>
  </si>
  <si>
    <t>MHKM1BA3JEJ060655</t>
  </si>
  <si>
    <t>B1128BIM</t>
  </si>
  <si>
    <t>ME53753</t>
  </si>
  <si>
    <t>MHKM1BA3JEJ088159</t>
  </si>
  <si>
    <t>B1129BIC</t>
  </si>
  <si>
    <t>MD56251</t>
  </si>
  <si>
    <t>MHKM1BA3JEJ060657</t>
  </si>
  <si>
    <t>B1135BYX</t>
  </si>
  <si>
    <t>MD57531</t>
  </si>
  <si>
    <t>MHKM1BA3JEJ060508</t>
  </si>
  <si>
    <t>B1136BYX</t>
  </si>
  <si>
    <t>3SZDEK0769</t>
  </si>
  <si>
    <t>MHKM1CA3JEK018637</t>
  </si>
  <si>
    <t>B1140BIQ</t>
  </si>
  <si>
    <t>MD90596</t>
  </si>
  <si>
    <t>MHKM1BA3JEJ069134</t>
  </si>
  <si>
    <t>B1140BYX</t>
  </si>
  <si>
    <t>3SZDEJ9078</t>
  </si>
  <si>
    <t>MHKM1CA3JEK018447</t>
  </si>
  <si>
    <t>B1153BIS</t>
  </si>
  <si>
    <t>MD86492</t>
  </si>
  <si>
    <t>MHKM1BA3JEJ067983</t>
  </si>
  <si>
    <t>B1154BIS</t>
  </si>
  <si>
    <t>ME13477</t>
  </si>
  <si>
    <t>MHKM1BA3JEK211549</t>
  </si>
  <si>
    <t>B1156BIS</t>
  </si>
  <si>
    <t>K3MF09996</t>
  </si>
  <si>
    <t>MHKM1BA2JEJ003494</t>
  </si>
  <si>
    <t>B1158BIS</t>
  </si>
  <si>
    <t>K3MF10533</t>
  </si>
  <si>
    <t>MHKM1BA2JEJ003631</t>
  </si>
  <si>
    <t>B1202BIK</t>
  </si>
  <si>
    <t>ME55164</t>
  </si>
  <si>
    <t>MHKM1BB3JEK026777</t>
  </si>
  <si>
    <t>B1203BIK</t>
  </si>
  <si>
    <t>MD94383</t>
  </si>
  <si>
    <t>MHKM1BA3JEK206986</t>
  </si>
  <si>
    <t>B1215BIU</t>
  </si>
  <si>
    <t>K3MF19248</t>
  </si>
  <si>
    <t>MHKM1BA2JEJ005299</t>
  </si>
  <si>
    <t>B1227BYS</t>
  </si>
  <si>
    <t>MD42773</t>
  </si>
  <si>
    <t>MHKM1BB3JEK021612</t>
  </si>
  <si>
    <t>B1228BYS</t>
  </si>
  <si>
    <t>3SZDEF5279</t>
  </si>
  <si>
    <t>MHKM1CA3JEK016817</t>
  </si>
  <si>
    <t>B1240BIF</t>
  </si>
  <si>
    <t>ME49058</t>
  </si>
  <si>
    <t>MHKM1BA3JEJ085979</t>
  </si>
  <si>
    <t>B1243BIP</t>
  </si>
  <si>
    <t>MF17720</t>
  </si>
  <si>
    <t>MHKM1BA3JEJ100045</t>
  </si>
  <si>
    <t>B1245BIP</t>
  </si>
  <si>
    <t>K3MF18681</t>
  </si>
  <si>
    <t>MHKM1BA3JEJ099687</t>
  </si>
  <si>
    <t>B1246BIP</t>
  </si>
  <si>
    <t>K3MF19118</t>
  </si>
  <si>
    <t>MHKM1BA3JEJ099563</t>
  </si>
  <si>
    <t>B1247BYY</t>
  </si>
  <si>
    <t>3SZDEM6773</t>
  </si>
  <si>
    <t>MHKM1CB4JEK034508</t>
  </si>
  <si>
    <t>B1249BIP</t>
  </si>
  <si>
    <t>K3MF18048</t>
  </si>
  <si>
    <t>MHKM1BA3JEJ099477</t>
  </si>
  <si>
    <t>B1251BIP</t>
  </si>
  <si>
    <t>K3MF16881</t>
  </si>
  <si>
    <t>MHKM1BA3JEJ099342</t>
  </si>
  <si>
    <t>B1252BIP</t>
  </si>
  <si>
    <t>K3MF17695</t>
  </si>
  <si>
    <t>MHKM1BA3JEJ099251</t>
  </si>
  <si>
    <t>B1254BIP</t>
  </si>
  <si>
    <t>K3MF20533</t>
  </si>
  <si>
    <t>MHKM1BA3JEJ100226</t>
  </si>
  <si>
    <t>B1255BIP</t>
  </si>
  <si>
    <t>K3MF13893</t>
  </si>
  <si>
    <t>MHKM1BA3JEJ099305</t>
  </si>
  <si>
    <t>B1258BIP</t>
  </si>
  <si>
    <t>K3MF21871</t>
  </si>
  <si>
    <t>MHKM1BA3JEJ100669</t>
  </si>
  <si>
    <t>B1259BYS</t>
  </si>
  <si>
    <t>MD52614</t>
  </si>
  <si>
    <t>MHKM1BA3JEJ059542</t>
  </si>
  <si>
    <t>B1260BYS</t>
  </si>
  <si>
    <t>MD76058</t>
  </si>
  <si>
    <t>MHKM1BB3JEK022900</t>
  </si>
  <si>
    <t>B1293BIP</t>
  </si>
  <si>
    <t>K3MF17291</t>
  </si>
  <si>
    <t>MHKM1BA3JEJ099137</t>
  </si>
  <si>
    <t>B1295BYB</t>
  </si>
  <si>
    <t>MC24786</t>
  </si>
  <si>
    <t>MHKM1BA3JDK168481</t>
  </si>
  <si>
    <t>B1307BIM</t>
  </si>
  <si>
    <t>K3MF15253</t>
  </si>
  <si>
    <t>MHKM1BB3JEK027598</t>
  </si>
  <si>
    <t>B1310BIM</t>
  </si>
  <si>
    <t>DEP1953</t>
  </si>
  <si>
    <t>MHKM1CB4JEK036094</t>
  </si>
  <si>
    <t>B1315BYB</t>
  </si>
  <si>
    <t>MC26049</t>
  </si>
  <si>
    <t>MHKM1BA3JDK168962</t>
  </si>
  <si>
    <t>B1316BIM</t>
  </si>
  <si>
    <t>DER2771</t>
  </si>
  <si>
    <t>MHKM1CB4JEK036922</t>
  </si>
  <si>
    <t>B1328BIQ</t>
  </si>
  <si>
    <t>ME16348</t>
  </si>
  <si>
    <t>MHKM1BA3JEK212281</t>
  </si>
  <si>
    <t>B1329BIA</t>
  </si>
  <si>
    <t>MD05451</t>
  </si>
  <si>
    <t>MHKM1BB2JEK005080</t>
  </si>
  <si>
    <t>B1332BIQ</t>
  </si>
  <si>
    <t>ME18713</t>
  </si>
  <si>
    <t>MHKM1BA3JEK212820</t>
  </si>
  <si>
    <t>B1335BIQ</t>
  </si>
  <si>
    <t>ME18095</t>
  </si>
  <si>
    <t>MHKM1BA3JEK212738</t>
  </si>
  <si>
    <t>B1336BIQ</t>
  </si>
  <si>
    <t>ME16845</t>
  </si>
  <si>
    <t>MHKM1BA3JEJ076942</t>
  </si>
  <si>
    <t>B1338BIQ</t>
  </si>
  <si>
    <t>ME17128</t>
  </si>
  <si>
    <t>MHKM1BA3JEK212449</t>
  </si>
  <si>
    <t>B1346BYB</t>
  </si>
  <si>
    <t>MC25594</t>
  </si>
  <si>
    <t>MHKM1BA3JDK168793</t>
  </si>
  <si>
    <t>B1350BYB</t>
  </si>
  <si>
    <t>MC21776</t>
  </si>
  <si>
    <t>MHKM1BA3JDK167934</t>
  </si>
  <si>
    <t>B1354BIL</t>
  </si>
  <si>
    <t>ME47336</t>
  </si>
  <si>
    <t>MHKM1BB3JEK026826</t>
  </si>
  <si>
    <t>B1357BIP</t>
  </si>
  <si>
    <t>K3MF16116</t>
  </si>
  <si>
    <t>MHKM1BA2JEK061257</t>
  </si>
  <si>
    <t>B1366BIQ</t>
  </si>
  <si>
    <t>MD56958</t>
  </si>
  <si>
    <t>MHKM1BA3JEJ060607</t>
  </si>
  <si>
    <t>B1412BIV</t>
  </si>
  <si>
    <t>3SZDFE9563</t>
  </si>
  <si>
    <t>MHKM1CB4JFK039599</t>
  </si>
  <si>
    <t>B1421BIK</t>
  </si>
  <si>
    <t>MD91019</t>
  </si>
  <si>
    <t>MHKM1BA3JEJ069101</t>
  </si>
  <si>
    <t>B1424BIK</t>
  </si>
  <si>
    <t>MD90933</t>
  </si>
  <si>
    <t>MHKM1BA3JEJ069094</t>
  </si>
  <si>
    <t>B1442BIJ</t>
  </si>
  <si>
    <t>ME19806</t>
  </si>
  <si>
    <t>MHKM1BA3JEJ077467</t>
  </si>
  <si>
    <t>B1443BIJ</t>
  </si>
  <si>
    <t>MF00500</t>
  </si>
  <si>
    <t>MHKM1BA2JEJ001645</t>
  </si>
  <si>
    <t>B1448BIP</t>
  </si>
  <si>
    <t>K3MF11022</t>
  </si>
  <si>
    <t>MHKM1BB2JEK006972</t>
  </si>
  <si>
    <t>B1460BIF</t>
  </si>
  <si>
    <t>MD77759</t>
  </si>
  <si>
    <t>MHKM1BA3JEJ066322</t>
  </si>
  <si>
    <t>B1465BIF</t>
  </si>
  <si>
    <t>MD53959</t>
  </si>
  <si>
    <t>MHKM1BA3JEJ060183</t>
  </si>
  <si>
    <t>B1466BIF</t>
  </si>
  <si>
    <t>MD57882</t>
  </si>
  <si>
    <t>MHKM1BA3JEJ061068</t>
  </si>
  <si>
    <t>B1521BIS</t>
  </si>
  <si>
    <t>K3MF44602</t>
  </si>
  <si>
    <t>MHKM1BA2JFJ007393</t>
  </si>
  <si>
    <t>B1528BYI</t>
  </si>
  <si>
    <t>MC74226</t>
  </si>
  <si>
    <t>MHKM1BA3JDK182193</t>
  </si>
  <si>
    <t>B1534BIF</t>
  </si>
  <si>
    <t>MD56426</t>
  </si>
  <si>
    <t>MHKM1BA3JEJ060666</t>
  </si>
  <si>
    <t>B1541BYB</t>
  </si>
  <si>
    <t>MC09689</t>
  </si>
  <si>
    <t>MHKM1BA3JDK164733</t>
  </si>
  <si>
    <t>B1548BYB</t>
  </si>
  <si>
    <t>MC17714</t>
  </si>
  <si>
    <t>MHKM1BA3JDJ032147</t>
  </si>
  <si>
    <t>B1556BYI</t>
  </si>
  <si>
    <t>MC84504</t>
  </si>
  <si>
    <t>MHKM1BA3JDJ043837</t>
  </si>
  <si>
    <t>B1557BYI</t>
  </si>
  <si>
    <t>MC82160</t>
  </si>
  <si>
    <t>MHKM1BA3JDJ043083</t>
  </si>
  <si>
    <t>B1559BIK</t>
  </si>
  <si>
    <t>ME54994</t>
  </si>
  <si>
    <t>MHKM1BA3JEJ088768</t>
  </si>
  <si>
    <t>B1560BIK</t>
  </si>
  <si>
    <t>ME54533</t>
  </si>
  <si>
    <t>MHKM1BA2JEK060353</t>
  </si>
  <si>
    <t>B1575BIO</t>
  </si>
  <si>
    <t>MD75177</t>
  </si>
  <si>
    <t>MHKM1BA3JEJ066086</t>
  </si>
  <si>
    <t>B1575BYP</t>
  </si>
  <si>
    <t>MD55632</t>
  </si>
  <si>
    <t>MHKM1BA3JEJ060545</t>
  </si>
  <si>
    <t>B1576BYV</t>
  </si>
  <si>
    <t>MD99096</t>
  </si>
  <si>
    <t>MHKM1BA3JEK207779</t>
  </si>
  <si>
    <t>B1580BIO</t>
  </si>
  <si>
    <t>ME71111</t>
  </si>
  <si>
    <t>MHKM1BA3JEJ093912</t>
  </si>
  <si>
    <t>B1580BYP</t>
  </si>
  <si>
    <t>MD46565</t>
  </si>
  <si>
    <t>MHKM1BA3JEJ057846</t>
  </si>
  <si>
    <t>B1581BYP</t>
  </si>
  <si>
    <t>MD483781</t>
  </si>
  <si>
    <t>MHKM1BA3JEJ057130</t>
  </si>
  <si>
    <t>B1582BYP</t>
  </si>
  <si>
    <t>MD55627</t>
  </si>
  <si>
    <t>MHKM1BA3JEJ060546</t>
  </si>
  <si>
    <t>B1583BYI</t>
  </si>
  <si>
    <t>MC70910</t>
  </si>
  <si>
    <t>MHKM1BA3JDK181585</t>
  </si>
  <si>
    <t>B1587BIR</t>
  </si>
  <si>
    <t>DEK5940</t>
  </si>
  <si>
    <t>MHKM1CB4JEK032836</t>
  </si>
  <si>
    <t>B1588BIR</t>
  </si>
  <si>
    <t>DEM8259</t>
  </si>
  <si>
    <t>MHKM1CA4JEK077040</t>
  </si>
  <si>
    <t>B1592BIR</t>
  </si>
  <si>
    <t>ME18033</t>
  </si>
  <si>
    <t>MHKM1BA3JEK212687</t>
  </si>
  <si>
    <t>B1593BIF</t>
  </si>
  <si>
    <t>MD57104</t>
  </si>
  <si>
    <t>MHKM1BA3JEJ061094</t>
  </si>
  <si>
    <t>B1595BIT</t>
  </si>
  <si>
    <t>K3MF49449</t>
  </si>
  <si>
    <t>MHKM1BA3JFJ106272</t>
  </si>
  <si>
    <t>B1604BIE</t>
  </si>
  <si>
    <t>ME49571</t>
  </si>
  <si>
    <t>MHKM1BA2JEK059562</t>
  </si>
  <si>
    <t>B1615BYN</t>
  </si>
  <si>
    <t>MC97266</t>
  </si>
  <si>
    <t>MHKM1BA3JEJ047918</t>
  </si>
  <si>
    <t>B1618BYN</t>
  </si>
  <si>
    <t>MD02984</t>
  </si>
  <si>
    <t>MHKM1BA3JEK190797</t>
  </si>
  <si>
    <t>B1619BYN</t>
  </si>
  <si>
    <t>MD03386</t>
  </si>
  <si>
    <t>MHKM1BA3JEJ047607</t>
  </si>
  <si>
    <t>B1620BYN</t>
  </si>
  <si>
    <t>MC96223</t>
  </si>
  <si>
    <t>MHKM1BA3JEJ046379</t>
  </si>
  <si>
    <t>B1651BIJ</t>
  </si>
  <si>
    <t>MD97166</t>
  </si>
  <si>
    <t>MHKM1BA3JEJ070691</t>
  </si>
  <si>
    <t>B1651BYI</t>
  </si>
  <si>
    <t>MC68399</t>
  </si>
  <si>
    <t>MHKM1BA3JDK180560</t>
  </si>
  <si>
    <t>B1652BIJ</t>
  </si>
  <si>
    <t>MF00180</t>
  </si>
  <si>
    <t>MHKM1BA3JEK216174</t>
  </si>
  <si>
    <t>B1653BYI</t>
  </si>
  <si>
    <t>MC85564</t>
  </si>
  <si>
    <t>MHKM1BA3JDK186032</t>
  </si>
  <si>
    <t>B1656BIR</t>
  </si>
  <si>
    <t>ME14110</t>
  </si>
  <si>
    <t>MHKM1BA3JEK211589</t>
  </si>
  <si>
    <t>B1657BYI</t>
  </si>
  <si>
    <t>MC88778</t>
  </si>
  <si>
    <t>MHKM1BA3JDK186712</t>
  </si>
  <si>
    <t>B1658BIR</t>
  </si>
  <si>
    <t>ME26579</t>
  </si>
  <si>
    <t>MHKM1BA3JEK214709</t>
  </si>
  <si>
    <t>B1659BIR</t>
  </si>
  <si>
    <t>ME18751</t>
  </si>
  <si>
    <t>MHKM1BA3JEK212827</t>
  </si>
  <si>
    <t>B1659BYI</t>
  </si>
  <si>
    <t>MC71027</t>
  </si>
  <si>
    <t>MHKM1BA3JDK182218</t>
  </si>
  <si>
    <t>B1669BYI</t>
  </si>
  <si>
    <t>MC74624</t>
  </si>
  <si>
    <t>MHKM1BA3JDJ041843</t>
  </si>
  <si>
    <t>B1678BIJ</t>
  </si>
  <si>
    <t>ME30694</t>
  </si>
  <si>
    <t>MHKM1BA3JEJ080115</t>
  </si>
  <si>
    <t>B1678BIO</t>
  </si>
  <si>
    <t>ME42075</t>
  </si>
  <si>
    <t>MHKM1BA3JEJ083282</t>
  </si>
  <si>
    <t>B1679BIO</t>
  </si>
  <si>
    <t>MD88808</t>
  </si>
  <si>
    <t>MHKM1BA3JEJ068670</t>
  </si>
  <si>
    <t>B1680BIO</t>
  </si>
  <si>
    <t>MD66046</t>
  </si>
  <si>
    <t>MHKM1BA3JEK203384</t>
  </si>
  <si>
    <t>B1683BIF</t>
  </si>
  <si>
    <t>MD58597</t>
  </si>
  <si>
    <t>MHKM1BA3JEJ061155</t>
  </si>
  <si>
    <t>B1685BIR</t>
  </si>
  <si>
    <t>ME14426</t>
  </si>
  <si>
    <t>MHKM1BA3JEK211747</t>
  </si>
  <si>
    <t>B1685BYI</t>
  </si>
  <si>
    <t>MC66930</t>
  </si>
  <si>
    <t>MHKM1BA3JDK180216</t>
  </si>
  <si>
    <t>B1686BIJ</t>
  </si>
  <si>
    <t>ME17639</t>
  </si>
  <si>
    <t>MHKM1BA3JEJ076998</t>
  </si>
  <si>
    <t>B1686BIR</t>
  </si>
  <si>
    <t>ME44566</t>
  </si>
  <si>
    <t>MHKM1BA3JEJ084321</t>
  </si>
  <si>
    <t>B1687BIJ</t>
  </si>
  <si>
    <t>ME24394</t>
  </si>
  <si>
    <t>MHKM1BA3JEK214131</t>
  </si>
  <si>
    <t>B1687BIR</t>
  </si>
  <si>
    <t>ME19249</t>
  </si>
  <si>
    <t>MHKM1BA3JEK213012</t>
  </si>
  <si>
    <t>B1689BIR</t>
  </si>
  <si>
    <t>ME19825</t>
  </si>
  <si>
    <t>MHKM1BA3JEK213254</t>
  </si>
  <si>
    <t>B1690BIK</t>
  </si>
  <si>
    <t>MD85033</t>
  </si>
  <si>
    <t>MHKM1BA3JEJ065678</t>
  </si>
  <si>
    <t>B1690BIR</t>
  </si>
  <si>
    <t>ME07912</t>
  </si>
  <si>
    <t>MHKM1BA3JEJ075118</t>
  </si>
  <si>
    <t>B1691BIK</t>
  </si>
  <si>
    <t>DEL8723</t>
  </si>
  <si>
    <t>MHKM1CB4JEK033714</t>
  </si>
  <si>
    <t>B1696BYI</t>
  </si>
  <si>
    <t>MC94599</t>
  </si>
  <si>
    <t>MHKM1BA3JDJ045700</t>
  </si>
  <si>
    <t>B1696BYR</t>
  </si>
  <si>
    <t>MD56149</t>
  </si>
  <si>
    <t>MHKM1BA3JEJ060577</t>
  </si>
  <si>
    <t>B1697BYR</t>
  </si>
  <si>
    <t>MD55972</t>
  </si>
  <si>
    <t>MHKM1BA3JEJ060548</t>
  </si>
  <si>
    <t>B1714BIS</t>
  </si>
  <si>
    <t>MF41981</t>
  </si>
  <si>
    <t>MHKM1BA2JFJ007044</t>
  </si>
  <si>
    <t>B1715BYH</t>
  </si>
  <si>
    <t>MC58491</t>
  </si>
  <si>
    <t>MHKM1BA3JDJ038819</t>
  </si>
  <si>
    <t>B1716BIS</t>
  </si>
  <si>
    <t>K3MF49477</t>
  </si>
  <si>
    <t>MHKM1BA2JFJ007936</t>
  </si>
  <si>
    <t>B1719BIO</t>
  </si>
  <si>
    <t>ME52203</t>
  </si>
  <si>
    <t>MHKM1BA3JEJ087623</t>
  </si>
  <si>
    <t>B1721BYR</t>
  </si>
  <si>
    <t>MD55952</t>
  </si>
  <si>
    <t>MHKM1BA3JEJ060567</t>
  </si>
  <si>
    <t>B1722BYR</t>
  </si>
  <si>
    <t>MD52103</t>
  </si>
  <si>
    <t>MHKM1BA3JEJ060574</t>
  </si>
  <si>
    <t>B1725BYI</t>
  </si>
  <si>
    <t>MC85513</t>
  </si>
  <si>
    <t>MHKM1BA3JDJ044139</t>
  </si>
  <si>
    <t>B1725BYR</t>
  </si>
  <si>
    <t>MD56137</t>
  </si>
  <si>
    <t>MHKM1BA3JEJ060557</t>
  </si>
  <si>
    <t>B1731BYX</t>
  </si>
  <si>
    <t>MD56136</t>
  </si>
  <si>
    <t>MHKM1BA3JEJ060527</t>
  </si>
  <si>
    <t>B1732BIS</t>
  </si>
  <si>
    <t>K3MF29964</t>
  </si>
  <si>
    <t>MHKM1BA2JFJ007146</t>
  </si>
  <si>
    <t>B1741BIJ</t>
  </si>
  <si>
    <t>MD95606</t>
  </si>
  <si>
    <t>MHKM1BA3JEJ070337</t>
  </si>
  <si>
    <t>B1749BIO</t>
  </si>
  <si>
    <t>ME03311</t>
  </si>
  <si>
    <t>MHKM1BA3JEJ073582</t>
  </si>
  <si>
    <t>B1756BIO</t>
  </si>
  <si>
    <t>MD88450</t>
  </si>
  <si>
    <t>MHKM1BA3JEJ068598</t>
  </si>
  <si>
    <t>B1756BYR</t>
  </si>
  <si>
    <t>MD55984</t>
  </si>
  <si>
    <t>MHKM1BA3JEJ060555</t>
  </si>
  <si>
    <t>B1758BIO</t>
  </si>
  <si>
    <t>K3MF10965</t>
  </si>
  <si>
    <t>MHKM1BA2JEK060957</t>
  </si>
  <si>
    <t>B1759BYR</t>
  </si>
  <si>
    <t>MD52115</t>
  </si>
  <si>
    <t>MHKM1BA3JEJ060565</t>
  </si>
  <si>
    <t>B1761BIO</t>
  </si>
  <si>
    <t>MD91902</t>
  </si>
  <si>
    <t>MHKM1BA3JEK206378</t>
  </si>
  <si>
    <t>B1762BYR</t>
  </si>
  <si>
    <t>MD43144</t>
  </si>
  <si>
    <t>MHKM1BA3JEJ057632</t>
  </si>
  <si>
    <t>B1766BIO</t>
  </si>
  <si>
    <t>MD79664</t>
  </si>
  <si>
    <t>MHKM1BA3JEK202830</t>
  </si>
  <si>
    <t>B1772BIP</t>
  </si>
  <si>
    <t>MD88916</t>
  </si>
  <si>
    <t>MHKM1BA3JEJ068991</t>
  </si>
  <si>
    <t>B1786BYI</t>
  </si>
  <si>
    <t>MC65133</t>
  </si>
  <si>
    <t>MHKM1BA3JDK179964</t>
  </si>
  <si>
    <t>B1788BYI</t>
  </si>
  <si>
    <t>MC65591</t>
  </si>
  <si>
    <t>MHKM1BA3JDK179652</t>
  </si>
  <si>
    <t>B1789BYI</t>
  </si>
  <si>
    <t>MC90800</t>
  </si>
  <si>
    <t>MHKM1BA3JDJ045406</t>
  </si>
  <si>
    <t>B1790BYI</t>
  </si>
  <si>
    <t>MC89771</t>
  </si>
  <si>
    <t>MHKM1BA3JDJ044629</t>
  </si>
  <si>
    <t>B1793BIT</t>
  </si>
  <si>
    <t>K3MF26328</t>
  </si>
  <si>
    <t>MHKM1BA2JEJ006602</t>
  </si>
  <si>
    <t>B1798BYI</t>
  </si>
  <si>
    <t>MC61000</t>
  </si>
  <si>
    <t>MHKM1BA3JDJ040125</t>
  </si>
  <si>
    <t>B1815BIG</t>
  </si>
  <si>
    <t>ME24628</t>
  </si>
  <si>
    <t>MHKM1BB3JEK025102</t>
  </si>
  <si>
    <t>B1834BYI</t>
  </si>
  <si>
    <t>MC71269</t>
  </si>
  <si>
    <t>MHKM1BA3JDK181311</t>
  </si>
  <si>
    <t>B1836BYI</t>
  </si>
  <si>
    <t>MC70153</t>
  </si>
  <si>
    <t>MHKM1BA3JDJ040951</t>
  </si>
  <si>
    <t>B1838BYI</t>
  </si>
  <si>
    <t>MC83181</t>
  </si>
  <si>
    <t>MHKM1BA3JDJ043346</t>
  </si>
  <si>
    <t>B1838BYZ</t>
  </si>
  <si>
    <t>3SZDEL6285</t>
  </si>
  <si>
    <t>MHKM1CA4JEK075003</t>
  </si>
  <si>
    <t>B1840BIO</t>
  </si>
  <si>
    <t>K3MF14204</t>
  </si>
  <si>
    <t>MHKM1BA2JEK061072</t>
  </si>
  <si>
    <t>B1841BIO</t>
  </si>
  <si>
    <t>K3MF18320</t>
  </si>
  <si>
    <t>MHKM1BA2JEJ005238</t>
  </si>
  <si>
    <t>B1841BIS</t>
  </si>
  <si>
    <t>K3MF47053</t>
  </si>
  <si>
    <t>MHKM1BA2JFJ007926</t>
  </si>
  <si>
    <t>B1852BIG</t>
  </si>
  <si>
    <t>ME67391</t>
  </si>
  <si>
    <t>MHKM1BB2JEK006632</t>
  </si>
  <si>
    <t>B1856BYI</t>
  </si>
  <si>
    <t>MC80231</t>
  </si>
  <si>
    <t>MHKM1BA3JDK183996</t>
  </si>
  <si>
    <t>B1857BYI</t>
  </si>
  <si>
    <t>MC81067</t>
  </si>
  <si>
    <t>MHKM1BA3JDK184228</t>
  </si>
  <si>
    <t>B1876BIO</t>
  </si>
  <si>
    <t>ME65772</t>
  </si>
  <si>
    <t>MHKM1BA2JEJ000484</t>
  </si>
  <si>
    <t>B1907BIB</t>
  </si>
  <si>
    <t>MD95611</t>
  </si>
  <si>
    <t>MHKM1BA3JEJ070343</t>
  </si>
  <si>
    <t>B1910BIB</t>
  </si>
  <si>
    <t>MD56088</t>
  </si>
  <si>
    <t>MHKM1BA3JEJ060664</t>
  </si>
  <si>
    <t>B1925BIB</t>
  </si>
  <si>
    <t>ME04975</t>
  </si>
  <si>
    <t>MHKM1BA3JEJ074011</t>
  </si>
  <si>
    <t>B1925BIJ</t>
  </si>
  <si>
    <t>MD90288</t>
  </si>
  <si>
    <t>MHKM1BA3JEK205941</t>
  </si>
  <si>
    <t>B1927BIB</t>
  </si>
  <si>
    <t>ME05295</t>
  </si>
  <si>
    <t>MHKM1BA3JEJ074116</t>
  </si>
  <si>
    <t>B1928BIB</t>
  </si>
  <si>
    <t>ME05852</t>
  </si>
  <si>
    <t>MHKM1BA3JEJ074280</t>
  </si>
  <si>
    <t>B1929BIB</t>
  </si>
  <si>
    <t>ME03307</t>
  </si>
  <si>
    <t>MHKM1BA3JEJ073588</t>
  </si>
  <si>
    <t>B1966BIT</t>
  </si>
  <si>
    <t>K3MF25833</t>
  </si>
  <si>
    <t>MHKM1BA2JEJ006436</t>
  </si>
  <si>
    <t>B1991BYA</t>
  </si>
  <si>
    <t>MC16762</t>
  </si>
  <si>
    <t>MHKM1BA3JDJ031788</t>
  </si>
  <si>
    <t>B1997BIL</t>
  </si>
  <si>
    <t>MD83082</t>
  </si>
  <si>
    <t>MHKM1BA3JEK218202</t>
  </si>
  <si>
    <t>B1997BYW</t>
  </si>
  <si>
    <t>DEG4206</t>
  </si>
  <si>
    <t>MHKM1CA3JEK017123</t>
  </si>
  <si>
    <t>B555PUN</t>
  </si>
  <si>
    <t>K3MD72450</t>
  </si>
  <si>
    <t>MHKM1BB3JEK022668</t>
  </si>
  <si>
    <t>BK1192OO</t>
  </si>
  <si>
    <t>K3MF18406</t>
  </si>
  <si>
    <t>MHKM1BA3JEJ099621</t>
  </si>
  <si>
    <t>BK1389OY</t>
  </si>
  <si>
    <t>ME21770</t>
  </si>
  <si>
    <t>MHKM1BA3JEK213663</t>
  </si>
  <si>
    <t>BK1573IG</t>
  </si>
  <si>
    <t>3SZDFA7593</t>
  </si>
  <si>
    <t>MHKM1CA4JEK089924</t>
  </si>
  <si>
    <t>DK1492BH</t>
  </si>
  <si>
    <t>ME70681</t>
  </si>
  <si>
    <t>MHKM1BB3JEK027384</t>
  </si>
  <si>
    <t>DS1448AI</t>
  </si>
  <si>
    <t>MD42429</t>
  </si>
  <si>
    <t>MHKM1BA3JEK198836</t>
  </si>
  <si>
    <t>KT1354ZC</t>
  </si>
  <si>
    <t>MD94154</t>
  </si>
  <si>
    <t>MHKM1BA3JEJ069975</t>
  </si>
  <si>
    <t>L1790AN</t>
  </si>
  <si>
    <t>K3MF06284</t>
  </si>
  <si>
    <t>MHKM1BA2JEJ002509</t>
  </si>
  <si>
    <t>L1795AN</t>
  </si>
  <si>
    <t>K3MF13399</t>
  </si>
  <si>
    <t>MHKM1BA2JEK061030</t>
  </si>
  <si>
    <t>L1797AN</t>
  </si>
  <si>
    <t>K3MF07816</t>
  </si>
  <si>
    <t>MHKM1BA2JEJ002961</t>
  </si>
  <si>
    <t>L1802AN</t>
  </si>
  <si>
    <t>K3MF13533</t>
  </si>
  <si>
    <t>MHKM1BA2JEJ004360</t>
  </si>
  <si>
    <t>L1806AN</t>
  </si>
  <si>
    <t>K3MF07658</t>
  </si>
  <si>
    <t>MHKM1BA2JEJ002776</t>
  </si>
  <si>
    <t>L1814AN</t>
  </si>
  <si>
    <t>K3MF10192</t>
  </si>
  <si>
    <t>MHKM1BA2JEJ003511</t>
  </si>
  <si>
    <t>L1880DJ</t>
  </si>
  <si>
    <t>MD94549</t>
  </si>
  <si>
    <t>MHKM1BA3JEJ070523</t>
  </si>
  <si>
    <t>B1301UJS</t>
  </si>
  <si>
    <t>4B11XP3219</t>
  </si>
  <si>
    <t>MK2GAWP2TJK000627</t>
  </si>
  <si>
    <t>B9213CXS</t>
  </si>
  <si>
    <t>4D34TS47033</t>
  </si>
  <si>
    <t>MHMFE71P1JK062637</t>
  </si>
  <si>
    <t>B9214CXS</t>
  </si>
  <si>
    <t>4D34TS64426</t>
  </si>
  <si>
    <t>MHMFE71P1JK062873</t>
  </si>
  <si>
    <t>B9215CXS</t>
  </si>
  <si>
    <t>4D34TS47028</t>
  </si>
  <si>
    <t>MHMFE71P1JK062638</t>
  </si>
  <si>
    <t>B9229CXS</t>
  </si>
  <si>
    <t>4D34TS47036</t>
  </si>
  <si>
    <t>MHMFE71P1JK062619</t>
  </si>
  <si>
    <t>B9219CXS</t>
  </si>
  <si>
    <t>4D34TS77048</t>
  </si>
  <si>
    <t>MHMFE71P1JK062953</t>
  </si>
  <si>
    <t>B9228CXS</t>
  </si>
  <si>
    <t>4D34TS77047</t>
  </si>
  <si>
    <t>MHMFE71P1JK062952</t>
  </si>
  <si>
    <t>B9242CXS</t>
  </si>
  <si>
    <t>4D34TS50048</t>
  </si>
  <si>
    <t>MHMFE71P1JK062745</t>
  </si>
  <si>
    <t>B9252CXS</t>
  </si>
  <si>
    <t>4D34TS76688</t>
  </si>
  <si>
    <t>MHMFE84P8JK013891</t>
  </si>
  <si>
    <t>B9263CXS</t>
  </si>
  <si>
    <t>4D34TS95271</t>
  </si>
  <si>
    <t>MHMFE84P8JK014392</t>
  </si>
  <si>
    <t>B9253CXS</t>
  </si>
  <si>
    <t>4D34TS95267</t>
  </si>
  <si>
    <t>MHMFE84P8JK014391</t>
  </si>
  <si>
    <t>B9251CXS</t>
  </si>
  <si>
    <t>4D34TS95272</t>
  </si>
  <si>
    <t>MHMFE84P8JK014371</t>
  </si>
  <si>
    <t>B9367PCO</t>
  </si>
  <si>
    <t>4HK1752136</t>
  </si>
  <si>
    <t>MHCFTR90TJJ000190</t>
  </si>
  <si>
    <t>B9250CXS</t>
  </si>
  <si>
    <t>4D34TS76689</t>
  </si>
  <si>
    <t>MHMFE84P8JK013892</t>
  </si>
  <si>
    <t>B9254CXS</t>
  </si>
  <si>
    <t>4D34TS95282</t>
  </si>
  <si>
    <t>MHMFE84P8JK014355</t>
  </si>
  <si>
    <t>B9323CXS</t>
  </si>
  <si>
    <t>4D34TS81841</t>
  </si>
  <si>
    <t>MHMFE71P1JK063188</t>
  </si>
  <si>
    <t>B9319CXS</t>
  </si>
  <si>
    <t>4D34TS77080</t>
  </si>
  <si>
    <t>MHMFE71P1JK063008</t>
  </si>
  <si>
    <t>B9313CXS</t>
  </si>
  <si>
    <t>4D34TS81898</t>
  </si>
  <si>
    <t>MHMFE71P1JK063190</t>
  </si>
  <si>
    <t>B9322CXS</t>
  </si>
  <si>
    <t>4D34TS79032</t>
  </si>
  <si>
    <t>MHMFE71P1JK063061</t>
  </si>
  <si>
    <t>B9282CXS</t>
  </si>
  <si>
    <t>4D34TSX3101</t>
  </si>
  <si>
    <t>MHMFE71P1JK063436</t>
  </si>
  <si>
    <t>B9284CXS</t>
  </si>
  <si>
    <t>4D34TSX3145</t>
  </si>
  <si>
    <t>MHMFE71P1JK063424</t>
  </si>
  <si>
    <t>B9287CXS</t>
  </si>
  <si>
    <t>4D34TSX3119</t>
  </si>
  <si>
    <t>MHMFE71P1JK063437</t>
  </si>
  <si>
    <t>B9286CXS</t>
  </si>
  <si>
    <t>4D34TS00646</t>
  </si>
  <si>
    <t>MHMFE71P1JK063401</t>
  </si>
  <si>
    <t>B9280CXS</t>
  </si>
  <si>
    <t>4D34TSX3132</t>
  </si>
  <si>
    <t>MHMFE71P1JK063429</t>
  </si>
  <si>
    <t>B9292CXS</t>
  </si>
  <si>
    <t>4D34TSX3118</t>
  </si>
  <si>
    <t>MHMFE71P1JK063439</t>
  </si>
  <si>
    <t>B9268BCE</t>
  </si>
  <si>
    <t>E155997</t>
  </si>
  <si>
    <t>MHCTBR54BBK155997</t>
  </si>
  <si>
    <t>B9841BCD</t>
  </si>
  <si>
    <t>E155178</t>
  </si>
  <si>
    <t>MHCTBR54BBK155178</t>
  </si>
  <si>
    <t>B9971BCD</t>
  </si>
  <si>
    <t>E155565</t>
  </si>
  <si>
    <t>MHCTBR54BBK155565</t>
  </si>
  <si>
    <t>BE9209CC</t>
  </si>
  <si>
    <t>E155446</t>
  </si>
  <si>
    <t>MHCTBR54BBK155446</t>
  </si>
  <si>
    <t>DR9374AG</t>
  </si>
  <si>
    <t>E155460</t>
  </si>
  <si>
    <t>MHCTBR54BBK155460</t>
  </si>
  <si>
    <t>KT1950LB</t>
  </si>
  <si>
    <t>DK54055</t>
  </si>
  <si>
    <t>MHKV3BA3JCK017688</t>
  </si>
  <si>
    <t>L9834AJ</t>
  </si>
  <si>
    <t>E155232</t>
  </si>
  <si>
    <t>MHCTBR54BBK155232</t>
  </si>
  <si>
    <t>AB9661JN</t>
  </si>
  <si>
    <t>E164304</t>
  </si>
  <si>
    <t>MHCTBR54BCK164304</t>
  </si>
  <si>
    <t>AD1772UU</t>
  </si>
  <si>
    <t>E164306</t>
  </si>
  <si>
    <t>MHCTBR54BCK164306</t>
  </si>
  <si>
    <t>E318043</t>
  </si>
  <si>
    <t>MB06009</t>
  </si>
  <si>
    <t>B1236EU</t>
  </si>
  <si>
    <t>DDH2038</t>
  </si>
  <si>
    <t>MA48811</t>
  </si>
  <si>
    <t>DDH3953</t>
  </si>
  <si>
    <t>DDJ0565</t>
  </si>
  <si>
    <t>DDH4021</t>
  </si>
  <si>
    <t>DDH5713</t>
  </si>
  <si>
    <t>DDH8664</t>
  </si>
  <si>
    <t>DDH5684</t>
  </si>
  <si>
    <t>MHFE2CK3JDK019874</t>
  </si>
  <si>
    <t>BE8115BF</t>
  </si>
  <si>
    <t>E163587</t>
  </si>
  <si>
    <t>MHCTBR54BCK163587</t>
  </si>
  <si>
    <t>DK9902EN</t>
  </si>
  <si>
    <t>E163273</t>
  </si>
  <si>
    <t>MHCTBR54BCK163273</t>
  </si>
  <si>
    <t>MA11473</t>
  </si>
  <si>
    <t>L9030E</t>
  </si>
  <si>
    <t>E163338</t>
  </si>
  <si>
    <t>MHCTBR54BCK163338</t>
  </si>
  <si>
    <t>B1125BRU</t>
  </si>
  <si>
    <t>1TR7587985</t>
  </si>
  <si>
    <t>MHFXW42G5D2263100</t>
  </si>
  <si>
    <t>B1147BRZ</t>
  </si>
  <si>
    <t>1TR7478661</t>
  </si>
  <si>
    <t>MHFXW42G6D2246838</t>
  </si>
  <si>
    <t>B1359BRY</t>
  </si>
  <si>
    <t>1TR7615354</t>
  </si>
  <si>
    <t>MHFXW42G3D2266934</t>
  </si>
  <si>
    <t>B1702BRU</t>
  </si>
  <si>
    <t>1TR7593369</t>
  </si>
  <si>
    <t>MHFXW42GXD2263948</t>
  </si>
  <si>
    <t>KT1317LS</t>
  </si>
  <si>
    <t>MB60292</t>
  </si>
  <si>
    <t>MHKM1BA3JDK153534</t>
  </si>
  <si>
    <t>L9610D</t>
  </si>
  <si>
    <t>4D56CH55729</t>
  </si>
  <si>
    <t>MHML0PU39CK096787</t>
  </si>
  <si>
    <t>B9326CXS</t>
  </si>
  <si>
    <t>4D34TSX3093</t>
  </si>
  <si>
    <t>MHMFE71P1JK063478</t>
  </si>
  <si>
    <t>B9311CXS</t>
  </si>
  <si>
    <t>4D34TSX3094</t>
  </si>
  <si>
    <t>MHMFE71P1JK063479</t>
  </si>
  <si>
    <t>B9324CXS</t>
  </si>
  <si>
    <t>4D34TSX3091</t>
  </si>
  <si>
    <t>MHMFE71P1JK063467</t>
  </si>
  <si>
    <t>B9318CXS</t>
  </si>
  <si>
    <t>4D34TSX3114</t>
  </si>
  <si>
    <t>MHMFE71P1JK063475</t>
  </si>
  <si>
    <t>B9315CXS</t>
  </si>
  <si>
    <t>4D34TSO0650</t>
  </si>
  <si>
    <t>MHMFE71P1JK063375</t>
  </si>
  <si>
    <t>B9321CXS</t>
  </si>
  <si>
    <t>4D34TSX3112</t>
  </si>
  <si>
    <t>MHMFE71P1JK063474</t>
  </si>
  <si>
    <t>B9316CXS</t>
  </si>
  <si>
    <t>4D34TSX3096</t>
  </si>
  <si>
    <t>MHMFE71P1JK063480</t>
  </si>
  <si>
    <t>B9317CXS</t>
  </si>
  <si>
    <t>4D34TSX3115</t>
  </si>
  <si>
    <t>MHMFE71P1JK063473</t>
  </si>
  <si>
    <t>B9320CXS</t>
  </si>
  <si>
    <t>4D34TSX3137</t>
  </si>
  <si>
    <t>MHMFE71P1JK063452</t>
  </si>
  <si>
    <t>B9325CXS</t>
  </si>
  <si>
    <t>4D34TSX3192</t>
  </si>
  <si>
    <t>MHMFE71P1JK063468</t>
  </si>
  <si>
    <t>B2436UKU</t>
  </si>
  <si>
    <t>4A91GM8006</t>
  </si>
  <si>
    <t>MK2NCWPARKJ002052</t>
  </si>
  <si>
    <t>B2391UKU</t>
  </si>
  <si>
    <t>4A91GN4618</t>
  </si>
  <si>
    <t>MK2NCWPARKJ001886</t>
  </si>
  <si>
    <t>B2438UKU</t>
  </si>
  <si>
    <t>4A91GM9269</t>
  </si>
  <si>
    <t>MK2NCWPARKJ001937</t>
  </si>
  <si>
    <t>B2430UKW</t>
  </si>
  <si>
    <t>4A91GM7741</t>
  </si>
  <si>
    <t>MK2NCWPARKJ002039</t>
  </si>
  <si>
    <t>B2509UKW</t>
  </si>
  <si>
    <t>4A91GK0966</t>
  </si>
  <si>
    <t>MK2NCWPARKJ002042</t>
  </si>
  <si>
    <t>B2428UKW</t>
  </si>
  <si>
    <t>4A91GK0959</t>
  </si>
  <si>
    <t>MK2NCWPARKJ002043</t>
  </si>
  <si>
    <t>B2507UKW</t>
  </si>
  <si>
    <t>4A91GL9879</t>
  </si>
  <si>
    <t>MK2NCWPARKJ002135</t>
  </si>
  <si>
    <t>BM9084TQ</t>
  </si>
  <si>
    <t>4D34TKX7801</t>
  </si>
  <si>
    <t>MHMFE71P1EK053159</t>
  </si>
  <si>
    <t>B9608FYV</t>
  </si>
  <si>
    <t>GH8*439034*A1*P</t>
  </si>
  <si>
    <t>JPCZX22AXHT015720</t>
  </si>
  <si>
    <t>B9607FYV</t>
  </si>
  <si>
    <t>GH8*438980*A1*P</t>
  </si>
  <si>
    <t>JPCZX22A8HT015697</t>
  </si>
  <si>
    <t>B9610FYV</t>
  </si>
  <si>
    <t>GH8*438991*A1*P</t>
  </si>
  <si>
    <t>JPCZX22A3HT015719</t>
  </si>
  <si>
    <t>B2778UKX</t>
  </si>
  <si>
    <t>4A91GQ7504</t>
  </si>
  <si>
    <t>MK2NCWPARKJ003010</t>
  </si>
  <si>
    <t>CF14E18569</t>
  </si>
  <si>
    <t>CF14E-18569</t>
  </si>
  <si>
    <t>CF14E-18570</t>
  </si>
  <si>
    <t>B9892PCO</t>
  </si>
  <si>
    <t>4D56CT23318</t>
  </si>
  <si>
    <t>MK2L0PU39KJ004196</t>
  </si>
  <si>
    <t>B9098BEV</t>
  </si>
  <si>
    <t>6D16T22421</t>
  </si>
  <si>
    <t>MHMFN517GKK001709</t>
  </si>
  <si>
    <t>B9087BEV</t>
  </si>
  <si>
    <t>6D16T22433</t>
  </si>
  <si>
    <t>MHFMN517GKK001683</t>
  </si>
  <si>
    <t>B9096BEV</t>
  </si>
  <si>
    <t>6D16T22426</t>
  </si>
  <si>
    <t>MHMFN517GKK001711</t>
  </si>
  <si>
    <t>B2514UKY</t>
  </si>
  <si>
    <t>B2510UKY</t>
  </si>
  <si>
    <t>B9967PCO</t>
  </si>
  <si>
    <t>4D56CT35501</t>
  </si>
  <si>
    <t>MK2L0PU39KJ006386</t>
  </si>
  <si>
    <t>KT8314YM</t>
  </si>
  <si>
    <t>4D56UAX2669</t>
  </si>
  <si>
    <t>MMBJNKL30KH029573</t>
  </si>
  <si>
    <t>KT8315YM</t>
  </si>
  <si>
    <t>4D56UAX2723</t>
  </si>
  <si>
    <t>MMBJNKL30KH029628</t>
  </si>
  <si>
    <t>KT8317YM</t>
  </si>
  <si>
    <t>4D56UAX2762</t>
  </si>
  <si>
    <t>MMBJNKL30KH029676</t>
  </si>
  <si>
    <t>KT8316YM</t>
  </si>
  <si>
    <t>4D56UAX2785</t>
  </si>
  <si>
    <t>MMBJNKL30KH029654</t>
  </si>
  <si>
    <t>B9424CXS</t>
  </si>
  <si>
    <t>6D16T32689</t>
  </si>
  <si>
    <t>MHMFM517FKK001420</t>
  </si>
  <si>
    <t>B9420CXS</t>
  </si>
  <si>
    <t>6D16T32697</t>
  </si>
  <si>
    <t>MHMFM517FKK001427</t>
  </si>
  <si>
    <t>B9413CXS</t>
  </si>
  <si>
    <t>6D16T32684</t>
  </si>
  <si>
    <t>MHMFM517FKK001424</t>
  </si>
  <si>
    <t>B9411CXS</t>
  </si>
  <si>
    <t>6D16T32686</t>
  </si>
  <si>
    <t>MHMFM517FKK001423</t>
  </si>
  <si>
    <t>B9409CXS</t>
  </si>
  <si>
    <t>6D16T32690</t>
  </si>
  <si>
    <t>MHMFM517FKK001422</t>
  </si>
  <si>
    <t>B9422CXS</t>
  </si>
  <si>
    <t>4D34TT36630</t>
  </si>
  <si>
    <t>MHMFE84P8KK015888</t>
  </si>
  <si>
    <t>B9415CXS</t>
  </si>
  <si>
    <t>4D34TT24889</t>
  </si>
  <si>
    <t>MHMFE84P8KK015749</t>
  </si>
  <si>
    <t>B9466CXS</t>
  </si>
  <si>
    <t>6D16T32695</t>
  </si>
  <si>
    <t>MHMFM517FKK001428</t>
  </si>
  <si>
    <t>B9457CXS</t>
  </si>
  <si>
    <t>6D16T32696</t>
  </si>
  <si>
    <t>MHMFM517FKK001426</t>
  </si>
  <si>
    <t>B9459CXS</t>
  </si>
  <si>
    <t>6D16T32680</t>
  </si>
  <si>
    <t>MHMFM517FKK001435</t>
  </si>
  <si>
    <t>B9464CXS</t>
  </si>
  <si>
    <t>6D16T32674</t>
  </si>
  <si>
    <t>MHMFM517FKK001438</t>
  </si>
  <si>
    <t>B9461CXS</t>
  </si>
  <si>
    <t>6D16T32687</t>
  </si>
  <si>
    <t>MHMFM517FKK001418</t>
  </si>
  <si>
    <t>KT8564YM</t>
  </si>
  <si>
    <t>4D56UAX2680</t>
  </si>
  <si>
    <t>MMBJNKL30KH029540</t>
  </si>
  <si>
    <t>KT8508YM</t>
  </si>
  <si>
    <t>4D56UAX0142</t>
  </si>
  <si>
    <t>MMBJNKL30KH023904</t>
  </si>
  <si>
    <t>KT8509YM</t>
  </si>
  <si>
    <t>4D56UAW9928</t>
  </si>
  <si>
    <t>MMBJNKL30KH023492</t>
  </si>
  <si>
    <t>KT8510YM</t>
  </si>
  <si>
    <t>4D56UAW9845</t>
  </si>
  <si>
    <t>MMBJNKL30KH023420</t>
  </si>
  <si>
    <t>B9470CXS</t>
  </si>
  <si>
    <t>6D16T53620</t>
  </si>
  <si>
    <t>MHMFM517FKK001450</t>
  </si>
  <si>
    <t>B9465CXS</t>
  </si>
  <si>
    <t>6D16T53614</t>
  </si>
  <si>
    <t>MHMFM517FKK001455</t>
  </si>
  <si>
    <t>B9467CXS</t>
  </si>
  <si>
    <t>6D16T53625</t>
  </si>
  <si>
    <t>MHMFM517FKK001454</t>
  </si>
  <si>
    <t>B9469CXS</t>
  </si>
  <si>
    <t>6D16T53628</t>
  </si>
  <si>
    <t>MHMFM517FKK001452</t>
  </si>
  <si>
    <t>B9471CXS</t>
  </si>
  <si>
    <t>6D16T53621</t>
  </si>
  <si>
    <t>MHMFM517FKK001451</t>
  </si>
  <si>
    <t>B9482CXS</t>
  </si>
  <si>
    <t>6D16T53610</t>
  </si>
  <si>
    <t>MHMFM517FKK001457</t>
  </si>
  <si>
    <t>B9475CXS</t>
  </si>
  <si>
    <t>6D16T53616</t>
  </si>
  <si>
    <t>MHMFM517FKK001463</t>
  </si>
  <si>
    <t>B9478CXS</t>
  </si>
  <si>
    <t>6D16T53632</t>
  </si>
  <si>
    <t>MHMFM517FKK001462</t>
  </si>
  <si>
    <t>B9476CXS</t>
  </si>
  <si>
    <t>6D16T53633</t>
  </si>
  <si>
    <t>MHMFM517FKK001461</t>
  </si>
  <si>
    <t>B9359SCH</t>
  </si>
  <si>
    <t>4D56CT52319</t>
  </si>
  <si>
    <t>MK2L0PU39KJ012972</t>
  </si>
  <si>
    <t>B9373SCH</t>
  </si>
  <si>
    <t>4D56CT52321</t>
  </si>
  <si>
    <t>MK2L0PU39KJ012968</t>
  </si>
  <si>
    <t>B9369SCH</t>
  </si>
  <si>
    <t>4D56CT52249</t>
  </si>
  <si>
    <t>MK2L0PU39KJ012331</t>
  </si>
  <si>
    <t>B9310SCH</t>
  </si>
  <si>
    <t>4D56CT52335</t>
  </si>
  <si>
    <t>MK2L0PU39KJ012978</t>
  </si>
  <si>
    <t>B9312SCH</t>
  </si>
  <si>
    <t>4D56CT52398</t>
  </si>
  <si>
    <t>MK2L0PU39KJ012259</t>
  </si>
  <si>
    <t>B9316SCH</t>
  </si>
  <si>
    <t>4D56CT62489</t>
  </si>
  <si>
    <t>MK2L0PU39KJ012271</t>
  </si>
  <si>
    <t>B9361SCH</t>
  </si>
  <si>
    <t>4D56CT62422</t>
  </si>
  <si>
    <t>MK2L0PU39KJ012982</t>
  </si>
  <si>
    <t>B9290SCH</t>
  </si>
  <si>
    <t>4D56CT62459</t>
  </si>
  <si>
    <t>MK2L0PU39KJ011736</t>
  </si>
  <si>
    <t>B9345SCH</t>
  </si>
  <si>
    <t>4D56CT52400</t>
  </si>
  <si>
    <t>MK2L0PU39KJ010754</t>
  </si>
  <si>
    <t>B9308SCH</t>
  </si>
  <si>
    <t>4D56CT52343</t>
  </si>
  <si>
    <t>MK2L0PU39KJ012255</t>
  </si>
  <si>
    <t>B9367SCH</t>
  </si>
  <si>
    <t>4D56CT52215</t>
  </si>
  <si>
    <t>MK2L0PU39KJ011137</t>
  </si>
  <si>
    <t>B9298SCH</t>
  </si>
  <si>
    <t>4D56CT52377</t>
  </si>
  <si>
    <t>MK2L0PU39KJ012990</t>
  </si>
  <si>
    <t>B9302SCH</t>
  </si>
  <si>
    <t>4D56CT62464</t>
  </si>
  <si>
    <t>MK2L0PU39KJ013003</t>
  </si>
  <si>
    <t>B9292SCH</t>
  </si>
  <si>
    <t>4D56CT62482</t>
  </si>
  <si>
    <t>MK2L0PU39KJ013019</t>
  </si>
  <si>
    <t>B9347SCH</t>
  </si>
  <si>
    <t>4D56CT62477</t>
  </si>
  <si>
    <t>MK2L0PU39KJ013024</t>
  </si>
  <si>
    <t>B9355SCH</t>
  </si>
  <si>
    <t>4D56CT62448</t>
  </si>
  <si>
    <t>MK2L0PU39KJ013151</t>
  </si>
  <si>
    <t>B9351SCH</t>
  </si>
  <si>
    <t>4D56CT52285</t>
  </si>
  <si>
    <t>MK2L0PU39KJ013160</t>
  </si>
  <si>
    <t>B9365SCH</t>
  </si>
  <si>
    <t>4D56CT62507</t>
  </si>
  <si>
    <t>MK2L0PU39KJ013222</t>
  </si>
  <si>
    <t>B9304SCH</t>
  </si>
  <si>
    <t>4D56CT62573</t>
  </si>
  <si>
    <t>MK2L0PU39KJ013254</t>
  </si>
  <si>
    <t>B9357SCH</t>
  </si>
  <si>
    <t>4D56CT62571</t>
  </si>
  <si>
    <t>MK2L0PU39KJ013255</t>
  </si>
  <si>
    <t>B9306SCH</t>
  </si>
  <si>
    <t>4D56CT62673</t>
  </si>
  <si>
    <t>MK2L0PU39KJ013264</t>
  </si>
  <si>
    <t>B9320SCH</t>
  </si>
  <si>
    <t>4D56CT52399</t>
  </si>
  <si>
    <t>MK2L0PU39KJ012556</t>
  </si>
  <si>
    <t>B9322SCH</t>
  </si>
  <si>
    <t>4D56CT62492</t>
  </si>
  <si>
    <t>MK2L0PU39KJ012561</t>
  </si>
  <si>
    <t>B9353SCH</t>
  </si>
  <si>
    <t>4D56CT62469</t>
  </si>
  <si>
    <t>MK2L0PU39KJ012986</t>
  </si>
  <si>
    <t>B9182PDE</t>
  </si>
  <si>
    <t>J08EUFJ89330</t>
  </si>
  <si>
    <t>MJEFM8JN1HJE19174</t>
  </si>
  <si>
    <t>B9180PDE</t>
  </si>
  <si>
    <t>J08EUFJ89361</t>
  </si>
  <si>
    <t>MJEFM8JN1HJE19181</t>
  </si>
  <si>
    <t>B9177PDE</t>
  </si>
  <si>
    <t>J08EUFJ88951</t>
  </si>
  <si>
    <t>MJEFM8JN1HJE19053</t>
  </si>
  <si>
    <t>B9164PDE</t>
  </si>
  <si>
    <t>J08EUFJ89321</t>
  </si>
  <si>
    <t>MJEFM8JN1HJE19165</t>
  </si>
  <si>
    <t>B9170PDE</t>
  </si>
  <si>
    <t>J08EUFJ89362</t>
  </si>
  <si>
    <t>MJEFM8JN1HJE19182</t>
  </si>
  <si>
    <t>B9168PDE</t>
  </si>
  <si>
    <t>J08EUFJ89190</t>
  </si>
  <si>
    <t>MJEFM8JN1HJE19130</t>
  </si>
  <si>
    <t>B9260BXT</t>
  </si>
  <si>
    <t>B9318SCH</t>
  </si>
  <si>
    <t>4D56CT62567</t>
  </si>
  <si>
    <t>MK2L0PU39KJ013165</t>
  </si>
  <si>
    <t>B9393SCH</t>
  </si>
  <si>
    <t>4D56CT63729</t>
  </si>
  <si>
    <t>MK2L0PU39KJ014435</t>
  </si>
  <si>
    <t>B9349SCH</t>
  </si>
  <si>
    <t>4D56CT62447</t>
  </si>
  <si>
    <t>MK2L0PU39KJ013156</t>
  </si>
  <si>
    <t>B9314SCH</t>
  </si>
  <si>
    <t>4D56CT62533</t>
  </si>
  <si>
    <t>MK2L0PU39KJ013253</t>
  </si>
  <si>
    <t>B9403SCH</t>
  </si>
  <si>
    <t>4D56CT52262</t>
  </si>
  <si>
    <t>MK2L0PU39KJ012321</t>
  </si>
  <si>
    <t>B9392SCH</t>
  </si>
  <si>
    <t>4D56CT62498</t>
  </si>
  <si>
    <t>MK2L0PU39KJ013142</t>
  </si>
  <si>
    <t>B9390SCH</t>
  </si>
  <si>
    <t>4D56CT63059</t>
  </si>
  <si>
    <t>MK2L0PU39KJ013724</t>
  </si>
  <si>
    <t>B9396SCH</t>
  </si>
  <si>
    <t>4D56CT62727</t>
  </si>
  <si>
    <t>MK2L0PU39KJ013258</t>
  </si>
  <si>
    <t>B9395SCH</t>
  </si>
  <si>
    <t>4D56CT63064</t>
  </si>
  <si>
    <t>MK2L0PU39KJ013759</t>
  </si>
  <si>
    <t>B9394SCH</t>
  </si>
  <si>
    <t>4D56CT62495</t>
  </si>
  <si>
    <t>MK2L0PU39KJ013147</t>
  </si>
  <si>
    <t>B9399SCH</t>
  </si>
  <si>
    <t>4D56CT63057</t>
  </si>
  <si>
    <t>MK2L0PU39KJ013757</t>
  </si>
  <si>
    <t>B1983UJT</t>
  </si>
  <si>
    <t>4N15UDY6018</t>
  </si>
  <si>
    <t>MMBGUKR10KH017758</t>
  </si>
  <si>
    <t>KT8096YN</t>
  </si>
  <si>
    <t>4D56UAY2723</t>
  </si>
  <si>
    <t>MMBJNKL30KH044285</t>
  </si>
  <si>
    <t>B9300SCH</t>
  </si>
  <si>
    <t>4D56CT52410</t>
  </si>
  <si>
    <t>MK2L0PU39KJ012648</t>
  </si>
  <si>
    <t>B9404SCH</t>
  </si>
  <si>
    <t>4D56CT62956</t>
  </si>
  <si>
    <t>MK2L0PU39KJ013623</t>
  </si>
  <si>
    <t>B9388SCH</t>
  </si>
  <si>
    <t>4D56CT63802</t>
  </si>
  <si>
    <t>MK2L0PU39KJ014234</t>
  </si>
  <si>
    <t>B9391SCH</t>
  </si>
  <si>
    <t>4D56CT63743</t>
  </si>
  <si>
    <t>MK2L0PU39KJ014303</t>
  </si>
  <si>
    <t>B9386SCH</t>
  </si>
  <si>
    <t>4D56CT63618</t>
  </si>
  <si>
    <t>MK2L0PU39KJ014380</t>
  </si>
  <si>
    <t>B9401SCH</t>
  </si>
  <si>
    <t>4D56CT63695</t>
  </si>
  <si>
    <t>MK2L0PU39KJ014393</t>
  </si>
  <si>
    <t>B9397SCH</t>
  </si>
  <si>
    <t>4D56CT63803</t>
  </si>
  <si>
    <t>MK2L0PU39KJ014395</t>
  </si>
  <si>
    <t>B9407SCH</t>
  </si>
  <si>
    <t>4D56CT63726</t>
  </si>
  <si>
    <t>MK2L0PU39KJ014441</t>
  </si>
  <si>
    <t>B9405SCH</t>
  </si>
  <si>
    <t>4D56CT63663</t>
  </si>
  <si>
    <t>MK2L0PU39KJ014443</t>
  </si>
  <si>
    <t>B9415SCH</t>
  </si>
  <si>
    <t>4D56CT63716</t>
  </si>
  <si>
    <t>MK2L0PU39KJ014455</t>
  </si>
  <si>
    <t>B9402SCH</t>
  </si>
  <si>
    <t>4D56CT63740</t>
  </si>
  <si>
    <t>MK2L0PU39KJ014504</t>
  </si>
  <si>
    <t>B9398SCH</t>
  </si>
  <si>
    <t>4D56CT63739</t>
  </si>
  <si>
    <t>MK2L0PU39KJ014510</t>
  </si>
  <si>
    <t>B9400SCH</t>
  </si>
  <si>
    <t>4D56CT63747</t>
  </si>
  <si>
    <t>MK2L0PU39KJ014571</t>
  </si>
  <si>
    <t>B2841PKD</t>
  </si>
  <si>
    <t>4A91GR1115</t>
  </si>
  <si>
    <t>MK2NCWMARKJ000561</t>
  </si>
  <si>
    <t>B9395BXT</t>
  </si>
  <si>
    <t>4D34TT37153</t>
  </si>
  <si>
    <t>MHMFE84P8KK015966</t>
  </si>
  <si>
    <t>BG8221P</t>
  </si>
  <si>
    <t>B078993</t>
  </si>
  <si>
    <t>MHCNMR71HHJ078993</t>
  </si>
  <si>
    <t>BG8176P</t>
  </si>
  <si>
    <t>B080911</t>
  </si>
  <si>
    <t>MHCNMR71HHJ080911</t>
  </si>
  <si>
    <t>BG8162P</t>
  </si>
  <si>
    <t>B080900</t>
  </si>
  <si>
    <t>MHCNMR71HHJ080900</t>
  </si>
  <si>
    <t>BG8216P</t>
  </si>
  <si>
    <t>B079058</t>
  </si>
  <si>
    <t>MHCNMR71HHJ079058</t>
  </si>
  <si>
    <t>BG8219P</t>
  </si>
  <si>
    <t>B079002</t>
  </si>
  <si>
    <t>MHCNMR71HHJ079002</t>
  </si>
  <si>
    <t>B9437NYU</t>
  </si>
  <si>
    <t>J08EUFJ78334</t>
  </si>
  <si>
    <t>MJEFM8JN1GJE12300</t>
  </si>
  <si>
    <t>B9441NYU</t>
  </si>
  <si>
    <t>J08EUFJ78336</t>
  </si>
  <si>
    <t>MJEFM8JN1GJE12302</t>
  </si>
  <si>
    <t>B9443NYU</t>
  </si>
  <si>
    <t>J08EUFJ78332</t>
  </si>
  <si>
    <t>MJEFM8JN1GJE12298</t>
  </si>
  <si>
    <t>B9444NYU</t>
  </si>
  <si>
    <t>J08EUFJ78354</t>
  </si>
  <si>
    <t>MJEFM8JN1GJE12308</t>
  </si>
  <si>
    <t>B9445NYU</t>
  </si>
  <si>
    <t>J08EUFJ78335</t>
  </si>
  <si>
    <t>MJEFM8JN1GJE12301</t>
  </si>
  <si>
    <t>B9446NYU</t>
  </si>
  <si>
    <t>J08EUFJ78352</t>
  </si>
  <si>
    <t>MJEFM8JN1GJE12306</t>
  </si>
  <si>
    <t xml:space="preserve"> B9446NYU</t>
  </si>
  <si>
    <t>B9447NYU</t>
  </si>
  <si>
    <t>J08EUFJ78353</t>
  </si>
  <si>
    <t>MJEFM8JN1GJE12307</t>
  </si>
  <si>
    <t>B9487NYU</t>
  </si>
  <si>
    <t>J08EUFJ78643</t>
  </si>
  <si>
    <t>MJEFM8JN1GJE12417</t>
  </si>
  <si>
    <t>B9389BXT</t>
  </si>
  <si>
    <t>4D34TT41518</t>
  </si>
  <si>
    <t>MHMFE84P8KK016282</t>
  </si>
  <si>
    <t>B9486NYU</t>
  </si>
  <si>
    <t>J08EUFJ78671</t>
  </si>
  <si>
    <t>MJEFM8JN1GJE12427</t>
  </si>
  <si>
    <t>B9488NYU</t>
  </si>
  <si>
    <t>J08EUFJ78640</t>
  </si>
  <si>
    <t>MJEFM8JN1GJE12414</t>
  </si>
  <si>
    <t>B9489NYU</t>
  </si>
  <si>
    <t>J08EUFJ78639</t>
  </si>
  <si>
    <t>MJEFM8JN1GJE12413</t>
  </si>
  <si>
    <t>B9490NYU</t>
  </si>
  <si>
    <t>J08EUFJ78675</t>
  </si>
  <si>
    <t>MJEFM8JN1GJE12431</t>
  </si>
  <si>
    <t>BG8213P</t>
  </si>
  <si>
    <t>B079057</t>
  </si>
  <si>
    <t>MHCNMR71HHJ079057</t>
  </si>
  <si>
    <t>BG8214P</t>
  </si>
  <si>
    <t>B079000</t>
  </si>
  <si>
    <t>MHCNMR71HHJ079000</t>
  </si>
  <si>
    <t>B9750PCP</t>
  </si>
  <si>
    <t>4D34TT81597</t>
  </si>
  <si>
    <t>MHMFE71P1KK064060</t>
  </si>
  <si>
    <t>B9488BXT</t>
  </si>
  <si>
    <t>4D34TT65589</t>
  </si>
  <si>
    <t>MHMFE71PCKK016124</t>
  </si>
  <si>
    <t>B9467BXT</t>
  </si>
  <si>
    <t>4D34TT77460</t>
  </si>
  <si>
    <t>MHMFE71PCKK016218</t>
  </si>
  <si>
    <t>B9514BXT</t>
  </si>
  <si>
    <t>4D34TT77459</t>
  </si>
  <si>
    <t>MHMFE71PCKK016219</t>
  </si>
  <si>
    <t>B9486BXT</t>
  </si>
  <si>
    <t>4D34TT65545</t>
  </si>
  <si>
    <t>MHMFE71PCKK016116</t>
  </si>
  <si>
    <t>B9484BXT</t>
  </si>
  <si>
    <t>4D34TT65544</t>
  </si>
  <si>
    <t>MHMFE71PCKK016117</t>
  </si>
  <si>
    <t>4D34TT80969</t>
  </si>
  <si>
    <t>MHMFE71PG006534</t>
  </si>
  <si>
    <t>B9557BXT</t>
  </si>
  <si>
    <t>MHMFE71PGKK006534</t>
  </si>
  <si>
    <t>B9426BXT</t>
  </si>
  <si>
    <t>4D34TT41522</t>
  </si>
  <si>
    <t>MHMFE84P8KK016280</t>
  </si>
  <si>
    <t>B9428BXT</t>
  </si>
  <si>
    <t>4D34TT41523</t>
  </si>
  <si>
    <t>MHMFE84P8KK016281</t>
  </si>
  <si>
    <t>B9397BXT</t>
  </si>
  <si>
    <t>4D34TT41520</t>
  </si>
  <si>
    <t>MHMFE84P8KK016285</t>
  </si>
  <si>
    <t>B9006PCQ</t>
  </si>
  <si>
    <t>4D34TT81606</t>
  </si>
  <si>
    <t>MHMFE71P1KK064136</t>
  </si>
  <si>
    <t>B9575CXS</t>
  </si>
  <si>
    <t>4D34TT07263</t>
  </si>
  <si>
    <t>MHMFE71P1KK064282</t>
  </si>
  <si>
    <t>B9570CXS</t>
  </si>
  <si>
    <t>4D34TT07275</t>
  </si>
  <si>
    <t>MHMFE71P1KK064296</t>
  </si>
  <si>
    <t>B9571CXS</t>
  </si>
  <si>
    <t>4D34TT07273</t>
  </si>
  <si>
    <t>MHMFE71P1KK064265</t>
  </si>
  <si>
    <t>B9581CXS</t>
  </si>
  <si>
    <t>4D34TT07247</t>
  </si>
  <si>
    <t>MHMFE71P1KK064289</t>
  </si>
  <si>
    <t>B9573CXS</t>
  </si>
  <si>
    <t>4D34TT07249</t>
  </si>
  <si>
    <t>MHMFE71P1KK064294</t>
  </si>
  <si>
    <t>B9590CXS</t>
  </si>
  <si>
    <t>4D34TT07277</t>
  </si>
  <si>
    <t>MHMFE71P1KK064291</t>
  </si>
  <si>
    <t>B9574CXS</t>
  </si>
  <si>
    <t>4D34TT07250</t>
  </si>
  <si>
    <t>MHMFE71P1KK064293</t>
  </si>
  <si>
    <t>B9572CXS</t>
  </si>
  <si>
    <t>4D34TT07239</t>
  </si>
  <si>
    <t>MHMFE71P1KK064287</t>
  </si>
  <si>
    <t>B9569CXS</t>
  </si>
  <si>
    <t>4D34TT07234</t>
  </si>
  <si>
    <t>MHMFE71P1KK064299</t>
  </si>
  <si>
    <t>B9578CXS</t>
  </si>
  <si>
    <t>4D34TT07276</t>
  </si>
  <si>
    <t>MHMFE71P1KK064290</t>
  </si>
  <si>
    <t>B9576CXS</t>
  </si>
  <si>
    <t>4D34TT07252</t>
  </si>
  <si>
    <t>MHMFE71P1KK064266</t>
  </si>
  <si>
    <t>B9580CXS</t>
  </si>
  <si>
    <t>4D34TT07269</t>
  </si>
  <si>
    <t>MHMFE71P1KK064301</t>
  </si>
  <si>
    <t>B9577CXS</t>
  </si>
  <si>
    <t>4D34TT07278</t>
  </si>
  <si>
    <t>MHMFE71P1KK064295</t>
  </si>
  <si>
    <t>B9579CXS</t>
  </si>
  <si>
    <t>4D34TT07270</t>
  </si>
  <si>
    <t>MHMFE71P1KK064302</t>
  </si>
  <si>
    <t>B9568CXS</t>
  </si>
  <si>
    <t>4D34TT07232</t>
  </si>
  <si>
    <t>MHMFE71P1KK064307</t>
  </si>
  <si>
    <t>4D34TT80822</t>
  </si>
  <si>
    <t>MHMFE71PGKK006535</t>
  </si>
  <si>
    <t>B9596BXT</t>
  </si>
  <si>
    <t>4D34TT78517</t>
  </si>
  <si>
    <t>MHMFE74PHKK002524</t>
  </si>
  <si>
    <t>B9754BXT</t>
  </si>
  <si>
    <t>4D34TT78496</t>
  </si>
  <si>
    <t>MHMFE74PHKK002525</t>
  </si>
  <si>
    <t>B9756BXT</t>
  </si>
  <si>
    <t>4D34TT78557</t>
  </si>
  <si>
    <t>MHMFE74PHKK002559</t>
  </si>
  <si>
    <t>B9719BXT</t>
  </si>
  <si>
    <t>B9459BXT</t>
  </si>
  <si>
    <t>4D34TT77463</t>
  </si>
  <si>
    <t>MHMFE71PCKK016220</t>
  </si>
  <si>
    <t>B9457BXT</t>
  </si>
  <si>
    <t>4D34TT77455</t>
  </si>
  <si>
    <t>MHMFE71PCKK016221</t>
  </si>
  <si>
    <t>B9480BXT</t>
  </si>
  <si>
    <t>4D34TT77458</t>
  </si>
  <si>
    <t>MHMFE71PCKK016223</t>
  </si>
  <si>
    <t>B9478BXT</t>
  </si>
  <si>
    <t>4D34TT78175</t>
  </si>
  <si>
    <t>MHMFE71PCKK016352</t>
  </si>
  <si>
    <t>4D34TT78179</t>
  </si>
  <si>
    <t>MHMFE71PCKK016354</t>
  </si>
  <si>
    <t>B9471BXT</t>
  </si>
  <si>
    <t>B9455BXT</t>
  </si>
  <si>
    <t>4D34TT78181</t>
  </si>
  <si>
    <t>MHMFE71PCKK016355</t>
  </si>
  <si>
    <t>4D34TT81452</t>
  </si>
  <si>
    <t>B9476BXT</t>
  </si>
  <si>
    <t>MHMFE71PCKK016588</t>
  </si>
  <si>
    <t>4D34TT81453</t>
  </si>
  <si>
    <t>B9474BXT</t>
  </si>
  <si>
    <t>MHMFE71PCKK016587</t>
  </si>
  <si>
    <t>4D34TT81450</t>
  </si>
  <si>
    <t>B9451BXT</t>
  </si>
  <si>
    <t>MHMFE71PCKK016579</t>
  </si>
  <si>
    <t>4D34TT81457</t>
  </si>
  <si>
    <t>B9449BXT</t>
  </si>
  <si>
    <t>MHMFE71PCKK016586</t>
  </si>
  <si>
    <t>B9582CXS</t>
  </si>
  <si>
    <t>4D34TT95426</t>
  </si>
  <si>
    <t>MHMFE74P4KK093705</t>
  </si>
  <si>
    <t>B9585CXS</t>
  </si>
  <si>
    <t>4D34TT06468</t>
  </si>
  <si>
    <t>MHMFE74P4KK093714</t>
  </si>
  <si>
    <t>B9583CXS</t>
  </si>
  <si>
    <t>4D34TT06491</t>
  </si>
  <si>
    <t>MHMFE74P4KK093718</t>
  </si>
  <si>
    <t>B9587CXS</t>
  </si>
  <si>
    <t>4D34TT07737</t>
  </si>
  <si>
    <t>MHMFE71PCKK017082</t>
  </si>
  <si>
    <t>B9584CXS</t>
  </si>
  <si>
    <t>4D34TT07734</t>
  </si>
  <si>
    <t>MHMFE71PCKK017083</t>
  </si>
  <si>
    <t>4D34TT06890</t>
  </si>
  <si>
    <t>MHMFE74HKK002982</t>
  </si>
  <si>
    <t>B9625CXS</t>
  </si>
  <si>
    <t>4D34TT06924</t>
  </si>
  <si>
    <t>MHMFE74HKK002984</t>
  </si>
  <si>
    <t>B9627CXS</t>
  </si>
  <si>
    <t>4D34TT06925</t>
  </si>
  <si>
    <t>MHMFE74HKK002985</t>
  </si>
  <si>
    <t>B9621CXS</t>
  </si>
  <si>
    <t>4D34TT06889</t>
  </si>
  <si>
    <t>MHMFE74HKK002986</t>
  </si>
  <si>
    <t>B9619CXS</t>
  </si>
  <si>
    <t>4D34TT06911</t>
  </si>
  <si>
    <t>MHMFE74HKK002988</t>
  </si>
  <si>
    <t>4D34TT06965</t>
  </si>
  <si>
    <t>MHMFE74HKK002990</t>
  </si>
  <si>
    <t>B9630CXS</t>
  </si>
  <si>
    <t>4D34TT07730</t>
  </si>
  <si>
    <t>MHMFE71PCKK017092</t>
  </si>
  <si>
    <t>B9636CXS</t>
  </si>
  <si>
    <t>4D34TT07733</t>
  </si>
  <si>
    <t>MHMFE71PCKK017093</t>
  </si>
  <si>
    <t xml:space="preserve">4A91GY9160 </t>
  </si>
  <si>
    <t>B2219SIZ</t>
  </si>
  <si>
    <t>4A91HD9807</t>
  </si>
  <si>
    <t>MK2NCWMARKJ000932</t>
  </si>
  <si>
    <t>B9179UIO</t>
  </si>
  <si>
    <t>6D16L48151</t>
  </si>
  <si>
    <t>MHMFM517BFK006008</t>
  </si>
  <si>
    <t>B9180UIO</t>
  </si>
  <si>
    <t>6D16JX2604</t>
  </si>
  <si>
    <t>MHMFM517BDK005424</t>
  </si>
  <si>
    <t>B1084SSU</t>
  </si>
  <si>
    <t>4M40UAE9857</t>
  </si>
  <si>
    <t>4M40UAF0195</t>
  </si>
  <si>
    <t>4M40UAE9789</t>
  </si>
  <si>
    <t>4M40UAE8581</t>
  </si>
  <si>
    <t>B2507SRA</t>
  </si>
  <si>
    <t>4A91HG4067</t>
  </si>
  <si>
    <t>MK2NCWMARKJ000956</t>
  </si>
  <si>
    <t>B9485BXT</t>
  </si>
  <si>
    <t>4D34TT06968</t>
  </si>
  <si>
    <t>MHMFE74PHKK003010</t>
  </si>
  <si>
    <t>MHMFE74HKK003010</t>
  </si>
  <si>
    <t>B9481BXT</t>
  </si>
  <si>
    <t>4D34TT06952</t>
  </si>
  <si>
    <t>MHMFE74PHKK003020</t>
  </si>
  <si>
    <t>MHMFE74HKK003020</t>
  </si>
  <si>
    <t>B9512BXT</t>
  </si>
  <si>
    <t>4D34TT06973</t>
  </si>
  <si>
    <t>MHMFE74PHKK003034</t>
  </si>
  <si>
    <t>MHMFE74HKK003034</t>
  </si>
  <si>
    <t>B9508BXT</t>
  </si>
  <si>
    <t>4D34TT06977</t>
  </si>
  <si>
    <t>MHMFE74PHKK003035</t>
  </si>
  <si>
    <t>MHMFE74HKK003035</t>
  </si>
  <si>
    <t>B9510BXT</t>
  </si>
  <si>
    <t>4D34TT06944</t>
  </si>
  <si>
    <t>MHMFE74PHKK003036</t>
  </si>
  <si>
    <t>MHMFE74HKK003036</t>
  </si>
  <si>
    <t>B9477BXT</t>
  </si>
  <si>
    <t>4D34TT06947</t>
  </si>
  <si>
    <t>MHMFE74PHKK003037</t>
  </si>
  <si>
    <t>MHMFE74HKK003037</t>
  </si>
  <si>
    <t>B9504BXT</t>
  </si>
  <si>
    <t>4D34TT06938</t>
  </si>
  <si>
    <t>MHMFE74PHKK003040</t>
  </si>
  <si>
    <t>MHMFE74HKK003040</t>
  </si>
  <si>
    <t>B9483BXT</t>
  </si>
  <si>
    <t>4D34TT06928</t>
  </si>
  <si>
    <t>MHMFE74PHKK003054</t>
  </si>
  <si>
    <t>MHMFE74HKK003054</t>
  </si>
  <si>
    <t>B9475BXT</t>
  </si>
  <si>
    <t>4D34TT06993</t>
  </si>
  <si>
    <t>MHMFE74PHKK003055</t>
  </si>
  <si>
    <t>MHMFE74HKK003055</t>
  </si>
  <si>
    <t>B9479BXT</t>
  </si>
  <si>
    <t>4D34TT06991</t>
  </si>
  <si>
    <t>MHMFE74PHKK003057</t>
  </si>
  <si>
    <t>MHMFE74HKK003057</t>
  </si>
  <si>
    <t>6M60257939</t>
  </si>
  <si>
    <t>MHMFN61FLKK000020</t>
  </si>
  <si>
    <t>6M60257952</t>
  </si>
  <si>
    <t>MHMFN61FLKK000021</t>
  </si>
  <si>
    <t>6M60257841</t>
  </si>
  <si>
    <t>MHMFN61FLKK000030</t>
  </si>
  <si>
    <t>6M60257877</t>
  </si>
  <si>
    <t>MHMFN61FLKK000035</t>
  </si>
  <si>
    <t>6M60257956</t>
  </si>
  <si>
    <t>MHMFN61FLKK000036</t>
  </si>
  <si>
    <t>6M60258590</t>
  </si>
  <si>
    <t>MHMFN61FLKK000037</t>
  </si>
  <si>
    <t>6M60258585</t>
  </si>
  <si>
    <t>MHMFN61FLKK000038</t>
  </si>
  <si>
    <t>6M60258574</t>
  </si>
  <si>
    <t>MHMFN61FLKK000039</t>
  </si>
  <si>
    <t>6M60258589</t>
  </si>
  <si>
    <t>MHMFN61FLKK000040</t>
  </si>
  <si>
    <t>6M60258540</t>
  </si>
  <si>
    <t>MHMFN61FLKK000041</t>
  </si>
  <si>
    <t>B9491BXT</t>
  </si>
  <si>
    <t>4D34TTX0173</t>
  </si>
  <si>
    <t>MHMFE71PGKK006961</t>
  </si>
  <si>
    <t>B9489BXT</t>
  </si>
  <si>
    <t>4D34TTX0172</t>
  </si>
  <si>
    <t>MHMFE71PGKK006962</t>
  </si>
  <si>
    <t>B9516BXT</t>
  </si>
  <si>
    <t>4D34TTX0174</t>
  </si>
  <si>
    <t>MHMFE71PGKK006963</t>
  </si>
  <si>
    <t>B9487BXT</t>
  </si>
  <si>
    <t>4D34TTX0171</t>
  </si>
  <si>
    <t>MHMFE71PGKK006964</t>
  </si>
  <si>
    <t>B9518BXT</t>
  </si>
  <si>
    <t>4D34TTX0170</t>
  </si>
  <si>
    <t>MHMFE71PGKK006965</t>
  </si>
  <si>
    <t>B9520BXT</t>
  </si>
  <si>
    <t>4D34TTX0168</t>
  </si>
  <si>
    <t>MHMFE71PGKK006967</t>
  </si>
  <si>
    <t>4D34TT06982</t>
  </si>
  <si>
    <t>MHMFE74HKK003023</t>
  </si>
  <si>
    <t>B9693BXT</t>
  </si>
  <si>
    <t>MHMFE74PHKK003023</t>
  </si>
  <si>
    <t>4D34TT06984</t>
  </si>
  <si>
    <t>MHMFE74HKK003030</t>
  </si>
  <si>
    <t>B9726BXT</t>
  </si>
  <si>
    <t>MHMFE74PHKK003030</t>
  </si>
  <si>
    <t>4D34TT06983</t>
  </si>
  <si>
    <t>MHMFE74HKK003031</t>
  </si>
  <si>
    <t>B9695BXT</t>
  </si>
  <si>
    <t>MHMFE74PHKK003031</t>
  </si>
  <si>
    <t>B9626CXS</t>
  </si>
  <si>
    <t>4D34TT07732</t>
  </si>
  <si>
    <t>MHMFE71PCKK017090</t>
  </si>
  <si>
    <t>B9629CXS</t>
  </si>
  <si>
    <t>4D34TT06918</t>
  </si>
  <si>
    <t>MHMFE74HKK002968</t>
  </si>
  <si>
    <t>B9631CXS</t>
  </si>
  <si>
    <t>4D34TT06914</t>
  </si>
  <si>
    <t>MHMFE74HKK002975</t>
  </si>
  <si>
    <t>B2709PKN</t>
  </si>
  <si>
    <t>4A91HG9607</t>
  </si>
  <si>
    <t>MK2NCWHARKJ004562</t>
  </si>
  <si>
    <t>J08EUGJ76065</t>
  </si>
  <si>
    <t>MJEFG8JP1KJB14540</t>
  </si>
  <si>
    <t>B9700CXS</t>
  </si>
  <si>
    <t>J08EUGJ76071</t>
  </si>
  <si>
    <t>MJEFG8JP1KJB14546</t>
  </si>
  <si>
    <t>B9677CXS</t>
  </si>
  <si>
    <t>J08EUGJ76072</t>
  </si>
  <si>
    <t>MJEFG8JP1KJB14547</t>
  </si>
  <si>
    <t>J08EUGJ76081</t>
  </si>
  <si>
    <t>MJEFG8JP1KJB14548</t>
  </si>
  <si>
    <t>J08EUGJ76633</t>
  </si>
  <si>
    <t>MJEFG8JP1KJB14686</t>
  </si>
  <si>
    <t>B9683CXS</t>
  </si>
  <si>
    <t>J08EUGJ76675</t>
  </si>
  <si>
    <t>MJEFG8JP1KJB14709</t>
  </si>
  <si>
    <t>B9686CXS</t>
  </si>
  <si>
    <t>J08EUGJ76676</t>
  </si>
  <si>
    <t>MJEFG8JP1KJB14710</t>
  </si>
  <si>
    <t>B9679CXS</t>
  </si>
  <si>
    <t>J08EUGJ76677</t>
  </si>
  <si>
    <t>MJEFG8JP1KJB14711</t>
  </si>
  <si>
    <t>B9684CXS</t>
  </si>
  <si>
    <t>J08EUGJ76678</t>
  </si>
  <si>
    <t>MJEFG8JP1KJB14712</t>
  </si>
  <si>
    <t>B9681CXS</t>
  </si>
  <si>
    <t>J08EUGJ76692</t>
  </si>
  <si>
    <t>MJEFG8JP1KJB14713</t>
  </si>
  <si>
    <t>B2577PKQ</t>
  </si>
  <si>
    <t>4A91HH3735</t>
  </si>
  <si>
    <t>MK2NCWHARKJ004699</t>
  </si>
  <si>
    <t>B2571PKQ</t>
  </si>
  <si>
    <t>4A91HH3909</t>
  </si>
  <si>
    <t>MK2NCWHARKJ004702</t>
  </si>
  <si>
    <t>B9662BXT</t>
  </si>
  <si>
    <t>4D34TS09872</t>
  </si>
  <si>
    <t>MHMFE71PCJKK013834</t>
  </si>
  <si>
    <t>K1399PP</t>
  </si>
  <si>
    <t>6D16S59010</t>
  </si>
  <si>
    <t>MHMFN5176JK001389</t>
  </si>
  <si>
    <t>K1416PP</t>
  </si>
  <si>
    <t>6D16S59015</t>
  </si>
  <si>
    <t>MHMFN5176JK001377</t>
  </si>
  <si>
    <t>K1398PP</t>
  </si>
  <si>
    <t>6D16S59009</t>
  </si>
  <si>
    <t>MHMFN5176JK001387</t>
  </si>
  <si>
    <t>B1619BJP</t>
  </si>
  <si>
    <t>4N15UAT7504</t>
  </si>
  <si>
    <t>MMBGUKR10GH028733</t>
  </si>
  <si>
    <t>B1772BAG</t>
  </si>
  <si>
    <t>2NRX091551</t>
  </si>
  <si>
    <t>MHFB29F38G2001926</t>
  </si>
  <si>
    <t>B1792OL</t>
  </si>
  <si>
    <t>R20ZC1000234</t>
  </si>
  <si>
    <t>MHRRW3830HJ800183</t>
  </si>
  <si>
    <t>B1981BJP</t>
  </si>
  <si>
    <t>4N15UBA1784</t>
  </si>
  <si>
    <t>MMBGUKR10GH033784</t>
  </si>
  <si>
    <t>B2080BKR</t>
  </si>
  <si>
    <t>1NRF182571</t>
  </si>
  <si>
    <t>MHKM5EA3JGK031655</t>
  </si>
  <si>
    <t>B2084BKJ</t>
  </si>
  <si>
    <t>2NRF560711</t>
  </si>
  <si>
    <t>MHKM5FA4JGK018296</t>
  </si>
  <si>
    <t>B2119BFZ</t>
  </si>
  <si>
    <t>2NRF537588</t>
  </si>
  <si>
    <t>MHKM5FA4JGK010931</t>
  </si>
  <si>
    <t>B2129BKA</t>
  </si>
  <si>
    <t>2NRF542783</t>
  </si>
  <si>
    <t>MHKM5FA4JGK012600</t>
  </si>
  <si>
    <t>B2147BFV</t>
  </si>
  <si>
    <t>1TRA014018</t>
  </si>
  <si>
    <t>MHFAW8EM5F0200303</t>
  </si>
  <si>
    <t>B2197BKA</t>
  </si>
  <si>
    <t>2NRF543171</t>
  </si>
  <si>
    <t>MHKM5FA4JGK012713</t>
  </si>
  <si>
    <t>B2198BKA</t>
  </si>
  <si>
    <t>2NRF542946</t>
  </si>
  <si>
    <t>MHKM5FA4JGK012666</t>
  </si>
  <si>
    <t>B2209BKA</t>
  </si>
  <si>
    <t>2NRF543265</t>
  </si>
  <si>
    <t>MHKM5FA4JGK012759</t>
  </si>
  <si>
    <t>B2237SYF</t>
  </si>
  <si>
    <t>L15Z13636875</t>
  </si>
  <si>
    <t>MHRDD4730JJ700756</t>
  </si>
  <si>
    <t>B2245BKV</t>
  </si>
  <si>
    <t>1TRA168796</t>
  </si>
  <si>
    <t>MHFJW8EM7G2316107</t>
  </si>
  <si>
    <t>B2262BFT</t>
  </si>
  <si>
    <t>1TRA013040</t>
  </si>
  <si>
    <t>MHFJW8EM0F2300832</t>
  </si>
  <si>
    <t>B2315BKI</t>
  </si>
  <si>
    <t>2NRF558751</t>
  </si>
  <si>
    <t>MHKM5FA4JGK017885</t>
  </si>
  <si>
    <t>B2327BFZ</t>
  </si>
  <si>
    <t>2NRF540292</t>
  </si>
  <si>
    <t>MHKM5FA4JGK011711</t>
  </si>
  <si>
    <t>B2337BKL</t>
  </si>
  <si>
    <t>2NRF564847</t>
  </si>
  <si>
    <t>MHKM5FA4JGK019289</t>
  </si>
  <si>
    <t>B2343BKP</t>
  </si>
  <si>
    <t>1TRA179944</t>
  </si>
  <si>
    <t>MHFJW8EM7G2317550</t>
  </si>
  <si>
    <t>B2349BKI</t>
  </si>
  <si>
    <t>2NRF558653</t>
  </si>
  <si>
    <t>MHKM5FA4JGK017864</t>
  </si>
  <si>
    <t>B2399BKL</t>
  </si>
  <si>
    <t>2GDC075296</t>
  </si>
  <si>
    <t>MHFGB8EMXG0406045</t>
  </si>
  <si>
    <t>B2427BFM</t>
  </si>
  <si>
    <t>1TR8872515</t>
  </si>
  <si>
    <t>MHFXW42GIF2318787</t>
  </si>
  <si>
    <t>B2428BFY</t>
  </si>
  <si>
    <t>R18ZE1008464</t>
  </si>
  <si>
    <t>MHRRU5870GJ400577</t>
  </si>
  <si>
    <t>B2449BFY</t>
  </si>
  <si>
    <t>2NRF533671</t>
  </si>
  <si>
    <t>MHKM5FA4JGK009820</t>
  </si>
  <si>
    <t>B2455BFZ</t>
  </si>
  <si>
    <t>2NRF541110</t>
  </si>
  <si>
    <t>MHKM5FA4JGK012037</t>
  </si>
  <si>
    <t>B2458BKU</t>
  </si>
  <si>
    <t>2NRF575422</t>
  </si>
  <si>
    <t>MHKM5FA4JGK021373</t>
  </si>
  <si>
    <t>B2461BKU</t>
  </si>
  <si>
    <t>1NRF198245</t>
  </si>
  <si>
    <t>MHKM5EA3JGK036932</t>
  </si>
  <si>
    <t>B2465BFY</t>
  </si>
  <si>
    <t>2NRF530862</t>
  </si>
  <si>
    <t>MHKM5FA4JGK009063</t>
  </si>
  <si>
    <t>B2859BFY</t>
  </si>
  <si>
    <t>2GDC009641</t>
  </si>
  <si>
    <t>MHFJB8EM7G1003317</t>
  </si>
  <si>
    <t>B2466BFY</t>
  </si>
  <si>
    <t>2NRF532258</t>
  </si>
  <si>
    <t>MHKM5FA4JGK009421</t>
  </si>
  <si>
    <t>B2476BKQ</t>
  </si>
  <si>
    <t>1TRA188554</t>
  </si>
  <si>
    <t>MHFJW8EM9G2318800</t>
  </si>
  <si>
    <t>B2483BKQ</t>
  </si>
  <si>
    <t>1TRA182581</t>
  </si>
  <si>
    <t>MHFJW8EM7G2317886</t>
  </si>
  <si>
    <t>B2488BKR</t>
  </si>
  <si>
    <t>3ZRB757937</t>
  </si>
  <si>
    <t>MHFX2RB71G8004065</t>
  </si>
  <si>
    <t>B2501BKP</t>
  </si>
  <si>
    <t>1TRA183110</t>
  </si>
  <si>
    <t>MHFJW8EM0G2317955</t>
  </si>
  <si>
    <t>B2565BKR</t>
  </si>
  <si>
    <t>1TRA186571</t>
  </si>
  <si>
    <t>MHFJW8EM3G2318419</t>
  </si>
  <si>
    <t>B2603BFZ</t>
  </si>
  <si>
    <t>2NRF541485</t>
  </si>
  <si>
    <t>MHKM5FA4JGK012108</t>
  </si>
  <si>
    <t>B2606BKA</t>
  </si>
  <si>
    <t>2NRF543600</t>
  </si>
  <si>
    <t>MHKM5FA4JGK012887</t>
  </si>
  <si>
    <t>B2608BKA</t>
  </si>
  <si>
    <t>2NRF542841</t>
  </si>
  <si>
    <t>MHKM5FA4JGK012606</t>
  </si>
  <si>
    <t>B2642BFX</t>
  </si>
  <si>
    <t>3SZDFU8091</t>
  </si>
  <si>
    <t>MHFE2CK3JGK036742</t>
  </si>
  <si>
    <t>B2670BFY</t>
  </si>
  <si>
    <t>2NRF537783</t>
  </si>
  <si>
    <t>MHKM5FA4JGK010992</t>
  </si>
  <si>
    <t>B2685BKI</t>
  </si>
  <si>
    <t>2NRF559400</t>
  </si>
  <si>
    <t>MHKM5FA4JGK018089</t>
  </si>
  <si>
    <t>B2705BFE</t>
  </si>
  <si>
    <t>1TR8012720</t>
  </si>
  <si>
    <t>MHFXW42G1F2312005</t>
  </si>
  <si>
    <t>B2716BKJ</t>
  </si>
  <si>
    <t>2GDC076082</t>
  </si>
  <si>
    <t>MHFJB8EM7G1007867</t>
  </si>
  <si>
    <t>B2769BKV</t>
  </si>
  <si>
    <t>2NRF577724</t>
  </si>
  <si>
    <t>MHKM5FA4JGK021852</t>
  </si>
  <si>
    <t>B2818BKA</t>
  </si>
  <si>
    <t>2NRF544337</t>
  </si>
  <si>
    <t>MHKM5FA4JGK013150</t>
  </si>
  <si>
    <t>B2842BOK</t>
  </si>
  <si>
    <t>1NRF271935</t>
  </si>
  <si>
    <t>MHKM5EA3JHK064926</t>
  </si>
  <si>
    <t>B2858BFX</t>
  </si>
  <si>
    <t>2NRF538167</t>
  </si>
  <si>
    <t>MHKM5FA4JGK011076</t>
  </si>
  <si>
    <t>B2895BKN</t>
  </si>
  <si>
    <t>1NRF167923</t>
  </si>
  <si>
    <t>MHKM5EA3JGK026688</t>
  </si>
  <si>
    <t>B2957BKD</t>
  </si>
  <si>
    <t>2NRF550617</t>
  </si>
  <si>
    <t>MHKM5FA4JGK015444</t>
  </si>
  <si>
    <t>B2961BFW</t>
  </si>
  <si>
    <t>2NRF532055</t>
  </si>
  <si>
    <t>MHKM5FA4JGK009408</t>
  </si>
  <si>
    <t>B8278BF</t>
  </si>
  <si>
    <t>1TRA228980</t>
  </si>
  <si>
    <t>MHFJW8EM2H2323791</t>
  </si>
  <si>
    <t>B2992BKK</t>
  </si>
  <si>
    <t>3ZRB841440</t>
  </si>
  <si>
    <t>MHFX2RB71G8004261</t>
  </si>
  <si>
    <t>B9479BCS</t>
  </si>
  <si>
    <t>4D34TP07828</t>
  </si>
  <si>
    <t>MHMFE71P1GK059239</t>
  </si>
  <si>
    <t>BG1229UH</t>
  </si>
  <si>
    <t>3SZDFZ8642</t>
  </si>
  <si>
    <t>MHFE2CJ2JGK055765</t>
  </si>
  <si>
    <t>T9640DD</t>
  </si>
  <si>
    <t>4D34TL58064</t>
  </si>
  <si>
    <t>MHMFE71P1FK054987</t>
  </si>
  <si>
    <t>T9644DD</t>
  </si>
  <si>
    <t>4D34TL58105</t>
  </si>
  <si>
    <t>MHMFE71P1FK054988</t>
  </si>
  <si>
    <t>T9643DD</t>
  </si>
  <si>
    <t>4D34TL58110</t>
  </si>
  <si>
    <t>MHMFE71P1FK054990</t>
  </si>
  <si>
    <t>T9642DD</t>
  </si>
  <si>
    <t>4D34TL58217</t>
  </si>
  <si>
    <t>MHMFE71P1FK054832</t>
  </si>
  <si>
    <t>T9641DD</t>
  </si>
  <si>
    <t>4D34TL58220</t>
  </si>
  <si>
    <t>MHMFE71P1FK054833</t>
  </si>
  <si>
    <t>T9638DD</t>
  </si>
  <si>
    <t>4D34TL57966</t>
  </si>
  <si>
    <t>MHMFE71P1FK054888</t>
  </si>
  <si>
    <t>T9636DD</t>
  </si>
  <si>
    <t>4D34TL57968</t>
  </si>
  <si>
    <t>MHMFE71P1FK054889</t>
  </si>
  <si>
    <t>T9637DD</t>
  </si>
  <si>
    <t>4D34TL44976</t>
  </si>
  <si>
    <t>MHMFE71P1FK054635</t>
  </si>
  <si>
    <t>T9587DD</t>
  </si>
  <si>
    <t>4D34TL32424</t>
  </si>
  <si>
    <t>MHMFE71P1FK054436</t>
  </si>
  <si>
    <t>T9606DD</t>
  </si>
  <si>
    <t>4D34TL31040</t>
  </si>
  <si>
    <t>MHMFE71P1FK054239</t>
  </si>
  <si>
    <t>B9480CXS</t>
  </si>
  <si>
    <t>6D16T53631</t>
  </si>
  <si>
    <t>MHMFM517FKK001460</t>
  </si>
  <si>
    <t>B9149BCH</t>
  </si>
  <si>
    <t>4D34TH17627</t>
  </si>
  <si>
    <t>MHMFE71P1CK031283</t>
  </si>
  <si>
    <t>B9058TCF</t>
  </si>
  <si>
    <t>4D34TJ68640</t>
  </si>
  <si>
    <t>MHMFE71PCDK000073</t>
  </si>
  <si>
    <t>DD1425QF</t>
  </si>
  <si>
    <t>MF59295</t>
  </si>
  <si>
    <t>MHKB3BA1JFK027999</t>
  </si>
  <si>
    <t>DK8289AR</t>
  </si>
  <si>
    <t>MF59339</t>
  </si>
  <si>
    <t>MHKB3BA1JFK027990</t>
  </si>
  <si>
    <t>DK8276AR</t>
  </si>
  <si>
    <t>MF59269</t>
  </si>
  <si>
    <t>MHKB3BA1JFK027992</t>
  </si>
  <si>
    <t>DK8922AR</t>
  </si>
  <si>
    <t>MF59270</t>
  </si>
  <si>
    <t>MHKB3BA1JFK027991</t>
  </si>
  <si>
    <t>BH9351AT</t>
  </si>
  <si>
    <t>MF59411</t>
  </si>
  <si>
    <t>MHKB3BA1JFK028012</t>
  </si>
  <si>
    <t>BL8256J</t>
  </si>
  <si>
    <t>MF72544</t>
  </si>
  <si>
    <t>MHKB3BA1JFK028029</t>
  </si>
  <si>
    <t>BL8258J</t>
  </si>
  <si>
    <t>MF59441</t>
  </si>
  <si>
    <t>MHKB3BA1JFK028030</t>
  </si>
  <si>
    <t>BL8270J</t>
  </si>
  <si>
    <t>MF59455</t>
  </si>
  <si>
    <t>MHKB3BA1JFK028031</t>
  </si>
  <si>
    <t>BK8560CY</t>
  </si>
  <si>
    <t>MF58633</t>
  </si>
  <si>
    <t>MHKB3BA1JFK027922</t>
  </si>
  <si>
    <t>BK8563CY</t>
  </si>
  <si>
    <t>MF58680</t>
  </si>
  <si>
    <t>MHKB3BA1JFK027930</t>
  </si>
  <si>
    <t>BK8565CY</t>
  </si>
  <si>
    <t>MF58704</t>
  </si>
  <si>
    <t>MHKB3BA1JFK027937</t>
  </si>
  <si>
    <t>BK8561CY</t>
  </si>
  <si>
    <t>MF58681</t>
  </si>
  <si>
    <t>MHKB3BA1JFK027928</t>
  </si>
  <si>
    <t>BK8562CY</t>
  </si>
  <si>
    <t>MF58682</t>
  </si>
  <si>
    <t>MHKB3BA1JFK027929</t>
  </si>
  <si>
    <t>BK8304CY</t>
  </si>
  <si>
    <t>MF57499</t>
  </si>
  <si>
    <t>MHKB3BA1JFK027668</t>
  </si>
  <si>
    <t>BK8296CY</t>
  </si>
  <si>
    <t>MF57785</t>
  </si>
  <si>
    <t>MHKB3BA1JFK027671</t>
  </si>
  <si>
    <t>BK8294CY</t>
  </si>
  <si>
    <t>MF59232</t>
  </si>
  <si>
    <t>MHKB3BA1JFK027988</t>
  </si>
  <si>
    <t>BK8297CY</t>
  </si>
  <si>
    <t>MF59241</t>
  </si>
  <si>
    <t>MHKB3BA1JFK027989</t>
  </si>
  <si>
    <t>BK9261CW</t>
  </si>
  <si>
    <t>MF35307</t>
  </si>
  <si>
    <t>MHKB3BA1JEK026586</t>
  </si>
  <si>
    <t>B2710BFH</t>
  </si>
  <si>
    <t>K3MG30534</t>
  </si>
  <si>
    <t>MHKV3BA3JFK037308</t>
  </si>
  <si>
    <t>B1401BZB</t>
  </si>
  <si>
    <t>DK13442</t>
  </si>
  <si>
    <t>MHKV3BA3JCK016933</t>
  </si>
  <si>
    <t>B1580BZB</t>
  </si>
  <si>
    <t>DK79353</t>
  </si>
  <si>
    <t>MHKV3BA3JCK017234</t>
  </si>
  <si>
    <t>B2734BFH</t>
  </si>
  <si>
    <t>K3MG28305</t>
  </si>
  <si>
    <t>MHKV3BA3JFK037201</t>
  </si>
  <si>
    <t>B2045BFD</t>
  </si>
  <si>
    <t>MG09190</t>
  </si>
  <si>
    <t>MHKV3BA3JFK036746</t>
  </si>
  <si>
    <t>B2625BFE</t>
  </si>
  <si>
    <t>K3MG24439</t>
  </si>
  <si>
    <t>MHKV3BA3JFK037097</t>
  </si>
  <si>
    <t>BL977JN</t>
  </si>
  <si>
    <t>MD77365</t>
  </si>
  <si>
    <t>MHKV3BA3JEK031254</t>
  </si>
  <si>
    <t>DK1083BG</t>
  </si>
  <si>
    <t>ME55270</t>
  </si>
  <si>
    <t>MHKV3BA3JEK033408</t>
  </si>
  <si>
    <t>BK1656CZ</t>
  </si>
  <si>
    <t>DFJ7358</t>
  </si>
  <si>
    <t>MHKV3CA3JFK014388</t>
  </si>
  <si>
    <t>BK1655CZ</t>
  </si>
  <si>
    <t>DFJ7136</t>
  </si>
  <si>
    <t>MHKV3CA3JFK014378</t>
  </si>
  <si>
    <t>B9762BCQ</t>
  </si>
  <si>
    <t>4D56CL81525</t>
  </si>
  <si>
    <t>MHML0PU39FK180029</t>
  </si>
  <si>
    <t>B2954BFH</t>
  </si>
  <si>
    <t>L15Z11197864</t>
  </si>
  <si>
    <t>MHRDD4850FJ413947</t>
  </si>
  <si>
    <t>B2973BFJ</t>
  </si>
  <si>
    <t>3SZDFP0765</t>
  </si>
  <si>
    <t>MHKG2CJ1JFK029947</t>
  </si>
  <si>
    <t>B2081BFF</t>
  </si>
  <si>
    <t>DP96613</t>
  </si>
  <si>
    <t>MHKV1AA2JFK027343</t>
  </si>
  <si>
    <t>B2552BFF</t>
  </si>
  <si>
    <t>DP96630</t>
  </si>
  <si>
    <t>MHKV1AA2JFK027358</t>
  </si>
  <si>
    <t>B2226BFJ</t>
  </si>
  <si>
    <t>DP96091</t>
  </si>
  <si>
    <t>MHKV1AA1JFK016473</t>
  </si>
  <si>
    <t>DN1537MB</t>
  </si>
  <si>
    <t>K3MG17368</t>
  </si>
  <si>
    <t>MHKV1BA1JFJ006830</t>
  </si>
  <si>
    <t>B2848BFJ</t>
  </si>
  <si>
    <t>1KRA211519</t>
  </si>
  <si>
    <t>MHKA4DB3JFJ042935</t>
  </si>
  <si>
    <t>DD1032QR</t>
  </si>
  <si>
    <t>MF35736</t>
  </si>
  <si>
    <t>MHKB3BA1JEK026624</t>
  </si>
  <si>
    <t>B9602BCQ</t>
  </si>
  <si>
    <t>G15AID361886</t>
  </si>
  <si>
    <t>MHYGDN41VFJ400748</t>
  </si>
  <si>
    <t>B9663BCQ</t>
  </si>
  <si>
    <t>G15AID360751</t>
  </si>
  <si>
    <t>MHYGDN41VFJ400765</t>
  </si>
  <si>
    <t>B9727BCQ</t>
  </si>
  <si>
    <t>G15AID362391</t>
  </si>
  <si>
    <t>MHYGDN41VFJ400873</t>
  </si>
  <si>
    <t>B9662BCQ</t>
  </si>
  <si>
    <t>G15AID360792</t>
  </si>
  <si>
    <t>MHYGDN41VFJ400762</t>
  </si>
  <si>
    <t>B2517BFC</t>
  </si>
  <si>
    <t>K3MF91189</t>
  </si>
  <si>
    <t>MHKM1BA2JFK064429</t>
  </si>
  <si>
    <t>B2099BFH</t>
  </si>
  <si>
    <t>K3MG28937</t>
  </si>
  <si>
    <t>MHKM1BA2JFJ014671</t>
  </si>
  <si>
    <t>B1076BRY</t>
  </si>
  <si>
    <t>MC04107</t>
  </si>
  <si>
    <t>MHKM1BA2JDK033736</t>
  </si>
  <si>
    <t>B1104BYZ</t>
  </si>
  <si>
    <t>MD55772</t>
  </si>
  <si>
    <t>MHKM1BA2JEK052627</t>
  </si>
  <si>
    <t>B2040BFI</t>
  </si>
  <si>
    <t>K3MG40506</t>
  </si>
  <si>
    <t>MHKM1BA3JFJ129817</t>
  </si>
  <si>
    <t>B2096BFH</t>
  </si>
  <si>
    <t>K3MG37919</t>
  </si>
  <si>
    <t>MHKM1BA3JFJ128726</t>
  </si>
  <si>
    <t>B2238BFH</t>
  </si>
  <si>
    <t>K3MG39553</t>
  </si>
  <si>
    <t>MHKM1BA3JFK232382</t>
  </si>
  <si>
    <t>B2895BFH</t>
  </si>
  <si>
    <t>K3MG40377</t>
  </si>
  <si>
    <t>MHKM1BA3JFJ129337</t>
  </si>
  <si>
    <t>B2741BFH</t>
  </si>
  <si>
    <t>K3MG40233</t>
  </si>
  <si>
    <t>MHKM1BA3JFJ129403</t>
  </si>
  <si>
    <t>B2279BFI</t>
  </si>
  <si>
    <t>K3MG35888</t>
  </si>
  <si>
    <t>MHKM1BA3JFJ128243</t>
  </si>
  <si>
    <t>B2649BFE</t>
  </si>
  <si>
    <t>E325740</t>
  </si>
  <si>
    <t>MHCTBR54FFK325740</t>
  </si>
  <si>
    <t>B9444BCP</t>
  </si>
  <si>
    <t>M061174</t>
  </si>
  <si>
    <t>MHCNKR55EEJ061174</t>
  </si>
  <si>
    <t>B2575BFJ</t>
  </si>
  <si>
    <t>2KDS555629</t>
  </si>
  <si>
    <t>MHFXS41G3F1518378</t>
  </si>
  <si>
    <t>B2907BFH</t>
  </si>
  <si>
    <t>2KDS545426</t>
  </si>
  <si>
    <t>MHFXS41G1F1518315</t>
  </si>
  <si>
    <t>B2201BFJ</t>
  </si>
  <si>
    <t>2KDS553226</t>
  </si>
  <si>
    <t>MHFXS41G9F1518367</t>
  </si>
  <si>
    <t>B2280BFI</t>
  </si>
  <si>
    <t>2KDS538793</t>
  </si>
  <si>
    <t>MHFXR42G6F0033698</t>
  </si>
  <si>
    <t>B2876BFG</t>
  </si>
  <si>
    <t>1TR8822164</t>
  </si>
  <si>
    <t>MHFXW42GXF2314139</t>
  </si>
  <si>
    <t>B2910BFH</t>
  </si>
  <si>
    <t>K3MG40415</t>
  </si>
  <si>
    <t>MHKM1BA3JFK232402</t>
  </si>
  <si>
    <t>B1661BIU</t>
  </si>
  <si>
    <t>1TR7951975</t>
  </si>
  <si>
    <t>MHFXW42G7F2304779</t>
  </si>
  <si>
    <t>B2043BFI</t>
  </si>
  <si>
    <t>1TR8828471</t>
  </si>
  <si>
    <t>MHFXW43G5F4094279</t>
  </si>
  <si>
    <t>B1378BIM</t>
  </si>
  <si>
    <t>E324103</t>
  </si>
  <si>
    <t>MHCTBR54FEK324103</t>
  </si>
  <si>
    <t>BE9572CS</t>
  </si>
  <si>
    <t>E172264</t>
  </si>
  <si>
    <t>MHCTBR54FFK172264</t>
  </si>
  <si>
    <t>B2681BFM</t>
  </si>
  <si>
    <t>E324910</t>
  </si>
  <si>
    <t>MHCTBR54FFK324910</t>
  </si>
  <si>
    <t>B2882BFG</t>
  </si>
  <si>
    <t>E325919</t>
  </si>
  <si>
    <t>MHCTBR54FFK325919</t>
  </si>
  <si>
    <t>B2905BFI</t>
  </si>
  <si>
    <t>E325071</t>
  </si>
  <si>
    <t>MHCTBR54FFK325071</t>
  </si>
  <si>
    <t>B2792BFG</t>
  </si>
  <si>
    <t>E325065</t>
  </si>
  <si>
    <t>MHCTBR54FFK325065</t>
  </si>
  <si>
    <t>BK1232UL</t>
  </si>
  <si>
    <t>E325069</t>
  </si>
  <si>
    <t>MHCTBR54FFK325069</t>
  </si>
  <si>
    <t>B9970BCP</t>
  </si>
  <si>
    <t>E172712</t>
  </si>
  <si>
    <t>MHCTBR54FFK172712</t>
  </si>
  <si>
    <t>B9972BCP</t>
  </si>
  <si>
    <t>E172451</t>
  </si>
  <si>
    <t>MHCTBR54FFK172451</t>
  </si>
  <si>
    <t>B9969BCP</t>
  </si>
  <si>
    <t>E172738</t>
  </si>
  <si>
    <t>MHCTBR54FFK172738</t>
  </si>
  <si>
    <t>B9971BCP</t>
  </si>
  <si>
    <t>E172452</t>
  </si>
  <si>
    <t>MHCTBR54FFK172452</t>
  </si>
  <si>
    <t>B1872BIP</t>
  </si>
  <si>
    <t>MF36507</t>
  </si>
  <si>
    <t>MHKV3BA3JEK034761</t>
  </si>
  <si>
    <t>DB8769LA</t>
  </si>
  <si>
    <t>MD61387</t>
  </si>
  <si>
    <t>MHKB3BA1JEK022144</t>
  </si>
  <si>
    <t>B9172BCP</t>
  </si>
  <si>
    <t>ME52176</t>
  </si>
  <si>
    <t>MHKB3BA1JEK025143</t>
  </si>
  <si>
    <t>B9513BCP</t>
  </si>
  <si>
    <t>MF38271</t>
  </si>
  <si>
    <t>MHKB3BA1JEK027014</t>
  </si>
  <si>
    <t>B9726BCP</t>
  </si>
  <si>
    <t>MF39963</t>
  </si>
  <si>
    <t>MHKB3BA1JEK027225</t>
  </si>
  <si>
    <t>B9722BCP</t>
  </si>
  <si>
    <t>MF39715</t>
  </si>
  <si>
    <t>MHKB3BA1JEK027192</t>
  </si>
  <si>
    <t>B9819BCP</t>
  </si>
  <si>
    <t>MF56255</t>
  </si>
  <si>
    <t>MHKB3BA1JFK027441</t>
  </si>
  <si>
    <t>B9807BCP</t>
  </si>
  <si>
    <t>MF56955</t>
  </si>
  <si>
    <t>MHKB3BA1JFK027558</t>
  </si>
  <si>
    <t>B9806BCP</t>
  </si>
  <si>
    <t>MF56097</t>
  </si>
  <si>
    <t>MHKB3BA1JFK027540</t>
  </si>
  <si>
    <t>B9804BCP</t>
  </si>
  <si>
    <t>MF56792</t>
  </si>
  <si>
    <t>MHKB3BA1JFK027567</t>
  </si>
  <si>
    <t>B9788BCP</t>
  </si>
  <si>
    <t>MF58567</t>
  </si>
  <si>
    <t>MHKB3BA1JFK027868</t>
  </si>
  <si>
    <t>B9771BCP</t>
  </si>
  <si>
    <t>MF56720</t>
  </si>
  <si>
    <t>MHKB3BA1JFK027529</t>
  </si>
  <si>
    <t>B9790BCP</t>
  </si>
  <si>
    <t>MF56661</t>
  </si>
  <si>
    <t>MHKB3BA1JFK027505</t>
  </si>
  <si>
    <t>B9794BCP</t>
  </si>
  <si>
    <t>MF58512</t>
  </si>
  <si>
    <t>MHKB3BA1JFK027854</t>
  </si>
  <si>
    <t>B9772BCP</t>
  </si>
  <si>
    <t>MF56222</t>
  </si>
  <si>
    <t>MHKB3BA1JFK027451</t>
  </si>
  <si>
    <t>B9780BCP</t>
  </si>
  <si>
    <t>MF58525</t>
  </si>
  <si>
    <t>MHKB3BA1JFK027857</t>
  </si>
  <si>
    <t>B9787BCP</t>
  </si>
  <si>
    <t>MF56304</t>
  </si>
  <si>
    <t>MHKB3BA1JFK027450</t>
  </si>
  <si>
    <t>B9789BCP</t>
  </si>
  <si>
    <t>MF55798</t>
  </si>
  <si>
    <t>MHKB3BA1JFK027447</t>
  </si>
  <si>
    <t>B9791BCP</t>
  </si>
  <si>
    <t>MF56331</t>
  </si>
  <si>
    <t>MHKB3BA1JFK027458</t>
  </si>
  <si>
    <t>B9792BCP</t>
  </si>
  <si>
    <t>MF56293</t>
  </si>
  <si>
    <t>MHKB3BA1JFK027454</t>
  </si>
  <si>
    <t>B9793BCP</t>
  </si>
  <si>
    <t>MF56235</t>
  </si>
  <si>
    <t>MHKB3BA1JFK027449</t>
  </si>
  <si>
    <t>B9796BCP</t>
  </si>
  <si>
    <t>MF59108</t>
  </si>
  <si>
    <t>MHKB3BA1JFK027984</t>
  </si>
  <si>
    <t>B9784BCP</t>
  </si>
  <si>
    <t>MF59367</t>
  </si>
  <si>
    <t>MHKB3BA1JFK027987</t>
  </si>
  <si>
    <t>B9798BCP</t>
  </si>
  <si>
    <t>MF59110</t>
  </si>
  <si>
    <t>MHKB3BA1JFK027983</t>
  </si>
  <si>
    <t>B9795BCP</t>
  </si>
  <si>
    <t>MF58777</t>
  </si>
  <si>
    <t>MHKB3BA1JFK027886</t>
  </si>
  <si>
    <t>B9801BCP</t>
  </si>
  <si>
    <t>MF59114</t>
  </si>
  <si>
    <t>MHKB3BA1JFK027981</t>
  </si>
  <si>
    <t>B9810BCP</t>
  </si>
  <si>
    <t>MF58559</t>
  </si>
  <si>
    <t>MHKB3BA1JFK027861</t>
  </si>
  <si>
    <t>B9608BCO</t>
  </si>
  <si>
    <t>ME36453</t>
  </si>
  <si>
    <t>MHKP3BA1JEK081968</t>
  </si>
  <si>
    <t>B9192BAN</t>
  </si>
  <si>
    <t>ME38857</t>
  </si>
  <si>
    <t>MHKT3BA1JEK026988</t>
  </si>
  <si>
    <t>L9480AK</t>
  </si>
  <si>
    <t>MD58882</t>
  </si>
  <si>
    <t>MHKP3BA1JEK074678</t>
  </si>
  <si>
    <t>B9738BCO</t>
  </si>
  <si>
    <t>G15AID333608</t>
  </si>
  <si>
    <t>MHYGDN41VEJ400801</t>
  </si>
  <si>
    <t>B9671BCO</t>
  </si>
  <si>
    <t>G15AID333971</t>
  </si>
  <si>
    <t>MHYGDN41VEJ400822</t>
  </si>
  <si>
    <t>B9754BCO</t>
  </si>
  <si>
    <t>G15AID336587</t>
  </si>
  <si>
    <t>MHYGDN41VEJ400903</t>
  </si>
  <si>
    <t>B9715BCO</t>
  </si>
  <si>
    <t>G15AID334280</t>
  </si>
  <si>
    <t>MHYGDN41VEJ400858</t>
  </si>
  <si>
    <t>B9756BCO</t>
  </si>
  <si>
    <t>G15AID336786</t>
  </si>
  <si>
    <t>MHYGDN41VEJ400982</t>
  </si>
  <si>
    <t>L9049AO</t>
  </si>
  <si>
    <t>G15AID336969</t>
  </si>
  <si>
    <t>MHYGDN41VEJ401042</t>
  </si>
  <si>
    <t>B1690BIU</t>
  </si>
  <si>
    <t>K10BT1016820</t>
  </si>
  <si>
    <t>MHYHMP31SEJ112537</t>
  </si>
  <si>
    <t>B9213BCQ</t>
  </si>
  <si>
    <t>1TR7905623</t>
  </si>
  <si>
    <t>MR0AW12GXE0047337</t>
  </si>
  <si>
    <t>B1113BIM</t>
  </si>
  <si>
    <t>2KDU619079</t>
  </si>
  <si>
    <t>MHFXR42G7E0029710</t>
  </si>
  <si>
    <t>B1468BIT</t>
  </si>
  <si>
    <t>2KDU679387</t>
  </si>
  <si>
    <t>MHFXR42G7F0031250</t>
  </si>
  <si>
    <t>B1467BIT</t>
  </si>
  <si>
    <t>2KDU680107</t>
  </si>
  <si>
    <t>MHFXR42G1F0031275</t>
  </si>
  <si>
    <t>AB8366EU</t>
  </si>
  <si>
    <t>4D56CP74111</t>
  </si>
  <si>
    <t>MHML0PU39GK202085</t>
  </si>
  <si>
    <t>L9951AQ</t>
  </si>
  <si>
    <t>4D56CP12335</t>
  </si>
  <si>
    <t>MHML0PU39GK190662</t>
  </si>
  <si>
    <t>BK8149DD</t>
  </si>
  <si>
    <t>4D56CP12339</t>
  </si>
  <si>
    <t>MHML0PU39GK190663</t>
  </si>
  <si>
    <t>BM9649TR</t>
  </si>
  <si>
    <t>4D56CP12341</t>
  </si>
  <si>
    <t>MHML0PU39GK190665</t>
  </si>
  <si>
    <t>H1814UZ</t>
  </si>
  <si>
    <t>4D56CP74050</t>
  </si>
  <si>
    <t>MHML0PU39GK202083</t>
  </si>
  <si>
    <t>DK9720BY</t>
  </si>
  <si>
    <t>4D56CP74053</t>
  </si>
  <si>
    <t>MHML0PU39GK202082</t>
  </si>
  <si>
    <t>BK8865FA</t>
  </si>
  <si>
    <t>4D56CP74091</t>
  </si>
  <si>
    <t>MHML0PU39GK202081</t>
  </si>
  <si>
    <t>AB8365EU</t>
  </si>
  <si>
    <t>4D56CP74054</t>
  </si>
  <si>
    <t>MHML0PU39GK202084</t>
  </si>
  <si>
    <t>DK9717BY</t>
  </si>
  <si>
    <t>4D56CP74090</t>
  </si>
  <si>
    <t>MHML0PU39GK202080</t>
  </si>
  <si>
    <t>BK8900FA</t>
  </si>
  <si>
    <t>4D56CP74051</t>
  </si>
  <si>
    <t>MHML0PU39GK202079</t>
  </si>
  <si>
    <t>B2632BKA</t>
  </si>
  <si>
    <t>1NRF090394</t>
  </si>
  <si>
    <t>MHKM5EB2JGK001607</t>
  </si>
  <si>
    <t>B2705BFO</t>
  </si>
  <si>
    <t>1NRF045690</t>
  </si>
  <si>
    <t>MHKM5EA2JFJ004439</t>
  </si>
  <si>
    <t>B2378BFQ</t>
  </si>
  <si>
    <t>1NRF053004</t>
  </si>
  <si>
    <t>MHKM5EA2JFJ005425</t>
  </si>
  <si>
    <t>B2371BFQ</t>
  </si>
  <si>
    <t>1NRF057289</t>
  </si>
  <si>
    <t>MHKM5EA2JFJ006018</t>
  </si>
  <si>
    <t>B2486BFZ</t>
  </si>
  <si>
    <t>1NRF091796</t>
  </si>
  <si>
    <t>MHKM5EA2JGJ010154</t>
  </si>
  <si>
    <t>B2279BKK</t>
  </si>
  <si>
    <t>1NRF155519</t>
  </si>
  <si>
    <t>MHKM5EA2JGK008452</t>
  </si>
  <si>
    <t>B2274BKT</t>
  </si>
  <si>
    <t>1NRF187334</t>
  </si>
  <si>
    <t>MHKM5EA2JGK013676</t>
  </si>
  <si>
    <t>B2921BFZ</t>
  </si>
  <si>
    <t>1NRF096116</t>
  </si>
  <si>
    <t>MHKM5EB3JGK004011</t>
  </si>
  <si>
    <t>B2794BKL</t>
  </si>
  <si>
    <t>1NRF166329</t>
  </si>
  <si>
    <t>MHKM5EB3JGK007065</t>
  </si>
  <si>
    <t>B2814BKQ</t>
  </si>
  <si>
    <t>1NRF180200</t>
  </si>
  <si>
    <t>MHKM5EB3JGK007604</t>
  </si>
  <si>
    <t>B2815BKQ</t>
  </si>
  <si>
    <t>1NRF180686</t>
  </si>
  <si>
    <t>MHKM5EB3JGK007628</t>
  </si>
  <si>
    <t>B2617BFU</t>
  </si>
  <si>
    <t>1NRF059279</t>
  </si>
  <si>
    <t>MHKM5EA3JFJ018937</t>
  </si>
  <si>
    <t>B2207BFV</t>
  </si>
  <si>
    <t>1NRF045177</t>
  </si>
  <si>
    <t>MHKM5EA3JFJ014024</t>
  </si>
  <si>
    <t>BK1964UQ</t>
  </si>
  <si>
    <t>1NRF053060</t>
  </si>
  <si>
    <t>MHKM5EA3JFJ017144</t>
  </si>
  <si>
    <t>BK1804UY</t>
  </si>
  <si>
    <t>1NRF047106</t>
  </si>
  <si>
    <t>MHKM5EA3JFJ014754</t>
  </si>
  <si>
    <t>B2589BFQ</t>
  </si>
  <si>
    <t>1NRF049690</t>
  </si>
  <si>
    <t>MHKM5EA3JFK002942</t>
  </si>
  <si>
    <t>B2579BKQ</t>
  </si>
  <si>
    <t>1NRF178324</t>
  </si>
  <si>
    <t>MHKM5EA3JGK030169</t>
  </si>
  <si>
    <t>B2473BKH</t>
  </si>
  <si>
    <t>1NRF143934</t>
  </si>
  <si>
    <t>MHKM5EA3JGK017852</t>
  </si>
  <si>
    <t>B2254BKI</t>
  </si>
  <si>
    <t>1NRF145241</t>
  </si>
  <si>
    <t>MHKM5EA3JGK018294</t>
  </si>
  <si>
    <t>B2350BKH</t>
  </si>
  <si>
    <t>1NRF143569</t>
  </si>
  <si>
    <t>MHKM5EA3JGK017691</t>
  </si>
  <si>
    <t>B2059BKI</t>
  </si>
  <si>
    <t>1NRF147524</t>
  </si>
  <si>
    <t>MHKM5EA3JGK019077</t>
  </si>
  <si>
    <t>B2801BKQ</t>
  </si>
  <si>
    <t>1NRF178787</t>
  </si>
  <si>
    <t>MHKM5EA3JGK030309</t>
  </si>
  <si>
    <t>B2581BKQ</t>
  </si>
  <si>
    <t>1NRF177937</t>
  </si>
  <si>
    <t>MHKM5EA3JGK030103</t>
  </si>
  <si>
    <t>B2957BKI</t>
  </si>
  <si>
    <t>1NRF146970</t>
  </si>
  <si>
    <t>MHKM5EA3JGK019608</t>
  </si>
  <si>
    <t>B2737BKG</t>
  </si>
  <si>
    <t>1NRF143225</t>
  </si>
  <si>
    <t>MHKM5EA3JGK017588</t>
  </si>
  <si>
    <t>B2253BKI</t>
  </si>
  <si>
    <t>1NRF144879</t>
  </si>
  <si>
    <t>MHKM5EA3JGK018191</t>
  </si>
  <si>
    <t>B2827BKA</t>
  </si>
  <si>
    <t>1NRF102971</t>
  </si>
  <si>
    <t>MHKM5EA3JGJ028556</t>
  </si>
  <si>
    <t>BK1754UW</t>
  </si>
  <si>
    <t>1NRF077183</t>
  </si>
  <si>
    <t>MHKM5EA3JGJ023520</t>
  </si>
  <si>
    <t>B2337BKH</t>
  </si>
  <si>
    <t>1NRF142805</t>
  </si>
  <si>
    <t>MHKM5EA3JGK017636</t>
  </si>
  <si>
    <t>BK1753UW</t>
  </si>
  <si>
    <t>1NRF075302</t>
  </si>
  <si>
    <t>MHKM5EA3JGJ022788</t>
  </si>
  <si>
    <t>B2814BKA</t>
  </si>
  <si>
    <t>1NRF102563</t>
  </si>
  <si>
    <t>MHKM5EA3JGJ028508</t>
  </si>
  <si>
    <t>B2130BKB</t>
  </si>
  <si>
    <t>1NRF101899</t>
  </si>
  <si>
    <t>MHKM5EA3JGK008805</t>
  </si>
  <si>
    <t>B2130BKA</t>
  </si>
  <si>
    <t>1NRF099035</t>
  </si>
  <si>
    <t>MHKM5EA3JGJ028034</t>
  </si>
  <si>
    <t>B2306BFZ</t>
  </si>
  <si>
    <t>1NRF092689</t>
  </si>
  <si>
    <t>MHKM5EA3JGJ027188</t>
  </si>
  <si>
    <t>B2463BFY</t>
  </si>
  <si>
    <t>1NRF079337</t>
  </si>
  <si>
    <t>MHKM5EA3JGJ024246</t>
  </si>
  <si>
    <t>B2461BFY</t>
  </si>
  <si>
    <t>1NRF077556</t>
  </si>
  <si>
    <t>MHKM5EA3JGJ023553</t>
  </si>
  <si>
    <t>B2084BKG</t>
  </si>
  <si>
    <t>1NRF137805</t>
  </si>
  <si>
    <t>MHKM5EA3JGJ035894</t>
  </si>
  <si>
    <t>B2030BKC</t>
  </si>
  <si>
    <t>1NRF111953</t>
  </si>
  <si>
    <t>MHKM5EA3JGJ030405</t>
  </si>
  <si>
    <t>B2476BKD</t>
  </si>
  <si>
    <t>1NRF106577</t>
  </si>
  <si>
    <t>MHKM5EA3JGJ029204</t>
  </si>
  <si>
    <t>B2638BKB</t>
  </si>
  <si>
    <t>1NRF109883</t>
  </si>
  <si>
    <t>MHKM5EA3JGK010451</t>
  </si>
  <si>
    <t>B2436BKB</t>
  </si>
  <si>
    <t>1NRF107838</t>
  </si>
  <si>
    <t>MHKM5EA3JGJ029478</t>
  </si>
  <si>
    <t>B2167BKB</t>
  </si>
  <si>
    <t>1NRF105985</t>
  </si>
  <si>
    <t>MHKM5EA3JGJ029076</t>
  </si>
  <si>
    <t>B2925BKA</t>
  </si>
  <si>
    <t>1NRF105094</t>
  </si>
  <si>
    <t>MHKM5EA3JGJ028938</t>
  </si>
  <si>
    <t>B9729BCR</t>
  </si>
  <si>
    <t>1TRA039421</t>
  </si>
  <si>
    <t>MR0EW8BB2G0202867</t>
  </si>
  <si>
    <t>B9761BCQ</t>
  </si>
  <si>
    <t>G15AID362248</t>
  </si>
  <si>
    <t>MHYGDN41VFJ400835</t>
  </si>
  <si>
    <t>B9773BCQ</t>
  </si>
  <si>
    <t>G15AID362261</t>
  </si>
  <si>
    <t>MHYGDN41VFJ400861</t>
  </si>
  <si>
    <t>B9785BCQ</t>
  </si>
  <si>
    <t>G15AID363364</t>
  </si>
  <si>
    <t>MHYGDN41VFJ400897</t>
  </si>
  <si>
    <t>B9786BCQ</t>
  </si>
  <si>
    <t>G15AID363341</t>
  </si>
  <si>
    <t>MHYGDN41VFJ400885</t>
  </si>
  <si>
    <t>B9775BCR</t>
  </si>
  <si>
    <t>G15AID370880</t>
  </si>
  <si>
    <t>MHYGDN41VGJ401306</t>
  </si>
  <si>
    <t>B9778BCR</t>
  </si>
  <si>
    <t>G15AID372517</t>
  </si>
  <si>
    <t>MHYGDN41VGJ401380</t>
  </si>
  <si>
    <t>B9774BCR</t>
  </si>
  <si>
    <t>G15AID370901</t>
  </si>
  <si>
    <t>MHYGDN41VGJ401308</t>
  </si>
  <si>
    <t>B2516BKD</t>
  </si>
  <si>
    <t>K14BT1192504</t>
  </si>
  <si>
    <t>MHYKZE81SGJ318347</t>
  </si>
  <si>
    <t>BG9544NR</t>
  </si>
  <si>
    <t>K3MG74007</t>
  </si>
  <si>
    <t>MHKB3BA1JGK037915</t>
  </si>
  <si>
    <t>B9388BCS</t>
  </si>
  <si>
    <t>K3MG77677</t>
  </si>
  <si>
    <t>MHKB3BA1JGK039073</t>
  </si>
  <si>
    <t>B9159BCS</t>
  </si>
  <si>
    <t>K3MG74056</t>
  </si>
  <si>
    <t>MHKB3BA1JGK037912</t>
  </si>
  <si>
    <t>BG9545NR</t>
  </si>
  <si>
    <t>K3MG74015</t>
  </si>
  <si>
    <t>MHKB3BA1JGK037913</t>
  </si>
  <si>
    <t>B9430BCS</t>
  </si>
  <si>
    <t>K3MG81337</t>
  </si>
  <si>
    <t>MHKB3BA1JGK039724</t>
  </si>
  <si>
    <t>BG9915NR</t>
  </si>
  <si>
    <t>K3MG82191</t>
  </si>
  <si>
    <t>MHKB3BA1JGK039878</t>
  </si>
  <si>
    <t>BK9362DD</t>
  </si>
  <si>
    <t>K3MG73952</t>
  </si>
  <si>
    <t>MHKB3BA1JGK037876</t>
  </si>
  <si>
    <t>B9389BCS</t>
  </si>
  <si>
    <t>K3MG79744</t>
  </si>
  <si>
    <t>MHKB3BA1JGK039585</t>
  </si>
  <si>
    <t>B9535BAQ</t>
  </si>
  <si>
    <t>K3MG76620</t>
  </si>
  <si>
    <t>MHKP3BA1JGK119904</t>
  </si>
  <si>
    <t>BK8794DD</t>
  </si>
  <si>
    <t>3SZDFX6899</t>
  </si>
  <si>
    <t>MHKP3CA1JGK119747</t>
  </si>
  <si>
    <t>B2966BKK</t>
  </si>
  <si>
    <t>1NRF140539</t>
  </si>
  <si>
    <t>MHKV5EA1JGK006570</t>
  </si>
  <si>
    <t>B2512BKG</t>
  </si>
  <si>
    <t>1NRF133991</t>
  </si>
  <si>
    <t>MHKV5EA1JGK006050</t>
  </si>
  <si>
    <t>B2991BKT</t>
  </si>
  <si>
    <t>1NRF176086</t>
  </si>
  <si>
    <t>MHKV5EA1JGK011307</t>
  </si>
  <si>
    <t>B2610BKS</t>
  </si>
  <si>
    <t>1NRF185957</t>
  </si>
  <si>
    <t>MHKV5EA1JGK012750</t>
  </si>
  <si>
    <t>B2184BKS</t>
  </si>
  <si>
    <t>1NRF187660</t>
  </si>
  <si>
    <t>MHKV5EA1JGK013082</t>
  </si>
  <si>
    <t>B2182BKS</t>
  </si>
  <si>
    <t>1NRF187780</t>
  </si>
  <si>
    <t>MHKV5EA1JGK013077</t>
  </si>
  <si>
    <t>B2919BKT</t>
  </si>
  <si>
    <t>1NRF194408</t>
  </si>
  <si>
    <t>MHKV5EA1JGK014229</t>
  </si>
  <si>
    <t>B2625BKV</t>
  </si>
  <si>
    <t>3NRH044246</t>
  </si>
  <si>
    <t>MHKS6GJ6JGJ008371</t>
  </si>
  <si>
    <t>B2063BKJ</t>
  </si>
  <si>
    <t>3SZDFW9051</t>
  </si>
  <si>
    <t>MHKG2CK1JGK005931</t>
  </si>
  <si>
    <t>B2073BKK</t>
  </si>
  <si>
    <t>3SZDFY9618</t>
  </si>
  <si>
    <t>MHKG2CK1JGK006050</t>
  </si>
  <si>
    <t>B2094BFY</t>
  </si>
  <si>
    <t>DR02236</t>
  </si>
  <si>
    <t>MHKV5AA2JGK003048</t>
  </si>
  <si>
    <t>B2097BFY</t>
  </si>
  <si>
    <t>DR02229</t>
  </si>
  <si>
    <t>MHKV5AA2JGK003061</t>
  </si>
  <si>
    <t>B2092BFY</t>
  </si>
  <si>
    <t>DR02206</t>
  </si>
  <si>
    <t>MHKV5AA2JGK003045</t>
  </si>
  <si>
    <t>B2880BKD</t>
  </si>
  <si>
    <t>DR04057</t>
  </si>
  <si>
    <t>MHKV5AA2JGK004388</t>
  </si>
  <si>
    <t>B2095BFY</t>
  </si>
  <si>
    <t>DR02211</t>
  </si>
  <si>
    <t>MHKV5AA2JGK003052</t>
  </si>
  <si>
    <t>B2096BFY</t>
  </si>
  <si>
    <t>DR02273</t>
  </si>
  <si>
    <t>MHKV5AA2JGK003056</t>
  </si>
  <si>
    <t>B2615BKS</t>
  </si>
  <si>
    <t>E327716</t>
  </si>
  <si>
    <t>MHCTBR54FGK327716</t>
  </si>
  <si>
    <t>B2873BFV</t>
  </si>
  <si>
    <t>E326230</t>
  </si>
  <si>
    <t>MHCTBR54FFK326230</t>
  </si>
  <si>
    <t>L9755CA</t>
  </si>
  <si>
    <t>E173900</t>
  </si>
  <si>
    <t>MHCTBR54FFK173900</t>
  </si>
  <si>
    <t>KT8351YA</t>
  </si>
  <si>
    <t>E173907</t>
  </si>
  <si>
    <t>MHCTBR54FFK173907</t>
  </si>
  <si>
    <t>DH9740AG</t>
  </si>
  <si>
    <t>E175102</t>
  </si>
  <si>
    <t>MHCTBR54FGK175102</t>
  </si>
  <si>
    <t>B9124BCS</t>
  </si>
  <si>
    <t>E175389</t>
  </si>
  <si>
    <t>MHCTBR54FGK175389</t>
  </si>
  <si>
    <t>B9125BCS</t>
  </si>
  <si>
    <t>E175388</t>
  </si>
  <si>
    <t>MHCTBR54FGK175388</t>
  </si>
  <si>
    <t>DA9455CM</t>
  </si>
  <si>
    <t>E175200</t>
  </si>
  <si>
    <t>MHCTBR54FGK175200</t>
  </si>
  <si>
    <t>BE9498CV</t>
  </si>
  <si>
    <t>E175118</t>
  </si>
  <si>
    <t>MHCTBR54FGK175118</t>
  </si>
  <si>
    <t>PA8191AG</t>
  </si>
  <si>
    <t>E175100</t>
  </si>
  <si>
    <t>MHCTBR54FGK175100</t>
  </si>
  <si>
    <t>B2322BFY</t>
  </si>
  <si>
    <t>L15Z12400219</t>
  </si>
  <si>
    <t>MHRDD4870GJ650107</t>
  </si>
  <si>
    <t>B2527BKQ</t>
  </si>
  <si>
    <t>HR15737678T</t>
  </si>
  <si>
    <t>MHBG3CG1FGJ048026</t>
  </si>
  <si>
    <t>B2036BFF</t>
  </si>
  <si>
    <t>DP96439</t>
  </si>
  <si>
    <t>MHKV1AA2JFK027275</t>
  </si>
  <si>
    <t>B2951BFH</t>
  </si>
  <si>
    <t>L15Z11196331</t>
  </si>
  <si>
    <t>MHRDD4850FJ413405</t>
  </si>
  <si>
    <t>DD1478MM</t>
  </si>
  <si>
    <t>ME08640</t>
  </si>
  <si>
    <t>MHKV3BA3JEK031998</t>
  </si>
  <si>
    <t>B2766BFG</t>
  </si>
  <si>
    <t>E325068</t>
  </si>
  <si>
    <t>MHCTBR54FFK325068</t>
  </si>
  <si>
    <t>B1520BYM</t>
  </si>
  <si>
    <t>E321950</t>
  </si>
  <si>
    <t>MHCTBR54FEK321950</t>
  </si>
  <si>
    <t>BH8389HD</t>
  </si>
  <si>
    <t>G15AID953911</t>
  </si>
  <si>
    <t>MHYESL415EJ316516</t>
  </si>
  <si>
    <t>B2674BFH</t>
  </si>
  <si>
    <t>K3MF97872</t>
  </si>
  <si>
    <t>MHKM1BA2JFJ011930</t>
  </si>
  <si>
    <t>DA8172AY</t>
  </si>
  <si>
    <t>K3MF95967</t>
  </si>
  <si>
    <t>MHKM1BA2JFJ011670</t>
  </si>
  <si>
    <t>MHMFE71PCEK003429</t>
  </si>
  <si>
    <t>KT8514YP</t>
  </si>
  <si>
    <t>4N15UGH9600</t>
  </si>
  <si>
    <t>MMBJJKL10KH059262</t>
  </si>
  <si>
    <t>B9124FCH</t>
  </si>
  <si>
    <t>4D34TS30495</t>
  </si>
  <si>
    <t>MHMFE71PCJK012363</t>
  </si>
  <si>
    <t>B2364BKR</t>
  </si>
  <si>
    <t>3NRH027888</t>
  </si>
  <si>
    <t>MHKA6GK6JGJ006560</t>
  </si>
  <si>
    <t>B2611BKR</t>
  </si>
  <si>
    <t>3NRH036227</t>
  </si>
  <si>
    <t>MHKA6GK6JGJ008065</t>
  </si>
  <si>
    <t>B2932BKR</t>
  </si>
  <si>
    <t>3NRH038600</t>
  </si>
  <si>
    <t>MHKA6GK6JGJ008516</t>
  </si>
  <si>
    <t>B2478BKW</t>
  </si>
  <si>
    <t>3NRH052212</t>
  </si>
  <si>
    <t>MHKA6GK6JGJ010390</t>
  </si>
  <si>
    <t>B2745BKO</t>
  </si>
  <si>
    <t>3NRH020348</t>
  </si>
  <si>
    <t>MHKA6GJ6JGJ005464</t>
  </si>
  <si>
    <t>B2640BKO</t>
  </si>
  <si>
    <t>3NRH021018</t>
  </si>
  <si>
    <t>MHKA6GJ6JGJ005655</t>
  </si>
  <si>
    <t>B2675BKQ</t>
  </si>
  <si>
    <t>3NRH029710</t>
  </si>
  <si>
    <t>MHKA6GJ6JGJ008615</t>
  </si>
  <si>
    <t>B2802BKQ</t>
  </si>
  <si>
    <t>3NRH031202</t>
  </si>
  <si>
    <t>MHKA6GJ6JGJ009115</t>
  </si>
  <si>
    <t>B2113BKT</t>
  </si>
  <si>
    <t>3NRH036370</t>
  </si>
  <si>
    <t>MHKA6GJ6JGJ012704</t>
  </si>
  <si>
    <t>B2827BKR</t>
  </si>
  <si>
    <t>3NRH039000</t>
  </si>
  <si>
    <t>MHKA6GJ6JGJ012385</t>
  </si>
  <si>
    <t>B2310BKS</t>
  </si>
  <si>
    <t>3NRH040603</t>
  </si>
  <si>
    <t>MHKA6GJ6JGJ013120</t>
  </si>
  <si>
    <t>B2553BKS</t>
  </si>
  <si>
    <t>3NRH043039</t>
  </si>
  <si>
    <t>MHKA6GJ6JGJ014022</t>
  </si>
  <si>
    <t>B2463BKU</t>
  </si>
  <si>
    <t>3NRH051376</t>
  </si>
  <si>
    <t>MHKA6GJ6JGJ017796</t>
  </si>
  <si>
    <t>B2658BKU</t>
  </si>
  <si>
    <t>3NRH051847</t>
  </si>
  <si>
    <t>MHKA6GJ6JGJ017977</t>
  </si>
  <si>
    <t>B2433BFS</t>
  </si>
  <si>
    <t>1NRF011080</t>
  </si>
  <si>
    <t>MHKM5EB2JFK000191</t>
  </si>
  <si>
    <t>L8508AC</t>
  </si>
  <si>
    <t>E172911</t>
  </si>
  <si>
    <t>MHCTBR54FFK172911</t>
  </si>
  <si>
    <t>B2702BZL</t>
  </si>
  <si>
    <t>1NRF364787</t>
  </si>
  <si>
    <t>MHKM5EB2JJK007104</t>
  </si>
  <si>
    <t>B7314SDB</t>
  </si>
  <si>
    <t>2KDB047882</t>
  </si>
  <si>
    <t>JTFSS22PXL0191382</t>
  </si>
  <si>
    <t>B7353SDB</t>
  </si>
  <si>
    <t>2KDB047572</t>
  </si>
  <si>
    <t>JTFSS22P8L0191316</t>
  </si>
  <si>
    <t>L9660AL</t>
  </si>
  <si>
    <t>E179330</t>
  </si>
  <si>
    <t>MHCTBR54FLK179330</t>
  </si>
  <si>
    <t>L9659AL</t>
  </si>
  <si>
    <t>E179332</t>
  </si>
  <si>
    <t>MHCTBR54FLK179332</t>
  </si>
  <si>
    <t>L9686AL</t>
  </si>
  <si>
    <t>E179216</t>
  </si>
  <si>
    <t>MHCTBR54FLK179216</t>
  </si>
  <si>
    <t>L9685AL</t>
  </si>
  <si>
    <t>E179336</t>
  </si>
  <si>
    <t>MHCTBR54FLK179336</t>
  </si>
  <si>
    <t>L9664AL</t>
  </si>
  <si>
    <t>E179337</t>
  </si>
  <si>
    <t>MHCTBR54FLK179337</t>
  </si>
  <si>
    <t>L9661AL</t>
  </si>
  <si>
    <t>E179384</t>
  </si>
  <si>
    <t>MHCTBR54FLK179384</t>
  </si>
  <si>
    <t>L9683AL</t>
  </si>
  <si>
    <t>E179385</t>
  </si>
  <si>
    <t>MHCTBR54FLK179385</t>
  </si>
  <si>
    <t>L9670AL</t>
  </si>
  <si>
    <t>E179398</t>
  </si>
  <si>
    <t>MHCTBR54FLK179398</t>
  </si>
  <si>
    <t>L9662AL</t>
  </si>
  <si>
    <t>E179155</t>
  </si>
  <si>
    <t>MHCTBR54FLK179155</t>
  </si>
  <si>
    <t>L9681AL</t>
  </si>
  <si>
    <t>E179159</t>
  </si>
  <si>
    <t>MHCTBR54FLK179159</t>
  </si>
  <si>
    <t>L9677AL</t>
  </si>
  <si>
    <t>E179215</t>
  </si>
  <si>
    <t>MHCTBR54FLK179215</t>
  </si>
  <si>
    <t>L9682AL</t>
  </si>
  <si>
    <t>E179279</t>
  </si>
  <si>
    <t>MHCTBR54FLK179279</t>
  </si>
  <si>
    <t>L9679AL</t>
  </si>
  <si>
    <t>E179326</t>
  </si>
  <si>
    <t>MHCTBR54FLK179326</t>
  </si>
  <si>
    <t>L9672AL</t>
  </si>
  <si>
    <t>E179328</t>
  </si>
  <si>
    <t>MHCTBR54FLK179328</t>
  </si>
  <si>
    <t>L9665AL</t>
  </si>
  <si>
    <t>E179331</t>
  </si>
  <si>
    <t>MHCTBR54FLK179331</t>
  </si>
  <si>
    <t>L9676AL</t>
  </si>
  <si>
    <t>E179334</t>
  </si>
  <si>
    <t>MHCTBR54FLK179334</t>
  </si>
  <si>
    <t>L9668AL</t>
  </si>
  <si>
    <t>E179335</t>
  </si>
  <si>
    <t>MHCTBR54FLK179335</t>
  </si>
  <si>
    <t>L9674AL</t>
  </si>
  <si>
    <t>E179338</t>
  </si>
  <si>
    <t>MHCTBR54FLK179338</t>
  </si>
  <si>
    <t>L9758AL</t>
  </si>
  <si>
    <t>E179339</t>
  </si>
  <si>
    <t>MHCTBR54FLK179339</t>
  </si>
  <si>
    <t>L9671AL</t>
  </si>
  <si>
    <t>E179340</t>
  </si>
  <si>
    <t>MHCTBR54FLK179340</t>
  </si>
  <si>
    <t>L9667AL</t>
  </si>
  <si>
    <t>E179389</t>
  </si>
  <si>
    <t>MHCTBR54FLK179389</t>
  </si>
  <si>
    <t>L9663AL</t>
  </si>
  <si>
    <t>E179391</t>
  </si>
  <si>
    <t>MHCTBR54FLK179391</t>
  </si>
  <si>
    <t>L9673AL</t>
  </si>
  <si>
    <t>E179393</t>
  </si>
  <si>
    <t>MHCTBR54FLK179393</t>
  </si>
  <si>
    <t>L9680AL</t>
  </si>
  <si>
    <t>E179397</t>
  </si>
  <si>
    <t>MHCTBR54FLK179397</t>
  </si>
  <si>
    <t>L9678AL</t>
  </si>
  <si>
    <t>E179396</t>
  </si>
  <si>
    <t>MHCTBR54FLK179396</t>
  </si>
  <si>
    <t>B9761PCQ</t>
  </si>
  <si>
    <t>4D56CU10362</t>
  </si>
  <si>
    <t>MK2L0PU39LJ003200</t>
  </si>
  <si>
    <t>B9792PCQ</t>
  </si>
  <si>
    <t>4D56CU10419</t>
  </si>
  <si>
    <t>MK2L0PU39LJ003131</t>
  </si>
  <si>
    <t>B9713PCQ</t>
  </si>
  <si>
    <t>4D56CU10271</t>
  </si>
  <si>
    <t>MK2L0PU39LJ003092</t>
  </si>
  <si>
    <t>L9838BG</t>
  </si>
  <si>
    <t>E179327</t>
  </si>
  <si>
    <t>MHCTBR54FLK179327</t>
  </si>
  <si>
    <t>L9843BG</t>
  </si>
  <si>
    <t>E179333</t>
  </si>
  <si>
    <t>MHCTBR54FLK179333</t>
  </si>
  <si>
    <t>L9844BG</t>
  </si>
  <si>
    <t>E179381</t>
  </si>
  <si>
    <t>MHCTBR54FLK179381</t>
  </si>
  <si>
    <t>L9834BG</t>
  </si>
  <si>
    <t>E179382</t>
  </si>
  <si>
    <t>MHCTBR54FLK179382</t>
  </si>
  <si>
    <t>L9835BG</t>
  </si>
  <si>
    <t>E179383</t>
  </si>
  <si>
    <t>MHCTBR54FLK179383</t>
  </si>
  <si>
    <t>B9699BXT</t>
  </si>
  <si>
    <t>4D34TU17052</t>
  </si>
  <si>
    <t>MHMFE71PCLK017630</t>
  </si>
  <si>
    <t>B9734BXT</t>
  </si>
  <si>
    <t>4D34TU17048</t>
  </si>
  <si>
    <t>MHMFE71PCLK017631</t>
  </si>
  <si>
    <t>B9713BXT</t>
  </si>
  <si>
    <t>4D34TU17069</t>
  </si>
  <si>
    <t>MHMFE71PCLK017641</t>
  </si>
  <si>
    <t>B9732BXT</t>
  </si>
  <si>
    <t>4D34TU17033</t>
  </si>
  <si>
    <t>MHMFE71PCLK017653</t>
  </si>
  <si>
    <t>B9701BXT</t>
  </si>
  <si>
    <t>4D34TU17025</t>
  </si>
  <si>
    <t>MHMFE71PCLK017651</t>
  </si>
  <si>
    <t>B9152BCY</t>
  </si>
  <si>
    <t>W040TRR25776</t>
  </si>
  <si>
    <t>MJEC1JG43F5129985</t>
  </si>
  <si>
    <t>B9190BCY</t>
  </si>
  <si>
    <t>W040TRR25498</t>
  </si>
  <si>
    <t>MJEC1JG43F5129784</t>
  </si>
  <si>
    <t>B9980BCX</t>
  </si>
  <si>
    <t>W040TRR25163</t>
  </si>
  <si>
    <t>MJEC1JG43F5129157</t>
  </si>
  <si>
    <t>B9982BCX</t>
  </si>
  <si>
    <t>W040TRR25496</t>
  </si>
  <si>
    <t>MJEC1JG43F5129782</t>
  </si>
  <si>
    <t>B9984BCX</t>
  </si>
  <si>
    <t>W040TRR25497</t>
  </si>
  <si>
    <t>MJEC1JG43F5129783</t>
  </si>
  <si>
    <t>B9850BEU</t>
  </si>
  <si>
    <t>J08EUGJ55434</t>
  </si>
  <si>
    <t>MJEFL8JW1HJB12178</t>
  </si>
  <si>
    <t>B9851BEU</t>
  </si>
  <si>
    <t>J08EUGJ55432</t>
  </si>
  <si>
    <t>MJEFL8JW1HJB12176</t>
  </si>
  <si>
    <t>B9852BEU</t>
  </si>
  <si>
    <t>J08EUGJ55433</t>
  </si>
  <si>
    <t>MJEFL8JW1HJB12177</t>
  </si>
  <si>
    <t>W8389DS</t>
  </si>
  <si>
    <t>E179249</t>
  </si>
  <si>
    <t>MHCTBR54FLK179249</t>
  </si>
  <si>
    <t>B9053JXR</t>
  </si>
  <si>
    <t>6HK1F008412</t>
  </si>
  <si>
    <t>MHCFVR341JJ000007</t>
  </si>
  <si>
    <t>B9055JXR</t>
  </si>
  <si>
    <t>6HK1F008920</t>
  </si>
  <si>
    <t>MHCFVR341JJ000008</t>
  </si>
  <si>
    <t>A25AN177050</t>
  </si>
  <si>
    <t>JTHB21B15L2096374</t>
  </si>
  <si>
    <t>B9785NYU</t>
  </si>
  <si>
    <t>J08EUFJ84648</t>
  </si>
  <si>
    <t>MJEFM8JN1HJE16220</t>
  </si>
  <si>
    <t>B9787NYU</t>
  </si>
  <si>
    <t>J08EUFJ84618</t>
  </si>
  <si>
    <t>MJEFM8JN1HJE16214</t>
  </si>
  <si>
    <t>B9788NYU</t>
  </si>
  <si>
    <t xml:space="preserve">J08EUFJ84617 </t>
  </si>
  <si>
    <t>MJEFM8JN1HJE16213</t>
  </si>
  <si>
    <t>B9789NYU</t>
  </si>
  <si>
    <t>J08EUFJ84620</t>
  </si>
  <si>
    <t>MJEFM8JN1HJE16216</t>
  </si>
  <si>
    <t>B9790NYU</t>
  </si>
  <si>
    <t>J08EUFJ84645</t>
  </si>
  <si>
    <t>MJEFM8JN1HJE16217</t>
  </si>
  <si>
    <t>B9791NYU</t>
  </si>
  <si>
    <t>J08EUFJ84646</t>
  </si>
  <si>
    <t>MJEFM8JN1HJE16218</t>
  </si>
  <si>
    <t>B9793NYU</t>
  </si>
  <si>
    <t>J08EUFJ84649</t>
  </si>
  <si>
    <t>MJEFM8JN1HJE16221</t>
  </si>
  <si>
    <t>B9794NYU</t>
  </si>
  <si>
    <t>J08EUFJ84650</t>
  </si>
  <si>
    <t>MJEFM8JN1HJE16222</t>
  </si>
  <si>
    <t>B9805NYU</t>
  </si>
  <si>
    <t>J08EUFJ84447</t>
  </si>
  <si>
    <t>MJEFM8JN1HJE16097</t>
  </si>
  <si>
    <t>B9806NYU</t>
  </si>
  <si>
    <t>J08EUFJ84487</t>
  </si>
  <si>
    <t>MJEFM8JN1HJE16125</t>
  </si>
  <si>
    <t>B9807NYU</t>
  </si>
  <si>
    <t>J08EUFJ84492</t>
  </si>
  <si>
    <t>MJEFM8JN1HJE16130</t>
  </si>
  <si>
    <t>B9808NYU</t>
  </si>
  <si>
    <t>J08EUFJ84561</t>
  </si>
  <si>
    <t>MJEFM8JN1HJE16181</t>
  </si>
  <si>
    <t>B9809NYU</t>
  </si>
  <si>
    <t>J08EUFJ84562</t>
  </si>
  <si>
    <t>MJEFM8JN1HJE16182</t>
  </si>
  <si>
    <t>B9811NYU</t>
  </si>
  <si>
    <t>J08EUFJ84486</t>
  </si>
  <si>
    <t>MJEFM8JN1HJE16124</t>
  </si>
  <si>
    <t>B9812NYU</t>
  </si>
  <si>
    <t>J08EUFJ84485</t>
  </si>
  <si>
    <t>MJEFM8JN1HJE16123</t>
  </si>
  <si>
    <t>B9908PXR</t>
  </si>
  <si>
    <t>W04DTPJ74101</t>
  </si>
  <si>
    <t>MJEC1JG41H5158747</t>
  </si>
  <si>
    <t>B9909PXR</t>
  </si>
  <si>
    <t>W04DTPJ74099</t>
  </si>
  <si>
    <t>MJEC1JG41H5158745</t>
  </si>
  <si>
    <t>B9026PXS</t>
  </si>
  <si>
    <t>J08EUFJ95659</t>
  </si>
  <si>
    <t>MJEFL8JW1JJE15799</t>
  </si>
  <si>
    <t>B9027PXS</t>
  </si>
  <si>
    <t>J08EUFJ94875</t>
  </si>
  <si>
    <t>MJEFL8JW1JJE15561</t>
  </si>
  <si>
    <t>B9029PXS</t>
  </si>
  <si>
    <t>J08EUFJ95660</t>
  </si>
  <si>
    <t>MJEFL8JW1JJE15800</t>
  </si>
  <si>
    <t>B9676BXT</t>
  </si>
  <si>
    <t>E423CDJL250985</t>
  </si>
  <si>
    <t>MC2E3GRC0JL423432</t>
  </si>
  <si>
    <t>B9635BXT</t>
  </si>
  <si>
    <t>E423CDJM256248</t>
  </si>
  <si>
    <t>MC2E3GRC0JM425519</t>
  </si>
  <si>
    <t>B9668BXT</t>
  </si>
  <si>
    <t>E423CDJM257467</t>
  </si>
  <si>
    <t>MC2E3GRC0JM425535</t>
  </si>
  <si>
    <t>B9674BXT</t>
  </si>
  <si>
    <t>E423CDJM257348</t>
  </si>
  <si>
    <t>MC2E3GRC0JM425532</t>
  </si>
  <si>
    <t>B9939PXR</t>
  </si>
  <si>
    <t>W04DTRR54852</t>
  </si>
  <si>
    <t>MJEC1JG43J5164556</t>
  </si>
  <si>
    <t>B9950PXR</t>
  </si>
  <si>
    <t>W04DTRR54855</t>
  </si>
  <si>
    <t>MJEC1JG43J5164559</t>
  </si>
  <si>
    <t>B9953PXR</t>
  </si>
  <si>
    <t>W04DTRR53320</t>
  </si>
  <si>
    <t>MJEC1JG43J5162874</t>
  </si>
  <si>
    <t>B9954PXR</t>
  </si>
  <si>
    <t>W04DTRR54854</t>
  </si>
  <si>
    <t>MJEC1JG41J5164558</t>
  </si>
  <si>
    <t>B9393PXS</t>
  </si>
  <si>
    <t>W04DTRR54853</t>
  </si>
  <si>
    <t>MJEC1JG43J5164557</t>
  </si>
  <si>
    <t>B9391PXS</t>
  </si>
  <si>
    <t>W04DTRR54851</t>
  </si>
  <si>
    <t>MJEC1JG43J5164555</t>
  </si>
  <si>
    <t>B9894PXR</t>
  </si>
  <si>
    <t>J08EUGJ59875</t>
  </si>
  <si>
    <t>MJEFG8JS1HJB11155</t>
  </si>
  <si>
    <t>B9895PXR</t>
  </si>
  <si>
    <t>J08EUGJ60209</t>
  </si>
  <si>
    <t>MJEFG8JS1HJB11221</t>
  </si>
  <si>
    <t>B9906PXR</t>
  </si>
  <si>
    <t>J08EUGJ60207</t>
  </si>
  <si>
    <t>MJEFG8JS1HJB11219</t>
  </si>
  <si>
    <t>B9907PXR</t>
  </si>
  <si>
    <t>J08EUGJ60126</t>
  </si>
  <si>
    <t>MJEFG8JS1HJB11210</t>
  </si>
  <si>
    <t>B9892PXR</t>
  </si>
  <si>
    <t>J08UEGJ60208</t>
  </si>
  <si>
    <t>MJEFG8JS1HJB11220</t>
  </si>
  <si>
    <t>B9893PXR</t>
  </si>
  <si>
    <t>J08EUGJ60191</t>
  </si>
  <si>
    <t>MJEFG8JS1HJB11215</t>
  </si>
  <si>
    <t>B9896PXR</t>
  </si>
  <si>
    <t>J08EUGJ60121</t>
  </si>
  <si>
    <t>MJEFG8JS1HJB11205</t>
  </si>
  <si>
    <t>B9633PEU</t>
  </si>
  <si>
    <t>J08EUGJ64542</t>
  </si>
  <si>
    <t>MJEFL8JW1JJB16954</t>
  </si>
  <si>
    <t>B9634PEU</t>
  </si>
  <si>
    <t>J08EUGJ64530</t>
  </si>
  <si>
    <t>MJEFL8JW1JJB16946</t>
  </si>
  <si>
    <t>B9635PEU</t>
  </si>
  <si>
    <t>J08EUGJ64533</t>
  </si>
  <si>
    <t>MJEFL8JW1JJB16948</t>
  </si>
  <si>
    <t>B9636PEU</t>
  </si>
  <si>
    <t>J08EUGJ64531</t>
  </si>
  <si>
    <t>MJEFL8JW1JJB16947</t>
  </si>
  <si>
    <t>B9638PEU</t>
  </si>
  <si>
    <t>J08EUGJ64534</t>
  </si>
  <si>
    <t>MJEFL8JW1JJB16949</t>
  </si>
  <si>
    <t>B9605PEU</t>
  </si>
  <si>
    <t>J08EUGJ61422</t>
  </si>
  <si>
    <t>MJEFL8JW1JJB15047</t>
  </si>
  <si>
    <t>B9602PEU</t>
  </si>
  <si>
    <t>J08EUGJ61421</t>
  </si>
  <si>
    <t>MJEFL8JW1JJB15046</t>
  </si>
  <si>
    <t>B9919PXR</t>
  </si>
  <si>
    <t>J08EUGJ60650</t>
  </si>
  <si>
    <t>MJEFG8JS1JJB11272</t>
  </si>
  <si>
    <t>B9920PXR</t>
  </si>
  <si>
    <t>J08EUGJ60661</t>
  </si>
  <si>
    <t>MJEFG8JS1JJB11274</t>
  </si>
  <si>
    <t>B9921PXR</t>
  </si>
  <si>
    <t>J08EUGJ60660</t>
  </si>
  <si>
    <t>MJEFG8JS1JJB11273</t>
  </si>
  <si>
    <t>B9099PXS</t>
  </si>
  <si>
    <t>J08EUGJ65619</t>
  </si>
  <si>
    <t>MJEFG8JS1JJB11652</t>
  </si>
  <si>
    <t>B9088PXS</t>
  </si>
  <si>
    <t>J08EUGJ65620</t>
  </si>
  <si>
    <t>MJEFG8JS1JJB11653</t>
  </si>
  <si>
    <t>B9091PXS</t>
  </si>
  <si>
    <t>J08EUGJ64884</t>
  </si>
  <si>
    <t>MJEFG8JS1JJB11586</t>
  </si>
  <si>
    <t>B9092PXS</t>
  </si>
  <si>
    <t>J08EUGJ65618</t>
  </si>
  <si>
    <t>MJEFG8JS1JJB11651</t>
  </si>
  <si>
    <t>B9093PXS</t>
  </si>
  <si>
    <t>J08EUGJ65639</t>
  </si>
  <si>
    <t>MJEFG8JS1JJB11654</t>
  </si>
  <si>
    <t>B9940PXR</t>
  </si>
  <si>
    <t>W04DTPJ75023</t>
  </si>
  <si>
    <t>MJEC1JG41J5160734</t>
  </si>
  <si>
    <t>B9941PXR</t>
  </si>
  <si>
    <t>W04DTPJ75022</t>
  </si>
  <si>
    <t>MJEC1JG41J5160733</t>
  </si>
  <si>
    <t>B9942PXR</t>
  </si>
  <si>
    <t>W04DTPJ75069</t>
  </si>
  <si>
    <t>MJEC1JG41J5160840</t>
  </si>
  <si>
    <t>B9943PXR</t>
  </si>
  <si>
    <t>W04DTPJ75071</t>
  </si>
  <si>
    <t>MJEC1JG41J5160842</t>
  </si>
  <si>
    <t>B9944PXR</t>
  </si>
  <si>
    <t>W04DTPJ75070</t>
  </si>
  <si>
    <t>MJEC1JG41J5160841</t>
  </si>
  <si>
    <t>B9945PXR</t>
  </si>
  <si>
    <t>W04DTPJ75072</t>
  </si>
  <si>
    <t>MJEC1JG41J5160843</t>
  </si>
  <si>
    <t>B9946PXR</t>
  </si>
  <si>
    <t>W04DTPJ75021</t>
  </si>
  <si>
    <t>MJEC1JG41J5160732</t>
  </si>
  <si>
    <t>B9947PXR</t>
  </si>
  <si>
    <t>W04DTPJ75019</t>
  </si>
  <si>
    <t>MJEC1JG41J5160730</t>
  </si>
  <si>
    <t>B9948PXR</t>
  </si>
  <si>
    <t>W04DTPJ75020</t>
  </si>
  <si>
    <t>MJEC1JG41J5160731</t>
  </si>
  <si>
    <t>B9949PXR</t>
  </si>
  <si>
    <t>W04DTPJ74838</t>
  </si>
  <si>
    <t>MJEC1JG41J5160334</t>
  </si>
  <si>
    <t>B9897PXR</t>
  </si>
  <si>
    <t>W04DTRR50019</t>
  </si>
  <si>
    <t>MJEC1JG53H5000274</t>
  </si>
  <si>
    <t>B9903PXR</t>
  </si>
  <si>
    <t>W04DTRR49224</t>
  </si>
  <si>
    <t>MJEC1JG53H5000009</t>
  </si>
  <si>
    <t>B9900PXR</t>
  </si>
  <si>
    <t>W04DTRR49853</t>
  </si>
  <si>
    <t>MJEC1JG53H5000188</t>
  </si>
  <si>
    <t>B9899PXR</t>
  </si>
  <si>
    <t>W04DTRR49232</t>
  </si>
  <si>
    <t>MJEC1JG53H5000027</t>
  </si>
  <si>
    <t>B9904PXR</t>
  </si>
  <si>
    <t>W04DTRR50492</t>
  </si>
  <si>
    <t>MJEC1JG53H5000382</t>
  </si>
  <si>
    <t>B9905PXR</t>
  </si>
  <si>
    <t>W04DTRR49711</t>
  </si>
  <si>
    <t>MJEC1JG53H5000176</t>
  </si>
  <si>
    <t>B9901PXR</t>
  </si>
  <si>
    <t>WD4DTRR49712</t>
  </si>
  <si>
    <t>MJEC1JG53H5000177</t>
  </si>
  <si>
    <t>B9923PXR</t>
  </si>
  <si>
    <t>W04DTRR51414</t>
  </si>
  <si>
    <t>MJEC1JG53H5000674</t>
  </si>
  <si>
    <t>B9902PXR</t>
  </si>
  <si>
    <t>W04DTRR50491</t>
  </si>
  <si>
    <t>MJEC1JG53H5000381</t>
  </si>
  <si>
    <t>B9924PXR</t>
  </si>
  <si>
    <t>W04DTRR51412</t>
  </si>
  <si>
    <t>MJEC1JG53H5000672</t>
  </si>
  <si>
    <t>B9925PXR</t>
  </si>
  <si>
    <t>W04DTRR51415</t>
  </si>
  <si>
    <t>MJEC1JG53H5000675</t>
  </si>
  <si>
    <t>B9926PXR</t>
  </si>
  <si>
    <t>W04DTRR51413</t>
  </si>
  <si>
    <t>MJEC1JG53H5000673</t>
  </si>
  <si>
    <t>B9922PCQ</t>
  </si>
  <si>
    <t>4D34TU99086</t>
  </si>
  <si>
    <t>MHMFE71PCLK018868</t>
  </si>
  <si>
    <t>B9072PXS</t>
  </si>
  <si>
    <t>W04DTRR61617</t>
  </si>
  <si>
    <t>MJEC1JG53J5002112</t>
  </si>
  <si>
    <t>B9075PXS</t>
  </si>
  <si>
    <t>W04DTRR61615</t>
  </si>
  <si>
    <t>MJEC1JG53J5002111</t>
  </si>
  <si>
    <t>B9079PXS</t>
  </si>
  <si>
    <t>W04DTRR61618</t>
  </si>
  <si>
    <t>MJEC1JG53J5002113</t>
  </si>
  <si>
    <t>B9080PXS</t>
  </si>
  <si>
    <t>W04DTRR61619</t>
  </si>
  <si>
    <t>MJEC1JG53J5002114</t>
  </si>
  <si>
    <t>B9081PXS</t>
  </si>
  <si>
    <t>W04DTRR61620</t>
  </si>
  <si>
    <t>MJEC1JG53J5002115</t>
  </si>
  <si>
    <t>B9070PXS</t>
  </si>
  <si>
    <t>W04DTRR61987</t>
  </si>
  <si>
    <t>MJEC1JG53J5002157</t>
  </si>
  <si>
    <t>B9074PXS</t>
  </si>
  <si>
    <t>W04DTRR61986</t>
  </si>
  <si>
    <t>MJEC1JG53J5002156</t>
  </si>
  <si>
    <t>B9076PXS</t>
  </si>
  <si>
    <t>W04DTRR61745</t>
  </si>
  <si>
    <t>MJEC1JG53J5002125</t>
  </si>
  <si>
    <t>B9077PXS</t>
  </si>
  <si>
    <t>W04DTRR61744</t>
  </si>
  <si>
    <t>MJEC1JG53J5002124</t>
  </si>
  <si>
    <t>B9078PXS</t>
  </si>
  <si>
    <t>W04DTRR61743</t>
  </si>
  <si>
    <t>MJEC1JG53J5002123</t>
  </si>
  <si>
    <t>B9082PXS</t>
  </si>
  <si>
    <t>W04DTRR61742</t>
  </si>
  <si>
    <t>MJEC1JG53J5002122</t>
  </si>
  <si>
    <t>B9098PXS</t>
  </si>
  <si>
    <t>J08EUGJ65153</t>
  </si>
  <si>
    <t>MJEFG8JP1JJB13157</t>
  </si>
  <si>
    <t>B9105PXS</t>
  </si>
  <si>
    <t>J08EUGJ65155</t>
  </si>
  <si>
    <t>MJEFG8JP1JJB13158</t>
  </si>
  <si>
    <t>B9096PXS</t>
  </si>
  <si>
    <t>J08EUGJ65147</t>
  </si>
  <si>
    <t>MJEFG8JP1JJB13154</t>
  </si>
  <si>
    <t>B9100PXS</t>
  </si>
  <si>
    <t>J08EUGJ65145</t>
  </si>
  <si>
    <t>MJEFG8JP1JJB13153</t>
  </si>
  <si>
    <t>B9102PXS</t>
  </si>
  <si>
    <t>J08EUGJ65125</t>
  </si>
  <si>
    <t>MJEFG8JP1JJB13151</t>
  </si>
  <si>
    <t>B9107PXS</t>
  </si>
  <si>
    <t>J08EUGJ65126</t>
  </si>
  <si>
    <t>MJEFG8JP1JJB13152</t>
  </si>
  <si>
    <t>B9109PXS</t>
  </si>
  <si>
    <t>J08EUGJ65124</t>
  </si>
  <si>
    <t>MJEFG8JP1JJB13150</t>
  </si>
  <si>
    <t>B9086PXS</t>
  </si>
  <si>
    <t>J08EUGJ65662</t>
  </si>
  <si>
    <t>MJEFG8JS1JJB11662</t>
  </si>
  <si>
    <t>B9089PXS</t>
  </si>
  <si>
    <t>J08EUGJ65661</t>
  </si>
  <si>
    <t>MJEFG8JS1JJB11661</t>
  </si>
  <si>
    <t>B9087PXS</t>
  </si>
  <si>
    <t>J08EUGJ65660</t>
  </si>
  <si>
    <t>MJEFG8JS1JJB11660</t>
  </si>
  <si>
    <t>B9095PXS</t>
  </si>
  <si>
    <t>J08EUGJ65640</t>
  </si>
  <si>
    <t>MJEFG8JS1JJB11655</t>
  </si>
  <si>
    <t>B9101PXS</t>
  </si>
  <si>
    <t>J08EUGJ65642</t>
  </si>
  <si>
    <t>MJEFG8JS1JJB11657</t>
  </si>
  <si>
    <t>B9097PXS</t>
  </si>
  <si>
    <t>J08EUGJ65641</t>
  </si>
  <si>
    <t>MJEFG8JS1JJB11656</t>
  </si>
  <si>
    <t>B9085PXS</t>
  </si>
  <si>
    <t>J08EUGJ65644</t>
  </si>
  <si>
    <t>MJEFG8JS1JJB11659</t>
  </si>
  <si>
    <t>B9094PXS</t>
  </si>
  <si>
    <t>J08EUGJ65643</t>
  </si>
  <si>
    <t>MJEFG8JS1JJB11658</t>
  </si>
  <si>
    <t>B9609PEU</t>
  </si>
  <si>
    <t>J08EUGJ62941</t>
  </si>
  <si>
    <t>MJEFL8JW1JJB16017</t>
  </si>
  <si>
    <t>B9612PEU</t>
  </si>
  <si>
    <t>J08EUGJ62949</t>
  </si>
  <si>
    <t>MJEFL8JW1JJB16018</t>
  </si>
  <si>
    <t>B9616PEU</t>
  </si>
  <si>
    <t>J08EUGJ62923</t>
  </si>
  <si>
    <t>MJEFL8JW1JJB16008</t>
  </si>
  <si>
    <t>B9028PXS</t>
  </si>
  <si>
    <t>J08EUGJ62739</t>
  </si>
  <si>
    <t>MJEFL8JW1JJB15911</t>
  </si>
  <si>
    <t>B9615PEU</t>
  </si>
  <si>
    <t>J08EUGJ62938</t>
  </si>
  <si>
    <t>MJEFL8JW1JJB16015</t>
  </si>
  <si>
    <t>B9608PEU</t>
  </si>
  <si>
    <t>J08EUGJ63348</t>
  </si>
  <si>
    <t>MJEFL8JW1JJB16254</t>
  </si>
  <si>
    <t>B9611PEU</t>
  </si>
  <si>
    <t>J08EUGJ63394</t>
  </si>
  <si>
    <t>MJEFL8JW1JJB16288</t>
  </si>
  <si>
    <t>B9614PEU</t>
  </si>
  <si>
    <t>J08EUGJ62950</t>
  </si>
  <si>
    <t>MJEFL8JW1JJB16019</t>
  </si>
  <si>
    <t>B9613PEU</t>
  </si>
  <si>
    <t>J08EUGJ63395</t>
  </si>
  <si>
    <t>MJEFL8JW1JJB16289</t>
  </si>
  <si>
    <t>B9619PEU</t>
  </si>
  <si>
    <t>J08EUGJ63346</t>
  </si>
  <si>
    <t>MJEFL8JW1JJB16253</t>
  </si>
  <si>
    <t>B9610PEU</t>
  </si>
  <si>
    <t>J08EUGJ63396</t>
  </si>
  <si>
    <t>MJEFL8JW1JJB16290</t>
  </si>
  <si>
    <t>B9620PEU</t>
  </si>
  <si>
    <t>J08EUGJ62962</t>
  </si>
  <si>
    <t>MJEFL8JW1JJB16025</t>
  </si>
  <si>
    <t>B9621PEU</t>
  </si>
  <si>
    <t>J08EUGJ63398</t>
  </si>
  <si>
    <t>MJEFL8JW1JJB16291</t>
  </si>
  <si>
    <t>B9622PEU</t>
  </si>
  <si>
    <t>J08EUGJ63271</t>
  </si>
  <si>
    <t>MJEFL8JW1JJB16202</t>
  </si>
  <si>
    <t>B9624PEU</t>
  </si>
  <si>
    <t>J08EUGJ63266</t>
  </si>
  <si>
    <t>MJEFL8JW1JJB16200</t>
  </si>
  <si>
    <t>B 2084 PKW</t>
  </si>
  <si>
    <t>B9818NYU</t>
  </si>
  <si>
    <t>6HK1F004884</t>
  </si>
  <si>
    <t>MHCFVZ34PHJ003963</t>
  </si>
  <si>
    <t>B9819NYU</t>
  </si>
  <si>
    <t>6HK1F004967</t>
  </si>
  <si>
    <t>MHCFVZ34PHJ004001</t>
  </si>
  <si>
    <t>B9820NYU</t>
  </si>
  <si>
    <t>6HK1F004971</t>
  </si>
  <si>
    <t>MHCFVZ34PHJ003999</t>
  </si>
  <si>
    <t>B9821NYU</t>
  </si>
  <si>
    <t>6HK1F004968</t>
  </si>
  <si>
    <t>MHCFVZ34PHJ004000</t>
  </si>
  <si>
    <t>B9822NYU</t>
  </si>
  <si>
    <t>6HK1F005059</t>
  </si>
  <si>
    <t>MHCFVZ34PHJ004002</t>
  </si>
  <si>
    <t xml:space="preserve">B9823NYU </t>
  </si>
  <si>
    <t>6HK1F004948</t>
  </si>
  <si>
    <t>MHCFVZ34PHJ003975</t>
  </si>
  <si>
    <t>B9825NYU</t>
  </si>
  <si>
    <t>6HK1F004944</t>
  </si>
  <si>
    <t>MHCFVZ34PHJ003977</t>
  </si>
  <si>
    <t>B9824NYU</t>
  </si>
  <si>
    <t>6HK1F004943</t>
  </si>
  <si>
    <t>MHCFVZ34PHJ003976</t>
  </si>
  <si>
    <t>B9826NYU</t>
  </si>
  <si>
    <t>6HK1F004953</t>
  </si>
  <si>
    <t>MHCFVZ34PHJ003978</t>
  </si>
  <si>
    <t>B9827NYU</t>
  </si>
  <si>
    <t>6HK1F004945</t>
  </si>
  <si>
    <t>MHCFVZ34PHJ003974</t>
  </si>
  <si>
    <t>F8592TD</t>
  </si>
  <si>
    <t>6M60262828</t>
  </si>
  <si>
    <t>MHMFN61FMLK000076</t>
  </si>
  <si>
    <t>F8593TD</t>
  </si>
  <si>
    <t>6M60262839</t>
  </si>
  <si>
    <t>MHMFN61FMLK000075</t>
  </si>
  <si>
    <t>F8594TD</t>
  </si>
  <si>
    <t>6M60262501</t>
  </si>
  <si>
    <t>MHMFN61FMLK000060</t>
  </si>
  <si>
    <t>B2001PKY</t>
  </si>
  <si>
    <t>JM6BP2H7AL1105318</t>
  </si>
  <si>
    <t>B2986PKV</t>
  </si>
  <si>
    <t>B1603SSU</t>
  </si>
  <si>
    <t>B1071PJS</t>
  </si>
  <si>
    <t>B9633NYU</t>
  </si>
  <si>
    <t>J08EUFJ82998</t>
  </si>
  <si>
    <t>MJEFM8JN1HJE15260</t>
  </si>
  <si>
    <t>B9634NYU</t>
  </si>
  <si>
    <t>J08EUFJ82997</t>
  </si>
  <si>
    <t>MJEFM8JN1HJE15259</t>
  </si>
  <si>
    <t>B9635NYU</t>
  </si>
  <si>
    <t>J08EUFJ83032</t>
  </si>
  <si>
    <t>MJEFM8JN1HJE15276</t>
  </si>
  <si>
    <t>B9636NYU</t>
  </si>
  <si>
    <t>J08EUFJ83031</t>
  </si>
  <si>
    <t>MJEFM8JN1HJE15275</t>
  </si>
  <si>
    <t>B9637NYU</t>
  </si>
  <si>
    <t>J08EUFJ82909</t>
  </si>
  <si>
    <t>MJEFM8JN1HJE15201</t>
  </si>
  <si>
    <t>B9638NYU</t>
  </si>
  <si>
    <t>J08EUFJ82905</t>
  </si>
  <si>
    <t>MJEFM8JN1HJE15197</t>
  </si>
  <si>
    <t>B9639NYU</t>
  </si>
  <si>
    <t>J08EUFJ82907</t>
  </si>
  <si>
    <t>MJEFM8JN1HJE15199</t>
  </si>
  <si>
    <t>B9640NYU</t>
  </si>
  <si>
    <t>J08EUFJ82908</t>
  </si>
  <si>
    <t>MJEFM8JN1HJE15200</t>
  </si>
  <si>
    <t>B9641NYU</t>
  </si>
  <si>
    <t>J08EUFJ82906</t>
  </si>
  <si>
    <t>MJEFM8JN1HJE15198</t>
  </si>
  <si>
    <t>B9642NYU</t>
  </si>
  <si>
    <t>J08EUFJ82999</t>
  </si>
  <si>
    <t>MJEFM8JN1HJE15261</t>
  </si>
  <si>
    <t>B9768UDG</t>
  </si>
  <si>
    <t>6D16U15861</t>
  </si>
  <si>
    <t>MHMFN527NLK018313</t>
  </si>
  <si>
    <t>B9766UDG</t>
  </si>
  <si>
    <t>6D16U15862</t>
  </si>
  <si>
    <t>MHMFN527NLK018314</t>
  </si>
  <si>
    <t>B9781UDG</t>
  </si>
  <si>
    <t>6D16U15832</t>
  </si>
  <si>
    <t>MHMFN527NLK018312</t>
  </si>
  <si>
    <t>B2125SIC</t>
  </si>
  <si>
    <t>4A91DK1657</t>
  </si>
  <si>
    <t>MK2NCWLANJJ000434</t>
  </si>
  <si>
    <t xml:space="preserve">MK2NCWLANKJ000449 </t>
  </si>
  <si>
    <t>B2676SIC</t>
  </si>
  <si>
    <t>4A91GL7206</t>
  </si>
  <si>
    <t>MK2NCWLANKJ000483</t>
  </si>
  <si>
    <t>B9078JXR</t>
  </si>
  <si>
    <t>6HK1F008918</t>
  </si>
  <si>
    <t>MHCFVR341JJ000009</t>
  </si>
  <si>
    <t>B9079JXR</t>
  </si>
  <si>
    <t>6HK1F008916</t>
  </si>
  <si>
    <t>MHCFVR341JJ000010</t>
  </si>
  <si>
    <t>B2663PKX</t>
  </si>
  <si>
    <t>DK1008AAY</t>
  </si>
  <si>
    <t>B645ND</t>
  </si>
  <si>
    <t>B2774PKW</t>
  </si>
  <si>
    <t>MF18681</t>
  </si>
  <si>
    <t>B9060PCR</t>
  </si>
  <si>
    <t>4D56CU10141</t>
  </si>
  <si>
    <t>MK2L0PU39LJ002932</t>
  </si>
  <si>
    <t>B9062PCR</t>
  </si>
  <si>
    <t>4D56CU10113</t>
  </si>
  <si>
    <t>MK2L0PU39LJ002908</t>
  </si>
  <si>
    <t>B1006PJS</t>
  </si>
  <si>
    <t>B9106JXR</t>
  </si>
  <si>
    <t>6HK1F008915</t>
  </si>
  <si>
    <t>MHCFVR341JJ000012</t>
  </si>
  <si>
    <t>B9103JXR</t>
  </si>
  <si>
    <t>6HK1F009381</t>
  </si>
  <si>
    <t>MHCFVR341JJ000014</t>
  </si>
  <si>
    <t>B9104JXR</t>
  </si>
  <si>
    <t>6HK1F009382</t>
  </si>
  <si>
    <t>MHCFVR341JJ000015</t>
  </si>
  <si>
    <t>6D16L27704</t>
  </si>
  <si>
    <t>B9118JXR</t>
  </si>
  <si>
    <t>6HK1F008917</t>
  </si>
  <si>
    <t>MHCFVR341JJ000013</t>
  </si>
  <si>
    <t>B9116JXR</t>
  </si>
  <si>
    <t>6HK1F010147</t>
  </si>
  <si>
    <t>MHCFVR341KJ000035</t>
  </si>
  <si>
    <t>B9117JXR</t>
  </si>
  <si>
    <t>6HK1F010146</t>
  </si>
  <si>
    <t>MHCFVR341KJ000036</t>
  </si>
  <si>
    <t>B9686NYU</t>
  </si>
  <si>
    <t>J08EUFJ83302</t>
  </si>
  <si>
    <t>MJEFM8JN1HJE15462</t>
  </si>
  <si>
    <t>B9687NYU</t>
  </si>
  <si>
    <t>J08EUFJ83301</t>
  </si>
  <si>
    <t>MJEFM8JN1HJE15461</t>
  </si>
  <si>
    <t>B9688NYU</t>
  </si>
  <si>
    <t>J08EUFJ83343</t>
  </si>
  <si>
    <t>MJEFM8JN1HJE15485</t>
  </si>
  <si>
    <t>B9689NYU</t>
  </si>
  <si>
    <t>J08EUFJ83341</t>
  </si>
  <si>
    <t>MJEFM8JN1HJE15483</t>
  </si>
  <si>
    <t>B9690NYU</t>
  </si>
  <si>
    <t>J08EUFJ82534</t>
  </si>
  <si>
    <t>MJEFM8JN1HJE14952</t>
  </si>
  <si>
    <t>B9691NYU</t>
  </si>
  <si>
    <t>J08EUFJ83303</t>
  </si>
  <si>
    <t>MJEFM8JN1HJE15463</t>
  </si>
  <si>
    <t>B9692NYU</t>
  </si>
  <si>
    <t>J08EUFJ83300</t>
  </si>
  <si>
    <t>MJEFM8JN1HJE15460</t>
  </si>
  <si>
    <t>B9693NYU</t>
  </si>
  <si>
    <t>J08EUFJ83315</t>
  </si>
  <si>
    <t>MJEFM8JN1HJE15475</t>
  </si>
  <si>
    <t xml:space="preserve">B9746NYU </t>
  </si>
  <si>
    <t>J08EUFJ84450</t>
  </si>
  <si>
    <t>MJEFM8JN1HJE16100</t>
  </si>
  <si>
    <t>B9746NYU</t>
  </si>
  <si>
    <t>B9771NYU</t>
  </si>
  <si>
    <t>J08EUFJ84460</t>
  </si>
  <si>
    <t>MJEFM8JN1HJE16110</t>
  </si>
  <si>
    <t>B9772NYU</t>
  </si>
  <si>
    <t>J08EUFJ84454</t>
  </si>
  <si>
    <t>MJEFM8JN1HJE16104</t>
  </si>
  <si>
    <t>B9773NYU</t>
  </si>
  <si>
    <t>J08EUFJ84461</t>
  </si>
  <si>
    <t>MJEFM8JN1HJE16111</t>
  </si>
  <si>
    <t>B9774NYU</t>
  </si>
  <si>
    <t>J08EUFJ84458</t>
  </si>
  <si>
    <t>MJEFM8JN1HJE16108</t>
  </si>
  <si>
    <t>B9775NYU</t>
  </si>
  <si>
    <t>J08EUFJ84457</t>
  </si>
  <si>
    <t>MJEFM8JN1HJE16107</t>
  </si>
  <si>
    <t>B9814NYU</t>
  </si>
  <si>
    <t>J08EUFJ84563</t>
  </si>
  <si>
    <t>MJEFM8JN1HJE16183</t>
  </si>
  <si>
    <t>B12580</t>
  </si>
  <si>
    <t>J08EUGJ67776</t>
  </si>
  <si>
    <t>MJEFG8JE1JJB12580</t>
  </si>
  <si>
    <t>B12581</t>
  </si>
  <si>
    <t>J08EUGJ67779</t>
  </si>
  <si>
    <t>MJEFG8JE1JJB12581</t>
  </si>
  <si>
    <t>B12582</t>
  </si>
  <si>
    <t>J08EUGJ67782</t>
  </si>
  <si>
    <t>MJEFG8JE1JJB12582</t>
  </si>
  <si>
    <t>B12583</t>
  </si>
  <si>
    <t>J08EUGJ67785</t>
  </si>
  <si>
    <t>MJEFG8JE1JJB12583</t>
  </si>
  <si>
    <t>B12584</t>
  </si>
  <si>
    <t>J08EUGJ67788</t>
  </si>
  <si>
    <t>MJEFG8JE1JJB12584</t>
  </si>
  <si>
    <t>B12585</t>
  </si>
  <si>
    <t>J08EUGJ67791</t>
  </si>
  <si>
    <t>MJEFG8JE1JJB12585</t>
  </si>
  <si>
    <t>B12586</t>
  </si>
  <si>
    <t>J08EUGJ67834</t>
  </si>
  <si>
    <t>MJEFG8JE1JJB12586</t>
  </si>
  <si>
    <t>B12587</t>
  </si>
  <si>
    <t>J08EUGJ67837</t>
  </si>
  <si>
    <t>MJEFG8JE1JJB12587</t>
  </si>
  <si>
    <t>B12588</t>
  </si>
  <si>
    <t>J08EUGJ67840</t>
  </si>
  <si>
    <t>MJEFG8JE1JJB12588</t>
  </si>
  <si>
    <t>B12589</t>
  </si>
  <si>
    <t>J08EUGJ67843</t>
  </si>
  <si>
    <t>MJEFG8JE1JJB12589</t>
  </si>
  <si>
    <t>B12419</t>
  </si>
  <si>
    <t>J08EUGJ66689</t>
  </si>
  <si>
    <t>MJEFG8JE1JJB12419</t>
  </si>
  <si>
    <t>B12428</t>
  </si>
  <si>
    <t>J08EUGJ66711</t>
  </si>
  <si>
    <t>MJEFG8JE1JJB12428</t>
  </si>
  <si>
    <t>B12430</t>
  </si>
  <si>
    <t>J08EUGJ66747</t>
  </si>
  <si>
    <t>MJEFG8JE1JJB12430</t>
  </si>
  <si>
    <t>B12432</t>
  </si>
  <si>
    <t>J08EUGJ66750</t>
  </si>
  <si>
    <t>MJEFG8JE1JJB12432</t>
  </si>
  <si>
    <t>B12424</t>
  </si>
  <si>
    <t>J08EUGJ66705</t>
  </si>
  <si>
    <t>MJEFG8JE1JJB12424</t>
  </si>
  <si>
    <t>B2755POA</t>
  </si>
  <si>
    <t>4A91KAB3928</t>
  </si>
  <si>
    <t>MK2NCLHARMJ000527</t>
  </si>
  <si>
    <t>B2763POA</t>
  </si>
  <si>
    <t>4A91KAB4673</t>
  </si>
  <si>
    <t>MK2NCLHARMJ000566</t>
  </si>
  <si>
    <t>B2921POA</t>
  </si>
  <si>
    <t>4A91KAB4699</t>
  </si>
  <si>
    <t>MK2NCLHARMJ000588</t>
  </si>
  <si>
    <t>B2760PKZ</t>
  </si>
  <si>
    <t>4A91KAB5302</t>
  </si>
  <si>
    <t>MK2NCLHARMJ000599</t>
  </si>
  <si>
    <t>B2752PKZ</t>
  </si>
  <si>
    <t>4A91KAB5410</t>
  </si>
  <si>
    <t>MK2NCLHARMJ000601</t>
  </si>
  <si>
    <t>B2729POA</t>
  </si>
  <si>
    <t>4A91KAB5287</t>
  </si>
  <si>
    <t>MK2NCLHARMJ000605</t>
  </si>
  <si>
    <t>B2737POA</t>
  </si>
  <si>
    <t>4A91KAB5299</t>
  </si>
  <si>
    <t>MK2NCLHARMJ000607</t>
  </si>
  <si>
    <t>B2767POA</t>
  </si>
  <si>
    <t>4A91KAB5391</t>
  </si>
  <si>
    <t>MK2NCLHARMJ000609</t>
  </si>
  <si>
    <t>B2738PKZ</t>
  </si>
  <si>
    <t>4A91KAB5052</t>
  </si>
  <si>
    <t>MK2NCLHARMJ000624</t>
  </si>
  <si>
    <t>B2742PKZ</t>
  </si>
  <si>
    <t>4A91KAB5035</t>
  </si>
  <si>
    <t>MK2NCLHARMJ000626</t>
  </si>
  <si>
    <t>B2740PKZ</t>
  </si>
  <si>
    <t>4A91KAB5176</t>
  </si>
  <si>
    <t>MK2NCLHARMJ000632</t>
  </si>
  <si>
    <t>B1310PYM</t>
  </si>
  <si>
    <t>4A91KAB5541</t>
  </si>
  <si>
    <t>MK2NCLHARMJ000642</t>
  </si>
  <si>
    <t>B2739POA</t>
  </si>
  <si>
    <t>4A91JG3566</t>
  </si>
  <si>
    <t>MK2NCLHARMJ000646</t>
  </si>
  <si>
    <t>B9137JXR</t>
  </si>
  <si>
    <t>B117888</t>
  </si>
  <si>
    <t>MHCNMR71LLJ117888</t>
  </si>
  <si>
    <t>B9138JXR</t>
  </si>
  <si>
    <t>B117176</t>
  </si>
  <si>
    <t>MHCNMR71LLJ117176</t>
  </si>
  <si>
    <t>B9142JXR</t>
  </si>
  <si>
    <t>B117187</t>
  </si>
  <si>
    <t>MHCNMR71LLJ117187</t>
  </si>
  <si>
    <t>B9145JXR</t>
  </si>
  <si>
    <t>B117896</t>
  </si>
  <si>
    <t>MHCNMR71LLJ117896</t>
  </si>
  <si>
    <t>B9139JXR</t>
  </si>
  <si>
    <t>B117199</t>
  </si>
  <si>
    <t>MHCNMR71LLJ117199</t>
  </si>
  <si>
    <t>B9844TIS</t>
  </si>
  <si>
    <t>6D16U26019</t>
  </si>
  <si>
    <t>MHMFM517PLK001596</t>
  </si>
  <si>
    <t>B9221BIS</t>
  </si>
  <si>
    <t>6D16U26031</t>
  </si>
  <si>
    <t>MHMFM517PLK001608</t>
  </si>
  <si>
    <t>B9220BIS</t>
  </si>
  <si>
    <t>6D16U26027</t>
  </si>
  <si>
    <t>MHMFM517PLK001607</t>
  </si>
  <si>
    <t>B1016TJO</t>
  </si>
  <si>
    <t>2TRA349904</t>
  </si>
  <si>
    <t>MHFGX8GS6H0503757</t>
  </si>
  <si>
    <t>B9799BXT</t>
  </si>
  <si>
    <t>6HK1F012762</t>
  </si>
  <si>
    <t>MHCFVR34SLJ001462</t>
  </si>
  <si>
    <t>B9844BXT</t>
  </si>
  <si>
    <t>6HK1F012765</t>
  </si>
  <si>
    <t>MHCFVR34SLJ001461</t>
  </si>
  <si>
    <t>B9842BXT</t>
  </si>
  <si>
    <t>6HK1F012763</t>
  </si>
  <si>
    <t>MHCFVR34SLJ001458</t>
  </si>
  <si>
    <t>B9803BXT</t>
  </si>
  <si>
    <t>6HK1F012766</t>
  </si>
  <si>
    <t>MHCFVR34SLJ001460</t>
  </si>
  <si>
    <t>B9801BXT</t>
  </si>
  <si>
    <t>6HK1F012761</t>
  </si>
  <si>
    <t>MHCFVR34SLJ001459</t>
  </si>
  <si>
    <t>B2339TOI</t>
  </si>
  <si>
    <t>2ARH851840</t>
  </si>
  <si>
    <t>TNGF3DH9H8008654</t>
  </si>
  <si>
    <t>B2707POB</t>
  </si>
  <si>
    <t xml:space="preserve">4A91KAB6225 </t>
  </si>
  <si>
    <t>MK2NCLTARMJ001373</t>
  </si>
  <si>
    <t>B2714POA</t>
  </si>
  <si>
    <t>4A91KAB5721</t>
  </si>
  <si>
    <t>MK2NCLTARMJ001375</t>
  </si>
  <si>
    <t>B2744POA</t>
  </si>
  <si>
    <t>4A91KAB6320</t>
  </si>
  <si>
    <t>MK2NCLTARMJ001381</t>
  </si>
  <si>
    <t>B2748POA</t>
  </si>
  <si>
    <t>4A91KAB6649</t>
  </si>
  <si>
    <t>MK2NCLTARMJ001400</t>
  </si>
  <si>
    <t>B2715POB</t>
  </si>
  <si>
    <t>4A91KAB6577</t>
  </si>
  <si>
    <t>MK2NCLTARMJ001408</t>
  </si>
  <si>
    <t>B2686POA</t>
  </si>
  <si>
    <t>4A91KAB6358</t>
  </si>
  <si>
    <t>MK2NCLTARMJ001414</t>
  </si>
  <si>
    <t>B2465BKU</t>
  </si>
  <si>
    <t>2GDC120118</t>
  </si>
  <si>
    <t>MHFJB8EM0G1011114</t>
  </si>
  <si>
    <t>B9242KFU</t>
  </si>
  <si>
    <t>J08EUFR17021</t>
  </si>
  <si>
    <t>MJEFL8JT1LJE13966</t>
  </si>
  <si>
    <t>B9253KFU</t>
  </si>
  <si>
    <t>J08EUFR17149</t>
  </si>
  <si>
    <t>MJEFL8JT1LJE13967</t>
  </si>
  <si>
    <t>B9815NYU</t>
  </si>
  <si>
    <t>J08EUFJ84560</t>
  </si>
  <si>
    <t>MJEFM8JN1HJE16180</t>
  </si>
  <si>
    <t>B9874NYU</t>
  </si>
  <si>
    <t>J08EUFJ86625</t>
  </si>
  <si>
    <t>MJEFM8JN1HJE17573</t>
  </si>
  <si>
    <t>B9875NYU</t>
  </si>
  <si>
    <t>J08EUFJ86630</t>
  </si>
  <si>
    <t>MJEFM8JN1HJE17578</t>
  </si>
  <si>
    <t>B9877NYU</t>
  </si>
  <si>
    <t>J08EUFJ86622</t>
  </si>
  <si>
    <t>MJEFM8JN1HJE17570</t>
  </si>
  <si>
    <t>B9878NYU</t>
  </si>
  <si>
    <t>J08EUFJ86631</t>
  </si>
  <si>
    <t>MJEFM8JN1HJE17579</t>
  </si>
  <si>
    <t xml:space="preserve">B9878NYU </t>
  </si>
  <si>
    <t>B9883NYU</t>
  </si>
  <si>
    <t>J08EUFJ87542</t>
  </si>
  <si>
    <t>MJEFM8JN1HJE18160</t>
  </si>
  <si>
    <t>B9884NYU</t>
  </si>
  <si>
    <t>J08EUFJ87567</t>
  </si>
  <si>
    <t>MJEFM8JN1HJE18161</t>
  </si>
  <si>
    <t>B9886NYU</t>
  </si>
  <si>
    <t>J08EUFJ87540</t>
  </si>
  <si>
    <t>MJEFM8JN1HJE18158</t>
  </si>
  <si>
    <t>B9887NYU</t>
  </si>
  <si>
    <t>J08EUFJ87541</t>
  </si>
  <si>
    <t>MJEFM8JN1HJE18159</t>
  </si>
  <si>
    <t>B9925NYU</t>
  </si>
  <si>
    <t>J08EUFJ88691</t>
  </si>
  <si>
    <t>MJEFM8JN1HJE18889</t>
  </si>
  <si>
    <t>B1129SSN</t>
  </si>
  <si>
    <t>4B12BR1542</t>
  </si>
  <si>
    <t>JMYXDGG3WKZ000135</t>
  </si>
  <si>
    <t>AB8624EA</t>
  </si>
  <si>
    <t>B117337</t>
  </si>
  <si>
    <t>MHCNMR71LLJ117337</t>
  </si>
  <si>
    <t>AB8625EA</t>
  </si>
  <si>
    <t>B117317</t>
  </si>
  <si>
    <t>MHCNMR71LLJ117317</t>
  </si>
  <si>
    <t>AB8626EA</t>
  </si>
  <si>
    <t>B117342</t>
  </si>
  <si>
    <t>MHCNMR71LLJ117342</t>
  </si>
  <si>
    <t>AB8627EA</t>
  </si>
  <si>
    <t>B117335</t>
  </si>
  <si>
    <t>MHCNMR71LLJ117335</t>
  </si>
  <si>
    <t>AB8629EA</t>
  </si>
  <si>
    <t>B117313</t>
  </si>
  <si>
    <t>MHCNMR71LLJ117313</t>
  </si>
  <si>
    <t>AB8630EA</t>
  </si>
  <si>
    <t>B117331</t>
  </si>
  <si>
    <t>MHCNMR71LLJ117331</t>
  </si>
  <si>
    <t>AB8631EA</t>
  </si>
  <si>
    <t>B117336</t>
  </si>
  <si>
    <t>MHCNMR71LLJ117336</t>
  </si>
  <si>
    <t>AB8634EA</t>
  </si>
  <si>
    <t>B117379</t>
  </si>
  <si>
    <t>MHCNMR71LLJ117379</t>
  </si>
  <si>
    <t>AB8635EA</t>
  </si>
  <si>
    <t>B117341</t>
  </si>
  <si>
    <t>MHCNMR71LLJ117341</t>
  </si>
  <si>
    <t>AB8637EA</t>
  </si>
  <si>
    <t>B117332</t>
  </si>
  <si>
    <t>MHCNMR71LLJ117332</t>
  </si>
  <si>
    <t>B9837PXS</t>
  </si>
  <si>
    <t>W04DTRR83161</t>
  </si>
  <si>
    <t>MJEC1JG53M5006562</t>
  </si>
  <si>
    <t>B9843PXS</t>
  </si>
  <si>
    <t>W04DTRR82984</t>
  </si>
  <si>
    <t>MJEC1JG53M5006505</t>
  </si>
  <si>
    <t>B9841PXS</t>
  </si>
  <si>
    <t>W04DTRR83090</t>
  </si>
  <si>
    <t>MJEC1JG53M5006541</t>
  </si>
  <si>
    <t>B9838PXS</t>
  </si>
  <si>
    <t>W04DTRR82980</t>
  </si>
  <si>
    <t>MJEC1JG53M5006501</t>
  </si>
  <si>
    <t>B9840PXS</t>
  </si>
  <si>
    <t>W04DTRR82961</t>
  </si>
  <si>
    <t>MJEC1JG53M5006497</t>
  </si>
  <si>
    <t>B9844PXS</t>
  </si>
  <si>
    <t>W04DTRR83091</t>
  </si>
  <si>
    <t>MJEC1JG53M5006542</t>
  </si>
  <si>
    <t>B9847PXS</t>
  </si>
  <si>
    <t>W04DTRR83094</t>
  </si>
  <si>
    <t>MJEC1JG53M5006545</t>
  </si>
  <si>
    <t>B9842PXS</t>
  </si>
  <si>
    <t>W04DTRR83092</t>
  </si>
  <si>
    <t>MJEC1JG53M5006543</t>
  </si>
  <si>
    <t>B9846PXS</t>
  </si>
  <si>
    <t>W04DTRR83093</t>
  </si>
  <si>
    <t>MJEC1JG53M5006544</t>
  </si>
  <si>
    <t>B9849PXS</t>
  </si>
  <si>
    <t>W04DTRR83160</t>
  </si>
  <si>
    <t>MJEC1JG53M5006561</t>
  </si>
  <si>
    <t>B9874PXS</t>
  </si>
  <si>
    <t>W04DTRR82933</t>
  </si>
  <si>
    <t>MJEC1JG53M5006494</t>
  </si>
  <si>
    <t>B9873PXS</t>
  </si>
  <si>
    <t>W04DTRR82930</t>
  </si>
  <si>
    <t>MJEC1JG53M5006491</t>
  </si>
  <si>
    <t>B9870PXS</t>
  </si>
  <si>
    <t>W04DTRR82963</t>
  </si>
  <si>
    <t>MJEC1JG53M5006499</t>
  </si>
  <si>
    <t>B9867PXS</t>
  </si>
  <si>
    <t>W04DTRR82934</t>
  </si>
  <si>
    <t>MJEC1JG53M5006495</t>
  </si>
  <si>
    <t>B9871PXS</t>
  </si>
  <si>
    <t>W04DTRR82960</t>
  </si>
  <si>
    <t>MJEC1JG53M5006496</t>
  </si>
  <si>
    <t>B9869PXS</t>
  </si>
  <si>
    <t>W04DTRR82962</t>
  </si>
  <si>
    <t>MJEC1JG53M5006498</t>
  </si>
  <si>
    <t>B9876PXS</t>
  </si>
  <si>
    <t>W04DTRR82931</t>
  </si>
  <si>
    <t>MJEC1JG53M5006492</t>
  </si>
  <si>
    <t>B9872PXS</t>
  </si>
  <si>
    <t>W04DTRR82762</t>
  </si>
  <si>
    <t>MJEC1JG53M5006387</t>
  </si>
  <si>
    <t>B9916PXS</t>
  </si>
  <si>
    <t>W04DTRR82932</t>
  </si>
  <si>
    <t>MJEC1JG53M5006493</t>
  </si>
  <si>
    <t>B9897PXS</t>
  </si>
  <si>
    <t>W04DTRR82964</t>
  </si>
  <si>
    <t>MJEC1JG53M5006500</t>
  </si>
  <si>
    <t>B9151JXR</t>
  </si>
  <si>
    <t>6HK1F010145</t>
  </si>
  <si>
    <t>MHCFVR341KJ000037</t>
  </si>
  <si>
    <t>B9149JXR</t>
  </si>
  <si>
    <t>6HK1F010519</t>
  </si>
  <si>
    <t>MHCFVR341KJ000038</t>
  </si>
  <si>
    <t>B9147JXR</t>
  </si>
  <si>
    <t>6HK1F010520</t>
  </si>
  <si>
    <t>MHCFVR341KJ000039</t>
  </si>
  <si>
    <t>B9146JXR</t>
  </si>
  <si>
    <t>6HKIF010703</t>
  </si>
  <si>
    <t>MHCFVR341KJ000046</t>
  </si>
  <si>
    <t>B9256JXT</t>
  </si>
  <si>
    <t>B116819</t>
  </si>
  <si>
    <t>MHCNMR71LLJ116819</t>
  </si>
  <si>
    <t>B9166JXR</t>
  </si>
  <si>
    <t>B116820</t>
  </si>
  <si>
    <t>MHCNMR71LLJ116820</t>
  </si>
  <si>
    <t>B9171JXR</t>
  </si>
  <si>
    <t>B116835</t>
  </si>
  <si>
    <t>MHCNMR71LLJ116835</t>
  </si>
  <si>
    <t>B9169JXR</t>
  </si>
  <si>
    <t>B117090</t>
  </si>
  <si>
    <t>MHCNMR71LLJ117090</t>
  </si>
  <si>
    <t>B9167JXR</t>
  </si>
  <si>
    <t>B117079</t>
  </si>
  <si>
    <t>MHCNMR71LLJ117079</t>
  </si>
  <si>
    <t>B2166TZA</t>
  </si>
  <si>
    <t>1TRA400966</t>
  </si>
  <si>
    <t xml:space="preserve"> MHFJW8EM7H2343325  </t>
  </si>
  <si>
    <t>B2770TZG</t>
  </si>
  <si>
    <t>1TRA423838</t>
  </si>
  <si>
    <t>MHFJW8EMXJ2346287</t>
  </si>
  <si>
    <t>B9179JXR</t>
  </si>
  <si>
    <t>6HK1F010704</t>
  </si>
  <si>
    <t>MHCFVR341KJ000047</t>
  </si>
  <si>
    <t xml:space="preserve">B9297PCR </t>
  </si>
  <si>
    <t>A9345EX</t>
  </si>
  <si>
    <t>6M60262232</t>
  </si>
  <si>
    <t>MHMFM65FHLK000056</t>
  </si>
  <si>
    <t>A9344EX</t>
  </si>
  <si>
    <t>6M60265015</t>
  </si>
  <si>
    <t>MHMFN61FMLK000148</t>
  </si>
  <si>
    <t xml:space="preserve">B9226PCR </t>
  </si>
  <si>
    <t>L9905CE</t>
  </si>
  <si>
    <t>4D56CX31393</t>
  </si>
  <si>
    <t>MK2L0PU39MJ007963</t>
  </si>
  <si>
    <t>B9921PXS</t>
  </si>
  <si>
    <t>W04DTRR83540</t>
  </si>
  <si>
    <t>MJEC1JG53M5006696</t>
  </si>
  <si>
    <t>B9917PXS</t>
  </si>
  <si>
    <t>W04DTRR83542</t>
  </si>
  <si>
    <t>MJEC1JG53M5006698</t>
  </si>
  <si>
    <t>B9934PXS</t>
  </si>
  <si>
    <t>W04DTRR83596</t>
  </si>
  <si>
    <t>MJEC1JG53M5006747</t>
  </si>
  <si>
    <t>B9940PXS</t>
  </si>
  <si>
    <t>W04DTRR83543</t>
  </si>
  <si>
    <t>MJEC1JG53M5006699</t>
  </si>
  <si>
    <t>B9913PXS</t>
  </si>
  <si>
    <t>W04DTRR83560</t>
  </si>
  <si>
    <t>MJEC1JG53M5006711</t>
  </si>
  <si>
    <t>B9909PXS</t>
  </si>
  <si>
    <t>W04DTRR83564</t>
  </si>
  <si>
    <t>MJEC1JG53M5006715</t>
  </si>
  <si>
    <t>B9915PXS</t>
  </si>
  <si>
    <t>W04DTRR83544</t>
  </si>
  <si>
    <t>MJEC1JG53M5006700</t>
  </si>
  <si>
    <t>B9938PXS</t>
  </si>
  <si>
    <t>W04DTRR83561</t>
  </si>
  <si>
    <t>MJEC1JG53M5006712</t>
  </si>
  <si>
    <t>B9936PXS</t>
  </si>
  <si>
    <t>W04DTRR83563</t>
  </si>
  <si>
    <t>MJEC1JG53M5006714</t>
  </si>
  <si>
    <t>B9919PXS</t>
  </si>
  <si>
    <t>W04DTRR83541</t>
  </si>
  <si>
    <t>MJEC1JG53M5006697</t>
  </si>
  <si>
    <t>B9021NYV</t>
  </si>
  <si>
    <t>J08EUFJ96192</t>
  </si>
  <si>
    <t>MJEF8JN1JJE22588</t>
  </si>
  <si>
    <t>B9018NYV</t>
  </si>
  <si>
    <t>J08EUFJ96190</t>
  </si>
  <si>
    <t>MJEF8JN1JJE22586</t>
  </si>
  <si>
    <t>B9024NYV</t>
  </si>
  <si>
    <t>J08EUFJ96176</t>
  </si>
  <si>
    <t>MJEF8JN1JJE22579</t>
  </si>
  <si>
    <t>B9014NYV</t>
  </si>
  <si>
    <t>J08EUFJ96189</t>
  </si>
  <si>
    <t>MJEF8JN1JJE22585</t>
  </si>
  <si>
    <t>B9023NYV</t>
  </si>
  <si>
    <t>J08EUFJ96186</t>
  </si>
  <si>
    <t>MJEF8JN1JJE22582</t>
  </si>
  <si>
    <t>B9013NYV</t>
  </si>
  <si>
    <t>J08EUFJ96188</t>
  </si>
  <si>
    <t>MJEF8JN1JJE22584</t>
  </si>
  <si>
    <t>B1500TAG</t>
  </si>
  <si>
    <t>2ARU430809</t>
  </si>
  <si>
    <t>MR053AK50H4509964</t>
  </si>
  <si>
    <t>B9308NYV</t>
  </si>
  <si>
    <t>W04DTRR70676</t>
  </si>
  <si>
    <t>MJEC1JG43K5180680</t>
  </si>
  <si>
    <t>B9301NYV</t>
  </si>
  <si>
    <t>W04DTRR70673</t>
  </si>
  <si>
    <t>MJEC1JG43K5180678</t>
  </si>
  <si>
    <t>B9310NYV</t>
  </si>
  <si>
    <t>W04DTRR70672</t>
  </si>
  <si>
    <t>MJEC1JG43K5180677</t>
  </si>
  <si>
    <t>B9312NYV</t>
  </si>
  <si>
    <t>W04DTRR70677</t>
  </si>
  <si>
    <t>MJEC1JG43K5180684</t>
  </si>
  <si>
    <t>B9303NYV</t>
  </si>
  <si>
    <t>W04DTRR70679</t>
  </si>
  <si>
    <t>MJEC1JG43K5180679</t>
  </si>
  <si>
    <t>B9143NEH</t>
  </si>
  <si>
    <t>J08EUGJ62096</t>
  </si>
  <si>
    <t>MJEFG8JEIJJB11817</t>
  </si>
  <si>
    <t>B9145NEH</t>
  </si>
  <si>
    <t>J08EUGJ62147</t>
  </si>
  <si>
    <t>MJEFG8JEIJJB11821</t>
  </si>
  <si>
    <t>B9147NEH</t>
  </si>
  <si>
    <t>J08EUGJ62098</t>
  </si>
  <si>
    <t>MJEFG8JEIJJB11819</t>
  </si>
  <si>
    <t>B9144NEH</t>
  </si>
  <si>
    <t>J08EUGJ62150</t>
  </si>
  <si>
    <t>MJEFG8JEIJJB11822</t>
  </si>
  <si>
    <t>B9146NEH</t>
  </si>
  <si>
    <t>J08EUGJ62099</t>
  </si>
  <si>
    <t>MJEFG8JEIJJB11820</t>
  </si>
  <si>
    <t>B9961PXS</t>
  </si>
  <si>
    <t>W04DTRR83810</t>
  </si>
  <si>
    <t>MJEC1JG53M5006811</t>
  </si>
  <si>
    <t>B9970PXS</t>
  </si>
  <si>
    <t>W04DTRR83960</t>
  </si>
  <si>
    <t>MJEC1JG53M5006831</t>
  </si>
  <si>
    <t>B9963PXS</t>
  </si>
  <si>
    <t>W04DTRR83811</t>
  </si>
  <si>
    <t>MJEC1JG53M5006812</t>
  </si>
  <si>
    <t>B9952PXS</t>
  </si>
  <si>
    <t>W04DTRR83963</t>
  </si>
  <si>
    <t>MJEC1JG53M5006834</t>
  </si>
  <si>
    <t>B9976PXS</t>
  </si>
  <si>
    <t>W04DTRR83814</t>
  </si>
  <si>
    <t>MJEC1JG53M5006815</t>
  </si>
  <si>
    <t>B9967PXS</t>
  </si>
  <si>
    <t>W04DTRR83813</t>
  </si>
  <si>
    <t>MJEC1JG53M5006814</t>
  </si>
  <si>
    <t>B9965PXS</t>
  </si>
  <si>
    <t>W04DTRR83812</t>
  </si>
  <si>
    <t>MJEC1JG53M5006813</t>
  </si>
  <si>
    <t>B9972PXS</t>
  </si>
  <si>
    <t>W04DTRR83962</t>
  </si>
  <si>
    <t>MJEC1JG53M5006833</t>
  </si>
  <si>
    <t>B9974PXS</t>
  </si>
  <si>
    <t>W04DTRR83789</t>
  </si>
  <si>
    <t>MJEC1JG53M5006789</t>
  </si>
  <si>
    <t>B9969PXS</t>
  </si>
  <si>
    <t>W04DTRR83790</t>
  </si>
  <si>
    <t>MJEC1JG53M5006790</t>
  </si>
  <si>
    <t>B1849SSO</t>
  </si>
  <si>
    <t>B1848SSO</t>
  </si>
  <si>
    <t>B2730POB</t>
  </si>
  <si>
    <t>1TRA872323</t>
  </si>
  <si>
    <t>MHFJW8EM6M2389965</t>
  </si>
  <si>
    <t>B9225PCR</t>
  </si>
  <si>
    <t>4D34TX15114</t>
  </si>
  <si>
    <t>MHMFE71P1MK065168</t>
  </si>
  <si>
    <t>B7517PDA</t>
  </si>
  <si>
    <t>4D34TR14054</t>
  </si>
  <si>
    <t>MHMFE71PDHK000424</t>
  </si>
  <si>
    <t>B7516PDA</t>
  </si>
  <si>
    <t>4D34TR14041</t>
  </si>
  <si>
    <t>MHMFE71PDHK000425</t>
  </si>
  <si>
    <t>B7518PDA</t>
  </si>
  <si>
    <t>4D34TR14046</t>
  </si>
  <si>
    <t>MHMFE71PDHK000426</t>
  </si>
  <si>
    <t>B7519PDA</t>
  </si>
  <si>
    <t>4D34TR14053</t>
  </si>
  <si>
    <t>MHMFE71PDHK000423</t>
  </si>
  <si>
    <t>B9219JXR</t>
  </si>
  <si>
    <t>4D34TX39601</t>
  </si>
  <si>
    <t>MHMFE74PUMK095659</t>
  </si>
  <si>
    <t>B9218JXR</t>
  </si>
  <si>
    <t>4D34TX39605</t>
  </si>
  <si>
    <t>MHMFE74PUMK095657</t>
  </si>
  <si>
    <t>B9224JXR</t>
  </si>
  <si>
    <t>4D34TX39629</t>
  </si>
  <si>
    <t>MHMFE74PUMK095666</t>
  </si>
  <si>
    <t>B9226JXR</t>
  </si>
  <si>
    <t>4D34TX39613</t>
  </si>
  <si>
    <t>MHMFE74PUMK095668</t>
  </si>
  <si>
    <t>B9220JXR</t>
  </si>
  <si>
    <t>4D34TX39602</t>
  </si>
  <si>
    <t>MHMFE74PUMK095656</t>
  </si>
  <si>
    <t>B9020NYV</t>
  </si>
  <si>
    <t>J08EUFJ96191</t>
  </si>
  <si>
    <t>MJEF8JN1JJE22587</t>
  </si>
  <si>
    <t>B9015NYV</t>
  </si>
  <si>
    <t>J08EUFJ96177</t>
  </si>
  <si>
    <t>MJEF8JN1JJE22580</t>
  </si>
  <si>
    <t>B9556NYV</t>
  </si>
  <si>
    <t>J08EUGJ76435</t>
  </si>
  <si>
    <t>MJEFG8JJ1KJB13744</t>
  </si>
  <si>
    <t>B9554NYV</t>
  </si>
  <si>
    <t>J08EUGJ76436</t>
  </si>
  <si>
    <t>MJEFG8JJ1KJB13745</t>
  </si>
  <si>
    <t>B9016NYV</t>
  </si>
  <si>
    <t>J08EUFJ96046</t>
  </si>
  <si>
    <t>MJEF8JN1JJE22487</t>
  </si>
  <si>
    <t>B9110NYV</t>
  </si>
  <si>
    <t>J08EUFJ99390</t>
  </si>
  <si>
    <t>MJEFM8JN1JJE24721</t>
  </si>
  <si>
    <t>B9022NYV</t>
  </si>
  <si>
    <t>J08EUFJ96185</t>
  </si>
  <si>
    <t>MJEF8JN1JJE22581</t>
  </si>
  <si>
    <t>B9019NYV</t>
  </si>
  <si>
    <t>J08EUFJ96187</t>
  </si>
  <si>
    <t>MJEF8JN1JJE22583</t>
  </si>
  <si>
    <t>B9182NEH</t>
  </si>
  <si>
    <t>J08EUGJ67933</t>
  </si>
  <si>
    <t>MJEFG8JEIJJB12606</t>
  </si>
  <si>
    <t>B9180NEH</t>
  </si>
  <si>
    <t>J08EUGJ67930</t>
  </si>
  <si>
    <t>MJEFG8JEIJJB12605</t>
  </si>
  <si>
    <t>B9178NEH</t>
  </si>
  <si>
    <t>J08EUGJ67849</t>
  </si>
  <si>
    <t>MJEFG8JEIJJB12591</t>
  </si>
  <si>
    <t>B9176NEH</t>
  </si>
  <si>
    <t>J08EUGJ67852</t>
  </si>
  <si>
    <t>MJEFG8JEIJJB12592</t>
  </si>
  <si>
    <t>B9174NEH</t>
  </si>
  <si>
    <t>J08EUGJ67939</t>
  </si>
  <si>
    <t>MJEFG8JEIJJB12608</t>
  </si>
  <si>
    <t>B9153NEH</t>
  </si>
  <si>
    <t>J08EUGJ63472</t>
  </si>
  <si>
    <t>MJEFG8JE1JJB12035</t>
  </si>
  <si>
    <t>B9152NEH</t>
  </si>
  <si>
    <t>J08EUGJ63471</t>
  </si>
  <si>
    <t>MJEFG8JE1JJB12034</t>
  </si>
  <si>
    <t>B9151NEH</t>
  </si>
  <si>
    <t>J08EUGJ63470</t>
  </si>
  <si>
    <t>MJEFG8JE1JJB12033</t>
  </si>
  <si>
    <t>B9150NEH</t>
  </si>
  <si>
    <t>J08EUGJ63469</t>
  </si>
  <si>
    <t>MJEFG8JE1JJB12032</t>
  </si>
  <si>
    <t>B9149NEH</t>
  </si>
  <si>
    <t>J08EUGJ63468</t>
  </si>
  <si>
    <t>MJEFG8JE1JJB12031</t>
  </si>
  <si>
    <t>B9302NEU</t>
  </si>
  <si>
    <t>J08EUGJ74744</t>
  </si>
  <si>
    <t>MJEFL8JW1KJB23298</t>
  </si>
  <si>
    <t>B9300NEU</t>
  </si>
  <si>
    <t>J08EUGJ74747</t>
  </si>
  <si>
    <t>MJEFL8JW1KJB23400</t>
  </si>
  <si>
    <t>B9298NEU</t>
  </si>
  <si>
    <t>J08EUGJ74749</t>
  </si>
  <si>
    <t>MJEFL8JW1KJB23401</t>
  </si>
  <si>
    <t>B9296NEU</t>
  </si>
  <si>
    <t>J08EUGJ74750</t>
  </si>
  <si>
    <t>MJEFL8JW1KJB23402</t>
  </si>
  <si>
    <t>B9290NEU</t>
  </si>
  <si>
    <t>J08EUGJ74756</t>
  </si>
  <si>
    <t>MJEFL8JW1KJB23406</t>
  </si>
  <si>
    <t>B9294NEU</t>
  </si>
  <si>
    <t>J08EUGJ74752</t>
  </si>
  <si>
    <t>MJEFL8JW1KJB23403</t>
  </si>
  <si>
    <t>B9288NEU</t>
  </si>
  <si>
    <t>J08EUGJ74758</t>
  </si>
  <si>
    <t>MJEFL8JW1KJB23407</t>
  </si>
  <si>
    <t>B9286NEU</t>
  </si>
  <si>
    <t>J08EUGJ74755</t>
  </si>
  <si>
    <t>MJEFL8JW1KJB23405</t>
  </si>
  <si>
    <t>B9284NEU</t>
  </si>
  <si>
    <t>J08EUGJ74753</t>
  </si>
  <si>
    <t>MJEFL8JW1KJB23404</t>
  </si>
  <si>
    <t>B9281NEU</t>
  </si>
  <si>
    <t>J08EUGJ74746</t>
  </si>
  <si>
    <t>MJEFL8JW1KJB23399</t>
  </si>
  <si>
    <t>B144VMS</t>
  </si>
  <si>
    <t>NEWCAR</t>
  </si>
  <si>
    <t>4D34TX43511</t>
  </si>
  <si>
    <t>MHMFE75PRMK032294</t>
  </si>
  <si>
    <t>NEWCAR2</t>
  </si>
  <si>
    <t>4D34TX43635</t>
  </si>
  <si>
    <t>MHMFE75PRMK032388</t>
  </si>
  <si>
    <t>NEWCAR3</t>
  </si>
  <si>
    <t>4D34TX43592</t>
  </si>
  <si>
    <t>MHMFE75PRMK032384</t>
  </si>
  <si>
    <t>NEWCAR4</t>
  </si>
  <si>
    <t>4D34TX43504</t>
  </si>
  <si>
    <t>MHMFE75PRMK032302</t>
  </si>
  <si>
    <t>NEWCAR5</t>
  </si>
  <si>
    <t>4D34TX31551</t>
  </si>
  <si>
    <t>MHMFE75PRMK032295</t>
  </si>
  <si>
    <t>NEWCAR6</t>
  </si>
  <si>
    <t>4D34TX43632</t>
  </si>
  <si>
    <t>MHMFE75PRMK032387</t>
  </si>
  <si>
    <t>NEWCAR7</t>
  </si>
  <si>
    <t>4D34TX31523</t>
  </si>
  <si>
    <t>MHMFE75PRMK032301</t>
  </si>
  <si>
    <t>NEWCAR8</t>
  </si>
  <si>
    <t>4D34TX43573</t>
  </si>
  <si>
    <t>MHMFE75PRMK032382</t>
  </si>
  <si>
    <t>NEWCAR9</t>
  </si>
  <si>
    <t>4D34TX43628</t>
  </si>
  <si>
    <t>MHMFE75PRMK032390</t>
  </si>
  <si>
    <t>NEWCAR10</t>
  </si>
  <si>
    <t>4D34TX43505</t>
  </si>
  <si>
    <t>MHMFE75PRMK032292</t>
  </si>
  <si>
    <t>NEWCAR11</t>
  </si>
  <si>
    <t>4D34TX43626</t>
  </si>
  <si>
    <t>MHMFE75PRMK032389</t>
  </si>
  <si>
    <t>NEWCAR12</t>
  </si>
  <si>
    <t>4D34TX43522</t>
  </si>
  <si>
    <t>MHMFE75PRMK032305</t>
  </si>
  <si>
    <t>NEWCAR13</t>
  </si>
  <si>
    <t>4D34TX43597</t>
  </si>
  <si>
    <t>MHMFE75PRMK032385</t>
  </si>
  <si>
    <t>NEWCAR14</t>
  </si>
  <si>
    <t>4D34TX42571</t>
  </si>
  <si>
    <t>MHMFE75PRMK032297</t>
  </si>
  <si>
    <t>NEWCAR15</t>
  </si>
  <si>
    <t>4D34TX43633</t>
  </si>
  <si>
    <t>MHMFE75PRMK032386</t>
  </si>
  <si>
    <t>NEWCAR16</t>
  </si>
  <si>
    <t>4D34TX42570</t>
  </si>
  <si>
    <t>MHMFE75PRMK032298</t>
  </si>
  <si>
    <t>NEWCAR17</t>
  </si>
  <si>
    <t>4D34TX43508</t>
  </si>
  <si>
    <t>MHMFE75PRMK032293</t>
  </si>
  <si>
    <t>NEWCAR18</t>
  </si>
  <si>
    <t>4D34TX43572</t>
  </si>
  <si>
    <t>MHMFE75PRMK032381</t>
  </si>
  <si>
    <t>NEWCAR19</t>
  </si>
  <si>
    <t>4D34TX43593</t>
  </si>
  <si>
    <t>MHMFE75PRMK032383</t>
  </si>
  <si>
    <t>NEWCAR20</t>
  </si>
  <si>
    <t>4D34TX42568</t>
  </si>
  <si>
    <t>MHMFE75PRMK032296</t>
  </si>
  <si>
    <t>6D16U36330</t>
  </si>
  <si>
    <t>MHMFN527NMK018589</t>
  </si>
  <si>
    <t>6D16U36331</t>
  </si>
  <si>
    <t>MHMFN527NMK018590</t>
  </si>
  <si>
    <t>6D16X46563</t>
  </si>
  <si>
    <t>MHMFN527NMK018595</t>
  </si>
  <si>
    <t>6D16X46564</t>
  </si>
  <si>
    <t>MHMFN527NMK018598</t>
  </si>
  <si>
    <t>6D16X46570</t>
  </si>
  <si>
    <t>MHMFN527NMK018599</t>
  </si>
  <si>
    <t>6D16X46565</t>
  </si>
  <si>
    <t>MHMFN527NMK018600</t>
  </si>
  <si>
    <t>6D16X46573</t>
  </si>
  <si>
    <t>MHMFN527NMK018601</t>
  </si>
  <si>
    <t>6D16X46569</t>
  </si>
  <si>
    <t>MHMFN527NMK018602</t>
  </si>
  <si>
    <t>6D16X46571</t>
  </si>
  <si>
    <t>MHMFN527NMK018603</t>
  </si>
  <si>
    <t>6D16X46551</t>
  </si>
  <si>
    <t>MHMFN527NMK018604</t>
  </si>
  <si>
    <t>6D16X46568</t>
  </si>
  <si>
    <t>MHMFN527NMK018605</t>
  </si>
  <si>
    <t>6D16U36329</t>
  </si>
  <si>
    <t>MHMFN527NMK018606</t>
  </si>
  <si>
    <t>6D16X46580</t>
  </si>
  <si>
    <t>MHMFN527NMK018607</t>
  </si>
  <si>
    <t>6D16X46566</t>
  </si>
  <si>
    <t>MHMFN527NMK018608</t>
  </si>
  <si>
    <t>6D16X46557</t>
  </si>
  <si>
    <t>MHMFN527NMK018609</t>
  </si>
  <si>
    <t>6D16X46579</t>
  </si>
  <si>
    <t>MHMFN527NMK018610</t>
  </si>
  <si>
    <t>6D16X46576</t>
  </si>
  <si>
    <t>MHMFN527NMK018615</t>
  </si>
  <si>
    <t>6D16X46559</t>
  </si>
  <si>
    <t>MHMFN527NMK018617</t>
  </si>
  <si>
    <t>6D16X46572</t>
  </si>
  <si>
    <t>MHMFN527NMK018618</t>
  </si>
  <si>
    <t>6D16X46556</t>
  </si>
  <si>
    <t>MHMFN527NMK018619</t>
  </si>
  <si>
    <t>6D16X46555</t>
  </si>
  <si>
    <t>MHMFN527NMK018620</t>
  </si>
  <si>
    <t>6D16X46561</t>
  </si>
  <si>
    <t>MHMFN527NMK018621</t>
  </si>
  <si>
    <t>6D16U36214</t>
  </si>
  <si>
    <t>MHMFN527NLK018504</t>
  </si>
  <si>
    <t>6D16U36216</t>
  </si>
  <si>
    <t>MHMFN527NLK018506</t>
  </si>
  <si>
    <t>6D16U36212</t>
  </si>
  <si>
    <t>MHMFN527NLK018507</t>
  </si>
  <si>
    <t>6D16U36199</t>
  </si>
  <si>
    <t>MHMFN527NLK018505</t>
  </si>
  <si>
    <t>6D16U36215</t>
  </si>
  <si>
    <t>MHMFN527NLK018508</t>
  </si>
  <si>
    <t>6D16U36206</t>
  </si>
  <si>
    <t>MHMFN527NLK018510</t>
  </si>
  <si>
    <t>6D16U36208</t>
  </si>
  <si>
    <t>MHMFN527NLK018511</t>
  </si>
  <si>
    <t>6D16U36209</t>
  </si>
  <si>
    <t>MHMFN527NLK018512</t>
  </si>
  <si>
    <t>6D16U36201</t>
  </si>
  <si>
    <t>MHMFN527NLK018515</t>
  </si>
  <si>
    <t>6D16U36203</t>
  </si>
  <si>
    <t>MHMFN527NLK018520</t>
  </si>
  <si>
    <t>6D16U36193</t>
  </si>
  <si>
    <t>MHMFN527NLK018523</t>
  </si>
  <si>
    <t>6D16U36195</t>
  </si>
  <si>
    <t>MHMFN527NLK018524</t>
  </si>
  <si>
    <t>6D16U36191</t>
  </si>
  <si>
    <t>MHMFN527NLK018525</t>
  </si>
  <si>
    <t>6D16U26127</t>
  </si>
  <si>
    <t>MHMFN527NLK018527</t>
  </si>
  <si>
    <t>6D16U26125</t>
  </si>
  <si>
    <t>MHMFN527NLK018529</t>
  </si>
  <si>
    <t>6D16U26128</t>
  </si>
  <si>
    <t>MHMFN527NLK018530</t>
  </si>
  <si>
    <t>6D16U36190</t>
  </si>
  <si>
    <t>MHMFN527NLK018531</t>
  </si>
  <si>
    <t>6D16U36221</t>
  </si>
  <si>
    <t>MHMFN527NLK018533</t>
  </si>
  <si>
    <t>6D16U36220</t>
  </si>
  <si>
    <t>MHMFN527NLK018534</t>
  </si>
  <si>
    <t>6D16U36222</t>
  </si>
  <si>
    <t>MHMFN527NLK018535</t>
  </si>
  <si>
    <t>6D16U36218</t>
  </si>
  <si>
    <t>MHMFN527NLK018536</t>
  </si>
  <si>
    <t>6D16U36228</t>
  </si>
  <si>
    <t>MHMFN527NLK018537</t>
  </si>
  <si>
    <t>6D16U36217</t>
  </si>
  <si>
    <t>MHMFN527NLK018539</t>
  </si>
  <si>
    <t>6D16U36219</t>
  </si>
  <si>
    <t>MHMFN527NLK018540</t>
  </si>
  <si>
    <t>6D16U36255</t>
  </si>
  <si>
    <t>MHMFN527NLK018541</t>
  </si>
  <si>
    <t>6D16U36254</t>
  </si>
  <si>
    <t>MHMFN527NLK018542</t>
  </si>
  <si>
    <t>6D16U36239</t>
  </si>
  <si>
    <t>MHMFN527NLK018543</t>
  </si>
  <si>
    <t>6D16U36253</t>
  </si>
  <si>
    <t>MHMFN527NLK018545</t>
  </si>
  <si>
    <t>6D16U36251</t>
  </si>
  <si>
    <t>MHMFN527NLK018546</t>
  </si>
  <si>
    <t>6D16U36252</t>
  </si>
  <si>
    <t>MHMFN527NLK018547</t>
  </si>
  <si>
    <t>6D16U36235</t>
  </si>
  <si>
    <t>MHMFN527NLK018549</t>
  </si>
  <si>
    <t>6D16U36233</t>
  </si>
  <si>
    <t>MHMFN527NLK018550</t>
  </si>
  <si>
    <t>6D16U36326</t>
  </si>
  <si>
    <t>MHMFN527NLK018551</t>
  </si>
  <si>
    <t>6D16U36325</t>
  </si>
  <si>
    <t>MHMFN527NLK018552</t>
  </si>
  <si>
    <t>6D16U36320</t>
  </si>
  <si>
    <t>MHMFN527NLK018554</t>
  </si>
  <si>
    <t>6D16U36323</t>
  </si>
  <si>
    <t>MHMFN527NLK018555</t>
  </si>
  <si>
    <t>6D16U36322</t>
  </si>
  <si>
    <t>MHMFN527NLK018556</t>
  </si>
  <si>
    <t>6D16U36237</t>
  </si>
  <si>
    <t>MHMFN527NLK018558</t>
  </si>
  <si>
    <t>6D16U36316</t>
  </si>
  <si>
    <t>MHMFN527NLK018560</t>
  </si>
  <si>
    <t>6D16U36211</t>
  </si>
  <si>
    <t>MHMFN527NLK018513</t>
  </si>
  <si>
    <t>6D16U36240</t>
  </si>
  <si>
    <t>MHMFN527NLK018544</t>
  </si>
  <si>
    <t>6D16U36234</t>
  </si>
  <si>
    <t>MHMFN527NLK018548</t>
  </si>
  <si>
    <t>6D16U36236</t>
  </si>
  <si>
    <t>MHMFN527NLK018557</t>
  </si>
  <si>
    <t>6D16U36317</t>
  </si>
  <si>
    <t>MHMFN527NLK018561</t>
  </si>
  <si>
    <t>6D16U36318</t>
  </si>
  <si>
    <t>MHMFN527NLK018563</t>
  </si>
  <si>
    <t>6D16U36321</t>
  </si>
  <si>
    <t>MHMFN527NLK018565</t>
  </si>
  <si>
    <t>6D16U36248</t>
  </si>
  <si>
    <t>MHMFN527NLK018569</t>
  </si>
  <si>
    <t>6D16U36247</t>
  </si>
  <si>
    <t>MHMFN527NLK018570</t>
  </si>
  <si>
    <t>6D16U36250</t>
  </si>
  <si>
    <t>MHMFN527NLK018571</t>
  </si>
  <si>
    <t>6D16U36256</t>
  </si>
  <si>
    <t>MHMFN527NLK018573</t>
  </si>
  <si>
    <t>6D16U36241</t>
  </si>
  <si>
    <t>MHMFN527NLK018574</t>
  </si>
  <si>
    <t>6D16U36238</t>
  </si>
  <si>
    <t>MHMFN527NLK018559</t>
  </si>
  <si>
    <t>6D16U36315</t>
  </si>
  <si>
    <t>MHMFN527NLK018562</t>
  </si>
  <si>
    <t>6D16U36245</t>
  </si>
  <si>
    <t>MHMFN527NLK018566</t>
  </si>
  <si>
    <t>6D16U36244</t>
  </si>
  <si>
    <t>MHMFN527NLK018567</t>
  </si>
  <si>
    <t>4D34TK52995-GTS</t>
  </si>
  <si>
    <t>B074779-GTS</t>
  </si>
  <si>
    <t>K3MH51486-GTS</t>
  </si>
  <si>
    <t>K3MH51486 -  GTS</t>
  </si>
  <si>
    <t>B9001PXT</t>
  </si>
  <si>
    <t>W04DTRR83788</t>
  </si>
  <si>
    <t>MJEC1JG53M5006788</t>
  </si>
  <si>
    <t>B9004PXT</t>
  </si>
  <si>
    <t>W04DTRR83786</t>
  </si>
  <si>
    <t>MJEC1JG53M5006787</t>
  </si>
  <si>
    <t>B9006PXT</t>
  </si>
  <si>
    <t>W04DTRR83785</t>
  </si>
  <si>
    <t>MJEC1JG53M5006786</t>
  </si>
  <si>
    <t>B9008PXT</t>
  </si>
  <si>
    <t>W04DTRR83764</t>
  </si>
  <si>
    <t>MJEC1JG53M5006784</t>
  </si>
  <si>
    <t>B9003PXT</t>
  </si>
  <si>
    <t>W04DTRR83765</t>
  </si>
  <si>
    <t>MJEC1JG53M5006785</t>
  </si>
  <si>
    <t>B9010PXT</t>
  </si>
  <si>
    <t>W04DTRR83763</t>
  </si>
  <si>
    <t>MJEC1JG53M5006783</t>
  </si>
  <si>
    <t>B9007PXT</t>
  </si>
  <si>
    <t>W04DTRR83761</t>
  </si>
  <si>
    <t>MJEC1JG53M5006781</t>
  </si>
  <si>
    <t>B9005PXT</t>
  </si>
  <si>
    <t>W04DTRR83762</t>
  </si>
  <si>
    <t>MJEC1JG53M5006782</t>
  </si>
  <si>
    <t>B9997PXS</t>
  </si>
  <si>
    <t>W04DTRR83753</t>
  </si>
  <si>
    <t>MJEC1JG53M5006774</t>
  </si>
  <si>
    <t>B9011PXT</t>
  </si>
  <si>
    <t>W04DTRR83754</t>
  </si>
  <si>
    <t>MJEC1JG53M5006775</t>
  </si>
  <si>
    <t>NEW CAR</t>
  </si>
  <si>
    <t>4N15UHG9926</t>
  </si>
  <si>
    <t>MMBJJKL10MH035768</t>
  </si>
  <si>
    <t>NEW CAR2</t>
  </si>
  <si>
    <t>4N15UHG8880</t>
  </si>
  <si>
    <t>MMBJJKL10MH035361</t>
  </si>
  <si>
    <t>B2754TOZ</t>
  </si>
  <si>
    <t>1NRF363803</t>
  </si>
  <si>
    <t>MHKM5EB3JHK017131</t>
  </si>
  <si>
    <t>B2447TOZ</t>
  </si>
  <si>
    <t>1NRF362269</t>
  </si>
  <si>
    <t>MHKM5EB3JHK017089</t>
  </si>
  <si>
    <t>B2450TOZ</t>
  </si>
  <si>
    <t>1NRF359638</t>
  </si>
  <si>
    <t>MHKM5EB3JHK016905</t>
  </si>
  <si>
    <t>B9073JEU</t>
  </si>
  <si>
    <t>6HK1F011957</t>
  </si>
  <si>
    <t>MHCFVM34ULJ001327</t>
  </si>
  <si>
    <t>B9839UIU</t>
  </si>
  <si>
    <t>J08EUFJ97760</t>
  </si>
  <si>
    <t>MJEFM8JN1JJE23526</t>
  </si>
  <si>
    <t>B9835UIU</t>
  </si>
  <si>
    <t>J08EUFJ97771</t>
  </si>
  <si>
    <t>MJEFM8JN1JJE23531</t>
  </si>
  <si>
    <t>B9836UIU</t>
  </si>
  <si>
    <t>J08EUFJ97777</t>
  </si>
  <si>
    <t>MJEFM8JN1JJE23537</t>
  </si>
  <si>
    <t>B9838UIU</t>
  </si>
  <si>
    <t>J08EUFJ97776</t>
  </si>
  <si>
    <t>MJEFM8JN1JJE23536</t>
  </si>
  <si>
    <t>B9842UIU</t>
  </si>
  <si>
    <t>J08EUFJ96248</t>
  </si>
  <si>
    <t>MJEFM8JN1JJE22624</t>
  </si>
  <si>
    <t>B9830UIU</t>
  </si>
  <si>
    <t>J08EUFJ97758</t>
  </si>
  <si>
    <t>MJEFM8JN1JJE23524</t>
  </si>
  <si>
    <t>4N15UHH2544</t>
  </si>
  <si>
    <t>MMBJJKL10MH036312</t>
  </si>
  <si>
    <t>4N15UHH2602</t>
  </si>
  <si>
    <t>MMBJJKL10MH036305</t>
  </si>
  <si>
    <t>J08EUFJ84617</t>
  </si>
  <si>
    <t>B9259NYV</t>
  </si>
  <si>
    <t>J08EUGJ72777</t>
  </si>
  <si>
    <t>MJEFG8JJ1KJB13393</t>
  </si>
  <si>
    <t>B9255NYV</t>
  </si>
  <si>
    <t>J08EUGJ72622</t>
  </si>
  <si>
    <t>MJEFG8JJ1KJB13384</t>
  </si>
  <si>
    <t>B9251NYV</t>
  </si>
  <si>
    <t>J08EUGJ72627</t>
  </si>
  <si>
    <t>MJEFG8JJ1KJB13387</t>
  </si>
  <si>
    <t>B9261NYV</t>
  </si>
  <si>
    <t>J08EUGJ72783</t>
  </si>
  <si>
    <t>MJEFG8JJ1KJB13395</t>
  </si>
  <si>
    <t>B9253NYV</t>
  </si>
  <si>
    <t>J08EUGJ72631</t>
  </si>
  <si>
    <t>MJEFG8JJ1KJB13389</t>
  </si>
  <si>
    <t>B9260NYV</t>
  </si>
  <si>
    <t>J08EUGJ72780</t>
  </si>
  <si>
    <t>MJEFG8JJ1KJB13394</t>
  </si>
  <si>
    <t>B9249NYV</t>
  </si>
  <si>
    <t>J08EUGJ72626</t>
  </si>
  <si>
    <t>MJEFG8JJ1KJB13386</t>
  </si>
  <si>
    <t>B9257NYV</t>
  </si>
  <si>
    <t>J08EUGJ72771</t>
  </si>
  <si>
    <t>MJEFG8JJ1KJB13391</t>
  </si>
  <si>
    <t>K3MG70448-GTS</t>
  </si>
  <si>
    <t>MHKB3BA1JGK036604-GTS</t>
  </si>
  <si>
    <t>2GDC838034</t>
  </si>
  <si>
    <t>MHFAB8GS2M0480637</t>
  </si>
  <si>
    <t>B9965UIU</t>
  </si>
  <si>
    <t>J08EUFJ99326</t>
  </si>
  <si>
    <t>MJEFM8JN1JJE24667</t>
  </si>
  <si>
    <t>B9846UIU</t>
  </si>
  <si>
    <t>J08EUFJ96611</t>
  </si>
  <si>
    <t>MJEFM8JN1JJE22861</t>
  </si>
  <si>
    <t>K3MG52767 - GTS</t>
  </si>
  <si>
    <t>MHKP3BA1JFK109701 - GTS</t>
  </si>
  <si>
    <t>B1902SJRGS</t>
  </si>
  <si>
    <t>R20A54713332-GTS</t>
  </si>
  <si>
    <t>MHRRM1830HJ750194-GTS</t>
  </si>
  <si>
    <t>B1975SJRGS</t>
  </si>
  <si>
    <t>R20A54713363 - GTS</t>
  </si>
  <si>
    <t>MHRRM1830HJ750202-GTS</t>
  </si>
  <si>
    <t>B1963SJRGS</t>
  </si>
  <si>
    <t>R20A54713395-GTS</t>
  </si>
  <si>
    <t>MHRRM1830HJ750163-GTS</t>
  </si>
  <si>
    <t>4D56CT52262 - GTS</t>
  </si>
  <si>
    <t>MK2L0PU39KJ012321 - GTS</t>
  </si>
  <si>
    <t xml:space="preserve">BM8642QA </t>
  </si>
  <si>
    <t>B9258JXR</t>
  </si>
  <si>
    <t>4D34TX31048</t>
  </si>
  <si>
    <t>MHMFE71PGMK008901</t>
  </si>
  <si>
    <t>B9256JXR</t>
  </si>
  <si>
    <t>4D34TX31050</t>
  </si>
  <si>
    <t>MHMFE71PGMK008902</t>
  </si>
  <si>
    <t>B9259JXR</t>
  </si>
  <si>
    <t>4D34TX31029</t>
  </si>
  <si>
    <t>MHMFE71PGMK008904</t>
  </si>
  <si>
    <t>B9257JXR</t>
  </si>
  <si>
    <t>4D34TX31028</t>
  </si>
  <si>
    <t>MHMFE71PGMK008906</t>
  </si>
  <si>
    <t>B9255JXR</t>
  </si>
  <si>
    <t>4D34TX31027</t>
  </si>
  <si>
    <t>MHMFE71PGMK008903</t>
  </si>
  <si>
    <t>B9262JXR</t>
  </si>
  <si>
    <t>6HK1F010706</t>
  </si>
  <si>
    <t>MHCFVR341KJ000044</t>
  </si>
  <si>
    <t>B9264JXR</t>
  </si>
  <si>
    <t>6HK1F010522</t>
  </si>
  <si>
    <t>MHCFVR341KJ000043</t>
  </si>
  <si>
    <t>B9263JXR</t>
  </si>
  <si>
    <t>6HK1F010708</t>
  </si>
  <si>
    <t>MHCFVR341KJ000048</t>
  </si>
  <si>
    <t>B9268JXR</t>
  </si>
  <si>
    <t>6HK1F010705</t>
  </si>
  <si>
    <t>MHCFVR341KJ000045</t>
  </si>
  <si>
    <t>NEW CAR 20</t>
  </si>
  <si>
    <t>6D16X56688</t>
  </si>
  <si>
    <t>MHMFN527NMK018686</t>
  </si>
  <si>
    <t>NEW CAR 19</t>
  </si>
  <si>
    <t>6D16X56704</t>
  </si>
  <si>
    <t>MHMFN527NMK018682</t>
  </si>
  <si>
    <t>NEW CAR 18</t>
  </si>
  <si>
    <t>6D16X56731</t>
  </si>
  <si>
    <t>MHMFN527NMK018680</t>
  </si>
  <si>
    <t>NEW CAR 17</t>
  </si>
  <si>
    <t>6D16X56732</t>
  </si>
  <si>
    <t>MHMFN527NMK018675</t>
  </si>
  <si>
    <t>NEW CAR 16</t>
  </si>
  <si>
    <t>6D16X56733</t>
  </si>
  <si>
    <t>MHMFN527NMK018674</t>
  </si>
  <si>
    <t>NEW CAR 15</t>
  </si>
  <si>
    <t>6D16X56702</t>
  </si>
  <si>
    <t>MHMFN527NMK018673</t>
  </si>
  <si>
    <t>NEW CAR 14</t>
  </si>
  <si>
    <t>6D16X56701</t>
  </si>
  <si>
    <t>MHMFN527NMK018671</t>
  </si>
  <si>
    <t>NEW CAR 13</t>
  </si>
  <si>
    <t>6D16X56700</t>
  </si>
  <si>
    <t>MHMFN527NMK018670</t>
  </si>
  <si>
    <t>NEW CAR 12</t>
  </si>
  <si>
    <t>6D16X56698</t>
  </si>
  <si>
    <t>MHMFN527NMK018669</t>
  </si>
  <si>
    <t>NEW CAR 11</t>
  </si>
  <si>
    <t>6D16X56699</t>
  </si>
  <si>
    <t>MHMFN527NMK018668</t>
  </si>
  <si>
    <t>NEW CAR 10</t>
  </si>
  <si>
    <t>6D16X56690</t>
  </si>
  <si>
    <t>MHMFN527NMK018666</t>
  </si>
  <si>
    <t>NEW CAR 9</t>
  </si>
  <si>
    <t>6D16X56691</t>
  </si>
  <si>
    <t>MHMFN527NMK018665</t>
  </si>
  <si>
    <t>NEW CAR 8</t>
  </si>
  <si>
    <t>6D16X56646</t>
  </si>
  <si>
    <t>MHMFN527NMK018664</t>
  </si>
  <si>
    <t>NEW CAR 7</t>
  </si>
  <si>
    <t>6D16X46584</t>
  </si>
  <si>
    <t>MHMFN527NMK018662</t>
  </si>
  <si>
    <t>NEW CAR 6</t>
  </si>
  <si>
    <t>6D16X56693</t>
  </si>
  <si>
    <t>MHMFN527NMK018657</t>
  </si>
  <si>
    <t>NEW CAR 5</t>
  </si>
  <si>
    <t>6D16X56685</t>
  </si>
  <si>
    <t>MHMFN527NMK018655</t>
  </si>
  <si>
    <t>NEW CAR 4</t>
  </si>
  <si>
    <t>6D16X56682</t>
  </si>
  <si>
    <t>MHMFN527NMK018652</t>
  </si>
  <si>
    <t>6D16X46583</t>
  </si>
  <si>
    <t>MHMFN527NMK018647</t>
  </si>
  <si>
    <t>6D16X56662</t>
  </si>
  <si>
    <t>MHMFN527NMK018643</t>
  </si>
  <si>
    <t>6D16X56659</t>
  </si>
  <si>
    <t>MHMFN527NMK018642</t>
  </si>
  <si>
    <t>NEW CAR 30</t>
  </si>
  <si>
    <t>4D34TX43870</t>
  </si>
  <si>
    <t>MHMFE75PRMK032724</t>
  </si>
  <si>
    <t>NEW CAR 29</t>
  </si>
  <si>
    <t>4D34TX43873</t>
  </si>
  <si>
    <t>MHMFE75PRMK032720</t>
  </si>
  <si>
    <t>NEW CAR 28</t>
  </si>
  <si>
    <t>4D34TX43877</t>
  </si>
  <si>
    <t>MHMFE75PRMK032717</t>
  </si>
  <si>
    <t>NEW CAR 27</t>
  </si>
  <si>
    <t>4D34TX43872</t>
  </si>
  <si>
    <t>MHMFE75PRMK032715</t>
  </si>
  <si>
    <t>NEW CAR 26</t>
  </si>
  <si>
    <t>4D34TX43871</t>
  </si>
  <si>
    <t>MHMFE75PRMK032714</t>
  </si>
  <si>
    <t>NEW CAR 25</t>
  </si>
  <si>
    <t>4D34TX43886</t>
  </si>
  <si>
    <t>MHMFE75PRMK032712</t>
  </si>
  <si>
    <t>NEW CAR 24</t>
  </si>
  <si>
    <t>4D34TX43892</t>
  </si>
  <si>
    <t>MHMFE75PRMK032707</t>
  </si>
  <si>
    <t>NEW CAR 23</t>
  </si>
  <si>
    <t>4D34TX43796</t>
  </si>
  <si>
    <t>MHMFE75PRMK032690</t>
  </si>
  <si>
    <t>NEW CAR 22</t>
  </si>
  <si>
    <t>4D34TX43842</t>
  </si>
  <si>
    <t>MHMFE75PRMK032649</t>
  </si>
  <si>
    <t>NEW CAR 21</t>
  </si>
  <si>
    <t>4D34TX43729</t>
  </si>
  <si>
    <t>MHMFE75PRMK032549</t>
  </si>
  <si>
    <t>4D34TX55123</t>
  </si>
  <si>
    <t>MHMFE75PRMK033067</t>
  </si>
  <si>
    <t>4D34TX55126</t>
  </si>
  <si>
    <t>MHMFE75PRMK033066</t>
  </si>
  <si>
    <t>4D34TX55124</t>
  </si>
  <si>
    <t>MHMFE75PRMK033065</t>
  </si>
  <si>
    <t>4D34TX55128</t>
  </si>
  <si>
    <t>MHMFE75PRMK033064</t>
  </si>
  <si>
    <t>4D34TX55129</t>
  </si>
  <si>
    <t>MHMFE75PRMK033062</t>
  </si>
  <si>
    <t>4D34TX55113</t>
  </si>
  <si>
    <t>MHMFE75PRMK033061</t>
  </si>
  <si>
    <t>4D34TX55112</t>
  </si>
  <si>
    <t>MHMFE75PRMK033060</t>
  </si>
  <si>
    <t>4D34TX55130</t>
  </si>
  <si>
    <t>MHMFE75PRMK033059</t>
  </si>
  <si>
    <t>4D34TX54952</t>
  </si>
  <si>
    <t>MHMFE75PRMK033058</t>
  </si>
  <si>
    <t>4D34TX54955</t>
  </si>
  <si>
    <t>MHMFE75PRMK033057</t>
  </si>
  <si>
    <t>4D34TX55120</t>
  </si>
  <si>
    <t>MHMFE75PRMK033056</t>
  </si>
  <si>
    <t>4D34TX55110</t>
  </si>
  <si>
    <t>MHMFE75PRMK033055</t>
  </si>
  <si>
    <t>4D34TX55133</t>
  </si>
  <si>
    <t>MHMFE75PRMK033019</t>
  </si>
  <si>
    <t>4D34TX55131</t>
  </si>
  <si>
    <t>MHMFE75PRMK033018</t>
  </si>
  <si>
    <t>4D34TX55108</t>
  </si>
  <si>
    <t>MHMFE75PRMK033017</t>
  </si>
  <si>
    <t>4D34TX43929</t>
  </si>
  <si>
    <t>MHMFE75PRMK032873</t>
  </si>
  <si>
    <t>4D34TX43957</t>
  </si>
  <si>
    <t>MHMFE75PRMK032872</t>
  </si>
  <si>
    <t>4D34TX43948</t>
  </si>
  <si>
    <t>MHMFE75PRMK032870</t>
  </si>
  <si>
    <t>4D34TX43949</t>
  </si>
  <si>
    <t>MHMFE75PRMK032868</t>
  </si>
  <si>
    <t>4D34TX43950</t>
  </si>
  <si>
    <t>MHMFE75PRMK032867</t>
  </si>
  <si>
    <t>B9869PDE</t>
  </si>
  <si>
    <t>6M60262950</t>
  </si>
  <si>
    <t>MHMFM65FHMK000065</t>
  </si>
  <si>
    <t>B9864PDE</t>
  </si>
  <si>
    <t>6M60262934</t>
  </si>
  <si>
    <t>MHMFM65FHMK000063</t>
  </si>
  <si>
    <t>MHKAB8GS0M0483118</t>
  </si>
  <si>
    <t>B9862PDE</t>
  </si>
  <si>
    <t>6M60262942</t>
  </si>
  <si>
    <t>MHMFM65FHMK000066</t>
  </si>
  <si>
    <t>B9858PDE</t>
  </si>
  <si>
    <t>6M60262937</t>
  </si>
  <si>
    <t>MHMFM65FHMK000064</t>
  </si>
  <si>
    <t>B9860PDE</t>
  </si>
  <si>
    <t>6M60262940</t>
  </si>
  <si>
    <t>MHMFM65FHMK000068</t>
  </si>
  <si>
    <t>2GDC857614</t>
  </si>
  <si>
    <t>MHFAB8GS3M0483384</t>
  </si>
  <si>
    <t>A9349EX</t>
  </si>
  <si>
    <t>4D56CUY2713</t>
  </si>
  <si>
    <t>MK2L0PU39LJ015839</t>
  </si>
  <si>
    <t>A9350EX</t>
  </si>
  <si>
    <t>4D56CUY2714</t>
  </si>
  <si>
    <t>MK2L0PU39LJ015838</t>
  </si>
  <si>
    <t>B72067</t>
  </si>
  <si>
    <t>B2631TZW</t>
  </si>
  <si>
    <t>1TRA511645</t>
  </si>
  <si>
    <t>MHFJW8EM0J2358142</t>
  </si>
  <si>
    <t>B9497NYV</t>
  </si>
  <si>
    <t>W04DTRR77164</t>
  </si>
  <si>
    <t>MJEC1JG43K5187684</t>
  </si>
  <si>
    <t>B9509NYV</t>
  </si>
  <si>
    <t>W04DTRR77192</t>
  </si>
  <si>
    <t>MJEC1JG43K5187717</t>
  </si>
  <si>
    <t>B9492NYV</t>
  </si>
  <si>
    <t>W04DTRR77195</t>
  </si>
  <si>
    <t>MJEC1JG43K5187719</t>
  </si>
  <si>
    <t>B9545NYV</t>
  </si>
  <si>
    <t>W04DTRR77213</t>
  </si>
  <si>
    <t>MJEC1JG43K5187723</t>
  </si>
  <si>
    <t>B9519NYV</t>
  </si>
  <si>
    <t>W04DTRR77214</t>
  </si>
  <si>
    <t>MJEC1JG43K5187724</t>
  </si>
  <si>
    <t>B9532NYV</t>
  </si>
  <si>
    <t>W04DTRR77210</t>
  </si>
  <si>
    <t>MJEC1JG43K5187720</t>
  </si>
  <si>
    <t>B9529NYV</t>
  </si>
  <si>
    <t>W04DTRR77190</t>
  </si>
  <si>
    <t>MJEC1JG43K5187715</t>
  </si>
  <si>
    <t>B9517NYV</t>
  </si>
  <si>
    <t>W04DTRR77212</t>
  </si>
  <si>
    <t>MJEC1JG43K5187722</t>
  </si>
  <si>
    <t>B9516NYV</t>
  </si>
  <si>
    <t>W04DTRR77211</t>
  </si>
  <si>
    <t>MJEC1JG43K5187721</t>
  </si>
  <si>
    <t>B9512NYV</t>
  </si>
  <si>
    <t>W04DTRR77193</t>
  </si>
  <si>
    <t>MJEC1JG43K5187718</t>
  </si>
  <si>
    <t>B9538NYV</t>
  </si>
  <si>
    <t>W04DTRR77177</t>
  </si>
  <si>
    <t>MJEC1JG43K5187712</t>
  </si>
  <si>
    <t>B9534NYV</t>
  </si>
  <si>
    <t>W04DTRR77161</t>
  </si>
  <si>
    <t>MJEC1JG43K5187681</t>
  </si>
  <si>
    <t>B9533NYV</t>
  </si>
  <si>
    <t>W04DTRR77175</t>
  </si>
  <si>
    <t>MJEC1JG43K5187710</t>
  </si>
  <si>
    <t>B9524NYV</t>
  </si>
  <si>
    <t>W04DTRR77162</t>
  </si>
  <si>
    <t>MJEC1JG43K5187682</t>
  </si>
  <si>
    <t>B9523NYV</t>
  </si>
  <si>
    <t>W04DTRR77176</t>
  </si>
  <si>
    <t>MJEC1JG43K5187711</t>
  </si>
  <si>
    <t>B9522NYV</t>
  </si>
  <si>
    <t>W04DTRR77163</t>
  </si>
  <si>
    <t>MJEC1JG43K5187683</t>
  </si>
  <si>
    <t>B9520NYV</t>
  </si>
  <si>
    <t>W04DTRR77146</t>
  </si>
  <si>
    <t>MJEC1JG43K5187661</t>
  </si>
  <si>
    <t>B9518NYV</t>
  </si>
  <si>
    <t>W04DTRR77179</t>
  </si>
  <si>
    <t>MJEC1JG43K5187714</t>
  </si>
  <si>
    <t>B9513NYV</t>
  </si>
  <si>
    <t>W04DTRR77178</t>
  </si>
  <si>
    <t>MJEC1JG43K5187713</t>
  </si>
  <si>
    <t>B9511NYV</t>
  </si>
  <si>
    <t>W04DTRR77148</t>
  </si>
  <si>
    <t>MJEC1JG43K5187663</t>
  </si>
  <si>
    <t>B9502NYV</t>
  </si>
  <si>
    <t>W04DTRR77147</t>
  </si>
  <si>
    <t>MJEC1JG43K5187662</t>
  </si>
  <si>
    <t>B9498NYV</t>
  </si>
  <si>
    <t>W04DTRR77191</t>
  </si>
  <si>
    <t>MJEC1JG43K5187716</t>
  </si>
  <si>
    <t>B9496NYV</t>
  </si>
  <si>
    <t>W04DTRR77149</t>
  </si>
  <si>
    <t>MJEC1JG43K5187664</t>
  </si>
  <si>
    <t>B9495NYV</t>
  </si>
  <si>
    <t>W04DTRR77160</t>
  </si>
  <si>
    <t>MJEC1JG43K5187680</t>
  </si>
  <si>
    <t>B9480NYV</t>
  </si>
  <si>
    <t>W04DTRR77145</t>
  </si>
  <si>
    <t>MJEC1JG43K5187660</t>
  </si>
  <si>
    <t>2NRG655236</t>
  </si>
  <si>
    <t>MHKM5FB4JMK032640</t>
  </si>
  <si>
    <t>2GDC856261</t>
  </si>
  <si>
    <t>MHFJB8EM6M1085410</t>
  </si>
  <si>
    <t>2GDC840529</t>
  </si>
  <si>
    <t>MHFJB8EM7M1084119</t>
  </si>
  <si>
    <t>B9077PXT</t>
  </si>
  <si>
    <t>J08EUGJ78895</t>
  </si>
  <si>
    <t>MJEFG8JP1MJB15174</t>
  </si>
  <si>
    <t>B9054PXT</t>
  </si>
  <si>
    <t>J08EUGJ77820</t>
  </si>
  <si>
    <t>MJEFG8JP1LJB15015</t>
  </si>
  <si>
    <t>B9052PXT</t>
  </si>
  <si>
    <t>J08EUGJ78076</t>
  </si>
  <si>
    <t>MJEFG8JP1LJB15099</t>
  </si>
  <si>
    <t xml:space="preserve">B9079PXT </t>
  </si>
  <si>
    <t>J08EUGJ77380</t>
  </si>
  <si>
    <t>MJEFG8JP1LJB14924</t>
  </si>
  <si>
    <t>B9093PXT</t>
  </si>
  <si>
    <t>J08EUGJ78897</t>
  </si>
  <si>
    <t>MJEFG8JP1MJB15175</t>
  </si>
  <si>
    <t>B9091PXT</t>
  </si>
  <si>
    <t>J08EUGJ78898</t>
  </si>
  <si>
    <t>MJEFG8JP1MJB15176</t>
  </si>
  <si>
    <t>B9089PXT</t>
  </si>
  <si>
    <t>J08EUGJ78967</t>
  </si>
  <si>
    <t>MJEFG8JP1MJB15181</t>
  </si>
  <si>
    <t>K3MH51520GS</t>
  </si>
  <si>
    <t>MHKB3BA1JKK059552GS</t>
  </si>
  <si>
    <t>4N15UHK3464</t>
  </si>
  <si>
    <t>MMBJJKL10MH037620</t>
  </si>
  <si>
    <t xml:space="preserve">B9592PCR </t>
  </si>
  <si>
    <t>4D56UBD6487</t>
  </si>
  <si>
    <t>MMBENKL30MH033047</t>
  </si>
  <si>
    <t>B9066PXT</t>
  </si>
  <si>
    <t>B120653</t>
  </si>
  <si>
    <t>MHCNMR71LMJ120653</t>
  </si>
  <si>
    <t>B9068PXT</t>
  </si>
  <si>
    <t>B120715</t>
  </si>
  <si>
    <t>MHCNMR71LMJ120715</t>
  </si>
  <si>
    <t>B9113PXT</t>
  </si>
  <si>
    <t>B120718</t>
  </si>
  <si>
    <t>MHCNMR71LMJ120718</t>
  </si>
  <si>
    <t>B9109PXT</t>
  </si>
  <si>
    <t>B120719</t>
  </si>
  <si>
    <t>MHCNMR71LMJ120719</t>
  </si>
  <si>
    <t>B9105PXT</t>
  </si>
  <si>
    <t>B120724</t>
  </si>
  <si>
    <t>MHCNMR71LMJ120724</t>
  </si>
  <si>
    <t>B9121PXT</t>
  </si>
  <si>
    <t>B120549</t>
  </si>
  <si>
    <t>MHCNMR71LMJ120549</t>
  </si>
  <si>
    <t>B9117PXT</t>
  </si>
  <si>
    <t>B120583</t>
  </si>
  <si>
    <t>MHCNMR71LMJ120583</t>
  </si>
  <si>
    <t>B9107PXT</t>
  </si>
  <si>
    <t>B120586</t>
  </si>
  <si>
    <t>MHCNMR71LMJ120586</t>
  </si>
  <si>
    <t>B9115PXT</t>
  </si>
  <si>
    <t>B120593</t>
  </si>
  <si>
    <t>MHCNMR71LMJ120593</t>
  </si>
  <si>
    <t>B9123PXT</t>
  </si>
  <si>
    <t>B120594</t>
  </si>
  <si>
    <t>MHCNMR71LMJ120594</t>
  </si>
  <si>
    <t>B2676SICGS</t>
  </si>
  <si>
    <t>4A91GL7206GS</t>
  </si>
  <si>
    <t>MK2NCWLANKJ000483GS</t>
  </si>
  <si>
    <t>B2230TZV</t>
  </si>
  <si>
    <t>1NRF426769</t>
  </si>
  <si>
    <t>MHKM5EB3JJK020161</t>
  </si>
  <si>
    <t> B9431UAR</t>
  </si>
  <si>
    <t> B9412UAR</t>
  </si>
  <si>
    <t> B9414UAR</t>
  </si>
  <si>
    <t> B9437UAR</t>
  </si>
  <si>
    <t> B9382UAR</t>
  </si>
  <si>
    <t> B9385UAR</t>
  </si>
  <si>
    <t> B9390UAR</t>
  </si>
  <si>
    <t> B9396UAR</t>
  </si>
  <si>
    <t xml:space="preserve"> B9392UAR </t>
  </si>
  <si>
    <t xml:space="preserve">B9474UAR </t>
  </si>
  <si>
    <t>B9449SYW</t>
  </si>
  <si>
    <t>J08EUFR02873</t>
  </si>
  <si>
    <t>MJEFM8JN1JJE27235</t>
  </si>
  <si>
    <t>B9453SYW</t>
  </si>
  <si>
    <t>J08EUFR02840</t>
  </si>
  <si>
    <t>MJEFM8JN1JJE27217</t>
  </si>
  <si>
    <t>B9498SYW</t>
  </si>
  <si>
    <t>J08EUFR02880</t>
  </si>
  <si>
    <t>MJEFM8JN1JJE27240</t>
  </si>
  <si>
    <t>4D56CT63057GS</t>
  </si>
  <si>
    <t>MK2LOPU39KJ013757GS</t>
  </si>
  <si>
    <t>B9399SCHGS</t>
  </si>
  <si>
    <t>MK2L0PU39KJ013757GS</t>
  </si>
  <si>
    <t>MHRRU1850MJ10779</t>
  </si>
  <si>
    <t>B9303JXR</t>
  </si>
  <si>
    <t>6HK1F010707</t>
  </si>
  <si>
    <t>MHCFVR341KJ000049</t>
  </si>
  <si>
    <t>B9301JXR</t>
  </si>
  <si>
    <t>6HK1F010883</t>
  </si>
  <si>
    <t>MHCFVR341KJ000050</t>
  </si>
  <si>
    <t xml:space="preserve">K3MH01190 </t>
  </si>
  <si>
    <t>B2966POG</t>
  </si>
  <si>
    <t>4A91KAD8376</t>
  </si>
  <si>
    <t>MK2NCXTARMJ005823</t>
  </si>
  <si>
    <t>B1047PJT</t>
  </si>
  <si>
    <t>L15BJ1155325</t>
  </si>
  <si>
    <t>MHRRW1880MJ104679</t>
  </si>
  <si>
    <t>B9082JEU</t>
  </si>
  <si>
    <t>6HK1F012268</t>
  </si>
  <si>
    <t>MHCFVM34ULJ001424</t>
  </si>
  <si>
    <t>L9965CI</t>
  </si>
  <si>
    <t>E424951</t>
  </si>
  <si>
    <t>MHCPHR54CMJ424951</t>
  </si>
  <si>
    <t>B9181PXT</t>
  </si>
  <si>
    <t>B121512</t>
  </si>
  <si>
    <t>MHCNMR71LMJ121512</t>
  </si>
  <si>
    <t>B9183PXT</t>
  </si>
  <si>
    <t>B121518</t>
  </si>
  <si>
    <t>MHCNMR71LMJ121518</t>
  </si>
  <si>
    <t>B9185PXT</t>
  </si>
  <si>
    <t>B121520</t>
  </si>
  <si>
    <t>MHCNMR71LMJ121520</t>
  </si>
  <si>
    <t>B9138PXT</t>
  </si>
  <si>
    <t>B121522</t>
  </si>
  <si>
    <t>MHCNMR71LMJ121522</t>
  </si>
  <si>
    <t>B9131PXT</t>
  </si>
  <si>
    <t>B120953</t>
  </si>
  <si>
    <t>MHCNMR71LMJ120953</t>
  </si>
  <si>
    <t>B9080PXT</t>
  </si>
  <si>
    <t>B120904</t>
  </si>
  <si>
    <t>MHCNMR71LMJ120904</t>
  </si>
  <si>
    <t>B9076PXT</t>
  </si>
  <si>
    <t>B120943</t>
  </si>
  <si>
    <t>MHCNMR71LMJ120943</t>
  </si>
  <si>
    <t>B9078PXT</t>
  </si>
  <si>
    <t>B120947</t>
  </si>
  <si>
    <t>MHCNMR71LMJ120947</t>
  </si>
  <si>
    <t>B9072PXT</t>
  </si>
  <si>
    <t>B121480</t>
  </si>
  <si>
    <t>MHCNMR71LMJ121480</t>
  </si>
  <si>
    <t>B9074PXT</t>
  </si>
  <si>
    <t>B120950</t>
  </si>
  <si>
    <t>MHCNMR71LMJ120950</t>
  </si>
  <si>
    <t>L8774UD</t>
  </si>
  <si>
    <t>J08EUFJ98977</t>
  </si>
  <si>
    <t>MJEFM8JN1JJE24399</t>
  </si>
  <si>
    <t>B9838PYW</t>
  </si>
  <si>
    <t>J08EUFJ85441</t>
  </si>
  <si>
    <t>MJEFM8JN1HJE16821</t>
  </si>
  <si>
    <t>4D34TX79150</t>
  </si>
  <si>
    <t>MHMFE74PVMK005661</t>
  </si>
  <si>
    <t>B1854SSU</t>
  </si>
  <si>
    <t>B1855SSU</t>
  </si>
  <si>
    <t>P9541GD</t>
  </si>
  <si>
    <t>4N15UHJ7340</t>
  </si>
  <si>
    <t>MMBJJKL10MH036966</t>
  </si>
  <si>
    <t>P9542GD</t>
  </si>
  <si>
    <t>4N15UHJ7214</t>
  </si>
  <si>
    <t>MMBJJKL10MH036993</t>
  </si>
  <si>
    <t>P9543GD</t>
  </si>
  <si>
    <t>4N15UHJ6570</t>
  </si>
  <si>
    <t>MMBJJKL10MH036884</t>
  </si>
  <si>
    <t>P9539GD</t>
  </si>
  <si>
    <t>4N15UHJ7266</t>
  </si>
  <si>
    <t>MMBJJKL10MH037011</t>
  </si>
  <si>
    <t>P9544GD</t>
  </si>
  <si>
    <t>4N15UHJ6806</t>
  </si>
  <si>
    <t>MMBJJKL10MH036926</t>
  </si>
  <si>
    <t>B9152PXT</t>
  </si>
  <si>
    <t>B121907</t>
  </si>
  <si>
    <t>MHCNMR71LMJ121907</t>
  </si>
  <si>
    <t>B9189PXT</t>
  </si>
  <si>
    <t>B121703</t>
  </si>
  <si>
    <t>MHCNMR71LMJ121703</t>
  </si>
  <si>
    <t>B9129PXT</t>
  </si>
  <si>
    <t>B121358</t>
  </si>
  <si>
    <t>MHCNMR71LMJ121358</t>
  </si>
  <si>
    <t>B9140PXT</t>
  </si>
  <si>
    <t>B121660</t>
  </si>
  <si>
    <t>MHCNMR71LMJ121660</t>
  </si>
  <si>
    <t>B9177PXT</t>
  </si>
  <si>
    <t>B121743</t>
  </si>
  <si>
    <t>MHCNMR71LMJ121743</t>
  </si>
  <si>
    <t>B9070PXT</t>
  </si>
  <si>
    <t>B121226</t>
  </si>
  <si>
    <t>MHCNMR71LMJ121226</t>
  </si>
  <si>
    <t>B9135PXT</t>
  </si>
  <si>
    <t>B120912</t>
  </si>
  <si>
    <t>MHCNMR71LMJ120912</t>
  </si>
  <si>
    <t>B9142PXT</t>
  </si>
  <si>
    <t>B121886</t>
  </si>
  <si>
    <t>MHCNMR71LMJ121886</t>
  </si>
  <si>
    <t>B9175PXT</t>
  </si>
  <si>
    <t>B121704</t>
  </si>
  <si>
    <t>MHCNMR71LMJ121704</t>
  </si>
  <si>
    <t>B9179PXT</t>
  </si>
  <si>
    <t>B121560</t>
  </si>
  <si>
    <t>MHCNMR71LMJ121560</t>
  </si>
  <si>
    <t>B2699TOH</t>
  </si>
  <si>
    <t>1TRA277195</t>
  </si>
  <si>
    <t xml:space="preserve"> MHFJW8EM7H2329859</t>
  </si>
  <si>
    <t>B9809TYY</t>
  </si>
  <si>
    <t>J08EUFJ92962</t>
  </si>
  <si>
    <t>MJEFM8JN1JJE20772</t>
  </si>
  <si>
    <t>B9106PXT</t>
  </si>
  <si>
    <t>J08EUGJ79135</t>
  </si>
  <si>
    <t>MJEFG8JP1MJB15202</t>
  </si>
  <si>
    <t>B9120PXT</t>
  </si>
  <si>
    <t>J08EUGJ79111</t>
  </si>
  <si>
    <t>MJEFG8JP1MJB15197</t>
  </si>
  <si>
    <t>B9110PXT</t>
  </si>
  <si>
    <t>J08EUGJ79127</t>
  </si>
  <si>
    <t>MJEFG8JP1MJB15200</t>
  </si>
  <si>
    <t>B9116PXT</t>
  </si>
  <si>
    <t>J08EUGJ79052</t>
  </si>
  <si>
    <t>MJEFG8JP1MJB15193</t>
  </si>
  <si>
    <t>B9104PXT</t>
  </si>
  <si>
    <t>J08EUGJ79159</t>
  </si>
  <si>
    <t>MJEFG8JP1MJB15203</t>
  </si>
  <si>
    <t>B9118PXT</t>
  </si>
  <si>
    <t>J08EUGJ79085</t>
  </si>
  <si>
    <t>MJEFG8JP1MJB15196</t>
  </si>
  <si>
    <t>B9114PXT</t>
  </si>
  <si>
    <t>J08EUGJ79125</t>
  </si>
  <si>
    <t>MJEFG8JP1MJB15199</t>
  </si>
  <si>
    <t>B9163PXT</t>
  </si>
  <si>
    <t>J08EUGJ79054</t>
  </si>
  <si>
    <t>MJEFG8JP1MJB15194</t>
  </si>
  <si>
    <t>B9112PXT</t>
  </si>
  <si>
    <t>J08EUGJ79133</t>
  </si>
  <si>
    <t>MJEFG8JP1MJB15201</t>
  </si>
  <si>
    <t>B9108PXT</t>
  </si>
  <si>
    <t>J08EUGJ79113</t>
  </si>
  <si>
    <t>MJEFG8JP1MJB15198</t>
  </si>
  <si>
    <t>B9201PXT</t>
  </si>
  <si>
    <t>W04DTRR86222</t>
  </si>
  <si>
    <t>MJEC1JG53M5007364</t>
  </si>
  <si>
    <t>B9164PXT</t>
  </si>
  <si>
    <t>W04DTRR86217</t>
  </si>
  <si>
    <t>MJEC1JG53M5007348</t>
  </si>
  <si>
    <t>B9203PXT</t>
  </si>
  <si>
    <t>W04DTRR86218</t>
  </si>
  <si>
    <t>MJEC1JG53M5007349</t>
  </si>
  <si>
    <t>B9205PXT</t>
  </si>
  <si>
    <t>W04DTRR86216</t>
  </si>
  <si>
    <t>MJEC1JG53M5007347</t>
  </si>
  <si>
    <t>B9207PXT</t>
  </si>
  <si>
    <t>W04DTRR86204</t>
  </si>
  <si>
    <t>MJEC1JG53M5007340</t>
  </si>
  <si>
    <t>B9173PXT</t>
  </si>
  <si>
    <t>B121744</t>
  </si>
  <si>
    <t>MHCNMR71LMJ121744</t>
  </si>
  <si>
    <t>B9162PXT</t>
  </si>
  <si>
    <t>B121651</t>
  </si>
  <si>
    <t>MHCNMR71LMJ121651</t>
  </si>
  <si>
    <t>B9141PXT</t>
  </si>
  <si>
    <t>B120914</t>
  </si>
  <si>
    <t>MHCNMR71LMJ120914</t>
  </si>
  <si>
    <t>B9137PXT</t>
  </si>
  <si>
    <t>B120918</t>
  </si>
  <si>
    <t>MHCNMR71LMJ120918</t>
  </si>
  <si>
    <t>B9127PXT</t>
  </si>
  <si>
    <t>B121475</t>
  </si>
  <si>
    <t>MHCNMR71LMJ121475</t>
  </si>
  <si>
    <t>B9133PXT</t>
  </si>
  <si>
    <t>B120945</t>
  </si>
  <si>
    <t>MHCNMR71LMJ120945</t>
  </si>
  <si>
    <t>B9125PXT</t>
  </si>
  <si>
    <t>B121172</t>
  </si>
  <si>
    <t>MHCNMR71LMJ121172</t>
  </si>
  <si>
    <t>B9150PXT</t>
  </si>
  <si>
    <t>B121656</t>
  </si>
  <si>
    <t>MHCNMR71LMJ121656</t>
  </si>
  <si>
    <t>B9199PXT</t>
  </si>
  <si>
    <t>B121705</t>
  </si>
  <si>
    <t>MHCNMR71LMJ121705</t>
  </si>
  <si>
    <t>B9139PXT</t>
  </si>
  <si>
    <t>B120909</t>
  </si>
  <si>
    <t>MHCNMR71LMJ120909</t>
  </si>
  <si>
    <t>B9903BEU</t>
  </si>
  <si>
    <t>J08EUGJ56714</t>
  </si>
  <si>
    <t>MJEFL8JW1HJB12937</t>
  </si>
  <si>
    <t>B9904BEU</t>
  </si>
  <si>
    <t>J08EUGJ57581</t>
  </si>
  <si>
    <t>MJEFL8JW1HJB13223</t>
  </si>
  <si>
    <t>B9905BEU</t>
  </si>
  <si>
    <t>J08EUGJ57580</t>
  </si>
  <si>
    <t>MJEFL8JW1HJB13222</t>
  </si>
  <si>
    <t>B9612BXS</t>
  </si>
  <si>
    <t>W04DTRR40644</t>
  </si>
  <si>
    <t>MJEC1JG4365148462</t>
  </si>
  <si>
    <t>B9587BXS</t>
  </si>
  <si>
    <t>W04DTRR40564</t>
  </si>
  <si>
    <t>MJEC1JG4365148308</t>
  </si>
  <si>
    <t>B9597BXS</t>
  </si>
  <si>
    <t>W04DTRR40561</t>
  </si>
  <si>
    <t>MJEC1JG4365148305</t>
  </si>
  <si>
    <t>B9603BXS</t>
  </si>
  <si>
    <t>W04DTRR40671</t>
  </si>
  <si>
    <t>MJEC1JG4365148510</t>
  </si>
  <si>
    <t>B9596PXS</t>
  </si>
  <si>
    <t>W04DTRR40565</t>
  </si>
  <si>
    <t>MJEC1JG4365148309</t>
  </si>
  <si>
    <t>B9609BXS</t>
  </si>
  <si>
    <t>W04DTRR40645</t>
  </si>
  <si>
    <t>MJEC1JG4365148463</t>
  </si>
  <si>
    <t>B9590BXS</t>
  </si>
  <si>
    <t>W04DTRR40563</t>
  </si>
  <si>
    <t>MJEC1JG4365148307</t>
  </si>
  <si>
    <t>B9607BXS</t>
  </si>
  <si>
    <t>W04DTRR40632</t>
  </si>
  <si>
    <t>MJEC1JG4365148464</t>
  </si>
  <si>
    <t>B9593BXS</t>
  </si>
  <si>
    <t>W04DTRR40562</t>
  </si>
  <si>
    <t>MJEC1JG4365148306</t>
  </si>
  <si>
    <t>B9604BXS</t>
  </si>
  <si>
    <t>W04DTRR40643</t>
  </si>
  <si>
    <t>MJEC1JG4365148461</t>
  </si>
  <si>
    <t>B9893PDE</t>
  </si>
  <si>
    <t>W04DTRR86835</t>
  </si>
  <si>
    <t>MJEC1JG43M5197479</t>
  </si>
  <si>
    <t>B9882PDE</t>
  </si>
  <si>
    <t>W04DTRR86837</t>
  </si>
  <si>
    <t>MJEC1JG43M5197482</t>
  </si>
  <si>
    <t>B9884PDE</t>
  </si>
  <si>
    <t>W04DTRR86840</t>
  </si>
  <si>
    <t>MJEC1JG43M5197484</t>
  </si>
  <si>
    <t>B9880PDE</t>
  </si>
  <si>
    <t>W04DTRR86839</t>
  </si>
  <si>
    <t>MJEC1JG43M5197515</t>
  </si>
  <si>
    <t>B9895PDE</t>
  </si>
  <si>
    <t>WO4DTRR86841</t>
  </si>
  <si>
    <t>MJEC1JG43M5197517</t>
  </si>
  <si>
    <t>B2038TZU</t>
  </si>
  <si>
    <t>MR20186123C</t>
  </si>
  <si>
    <t xml:space="preserve"> MHBF3CG3CJJ004001</t>
  </si>
  <si>
    <t>K3MH89223GS</t>
  </si>
  <si>
    <t>MHKP3BA1JMK162263GS</t>
  </si>
  <si>
    <t>K3MH91175GS</t>
  </si>
  <si>
    <t>MHKP3BA1JMK163007GS</t>
  </si>
  <si>
    <t>B9178PXT</t>
  </si>
  <si>
    <t>W04DTRR86520</t>
  </si>
  <si>
    <t>MJEC1JG53M5007426</t>
  </si>
  <si>
    <t>B9190PXT</t>
  </si>
  <si>
    <t>W04DTRR86521</t>
  </si>
  <si>
    <t>MJEC1JG53M5007427</t>
  </si>
  <si>
    <t>B9192PXT</t>
  </si>
  <si>
    <t>W04DTRR86522</t>
  </si>
  <si>
    <t>MJEC1JG53M5007428</t>
  </si>
  <si>
    <t>B9219PXT</t>
  </si>
  <si>
    <t>W04DTRR86523</t>
  </si>
  <si>
    <t>MJEC1JG53M5007429</t>
  </si>
  <si>
    <t>B9180PXT</t>
  </si>
  <si>
    <t>W04DTRR86524</t>
  </si>
  <si>
    <t>MJEC1JG53M5007430</t>
  </si>
  <si>
    <t>B9227PXT</t>
  </si>
  <si>
    <t>W04DTRR86516</t>
  </si>
  <si>
    <t>MJEC1JG53M5007412</t>
  </si>
  <si>
    <t>B9176PXT</t>
  </si>
  <si>
    <t>W04DTRR86550</t>
  </si>
  <si>
    <t>MJEC1JG53M5007436</t>
  </si>
  <si>
    <t>B9184PXT</t>
  </si>
  <si>
    <t>W04DTRR86551</t>
  </si>
  <si>
    <t>MJEC1JG53M5007437</t>
  </si>
  <si>
    <t>B9186PXT</t>
  </si>
  <si>
    <t>W04DTRR86552</t>
  </si>
  <si>
    <t>MJEC1JG53M5007438</t>
  </si>
  <si>
    <t>B9231PXT</t>
  </si>
  <si>
    <t>W04DTRR86553</t>
  </si>
  <si>
    <t>MJEC1JG53M5007439</t>
  </si>
  <si>
    <t>B9106JEU</t>
  </si>
  <si>
    <t>6HK1F011959</t>
  </si>
  <si>
    <t>MHCFVM34ULJ001330</t>
  </si>
  <si>
    <t>B9109JEU</t>
  </si>
  <si>
    <t>6HK1F011962</t>
  </si>
  <si>
    <t>MHCFVM34ULJ001329</t>
  </si>
  <si>
    <t>4N15UHK3170</t>
  </si>
  <si>
    <t>MMBJJKL10MH037791</t>
  </si>
  <si>
    <t>L9967CI</t>
  </si>
  <si>
    <t>E424953</t>
  </si>
  <si>
    <t>MHCPHR54CMJ424953</t>
  </si>
  <si>
    <t>AB8189EB</t>
  </si>
  <si>
    <t>B121745</t>
  </si>
  <si>
    <t>MHCNMR71LMJ121745</t>
  </si>
  <si>
    <t>AB8192EB</t>
  </si>
  <si>
    <t>B121749</t>
  </si>
  <si>
    <t>MHCNMR71LMJ121749</t>
  </si>
  <si>
    <t>AB8196EB</t>
  </si>
  <si>
    <t>B121753</t>
  </si>
  <si>
    <t>MHCNMR71LMJ121753</t>
  </si>
  <si>
    <t>AB8191EB</t>
  </si>
  <si>
    <t>B121754</t>
  </si>
  <si>
    <t>MHCNMR71LMJ121754</t>
  </si>
  <si>
    <t>AB8198EB</t>
  </si>
  <si>
    <t>B121747</t>
  </si>
  <si>
    <t>MHCNMR71LMJ121747</t>
  </si>
  <si>
    <t>AB8199EB</t>
  </si>
  <si>
    <t>B121888</t>
  </si>
  <si>
    <t>MHCNMR71LMJ121888</t>
  </si>
  <si>
    <t>AB8206EB</t>
  </si>
  <si>
    <t>B121889</t>
  </si>
  <si>
    <t>MHCNMR71LMJ121889</t>
  </si>
  <si>
    <t>AB8185EB</t>
  </si>
  <si>
    <t>B121890</t>
  </si>
  <si>
    <t>MHCNMR71LMJ121890</t>
  </si>
  <si>
    <t>AB8190EB</t>
  </si>
  <si>
    <t>B121914</t>
  </si>
  <si>
    <t>MHCNMR71LMJ121914</t>
  </si>
  <si>
    <t>AB8186EB</t>
  </si>
  <si>
    <t>B121913</t>
  </si>
  <si>
    <t>MHCNMR71LMJ121913</t>
  </si>
  <si>
    <t>AB8193EB</t>
  </si>
  <si>
    <t>B121904</t>
  </si>
  <si>
    <t>MHCNMR71LMJ121904</t>
  </si>
  <si>
    <t>AB8182EB</t>
  </si>
  <si>
    <t>B121911</t>
  </si>
  <si>
    <t>MHCNMR71LMJ121911</t>
  </si>
  <si>
    <t>AB8183EB</t>
  </si>
  <si>
    <t>B121912</t>
  </si>
  <si>
    <t>MHCNMR71LMJ121912</t>
  </si>
  <si>
    <t>AB8201EB</t>
  </si>
  <si>
    <t>B122093</t>
  </si>
  <si>
    <t>MHCNMR71LMJ122093</t>
  </si>
  <si>
    <t>AB8188EB</t>
  </si>
  <si>
    <t>B122121</t>
  </si>
  <si>
    <t>MHCNMR71LMJ122121</t>
  </si>
  <si>
    <t>AB8184EB</t>
  </si>
  <si>
    <t>B122132</t>
  </si>
  <si>
    <t>MHCNMR71LMJ122132</t>
  </si>
  <si>
    <t>AB8210EB</t>
  </si>
  <si>
    <t>B122135</t>
  </si>
  <si>
    <t>MHCNMR71LMJ122135</t>
  </si>
  <si>
    <t>AB8203EB</t>
  </si>
  <si>
    <t>B122136</t>
  </si>
  <si>
    <t>MHCNMR71LMJ122136</t>
  </si>
  <si>
    <t>AB8211EB</t>
  </si>
  <si>
    <t>B122081</t>
  </si>
  <si>
    <t>MHCNMR71LMJ122081</t>
  </si>
  <si>
    <t>AB8180EB</t>
  </si>
  <si>
    <t>B122119</t>
  </si>
  <si>
    <t>MHCNMR71LMJ122119</t>
  </si>
  <si>
    <t>AB8197EB</t>
  </si>
  <si>
    <t>B122126</t>
  </si>
  <si>
    <t>MHCNMR71LMJ122126</t>
  </si>
  <si>
    <t>AB8209EB</t>
  </si>
  <si>
    <t>B122130</t>
  </si>
  <si>
    <t>MHCNMR71LMJ122130</t>
  </si>
  <si>
    <t>AB8202EB</t>
  </si>
  <si>
    <t>B122133</t>
  </si>
  <si>
    <t>MHCNMR71LMJ122133</t>
  </si>
  <si>
    <t>AB8207EB</t>
  </si>
  <si>
    <t>B122146</t>
  </si>
  <si>
    <t>MHCNMR71LMJ122146</t>
  </si>
  <si>
    <t>AB8212EB</t>
  </si>
  <si>
    <t>B122150</t>
  </si>
  <si>
    <t>MHCNMR71LMJ122150</t>
  </si>
  <si>
    <t>AB8179EB</t>
  </si>
  <si>
    <t>B122179</t>
  </si>
  <si>
    <t>MHCNMR71LMJ122179</t>
  </si>
  <si>
    <t>AB8195EB</t>
  </si>
  <si>
    <t>B122083</t>
  </si>
  <si>
    <t>MHCNMR71LMJ122083</t>
  </si>
  <si>
    <t>AB8204EB</t>
  </si>
  <si>
    <t>B122310</t>
  </si>
  <si>
    <t>MHCNMR71LMJ122310</t>
  </si>
  <si>
    <t>AB8194EB</t>
  </si>
  <si>
    <t>B122147</t>
  </si>
  <si>
    <t>MHCNMR71LMJ122147</t>
  </si>
  <si>
    <t>AB8187EB</t>
  </si>
  <si>
    <t>B122153</t>
  </si>
  <si>
    <t>MHCNMR71LMJ122153</t>
  </si>
  <si>
    <t>F9011FFGS</t>
  </si>
  <si>
    <t>F9487FFGS</t>
  </si>
  <si>
    <t>B9104JEU</t>
  </si>
  <si>
    <t>6HK1F012267</t>
  </si>
  <si>
    <t>MHCFVM34ULJ001423</t>
  </si>
  <si>
    <t>B9678DR</t>
  </si>
  <si>
    <t>4D34TX82717</t>
  </si>
  <si>
    <t>MHMFE74PVMK005919</t>
  </si>
  <si>
    <t>B9146PXT</t>
  </si>
  <si>
    <t>B121742</t>
  </si>
  <si>
    <t>MHCNMR71LMJ121742</t>
  </si>
  <si>
    <t>B9154PXT</t>
  </si>
  <si>
    <t>B121903</t>
  </si>
  <si>
    <t>MHCNMR71LMJ121903</t>
  </si>
  <si>
    <t>B9144PXT</t>
  </si>
  <si>
    <t>B121748</t>
  </si>
  <si>
    <t>MHCNMR71LMJ121748</t>
  </si>
  <si>
    <t>B9160PXT</t>
  </si>
  <si>
    <t>B121905</t>
  </si>
  <si>
    <t>MHCNMR71LMJ121905</t>
  </si>
  <si>
    <t>B9197PXT</t>
  </si>
  <si>
    <t>B121906</t>
  </si>
  <si>
    <t>MHCNMR71LMJ121906</t>
  </si>
  <si>
    <t>B9158PXT</t>
  </si>
  <si>
    <t>B121519</t>
  </si>
  <si>
    <t>MHCNMR71LMJ121519</t>
  </si>
  <si>
    <t>B9195PXT</t>
  </si>
  <si>
    <t>B121885</t>
  </si>
  <si>
    <t>MHCNMR71LMJ121885</t>
  </si>
  <si>
    <t>B9202PXT</t>
  </si>
  <si>
    <t>B121909</t>
  </si>
  <si>
    <t>MHCNMR71LMJ121909</t>
  </si>
  <si>
    <t>B9204PXT</t>
  </si>
  <si>
    <t>B122071</t>
  </si>
  <si>
    <t>MHCNMR71LMJ122071</t>
  </si>
  <si>
    <t>B9214PXT</t>
  </si>
  <si>
    <t>B121910</t>
  </si>
  <si>
    <t>MHCNMR71LMJ121910</t>
  </si>
  <si>
    <t>B1922SJRGS</t>
  </si>
  <si>
    <t>R20A54713361GS</t>
  </si>
  <si>
    <t>MHRRM1830HJ750207GS</t>
  </si>
  <si>
    <t>4A91KAGS619</t>
  </si>
  <si>
    <t>B9148PXT</t>
  </si>
  <si>
    <t>B121561</t>
  </si>
  <si>
    <t>MHCNMR71LMJ121561</t>
  </si>
  <si>
    <t>B9156PXT</t>
  </si>
  <si>
    <t>B121908</t>
  </si>
  <si>
    <t>MHCNMR71LMJ121908</t>
  </si>
  <si>
    <t>B9245PXT</t>
  </si>
  <si>
    <t>B122078</t>
  </si>
  <si>
    <t>MHCNMR71LMJ122078</t>
  </si>
  <si>
    <t>B9247PXT</t>
  </si>
  <si>
    <t>B122253</t>
  </si>
  <si>
    <t>MHCNMR71LMJ122253</t>
  </si>
  <si>
    <t>B9210PXT</t>
  </si>
  <si>
    <t>B122261</t>
  </si>
  <si>
    <t>MHCNMR71LMJ122261</t>
  </si>
  <si>
    <t>B9193PXT</t>
  </si>
  <si>
    <t>B121483</t>
  </si>
  <si>
    <t>MHCNMR71LMJ121483</t>
  </si>
  <si>
    <t>B9208PXT</t>
  </si>
  <si>
    <t>B121736</t>
  </si>
  <si>
    <t>MHCNMR71LMJ121736</t>
  </si>
  <si>
    <t>B9212PXT</t>
  </si>
  <si>
    <t>B122075</t>
  </si>
  <si>
    <t>MHCNMR71LMJ122075</t>
  </si>
  <si>
    <t>B9249PXT</t>
  </si>
  <si>
    <t>B122077</t>
  </si>
  <si>
    <t>MHCNMR71LMJ122077</t>
  </si>
  <si>
    <t>B9206PXT</t>
  </si>
  <si>
    <t>B122087</t>
  </si>
  <si>
    <t>MHCNMR71LMJ122087</t>
  </si>
  <si>
    <t>B9894PDE</t>
  </si>
  <si>
    <t>4D34TX80895</t>
  </si>
  <si>
    <t>MHMFE74PPMK224170</t>
  </si>
  <si>
    <t>B9904PDE</t>
  </si>
  <si>
    <t>4D34TX80926</t>
  </si>
  <si>
    <t>MHMFE74PPMK224167</t>
  </si>
  <si>
    <t>B9901PDE</t>
  </si>
  <si>
    <t>4D34TX80921</t>
  </si>
  <si>
    <t>MHMFE74PPMK224163</t>
  </si>
  <si>
    <t>B9892PDE</t>
  </si>
  <si>
    <t>4D34TX80929</t>
  </si>
  <si>
    <t>MHMFE74PPMK224169</t>
  </si>
  <si>
    <t>B9903PDE</t>
  </si>
  <si>
    <t>4D34TX80915</t>
  </si>
  <si>
    <t>MHMFE74PPMK224164</t>
  </si>
  <si>
    <t>B9900PDE</t>
  </si>
  <si>
    <t>4D34TX80907</t>
  </si>
  <si>
    <t>MHMFE74PPMK224166</t>
  </si>
  <si>
    <t>B9902PDE</t>
  </si>
  <si>
    <t>4D34TX80908</t>
  </si>
  <si>
    <t>MHMFE74PPMK224165</t>
  </si>
  <si>
    <t>4D56CX94360</t>
  </si>
  <si>
    <t>MK2L0PU39MJ021264</t>
  </si>
  <si>
    <t>B9253PXT</t>
  </si>
  <si>
    <t>J08EUGJ79370</t>
  </si>
  <si>
    <t>MJEFG8JP1MJB15234</t>
  </si>
  <si>
    <t>B9255PXT</t>
  </si>
  <si>
    <t>J08EUGJ79374</t>
  </si>
  <si>
    <t>MJEFG8JP1MJB15238</t>
  </si>
  <si>
    <t>B9241PXT</t>
  </si>
  <si>
    <t>J08EUGJ79394</t>
  </si>
  <si>
    <t>MJEFG8JP1MJB15241</t>
  </si>
  <si>
    <t>B9239PXT</t>
  </si>
  <si>
    <t>J08EUGJ79406</t>
  </si>
  <si>
    <t>MJEFG8JP1MJB15243</t>
  </si>
  <si>
    <t>B9200PXT</t>
  </si>
  <si>
    <t>J08EUGJ79430</t>
  </si>
  <si>
    <t>MJEFG8JP1MJB15244</t>
  </si>
  <si>
    <t>B9198PXT</t>
  </si>
  <si>
    <t>J08EUGJ79432</t>
  </si>
  <si>
    <t>MJEFG8JP1MJB15245</t>
  </si>
  <si>
    <t>B9196PXT</t>
  </si>
  <si>
    <t>J08EUGJ79434</t>
  </si>
  <si>
    <t>MJEFG8JP1MJB15246</t>
  </si>
  <si>
    <t>B9237PXT</t>
  </si>
  <si>
    <t>J08EUGJ79447</t>
  </si>
  <si>
    <t>MJEFG8JP1MJB15247</t>
  </si>
  <si>
    <t>B9225PXT</t>
  </si>
  <si>
    <t>J08EUGJ79372</t>
  </si>
  <si>
    <t>MJEFG8JP1MJB15236</t>
  </si>
  <si>
    <t>B9188PXT</t>
  </si>
  <si>
    <t>J08EUGJ79371</t>
  </si>
  <si>
    <t>MJEFG8JP1MJB15235</t>
  </si>
  <si>
    <t>B9221PXT</t>
  </si>
  <si>
    <t>J08EUGJ79404</t>
  </si>
  <si>
    <t>MJEFG8JP1MJB15242</t>
  </si>
  <si>
    <t>B9182PXT</t>
  </si>
  <si>
    <t>J08EUGJ79392</t>
  </si>
  <si>
    <t>MJEFG8JP1MJB15240</t>
  </si>
  <si>
    <t>B9223PXT</t>
  </si>
  <si>
    <t>J08EUGJ79373</t>
  </si>
  <si>
    <t>MJEFG8JP1MJB15237</t>
  </si>
  <si>
    <t>New Car 1</t>
  </si>
  <si>
    <t>4D34TX70274</t>
  </si>
  <si>
    <t>MHMFE75PRMK034698</t>
  </si>
  <si>
    <t>New Car 2</t>
  </si>
  <si>
    <t>4D34TX70237</t>
  </si>
  <si>
    <t>MHMFE75PRMK034723</t>
  </si>
  <si>
    <t>New Car 3</t>
  </si>
  <si>
    <t>4D34TX70287</t>
  </si>
  <si>
    <t>MHMFE75PRMK034740</t>
  </si>
  <si>
    <t>New Car 4</t>
  </si>
  <si>
    <t>4D34TX70289</t>
  </si>
  <si>
    <t>MHMFE75PRMK034746</t>
  </si>
  <si>
    <t>New Car 5</t>
  </si>
  <si>
    <t>4D34TX70281</t>
  </si>
  <si>
    <t>MHMFE75PRMK034747</t>
  </si>
  <si>
    <t>New Car 6</t>
  </si>
  <si>
    <t>4D34TX70293</t>
  </si>
  <si>
    <t>MHMFE75PRMK034763</t>
  </si>
  <si>
    <t>New Car 7</t>
  </si>
  <si>
    <t>4D34TX70313</t>
  </si>
  <si>
    <t>MHMFE75PRMK034765</t>
  </si>
  <si>
    <t>New Car 8</t>
  </si>
  <si>
    <t>4D34TX70292</t>
  </si>
  <si>
    <t>MHMFE75PRMK034767</t>
  </si>
  <si>
    <t>New Car 9</t>
  </si>
  <si>
    <t>4D34TX70311</t>
  </si>
  <si>
    <t>MHMFE75PRMK034769</t>
  </si>
  <si>
    <t>New Car 10</t>
  </si>
  <si>
    <t>4D34TX70312</t>
  </si>
  <si>
    <t>MHMFE75PRMK034770</t>
  </si>
  <si>
    <t>New Car 11</t>
  </si>
  <si>
    <t>4D34TX70304</t>
  </si>
  <si>
    <t>MHMFE75PRMK034771</t>
  </si>
  <si>
    <t>New Car 12</t>
  </si>
  <si>
    <t>4D34TX70303</t>
  </si>
  <si>
    <t>MHMFE75PRMK034772</t>
  </si>
  <si>
    <t>New Car 13</t>
  </si>
  <si>
    <t>4D34TX70305</t>
  </si>
  <si>
    <t>MHMFE75PRMK034773</t>
  </si>
  <si>
    <t>New Car 14</t>
  </si>
  <si>
    <t>4D34TX70325</t>
  </si>
  <si>
    <t>MHMFE75PRMK034774</t>
  </si>
  <si>
    <t>New Car 15</t>
  </si>
  <si>
    <t>4D34TX70323</t>
  </si>
  <si>
    <t>MHMFE75PRMK034775</t>
  </si>
  <si>
    <t>New Car 16</t>
  </si>
  <si>
    <t>4D34TX70326</t>
  </si>
  <si>
    <t>MHMFE75PRMK034776</t>
  </si>
  <si>
    <t>New Car 17</t>
  </si>
  <si>
    <t>4D34TX70316</t>
  </si>
  <si>
    <t>MHMFE75PRMK034777</t>
  </si>
  <si>
    <t>New Car 18</t>
  </si>
  <si>
    <t>4D34TX70318</t>
  </si>
  <si>
    <t>MHMFE75PRMK034778</t>
  </si>
  <si>
    <t>New Car 19</t>
  </si>
  <si>
    <t>4D34TX70324</t>
  </si>
  <si>
    <t>MHMFE75PRMK034779</t>
  </si>
  <si>
    <t>New Car 20</t>
  </si>
  <si>
    <t>4D34TX70320</t>
  </si>
  <si>
    <t>MHMFE75PRMK034780</t>
  </si>
  <si>
    <t>New Car 21</t>
  </si>
  <si>
    <t>4D34TX70315</t>
  </si>
  <si>
    <t>MHMFE75PRMK034781</t>
  </si>
  <si>
    <t>New Car 22</t>
  </si>
  <si>
    <t>4D34TX70317</t>
  </si>
  <si>
    <t>MHMFE75PRMK034782</t>
  </si>
  <si>
    <t>New Car 23</t>
  </si>
  <si>
    <t>4D34TX70319</t>
  </si>
  <si>
    <t>MHMFE75PRMK034783</t>
  </si>
  <si>
    <t>New Car 24</t>
  </si>
  <si>
    <t>4D34TX70339</t>
  </si>
  <si>
    <t>MHMFE75PRMK034794</t>
  </si>
  <si>
    <t>New Car 25</t>
  </si>
  <si>
    <t>4D34TX70216</t>
  </si>
  <si>
    <t>MHMFE75PRMK034808</t>
  </si>
  <si>
    <t>New Car 26</t>
  </si>
  <si>
    <t>4D34TX70215</t>
  </si>
  <si>
    <t>MHMFE75PRMK034809</t>
  </si>
  <si>
    <t>New Car 27</t>
  </si>
  <si>
    <t>4D34TX70207</t>
  </si>
  <si>
    <t>MHMFE75PRMK034810</t>
  </si>
  <si>
    <t>New Car 28</t>
  </si>
  <si>
    <t>4D34TX70208</t>
  </si>
  <si>
    <t xml:space="preserve">MHMFE75PRMK034811 </t>
  </si>
  <si>
    <t>New Car 29</t>
  </si>
  <si>
    <t>4D34TX70209</t>
  </si>
  <si>
    <t>MHMFE75PRMK034812</t>
  </si>
  <si>
    <t>New Car 30</t>
  </si>
  <si>
    <t>4D34TX70375</t>
  </si>
  <si>
    <t>MHMFE75PRMK034813</t>
  </si>
  <si>
    <t>New Car 31</t>
  </si>
  <si>
    <t>4D34TX70372</t>
  </si>
  <si>
    <t>MHMFE75PRMK034814</t>
  </si>
  <si>
    <t>New Car 32</t>
  </si>
  <si>
    <t>4D34TX70210</t>
  </si>
  <si>
    <t>MHMFE75PRMK034815</t>
  </si>
  <si>
    <t>New Car 33</t>
  </si>
  <si>
    <t>4D34TX70369</t>
  </si>
  <si>
    <t>MHMFE75PRMK034816</t>
  </si>
  <si>
    <t>New Car 34</t>
  </si>
  <si>
    <t>4D34TX70371</t>
  </si>
  <si>
    <t>MHMFE75PRMK034817</t>
  </si>
  <si>
    <t>New Car 35</t>
  </si>
  <si>
    <t>4D34TX70374</t>
  </si>
  <si>
    <t>MHMFE75PRMK034818</t>
  </si>
  <si>
    <t>New Car 36</t>
  </si>
  <si>
    <t>4D34TX70366</t>
  </si>
  <si>
    <t>MHMFE75PRMK034936</t>
  </si>
  <si>
    <t>New Car 37</t>
  </si>
  <si>
    <t>4D34TX70363</t>
  </si>
  <si>
    <t>MHMFE75PRMK034937</t>
  </si>
  <si>
    <t>New Car 38</t>
  </si>
  <si>
    <t>4D34TX70365</t>
  </si>
  <si>
    <t>MHMFE75PRMK034938</t>
  </si>
  <si>
    <t>New Car 39</t>
  </si>
  <si>
    <t>4D34TX70390</t>
  </si>
  <si>
    <t>MHMFE75PRMK034939</t>
  </si>
  <si>
    <t>New Car 40</t>
  </si>
  <si>
    <t>4D34TX70389</t>
  </si>
  <si>
    <t>MHMFE75PRMK034940</t>
  </si>
  <si>
    <t>New Car 41</t>
  </si>
  <si>
    <t>4D34TX70384</t>
  </si>
  <si>
    <t>MHMFE75PRMK034942</t>
  </si>
  <si>
    <t>New Car 42</t>
  </si>
  <si>
    <t>4D34TX70385</t>
  </si>
  <si>
    <t>MHMFE75PRMK034943</t>
  </si>
  <si>
    <t>New Car 43</t>
  </si>
  <si>
    <t>4D34TX70411</t>
  </si>
  <si>
    <t>MHMFE75PRMK034944</t>
  </si>
  <si>
    <t>New Car 44</t>
  </si>
  <si>
    <t>4D34TX70414</t>
  </si>
  <si>
    <t>MHMFE75PRMK034946</t>
  </si>
  <si>
    <t>New Car 45</t>
  </si>
  <si>
    <t>4D34TX70387</t>
  </si>
  <si>
    <t>MHMFE75PRMK034947</t>
  </si>
  <si>
    <t>New Car 46</t>
  </si>
  <si>
    <t>4D34TX80743</t>
  </si>
  <si>
    <t>MHMFE75PRMK034948</t>
  </si>
  <si>
    <t>New Car 47</t>
  </si>
  <si>
    <t>4D34TX70413</t>
  </si>
  <si>
    <t>MHMFE75PRMK034949</t>
  </si>
  <si>
    <t>New Car 48</t>
  </si>
  <si>
    <t>4D34TX70412</t>
  </si>
  <si>
    <t>MHMFE75PRMK034950</t>
  </si>
  <si>
    <t>New Car 49</t>
  </si>
  <si>
    <t>4D34TX70359</t>
  </si>
  <si>
    <t>MHMFE75PRMK034952</t>
  </si>
  <si>
    <t>New Car 50</t>
  </si>
  <si>
    <t>4D34TX70360</t>
  </si>
  <si>
    <t>MHMFE75PRMK034953</t>
  </si>
  <si>
    <t>PB1936SX</t>
  </si>
  <si>
    <t>INRF305218GS</t>
  </si>
  <si>
    <t>MHKM5EA3JHK076053GS</t>
  </si>
  <si>
    <t xml:space="preserve"> B9059PCS</t>
  </si>
  <si>
    <t>4D34TX70170</t>
  </si>
  <si>
    <t>MHMFE74PVMK005723</t>
  </si>
  <si>
    <t>B9029PCS</t>
  </si>
  <si>
    <t>4D34TX82384</t>
  </si>
  <si>
    <t>MHMFE74PVMK005721</t>
  </si>
  <si>
    <t>B9037PCS</t>
  </si>
  <si>
    <t>4D34TX82383</t>
  </si>
  <si>
    <t>MHMFE74PVMK005720</t>
  </si>
  <si>
    <t>B9936PCR</t>
  </si>
  <si>
    <t>4D34TX70172</t>
  </si>
  <si>
    <t>MHMFE74PVMK005722</t>
  </si>
  <si>
    <t xml:space="preserve">B074145 </t>
  </si>
  <si>
    <t>4N15UHJ9460</t>
  </si>
  <si>
    <t>MMBJJKL10MH037401</t>
  </si>
  <si>
    <t>B8327GK</t>
  </si>
  <si>
    <t>MR20164018C</t>
  </si>
  <si>
    <t xml:space="preserve"> MHBE4DG3CJJ010289</t>
  </si>
  <si>
    <t>XUGB215BJMKA03694</t>
  </si>
  <si>
    <t>--</t>
  </si>
  <si>
    <t>XUGB215BPMKA03672</t>
  </si>
  <si>
    <t>4N15UHJ9261</t>
  </si>
  <si>
    <t>MMBJJKL10MH037338</t>
  </si>
  <si>
    <t>4N15UHJ9465</t>
  </si>
  <si>
    <t>MMBJJKL10MH037362</t>
  </si>
  <si>
    <t>4N15UHJ9683</t>
  </si>
  <si>
    <t>MMBJJKL10MH037445</t>
  </si>
  <si>
    <t>4D34TX94990</t>
  </si>
  <si>
    <t>MHMFE75PRMK036038</t>
  </si>
  <si>
    <t>4D34TX94981</t>
  </si>
  <si>
    <t>MHMFE75PRMK036039</t>
  </si>
  <si>
    <t>4D34TX95017</t>
  </si>
  <si>
    <t>MHMFE75PRMK036062</t>
  </si>
  <si>
    <t>4D34TX95004</t>
  </si>
  <si>
    <t>MHMFE75PRMK036063</t>
  </si>
  <si>
    <t>4D34TX94119</t>
  </si>
  <si>
    <t>MHMFE75PRMK036064</t>
  </si>
  <si>
    <t>4D34TX95141</t>
  </si>
  <si>
    <t>MHMFE75PRMK036066</t>
  </si>
  <si>
    <t>4D34TX94479</t>
  </si>
  <si>
    <t>MHMFE75PRMK036091</t>
  </si>
  <si>
    <t>4D34TX94480</t>
  </si>
  <si>
    <t>MHMFE75PRMK036093</t>
  </si>
  <si>
    <t>4D34TX94481</t>
  </si>
  <si>
    <t>MHMFE75PRMK036094</t>
  </si>
  <si>
    <t>4D34TX94449</t>
  </si>
  <si>
    <t>MHMFE75PRMK036095</t>
  </si>
  <si>
    <t>4D34TX94451</t>
  </si>
  <si>
    <t>MHMFE75PRMK036096</t>
  </si>
  <si>
    <t>4D34TX94474</t>
  </si>
  <si>
    <t>MHMFE75PRMK036098</t>
  </si>
  <si>
    <t>4D34TX95000</t>
  </si>
  <si>
    <t>MHMFE75PRMK036125</t>
  </si>
  <si>
    <t>4D34TX94490</t>
  </si>
  <si>
    <t>MHMFE75PRMK036139</t>
  </si>
  <si>
    <t>4D34TX95159</t>
  </si>
  <si>
    <t>MHMFE75PRMK036176</t>
  </si>
  <si>
    <t>4D34TX95267</t>
  </si>
  <si>
    <t>MHMFE75PRMK036179</t>
  </si>
  <si>
    <t>4D34TX95265</t>
  </si>
  <si>
    <t>MHMFE75PRMK036180</t>
  </si>
  <si>
    <t>4D34TX95268</t>
  </si>
  <si>
    <t>MHMFE75PRMK036189</t>
  </si>
  <si>
    <t>4D34TX95260</t>
  </si>
  <si>
    <t>MHMFE75PRMK036303</t>
  </si>
  <si>
    <t>4D34TX95187</t>
  </si>
  <si>
    <t>MHMFE75PRMK036304</t>
  </si>
  <si>
    <t>4D34TX95178</t>
  </si>
  <si>
    <t>MHMFE75PRMK036306</t>
  </si>
  <si>
    <t>4D34TX95186</t>
  </si>
  <si>
    <t>MHMFE75PRMK036308</t>
  </si>
  <si>
    <t>4D34TX95263</t>
  </si>
  <si>
    <t>MHMFE75PRMK036311</t>
  </si>
  <si>
    <t>4D34TX95152</t>
  </si>
  <si>
    <t>MHMFE75PRMK036354</t>
  </si>
  <si>
    <t>4D34TX95157</t>
  </si>
  <si>
    <t>MHMFE75PRMK036355</t>
  </si>
  <si>
    <t>L9707CAGS</t>
  </si>
  <si>
    <t>K3MG54661GS</t>
  </si>
  <si>
    <t>MHKP3BA1JFK110512GS</t>
  </si>
  <si>
    <t>B9258PCPGS</t>
  </si>
  <si>
    <t>K3MH51485GS</t>
  </si>
  <si>
    <t>MHKB3BA1JKK059540GS</t>
  </si>
  <si>
    <t>AD8982HAGS</t>
  </si>
  <si>
    <t>K3MG64408GS</t>
  </si>
  <si>
    <t>MHKB3BA1JGK035447GS</t>
  </si>
  <si>
    <t>2GD5062721</t>
  </si>
  <si>
    <t>MR0KB8CD8M1214073</t>
  </si>
  <si>
    <t>B9256PCPGS</t>
  </si>
  <si>
    <t>K3MH51391GS</t>
  </si>
  <si>
    <t>MHKB3BA1JKK059555GS</t>
  </si>
  <si>
    <t>F8579AYGS</t>
  </si>
  <si>
    <t>3SZDGU1477GS</t>
  </si>
  <si>
    <t>MHKP3CA1JKK19885 GS</t>
  </si>
  <si>
    <t>B9759TCOGS</t>
  </si>
  <si>
    <t>K3MH90424GS</t>
  </si>
  <si>
    <t>MHKP3BA1JMK162768GS</t>
  </si>
  <si>
    <t>B9632TRUGS</t>
  </si>
  <si>
    <t>MG06892GS</t>
  </si>
  <si>
    <t>MHKB3BA1JFK029286GS</t>
  </si>
  <si>
    <t>B9720UCJGS</t>
  </si>
  <si>
    <t>MB36472GS</t>
  </si>
  <si>
    <t>MHKB3BA1JDK016657GS</t>
  </si>
  <si>
    <t>1NR5150061</t>
  </si>
  <si>
    <t>MHKM5EA3JMK193401</t>
  </si>
  <si>
    <t>1NRG116281</t>
  </si>
  <si>
    <t>MHKM5EA3JMK177294</t>
  </si>
  <si>
    <t>AG1484CD</t>
  </si>
  <si>
    <t>1NRG116739</t>
  </si>
  <si>
    <t>MHKM5EA3JMK177526</t>
  </si>
  <si>
    <t>1NRG128048</t>
  </si>
  <si>
    <t>MHKM5EA3JMK181874</t>
  </si>
  <si>
    <t>1NRG129950</t>
  </si>
  <si>
    <t>MHKM5EA3JMK182832</t>
  </si>
  <si>
    <t>1NRG132511</t>
  </si>
  <si>
    <t>MHKM5EA3JMK183950</t>
  </si>
  <si>
    <t>1NRG135727</t>
  </si>
  <si>
    <t>MHKM5EA3JMK186111</t>
  </si>
  <si>
    <t>1NRG136172</t>
  </si>
  <si>
    <t>MHKM5EA3JMK185907</t>
  </si>
  <si>
    <t>1NRG136318</t>
  </si>
  <si>
    <t>MHKM5EA3JMK186006</t>
  </si>
  <si>
    <t>1NRG136804</t>
  </si>
  <si>
    <t>MHKM5EA3JMK186281</t>
  </si>
  <si>
    <t>1NRG136823</t>
  </si>
  <si>
    <t>MHKM5EA3JMK186255</t>
  </si>
  <si>
    <t>1NRG137098</t>
  </si>
  <si>
    <t>MHKM5EA3JMK186448</t>
  </si>
  <si>
    <t>1NRG137365</t>
  </si>
  <si>
    <t>MHKM5EA3JMK186793</t>
  </si>
  <si>
    <t>1NRG138061</t>
  </si>
  <si>
    <t>MHKM5EA3JMK186748</t>
  </si>
  <si>
    <t>1NRG138756</t>
  </si>
  <si>
    <t>MHKM5EA3JMK187121</t>
  </si>
  <si>
    <t>1NRG139418</t>
  </si>
  <si>
    <t>MHKM5EA3JMK187374</t>
  </si>
  <si>
    <t>1NRG139928</t>
  </si>
  <si>
    <t>MHKM5EA3JMK187594</t>
  </si>
  <si>
    <t>1NRG140600</t>
  </si>
  <si>
    <t>MHKM5EA3JMK188011</t>
  </si>
  <si>
    <t>1NRG140772</t>
  </si>
  <si>
    <t>MHKM5EA3JMK188102</t>
  </si>
  <si>
    <t>1NRG141617</t>
  </si>
  <si>
    <t>MHKM5EA3JMK188369</t>
  </si>
  <si>
    <t>1NRG141809</t>
  </si>
  <si>
    <t>MHKM5EA3JMK188372</t>
  </si>
  <si>
    <t>1NRG142032</t>
  </si>
  <si>
    <t>MHKM5EA3JMK188561</t>
  </si>
  <si>
    <t>1NRG142440</t>
  </si>
  <si>
    <t>MHKM5EA3JMK188750</t>
  </si>
  <si>
    <t>1NRG142809</t>
  </si>
  <si>
    <t>MHKM5EA3JMK188824</t>
  </si>
  <si>
    <t>1NRG143012</t>
  </si>
  <si>
    <t>MHKM5EA3JMK188900</t>
  </si>
  <si>
    <t>1NRG143114</t>
  </si>
  <si>
    <t>MHKM5EA3JMK188974</t>
  </si>
  <si>
    <t>1NRG143256</t>
  </si>
  <si>
    <t>MHKM5EA3JMK189098</t>
  </si>
  <si>
    <t>1NRG143319</t>
  </si>
  <si>
    <t>MHKM5EA3JMK189126</t>
  </si>
  <si>
    <t>1NRG143507</t>
  </si>
  <si>
    <t>MHKM5EA3JMK189210</t>
  </si>
  <si>
    <t>1NRG143555</t>
  </si>
  <si>
    <t>MHKM5EA3JMK189320</t>
  </si>
  <si>
    <t>1NRG143587</t>
  </si>
  <si>
    <t>MHKM5EA3JMK189233</t>
  </si>
  <si>
    <t>1NRG143598</t>
  </si>
  <si>
    <t>MHKM5EA3JMK189299</t>
  </si>
  <si>
    <t>1NRG143635</t>
  </si>
  <si>
    <t>MHKM5EA3JMK189276</t>
  </si>
  <si>
    <t>1NRG143673</t>
  </si>
  <si>
    <t>MHKM5EA3JMK189316</t>
  </si>
  <si>
    <t>1NRG143877</t>
  </si>
  <si>
    <t>MHKM5EA3JMK189425</t>
  </si>
  <si>
    <t>1NRG143890</t>
  </si>
  <si>
    <t>MHKM5EA3JMK189520</t>
  </si>
  <si>
    <t>1NRG144024</t>
  </si>
  <si>
    <t>MHKM5EA3JMK189638</t>
  </si>
  <si>
    <t>1NRG144046</t>
  </si>
  <si>
    <t>MHKM5EA3JMK189837</t>
  </si>
  <si>
    <t>1NRG144052</t>
  </si>
  <si>
    <t>MHKM5EA3JMK189838</t>
  </si>
  <si>
    <t>1NRG144086</t>
  </si>
  <si>
    <t>MHKM5EA3JMK189501</t>
  </si>
  <si>
    <t>1NRG144093</t>
  </si>
  <si>
    <t>MHKM5EA3JMK189485</t>
  </si>
  <si>
    <t>1NRG144162</t>
  </si>
  <si>
    <t>MHKM5EA3JMK189522</t>
  </si>
  <si>
    <t>1NRG144200</t>
  </si>
  <si>
    <t>MHKM5EA3JMK189669</t>
  </si>
  <si>
    <t>1NRG144315</t>
  </si>
  <si>
    <t>MHKM5EA3JMK189708</t>
  </si>
  <si>
    <t>1NRG144418</t>
  </si>
  <si>
    <t>MHKM5EA3JMK190538</t>
  </si>
  <si>
    <t>1NRG144433</t>
  </si>
  <si>
    <t>MHKM5EA3JMK190490</t>
  </si>
  <si>
    <t>1NRG144452</t>
  </si>
  <si>
    <t>MHKM5EA3JMK189755</t>
  </si>
  <si>
    <t>1NRG144695</t>
  </si>
  <si>
    <t>MHKM5EA3JMK189870</t>
  </si>
  <si>
    <t>1NRG144770</t>
  </si>
  <si>
    <t>MHKM5EA3JMK189857</t>
  </si>
  <si>
    <t>1NRG145540</t>
  </si>
  <si>
    <t>MHKM5EA3JMK190482</t>
  </si>
  <si>
    <t>1NRG145651</t>
  </si>
  <si>
    <t>MHKM5EA3JMK190664</t>
  </si>
  <si>
    <t>1NRG145735</t>
  </si>
  <si>
    <t>MHKM5EA3JMK192095</t>
  </si>
  <si>
    <t>1NRG145740</t>
  </si>
  <si>
    <t>MHKM5EA3JMK192094</t>
  </si>
  <si>
    <t>1NRG145746</t>
  </si>
  <si>
    <t>MHKM5EA3JMK190587</t>
  </si>
  <si>
    <t>1NRG145937</t>
  </si>
  <si>
    <t>MHKM5EA3JMK190777</t>
  </si>
  <si>
    <t>1NRG145956</t>
  </si>
  <si>
    <t>MHKM5EA3JMK190862</t>
  </si>
  <si>
    <t>1NRG146047</t>
  </si>
  <si>
    <t>MHKM5EA3JMK190860</t>
  </si>
  <si>
    <t>1NRG146049</t>
  </si>
  <si>
    <t>MHKM5EA3JMK192380</t>
  </si>
  <si>
    <t>1NRG146063</t>
  </si>
  <si>
    <t>MHKM5EA3JMK191035</t>
  </si>
  <si>
    <t>1NRG146134</t>
  </si>
  <si>
    <t>MHKM5EA3JMK190905</t>
  </si>
  <si>
    <t>1NRG146154</t>
  </si>
  <si>
    <t>MHKM5EA3JMK191235</t>
  </si>
  <si>
    <t>1NRG146156</t>
  </si>
  <si>
    <t>MHKM5EA3JMK191139</t>
  </si>
  <si>
    <t>1NRG146260</t>
  </si>
  <si>
    <t>MHKM5EA3JMK191024</t>
  </si>
  <si>
    <t>1NRG146303</t>
  </si>
  <si>
    <t>MHKM5EA3JMK190979</t>
  </si>
  <si>
    <t>1NRG146323</t>
  </si>
  <si>
    <t>MHKM5EA3JMK191078</t>
  </si>
  <si>
    <t>1NRG146328</t>
  </si>
  <si>
    <t>MHKM5EA3JMK191120</t>
  </si>
  <si>
    <t>1NRG146360</t>
  </si>
  <si>
    <t>MHKM5EA3JMK191019</t>
  </si>
  <si>
    <t>1NRG146374</t>
  </si>
  <si>
    <t>MHKM5EA3JMK191006</t>
  </si>
  <si>
    <t>1NRG146375</t>
  </si>
  <si>
    <t>MHKM5EA3JMK191022</t>
  </si>
  <si>
    <t>1NRG146540</t>
  </si>
  <si>
    <t>MHKM5EA3JMK191159</t>
  </si>
  <si>
    <t>1NRG146590</t>
  </si>
  <si>
    <t>MHKM5EA3JMK191698</t>
  </si>
  <si>
    <t>1NRG146712</t>
  </si>
  <si>
    <t>MHKM5EA3JMK191485</t>
  </si>
  <si>
    <t>1NRG146791</t>
  </si>
  <si>
    <t>MHKM5EA3JMK191425</t>
  </si>
  <si>
    <t>1NRG146815</t>
  </si>
  <si>
    <t>MHKM5EA3JMK191379</t>
  </si>
  <si>
    <t>1NRG146849</t>
  </si>
  <si>
    <t>MHKM5EA3JMK191392</t>
  </si>
  <si>
    <t>1NRG146875</t>
  </si>
  <si>
    <t>MHKM5EA3JMK191286</t>
  </si>
  <si>
    <t>1NRG146948</t>
  </si>
  <si>
    <t>MHKM5EA3JMK191445</t>
  </si>
  <si>
    <t>1NRG146963</t>
  </si>
  <si>
    <t>MHKM5EA3JMK191654</t>
  </si>
  <si>
    <t>1NRG146968</t>
  </si>
  <si>
    <t>MHKM5EA3JMK191415</t>
  </si>
  <si>
    <t>1NRG146994</t>
  </si>
  <si>
    <t>MHKM5EA3JMK191436</t>
  </si>
  <si>
    <t>1NRG147065</t>
  </si>
  <si>
    <t>MHKM5EA3JMK191650</t>
  </si>
  <si>
    <t>1NRG147136</t>
  </si>
  <si>
    <t>MHKM5EA3JMK191453</t>
  </si>
  <si>
    <t>1NRG147219</t>
  </si>
  <si>
    <t>MHKM5EA3JMK191527</t>
  </si>
  <si>
    <t>1NRG147222</t>
  </si>
  <si>
    <t>MHKM5EA3JMK192112</t>
  </si>
  <si>
    <t>1NRG147238</t>
  </si>
  <si>
    <t>MHKM5EA3JMK191680</t>
  </si>
  <si>
    <t>1NRG147239</t>
  </si>
  <si>
    <t>MHKM5EA3JMK191558</t>
  </si>
  <si>
    <t>1NRG147278</t>
  </si>
  <si>
    <t>MHKM5EA3JMK191559</t>
  </si>
  <si>
    <t>1NRG147280</t>
  </si>
  <si>
    <t>MHKM5EA3JMK191620</t>
  </si>
  <si>
    <t>1NRG147286</t>
  </si>
  <si>
    <t>MHKM5EA3JMK191576</t>
  </si>
  <si>
    <t>1NRG147325</t>
  </si>
  <si>
    <t>MHKM5EA3JMK191579</t>
  </si>
  <si>
    <t>1NRG147373</t>
  </si>
  <si>
    <t>MHKM5EA3JMK191729</t>
  </si>
  <si>
    <t>1NRG147396</t>
  </si>
  <si>
    <t>MHKM5EA3JMK192196</t>
  </si>
  <si>
    <t>1NRG147403</t>
  </si>
  <si>
    <t>MHKM5EA3JMK191681</t>
  </si>
  <si>
    <t>1NRG147406</t>
  </si>
  <si>
    <t>MHKM5EA3JMK191674</t>
  </si>
  <si>
    <t>1NRG147409</t>
  </si>
  <si>
    <t>MHKM5EA3JMK191689</t>
  </si>
  <si>
    <t>1NRG147492</t>
  </si>
  <si>
    <t>MHKM5EA3JMK191694</t>
  </si>
  <si>
    <t>1NRG147496</t>
  </si>
  <si>
    <t>MHKM5EA3JMK191683</t>
  </si>
  <si>
    <t>1NRG147503</t>
  </si>
  <si>
    <t>MHKM5EA3JMK191621</t>
  </si>
  <si>
    <t>1NRG147518</t>
  </si>
  <si>
    <t>MHKM5EA3JMK192265</t>
  </si>
  <si>
    <t>1NRG147527</t>
  </si>
  <si>
    <t>MHKM5EA3JMK192026</t>
  </si>
  <si>
    <t>1NRG147548</t>
  </si>
  <si>
    <t>MHKM5EA3JMK191726</t>
  </si>
  <si>
    <t>1NRG147550</t>
  </si>
  <si>
    <t>MHKM5EA3JMK191765</t>
  </si>
  <si>
    <t>1NRG147590</t>
  </si>
  <si>
    <t>MHKM5EA3JMK191758</t>
  </si>
  <si>
    <t>1NRG147617</t>
  </si>
  <si>
    <t>MHKM5EA3JMK191788</t>
  </si>
  <si>
    <t>1NRG147688</t>
  </si>
  <si>
    <t>MHKM5EA3JMK191838</t>
  </si>
  <si>
    <t>1NRG147711</t>
  </si>
  <si>
    <t>MHKM5EA3JMK192067</t>
  </si>
  <si>
    <t>1NRG147730</t>
  </si>
  <si>
    <t>MHKM5EA3JMK191835</t>
  </si>
  <si>
    <t>1NRG147738</t>
  </si>
  <si>
    <t>MHKM5EA3JMK192246</t>
  </si>
  <si>
    <t>1NRG147748</t>
  </si>
  <si>
    <t>MHKM5EA3JMK192190</t>
  </si>
  <si>
    <t>1NRG147809</t>
  </si>
  <si>
    <t>MHKM5EA3JMK191938</t>
  </si>
  <si>
    <t>1NRG147844</t>
  </si>
  <si>
    <t>MHKM5EA3JMK191912</t>
  </si>
  <si>
    <t>1NRG147866</t>
  </si>
  <si>
    <t>MHKM5EA3JMK191932</t>
  </si>
  <si>
    <t>1NRG147876</t>
  </si>
  <si>
    <t>MHKM5EA3JMK191876</t>
  </si>
  <si>
    <t>1NRG147905</t>
  </si>
  <si>
    <t>MHKM5EA3JMK191991</t>
  </si>
  <si>
    <t>1NRG147962</t>
  </si>
  <si>
    <t>MHKM5EA3JMK191949</t>
  </si>
  <si>
    <t>1NRG147973</t>
  </si>
  <si>
    <t>MHKM5EA3JMK192051</t>
  </si>
  <si>
    <t>1NRG147999</t>
  </si>
  <si>
    <t>MHKM5EA3JMK192001</t>
  </si>
  <si>
    <t>1NRG148020</t>
  </si>
  <si>
    <t>MHKM5EA3JMK192040</t>
  </si>
  <si>
    <t>1NRG148027</t>
  </si>
  <si>
    <t>MHKM5EA3JMK192031</t>
  </si>
  <si>
    <t>1NRG148029</t>
  </si>
  <si>
    <t>MHKM5EA3JMK192029</t>
  </si>
  <si>
    <t>1NRG148081</t>
  </si>
  <si>
    <t>MHKM5EA3JMK192015</t>
  </si>
  <si>
    <t>1NRG148100</t>
  </si>
  <si>
    <t>MHKM5EA3JMK191981</t>
  </si>
  <si>
    <t>1NRG148134</t>
  </si>
  <si>
    <t>MHKM5EA3JMK192225</t>
  </si>
  <si>
    <t>1NRG148149</t>
  </si>
  <si>
    <t>MHKM5EA3JMK192056</t>
  </si>
  <si>
    <t>1NRG148178</t>
  </si>
  <si>
    <t>MHKM5EA3JMK192090</t>
  </si>
  <si>
    <t>1NRG148244</t>
  </si>
  <si>
    <t>MHKM5EA3JMK192104</t>
  </si>
  <si>
    <t>1NRG148311</t>
  </si>
  <si>
    <t>MHKM5EA3JMK192211</t>
  </si>
  <si>
    <t>1NRG148321</t>
  </si>
  <si>
    <t>MHKM5EA3JMK192369</t>
  </si>
  <si>
    <t>1NRG148326</t>
  </si>
  <si>
    <t>MHKM5EA3JMK192230</t>
  </si>
  <si>
    <t>1NRG148328</t>
  </si>
  <si>
    <t>MHKM5EA3JMK192232</t>
  </si>
  <si>
    <t>1NRG148346</t>
  </si>
  <si>
    <t>MHKM5EA3JMK192278</t>
  </si>
  <si>
    <t>1NRG148387</t>
  </si>
  <si>
    <t>MHKM5EA3JMK192337</t>
  </si>
  <si>
    <t>1NRG148393</t>
  </si>
  <si>
    <t>MHKM5EA3JMK192375</t>
  </si>
  <si>
    <t>1NRG148407</t>
  </si>
  <si>
    <t>MHKM5EA3JMK192374</t>
  </si>
  <si>
    <t>1NRG148417</t>
  </si>
  <si>
    <t>MHKM5EA3JMK192333</t>
  </si>
  <si>
    <t>1NRG148431</t>
  </si>
  <si>
    <t>MHKM5EA3JMK192199</t>
  </si>
  <si>
    <t>1NRG148442</t>
  </si>
  <si>
    <t>MHKM5EA3JMK192328</t>
  </si>
  <si>
    <t>1NRG148462</t>
  </si>
  <si>
    <t>MHKM5EA3JMK192343</t>
  </si>
  <si>
    <t>1NRG148512</t>
  </si>
  <si>
    <t>MHKM5EA3JMK192392</t>
  </si>
  <si>
    <t>1NRG148545</t>
  </si>
  <si>
    <t>MHKM5EA3JMK192409</t>
  </si>
  <si>
    <t>1NRG148600</t>
  </si>
  <si>
    <t>MHKM5EA3JMK192415</t>
  </si>
  <si>
    <t>1NRG148601</t>
  </si>
  <si>
    <t>MHKM5EA3JMK192486</t>
  </si>
  <si>
    <t>1NRG148604</t>
  </si>
  <si>
    <t>MHKM5EA3JMK192439</t>
  </si>
  <si>
    <t>1NRG148645</t>
  </si>
  <si>
    <t>MHKM5EA3JMK192472</t>
  </si>
  <si>
    <t>1NRG148668</t>
  </si>
  <si>
    <t>MHKM5EA3JMK192453</t>
  </si>
  <si>
    <t>1NRG148725</t>
  </si>
  <si>
    <t>MHKM5EA3JMK192476</t>
  </si>
  <si>
    <t>1NRG148730</t>
  </si>
  <si>
    <t>MHKM5EA3JMK192489</t>
  </si>
  <si>
    <t>1NRG148737</t>
  </si>
  <si>
    <t>MHKM5EA3JMK192519</t>
  </si>
  <si>
    <t>1NRG148745</t>
  </si>
  <si>
    <t>MHKM5EA3JMK192507</t>
  </si>
  <si>
    <t>1NRG148762</t>
  </si>
  <si>
    <t>MHKM5EA3JMK192501</t>
  </si>
  <si>
    <t>1NRG148765</t>
  </si>
  <si>
    <t>MHKM5EA3JMK192503</t>
  </si>
  <si>
    <t>1NRG148766</t>
  </si>
  <si>
    <t>MHKM5EA3JMK192794</t>
  </si>
  <si>
    <t>1NRG148772</t>
  </si>
  <si>
    <t>MHKM5EA3JMK192821</t>
  </si>
  <si>
    <t>1NRG148781</t>
  </si>
  <si>
    <t>MHKM5EA3JMK192579</t>
  </si>
  <si>
    <t>1NRG14879</t>
  </si>
  <si>
    <t>MHKM5EA3JMK192365</t>
  </si>
  <si>
    <t>1NRG148842</t>
  </si>
  <si>
    <t>MHKM5EA3JMK192584</t>
  </si>
  <si>
    <t>1NRG148866</t>
  </si>
  <si>
    <t>MHKM5EA3JMK192578</t>
  </si>
  <si>
    <t>1NRG148883</t>
  </si>
  <si>
    <t>MHKM5EA3JMK192620</t>
  </si>
  <si>
    <t>1NRG148889</t>
  </si>
  <si>
    <t>MHKM5EA3JMK192551</t>
  </si>
  <si>
    <t>1NRG148909</t>
  </si>
  <si>
    <t>MHKM5EA3JMK192530</t>
  </si>
  <si>
    <t>1NRG148915</t>
  </si>
  <si>
    <t>MHKM5EA3JMK192600</t>
  </si>
  <si>
    <t>1NRG148932</t>
  </si>
  <si>
    <t>MHKM5EA3JMK192742</t>
  </si>
  <si>
    <t>1NRG148953</t>
  </si>
  <si>
    <t>MHKM5EA3JMK192618</t>
  </si>
  <si>
    <t>1NRG148976</t>
  </si>
  <si>
    <t>MHKM5EA3JMK192657</t>
  </si>
  <si>
    <t>1NRG149016</t>
  </si>
  <si>
    <t>MHKM5EA3JMK192680</t>
  </si>
  <si>
    <t>1NRG149026</t>
  </si>
  <si>
    <t>MHKM5EA3JMK192667</t>
  </si>
  <si>
    <t>1NRG149029</t>
  </si>
  <si>
    <t>MHKM5EA3JMK192706</t>
  </si>
  <si>
    <t>1NRG149059</t>
  </si>
  <si>
    <t>MHKM5EA3JMK193542</t>
  </si>
  <si>
    <t>1NRG149093</t>
  </si>
  <si>
    <t>MHKM5EA3JMK192714</t>
  </si>
  <si>
    <t>1NRG149156</t>
  </si>
  <si>
    <t>MHKM5EA3JMK192683</t>
  </si>
  <si>
    <t>1NRG149212</t>
  </si>
  <si>
    <t>MHKM5EA3JMK192792</t>
  </si>
  <si>
    <t>1NRG149218</t>
  </si>
  <si>
    <t>MHKM5EA3JMK194158</t>
  </si>
  <si>
    <t>1NRG149220</t>
  </si>
  <si>
    <t>MHKM5EA3JMK194081</t>
  </si>
  <si>
    <t>1NRG149261</t>
  </si>
  <si>
    <t>MHKM5EA3JMK192832</t>
  </si>
  <si>
    <t>1NRG149268</t>
  </si>
  <si>
    <t>MHKM5EA3JMK192809</t>
  </si>
  <si>
    <t>1NRG149289</t>
  </si>
  <si>
    <t>MHKM5EA3JMK192835</t>
  </si>
  <si>
    <t>1NRG149322</t>
  </si>
  <si>
    <t>MHKM5EA3JMK192993</t>
  </si>
  <si>
    <t>1NRG149328</t>
  </si>
  <si>
    <t>MHKM5EA3JMK193081</t>
  </si>
  <si>
    <t>1NRG149375</t>
  </si>
  <si>
    <t>MHKM5EA3JMK192945</t>
  </si>
  <si>
    <t>1NRG149412</t>
  </si>
  <si>
    <t>MHKM5EA3JMK192887</t>
  </si>
  <si>
    <t>1NRG149448</t>
  </si>
  <si>
    <t>MHKM5EA3JMK192848</t>
  </si>
  <si>
    <t>1NRG149455</t>
  </si>
  <si>
    <t>MHKM5EA3JMK192931</t>
  </si>
  <si>
    <t>1NRG149562</t>
  </si>
  <si>
    <t>MHKM5EA3JMK193065</t>
  </si>
  <si>
    <t>1NRG149643</t>
  </si>
  <si>
    <t>MHKM5EA3JMK193002</t>
  </si>
  <si>
    <t>1NRG149651</t>
  </si>
  <si>
    <t>MHKM5EA3JMK192952</t>
  </si>
  <si>
    <t>1NRG149707</t>
  </si>
  <si>
    <t>MHKM5EA3JMK193252</t>
  </si>
  <si>
    <t>1NRG149719</t>
  </si>
  <si>
    <t>MHKM5EA3JMK193099</t>
  </si>
  <si>
    <t>1NRG149720</t>
  </si>
  <si>
    <t>MHKM5EA3JMK193016</t>
  </si>
  <si>
    <t>1NRG149724</t>
  </si>
  <si>
    <t>MHKM5EA3JMK193112</t>
  </si>
  <si>
    <t>1NRG149741</t>
  </si>
  <si>
    <t>MHKM5EA3JMK193256</t>
  </si>
  <si>
    <t>1NRG149762</t>
  </si>
  <si>
    <t>MHKM5EA3JMK193347</t>
  </si>
  <si>
    <t>1NRG149791</t>
  </si>
  <si>
    <t>MHKM5EA3JMK193211</t>
  </si>
  <si>
    <t>1NRG149861</t>
  </si>
  <si>
    <t>MHKM5EA3JMK193366</t>
  </si>
  <si>
    <t>1NRG149903</t>
  </si>
  <si>
    <t>MHKM5EA3JMK193116</t>
  </si>
  <si>
    <t>1NRG149931</t>
  </si>
  <si>
    <t>MHKM5EA3JMK193184</t>
  </si>
  <si>
    <t>1NRG149982</t>
  </si>
  <si>
    <t>MHKM5EA3JMK193289</t>
  </si>
  <si>
    <t>1NRG150014</t>
  </si>
  <si>
    <t>MHKM5EA3JMK193177</t>
  </si>
  <si>
    <t>1NRG150109</t>
  </si>
  <si>
    <t>MHKM5EA3JMK193245</t>
  </si>
  <si>
    <t>1NRG150130</t>
  </si>
  <si>
    <t>MHKM5EA3JMK193264</t>
  </si>
  <si>
    <t>1NRG150175</t>
  </si>
  <si>
    <t>MHKM5EA3JMK193298</t>
  </si>
  <si>
    <t>1NRG150191</t>
  </si>
  <si>
    <t>MHKM5EA3JMK193583</t>
  </si>
  <si>
    <t>1NRG150206</t>
  </si>
  <si>
    <t>MHKM5EA3JMK193436</t>
  </si>
  <si>
    <t>1NRG150254</t>
  </si>
  <si>
    <t>MHKM5EA3JMK193403</t>
  </si>
  <si>
    <t>1NRG150291</t>
  </si>
  <si>
    <t>MHKM5EA3JMK193570</t>
  </si>
  <si>
    <t>1NRG150307</t>
  </si>
  <si>
    <t>MHKM5EA3JMK193550</t>
  </si>
  <si>
    <t>1NRG150382</t>
  </si>
  <si>
    <t>MHKM5EA3JMK193739</t>
  </si>
  <si>
    <t>1NRG150413</t>
  </si>
  <si>
    <t>MHKM5EA3JMK193526</t>
  </si>
  <si>
    <t>1NRG150485</t>
  </si>
  <si>
    <t>MHKM5EA3JMK193646</t>
  </si>
  <si>
    <t>1NRG150522</t>
  </si>
  <si>
    <t>MHKM5EA3JMK193547</t>
  </si>
  <si>
    <t>1NRG150595</t>
  </si>
  <si>
    <t>MHKM5EA3JMK193677</t>
  </si>
  <si>
    <t>1NRG150641</t>
  </si>
  <si>
    <t>MHKM5EA3JMK193719</t>
  </si>
  <si>
    <t>1NRG150646</t>
  </si>
  <si>
    <t>MHKM5EA3JMK193749</t>
  </si>
  <si>
    <t>1NRG150832</t>
  </si>
  <si>
    <t>MHKM5EA3JMK193718</t>
  </si>
  <si>
    <t>1NRG150926</t>
  </si>
  <si>
    <t>MHKM5EA3JMK194002</t>
  </si>
  <si>
    <t>1NRG150952</t>
  </si>
  <si>
    <t>MHKM5EA3JMK194047</t>
  </si>
  <si>
    <t>1NRG151085</t>
  </si>
  <si>
    <t>MHKM5EA3JMK194055</t>
  </si>
  <si>
    <t>1NRG151195</t>
  </si>
  <si>
    <t>MHKM5EA3JMK193987</t>
  </si>
  <si>
    <t>1NRG151206</t>
  </si>
  <si>
    <t>MHKM5EA3JMK194147</t>
  </si>
  <si>
    <t>1NRG151230</t>
  </si>
  <si>
    <t>MHKM5EA3JMK194466</t>
  </si>
  <si>
    <t>1NRG151255</t>
  </si>
  <si>
    <t>MHKM5EA3JMK194250</t>
  </si>
  <si>
    <t>1NRG151258</t>
  </si>
  <si>
    <t>MHKM5EA3JMK194096</t>
  </si>
  <si>
    <t>1NRG151264</t>
  </si>
  <si>
    <t>MHKM5EA3JMK194057</t>
  </si>
  <si>
    <t>1NRG151265</t>
  </si>
  <si>
    <t>MHKM5EA3JMK194116</t>
  </si>
  <si>
    <t>1NRG151278</t>
  </si>
  <si>
    <t>MHKM5EA3JMK194052</t>
  </si>
  <si>
    <t>1NRG151288</t>
  </si>
  <si>
    <t>MHKM5EA3JMK194224</t>
  </si>
  <si>
    <t>1NRG151290</t>
  </si>
  <si>
    <t>MHKM5EA3JMK194201</t>
  </si>
  <si>
    <t>1NRG151305</t>
  </si>
  <si>
    <t>MHKM5EA3JMK194090</t>
  </si>
  <si>
    <t>1NRG151340</t>
  </si>
  <si>
    <t>MHKM5EA3JMK194176</t>
  </si>
  <si>
    <t>1NRG151366</t>
  </si>
  <si>
    <t>MHKM5EA3JMK194145</t>
  </si>
  <si>
    <t>1NRG151374</t>
  </si>
  <si>
    <t>MHKM5EA3JMK194184</t>
  </si>
  <si>
    <t>1NRG151375</t>
  </si>
  <si>
    <t>MHKM5EA3JMK194159</t>
  </si>
  <si>
    <t>1NRG151379</t>
  </si>
  <si>
    <t>MHKM5EA3JMK194161</t>
  </si>
  <si>
    <t>1NRG151404</t>
  </si>
  <si>
    <t>MHKM5EA3JMK194140</t>
  </si>
  <si>
    <t>1NRG151434</t>
  </si>
  <si>
    <t>MHKM5EA3JMK194298</t>
  </si>
  <si>
    <t>1NRG151438</t>
  </si>
  <si>
    <t>MHKM5EA3JMK194190</t>
  </si>
  <si>
    <t>1NRG151461</t>
  </si>
  <si>
    <t>MHKM5EA3JMK194343</t>
  </si>
  <si>
    <t>1NRG151493</t>
  </si>
  <si>
    <t>MHKM5EA3JMK194332</t>
  </si>
  <si>
    <t>1NRG151513</t>
  </si>
  <si>
    <t>MHKM5EA3JMK194278</t>
  </si>
  <si>
    <t>1NRG151526</t>
  </si>
  <si>
    <t>MHKM5EA3JMK194211</t>
  </si>
  <si>
    <t>1NRG151573</t>
  </si>
  <si>
    <t>MHKM5EA3JMK194378</t>
  </si>
  <si>
    <t>1NRG151586</t>
  </si>
  <si>
    <t>MHKME5A3JMK194281</t>
  </si>
  <si>
    <t>1NRG151598</t>
  </si>
  <si>
    <t>MHKM5EA3JMK194358</t>
  </si>
  <si>
    <t>1NRG151697</t>
  </si>
  <si>
    <t>MHKM5EA3JMK194464</t>
  </si>
  <si>
    <t>1NRG151715</t>
  </si>
  <si>
    <t>MHKM5EA3JMK194229</t>
  </si>
  <si>
    <t>1NRG151736</t>
  </si>
  <si>
    <t>MHKM5EA3JMK194399</t>
  </si>
  <si>
    <t>1NRG151783</t>
  </si>
  <si>
    <t>MHKM5EA3JMK194342</t>
  </si>
  <si>
    <t>1NRG151811</t>
  </si>
  <si>
    <t>MHKM5EA3JMK194418</t>
  </si>
  <si>
    <t>1NRG151815</t>
  </si>
  <si>
    <t>MHKM5EA3JMK194383</t>
  </si>
  <si>
    <t>1NRG151871</t>
  </si>
  <si>
    <t>MHKM5EA3JMK194441</t>
  </si>
  <si>
    <t>1NRG151936</t>
  </si>
  <si>
    <t>MHKM5EA3JMK194458</t>
  </si>
  <si>
    <t>1NRG151947</t>
  </si>
  <si>
    <t>MHKM5EA3JMK194580</t>
  </si>
  <si>
    <t>1NRG152051</t>
  </si>
  <si>
    <t>MHKM5EA3JMK194532</t>
  </si>
  <si>
    <t>1NRG152086</t>
  </si>
  <si>
    <t>MHKM5EA3JMK194533</t>
  </si>
  <si>
    <t>1NRG152099</t>
  </si>
  <si>
    <t>MHKM5EA3JMK194605</t>
  </si>
  <si>
    <t>1NRG152121</t>
  </si>
  <si>
    <t>MHKM5EA3JMK194588</t>
  </si>
  <si>
    <t>1NRG152169</t>
  </si>
  <si>
    <t>MHKM5EA3JMK194736</t>
  </si>
  <si>
    <t>1NRG152230</t>
  </si>
  <si>
    <t>MHKM5EA3JMK194712</t>
  </si>
  <si>
    <t>1NRG152299</t>
  </si>
  <si>
    <t>MHKM5EA3JMK194659</t>
  </si>
  <si>
    <t>1NRG152304</t>
  </si>
  <si>
    <t>MHKM5EA3JMK194596</t>
  </si>
  <si>
    <t>1NRG152306</t>
  </si>
  <si>
    <t>MHKM5EA3JMK194638</t>
  </si>
  <si>
    <t>1NRG152320</t>
  </si>
  <si>
    <t>MHKM5EA3JMK194988</t>
  </si>
  <si>
    <t>1NRG152321</t>
  </si>
  <si>
    <t>MHKM5EA3JMK194951</t>
  </si>
  <si>
    <t>1NRG152423</t>
  </si>
  <si>
    <t>MHKM5EA3JMK194864</t>
  </si>
  <si>
    <t>1NRG152487</t>
  </si>
  <si>
    <t>MHKM5EA3JMK194821</t>
  </si>
  <si>
    <t>1NRG152489</t>
  </si>
  <si>
    <t>MHKM5EA3JMK194820</t>
  </si>
  <si>
    <t>1NRG152523</t>
  </si>
  <si>
    <t>MHKM5EA3JMK194773</t>
  </si>
  <si>
    <t>1NRG152533</t>
  </si>
  <si>
    <t>MHKM5EA3JMK194761</t>
  </si>
  <si>
    <t>1NRG152537</t>
  </si>
  <si>
    <t>MHKM5EA3JMK195048</t>
  </si>
  <si>
    <t>1NRG152604</t>
  </si>
  <si>
    <t>MHKM5EA3JMK194855</t>
  </si>
  <si>
    <t>1NRG152613</t>
  </si>
  <si>
    <t>MHKM5EA3JMK194786</t>
  </si>
  <si>
    <t>1NRG152627</t>
  </si>
  <si>
    <t>MHKM5EA3JMK194779</t>
  </si>
  <si>
    <t>1NRG152650</t>
  </si>
  <si>
    <t>MHKM5EA3JMK194817</t>
  </si>
  <si>
    <t>1NRG152651</t>
  </si>
  <si>
    <t>MHKM5EA3JMK194764</t>
  </si>
  <si>
    <t>1NRG152697</t>
  </si>
  <si>
    <t>MHKM5EA3JMK194943</t>
  </si>
  <si>
    <t>1NRG152701</t>
  </si>
  <si>
    <t>MHKM5EA3JMK194883</t>
  </si>
  <si>
    <t>1NRG152704</t>
  </si>
  <si>
    <t>MHKM5EA3JMK194895</t>
  </si>
  <si>
    <t>1NRG152793</t>
  </si>
  <si>
    <t>MHKM5EA3JMK194915</t>
  </si>
  <si>
    <t>1NRG152796</t>
  </si>
  <si>
    <t>MHKM5EA3JMK194874</t>
  </si>
  <si>
    <t>1NRG152843</t>
  </si>
  <si>
    <t>MHKM5EA3JMK194949</t>
  </si>
  <si>
    <t>1NRG152849</t>
  </si>
  <si>
    <t>MHKM5EA3JMK195010</t>
  </si>
  <si>
    <t>1NRG152862</t>
  </si>
  <si>
    <t>MHKM5EA3JMK194885</t>
  </si>
  <si>
    <t>1NRG152925</t>
  </si>
  <si>
    <t>MHKM5EA3JMK195035</t>
  </si>
  <si>
    <t>1NRG152936</t>
  </si>
  <si>
    <t>MHKM5EA3JMK195030</t>
  </si>
  <si>
    <t>1NRG152938</t>
  </si>
  <si>
    <t>MHKM5EA3JMK194914</t>
  </si>
  <si>
    <t>1NRG152961</t>
  </si>
  <si>
    <t>MHKM5EA3JMK194986</t>
  </si>
  <si>
    <t>1NRG152971</t>
  </si>
  <si>
    <t>MHKM5EA3JMK194989</t>
  </si>
  <si>
    <t>1NRG152981</t>
  </si>
  <si>
    <t>MHKM5EA3JMK194973</t>
  </si>
  <si>
    <t>1NRG152996</t>
  </si>
  <si>
    <t>MHKM5EA3JMK194991</t>
  </si>
  <si>
    <t>1NRG153066</t>
  </si>
  <si>
    <t>MHKM5EA3JMK195112</t>
  </si>
  <si>
    <t>1NRG153146</t>
  </si>
  <si>
    <t>MHKM5EA3JMK195051</t>
  </si>
  <si>
    <t>1NRG153237</t>
  </si>
  <si>
    <t>MHKM5EA3JMK195107</t>
  </si>
  <si>
    <t>1NRG153297</t>
  </si>
  <si>
    <t>MHKM5EA3JMK195013</t>
  </si>
  <si>
    <t>1NRG153301</t>
  </si>
  <si>
    <t>MHKM5EA3JMK195106</t>
  </si>
  <si>
    <t>1NRG153302</t>
  </si>
  <si>
    <t>MHKM5EA3JMK195132</t>
  </si>
  <si>
    <t>1NRG153387</t>
  </si>
  <si>
    <t>MHKM5EA3JMK195231</t>
  </si>
  <si>
    <t>1NRG153389</t>
  </si>
  <si>
    <t>MHKM5EA3JMK195237</t>
  </si>
  <si>
    <t>1NRG153390</t>
  </si>
  <si>
    <t>MHKM5EA3JMK195250</t>
  </si>
  <si>
    <t>1NRG153398</t>
  </si>
  <si>
    <t>MHKM5EA3JMK195218</t>
  </si>
  <si>
    <t>1NRG153441</t>
  </si>
  <si>
    <t>MHKM5EA3JMK195195</t>
  </si>
  <si>
    <t>1NRG153457</t>
  </si>
  <si>
    <t>MHKM5EA3JMK195228</t>
  </si>
  <si>
    <t>1NRG153513</t>
  </si>
  <si>
    <t>MHKM5EA3JMK195337</t>
  </si>
  <si>
    <t>1NRG153522</t>
  </si>
  <si>
    <t>MHKM5EA3JMK195226</t>
  </si>
  <si>
    <t>1NRG15353</t>
  </si>
  <si>
    <t>MHKM5EA3JMK194091</t>
  </si>
  <si>
    <t>1NRG153573</t>
  </si>
  <si>
    <t>MHKM5EA3JMK195267</t>
  </si>
  <si>
    <t>1NRG153584</t>
  </si>
  <si>
    <t>MHKM5EA3JMK195248</t>
  </si>
  <si>
    <t>1NRG153740</t>
  </si>
  <si>
    <t>MHKM5EA3JMK195274</t>
  </si>
  <si>
    <t>1NRG153926</t>
  </si>
  <si>
    <t>MHKM5EA3JMK195452</t>
  </si>
  <si>
    <t>1NRG153935</t>
  </si>
  <si>
    <t>MHKM5EA3JMK195459</t>
  </si>
  <si>
    <t>1NRG153960</t>
  </si>
  <si>
    <t>MHKM5EA3JMK195368</t>
  </si>
  <si>
    <t>1NRG154012</t>
  </si>
  <si>
    <t>MHKM5EA3JMK195438</t>
  </si>
  <si>
    <t>1NRG32412</t>
  </si>
  <si>
    <t>MHKM5EA3JMK183992</t>
  </si>
  <si>
    <t>2GD1069428</t>
  </si>
  <si>
    <t>MR0KB8CD9M1128478</t>
  </si>
  <si>
    <t>2GD1072240</t>
  </si>
  <si>
    <t>MR0KB8CD1M1128572</t>
  </si>
  <si>
    <t>2GD1076720</t>
  </si>
  <si>
    <t>MR0KB8CD4M1128680</t>
  </si>
  <si>
    <t>2GD5026848</t>
  </si>
  <si>
    <t>MR0KB8CD7M1213450</t>
  </si>
  <si>
    <t>2GD5033887</t>
  </si>
  <si>
    <t>MR0KB8CD6M1127658</t>
  </si>
  <si>
    <t>2GD5073145</t>
  </si>
  <si>
    <t>MR0KB8CD5M1128252</t>
  </si>
  <si>
    <t>2GD5087582</t>
  </si>
  <si>
    <t>MR0KB8CD4M1214166</t>
  </si>
  <si>
    <t>3SZDHB8300</t>
  </si>
  <si>
    <t>MHKP3CA1JMK238748</t>
  </si>
  <si>
    <t>3SZDHB9260</t>
  </si>
  <si>
    <t>MHKP3CA1JMK239684</t>
  </si>
  <si>
    <t>3SZDHC1421</t>
  </si>
  <si>
    <t>MHKP3CA1JMK241187</t>
  </si>
  <si>
    <t>3SZDHC1984</t>
  </si>
  <si>
    <t>MHKP3CA1JMK241239</t>
  </si>
  <si>
    <t>3SZDHC2067</t>
  </si>
  <si>
    <t>MHKP3CA1JMK241286</t>
  </si>
  <si>
    <t>3SZDHC2099</t>
  </si>
  <si>
    <t>MHKP3CA1JMK241245</t>
  </si>
  <si>
    <t>B9108PCLGS</t>
  </si>
  <si>
    <t>K3MG70448GTS</t>
  </si>
  <si>
    <t>MHKB3BA1JGK036604GTS</t>
  </si>
  <si>
    <t>B9165PCLGS</t>
  </si>
  <si>
    <t>K3MG72941GS</t>
  </si>
  <si>
    <t>MHKB3BA1JGK037550GS</t>
  </si>
  <si>
    <t>F8013AVGS</t>
  </si>
  <si>
    <t>3SZDFU5523GSS</t>
  </si>
  <si>
    <t>MHKP3CA1JGK110493GS</t>
  </si>
  <si>
    <t>F8363AUGS</t>
  </si>
  <si>
    <t>DFG1629GS</t>
  </si>
  <si>
    <t>MHKP3CA1JFK085479GS</t>
  </si>
  <si>
    <t>F8930HBGS</t>
  </si>
  <si>
    <t>3SZDGL3142GS</t>
  </si>
  <si>
    <t>MHKP3CA1JHK155574GS</t>
  </si>
  <si>
    <t>F8984BA</t>
  </si>
  <si>
    <t>3SZDB4688GS</t>
  </si>
  <si>
    <t>MHKT3CA1JMK02139GS</t>
  </si>
  <si>
    <t>B2824SIDGS</t>
  </si>
  <si>
    <t>1TRA601298GS</t>
  </si>
  <si>
    <t>MHFJW8EM6K2367736GS</t>
  </si>
  <si>
    <t>B2229SIEGS</t>
  </si>
  <si>
    <t>1TRA602077GS</t>
  </si>
  <si>
    <t>MHFJW8EM8K2367835GS</t>
  </si>
  <si>
    <t>B2225SIEGS</t>
  </si>
  <si>
    <t>1TRA597745GS</t>
  </si>
  <si>
    <t>MHFJW8EM4K2367234QGS</t>
  </si>
  <si>
    <t>B2223SIEGS</t>
  </si>
  <si>
    <t>1TRA597437GS</t>
  </si>
  <si>
    <t>MHFJW8EM2K2367202GS</t>
  </si>
  <si>
    <t>B2453SRFGS</t>
  </si>
  <si>
    <t>1TRA716621GS</t>
  </si>
  <si>
    <t>MHFJW8EM1L2379391GS</t>
  </si>
  <si>
    <t>BH2361XX</t>
  </si>
  <si>
    <t>4N15UHL4434q</t>
  </si>
  <si>
    <t>MK2KSWPNUMJ001096</t>
  </si>
  <si>
    <t>4D56CT63057-GTS</t>
  </si>
  <si>
    <t>L9708CAGS</t>
  </si>
  <si>
    <t>K3MG54627GS</t>
  </si>
  <si>
    <t>MHKP3BA1JFK110516GS</t>
  </si>
  <si>
    <t>B9848BEU</t>
  </si>
  <si>
    <t>J08EUGJ55274</t>
  </si>
  <si>
    <t>MJEFL8JW1GJB12057</t>
  </si>
  <si>
    <t>B9849BEU</t>
  </si>
  <si>
    <t>J08EUGJ55273</t>
  </si>
  <si>
    <t>MJEFL8JW1GJB12056</t>
  </si>
  <si>
    <t>B9719BXS</t>
  </si>
  <si>
    <t>W04DTRR45118</t>
  </si>
  <si>
    <t>MJEC1JG43H5153357</t>
  </si>
  <si>
    <t>B9720BXS</t>
  </si>
  <si>
    <t>W04DTRR45117</t>
  </si>
  <si>
    <t>MJEC1JG43H5153356</t>
  </si>
  <si>
    <t>B9721BXS</t>
  </si>
  <si>
    <t>W04DTRR44901</t>
  </si>
  <si>
    <t>MJEC1JG43H5153165</t>
  </si>
  <si>
    <t>B9722BXS</t>
  </si>
  <si>
    <t>W04DTRR44902</t>
  </si>
  <si>
    <t>MJEC1JG43H5153166</t>
  </si>
  <si>
    <t>B9778BXS</t>
  </si>
  <si>
    <t>W04DTRR49454</t>
  </si>
  <si>
    <t>MJEC1JG53H5000104</t>
  </si>
  <si>
    <t>B9723BXS</t>
  </si>
  <si>
    <t>W04DTRR45070</t>
  </si>
  <si>
    <t>MJEC1JG43H5153289</t>
  </si>
  <si>
    <t>B9779BXS</t>
  </si>
  <si>
    <t>W04DTRR49453</t>
  </si>
  <si>
    <t>MJEC1JG53H5000103</t>
  </si>
  <si>
    <t>B9784BXS</t>
  </si>
  <si>
    <t>W04DTRR49234</t>
  </si>
  <si>
    <t>MJEC1JG53H5000028</t>
  </si>
  <si>
    <t>B9787BXS</t>
  </si>
  <si>
    <t>W04DTRR49235</t>
  </si>
  <si>
    <t>MJEC1JG53H5000030</t>
  </si>
  <si>
    <t>B9588BXS</t>
  </si>
  <si>
    <t>W04DTPJ69519</t>
  </si>
  <si>
    <t>MJEC1JGX165030570</t>
  </si>
  <si>
    <t>B9589BXS</t>
  </si>
  <si>
    <t>W04DTPJ69518</t>
  </si>
  <si>
    <t>MJEC1JGX165030569</t>
  </si>
  <si>
    <t>B9591BXS</t>
  </si>
  <si>
    <t>W04DTPJ69517</t>
  </si>
  <si>
    <t>MJEC1JGX165030568</t>
  </si>
  <si>
    <t>B9592BXS</t>
  </si>
  <si>
    <t>W04DTPJ69516</t>
  </si>
  <si>
    <t>MJEC1JGX165030567</t>
  </si>
  <si>
    <t>B9594BXS</t>
  </si>
  <si>
    <t>W04DTPJ69515</t>
  </si>
  <si>
    <t>MJEC1JGX165030566</t>
  </si>
  <si>
    <t>B9605BXS</t>
  </si>
  <si>
    <t>W04DTPJ69540</t>
  </si>
  <si>
    <t>MJEC1JGX165030590</t>
  </si>
  <si>
    <t>B9606BXS</t>
  </si>
  <si>
    <t>W04DTPJ69539</t>
  </si>
  <si>
    <t>MJEC1JGX165030594</t>
  </si>
  <si>
    <t>B9608BXS</t>
  </si>
  <si>
    <t>W04DTPJ69542</t>
  </si>
  <si>
    <t>MJEC1JGX165030592</t>
  </si>
  <si>
    <t>B9610BXS</t>
  </si>
  <si>
    <t>W04DTPJ69541</t>
  </si>
  <si>
    <t>MJEC1JGX165030591</t>
  </si>
  <si>
    <t>B9611BXS</t>
  </si>
  <si>
    <t>W04DTPJ69543</t>
  </si>
  <si>
    <t>MJEC1JGX165030593</t>
  </si>
  <si>
    <t>KT8892NHGS</t>
  </si>
  <si>
    <t>4D56UAH0631GS</t>
  </si>
  <si>
    <t>MMBJNKL30GH073612GS</t>
  </si>
  <si>
    <t>B1320UJTGS</t>
  </si>
  <si>
    <t>4B11XQ9143GS</t>
  </si>
  <si>
    <t>MK2GAWP2TJK000696GS</t>
  </si>
  <si>
    <t>B1396UJTGS</t>
  </si>
  <si>
    <t>4B11XX2730GS</t>
  </si>
  <si>
    <t>MK2GAWP2TJK000765GS</t>
  </si>
  <si>
    <t>B2199SIEGS</t>
  </si>
  <si>
    <t>2GD4640311GS</t>
  </si>
  <si>
    <t>MHFJB8EM2K1052190GS</t>
  </si>
  <si>
    <t>P1474XX</t>
  </si>
  <si>
    <t>1GD8684395</t>
  </si>
  <si>
    <t>JTHB9CP9M6021966</t>
  </si>
  <si>
    <t>B2139PKJGS</t>
  </si>
  <si>
    <t>2GDC642767GS</t>
  </si>
  <si>
    <t>MHFJB8EM8K1062367GS</t>
  </si>
  <si>
    <t>B2776PKMGS</t>
  </si>
  <si>
    <t>2GDC677447GS</t>
  </si>
  <si>
    <t>MHFJB8EMXL1066812GS</t>
  </si>
  <si>
    <t xml:space="preserve">B9400PXT </t>
  </si>
  <si>
    <t>W04DTRR89025</t>
  </si>
  <si>
    <t>MJEC1JG53M5008086</t>
  </si>
  <si>
    <t>B9414PXT</t>
  </si>
  <si>
    <t>W04DTRR89029</t>
  </si>
  <si>
    <t>MJEC1JG53M5008090</t>
  </si>
  <si>
    <t>B9410PXT</t>
  </si>
  <si>
    <t>W04DTRR89004</t>
  </si>
  <si>
    <t>MJEC1JG53M5008085</t>
  </si>
  <si>
    <t>B9412PXT</t>
  </si>
  <si>
    <t>W04DTRR89027</t>
  </si>
  <si>
    <t>MJEC1JG53M5008089</t>
  </si>
  <si>
    <t>B9402PXT</t>
  </si>
  <si>
    <t>W04DTRR89028</t>
  </si>
  <si>
    <t>MJEC1JG53M5008088</t>
  </si>
  <si>
    <t>B9431PXT</t>
  </si>
  <si>
    <t>W04DTRR89002</t>
  </si>
  <si>
    <t>MJEC1JG53M5008083</t>
  </si>
  <si>
    <t>B9408PXT</t>
  </si>
  <si>
    <t>W04DTRR89001</t>
  </si>
  <si>
    <t>MJEC1JG53M5008082</t>
  </si>
  <si>
    <t>B9435PXT</t>
  </si>
  <si>
    <t>W04DTRR89026</t>
  </si>
  <si>
    <t>MJEC1JG53M5008087</t>
  </si>
  <si>
    <t>B9406PXT</t>
  </si>
  <si>
    <t>W04DTRR89003</t>
  </si>
  <si>
    <t>MJEC1JG53M5008084</t>
  </si>
  <si>
    <t>B9433PXT</t>
  </si>
  <si>
    <t>W04DTRR89000</t>
  </si>
  <si>
    <t>MJEC1JG53M5008081</t>
  </si>
  <si>
    <t>4D34TX94991</t>
  </si>
  <si>
    <t>MHMFE75PRMK036037</t>
  </si>
  <si>
    <t>4D34TX07615</t>
  </si>
  <si>
    <t>MHMFE75PRMK036862</t>
  </si>
  <si>
    <t>4D34TX94988</t>
  </si>
  <si>
    <t>MHMFE75PRMK036042</t>
  </si>
  <si>
    <t>4D34TX94831</t>
  </si>
  <si>
    <t>MHMFE75PRMK036044</t>
  </si>
  <si>
    <t>4D34TX94971</t>
  </si>
  <si>
    <t>MHMFE75PRMK036046</t>
  </si>
  <si>
    <t>4D34TX94977</t>
  </si>
  <si>
    <t>MHMFE75PRMK036049</t>
  </si>
  <si>
    <t>4D34TX94994</t>
  </si>
  <si>
    <t>MHMFE75PRMK036127</t>
  </si>
  <si>
    <t>4D34TX94815</t>
  </si>
  <si>
    <t>MHMFE75PRMK036137</t>
  </si>
  <si>
    <t>4D34TX94108</t>
  </si>
  <si>
    <t>MHMFE75PRMK036174</t>
  </si>
  <si>
    <t>4D34TX95164</t>
  </si>
  <si>
    <t>MHMFE75PRMK036177</t>
  </si>
  <si>
    <t>4D34TX95181</t>
  </si>
  <si>
    <t>MHMFE75PRMK036305</t>
  </si>
  <si>
    <t>4D34TX95283</t>
  </si>
  <si>
    <t>MHMFE75PRMK036326</t>
  </si>
  <si>
    <t>4D34TX95281</t>
  </si>
  <si>
    <t>MHMFE75PRMK036351</t>
  </si>
  <si>
    <t>4D34TX95156</t>
  </si>
  <si>
    <t>MHMFE75PRMK036353</t>
  </si>
  <si>
    <t>4D34TX95160</t>
  </si>
  <si>
    <t>MHMFE75PRMK036356</t>
  </si>
  <si>
    <t>4D34TX95016</t>
  </si>
  <si>
    <t>MHMFE75PRMK036061</t>
  </si>
  <si>
    <t>4D34TX95252</t>
  </si>
  <si>
    <t>MHMFE75PRMK036089</t>
  </si>
  <si>
    <t>4D34TX94476</t>
  </si>
  <si>
    <t>MHMFE75PRMK036099</t>
  </si>
  <si>
    <t>4D34TX94477</t>
  </si>
  <si>
    <t>MHMFE75PRMK036102</t>
  </si>
  <si>
    <t>4D34TX95002</t>
  </si>
  <si>
    <t>MHMFE75PRMK036122</t>
  </si>
  <si>
    <t>4D34TX94992</t>
  </si>
  <si>
    <t>MHMFE75PRMK036126</t>
  </si>
  <si>
    <t>4D34TX94491</t>
  </si>
  <si>
    <t>MHMFE75PRMK036136</t>
  </si>
  <si>
    <t>4D34TX94493</t>
  </si>
  <si>
    <t>MHMFE75PRMK036140</t>
  </si>
  <si>
    <t>4D34TX95188</t>
  </si>
  <si>
    <t>MHMFE75PRMK036307</t>
  </si>
  <si>
    <t>4D34TX95182</t>
  </si>
  <si>
    <t>MHMFE75PRMK036313</t>
  </si>
  <si>
    <t>4D34TX95230</t>
  </si>
  <si>
    <t>MHMFE75PRMK036316</t>
  </si>
  <si>
    <t>4D34TX95232</t>
  </si>
  <si>
    <t>MHMFE75PRMK036318</t>
  </si>
  <si>
    <t>4D34TX95233</t>
  </si>
  <si>
    <t>MHMFE75PRMK036319</t>
  </si>
  <si>
    <t>4D34TX95238</t>
  </si>
  <si>
    <t>MHMFE75PRMK036321</t>
  </si>
  <si>
    <t>4D34TX95241</t>
  </si>
  <si>
    <t>MHMFE75PRMK036325</t>
  </si>
  <si>
    <t>Data Unit dengan status Agreement OPEN pada sistem</t>
  </si>
  <si>
    <t>Kondisi</t>
  </si>
  <si>
    <t>Nopol ada di FMC by DSF_Sistem?</t>
  </si>
  <si>
    <t>Nopol ada di Data Unit Agr Open?</t>
  </si>
  <si>
    <t>Agr No sistem 0000260/4/01/12/2018</t>
  </si>
  <si>
    <t>Nopol pada sistem B1752UJV</t>
  </si>
  <si>
    <t>Nopol pada sistem D1475IVSMT</t>
  </si>
  <si>
    <t>Nopol pada sistem B1961OQ</t>
  </si>
  <si>
    <t>Nopol excel kosong dan nopol pada sistem B1501SSR</t>
  </si>
  <si>
    <t>Nopol excel kosong dan nopol pada sistem B1543SSU</t>
  </si>
  <si>
    <t>Data pada sistem ada 3 unit dengan Nopol (B2604UOW, B1556SSL dan B1558SSL)</t>
  </si>
  <si>
    <t>Data pada sistem ada 2 unit dengan Nopol (B1552SST,B1398UJW)</t>
  </si>
  <si>
    <t>Data pada sistem ada 26 unit, bisa dilihat pada sheet Data Unit Agr Open</t>
  </si>
  <si>
    <t>Nopol excel kosong dan nopol pada sistem NEW CAR</t>
  </si>
  <si>
    <t>Nopol pada sistem B2686UOR</t>
  </si>
  <si>
    <t>Nopol pada sistem B2073UOT</t>
  </si>
  <si>
    <t>Nopol pada sistem B1805UJW</t>
  </si>
  <si>
    <t>Nopol pada sistem B2959UZC</t>
  </si>
  <si>
    <t>Nopol pada sistem B144VMS</t>
  </si>
  <si>
    <t>Nopol pada excel kosong dan nopol pada sistem B2966POG</t>
  </si>
  <si>
    <t>Nopol pada excel kosong dan data pada sistem ada 3 unit dengan Nopol (B1586PJS, B1854SSU dan B1855SSU)</t>
  </si>
  <si>
    <t>Nopol pada excel kosong dan nopol pada sistem B1047PJT</t>
  </si>
  <si>
    <t>Nopol pada sistem L1671JF</t>
  </si>
  <si>
    <t>Nopol pada sistem B1849SSO</t>
  </si>
  <si>
    <t>Nopol pada sistem B1848SSO</t>
  </si>
  <si>
    <t>Nopol pada sistem B1337SSI</t>
  </si>
  <si>
    <t>Nopol pada sistem B1847SSO</t>
  </si>
  <si>
    <t>Nopol pada sistem B1336SSI</t>
  </si>
  <si>
    <t>Nopol pada sistem B1670UJW</t>
  </si>
  <si>
    <t>Nopol pada sistemB1779UJW</t>
  </si>
  <si>
    <t>Nopol pada sistem B1783UJW</t>
  </si>
  <si>
    <t>Nopol pada sistem B1692UJW</t>
  </si>
  <si>
    <t>Nopol pada sistem NEW CAR 1</t>
  </si>
  <si>
    <t>Nopol pada sistem NEW CAR 2</t>
  </si>
  <si>
    <t>Nopol pada sistem NEW CAR 3</t>
  </si>
  <si>
    <t>Nopol pada sistem B1869SSU</t>
  </si>
  <si>
    <t>Nopol pada sistem B2120SIY</t>
  </si>
  <si>
    <t>Data tidak ada pada FMC by DSF_Sistem. Namun aata pada sistem ada 16 unit, bisa dilihat pada sheet Data Unit Agr Open</t>
  </si>
  <si>
    <t>Data tidak ada pada FMC by DSF_Sistem. Namun aata pada sistem ada 12 unit, bisa dilihat pada sheet Data Unit Agr Open</t>
  </si>
  <si>
    <t>Nopol pada sistem B9276PCR</t>
  </si>
  <si>
    <t xml:space="preserve">Nopol pada sistem B9297PCR </t>
  </si>
  <si>
    <t xml:space="preserve">Nopol pada sistem B9226PCR </t>
  </si>
  <si>
    <t>Data pada sistem ada 3 unit dengan Nopol (B9785PCR, B9642PCR, B9678PCR)</t>
  </si>
  <si>
    <t>Nopol pada sistem F9011FFGS</t>
  </si>
  <si>
    <t>Nopol pada sistem F9487FFGS</t>
  </si>
  <si>
    <t>Data pada sistem ada 2 unit dengan Nopol (B9399SCHGS,B9399SCHGS)</t>
  </si>
  <si>
    <t>Nopol pada sistem L9707CAGS</t>
  </si>
  <si>
    <t>Nopol pada sistem B9258PCPGS</t>
  </si>
  <si>
    <t>Nopol pada sistem AD8982HAGS</t>
  </si>
  <si>
    <t>Nopol pada sistem L9708CAGS</t>
  </si>
  <si>
    <t>Data pada sistem ada 2 unit dengan Nopol (L8250C) - data double (?)</t>
  </si>
  <si>
    <t>Nopol pada sistem B9399SCH</t>
  </si>
  <si>
    <t>Data pada sistem ada 2 unit dengan Nopol (B2027UON,B2025UON)</t>
  </si>
  <si>
    <t>Data pada sistem ada 2 unit dengan Nopol (B9186UAR,B9282UAR)</t>
  </si>
  <si>
    <t xml:space="preserve">Nopol pada sistem D1248AJA </t>
  </si>
  <si>
    <t>Nopol pada sistem B2857UOY</t>
  </si>
  <si>
    <t>Nopol pada sistem L9406CF</t>
  </si>
  <si>
    <t xml:space="preserve">Nopol pada sistem H9568CA </t>
  </si>
  <si>
    <t>Nopol pada sistem KT8045YQ</t>
  </si>
  <si>
    <t>Nopol pada sistem BK8245EV</t>
  </si>
  <si>
    <t>Data pada sistem ada 3 unit dengan Nopol (KT8839NJ) data double (?)</t>
  </si>
  <si>
    <t>Nopol pada sistem KT8892NHGS</t>
  </si>
  <si>
    <t>Nopol pada sistem B2139PKJGS</t>
  </si>
  <si>
    <t>Nopol pada sistem B2776PKMGS</t>
  </si>
  <si>
    <t>Nopol pada sistem L9552CD (allocation : disposal)</t>
  </si>
  <si>
    <t>Nopol pada sistem NEW CAR 4</t>
  </si>
  <si>
    <t>Nopol pada sistem P1933HO</t>
  </si>
  <si>
    <t>Nopol pada sistem P1932HO</t>
  </si>
  <si>
    <t>Nopol pada sistem P1937HO</t>
  </si>
  <si>
    <t>Nopol pada sistem P1936HO</t>
  </si>
  <si>
    <t xml:space="preserve">Nopol pada sistem P1934HO </t>
  </si>
  <si>
    <t>Nopol pada sistem S7882W</t>
  </si>
  <si>
    <t>[Kosong]</t>
  </si>
  <si>
    <t>Nopol pada sistem BG1806Z</t>
  </si>
  <si>
    <t>Nopol pada sistem BG1808Z</t>
  </si>
  <si>
    <t>Nopol pada sistem BG1805Z</t>
  </si>
  <si>
    <t>Nopol pada sistem BG1809Z</t>
  </si>
  <si>
    <t>Nopol pada sistem BG1807Z</t>
  </si>
  <si>
    <t>Nopol pada sistem BA1829IP</t>
  </si>
  <si>
    <t>Nopol pada sistem B2897UOU</t>
  </si>
  <si>
    <t>B1486SSU</t>
  </si>
  <si>
    <t>Nopol pada sistem B2995UOW</t>
  </si>
  <si>
    <t>Nopol pada sistem B1922SJRGS. Namun data pada FMC by DSF_Sistem tidak ada</t>
  </si>
  <si>
    <t>Data ada pada FMC by DSF_Sistem. Namun data pada sistem ada 10 unit, bisa dilihat pada sheet Data Unit Agr Open</t>
  </si>
  <si>
    <t>Nopol pada sistem B1902SJRGS. Namun data tidak ada pada FMC by DSF_Sistem</t>
  </si>
  <si>
    <t>Nopol pada sistem B1975SJRGS. Namun data tidak ada pada FMC by DSF_Sistem</t>
  </si>
  <si>
    <t>Nopol pada sistem B1963SJRGS. Namun data tidak ada pada FMC by DSF_Sistem</t>
  </si>
  <si>
    <t>Nopol pada sistem B1320UJTGS</t>
  </si>
  <si>
    <t>Nopol pada sistem B1396UJTGS</t>
  </si>
  <si>
    <t>Nopol pada sistem B2199SIEGS</t>
  </si>
  <si>
    <t>Data ada pada FMC by DSF_Sistem. Namun data pada sistem ada 15 unit, bisa dilihat pada sheet Data Unit Agr Open</t>
  </si>
  <si>
    <t>Data ada pada FMC by DSF_Sistem. Namun data pada sistem ada 162 unit, sedangkan pada sheet Data Unit Agr Open ada sebanyak 322 unit</t>
  </si>
  <si>
    <t>Nopol pada sistem E7261AA</t>
  </si>
  <si>
    <t>Nopol pada sistem E7257AA</t>
  </si>
  <si>
    <t>Nopol pada sistem B2911SRO</t>
  </si>
  <si>
    <t>Nopol pada sistem B2435SJD</t>
  </si>
  <si>
    <t>Nopol pada sistem PB1936SX. Namun data tidak ada pada FMC by DSF_Sistem</t>
  </si>
  <si>
    <t>Nopol pada sistem NEW CAR. Namun data tidak ada pada FMC by DSF_Sistem</t>
  </si>
  <si>
    <t>Data pada sistem ada 4 unit dengan nopol (B2293UOR) - Engine &amp; Chasis Number berbeda. Namun data tidak ada pada FMC by DSF_Sistem</t>
  </si>
  <si>
    <t>Nopol pada sistem B2676SICGS. Namun data tidak ada pada FMC by DSF_Sistem</t>
  </si>
  <si>
    <t>Nopol pada sistem NEW CAR 1. Namun data tidak ada pada FMC by DSF_Sistem</t>
  </si>
  <si>
    <t>Data pada sistem ada 20 unit dengan nopol dapat dilihat pada sheet Data Unit Agr Open. Namun data tidak ada pada FMC by DSF_Sistem</t>
  </si>
  <si>
    <t>Data pada sistem ada 10 unit dengan nopol dapat dilihat pada sheet Data Unit Agr Open. Namun data tidak ada pada FMC by DSF_Sistem</t>
  </si>
  <si>
    <t>Nopol pada sistem B9256PCPGS. Namun data tidak ada pada FMC by DSF_Sistem</t>
  </si>
  <si>
    <t>Nopol pada sistem F8579AYGS.Namun data tidak ada pada FMC by DSF_Sistem</t>
  </si>
  <si>
    <t>Nopol pada sistem F8984BA.Namun data tidak ada pada FMC by DSF_Sistem</t>
  </si>
  <si>
    <t>Nopol pada sistem B9759TCOGS.Namun data tidak ada pada FMC by DSF_Sistem</t>
  </si>
  <si>
    <t>Nopol pada sistem B9632TRUGS.Namun data tidak ada pada FMC by DSF_Sistem</t>
  </si>
  <si>
    <t>Nopol pada sistem B9720UCJGS.Namun data tidak ada pada FMC by DSF_Sistem</t>
  </si>
  <si>
    <t>Data pada sistem ada 5 unit dengan nopol dapat dilihat pada sheet Data Unit Agr Open. Namun data tidak ada pada FMC by DSF_Sistem</t>
  </si>
  <si>
    <t>Nopol pada sistem B9108PCLGS. Namun data tidak ada pada FMC by DSF_Sistem</t>
  </si>
  <si>
    <t>Nopol pada sistem B9165PCLGS.Namun data tidak ada pada FMC by DSF_Sistem</t>
  </si>
  <si>
    <t>Nopol pada sistem F8013AVGS.Namun data tidak ada pada FMC by DSF_Sistem</t>
  </si>
  <si>
    <t>Nopol pada sistem F8363AUGS. Namun data tidak ada pada FMC by DSF_Sistem</t>
  </si>
  <si>
    <t>Nopol pada sistem F8930HBGS.Namun data tidak ada pada FMC by DSF_Sistem</t>
  </si>
  <si>
    <t>Nopol ada di FMC by DSF_Excel?</t>
  </si>
  <si>
    <t>Selisi Data</t>
  </si>
  <si>
    <t>Sistem</t>
  </si>
  <si>
    <t>Excel</t>
  </si>
  <si>
    <t>Selisih</t>
  </si>
  <si>
    <t xml:space="preserve">92 Data dikarenakan data agreement pada sistem sudah tidak berstatus open </t>
  </si>
  <si>
    <t>301 Data dikarenakan data pada sistem memiliki maintenance category yang berbeda</t>
  </si>
  <si>
    <t>FMC By Third Party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</si>
</sst>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43" formatCode="_-* #,##0.00_-;\-* #,##0.00_-;_-* &quot;-&quot;??_-;_-@_-"/>
    <numFmt numFmtId="164" formatCode="dd\-mm\-yyyy"/>
    <numFmt numFmtId="165" formatCode="[$-409]d\-mmm\-yy;@"/>
    <numFmt numFmtId="166" formatCode="[$-409]dd\-mmm\-yy;@"/>
    <numFmt numFmtId="167" formatCode="[$-F800]dddd\,\ mmmm\ dd\,\ yyyy"/>
    <numFmt numFmtId="168" formatCode="_(* #,##0.00_);_(* \(#,##0.00\);_(* &quot;-&quot;??_);_(@_)"/>
    <numFmt numFmtId="169" formatCode="_(* #,##0_);_(* \(#,##0\);_(* &quot;-&quot;??_);_(@_)"/>
    <numFmt numFmtId="170" formatCode="_(* #,##0_);_(* \(#,##0\);_(* &quot;-&quot;_);_(@_)"/>
  </numFmts>
  <fonts count="4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b/>
      <sz val="11"/>
      <color theme="1"/>
      <name val="Calibri"/>
      <family val="2"/>
      <charset val="1"/>
      <scheme val="minor"/>
    </font>
    <font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6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rgb="FFFF0000"/>
      <name val="Calibri"/>
      <family val="2"/>
      <charset val="1"/>
      <scheme val="minor"/>
    </font>
    <font>
      <sz val="8"/>
      <color rgb="FFFF0000"/>
      <name val="Calibri"/>
      <family val="2"/>
      <charset val="1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name val="Calibri"/>
      <family val="2"/>
    </font>
    <font>
      <sz val="11"/>
      <color rgb="FF002060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sz val="11"/>
      <color rgb="FF000000"/>
      <name val="Calibri"/>
      <family val="2"/>
    </font>
    <font>
      <sz val="10"/>
      <name val="Calibri"/>
      <family val="2"/>
      <scheme val="minor"/>
    </font>
    <font>
      <sz val="10"/>
      <color theme="1"/>
      <name val="Latha"/>
      <family val="2"/>
    </font>
    <font>
      <b/>
      <sz val="9"/>
      <name val="Calibri"/>
      <family val="2"/>
      <scheme val="minor"/>
    </font>
    <font>
      <sz val="11"/>
      <name val="Calibri"/>
      <family val="2"/>
      <charset val="1"/>
      <scheme val="minor"/>
    </font>
    <font>
      <sz val="1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9"/>
      <color theme="1"/>
      <name val="Calibri"/>
      <family val="2"/>
      <charset val="1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sz val="10"/>
      <color rgb="FFFF0000"/>
      <name val="Calibri"/>
      <family val="2"/>
      <charset val="1"/>
      <scheme val="minor"/>
    </font>
    <font>
      <sz val="11"/>
      <color rgb="FFFF0000"/>
      <name val="Calibri"/>
      <family val="2"/>
    </font>
    <font>
      <sz val="11"/>
      <color theme="1"/>
      <name val="Arial Narrow"/>
      <family val="2"/>
    </font>
    <font>
      <sz val="10"/>
      <name val="Latha"/>
      <family val="2"/>
    </font>
    <font>
      <b/>
      <sz val="9"/>
      <color rgb="FFFF0000"/>
      <name val="Calibri"/>
      <family val="2"/>
      <scheme val="minor"/>
    </font>
    <font>
      <b/>
      <sz val="10"/>
      <name val="Open Sans"/>
      <family val="2"/>
    </font>
    <font>
      <sz val="10"/>
      <name val="Open Sans"/>
      <family val="2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8"/>
      <color rgb="FFFF0000"/>
      <name val="Calibri"/>
      <family val="2"/>
      <scheme val="minor"/>
    </font>
    <font>
      <sz val="11"/>
      <color rgb="FF717171"/>
      <name val="Arial"/>
      <family val="2"/>
    </font>
    <font>
      <b/>
      <sz val="14"/>
      <color rgb="FFFF0000"/>
      <name val="Calibri"/>
      <family val="2"/>
      <scheme val="minor"/>
    </font>
    <font>
      <sz val="10"/>
      <name val="Calibri"/>
      <family val="2"/>
      <charset val="1"/>
      <scheme val="minor"/>
    </font>
    <font>
      <sz val="10"/>
      <color theme="1"/>
      <name val="Arial"/>
      <family val="2"/>
    </font>
    <font>
      <b/>
      <sz val="11"/>
      <name val="Calibri"/>
      <family val="2"/>
    </font>
    <font>
      <sz val="11"/>
      <color indexed="8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</fills>
  <borders count="6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11" fillId="0" borderId="0"/>
    <xf numFmtId="0" fontId="1" fillId="0" borderId="0"/>
  </cellStyleXfs>
  <cellXfs count="1091">
    <xf numFmtId="0" fontId="0" fillId="0" borderId="0" xfId="0"/>
    <xf numFmtId="16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/>
    <xf numFmtId="0" fontId="4" fillId="2" borderId="1" xfId="0" applyFont="1" applyFill="1" applyBorder="1" applyAlignment="1" applyProtection="1">
      <alignment horizontal="center" vertical="top" wrapText="1" readingOrder="1"/>
      <protection locked="0"/>
    </xf>
    <xf numFmtId="0" fontId="4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3" borderId="1" xfId="0" applyFont="1" applyFill="1" applyBorder="1" applyAlignment="1" applyProtection="1">
      <alignment horizontal="center" vertical="top" wrapText="1" readingOrder="1"/>
      <protection locked="0"/>
    </xf>
    <xf numFmtId="0" fontId="4" fillId="2" borderId="5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5" fillId="0" borderId="2" xfId="0" applyFont="1" applyBorder="1" applyAlignment="1" applyProtection="1">
      <alignment horizontal="center" vertical="top" wrapText="1" readingOrder="1"/>
      <protection locked="0"/>
    </xf>
    <xf numFmtId="0" fontId="5" fillId="0" borderId="2" xfId="0" applyFont="1" applyBorder="1" applyAlignment="1" applyProtection="1">
      <alignment horizontal="left" vertical="top" wrapText="1" readingOrder="1"/>
      <protection locked="0"/>
    </xf>
    <xf numFmtId="0" fontId="5" fillId="0" borderId="2" xfId="0" applyFont="1" applyBorder="1" applyAlignment="1" applyProtection="1">
      <alignment horizontal="right" vertical="top" wrapText="1" readingOrder="1"/>
      <protection locked="0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165" fontId="0" fillId="0" borderId="0" xfId="0" applyNumberFormat="1"/>
    <xf numFmtId="166" fontId="0" fillId="0" borderId="0" xfId="0" applyNumberFormat="1"/>
    <xf numFmtId="167" fontId="9" fillId="0" borderId="0" xfId="3" applyNumberFormat="1" applyFont="1"/>
    <xf numFmtId="167" fontId="8" fillId="0" borderId="0" xfId="3" applyNumberFormat="1"/>
    <xf numFmtId="0" fontId="3" fillId="4" borderId="9" xfId="4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0" fontId="3" fillId="5" borderId="17" xfId="5" applyFont="1" applyFill="1" applyBorder="1" applyAlignment="1">
      <alignment horizontal="center" vertical="center" wrapText="1"/>
    </xf>
    <xf numFmtId="0" fontId="3" fillId="4" borderId="18" xfId="4" applyFont="1" applyFill="1" applyBorder="1" applyAlignment="1">
      <alignment horizontal="center" vertical="center" wrapText="1"/>
    </xf>
    <xf numFmtId="0" fontId="0" fillId="0" borderId="21" xfId="0" applyBorder="1"/>
    <xf numFmtId="0" fontId="1" fillId="0" borderId="22" xfId="0" applyFont="1" applyBorder="1" applyAlignment="1">
      <alignment horizontal="center"/>
    </xf>
    <xf numFmtId="0" fontId="1" fillId="7" borderId="9" xfId="4" applyFill="1" applyBorder="1" applyAlignment="1">
      <alignment vertical="center"/>
    </xf>
    <xf numFmtId="0" fontId="0" fillId="0" borderId="23" xfId="0" applyBorder="1"/>
    <xf numFmtId="0" fontId="0" fillId="5" borderId="23" xfId="0" applyFill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0" fillId="0" borderId="23" xfId="0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169" fontId="0" fillId="0" borderId="23" xfId="1" applyNumberFormat="1" applyFont="1" applyBorder="1"/>
    <xf numFmtId="1" fontId="1" fillId="7" borderId="23" xfId="4" applyNumberFormat="1" applyFill="1" applyBorder="1" applyAlignment="1">
      <alignment horizontal="center"/>
    </xf>
    <xf numFmtId="169" fontId="1" fillId="7" borderId="23" xfId="4" applyNumberFormat="1" applyFill="1" applyBorder="1"/>
    <xf numFmtId="1" fontId="0" fillId="5" borderId="24" xfId="1" applyNumberFormat="1" applyFont="1" applyFill="1" applyBorder="1" applyAlignment="1">
      <alignment horizontal="center"/>
    </xf>
    <xf numFmtId="169" fontId="0" fillId="0" borderId="13" xfId="0" applyNumberFormat="1" applyBorder="1"/>
    <xf numFmtId="0" fontId="0" fillId="0" borderId="25" xfId="0" applyBorder="1"/>
    <xf numFmtId="0" fontId="1" fillId="0" borderId="26" xfId="0" applyFont="1" applyBorder="1" applyAlignment="1">
      <alignment horizontal="center"/>
    </xf>
    <xf numFmtId="0" fontId="1" fillId="7" borderId="17" xfId="4" applyFill="1" applyBorder="1" applyAlignment="1">
      <alignment vertical="center"/>
    </xf>
    <xf numFmtId="0" fontId="0" fillId="0" borderId="27" xfId="0" applyBorder="1"/>
    <xf numFmtId="0" fontId="0" fillId="5" borderId="27" xfId="0" applyFill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0" fillId="0" borderId="27" xfId="0" applyBorder="1" applyAlignment="1">
      <alignment horizontal="center"/>
    </xf>
    <xf numFmtId="165" fontId="0" fillId="0" borderId="27" xfId="0" applyNumberFormat="1" applyBorder="1" applyAlignment="1">
      <alignment horizontal="center"/>
    </xf>
    <xf numFmtId="169" fontId="0" fillId="0" borderId="27" xfId="1" applyNumberFormat="1" applyFont="1" applyBorder="1"/>
    <xf numFmtId="1" fontId="1" fillId="7" borderId="27" xfId="4" applyNumberFormat="1" applyFill="1" applyBorder="1" applyAlignment="1">
      <alignment horizontal="center"/>
    </xf>
    <xf numFmtId="169" fontId="1" fillId="7" borderId="27" xfId="4" applyNumberFormat="1" applyFill="1" applyBorder="1"/>
    <xf numFmtId="1" fontId="0" fillId="5" borderId="10" xfId="1" applyNumberFormat="1" applyFont="1" applyFill="1" applyBorder="1" applyAlignment="1">
      <alignment horizontal="center"/>
    </xf>
    <xf numFmtId="169" fontId="0" fillId="0" borderId="28" xfId="0" applyNumberFormat="1" applyBorder="1"/>
    <xf numFmtId="0" fontId="0" fillId="0" borderId="29" xfId="0" applyBorder="1"/>
    <xf numFmtId="0" fontId="1" fillId="0" borderId="30" xfId="0" applyFont="1" applyBorder="1" applyAlignment="1">
      <alignment horizontal="center"/>
    </xf>
    <xf numFmtId="0" fontId="0" fillId="0" borderId="17" xfId="0" applyBorder="1"/>
    <xf numFmtId="0" fontId="0" fillId="5" borderId="17" xfId="0" applyFill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69" fontId="0" fillId="0" borderId="17" xfId="1" applyNumberFormat="1" applyFont="1" applyBorder="1"/>
    <xf numFmtId="169" fontId="1" fillId="7" borderId="17" xfId="4" applyNumberFormat="1" applyFill="1" applyBorder="1"/>
    <xf numFmtId="1" fontId="0" fillId="5" borderId="31" xfId="0" applyNumberFormat="1" applyFill="1" applyBorder="1" applyAlignment="1">
      <alignment horizontal="center"/>
    </xf>
    <xf numFmtId="3" fontId="0" fillId="0" borderId="17" xfId="0" applyNumberFormat="1" applyBorder="1"/>
    <xf numFmtId="1" fontId="1" fillId="7" borderId="17" xfId="4" applyNumberFormat="1" applyFill="1" applyBorder="1" applyAlignment="1">
      <alignment horizontal="center"/>
    </xf>
    <xf numFmtId="1" fontId="0" fillId="5" borderId="31" xfId="1" applyNumberFormat="1" applyFont="1" applyFill="1" applyBorder="1" applyAlignment="1">
      <alignment horizontal="center"/>
    </xf>
    <xf numFmtId="3" fontId="0" fillId="0" borderId="27" xfId="0" applyNumberFormat="1" applyBorder="1"/>
    <xf numFmtId="0" fontId="1" fillId="7" borderId="27" xfId="4" applyFill="1" applyBorder="1" applyAlignment="1">
      <alignment vertical="center"/>
    </xf>
    <xf numFmtId="0" fontId="1" fillId="0" borderId="26" xfId="4" applyBorder="1" applyAlignment="1">
      <alignment horizontal="center" vertical="center"/>
    </xf>
    <xf numFmtId="0" fontId="1" fillId="0" borderId="27" xfId="4" applyBorder="1"/>
    <xf numFmtId="0" fontId="12" fillId="0" borderId="27" xfId="4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165" fontId="1" fillId="0" borderId="27" xfId="4" applyNumberFormat="1" applyBorder="1" applyAlignment="1">
      <alignment horizontal="center"/>
    </xf>
    <xf numFmtId="170" fontId="1" fillId="0" borderId="27" xfId="7" applyFont="1" applyFill="1" applyBorder="1" applyAlignment="1">
      <alignment horizontal="center"/>
    </xf>
    <xf numFmtId="169" fontId="1" fillId="0" borderId="17" xfId="6" applyNumberFormat="1" applyFont="1" applyFill="1" applyBorder="1" applyAlignment="1">
      <alignment horizontal="center" vertical="center"/>
    </xf>
    <xf numFmtId="170" fontId="0" fillId="0" borderId="27" xfId="0" applyNumberFormat="1" applyBorder="1"/>
    <xf numFmtId="1" fontId="0" fillId="5" borderId="10" xfId="0" applyNumberFormat="1" applyFill="1" applyBorder="1" applyAlignment="1">
      <alignment horizontal="center"/>
    </xf>
    <xf numFmtId="0" fontId="1" fillId="5" borderId="27" xfId="4" applyFill="1" applyBorder="1" applyAlignment="1">
      <alignment horizontal="center"/>
    </xf>
    <xf numFmtId="169" fontId="1" fillId="0" borderId="27" xfId="6" applyNumberFormat="1" applyFont="1" applyFill="1" applyBorder="1" applyAlignment="1">
      <alignment horizontal="center" vertical="center"/>
    </xf>
    <xf numFmtId="0" fontId="1" fillId="0" borderId="14" xfId="4" applyBorder="1" applyAlignment="1">
      <alignment horizontal="center" vertical="center"/>
    </xf>
    <xf numFmtId="0" fontId="1" fillId="0" borderId="17" xfId="4" applyBorder="1" applyAlignment="1">
      <alignment vertical="center"/>
    </xf>
    <xf numFmtId="0" fontId="1" fillId="5" borderId="17" xfId="4" applyFill="1" applyBorder="1" applyAlignment="1">
      <alignment horizontal="center"/>
    </xf>
    <xf numFmtId="0" fontId="12" fillId="0" borderId="18" xfId="4" applyFont="1" applyBorder="1" applyAlignment="1">
      <alignment horizontal="center"/>
    </xf>
    <xf numFmtId="0" fontId="1" fillId="0" borderId="18" xfId="0" applyFont="1" applyBorder="1" applyAlignment="1">
      <alignment horizontal="center" vertical="center"/>
    </xf>
    <xf numFmtId="165" fontId="1" fillId="0" borderId="18" xfId="4" applyNumberFormat="1" applyBorder="1" applyAlignment="1">
      <alignment horizontal="center"/>
    </xf>
    <xf numFmtId="0" fontId="0" fillId="0" borderId="18" xfId="0" applyBorder="1" applyAlignment="1">
      <alignment horizontal="center"/>
    </xf>
    <xf numFmtId="170" fontId="1" fillId="0" borderId="18" xfId="7" applyFont="1" applyFill="1" applyBorder="1" applyAlignment="1">
      <alignment horizontal="center"/>
    </xf>
    <xf numFmtId="169" fontId="1" fillId="0" borderId="18" xfId="6" applyNumberFormat="1" applyFont="1" applyFill="1" applyBorder="1" applyAlignment="1">
      <alignment horizontal="center" vertical="center"/>
    </xf>
    <xf numFmtId="1" fontId="1" fillId="0" borderId="17" xfId="4" applyNumberFormat="1" applyBorder="1" applyAlignment="1">
      <alignment horizontal="center"/>
    </xf>
    <xf numFmtId="169" fontId="1" fillId="0" borderId="17" xfId="4" applyNumberFormat="1" applyBorder="1"/>
    <xf numFmtId="170" fontId="0" fillId="0" borderId="18" xfId="0" applyNumberFormat="1" applyBorder="1"/>
    <xf numFmtId="1" fontId="0" fillId="0" borderId="15" xfId="0" applyNumberFormat="1" applyBorder="1" applyAlignment="1">
      <alignment horizontal="center"/>
    </xf>
    <xf numFmtId="169" fontId="0" fillId="0" borderId="32" xfId="0" applyNumberFormat="1" applyBorder="1"/>
    <xf numFmtId="0" fontId="1" fillId="8" borderId="33" xfId="4" applyFill="1" applyBorder="1" applyAlignment="1">
      <alignment horizontal="center" vertical="center"/>
    </xf>
    <xf numFmtId="0" fontId="1" fillId="8" borderId="34" xfId="4" applyFill="1" applyBorder="1" applyAlignment="1">
      <alignment vertical="center"/>
    </xf>
    <xf numFmtId="0" fontId="0" fillId="8" borderId="34" xfId="0" applyFill="1" applyBorder="1"/>
    <xf numFmtId="0" fontId="1" fillId="8" borderId="34" xfId="4" applyFill="1" applyBorder="1" applyAlignment="1">
      <alignment horizontal="center"/>
    </xf>
    <xf numFmtId="0" fontId="12" fillId="8" borderId="34" xfId="4" applyFont="1" applyFill="1" applyBorder="1" applyAlignment="1">
      <alignment horizontal="center"/>
    </xf>
    <xf numFmtId="0" fontId="1" fillId="8" borderId="34" xfId="0" applyFont="1" applyFill="1" applyBorder="1" applyAlignment="1">
      <alignment horizontal="center" vertical="center"/>
    </xf>
    <xf numFmtId="165" fontId="1" fillId="8" borderId="34" xfId="4" applyNumberFormat="1" applyFill="1" applyBorder="1" applyAlignment="1">
      <alignment horizontal="center"/>
    </xf>
    <xf numFmtId="0" fontId="0" fillId="8" borderId="34" xfId="0" applyFill="1" applyBorder="1" applyAlignment="1">
      <alignment horizontal="center"/>
    </xf>
    <xf numFmtId="170" fontId="1" fillId="8" borderId="34" xfId="7" applyFont="1" applyFill="1" applyBorder="1" applyAlignment="1">
      <alignment horizontal="center"/>
    </xf>
    <xf numFmtId="169" fontId="1" fillId="8" borderId="34" xfId="6" applyNumberFormat="1" applyFont="1" applyFill="1" applyBorder="1" applyAlignment="1">
      <alignment horizontal="center" vertical="center"/>
    </xf>
    <xf numFmtId="1" fontId="1" fillId="8" borderId="34" xfId="4" applyNumberFormat="1" applyFill="1" applyBorder="1" applyAlignment="1">
      <alignment horizontal="center"/>
    </xf>
    <xf numFmtId="169" fontId="1" fillId="8" borderId="34" xfId="4" applyNumberFormat="1" applyFill="1" applyBorder="1"/>
    <xf numFmtId="170" fontId="0" fillId="8" borderId="34" xfId="0" applyNumberFormat="1" applyFill="1" applyBorder="1"/>
    <xf numFmtId="1" fontId="0" fillId="8" borderId="35" xfId="0" applyNumberFormat="1" applyFill="1" applyBorder="1" applyAlignment="1">
      <alignment horizontal="center"/>
    </xf>
    <xf numFmtId="169" fontId="0" fillId="8" borderId="36" xfId="0" applyNumberFormat="1" applyFill="1" applyBorder="1"/>
    <xf numFmtId="0" fontId="1" fillId="0" borderId="37" xfId="0" applyFont="1" applyBorder="1" applyAlignment="1">
      <alignment horizontal="center"/>
    </xf>
    <xf numFmtId="0" fontId="1" fillId="7" borderId="18" xfId="4" applyFill="1" applyBorder="1" applyAlignment="1">
      <alignment vertical="center"/>
    </xf>
    <xf numFmtId="0" fontId="1" fillId="0" borderId="38" xfId="4" applyBorder="1" applyAlignment="1">
      <alignment horizontal="left" vertical="top" wrapText="1"/>
    </xf>
    <xf numFmtId="0" fontId="0" fillId="5" borderId="38" xfId="0" applyFill="1" applyBorder="1" applyAlignment="1">
      <alignment horizontal="center"/>
    </xf>
    <xf numFmtId="0" fontId="6" fillId="0" borderId="38" xfId="0" applyFont="1" applyBorder="1" applyAlignment="1">
      <alignment horizontal="center"/>
    </xf>
    <xf numFmtId="0" fontId="0" fillId="0" borderId="38" xfId="0" applyBorder="1" applyAlignment="1">
      <alignment horizontal="center"/>
    </xf>
    <xf numFmtId="165" fontId="0" fillId="0" borderId="38" xfId="0" applyNumberFormat="1" applyBorder="1" applyAlignment="1">
      <alignment horizontal="center"/>
    </xf>
    <xf numFmtId="169" fontId="0" fillId="0" borderId="38" xfId="1" applyNumberFormat="1" applyFont="1" applyBorder="1"/>
    <xf numFmtId="169" fontId="0" fillId="0" borderId="18" xfId="1" applyNumberFormat="1" applyFont="1" applyBorder="1"/>
    <xf numFmtId="1" fontId="1" fillId="7" borderId="38" xfId="4" applyNumberFormat="1" applyFill="1" applyBorder="1" applyAlignment="1">
      <alignment horizontal="center"/>
    </xf>
    <xf numFmtId="169" fontId="1" fillId="7" borderId="18" xfId="4" applyNumberFormat="1" applyFill="1" applyBorder="1"/>
    <xf numFmtId="170" fontId="0" fillId="0" borderId="38" xfId="0" applyNumberFormat="1" applyBorder="1"/>
    <xf numFmtId="1" fontId="0" fillId="5" borderId="15" xfId="0" applyNumberFormat="1" applyFill="1" applyBorder="1" applyAlignment="1">
      <alignment horizontal="center"/>
    </xf>
    <xf numFmtId="0" fontId="1" fillId="0" borderId="27" xfId="4" applyBorder="1" applyAlignment="1">
      <alignment horizontal="left" vertical="top" wrapText="1"/>
    </xf>
    <xf numFmtId="169" fontId="0" fillId="0" borderId="20" xfId="0" applyNumberFormat="1" applyBorder="1"/>
    <xf numFmtId="3" fontId="13" fillId="0" borderId="27" xfId="0" applyNumberFormat="1" applyFont="1" applyBorder="1"/>
    <xf numFmtId="0" fontId="1" fillId="0" borderId="27" xfId="4" applyBorder="1" applyAlignment="1">
      <alignment vertical="center"/>
    </xf>
    <xf numFmtId="0" fontId="1" fillId="0" borderId="27" xfId="4" applyBorder="1" applyAlignment="1">
      <alignment horizontal="center" vertical="top" wrapText="1"/>
    </xf>
    <xf numFmtId="0" fontId="6" fillId="0" borderId="27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" fillId="0" borderId="27" xfId="4" applyBorder="1" applyAlignment="1">
      <alignment horizontal="center" vertical="center"/>
    </xf>
    <xf numFmtId="170" fontId="1" fillId="0" borderId="27" xfId="4" applyNumberFormat="1" applyBorder="1"/>
    <xf numFmtId="1" fontId="1" fillId="0" borderId="27" xfId="4" applyNumberFormat="1" applyBorder="1" applyAlignment="1">
      <alignment horizontal="center"/>
    </xf>
    <xf numFmtId="169" fontId="1" fillId="0" borderId="27" xfId="4" applyNumberFormat="1" applyBorder="1"/>
    <xf numFmtId="1" fontId="0" fillId="0" borderId="27" xfId="0" applyNumberFormat="1" applyBorder="1" applyAlignment="1">
      <alignment horizontal="center"/>
    </xf>
    <xf numFmtId="0" fontId="1" fillId="0" borderId="30" xfId="4" applyBorder="1" applyAlignment="1">
      <alignment horizontal="center" vertical="center"/>
    </xf>
    <xf numFmtId="0" fontId="1" fillId="0" borderId="17" xfId="4" applyBorder="1" applyAlignment="1">
      <alignment horizontal="left" vertical="top" wrapText="1"/>
    </xf>
    <xf numFmtId="0" fontId="1" fillId="0" borderId="17" xfId="4" applyBorder="1" applyAlignment="1">
      <alignment horizontal="center" vertical="top" wrapText="1"/>
    </xf>
    <xf numFmtId="0" fontId="6" fillId="0" borderId="17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1" fillId="0" borderId="17" xfId="4" applyNumberFormat="1" applyBorder="1" applyAlignment="1">
      <alignment horizontal="center"/>
    </xf>
    <xf numFmtId="0" fontId="1" fillId="0" borderId="17" xfId="4" applyBorder="1" applyAlignment="1">
      <alignment horizontal="center" vertical="center"/>
    </xf>
    <xf numFmtId="170" fontId="1" fillId="0" borderId="17" xfId="4" applyNumberFormat="1" applyBorder="1"/>
    <xf numFmtId="170" fontId="0" fillId="0" borderId="17" xfId="0" applyNumberFormat="1" applyBorder="1"/>
    <xf numFmtId="1" fontId="0" fillId="0" borderId="17" xfId="0" applyNumberFormat="1" applyBorder="1" applyAlignment="1">
      <alignment horizontal="center"/>
    </xf>
    <xf numFmtId="0" fontId="1" fillId="0" borderId="18" xfId="4" applyBorder="1" applyAlignment="1">
      <alignment horizontal="center" vertical="top" wrapText="1"/>
    </xf>
    <xf numFmtId="0" fontId="6" fillId="0" borderId="18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" fillId="0" borderId="18" xfId="4" applyBorder="1" applyAlignment="1">
      <alignment horizontal="center" vertical="center"/>
    </xf>
    <xf numFmtId="170" fontId="1" fillId="0" borderId="18" xfId="4" applyNumberFormat="1" applyBorder="1"/>
    <xf numFmtId="1" fontId="0" fillId="0" borderId="18" xfId="0" applyNumberFormat="1" applyBorder="1" applyAlignment="1">
      <alignment horizontal="center"/>
    </xf>
    <xf numFmtId="0" fontId="1" fillId="8" borderId="27" xfId="4" applyFill="1" applyBorder="1" applyAlignment="1">
      <alignment horizontal="center" vertical="center"/>
    </xf>
    <xf numFmtId="0" fontId="1" fillId="8" borderId="17" xfId="4" applyFill="1" applyBorder="1" applyAlignment="1">
      <alignment vertical="center"/>
    </xf>
    <xf numFmtId="0" fontId="1" fillId="8" borderId="17" xfId="4" applyFill="1" applyBorder="1" applyAlignment="1">
      <alignment horizontal="left" vertical="top" wrapText="1"/>
    </xf>
    <xf numFmtId="0" fontId="1" fillId="8" borderId="27" xfId="4" applyFill="1" applyBorder="1" applyAlignment="1">
      <alignment horizontal="center" vertical="top" wrapText="1"/>
    </xf>
    <xf numFmtId="0" fontId="6" fillId="8" borderId="27" xfId="0" applyFont="1" applyFill="1" applyBorder="1" applyAlignment="1">
      <alignment horizontal="center" vertical="center"/>
    </xf>
    <xf numFmtId="0" fontId="0" fillId="8" borderId="27" xfId="0" applyFill="1" applyBorder="1" applyAlignment="1">
      <alignment horizontal="center" vertical="center"/>
    </xf>
    <xf numFmtId="165" fontId="1" fillId="8" borderId="27" xfId="4" applyNumberFormat="1" applyFill="1" applyBorder="1" applyAlignment="1">
      <alignment horizontal="center"/>
    </xf>
    <xf numFmtId="170" fontId="1" fillId="8" borderId="27" xfId="4" applyNumberFormat="1" applyFill="1" applyBorder="1"/>
    <xf numFmtId="169" fontId="1" fillId="8" borderId="27" xfId="6" applyNumberFormat="1" applyFont="1" applyFill="1" applyBorder="1" applyAlignment="1">
      <alignment horizontal="center" vertical="center"/>
    </xf>
    <xf numFmtId="1" fontId="1" fillId="8" borderId="17" xfId="4" applyNumberFormat="1" applyFill="1" applyBorder="1" applyAlignment="1">
      <alignment horizontal="center"/>
    </xf>
    <xf numFmtId="169" fontId="1" fillId="8" borderId="17" xfId="4" applyNumberFormat="1" applyFill="1" applyBorder="1"/>
    <xf numFmtId="170" fontId="0" fillId="8" borderId="27" xfId="0" applyNumberFormat="1" applyFill="1" applyBorder="1"/>
    <xf numFmtId="1" fontId="0" fillId="8" borderId="27" xfId="0" applyNumberFormat="1" applyFill="1" applyBorder="1" applyAlignment="1">
      <alignment horizontal="center"/>
    </xf>
    <xf numFmtId="169" fontId="0" fillId="8" borderId="28" xfId="0" applyNumberFormat="1" applyFill="1" applyBorder="1"/>
    <xf numFmtId="0" fontId="1" fillId="8" borderId="34" xfId="4" applyFill="1" applyBorder="1" applyAlignment="1">
      <alignment horizontal="center" vertical="center"/>
    </xf>
    <xf numFmtId="0" fontId="1" fillId="8" borderId="34" xfId="4" applyFill="1" applyBorder="1" applyAlignment="1">
      <alignment horizontal="left" vertical="top" wrapText="1"/>
    </xf>
    <xf numFmtId="0" fontId="1" fillId="8" borderId="34" xfId="4" applyFill="1" applyBorder="1" applyAlignment="1">
      <alignment horizontal="center" vertical="top" wrapText="1"/>
    </xf>
    <xf numFmtId="0" fontId="1" fillId="8" borderId="16" xfId="4" applyFill="1" applyBorder="1" applyAlignment="1">
      <alignment horizontal="center" vertical="top" wrapText="1"/>
    </xf>
    <xf numFmtId="0" fontId="6" fillId="8" borderId="16" xfId="0" applyFont="1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170" fontId="1" fillId="8" borderId="34" xfId="4" applyNumberFormat="1" applyFill="1" applyBorder="1"/>
    <xf numFmtId="170" fontId="0" fillId="8" borderId="16" xfId="0" applyNumberFormat="1" applyFill="1" applyBorder="1"/>
    <xf numFmtId="1" fontId="0" fillId="8" borderId="16" xfId="0" applyNumberFormat="1" applyFill="1" applyBorder="1" applyAlignment="1">
      <alignment horizontal="center"/>
    </xf>
    <xf numFmtId="169" fontId="0" fillId="8" borderId="39" xfId="0" applyNumberFormat="1" applyFill="1" applyBorder="1"/>
    <xf numFmtId="0" fontId="14" fillId="0" borderId="0" xfId="0" applyFont="1" applyAlignment="1">
      <alignment horizontal="right"/>
    </xf>
    <xf numFmtId="0" fontId="1" fillId="0" borderId="16" xfId="4" applyBorder="1" applyAlignment="1">
      <alignment horizontal="center"/>
    </xf>
    <xf numFmtId="0" fontId="1" fillId="0" borderId="16" xfId="4" applyBorder="1" applyAlignment="1">
      <alignment horizontal="left"/>
    </xf>
    <xf numFmtId="0" fontId="1" fillId="0" borderId="16" xfId="4" applyBorder="1"/>
    <xf numFmtId="0" fontId="1" fillId="5" borderId="16" xfId="4" applyFill="1" applyBorder="1" applyAlignment="1">
      <alignment horizontal="center"/>
    </xf>
    <xf numFmtId="0" fontId="3" fillId="0" borderId="16" xfId="4" applyFont="1" applyBorder="1" applyAlignment="1">
      <alignment horizontal="center"/>
    </xf>
    <xf numFmtId="165" fontId="1" fillId="7" borderId="16" xfId="4" applyNumberFormat="1" applyFill="1" applyBorder="1" applyAlignment="1">
      <alignment horizontal="center" vertical="center"/>
    </xf>
    <xf numFmtId="166" fontId="1" fillId="7" borderId="16" xfId="4" applyNumberFormat="1" applyFill="1" applyBorder="1" applyAlignment="1">
      <alignment horizontal="center" vertical="center"/>
    </xf>
    <xf numFmtId="0" fontId="1" fillId="0" borderId="16" xfId="4" applyBorder="1" applyAlignment="1">
      <alignment horizontal="center" vertical="center"/>
    </xf>
    <xf numFmtId="169" fontId="1" fillId="7" borderId="16" xfId="6" applyNumberFormat="1" applyFont="1" applyFill="1" applyBorder="1" applyAlignment="1">
      <alignment horizontal="center" vertical="center"/>
    </xf>
    <xf numFmtId="1" fontId="1" fillId="7" borderId="16" xfId="4" applyNumberFormat="1" applyFill="1" applyBorder="1" applyAlignment="1">
      <alignment horizontal="center"/>
    </xf>
    <xf numFmtId="41" fontId="1" fillId="7" borderId="16" xfId="2" applyFont="1" applyFill="1" applyBorder="1"/>
    <xf numFmtId="41" fontId="13" fillId="0" borderId="16" xfId="2" applyFont="1" applyBorder="1"/>
    <xf numFmtId="1" fontId="13" fillId="5" borderId="16" xfId="2" applyNumberFormat="1" applyFont="1" applyFill="1" applyBorder="1" applyAlignment="1">
      <alignment horizontal="center"/>
    </xf>
    <xf numFmtId="169" fontId="0" fillId="0" borderId="39" xfId="0" applyNumberFormat="1" applyBorder="1"/>
    <xf numFmtId="0" fontId="15" fillId="0" borderId="0" xfId="0" applyFont="1" applyAlignment="1">
      <alignment horizontal="center"/>
    </xf>
    <xf numFmtId="0" fontId="0" fillId="0" borderId="9" xfId="0" applyBorder="1"/>
    <xf numFmtId="165" fontId="1" fillId="7" borderId="23" xfId="4" applyNumberFormat="1" applyFill="1" applyBorder="1" applyAlignment="1">
      <alignment horizontal="center" vertical="center"/>
    </xf>
    <xf numFmtId="0" fontId="1" fillId="0" borderId="9" xfId="4" applyBorder="1" applyAlignment="1">
      <alignment horizontal="center" vertical="center"/>
    </xf>
    <xf numFmtId="169" fontId="1" fillId="0" borderId="23" xfId="6" applyNumberFormat="1" applyFont="1" applyFill="1" applyBorder="1" applyAlignment="1">
      <alignment horizontal="center" vertical="center"/>
    </xf>
    <xf numFmtId="170" fontId="0" fillId="0" borderId="23" xfId="0" applyNumberFormat="1" applyBorder="1"/>
    <xf numFmtId="1" fontId="0" fillId="5" borderId="8" xfId="0" applyNumberFormat="1" applyFill="1" applyBorder="1" applyAlignment="1">
      <alignment horizontal="center"/>
    </xf>
    <xf numFmtId="169" fontId="0" fillId="0" borderId="40" xfId="0" applyNumberFormat="1" applyBorder="1"/>
    <xf numFmtId="165" fontId="1" fillId="7" borderId="27" xfId="4" applyNumberFormat="1" applyFill="1" applyBorder="1" applyAlignment="1">
      <alignment horizontal="center" vertical="center"/>
    </xf>
    <xf numFmtId="165" fontId="1" fillId="7" borderId="17" xfId="4" applyNumberFormat="1" applyFill="1" applyBorder="1" applyAlignment="1">
      <alignment horizontal="center" vertical="center"/>
    </xf>
    <xf numFmtId="165" fontId="1" fillId="0" borderId="27" xfId="4" applyNumberFormat="1" applyBorder="1" applyAlignment="1">
      <alignment horizontal="center" vertical="center"/>
    </xf>
    <xf numFmtId="169" fontId="0" fillId="0" borderId="27" xfId="1" applyNumberFormat="1" applyFont="1" applyFill="1" applyBorder="1"/>
    <xf numFmtId="0" fontId="1" fillId="0" borderId="41" xfId="0" applyFont="1" applyBorder="1" applyAlignment="1">
      <alignment horizontal="center"/>
    </xf>
    <xf numFmtId="0" fontId="0" fillId="0" borderId="16" xfId="0" applyBorder="1"/>
    <xf numFmtId="0" fontId="0" fillId="0" borderId="16" xfId="0" applyBorder="1" applyAlignment="1">
      <alignment horizontal="center"/>
    </xf>
    <xf numFmtId="0" fontId="6" fillId="0" borderId="16" xfId="0" applyFont="1" applyBorder="1" applyAlignment="1">
      <alignment horizontal="center"/>
    </xf>
    <xf numFmtId="165" fontId="1" fillId="0" borderId="34" xfId="4" applyNumberFormat="1" applyBorder="1" applyAlignment="1">
      <alignment horizontal="center" vertical="center"/>
    </xf>
    <xf numFmtId="0" fontId="1" fillId="0" borderId="34" xfId="4" applyBorder="1" applyAlignment="1">
      <alignment horizontal="center" vertical="center"/>
    </xf>
    <xf numFmtId="169" fontId="0" fillId="0" borderId="34" xfId="1" applyNumberFormat="1" applyFont="1" applyFill="1" applyBorder="1"/>
    <xf numFmtId="169" fontId="1" fillId="0" borderId="34" xfId="6" applyNumberFormat="1" applyFont="1" applyFill="1" applyBorder="1" applyAlignment="1">
      <alignment horizontal="center" vertical="center"/>
    </xf>
    <xf numFmtId="1" fontId="1" fillId="0" borderId="34" xfId="4" applyNumberFormat="1" applyBorder="1" applyAlignment="1">
      <alignment horizontal="center"/>
    </xf>
    <xf numFmtId="169" fontId="1" fillId="0" borderId="34" xfId="4" applyNumberFormat="1" applyBorder="1"/>
    <xf numFmtId="170" fontId="0" fillId="0" borderId="16" xfId="0" applyNumberFormat="1" applyBorder="1"/>
    <xf numFmtId="1" fontId="0" fillId="0" borderId="42" xfId="0" applyNumberFormat="1" applyBorder="1" applyAlignment="1">
      <alignment horizontal="center"/>
    </xf>
    <xf numFmtId="169" fontId="0" fillId="0" borderId="36" xfId="0" applyNumberFormat="1" applyBorder="1"/>
    <xf numFmtId="0" fontId="1" fillId="0" borderId="23" xfId="0" applyFont="1" applyBorder="1" applyAlignment="1">
      <alignment horizontal="center"/>
    </xf>
    <xf numFmtId="0" fontId="1" fillId="0" borderId="23" xfId="4" applyBorder="1" applyAlignment="1">
      <alignment vertical="center" wrapText="1"/>
    </xf>
    <xf numFmtId="0" fontId="1" fillId="0" borderId="23" xfId="4" applyBorder="1"/>
    <xf numFmtId="0" fontId="1" fillId="5" borderId="23" xfId="4" applyFill="1" applyBorder="1" applyAlignment="1">
      <alignment horizontal="center"/>
    </xf>
    <xf numFmtId="0" fontId="3" fillId="0" borderId="23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165" fontId="16" fillId="0" borderId="23" xfId="4" applyNumberFormat="1" applyFont="1" applyBorder="1" applyAlignment="1">
      <alignment horizontal="center"/>
    </xf>
    <xf numFmtId="1" fontId="0" fillId="5" borderId="24" xfId="0" applyNumberFormat="1" applyFill="1" applyBorder="1" applyAlignment="1">
      <alignment horizontal="center"/>
    </xf>
    <xf numFmtId="0" fontId="13" fillId="0" borderId="38" xfId="0" applyFont="1" applyBorder="1" applyAlignment="1">
      <alignment horizontal="center"/>
    </xf>
    <xf numFmtId="0" fontId="1" fillId="0" borderId="38" xfId="4" applyBorder="1" applyAlignment="1">
      <alignment vertical="center" wrapText="1"/>
    </xf>
    <xf numFmtId="0" fontId="1" fillId="0" borderId="38" xfId="0" applyFont="1" applyBorder="1"/>
    <xf numFmtId="0" fontId="1" fillId="0" borderId="38" xfId="0" applyFont="1" applyBorder="1" applyAlignment="1">
      <alignment horizontal="center"/>
    </xf>
    <xf numFmtId="0" fontId="3" fillId="0" borderId="38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165" fontId="17" fillId="0" borderId="38" xfId="0" applyNumberFormat="1" applyFont="1" applyBorder="1" applyAlignment="1">
      <alignment horizontal="center"/>
    </xf>
    <xf numFmtId="169" fontId="1" fillId="0" borderId="38" xfId="6" applyNumberFormat="1" applyFont="1" applyFill="1" applyBorder="1" applyAlignment="1">
      <alignment horizontal="center" vertical="center"/>
    </xf>
    <xf numFmtId="3" fontId="18" fillId="0" borderId="38" xfId="0" applyNumberFormat="1" applyFont="1" applyBorder="1"/>
    <xf numFmtId="1" fontId="1" fillId="0" borderId="38" xfId="4" applyNumberFormat="1" applyBorder="1" applyAlignment="1">
      <alignment horizontal="center"/>
    </xf>
    <xf numFmtId="169" fontId="1" fillId="0" borderId="38" xfId="4" applyNumberFormat="1" applyBorder="1"/>
    <xf numFmtId="1" fontId="0" fillId="0" borderId="38" xfId="0" applyNumberFormat="1" applyBorder="1" applyAlignment="1">
      <alignment horizontal="center"/>
    </xf>
    <xf numFmtId="169" fontId="0" fillId="0" borderId="38" xfId="0" applyNumberFormat="1" applyBorder="1"/>
    <xf numFmtId="0" fontId="1" fillId="0" borderId="27" xfId="0" applyFont="1" applyBorder="1" applyAlignment="1">
      <alignment horizontal="center"/>
    </xf>
    <xf numFmtId="0" fontId="1" fillId="0" borderId="27" xfId="4" applyBorder="1" applyAlignment="1">
      <alignment vertical="center" wrapText="1"/>
    </xf>
    <xf numFmtId="0" fontId="1" fillId="0" borderId="27" xfId="4" applyBorder="1" applyAlignment="1">
      <alignment horizontal="center"/>
    </xf>
    <xf numFmtId="0" fontId="3" fillId="0" borderId="27" xfId="0" applyFont="1" applyBorder="1" applyAlignment="1">
      <alignment horizontal="center" vertical="center"/>
    </xf>
    <xf numFmtId="165" fontId="16" fillId="0" borderId="27" xfId="4" applyNumberFormat="1" applyFont="1" applyBorder="1" applyAlignment="1">
      <alignment horizontal="center"/>
    </xf>
    <xf numFmtId="169" fontId="0" fillId="0" borderId="27" xfId="0" applyNumberFormat="1" applyBorder="1"/>
    <xf numFmtId="0" fontId="1" fillId="8" borderId="19" xfId="0" applyFont="1" applyFill="1" applyBorder="1" applyAlignment="1">
      <alignment horizontal="center"/>
    </xf>
    <xf numFmtId="0" fontId="1" fillId="8" borderId="38" xfId="4" applyFill="1" applyBorder="1" applyAlignment="1">
      <alignment vertical="center" wrapText="1"/>
    </xf>
    <xf numFmtId="0" fontId="1" fillId="8" borderId="18" xfId="4" applyFill="1" applyBorder="1"/>
    <xf numFmtId="0" fontId="1" fillId="8" borderId="18" xfId="4" applyFill="1" applyBorder="1" applyAlignment="1">
      <alignment horizontal="center"/>
    </xf>
    <xf numFmtId="0" fontId="3" fillId="8" borderId="18" xfId="0" applyFont="1" applyFill="1" applyBorder="1" applyAlignment="1">
      <alignment horizontal="center" vertical="center"/>
    </xf>
    <xf numFmtId="0" fontId="1" fillId="8" borderId="18" xfId="0" applyFont="1" applyFill="1" applyBorder="1" applyAlignment="1">
      <alignment horizontal="center" vertical="center"/>
    </xf>
    <xf numFmtId="165" fontId="16" fillId="8" borderId="18" xfId="4" applyNumberFormat="1" applyFont="1" applyFill="1" applyBorder="1" applyAlignment="1">
      <alignment horizontal="center"/>
    </xf>
    <xf numFmtId="169" fontId="1" fillId="8" borderId="18" xfId="6" applyNumberFormat="1" applyFont="1" applyFill="1" applyBorder="1" applyAlignment="1">
      <alignment horizontal="center" vertical="center"/>
    </xf>
    <xf numFmtId="1" fontId="1" fillId="8" borderId="38" xfId="4" applyNumberFormat="1" applyFill="1" applyBorder="1" applyAlignment="1">
      <alignment horizontal="center"/>
    </xf>
    <xf numFmtId="169" fontId="1" fillId="8" borderId="38" xfId="4" applyNumberFormat="1" applyFill="1" applyBorder="1"/>
    <xf numFmtId="170" fontId="0" fillId="8" borderId="18" xfId="0" applyNumberFormat="1" applyFill="1" applyBorder="1"/>
    <xf numFmtId="1" fontId="0" fillId="8" borderId="15" xfId="0" applyNumberFormat="1" applyFill="1" applyBorder="1" applyAlignment="1">
      <alignment horizontal="center"/>
    </xf>
    <xf numFmtId="169" fontId="0" fillId="8" borderId="32" xfId="0" applyNumberFormat="1" applyFill="1" applyBorder="1"/>
    <xf numFmtId="0" fontId="1" fillId="0" borderId="9" xfId="4" applyBorder="1" applyAlignment="1">
      <alignment vertical="center" wrapText="1"/>
    </xf>
    <xf numFmtId="0" fontId="1" fillId="0" borderId="23" xfId="0" applyFont="1" applyBorder="1"/>
    <xf numFmtId="0" fontId="1" fillId="5" borderId="23" xfId="0" applyFont="1" applyFill="1" applyBorder="1" applyAlignment="1">
      <alignment horizontal="center"/>
    </xf>
    <xf numFmtId="0" fontId="3" fillId="0" borderId="23" xfId="0" applyFont="1" applyBorder="1" applyAlignment="1">
      <alignment horizontal="center" vertical="center" wrapText="1"/>
    </xf>
    <xf numFmtId="165" fontId="1" fillId="0" borderId="23" xfId="0" applyNumberFormat="1" applyFont="1" applyBorder="1"/>
    <xf numFmtId="169" fontId="1" fillId="7" borderId="9" xfId="4" applyNumberFormat="1" applyFill="1" applyBorder="1"/>
    <xf numFmtId="0" fontId="1" fillId="0" borderId="17" xfId="4" applyBorder="1" applyAlignment="1">
      <alignment vertical="center" wrapText="1"/>
    </xf>
    <xf numFmtId="0" fontId="1" fillId="0" borderId="27" xfId="0" applyFont="1" applyBorder="1"/>
    <xf numFmtId="0" fontId="1" fillId="5" borderId="27" xfId="0" applyFont="1" applyFill="1" applyBorder="1" applyAlignment="1">
      <alignment horizontal="center"/>
    </xf>
    <xf numFmtId="0" fontId="3" fillId="0" borderId="27" xfId="0" applyFont="1" applyBorder="1" applyAlignment="1">
      <alignment horizontal="center"/>
    </xf>
    <xf numFmtId="165" fontId="1" fillId="0" borderId="27" xfId="0" applyNumberFormat="1" applyFont="1" applyBorder="1"/>
    <xf numFmtId="0" fontId="19" fillId="0" borderId="26" xfId="0" applyFont="1" applyBorder="1" applyAlignment="1">
      <alignment horizontal="center"/>
    </xf>
    <xf numFmtId="165" fontId="2" fillId="0" borderId="27" xfId="0" applyNumberFormat="1" applyFont="1" applyBorder="1"/>
    <xf numFmtId="1" fontId="0" fillId="0" borderId="31" xfId="0" applyNumberFormat="1" applyBorder="1" applyAlignment="1">
      <alignment horizontal="center"/>
    </xf>
    <xf numFmtId="0" fontId="1" fillId="0" borderId="17" xfId="0" applyFont="1" applyBorder="1"/>
    <xf numFmtId="165" fontId="0" fillId="0" borderId="27" xfId="0" applyNumberFormat="1" applyBorder="1"/>
    <xf numFmtId="165" fontId="20" fillId="0" borderId="27" xfId="0" applyNumberFormat="1" applyFont="1" applyBorder="1"/>
    <xf numFmtId="169" fontId="0" fillId="0" borderId="17" xfId="1" applyNumberFormat="1" applyFont="1" applyFill="1" applyBorder="1"/>
    <xf numFmtId="0" fontId="0" fillId="0" borderId="0" xfId="0" applyAlignment="1">
      <alignment horizontal="left"/>
    </xf>
    <xf numFmtId="165" fontId="0" fillId="0" borderId="17" xfId="0" applyNumberFormat="1" applyBorder="1"/>
    <xf numFmtId="1" fontId="0" fillId="0" borderId="10" xfId="0" applyNumberFormat="1" applyBorder="1" applyAlignment="1">
      <alignment horizontal="center"/>
    </xf>
    <xf numFmtId="169" fontId="0" fillId="0" borderId="28" xfId="1" applyNumberFormat="1" applyFont="1" applyFill="1" applyBorder="1"/>
    <xf numFmtId="0" fontId="1" fillId="0" borderId="14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0" fillId="0" borderId="18" xfId="0" applyBorder="1"/>
    <xf numFmtId="165" fontId="0" fillId="0" borderId="18" xfId="0" applyNumberFormat="1" applyBorder="1"/>
    <xf numFmtId="169" fontId="0" fillId="0" borderId="18" xfId="1" applyNumberFormat="1" applyFont="1" applyFill="1" applyBorder="1"/>
    <xf numFmtId="169" fontId="0" fillId="0" borderId="20" xfId="1" applyNumberFormat="1" applyFont="1" applyFill="1" applyBorder="1"/>
    <xf numFmtId="0" fontId="1" fillId="8" borderId="43" xfId="0" applyFont="1" applyFill="1" applyBorder="1" applyAlignment="1">
      <alignment horizontal="center"/>
    </xf>
    <xf numFmtId="0" fontId="1" fillId="8" borderId="17" xfId="4" applyFill="1" applyBorder="1" applyAlignment="1">
      <alignment vertical="center" wrapText="1"/>
    </xf>
    <xf numFmtId="0" fontId="1" fillId="8" borderId="17" xfId="0" applyFont="1" applyFill="1" applyBorder="1"/>
    <xf numFmtId="0" fontId="1" fillId="8" borderId="17" xfId="0" applyFont="1" applyFill="1" applyBorder="1" applyAlignment="1">
      <alignment horizontal="center"/>
    </xf>
    <xf numFmtId="0" fontId="6" fillId="8" borderId="17" xfId="0" applyFont="1" applyFill="1" applyBorder="1" applyAlignment="1">
      <alignment horizontal="center"/>
    </xf>
    <xf numFmtId="0" fontId="0" fillId="8" borderId="17" xfId="0" applyFill="1" applyBorder="1"/>
    <xf numFmtId="0" fontId="0" fillId="8" borderId="17" xfId="0" applyFill="1" applyBorder="1" applyAlignment="1">
      <alignment horizontal="center"/>
    </xf>
    <xf numFmtId="165" fontId="0" fillId="8" borderId="17" xfId="0" applyNumberFormat="1" applyFill="1" applyBorder="1"/>
    <xf numFmtId="169" fontId="0" fillId="8" borderId="17" xfId="1" applyNumberFormat="1" applyFont="1" applyFill="1" applyBorder="1"/>
    <xf numFmtId="1" fontId="0" fillId="8" borderId="31" xfId="0" applyNumberFormat="1" applyFill="1" applyBorder="1" applyAlignment="1">
      <alignment horizontal="center"/>
    </xf>
    <xf numFmtId="169" fontId="0" fillId="8" borderId="20" xfId="1" applyNumberFormat="1" applyFont="1" applyFill="1" applyBorder="1"/>
    <xf numFmtId="0" fontId="1" fillId="8" borderId="27" xfId="0" applyFont="1" applyFill="1" applyBorder="1" applyAlignment="1">
      <alignment horizontal="center"/>
    </xf>
    <xf numFmtId="0" fontId="6" fillId="8" borderId="27" xfId="0" applyFont="1" applyFill="1" applyBorder="1" applyAlignment="1">
      <alignment horizontal="center"/>
    </xf>
    <xf numFmtId="0" fontId="0" fillId="8" borderId="27" xfId="0" applyFill="1" applyBorder="1"/>
    <xf numFmtId="0" fontId="0" fillId="8" borderId="27" xfId="0" applyFill="1" applyBorder="1" applyAlignment="1">
      <alignment horizontal="center"/>
    </xf>
    <xf numFmtId="165" fontId="0" fillId="8" borderId="27" xfId="0" applyNumberFormat="1" applyFill="1" applyBorder="1"/>
    <xf numFmtId="0" fontId="20" fillId="0" borderId="0" xfId="0" applyFont="1"/>
    <xf numFmtId="0" fontId="1" fillId="0" borderId="23" xfId="0" quotePrefix="1" applyFont="1" applyBorder="1" applyAlignment="1">
      <alignment horizontal="center" vertical="center"/>
    </xf>
    <xf numFmtId="0" fontId="21" fillId="0" borderId="23" xfId="0" applyFont="1" applyBorder="1" applyAlignment="1">
      <alignment horizontal="center"/>
    </xf>
    <xf numFmtId="166" fontId="16" fillId="0" borderId="23" xfId="4" applyNumberFormat="1" applyFont="1" applyBorder="1" applyAlignment="1">
      <alignment horizontal="center"/>
    </xf>
    <xf numFmtId="1" fontId="1" fillId="0" borderId="23" xfId="4" applyNumberFormat="1" applyBorder="1" applyAlignment="1">
      <alignment horizontal="center"/>
    </xf>
    <xf numFmtId="169" fontId="1" fillId="0" borderId="23" xfId="4" applyNumberFormat="1" applyBorder="1"/>
    <xf numFmtId="0" fontId="1" fillId="0" borderId="27" xfId="0" quotePrefix="1" applyFont="1" applyBorder="1" applyAlignment="1">
      <alignment horizontal="center" vertical="center"/>
    </xf>
    <xf numFmtId="0" fontId="21" fillId="0" borderId="27" xfId="0" applyFont="1" applyBorder="1" applyAlignment="1">
      <alignment horizontal="center"/>
    </xf>
    <xf numFmtId="0" fontId="2" fillId="0" borderId="27" xfId="0" quotePrefix="1" applyFont="1" applyBorder="1" applyAlignment="1">
      <alignment horizontal="center" vertical="center"/>
    </xf>
    <xf numFmtId="0" fontId="2" fillId="8" borderId="27" xfId="0" quotePrefix="1" applyFont="1" applyFill="1" applyBorder="1" applyAlignment="1">
      <alignment horizontal="center" vertical="center"/>
    </xf>
    <xf numFmtId="0" fontId="1" fillId="8" borderId="27" xfId="4" applyFill="1" applyBorder="1"/>
    <xf numFmtId="0" fontId="1" fillId="8" borderId="27" xfId="4" applyFill="1" applyBorder="1" applyAlignment="1">
      <alignment horizontal="center"/>
    </xf>
    <xf numFmtId="0" fontId="3" fillId="8" borderId="27" xfId="0" applyFont="1" applyFill="1" applyBorder="1" applyAlignment="1">
      <alignment horizontal="center" vertical="center"/>
    </xf>
    <xf numFmtId="0" fontId="21" fillId="8" borderId="27" xfId="0" applyFont="1" applyFill="1" applyBorder="1" applyAlignment="1">
      <alignment horizontal="center"/>
    </xf>
    <xf numFmtId="165" fontId="16" fillId="8" borderId="27" xfId="4" applyNumberFormat="1" applyFont="1" applyFill="1" applyBorder="1" applyAlignment="1">
      <alignment horizontal="center"/>
    </xf>
    <xf numFmtId="1" fontId="1" fillId="8" borderId="27" xfId="4" applyNumberFormat="1" applyFill="1" applyBorder="1" applyAlignment="1">
      <alignment horizontal="center"/>
    </xf>
    <xf numFmtId="169" fontId="1" fillId="8" borderId="27" xfId="4" applyNumberFormat="1" applyFill="1" applyBorder="1"/>
    <xf numFmtId="169" fontId="0" fillId="8" borderId="20" xfId="0" applyNumberFormat="1" applyFill="1" applyBorder="1"/>
    <xf numFmtId="165" fontId="18" fillId="0" borderId="27" xfId="4" applyNumberFormat="1" applyFont="1" applyBorder="1" applyAlignment="1">
      <alignment horizontal="center"/>
    </xf>
    <xf numFmtId="169" fontId="2" fillId="0" borderId="27" xfId="6" applyNumberFormat="1" applyFont="1" applyFill="1" applyBorder="1" applyAlignment="1">
      <alignment horizontal="center" vertical="center"/>
    </xf>
    <xf numFmtId="0" fontId="1" fillId="0" borderId="18" xfId="0" quotePrefix="1" applyFont="1" applyBorder="1" applyAlignment="1">
      <alignment horizontal="center" vertical="center"/>
    </xf>
    <xf numFmtId="0" fontId="1" fillId="0" borderId="16" xfId="4" applyBorder="1" applyAlignment="1">
      <alignment vertical="center" wrapText="1"/>
    </xf>
    <xf numFmtId="0" fontId="1" fillId="0" borderId="18" xfId="4" applyBorder="1"/>
    <xf numFmtId="0" fontId="1" fillId="0" borderId="18" xfId="4" applyBorder="1" applyAlignment="1">
      <alignment horizontal="center"/>
    </xf>
    <xf numFmtId="0" fontId="3" fillId="0" borderId="18" xfId="0" applyFont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165" fontId="16" fillId="0" borderId="18" xfId="4" applyNumberFormat="1" applyFont="1" applyBorder="1" applyAlignment="1">
      <alignment horizontal="center"/>
    </xf>
    <xf numFmtId="165" fontId="18" fillId="0" borderId="18" xfId="4" applyNumberFormat="1" applyFont="1" applyBorder="1" applyAlignment="1">
      <alignment horizontal="center"/>
    </xf>
    <xf numFmtId="169" fontId="13" fillId="0" borderId="18" xfId="6" applyNumberFormat="1" applyFont="1" applyFill="1" applyBorder="1" applyAlignment="1">
      <alignment horizontal="center" vertical="center"/>
    </xf>
    <xf numFmtId="0" fontId="1" fillId="0" borderId="23" xfId="4" applyBorder="1" applyAlignment="1">
      <alignment horizontal="left" vertical="center" wrapText="1"/>
    </xf>
    <xf numFmtId="0" fontId="1" fillId="0" borderId="23" xfId="4" applyBorder="1" applyAlignment="1">
      <alignment horizontal="center"/>
    </xf>
    <xf numFmtId="1" fontId="0" fillId="0" borderId="8" xfId="0" applyNumberFormat="1" applyBorder="1" applyAlignment="1">
      <alignment horizontal="center"/>
    </xf>
    <xf numFmtId="0" fontId="1" fillId="8" borderId="38" xfId="4" applyFill="1" applyBorder="1" applyAlignment="1">
      <alignment horizontal="left" vertical="center" wrapText="1"/>
    </xf>
    <xf numFmtId="0" fontId="1" fillId="0" borderId="38" xfId="4" applyBorder="1" applyAlignment="1">
      <alignment horizontal="left" vertical="center" wrapText="1"/>
    </xf>
    <xf numFmtId="0" fontId="1" fillId="0" borderId="34" xfId="0" quotePrefix="1" applyFont="1" applyBorder="1" applyAlignment="1">
      <alignment horizontal="center" vertical="center"/>
    </xf>
    <xf numFmtId="0" fontId="1" fillId="0" borderId="16" xfId="4" applyBorder="1" applyAlignment="1">
      <alignment horizontal="left" vertical="center" wrapText="1"/>
    </xf>
    <xf numFmtId="0" fontId="1" fillId="0" borderId="34" xfId="4" applyBorder="1"/>
    <xf numFmtId="0" fontId="1" fillId="0" borderId="34" xfId="4" applyBorder="1" applyAlignment="1">
      <alignment horizontal="center"/>
    </xf>
    <xf numFmtId="0" fontId="3" fillId="0" borderId="34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/>
    </xf>
    <xf numFmtId="165" fontId="16" fillId="0" borderId="34" xfId="4" applyNumberFormat="1" applyFont="1" applyBorder="1" applyAlignment="1">
      <alignment horizontal="center"/>
    </xf>
    <xf numFmtId="170" fontId="0" fillId="0" borderId="34" xfId="0" applyNumberFormat="1" applyBorder="1"/>
    <xf numFmtId="1" fontId="0" fillId="0" borderId="35" xfId="0" applyNumberFormat="1" applyBorder="1" applyAlignment="1">
      <alignment horizontal="center"/>
    </xf>
    <xf numFmtId="169" fontId="20" fillId="0" borderId="0" xfId="1" applyNumberFormat="1" applyFont="1" applyFill="1" applyAlignment="1">
      <alignment horizontal="center"/>
    </xf>
    <xf numFmtId="0" fontId="1" fillId="0" borderId="27" xfId="4" applyBorder="1" applyAlignment="1">
      <alignment horizontal="left" vertical="center" wrapText="1"/>
    </xf>
    <xf numFmtId="166" fontId="16" fillId="0" borderId="27" xfId="4" applyNumberFormat="1" applyFont="1" applyBorder="1" applyAlignment="1">
      <alignment horizontal="center"/>
    </xf>
    <xf numFmtId="169" fontId="15" fillId="0" borderId="0" xfId="1" applyNumberFormat="1" applyFont="1" applyFill="1" applyAlignment="1">
      <alignment horizontal="center"/>
    </xf>
    <xf numFmtId="0" fontId="13" fillId="0" borderId="27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" fillId="0" borderId="17" xfId="4" applyBorder="1" applyAlignment="1">
      <alignment horizontal="left" vertical="center" wrapText="1"/>
    </xf>
    <xf numFmtId="0" fontId="1" fillId="0" borderId="17" xfId="4" applyBorder="1"/>
    <xf numFmtId="0" fontId="3" fillId="0" borderId="17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165" fontId="16" fillId="0" borderId="17" xfId="4" applyNumberFormat="1" applyFont="1" applyBorder="1" applyAlignment="1">
      <alignment horizontal="center"/>
    </xf>
    <xf numFmtId="3" fontId="13" fillId="0" borderId="0" xfId="0" applyNumberFormat="1" applyFont="1"/>
    <xf numFmtId="169" fontId="15" fillId="0" borderId="0" xfId="1" applyNumberFormat="1" applyFont="1" applyAlignment="1">
      <alignment horizontal="center"/>
    </xf>
    <xf numFmtId="0" fontId="13" fillId="0" borderId="34" xfId="0" applyFont="1" applyBorder="1" applyAlignment="1">
      <alignment horizontal="center"/>
    </xf>
    <xf numFmtId="0" fontId="1" fillId="0" borderId="34" xfId="4" applyBorder="1" applyAlignment="1">
      <alignment horizontal="left" vertical="center" wrapText="1"/>
    </xf>
    <xf numFmtId="0" fontId="1" fillId="5" borderId="34" xfId="4" applyFill="1" applyBorder="1" applyAlignment="1">
      <alignment horizontal="center"/>
    </xf>
    <xf numFmtId="0" fontId="1" fillId="0" borderId="34" xfId="0" applyFont="1" applyBorder="1" applyAlignment="1">
      <alignment horizontal="center" vertical="center"/>
    </xf>
    <xf numFmtId="3" fontId="13" fillId="0" borderId="34" xfId="0" applyNumberFormat="1" applyFont="1" applyBorder="1"/>
    <xf numFmtId="1" fontId="0" fillId="5" borderId="35" xfId="0" applyNumberFormat="1" applyFill="1" applyBorder="1" applyAlignment="1">
      <alignment horizontal="center"/>
    </xf>
    <xf numFmtId="1" fontId="0" fillId="5" borderId="9" xfId="0" applyNumberFormat="1" applyFill="1" applyBorder="1" applyAlignment="1">
      <alignment horizontal="center"/>
    </xf>
    <xf numFmtId="1" fontId="1" fillId="0" borderId="27" xfId="0" applyNumberFormat="1" applyFont="1" applyBorder="1" applyAlignment="1">
      <alignment horizontal="center" vertical="center"/>
    </xf>
    <xf numFmtId="1" fontId="0" fillId="5" borderId="27" xfId="0" applyNumberFormat="1" applyFill="1" applyBorder="1" applyAlignment="1">
      <alignment horizontal="center"/>
    </xf>
    <xf numFmtId="1" fontId="1" fillId="0" borderId="18" xfId="0" applyNumberFormat="1" applyFont="1" applyBorder="1" applyAlignment="1">
      <alignment horizontal="center" vertical="center"/>
    </xf>
    <xf numFmtId="0" fontId="1" fillId="0" borderId="23" xfId="0" applyFont="1" applyBorder="1" applyAlignment="1">
      <alignment horizontal="left"/>
    </xf>
    <xf numFmtId="0" fontId="12" fillId="0" borderId="23" xfId="0" applyFont="1" applyBorder="1" applyAlignment="1">
      <alignment horizontal="center"/>
    </xf>
    <xf numFmtId="165" fontId="1" fillId="0" borderId="23" xfId="0" applyNumberFormat="1" applyFont="1" applyBorder="1" applyAlignment="1">
      <alignment horizontal="center"/>
    </xf>
    <xf numFmtId="3" fontId="18" fillId="0" borderId="23" xfId="0" applyNumberFormat="1" applyFont="1" applyBorder="1"/>
    <xf numFmtId="0" fontId="1" fillId="0" borderId="27" xfId="0" applyFont="1" applyBorder="1" applyAlignment="1">
      <alignment horizontal="left"/>
    </xf>
    <xf numFmtId="0" fontId="1" fillId="5" borderId="38" xfId="0" applyFont="1" applyFill="1" applyBorder="1" applyAlignment="1">
      <alignment horizontal="center"/>
    </xf>
    <xf numFmtId="0" fontId="12" fillId="0" borderId="38" xfId="0" applyFont="1" applyBorder="1" applyAlignment="1">
      <alignment horizontal="center"/>
    </xf>
    <xf numFmtId="165" fontId="1" fillId="0" borderId="27" xfId="0" applyNumberFormat="1" applyFont="1" applyBorder="1" applyAlignment="1">
      <alignment horizontal="center"/>
    </xf>
    <xf numFmtId="3" fontId="18" fillId="0" borderId="27" xfId="0" applyNumberFormat="1" applyFont="1" applyBorder="1"/>
    <xf numFmtId="169" fontId="1" fillId="0" borderId="27" xfId="1" applyNumberFormat="1" applyFont="1" applyFill="1" applyBorder="1"/>
    <xf numFmtId="170" fontId="0" fillId="0" borderId="0" xfId="0" applyNumberFormat="1"/>
    <xf numFmtId="0" fontId="12" fillId="0" borderId="27" xfId="0" applyFont="1" applyBorder="1" applyAlignment="1">
      <alignment horizontal="center"/>
    </xf>
    <xf numFmtId="0" fontId="1" fillId="0" borderId="18" xfId="0" applyFont="1" applyBorder="1"/>
    <xf numFmtId="0" fontId="1" fillId="5" borderId="18" xfId="0" applyFont="1" applyFill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165" fontId="1" fillId="0" borderId="18" xfId="0" applyNumberFormat="1" applyFont="1" applyBorder="1" applyAlignment="1">
      <alignment horizontal="center"/>
    </xf>
    <xf numFmtId="3" fontId="18" fillId="0" borderId="18" xfId="0" applyNumberFormat="1" applyFont="1" applyBorder="1"/>
    <xf numFmtId="0" fontId="12" fillId="9" borderId="27" xfId="0" applyFont="1" applyFill="1" applyBorder="1" applyAlignment="1">
      <alignment horizontal="center"/>
    </xf>
    <xf numFmtId="165" fontId="1" fillId="0" borderId="17" xfId="0" applyNumberFormat="1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3" fontId="18" fillId="0" borderId="17" xfId="0" applyNumberFormat="1" applyFont="1" applyBorder="1"/>
    <xf numFmtId="0" fontId="1" fillId="0" borderId="34" xfId="0" applyFont="1" applyBorder="1" applyAlignment="1">
      <alignment horizontal="center"/>
    </xf>
    <xf numFmtId="0" fontId="1" fillId="0" borderId="34" xfId="0" applyFont="1" applyBorder="1"/>
    <xf numFmtId="0" fontId="12" fillId="0" borderId="34" xfId="0" applyFont="1" applyBorder="1" applyAlignment="1">
      <alignment horizontal="center"/>
    </xf>
    <xf numFmtId="165" fontId="1" fillId="0" borderId="34" xfId="0" applyNumberFormat="1" applyFont="1" applyBorder="1" applyAlignment="1">
      <alignment horizontal="center"/>
    </xf>
    <xf numFmtId="3" fontId="18" fillId="0" borderId="34" xfId="0" applyNumberFormat="1" applyFont="1" applyBorder="1"/>
    <xf numFmtId="0" fontId="13" fillId="0" borderId="38" xfId="0" applyFont="1" applyBorder="1"/>
    <xf numFmtId="0" fontId="22" fillId="0" borderId="38" xfId="8" applyFont="1" applyBorder="1" applyAlignment="1">
      <alignment horizontal="center" vertical="center"/>
    </xf>
    <xf numFmtId="165" fontId="1" fillId="0" borderId="38" xfId="0" applyNumberFormat="1" applyFont="1" applyBorder="1" applyAlignment="1">
      <alignment horizontal="center"/>
    </xf>
    <xf numFmtId="0" fontId="13" fillId="0" borderId="27" xfId="0" applyFont="1" applyBorder="1"/>
    <xf numFmtId="0" fontId="22" fillId="0" borderId="27" xfId="8" applyFont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2" fillId="8" borderId="27" xfId="0" applyFont="1" applyFill="1" applyBorder="1" applyAlignment="1">
      <alignment horizontal="center"/>
    </xf>
    <xf numFmtId="0" fontId="13" fillId="8" borderId="27" xfId="0" applyFont="1" applyFill="1" applyBorder="1" applyAlignment="1">
      <alignment horizontal="center"/>
    </xf>
    <xf numFmtId="0" fontId="13" fillId="8" borderId="27" xfId="0" applyFont="1" applyFill="1" applyBorder="1"/>
    <xf numFmtId="0" fontId="22" fillId="8" borderId="27" xfId="8" applyFont="1" applyFill="1" applyBorder="1" applyAlignment="1">
      <alignment horizontal="center" vertical="center"/>
    </xf>
    <xf numFmtId="0" fontId="12" fillId="8" borderId="38" xfId="0" applyFont="1" applyFill="1" applyBorder="1" applyAlignment="1">
      <alignment horizontal="center"/>
    </xf>
    <xf numFmtId="165" fontId="1" fillId="8" borderId="27" xfId="0" applyNumberFormat="1" applyFont="1" applyFill="1" applyBorder="1" applyAlignment="1">
      <alignment horizontal="center"/>
    </xf>
    <xf numFmtId="3" fontId="18" fillId="8" borderId="27" xfId="0" applyNumberFormat="1" applyFont="1" applyFill="1" applyBorder="1"/>
    <xf numFmtId="0" fontId="2" fillId="0" borderId="27" xfId="0" applyFont="1" applyBorder="1" applyAlignment="1">
      <alignment horizontal="center"/>
    </xf>
    <xf numFmtId="0" fontId="22" fillId="5" borderId="27" xfId="8" applyFont="1" applyFill="1" applyBorder="1" applyAlignment="1">
      <alignment horizontal="center" vertical="center"/>
    </xf>
    <xf numFmtId="0" fontId="15" fillId="0" borderId="0" xfId="0" applyFont="1"/>
    <xf numFmtId="0" fontId="13" fillId="0" borderId="17" xfId="0" applyFont="1" applyBorder="1" applyAlignment="1">
      <alignment horizontal="center"/>
    </xf>
    <xf numFmtId="0" fontId="13" fillId="0" borderId="18" xfId="0" applyFont="1" applyBorder="1"/>
    <xf numFmtId="0" fontId="22" fillId="0" borderId="18" xfId="8" applyFont="1" applyBorder="1" applyAlignment="1">
      <alignment horizontal="center" vertical="center"/>
    </xf>
    <xf numFmtId="0" fontId="13" fillId="0" borderId="18" xfId="0" applyFont="1" applyBorder="1" applyAlignment="1">
      <alignment horizontal="center"/>
    </xf>
    <xf numFmtId="3" fontId="18" fillId="0" borderId="15" xfId="0" applyNumberFormat="1" applyFont="1" applyBorder="1"/>
    <xf numFmtId="0" fontId="12" fillId="0" borderId="0" xfId="0" applyFont="1" applyAlignment="1">
      <alignment horizontal="center"/>
    </xf>
    <xf numFmtId="0" fontId="13" fillId="0" borderId="17" xfId="0" applyFont="1" applyBorder="1"/>
    <xf numFmtId="3" fontId="18" fillId="0" borderId="10" xfId="0" applyNumberFormat="1" applyFont="1" applyBorder="1"/>
    <xf numFmtId="0" fontId="13" fillId="8" borderId="38" xfId="0" applyFont="1" applyFill="1" applyBorder="1" applyAlignment="1">
      <alignment horizontal="center"/>
    </xf>
    <xf numFmtId="0" fontId="22" fillId="8" borderId="38" xfId="8" applyFont="1" applyFill="1" applyBorder="1" applyAlignment="1">
      <alignment horizontal="center" vertical="center"/>
    </xf>
    <xf numFmtId="165" fontId="1" fillId="8" borderId="38" xfId="0" applyNumberFormat="1" applyFont="1" applyFill="1" applyBorder="1" applyAlignment="1">
      <alignment horizontal="center"/>
    </xf>
    <xf numFmtId="169" fontId="1" fillId="8" borderId="38" xfId="6" applyNumberFormat="1" applyFont="1" applyFill="1" applyBorder="1" applyAlignment="1">
      <alignment horizontal="center" vertical="center"/>
    </xf>
    <xf numFmtId="170" fontId="0" fillId="8" borderId="38" xfId="0" applyNumberFormat="1" applyFill="1" applyBorder="1"/>
    <xf numFmtId="0" fontId="13" fillId="8" borderId="18" xfId="0" applyFont="1" applyFill="1" applyBorder="1"/>
    <xf numFmtId="0" fontId="23" fillId="0" borderId="23" xfId="0" applyFont="1" applyBorder="1" applyAlignment="1">
      <alignment horizontal="center"/>
    </xf>
    <xf numFmtId="0" fontId="1" fillId="0" borderId="9" xfId="0" applyFont="1" applyBorder="1" applyAlignment="1">
      <alignment horizontal="left"/>
    </xf>
    <xf numFmtId="0" fontId="22" fillId="5" borderId="23" xfId="8" applyFont="1" applyFill="1" applyBorder="1" applyAlignment="1">
      <alignment horizontal="center" vertical="center"/>
    </xf>
    <xf numFmtId="0" fontId="24" fillId="0" borderId="23" xfId="0" applyFont="1" applyBorder="1" applyAlignment="1">
      <alignment horizontal="center"/>
    </xf>
    <xf numFmtId="169" fontId="1" fillId="0" borderId="8" xfId="1" applyNumberFormat="1" applyFont="1" applyBorder="1"/>
    <xf numFmtId="0" fontId="23" fillId="0" borderId="38" xfId="0" applyFont="1" applyBorder="1" applyAlignment="1">
      <alignment horizontal="center"/>
    </xf>
    <xf numFmtId="0" fontId="17" fillId="0" borderId="27" xfId="0" applyFont="1" applyBorder="1"/>
    <xf numFmtId="0" fontId="17" fillId="5" borderId="27" xfId="8" applyFont="1" applyFill="1" applyBorder="1" applyAlignment="1">
      <alignment horizontal="center" vertical="center"/>
    </xf>
    <xf numFmtId="165" fontId="17" fillId="0" borderId="27" xfId="0" applyNumberFormat="1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3" fontId="18" fillId="0" borderId="31" xfId="0" applyNumberFormat="1" applyFont="1" applyBorder="1"/>
    <xf numFmtId="0" fontId="17" fillId="5" borderId="27" xfId="8" applyFont="1" applyFill="1" applyBorder="1" applyAlignment="1">
      <alignment horizontal="center"/>
    </xf>
    <xf numFmtId="0" fontId="23" fillId="0" borderId="27" xfId="0" applyFont="1" applyBorder="1"/>
    <xf numFmtId="0" fontId="23" fillId="0" borderId="27" xfId="0" applyFont="1" applyBorder="1" applyAlignment="1">
      <alignment horizontal="center"/>
    </xf>
    <xf numFmtId="0" fontId="17" fillId="5" borderId="17" xfId="8" applyFont="1" applyFill="1" applyBorder="1" applyAlignment="1">
      <alignment horizontal="center" vertical="center"/>
    </xf>
    <xf numFmtId="165" fontId="17" fillId="0" borderId="17" xfId="0" applyNumberFormat="1" applyFont="1" applyBorder="1" applyAlignment="1">
      <alignment horizontal="center"/>
    </xf>
    <xf numFmtId="0" fontId="17" fillId="5" borderId="38" xfId="8" applyFont="1" applyFill="1" applyBorder="1" applyAlignment="1">
      <alignment horizontal="center" vertical="center"/>
    </xf>
    <xf numFmtId="0" fontId="1" fillId="0" borderId="16" xfId="0" applyFont="1" applyBorder="1"/>
    <xf numFmtId="0" fontId="23" fillId="0" borderId="34" xfId="0" applyFont="1" applyBorder="1" applyAlignment="1">
      <alignment horizontal="center"/>
    </xf>
    <xf numFmtId="0" fontId="17" fillId="5" borderId="16" xfId="8" applyFon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/>
    </xf>
    <xf numFmtId="169" fontId="1" fillId="0" borderId="16" xfId="6" applyNumberFormat="1" applyFont="1" applyFill="1" applyBorder="1" applyAlignment="1">
      <alignment horizontal="center" vertical="center"/>
    </xf>
    <xf numFmtId="1" fontId="1" fillId="0" borderId="16" xfId="4" applyNumberFormat="1" applyBorder="1" applyAlignment="1">
      <alignment horizontal="center"/>
    </xf>
    <xf numFmtId="169" fontId="1" fillId="0" borderId="16" xfId="4" applyNumberFormat="1" applyBorder="1"/>
    <xf numFmtId="1" fontId="0" fillId="0" borderId="34" xfId="0" applyNumberFormat="1" applyBorder="1" applyAlignment="1">
      <alignment horizontal="center"/>
    </xf>
    <xf numFmtId="0" fontId="1" fillId="0" borderId="34" xfId="0" applyFont="1" applyBorder="1" applyAlignment="1">
      <alignment horizontal="left"/>
    </xf>
    <xf numFmtId="0" fontId="12" fillId="0" borderId="16" xfId="0" applyFont="1" applyBorder="1" applyAlignment="1">
      <alignment horizontal="center"/>
    </xf>
    <xf numFmtId="169" fontId="1" fillId="0" borderId="35" xfId="1" applyNumberFormat="1" applyFont="1" applyBorder="1"/>
    <xf numFmtId="1" fontId="1" fillId="7" borderId="34" xfId="4" applyNumberFormat="1" applyFill="1" applyBorder="1" applyAlignment="1">
      <alignment horizontal="center"/>
    </xf>
    <xf numFmtId="169" fontId="1" fillId="7" borderId="34" xfId="4" applyNumberFormat="1" applyFill="1" applyBorder="1"/>
    <xf numFmtId="1" fontId="0" fillId="5" borderId="34" xfId="0" applyNumberFormat="1" applyFill="1" applyBorder="1" applyAlignment="1">
      <alignment horizontal="center"/>
    </xf>
    <xf numFmtId="169" fontId="23" fillId="0" borderId="27" xfId="1" applyNumberFormat="1" applyFont="1" applyFill="1" applyBorder="1"/>
    <xf numFmtId="169" fontId="23" fillId="0" borderId="45" xfId="1" applyNumberFormat="1" applyFont="1" applyFill="1" applyBorder="1"/>
    <xf numFmtId="169" fontId="23" fillId="0" borderId="10" xfId="1" applyNumberFormat="1" applyFont="1" applyFill="1" applyBorder="1"/>
    <xf numFmtId="0" fontId="17" fillId="5" borderId="34" xfId="8" applyFont="1" applyFill="1" applyBorder="1" applyAlignment="1">
      <alignment horizontal="center" vertical="center"/>
    </xf>
    <xf numFmtId="165" fontId="17" fillId="0" borderId="34" xfId="0" applyNumberFormat="1" applyFont="1" applyBorder="1" applyAlignment="1">
      <alignment horizontal="center"/>
    </xf>
    <xf numFmtId="0" fontId="17" fillId="5" borderId="23" xfId="8" applyFont="1" applyFill="1" applyBorder="1" applyAlignment="1">
      <alignment horizontal="center" vertical="center"/>
    </xf>
    <xf numFmtId="165" fontId="17" fillId="0" borderId="23" xfId="0" applyNumberFormat="1" applyFont="1" applyBorder="1" applyAlignment="1">
      <alignment horizontal="center"/>
    </xf>
    <xf numFmtId="165" fontId="17" fillId="0" borderId="9" xfId="0" applyNumberFormat="1" applyFont="1" applyBorder="1" applyAlignment="1">
      <alignment horizontal="center"/>
    </xf>
    <xf numFmtId="3" fontId="18" fillId="0" borderId="9" xfId="0" applyNumberFormat="1" applyFont="1" applyBorder="1"/>
    <xf numFmtId="169" fontId="0" fillId="0" borderId="0" xfId="1" applyNumberFormat="1" applyFont="1" applyFill="1"/>
    <xf numFmtId="169" fontId="25" fillId="0" borderId="20" xfId="0" applyNumberFormat="1" applyFont="1" applyBorder="1"/>
    <xf numFmtId="0" fontId="17" fillId="0" borderId="27" xfId="8" applyFont="1" applyBorder="1" applyAlignment="1">
      <alignment horizontal="center" vertical="center"/>
    </xf>
    <xf numFmtId="0" fontId="2" fillId="0" borderId="27" xfId="0" applyFont="1" applyBorder="1"/>
    <xf numFmtId="165" fontId="26" fillId="0" borderId="27" xfId="0" applyNumberFormat="1" applyFont="1" applyBorder="1" applyAlignment="1">
      <alignment horizontal="center"/>
    </xf>
    <xf numFmtId="169" fontId="27" fillId="0" borderId="20" xfId="0" applyNumberFormat="1" applyFont="1" applyBorder="1"/>
    <xf numFmtId="0" fontId="17" fillId="0" borderId="34" xfId="8" applyFont="1" applyBorder="1" applyAlignment="1">
      <alignment horizontal="center" vertical="center"/>
    </xf>
    <xf numFmtId="0" fontId="23" fillId="0" borderId="18" xfId="0" applyFont="1" applyBorder="1" applyAlignment="1">
      <alignment horizontal="center"/>
    </xf>
    <xf numFmtId="0" fontId="17" fillId="0" borderId="18" xfId="0" applyFont="1" applyBorder="1"/>
    <xf numFmtId="0" fontId="17" fillId="5" borderId="18" xfId="0" applyFont="1" applyFill="1" applyBorder="1" applyAlignment="1">
      <alignment horizontal="center"/>
    </xf>
    <xf numFmtId="165" fontId="17" fillId="0" borderId="18" xfId="0" applyNumberFormat="1" applyFont="1" applyBorder="1" applyAlignment="1">
      <alignment horizontal="center"/>
    </xf>
    <xf numFmtId="1" fontId="1" fillId="7" borderId="18" xfId="4" applyNumberFormat="1" applyFill="1" applyBorder="1" applyAlignment="1">
      <alignment horizontal="center"/>
    </xf>
    <xf numFmtId="1" fontId="0" fillId="5" borderId="18" xfId="0" applyNumberFormat="1" applyFill="1" applyBorder="1" applyAlignment="1">
      <alignment horizontal="center"/>
    </xf>
    <xf numFmtId="0" fontId="23" fillId="5" borderId="27" xfId="0" applyFont="1" applyFill="1" applyBorder="1" applyAlignment="1">
      <alignment horizontal="center"/>
    </xf>
    <xf numFmtId="0" fontId="28" fillId="9" borderId="27" xfId="0" applyFont="1" applyFill="1" applyBorder="1" applyAlignment="1">
      <alignment horizontal="center" vertical="center"/>
    </xf>
    <xf numFmtId="0" fontId="29" fillId="0" borderId="0" xfId="0" applyFont="1"/>
    <xf numFmtId="0" fontId="23" fillId="0" borderId="16" xfId="0" applyFont="1" applyBorder="1" applyAlignment="1">
      <alignment horizontal="center"/>
    </xf>
    <xf numFmtId="0" fontId="1" fillId="5" borderId="34" xfId="0" applyFont="1" applyFill="1" applyBorder="1" applyAlignment="1">
      <alignment horizontal="center"/>
    </xf>
    <xf numFmtId="0" fontId="14" fillId="0" borderId="0" xfId="0" applyFont="1"/>
    <xf numFmtId="0" fontId="2" fillId="0" borderId="46" xfId="0" applyFont="1" applyBorder="1"/>
    <xf numFmtId="0" fontId="23" fillId="0" borderId="46" xfId="0" applyFont="1" applyBorder="1" applyAlignment="1">
      <alignment horizontal="center"/>
    </xf>
    <xf numFmtId="0" fontId="23" fillId="0" borderId="46" xfId="0" applyFont="1" applyBorder="1"/>
    <xf numFmtId="0" fontId="3" fillId="0" borderId="46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165" fontId="17" fillId="0" borderId="46" xfId="0" applyNumberFormat="1" applyFont="1" applyBorder="1" applyAlignment="1">
      <alignment horizontal="center"/>
    </xf>
    <xf numFmtId="165" fontId="26" fillId="0" borderId="46" xfId="0" applyNumberFormat="1" applyFont="1" applyBorder="1" applyAlignment="1">
      <alignment horizontal="center"/>
    </xf>
    <xf numFmtId="169" fontId="1" fillId="0" borderId="46" xfId="6" applyNumberFormat="1" applyFont="1" applyFill="1" applyBorder="1" applyAlignment="1">
      <alignment horizontal="center" vertical="center"/>
    </xf>
    <xf numFmtId="3" fontId="18" fillId="0" borderId="46" xfId="0" applyNumberFormat="1" applyFont="1" applyBorder="1"/>
    <xf numFmtId="1" fontId="1" fillId="0" borderId="46" xfId="4" applyNumberFormat="1" applyBorder="1" applyAlignment="1">
      <alignment horizontal="center"/>
    </xf>
    <xf numFmtId="169" fontId="1" fillId="0" borderId="46" xfId="4" applyNumberFormat="1" applyBorder="1"/>
    <xf numFmtId="170" fontId="0" fillId="0" borderId="46" xfId="0" applyNumberFormat="1" applyBorder="1"/>
    <xf numFmtId="1" fontId="0" fillId="0" borderId="46" xfId="0" applyNumberFormat="1" applyBorder="1" applyAlignment="1">
      <alignment horizontal="center"/>
    </xf>
    <xf numFmtId="169" fontId="0" fillId="0" borderId="47" xfId="0" applyNumberFormat="1" applyBorder="1"/>
    <xf numFmtId="0" fontId="1" fillId="0" borderId="9" xfId="0" applyFont="1" applyBorder="1"/>
    <xf numFmtId="0" fontId="30" fillId="0" borderId="9" xfId="0" applyFont="1" applyBorder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3" fillId="0" borderId="9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69" fontId="1" fillId="0" borderId="9" xfId="6" applyNumberFormat="1" applyFont="1" applyFill="1" applyBorder="1" applyAlignment="1">
      <alignment horizontal="center" vertical="center"/>
    </xf>
    <xf numFmtId="1" fontId="1" fillId="7" borderId="9" xfId="4" applyNumberFormat="1" applyFill="1" applyBorder="1" applyAlignment="1">
      <alignment horizontal="center"/>
    </xf>
    <xf numFmtId="170" fontId="0" fillId="0" borderId="9" xfId="0" applyNumberFormat="1" applyBorder="1"/>
    <xf numFmtId="0" fontId="30" fillId="0" borderId="34" xfId="0" applyFont="1" applyBorder="1" applyAlignment="1">
      <alignment horizontal="center"/>
    </xf>
    <xf numFmtId="0" fontId="17" fillId="0" borderId="38" xfId="0" applyFont="1" applyBorder="1" applyAlignment="1">
      <alignment horizontal="center"/>
    </xf>
    <xf numFmtId="0" fontId="17" fillId="0" borderId="38" xfId="8" applyFont="1" applyBorder="1" applyAlignment="1">
      <alignment horizontal="center" vertical="center"/>
    </xf>
    <xf numFmtId="0" fontId="17" fillId="0" borderId="27" xfId="0" applyFont="1" applyBorder="1" applyAlignment="1">
      <alignment horizontal="center"/>
    </xf>
    <xf numFmtId="169" fontId="20" fillId="0" borderId="20" xfId="0" applyNumberFormat="1" applyFont="1" applyBorder="1"/>
    <xf numFmtId="0" fontId="17" fillId="0" borderId="17" xfId="0" applyFont="1" applyBorder="1" applyAlignment="1">
      <alignment horizontal="center"/>
    </xf>
    <xf numFmtId="0" fontId="30" fillId="0" borderId="23" xfId="0" applyFont="1" applyBorder="1" applyAlignment="1">
      <alignment horizontal="center"/>
    </xf>
    <xf numFmtId="0" fontId="17" fillId="0" borderId="23" xfId="8" applyFont="1" applyBorder="1" applyAlignment="1">
      <alignment horizontal="center" vertical="center"/>
    </xf>
    <xf numFmtId="169" fontId="18" fillId="0" borderId="23" xfId="1" applyNumberFormat="1" applyFont="1" applyFill="1" applyBorder="1"/>
    <xf numFmtId="0" fontId="15" fillId="0" borderId="0" xfId="0" quotePrefix="1" applyFont="1" applyAlignment="1">
      <alignment horizontal="center"/>
    </xf>
    <xf numFmtId="0" fontId="30" fillId="0" borderId="27" xfId="0" applyFont="1" applyBorder="1" applyAlignment="1">
      <alignment horizontal="center"/>
    </xf>
    <xf numFmtId="169" fontId="18" fillId="0" borderId="27" xfId="1" applyNumberFormat="1" applyFont="1" applyFill="1" applyBorder="1"/>
    <xf numFmtId="0" fontId="2" fillId="0" borderId="17" xfId="0" applyFont="1" applyBorder="1"/>
    <xf numFmtId="0" fontId="30" fillId="0" borderId="17" xfId="0" applyFont="1" applyBorder="1" applyAlignment="1">
      <alignment horizontal="center"/>
    </xf>
    <xf numFmtId="0" fontId="17" fillId="0" borderId="17" xfId="8" applyFont="1" applyBorder="1" applyAlignment="1">
      <alignment horizontal="center" vertical="center"/>
    </xf>
    <xf numFmtId="169" fontId="18" fillId="0" borderId="17" xfId="1" applyNumberFormat="1" applyFont="1" applyFill="1" applyBorder="1"/>
    <xf numFmtId="0" fontId="12" fillId="0" borderId="48" xfId="0" applyFont="1" applyBorder="1" applyAlignment="1">
      <alignment horizontal="center"/>
    </xf>
    <xf numFmtId="0" fontId="30" fillId="0" borderId="16" xfId="0" applyFont="1" applyBorder="1" applyAlignment="1">
      <alignment horizontal="center"/>
    </xf>
    <xf numFmtId="0" fontId="12" fillId="0" borderId="49" xfId="0" applyFont="1" applyBorder="1" applyAlignment="1">
      <alignment horizontal="center"/>
    </xf>
    <xf numFmtId="0" fontId="13" fillId="0" borderId="16" xfId="0" applyFont="1" applyBorder="1" applyAlignment="1">
      <alignment horizontal="center"/>
    </xf>
    <xf numFmtId="169" fontId="18" fillId="0" borderId="16" xfId="1" applyNumberFormat="1" applyFont="1" applyFill="1" applyBorder="1"/>
    <xf numFmtId="1" fontId="0" fillId="0" borderId="16" xfId="0" applyNumberFormat="1" applyBorder="1" applyAlignment="1">
      <alignment horizontal="center"/>
    </xf>
    <xf numFmtId="0" fontId="1" fillId="0" borderId="45" xfId="0" applyFont="1" applyBorder="1"/>
    <xf numFmtId="0" fontId="0" fillId="0" borderId="38" xfId="0" applyBorder="1"/>
    <xf numFmtId="165" fontId="31" fillId="0" borderId="38" xfId="0" applyNumberFormat="1" applyFont="1" applyBorder="1" applyAlignment="1">
      <alignment horizontal="center"/>
    </xf>
    <xf numFmtId="0" fontId="0" fillId="0" borderId="38" xfId="0" applyBorder="1" applyAlignment="1">
      <alignment horizontal="right"/>
    </xf>
    <xf numFmtId="169" fontId="0" fillId="7" borderId="38" xfId="4" applyNumberFormat="1" applyFont="1" applyFill="1" applyBorder="1"/>
    <xf numFmtId="0" fontId="1" fillId="0" borderId="10" xfId="0" applyFont="1" applyBorder="1" applyAlignment="1">
      <alignment horizontal="left"/>
    </xf>
    <xf numFmtId="165" fontId="31" fillId="0" borderId="27" xfId="0" applyNumberFormat="1" applyFont="1" applyBorder="1" applyAlignment="1">
      <alignment horizontal="center"/>
    </xf>
    <xf numFmtId="0" fontId="0" fillId="0" borderId="27" xfId="0" applyBorder="1" applyAlignment="1">
      <alignment horizontal="right"/>
    </xf>
    <xf numFmtId="169" fontId="0" fillId="7" borderId="27" xfId="4" applyNumberFormat="1" applyFont="1" applyFill="1" applyBorder="1"/>
    <xf numFmtId="1" fontId="0" fillId="5" borderId="17" xfId="0" applyNumberFormat="1" applyFill="1" applyBorder="1" applyAlignment="1">
      <alignment horizontal="center"/>
    </xf>
    <xf numFmtId="169" fontId="0" fillId="0" borderId="17" xfId="4" applyNumberFormat="1" applyFont="1" applyBorder="1"/>
    <xf numFmtId="169" fontId="0" fillId="0" borderId="27" xfId="4" applyNumberFormat="1" applyFont="1" applyBorder="1"/>
    <xf numFmtId="0" fontId="1" fillId="0" borderId="10" xfId="0" applyFont="1" applyBorder="1"/>
    <xf numFmtId="0" fontId="1" fillId="0" borderId="15" xfId="0" applyFont="1" applyBorder="1"/>
    <xf numFmtId="0" fontId="23" fillId="0" borderId="17" xfId="0" applyFont="1" applyBorder="1" applyAlignment="1">
      <alignment horizontal="center"/>
    </xf>
    <xf numFmtId="165" fontId="31" fillId="0" borderId="18" xfId="0" applyNumberFormat="1" applyFont="1" applyBorder="1" applyAlignment="1">
      <alignment horizontal="center"/>
    </xf>
    <xf numFmtId="0" fontId="0" fillId="0" borderId="18" xfId="0" applyBorder="1" applyAlignment="1">
      <alignment horizontal="right"/>
    </xf>
    <xf numFmtId="169" fontId="0" fillId="0" borderId="17" xfId="0" applyNumberFormat="1" applyBorder="1"/>
    <xf numFmtId="169" fontId="0" fillId="0" borderId="18" xfId="0" applyNumberFormat="1" applyBorder="1"/>
    <xf numFmtId="0" fontId="1" fillId="8" borderId="27" xfId="0" applyFont="1" applyFill="1" applyBorder="1"/>
    <xf numFmtId="0" fontId="23" fillId="8" borderId="27" xfId="0" applyFont="1" applyFill="1" applyBorder="1" applyAlignment="1">
      <alignment horizontal="center"/>
    </xf>
    <xf numFmtId="0" fontId="1" fillId="8" borderId="27" xfId="0" applyFont="1" applyFill="1" applyBorder="1" applyAlignment="1">
      <alignment horizontal="center" vertical="center"/>
    </xf>
    <xf numFmtId="165" fontId="31" fillId="8" borderId="27" xfId="0" applyNumberFormat="1" applyFont="1" applyFill="1" applyBorder="1" applyAlignment="1">
      <alignment horizontal="center"/>
    </xf>
    <xf numFmtId="0" fontId="0" fillId="8" borderId="27" xfId="0" applyFill="1" applyBorder="1" applyAlignment="1">
      <alignment horizontal="right"/>
    </xf>
    <xf numFmtId="169" fontId="0" fillId="8" borderId="27" xfId="0" applyNumberFormat="1" applyFill="1" applyBorder="1"/>
    <xf numFmtId="169" fontId="0" fillId="8" borderId="27" xfId="4" applyNumberFormat="1" applyFont="1" applyFill="1" applyBorder="1"/>
    <xf numFmtId="169" fontId="0" fillId="8" borderId="31" xfId="0" applyNumberFormat="1" applyFill="1" applyBorder="1"/>
    <xf numFmtId="0" fontId="1" fillId="0" borderId="25" xfId="0" applyFont="1" applyBorder="1" applyAlignment="1">
      <alignment horizontal="left"/>
    </xf>
    <xf numFmtId="0" fontId="1" fillId="0" borderId="50" xfId="0" applyFont="1" applyBorder="1" applyAlignment="1">
      <alignment horizontal="left"/>
    </xf>
    <xf numFmtId="0" fontId="0" fillId="0" borderId="34" xfId="0" applyBorder="1"/>
    <xf numFmtId="165" fontId="31" fillId="0" borderId="34" xfId="0" applyNumberFormat="1" applyFont="1" applyBorder="1" applyAlignment="1">
      <alignment horizontal="center"/>
    </xf>
    <xf numFmtId="0" fontId="0" fillId="0" borderId="34" xfId="0" applyBorder="1" applyAlignment="1">
      <alignment horizontal="right"/>
    </xf>
    <xf numFmtId="169" fontId="0" fillId="0" borderId="34" xfId="0" applyNumberFormat="1" applyBorder="1"/>
    <xf numFmtId="169" fontId="0" fillId="7" borderId="34" xfId="4" applyNumberFormat="1" applyFont="1" applyFill="1" applyBorder="1"/>
    <xf numFmtId="165" fontId="32" fillId="0" borderId="38" xfId="0" applyNumberFormat="1" applyFont="1" applyBorder="1" applyAlignment="1">
      <alignment horizontal="center"/>
    </xf>
    <xf numFmtId="3" fontId="33" fillId="0" borderId="38" xfId="0" applyNumberFormat="1" applyFont="1" applyBorder="1"/>
    <xf numFmtId="169" fontId="0" fillId="0" borderId="38" xfId="4" applyNumberFormat="1" applyFont="1" applyBorder="1"/>
    <xf numFmtId="0" fontId="1" fillId="0" borderId="31" xfId="0" applyFont="1" applyBorder="1"/>
    <xf numFmtId="165" fontId="31" fillId="0" borderId="17" xfId="0" applyNumberFormat="1" applyFont="1" applyBorder="1" applyAlignment="1">
      <alignment horizontal="center"/>
    </xf>
    <xf numFmtId="0" fontId="0" fillId="0" borderId="17" xfId="0" applyBorder="1" applyAlignment="1">
      <alignment horizontal="right"/>
    </xf>
    <xf numFmtId="169" fontId="15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1" fillId="0" borderId="8" xfId="0" applyFont="1" applyBorder="1" applyAlignment="1">
      <alignment horizontal="left"/>
    </xf>
    <xf numFmtId="0" fontId="23" fillId="0" borderId="9" xfId="0" applyFont="1" applyBorder="1" applyAlignment="1">
      <alignment horizontal="center"/>
    </xf>
    <xf numFmtId="0" fontId="17" fillId="0" borderId="9" xfId="8" applyFont="1" applyBorder="1" applyAlignment="1">
      <alignment horizontal="center" vertical="center"/>
    </xf>
    <xf numFmtId="165" fontId="31" fillId="0" borderId="9" xfId="0" applyNumberFormat="1" applyFont="1" applyBorder="1" applyAlignment="1">
      <alignment horizontal="center"/>
    </xf>
    <xf numFmtId="0" fontId="0" fillId="0" borderId="9" xfId="0" applyBorder="1" applyAlignment="1">
      <alignment horizontal="right"/>
    </xf>
    <xf numFmtId="1" fontId="1" fillId="0" borderId="9" xfId="4" applyNumberFormat="1" applyBorder="1" applyAlignment="1">
      <alignment horizontal="center"/>
    </xf>
    <xf numFmtId="169" fontId="0" fillId="0" borderId="9" xfId="4" applyNumberFormat="1" applyFont="1" applyBorder="1"/>
    <xf numFmtId="1" fontId="0" fillId="0" borderId="9" xfId="0" applyNumberFormat="1" applyBorder="1" applyAlignment="1">
      <alignment horizontal="center"/>
    </xf>
    <xf numFmtId="169" fontId="0" fillId="0" borderId="23" xfId="4" applyNumberFormat="1" applyFont="1" applyBorder="1"/>
    <xf numFmtId="0" fontId="1" fillId="0" borderId="15" xfId="0" applyFont="1" applyBorder="1" applyAlignment="1">
      <alignment horizontal="left"/>
    </xf>
    <xf numFmtId="0" fontId="17" fillId="0" borderId="18" xfId="8" applyFont="1" applyBorder="1" applyAlignment="1">
      <alignment horizontal="center" vertical="center"/>
    </xf>
    <xf numFmtId="1" fontId="1" fillId="0" borderId="18" xfId="4" applyNumberFormat="1" applyBorder="1" applyAlignment="1">
      <alignment horizontal="center"/>
    </xf>
    <xf numFmtId="169" fontId="0" fillId="0" borderId="18" xfId="4" applyNumberFormat="1" applyFont="1" applyBorder="1"/>
    <xf numFmtId="169" fontId="0" fillId="0" borderId="34" xfId="4" applyNumberFormat="1" applyFont="1" applyBorder="1"/>
    <xf numFmtId="0" fontId="1" fillId="0" borderId="45" xfId="0" applyFont="1" applyBorder="1" applyAlignment="1">
      <alignment horizontal="left"/>
    </xf>
    <xf numFmtId="169" fontId="1" fillId="7" borderId="38" xfId="4" applyNumberFormat="1" applyFill="1" applyBorder="1"/>
    <xf numFmtId="1" fontId="1" fillId="5" borderId="15" xfId="4" applyNumberFormat="1" applyFill="1" applyBorder="1" applyAlignment="1">
      <alignment horizontal="center"/>
    </xf>
    <xf numFmtId="169" fontId="27" fillId="0" borderId="32" xfId="0" applyNumberFormat="1" applyFont="1" applyBorder="1"/>
    <xf numFmtId="1" fontId="1" fillId="5" borderId="31" xfId="4" applyNumberFormat="1" applyFill="1" applyBorder="1" applyAlignment="1">
      <alignment horizontal="center"/>
    </xf>
    <xf numFmtId="0" fontId="1" fillId="0" borderId="35" xfId="0" applyFont="1" applyBorder="1" applyAlignment="1">
      <alignment horizontal="left"/>
    </xf>
    <xf numFmtId="1" fontId="1" fillId="5" borderId="35" xfId="4" applyNumberFormat="1" applyFill="1" applyBorder="1" applyAlignment="1">
      <alignment horizontal="center"/>
    </xf>
    <xf numFmtId="0" fontId="1" fillId="0" borderId="24" xfId="0" applyFont="1" applyBorder="1" applyAlignment="1">
      <alignment horizontal="left"/>
    </xf>
    <xf numFmtId="0" fontId="0" fillId="0" borderId="24" xfId="0" applyBorder="1"/>
    <xf numFmtId="0" fontId="3" fillId="0" borderId="51" xfId="0" applyFont="1" applyBorder="1" applyAlignment="1">
      <alignment horizontal="center" vertical="center"/>
    </xf>
    <xf numFmtId="165" fontId="31" fillId="0" borderId="23" xfId="0" applyNumberFormat="1" applyFont="1" applyBorder="1" applyAlignment="1">
      <alignment horizontal="center"/>
    </xf>
    <xf numFmtId="0" fontId="0" fillId="0" borderId="23" xfId="0" applyBorder="1" applyAlignment="1">
      <alignment horizontal="right"/>
    </xf>
    <xf numFmtId="169" fontId="0" fillId="0" borderId="23" xfId="0" applyNumberFormat="1" applyBorder="1"/>
    <xf numFmtId="169" fontId="0" fillId="7" borderId="23" xfId="4" applyNumberFormat="1" applyFont="1" applyFill="1" applyBorder="1"/>
    <xf numFmtId="1" fontId="1" fillId="5" borderId="9" xfId="4" applyNumberFormat="1" applyFill="1" applyBorder="1" applyAlignment="1">
      <alignment horizontal="center"/>
    </xf>
    <xf numFmtId="0" fontId="0" fillId="0" borderId="35" xfId="0" applyBorder="1"/>
    <xf numFmtId="0" fontId="3" fillId="0" borderId="52" xfId="0" applyFont="1" applyBorder="1" applyAlignment="1">
      <alignment horizontal="center" vertical="center"/>
    </xf>
    <xf numFmtId="1" fontId="1" fillId="5" borderId="34" xfId="4" applyNumberFormat="1" applyFill="1" applyBorder="1" applyAlignment="1">
      <alignment horizontal="center"/>
    </xf>
    <xf numFmtId="0" fontId="1" fillId="0" borderId="53" xfId="0" applyFont="1" applyBorder="1" applyAlignment="1">
      <alignment horizontal="left"/>
    </xf>
    <xf numFmtId="0" fontId="0" fillId="0" borderId="53" xfId="0" applyBorder="1"/>
    <xf numFmtId="0" fontId="17" fillId="0" borderId="46" xfId="8" applyFont="1" applyBorder="1" applyAlignment="1">
      <alignment horizontal="center" vertical="center"/>
    </xf>
    <xf numFmtId="0" fontId="3" fillId="0" borderId="54" xfId="0" applyFont="1" applyBorder="1" applyAlignment="1">
      <alignment horizontal="center" vertical="center"/>
    </xf>
    <xf numFmtId="165" fontId="31" fillId="0" borderId="46" xfId="0" applyNumberFormat="1" applyFont="1" applyBorder="1" applyAlignment="1">
      <alignment horizontal="center"/>
    </xf>
    <xf numFmtId="0" fontId="0" fillId="0" borderId="46" xfId="0" applyBorder="1" applyAlignment="1">
      <alignment horizontal="right"/>
    </xf>
    <xf numFmtId="169" fontId="0" fillId="0" borderId="46" xfId="0" applyNumberFormat="1" applyBorder="1"/>
    <xf numFmtId="169" fontId="0" fillId="0" borderId="46" xfId="4" applyNumberFormat="1" applyFont="1" applyBorder="1"/>
    <xf numFmtId="0" fontId="23" fillId="0" borderId="23" xfId="0" applyFont="1" applyBorder="1" applyAlignment="1">
      <alignment horizontal="left"/>
    </xf>
    <xf numFmtId="169" fontId="27" fillId="0" borderId="40" xfId="0" applyNumberFormat="1" applyFont="1" applyBorder="1"/>
    <xf numFmtId="0" fontId="23" fillId="0" borderId="27" xfId="0" applyFont="1" applyBorder="1" applyAlignment="1">
      <alignment horizontal="left"/>
    </xf>
    <xf numFmtId="0" fontId="3" fillId="0" borderId="11" xfId="0" applyFont="1" applyBorder="1" applyAlignment="1">
      <alignment horizontal="center" vertical="center"/>
    </xf>
    <xf numFmtId="0" fontId="3" fillId="0" borderId="55" xfId="0" applyFont="1" applyBorder="1" applyAlignment="1">
      <alignment horizontal="center" vertical="center"/>
    </xf>
    <xf numFmtId="0" fontId="1" fillId="0" borderId="38" xfId="0" applyFont="1" applyBorder="1" applyAlignment="1">
      <alignment horizontal="left" vertical="center"/>
    </xf>
    <xf numFmtId="0" fontId="1" fillId="0" borderId="45" xfId="4" applyBorder="1"/>
    <xf numFmtId="0" fontId="3" fillId="0" borderId="4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/>
    </xf>
    <xf numFmtId="0" fontId="34" fillId="0" borderId="0" xfId="0" applyFont="1" applyAlignment="1">
      <alignment horizontal="center"/>
    </xf>
    <xf numFmtId="165" fontId="16" fillId="0" borderId="38" xfId="4" applyNumberFormat="1" applyFont="1" applyBorder="1" applyAlignment="1">
      <alignment horizontal="center"/>
    </xf>
    <xf numFmtId="3" fontId="13" fillId="0" borderId="38" xfId="0" applyNumberFormat="1" applyFont="1" applyBorder="1"/>
    <xf numFmtId="0" fontId="1" fillId="0" borderId="17" xfId="0" applyFont="1" applyBorder="1" applyAlignment="1">
      <alignment horizontal="left"/>
    </xf>
    <xf numFmtId="0" fontId="3" fillId="0" borderId="43" xfId="0" applyFont="1" applyBorder="1" applyAlignment="1">
      <alignment horizontal="center" vertical="center"/>
    </xf>
    <xf numFmtId="0" fontId="1" fillId="0" borderId="46" xfId="0" applyFont="1" applyBorder="1" applyAlignment="1">
      <alignment horizontal="left"/>
    </xf>
    <xf numFmtId="0" fontId="1" fillId="0" borderId="46" xfId="4" applyBorder="1" applyAlignment="1">
      <alignment horizontal="left" vertical="center" wrapText="1"/>
    </xf>
    <xf numFmtId="0" fontId="1" fillId="0" borderId="46" xfId="0" applyFont="1" applyBorder="1"/>
    <xf numFmtId="0" fontId="1" fillId="5" borderId="46" xfId="0" applyFont="1" applyFill="1" applyBorder="1" applyAlignment="1">
      <alignment horizontal="center"/>
    </xf>
    <xf numFmtId="1" fontId="0" fillId="5" borderId="46" xfId="0" applyNumberFormat="1" applyFill="1" applyBorder="1" applyAlignment="1">
      <alignment horizontal="center"/>
    </xf>
    <xf numFmtId="1" fontId="0" fillId="5" borderId="23" xfId="0" applyNumberFormat="1" applyFill="1" applyBorder="1" applyAlignment="1">
      <alignment horizontal="center"/>
    </xf>
    <xf numFmtId="0" fontId="1" fillId="0" borderId="18" xfId="0" applyFont="1" applyBorder="1" applyAlignment="1">
      <alignment horizontal="left"/>
    </xf>
    <xf numFmtId="0" fontId="1" fillId="0" borderId="7" xfId="9" applyBorder="1"/>
    <xf numFmtId="0" fontId="1" fillId="0" borderId="9" xfId="4" applyBorder="1" applyAlignment="1">
      <alignment horizontal="left" vertical="center" wrapText="1"/>
    </xf>
    <xf numFmtId="0" fontId="1" fillId="0" borderId="26" xfId="9" applyBorder="1"/>
    <xf numFmtId="0" fontId="1" fillId="0" borderId="41" xfId="9" applyBorder="1"/>
    <xf numFmtId="0" fontId="1" fillId="5" borderId="16" xfId="0" applyFont="1" applyFill="1" applyBorder="1" applyAlignment="1">
      <alignment horizontal="center"/>
    </xf>
    <xf numFmtId="1" fontId="0" fillId="5" borderId="16" xfId="0" applyNumberFormat="1" applyFill="1" applyBorder="1" applyAlignment="1">
      <alignment horizontal="center"/>
    </xf>
    <xf numFmtId="0" fontId="1" fillId="0" borderId="22" xfId="9" applyBorder="1"/>
    <xf numFmtId="0" fontId="1" fillId="0" borderId="14" xfId="9" applyBorder="1"/>
    <xf numFmtId="0" fontId="1" fillId="0" borderId="18" xfId="4" applyBorder="1" applyAlignment="1">
      <alignment horizontal="left" vertical="center" wrapText="1"/>
    </xf>
    <xf numFmtId="169" fontId="1" fillId="0" borderId="18" xfId="4" applyNumberFormat="1" applyBorder="1"/>
    <xf numFmtId="0" fontId="1" fillId="0" borderId="30" xfId="9" applyBorder="1"/>
    <xf numFmtId="0" fontId="12" fillId="0" borderId="56" xfId="0" applyFont="1" applyBorder="1" applyAlignment="1">
      <alignment horizontal="center"/>
    </xf>
    <xf numFmtId="0" fontId="1" fillId="0" borderId="33" xfId="9" applyBorder="1"/>
    <xf numFmtId="0" fontId="23" fillId="0" borderId="18" xfId="0" applyFont="1" applyBorder="1"/>
    <xf numFmtId="0" fontId="3" fillId="9" borderId="18" xfId="0" applyFont="1" applyFill="1" applyBorder="1" applyAlignment="1">
      <alignment horizontal="center" vertical="center"/>
    </xf>
    <xf numFmtId="169" fontId="0" fillId="0" borderId="57" xfId="0" applyNumberFormat="1" applyBorder="1"/>
    <xf numFmtId="0" fontId="1" fillId="0" borderId="46" xfId="0" applyFont="1" applyBorder="1" applyAlignment="1">
      <alignment horizontal="center"/>
    </xf>
    <xf numFmtId="0" fontId="1" fillId="0" borderId="22" xfId="0" applyFont="1" applyBorder="1"/>
    <xf numFmtId="0" fontId="23" fillId="0" borderId="23" xfId="0" applyFont="1" applyBorder="1"/>
    <xf numFmtId="0" fontId="1" fillId="0" borderId="26" xfId="0" applyFont="1" applyBorder="1"/>
    <xf numFmtId="0" fontId="1" fillId="0" borderId="33" xfId="0" applyFont="1" applyBorder="1"/>
    <xf numFmtId="0" fontId="23" fillId="0" borderId="34" xfId="0" applyFont="1" applyBorder="1"/>
    <xf numFmtId="0" fontId="0" fillId="0" borderId="56" xfId="0" applyBorder="1"/>
    <xf numFmtId="0" fontId="23" fillId="0" borderId="17" xfId="0" applyFont="1" applyBorder="1"/>
    <xf numFmtId="0" fontId="1" fillId="5" borderId="17" xfId="0" applyFont="1" applyFill="1" applyBorder="1" applyAlignment="1">
      <alignment horizontal="center"/>
    </xf>
    <xf numFmtId="0" fontId="23" fillId="0" borderId="9" xfId="0" applyFont="1" applyBorder="1"/>
    <xf numFmtId="0" fontId="13" fillId="0" borderId="23" xfId="0" applyFont="1" applyBorder="1"/>
    <xf numFmtId="0" fontId="35" fillId="0" borderId="23" xfId="0" applyFont="1" applyBorder="1"/>
    <xf numFmtId="0" fontId="35" fillId="0" borderId="27" xfId="0" applyFont="1" applyBorder="1"/>
    <xf numFmtId="0" fontId="36" fillId="0" borderId="0" xfId="0" applyFont="1" applyAlignment="1">
      <alignment horizontal="center"/>
    </xf>
    <xf numFmtId="165" fontId="27" fillId="0" borderId="0" xfId="0" applyNumberFormat="1" applyFont="1"/>
    <xf numFmtId="0" fontId="27" fillId="0" borderId="0" xfId="0" applyFont="1"/>
    <xf numFmtId="0" fontId="35" fillId="0" borderId="44" xfId="0" applyFont="1" applyBorder="1"/>
    <xf numFmtId="0" fontId="36" fillId="0" borderId="0" xfId="0" applyFont="1" applyAlignment="1">
      <alignment horizontal="left"/>
    </xf>
    <xf numFmtId="0" fontId="3" fillId="9" borderId="27" xfId="0" applyFont="1" applyFill="1" applyBorder="1" applyAlignment="1">
      <alignment horizontal="center" vertical="center"/>
    </xf>
    <xf numFmtId="165" fontId="15" fillId="0" borderId="0" xfId="0" quotePrefix="1" applyNumberFormat="1" applyFont="1"/>
    <xf numFmtId="14" fontId="13" fillId="0" borderId="38" xfId="0" applyNumberFormat="1" applyFont="1" applyBorder="1"/>
    <xf numFmtId="0" fontId="35" fillId="0" borderId="17" xfId="0" applyFont="1" applyBorder="1"/>
    <xf numFmtId="0" fontId="2" fillId="8" borderId="27" xfId="0" applyFont="1" applyFill="1" applyBorder="1"/>
    <xf numFmtId="0" fontId="35" fillId="8" borderId="17" xfId="0" applyFont="1" applyFill="1" applyBorder="1"/>
    <xf numFmtId="0" fontId="17" fillId="8" borderId="27" xfId="8" applyFont="1" applyFill="1" applyBorder="1" applyAlignment="1">
      <alignment horizontal="center" vertical="center"/>
    </xf>
    <xf numFmtId="165" fontId="17" fillId="8" borderId="27" xfId="0" applyNumberFormat="1" applyFont="1" applyFill="1" applyBorder="1" applyAlignment="1">
      <alignment horizontal="center"/>
    </xf>
    <xf numFmtId="165" fontId="26" fillId="8" borderId="27" xfId="0" applyNumberFormat="1" applyFont="1" applyFill="1" applyBorder="1" applyAlignment="1">
      <alignment horizontal="center"/>
    </xf>
    <xf numFmtId="0" fontId="37" fillId="0" borderId="27" xfId="0" applyFont="1" applyBorder="1" applyAlignment="1">
      <alignment horizontal="center"/>
    </xf>
    <xf numFmtId="0" fontId="38" fillId="0" borderId="27" xfId="0" applyFont="1" applyBorder="1" applyAlignment="1">
      <alignment horizontal="center"/>
    </xf>
    <xf numFmtId="0" fontId="10" fillId="0" borderId="27" xfId="8" applyFont="1" applyBorder="1" applyAlignment="1">
      <alignment horizontal="center" vertical="center"/>
    </xf>
    <xf numFmtId="0" fontId="37" fillId="0" borderId="0" xfId="0" applyFont="1" applyAlignment="1">
      <alignment horizontal="center"/>
    </xf>
    <xf numFmtId="0" fontId="39" fillId="0" borderId="27" xfId="0" applyFont="1" applyBorder="1" applyAlignment="1">
      <alignment horizontal="center"/>
    </xf>
    <xf numFmtId="0" fontId="35" fillId="8" borderId="27" xfId="0" applyFont="1" applyFill="1" applyBorder="1"/>
    <xf numFmtId="0" fontId="35" fillId="0" borderId="19" xfId="0" applyFont="1" applyBorder="1"/>
    <xf numFmtId="0" fontId="35" fillId="0" borderId="51" xfId="0" applyFont="1" applyBorder="1"/>
    <xf numFmtId="0" fontId="13" fillId="0" borderId="34" xfId="0" applyFont="1" applyBorder="1"/>
    <xf numFmtId="0" fontId="35" fillId="0" borderId="55" xfId="0" applyFont="1" applyBorder="1"/>
    <xf numFmtId="0" fontId="35" fillId="0" borderId="11" xfId="0" applyFont="1" applyBorder="1"/>
    <xf numFmtId="0" fontId="35" fillId="8" borderId="11" xfId="0" applyFont="1" applyFill="1" applyBorder="1"/>
    <xf numFmtId="0" fontId="1" fillId="8" borderId="18" xfId="0" applyFont="1" applyFill="1" applyBorder="1"/>
    <xf numFmtId="0" fontId="1" fillId="8" borderId="18" xfId="0" applyFont="1" applyFill="1" applyBorder="1" applyAlignment="1">
      <alignment horizontal="center"/>
    </xf>
    <xf numFmtId="165" fontId="17" fillId="8" borderId="18" xfId="0" applyNumberFormat="1" applyFont="1" applyFill="1" applyBorder="1" applyAlignment="1">
      <alignment horizontal="center"/>
    </xf>
    <xf numFmtId="3" fontId="18" fillId="8" borderId="18" xfId="0" applyNumberFormat="1" applyFont="1" applyFill="1" applyBorder="1"/>
    <xf numFmtId="0" fontId="23" fillId="0" borderId="51" xfId="0" applyFont="1" applyBorder="1"/>
    <xf numFmtId="0" fontId="23" fillId="0" borderId="55" xfId="0" applyFont="1" applyBorder="1"/>
    <xf numFmtId="169" fontId="27" fillId="0" borderId="28" xfId="0" applyNumberFormat="1" applyFont="1" applyBorder="1"/>
    <xf numFmtId="169" fontId="27" fillId="0" borderId="36" xfId="0" applyNumberFormat="1" applyFont="1" applyBorder="1"/>
    <xf numFmtId="0" fontId="35" fillId="0" borderId="12" xfId="0" applyFont="1" applyBorder="1"/>
    <xf numFmtId="1" fontId="0" fillId="0" borderId="45" xfId="0" applyNumberFormat="1" applyBorder="1" applyAlignment="1">
      <alignment horizontal="center"/>
    </xf>
    <xf numFmtId="0" fontId="17" fillId="5" borderId="23" xfId="8" applyFont="1" applyFill="1" applyBorder="1" applyAlignment="1">
      <alignment horizontal="center"/>
    </xf>
    <xf numFmtId="0" fontId="10" fillId="0" borderId="23" xfId="8" applyFont="1" applyBorder="1" applyAlignment="1">
      <alignment horizontal="center"/>
    </xf>
    <xf numFmtId="0" fontId="10" fillId="0" borderId="27" xfId="8" applyFont="1" applyBorder="1" applyAlignment="1">
      <alignment horizontal="center"/>
    </xf>
    <xf numFmtId="0" fontId="17" fillId="5" borderId="17" xfId="8" applyFont="1" applyFill="1" applyBorder="1" applyAlignment="1">
      <alignment horizontal="center"/>
    </xf>
    <xf numFmtId="0" fontId="17" fillId="0" borderId="27" xfId="8" applyFont="1" applyBorder="1" applyAlignment="1">
      <alignment horizontal="center"/>
    </xf>
    <xf numFmtId="0" fontId="17" fillId="0" borderId="18" xfId="8" applyFont="1" applyBorder="1" applyAlignment="1">
      <alignment horizontal="center"/>
    </xf>
    <xf numFmtId="0" fontId="17" fillId="0" borderId="17" xfId="8" applyFont="1" applyBorder="1" applyAlignment="1">
      <alignment horizontal="center"/>
    </xf>
    <xf numFmtId="0" fontId="17" fillId="0" borderId="38" xfId="8" applyFont="1" applyBorder="1" applyAlignment="1">
      <alignment horizontal="center"/>
    </xf>
    <xf numFmtId="0" fontId="13" fillId="0" borderId="16" xfId="0" applyFont="1" applyBorder="1"/>
    <xf numFmtId="0" fontId="35" fillId="0" borderId="16" xfId="0" applyFont="1" applyBorder="1"/>
    <xf numFmtId="0" fontId="1" fillId="0" borderId="16" xfId="0" applyFont="1" applyBorder="1" applyAlignment="1">
      <alignment horizontal="center"/>
    </xf>
    <xf numFmtId="3" fontId="18" fillId="0" borderId="16" xfId="0" applyNumberFormat="1" applyFont="1" applyBorder="1"/>
    <xf numFmtId="0" fontId="13" fillId="0" borderId="46" xfId="0" applyFont="1" applyBorder="1"/>
    <xf numFmtId="0" fontId="35" fillId="0" borderId="54" xfId="0" applyFont="1" applyBorder="1"/>
    <xf numFmtId="0" fontId="2" fillId="0" borderId="23" xfId="0" applyFont="1" applyBorder="1"/>
    <xf numFmtId="1" fontId="0" fillId="0" borderId="23" xfId="0" applyNumberFormat="1" applyBorder="1" applyAlignment="1">
      <alignment horizontal="center"/>
    </xf>
    <xf numFmtId="0" fontId="35" fillId="0" borderId="52" xfId="0" applyFont="1" applyBorder="1"/>
    <xf numFmtId="0" fontId="13" fillId="8" borderId="34" xfId="0" applyFont="1" applyFill="1" applyBorder="1"/>
    <xf numFmtId="0" fontId="35" fillId="8" borderId="34" xfId="0" applyFont="1" applyFill="1" applyBorder="1"/>
    <xf numFmtId="0" fontId="1" fillId="8" borderId="34" xfId="0" applyFont="1" applyFill="1" applyBorder="1"/>
    <xf numFmtId="0" fontId="1" fillId="8" borderId="34" xfId="0" applyFont="1" applyFill="1" applyBorder="1" applyAlignment="1">
      <alignment horizontal="center"/>
    </xf>
    <xf numFmtId="0" fontId="3" fillId="8" borderId="34" xfId="0" applyFont="1" applyFill="1" applyBorder="1" applyAlignment="1">
      <alignment horizontal="center" vertical="center"/>
    </xf>
    <xf numFmtId="165" fontId="17" fillId="8" borderId="34" xfId="0" applyNumberFormat="1" applyFont="1" applyFill="1" applyBorder="1" applyAlignment="1">
      <alignment horizontal="center"/>
    </xf>
    <xf numFmtId="3" fontId="18" fillId="8" borderId="34" xfId="0" applyNumberFormat="1" applyFont="1" applyFill="1" applyBorder="1"/>
    <xf numFmtId="1" fontId="0" fillId="8" borderId="34" xfId="0" applyNumberFormat="1" applyFill="1" applyBorder="1" applyAlignment="1">
      <alignment horizontal="center"/>
    </xf>
    <xf numFmtId="169" fontId="0" fillId="8" borderId="34" xfId="0" applyNumberFormat="1" applyFill="1" applyBorder="1"/>
    <xf numFmtId="0" fontId="35" fillId="0" borderId="38" xfId="0" applyFont="1" applyBorder="1"/>
    <xf numFmtId="1" fontId="0" fillId="8" borderId="18" xfId="0" applyNumberFormat="1" applyFill="1" applyBorder="1" applyAlignment="1">
      <alignment horizontal="center"/>
    </xf>
    <xf numFmtId="0" fontId="35" fillId="0" borderId="43" xfId="0" applyFont="1" applyBorder="1"/>
    <xf numFmtId="0" fontId="35" fillId="0" borderId="34" xfId="0" applyFont="1" applyBorder="1"/>
    <xf numFmtId="0" fontId="31" fillId="0" borderId="46" xfId="0" applyFont="1" applyBorder="1"/>
    <xf numFmtId="0" fontId="0" fillId="0" borderId="46" xfId="0" applyBorder="1"/>
    <xf numFmtId="0" fontId="0" fillId="0" borderId="46" xfId="0" applyBorder="1" applyAlignment="1">
      <alignment horizontal="center"/>
    </xf>
    <xf numFmtId="0" fontId="6" fillId="0" borderId="46" xfId="0" applyFont="1" applyBorder="1" applyAlignment="1">
      <alignment horizontal="center"/>
    </xf>
    <xf numFmtId="165" fontId="0" fillId="0" borderId="46" xfId="0" applyNumberFormat="1" applyBorder="1" applyAlignment="1">
      <alignment horizontal="center"/>
    </xf>
    <xf numFmtId="166" fontId="0" fillId="0" borderId="46" xfId="0" applyNumberFormat="1" applyBorder="1" applyAlignment="1">
      <alignment horizontal="center"/>
    </xf>
    <xf numFmtId="169" fontId="0" fillId="0" borderId="46" xfId="1" applyNumberFormat="1" applyFont="1" applyFill="1" applyBorder="1"/>
    <xf numFmtId="169" fontId="0" fillId="8" borderId="57" xfId="0" applyNumberFormat="1" applyFill="1" applyBorder="1"/>
    <xf numFmtId="1" fontId="1" fillId="8" borderId="18" xfId="4" applyNumberFormat="1" applyFill="1" applyBorder="1" applyAlignment="1">
      <alignment horizontal="center"/>
    </xf>
    <xf numFmtId="169" fontId="1" fillId="8" borderId="18" xfId="4" applyNumberFormat="1" applyFill="1" applyBorder="1"/>
    <xf numFmtId="0" fontId="13" fillId="10" borderId="27" xfId="0" applyFont="1" applyFill="1" applyBorder="1"/>
    <xf numFmtId="0" fontId="35" fillId="10" borderId="17" xfId="0" applyFont="1" applyFill="1" applyBorder="1"/>
    <xf numFmtId="0" fontId="1" fillId="10" borderId="27" xfId="0" applyFont="1" applyFill="1" applyBorder="1"/>
    <xf numFmtId="0" fontId="1" fillId="10" borderId="27" xfId="0" applyFont="1" applyFill="1" applyBorder="1" applyAlignment="1">
      <alignment horizontal="center"/>
    </xf>
    <xf numFmtId="0" fontId="3" fillId="10" borderId="27" xfId="0" applyFont="1" applyFill="1" applyBorder="1" applyAlignment="1">
      <alignment horizontal="center" vertical="center"/>
    </xf>
    <xf numFmtId="0" fontId="1" fillId="10" borderId="27" xfId="0" applyFont="1" applyFill="1" applyBorder="1" applyAlignment="1">
      <alignment horizontal="center" vertical="center"/>
    </xf>
    <xf numFmtId="165" fontId="17" fillId="10" borderId="27" xfId="0" applyNumberFormat="1" applyFont="1" applyFill="1" applyBorder="1" applyAlignment="1">
      <alignment horizontal="center"/>
    </xf>
    <xf numFmtId="169" fontId="1" fillId="10" borderId="27" xfId="6" applyNumberFormat="1" applyFont="1" applyFill="1" applyBorder="1" applyAlignment="1">
      <alignment horizontal="center" vertical="center"/>
    </xf>
    <xf numFmtId="3" fontId="18" fillId="10" borderId="27" xfId="0" applyNumberFormat="1" applyFont="1" applyFill="1" applyBorder="1"/>
    <xf numFmtId="1" fontId="1" fillId="10" borderId="17" xfId="4" applyNumberFormat="1" applyFill="1" applyBorder="1" applyAlignment="1">
      <alignment horizontal="center"/>
    </xf>
    <xf numFmtId="169" fontId="1" fillId="10" borderId="17" xfId="4" applyNumberFormat="1" applyFill="1" applyBorder="1"/>
    <xf numFmtId="170" fontId="0" fillId="10" borderId="27" xfId="0" applyNumberFormat="1" applyFill="1" applyBorder="1"/>
    <xf numFmtId="1" fontId="0" fillId="10" borderId="27" xfId="0" applyNumberFormat="1" applyFill="1" applyBorder="1" applyAlignment="1">
      <alignment horizontal="center"/>
    </xf>
    <xf numFmtId="169" fontId="0" fillId="10" borderId="20" xfId="0" applyNumberFormat="1" applyFill="1" applyBorder="1"/>
    <xf numFmtId="0" fontId="35" fillId="10" borderId="27" xfId="0" applyFont="1" applyFill="1" applyBorder="1"/>
    <xf numFmtId="1" fontId="1" fillId="10" borderId="27" xfId="4" applyNumberFormat="1" applyFill="1" applyBorder="1" applyAlignment="1">
      <alignment horizontal="center"/>
    </xf>
    <xf numFmtId="169" fontId="1" fillId="10" borderId="27" xfId="4" applyNumberFormat="1" applyFill="1" applyBorder="1"/>
    <xf numFmtId="169" fontId="0" fillId="10" borderId="27" xfId="0" applyNumberFormat="1" applyFill="1" applyBorder="1"/>
    <xf numFmtId="0" fontId="15" fillId="0" borderId="0" xfId="0" applyFont="1" applyAlignment="1">
      <alignment horizontal="right"/>
    </xf>
    <xf numFmtId="0" fontId="13" fillId="0" borderId="9" xfId="0" applyFont="1" applyBorder="1"/>
    <xf numFmtId="0" fontId="1" fillId="0" borderId="9" xfId="0" applyFont="1" applyBorder="1" applyAlignment="1">
      <alignment horizontal="center"/>
    </xf>
    <xf numFmtId="169" fontId="27" fillId="0" borderId="57" xfId="0" applyNumberFormat="1" applyFont="1" applyBorder="1"/>
    <xf numFmtId="0" fontId="23" fillId="0" borderId="44" xfId="0" applyFont="1" applyBorder="1"/>
    <xf numFmtId="0" fontId="3" fillId="0" borderId="45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 vertical="center"/>
    </xf>
    <xf numFmtId="0" fontId="13" fillId="8" borderId="38" xfId="0" applyFont="1" applyFill="1" applyBorder="1"/>
    <xf numFmtId="0" fontId="23" fillId="8" borderId="44" xfId="0" applyFont="1" applyFill="1" applyBorder="1"/>
    <xf numFmtId="0" fontId="1" fillId="8" borderId="38" xfId="0" applyFont="1" applyFill="1" applyBorder="1"/>
    <xf numFmtId="0" fontId="1" fillId="8" borderId="38" xfId="0" applyFont="1" applyFill="1" applyBorder="1" applyAlignment="1">
      <alignment horizontal="center"/>
    </xf>
    <xf numFmtId="0" fontId="3" fillId="8" borderId="45" xfId="0" applyFont="1" applyFill="1" applyBorder="1" applyAlignment="1">
      <alignment horizontal="center" vertical="center"/>
    </xf>
    <xf numFmtId="0" fontId="1" fillId="8" borderId="58" xfId="0" applyFont="1" applyFill="1" applyBorder="1" applyAlignment="1">
      <alignment horizontal="center" vertical="center"/>
    </xf>
    <xf numFmtId="165" fontId="17" fillId="8" borderId="38" xfId="0" applyNumberFormat="1" applyFont="1" applyFill="1" applyBorder="1" applyAlignment="1">
      <alignment horizontal="center"/>
    </xf>
    <xf numFmtId="3" fontId="18" fillId="8" borderId="38" xfId="0" applyNumberFormat="1" applyFont="1" applyFill="1" applyBorder="1"/>
    <xf numFmtId="1" fontId="0" fillId="8" borderId="38" xfId="0" applyNumberFormat="1" applyFill="1" applyBorder="1" applyAlignment="1">
      <alignment horizontal="center"/>
    </xf>
    <xf numFmtId="166" fontId="17" fillId="0" borderId="27" xfId="0" applyNumberFormat="1" applyFont="1" applyBorder="1" applyAlignment="1">
      <alignment horizontal="center"/>
    </xf>
    <xf numFmtId="170" fontId="1" fillId="0" borderId="27" xfId="0" applyNumberFormat="1" applyFont="1" applyBorder="1"/>
    <xf numFmtId="165" fontId="1" fillId="0" borderId="0" xfId="0" applyNumberFormat="1" applyFont="1"/>
    <xf numFmtId="0" fontId="1" fillId="0" borderId="0" xfId="0" applyFont="1"/>
    <xf numFmtId="0" fontId="1" fillId="0" borderId="38" xfId="0" applyFont="1" applyBorder="1" applyAlignment="1">
      <alignment horizontal="left"/>
    </xf>
    <xf numFmtId="0" fontId="1" fillId="0" borderId="44" xfId="0" applyFont="1" applyBorder="1"/>
    <xf numFmtId="0" fontId="3" fillId="0" borderId="38" xfId="0" applyFont="1" applyBorder="1" applyAlignment="1">
      <alignment horizontal="center"/>
    </xf>
    <xf numFmtId="166" fontId="17" fillId="0" borderId="38" xfId="0" applyNumberFormat="1" applyFont="1" applyBorder="1" applyAlignment="1">
      <alignment horizontal="center"/>
    </xf>
    <xf numFmtId="169" fontId="1" fillId="0" borderId="38" xfId="1" applyNumberFormat="1" applyFont="1" applyFill="1" applyBorder="1"/>
    <xf numFmtId="170" fontId="1" fillId="0" borderId="38" xfId="0" applyNumberFormat="1" applyFont="1" applyBorder="1"/>
    <xf numFmtId="0" fontId="40" fillId="0" borderId="0" xfId="0" applyFont="1" applyAlignment="1">
      <alignment horizontal="center"/>
    </xf>
    <xf numFmtId="0" fontId="2" fillId="0" borderId="38" xfId="0" applyFont="1" applyBorder="1" applyAlignment="1">
      <alignment horizontal="left"/>
    </xf>
    <xf numFmtId="0" fontId="1" fillId="8" borderId="38" xfId="0" applyFont="1" applyFill="1" applyBorder="1" applyAlignment="1">
      <alignment horizontal="left"/>
    </xf>
    <xf numFmtId="0" fontId="1" fillId="8" borderId="44" xfId="0" applyFont="1" applyFill="1" applyBorder="1"/>
    <xf numFmtId="0" fontId="3" fillId="8" borderId="38" xfId="0" applyFont="1" applyFill="1" applyBorder="1" applyAlignment="1">
      <alignment horizontal="center"/>
    </xf>
    <xf numFmtId="166" fontId="17" fillId="8" borderId="38" xfId="0" applyNumberFormat="1" applyFont="1" applyFill="1" applyBorder="1" applyAlignment="1">
      <alignment horizontal="center"/>
    </xf>
    <xf numFmtId="169" fontId="1" fillId="8" borderId="38" xfId="1" applyNumberFormat="1" applyFont="1" applyFill="1" applyBorder="1"/>
    <xf numFmtId="170" fontId="1" fillId="8" borderId="38" xfId="0" applyNumberFormat="1" applyFont="1" applyFill="1" applyBorder="1"/>
    <xf numFmtId="14" fontId="1" fillId="0" borderId="38" xfId="0" applyNumberFormat="1" applyFont="1" applyBorder="1" applyAlignment="1">
      <alignment horizontal="left"/>
    </xf>
    <xf numFmtId="14" fontId="1" fillId="8" borderId="38" xfId="0" applyNumberFormat="1" applyFont="1" applyFill="1" applyBorder="1" applyAlignment="1">
      <alignment horizontal="left"/>
    </xf>
    <xf numFmtId="0" fontId="16" fillId="8" borderId="27" xfId="0" applyFont="1" applyFill="1" applyBorder="1" applyAlignment="1">
      <alignment horizontal="left" vertical="center"/>
    </xf>
    <xf numFmtId="0" fontId="16" fillId="8" borderId="38" xfId="0" applyFont="1" applyFill="1" applyBorder="1" applyAlignment="1">
      <alignment horizontal="left" vertical="center"/>
    </xf>
    <xf numFmtId="0" fontId="1" fillId="7" borderId="27" xfId="4" quotePrefix="1" applyFill="1" applyBorder="1" applyAlignment="1">
      <alignment vertical="center"/>
    </xf>
    <xf numFmtId="0" fontId="1" fillId="0" borderId="27" xfId="4" applyBorder="1" applyAlignment="1">
      <alignment horizontal="center" vertical="center" wrapText="1"/>
    </xf>
    <xf numFmtId="0" fontId="1" fillId="7" borderId="0" xfId="4" quotePrefix="1" applyFill="1" applyAlignment="1">
      <alignment vertical="center"/>
    </xf>
    <xf numFmtId="0" fontId="1" fillId="7" borderId="0" xfId="4" applyFill="1" applyAlignment="1">
      <alignment horizontal="center" vertical="center"/>
    </xf>
    <xf numFmtId="0" fontId="1" fillId="7" borderId="0" xfId="4" applyFill="1" applyAlignment="1">
      <alignment vertical="center"/>
    </xf>
    <xf numFmtId="0" fontId="1" fillId="7" borderId="38" xfId="4" applyFill="1" applyBorder="1" applyAlignment="1">
      <alignment vertical="top" wrapText="1"/>
    </xf>
    <xf numFmtId="0" fontId="1" fillId="0" borderId="38" xfId="4" applyBorder="1" applyAlignment="1">
      <alignment horizontal="center" vertical="top" wrapText="1"/>
    </xf>
    <xf numFmtId="0" fontId="12" fillId="7" borderId="38" xfId="4" applyFont="1" applyFill="1" applyBorder="1" applyAlignment="1">
      <alignment vertical="center" wrapText="1"/>
    </xf>
    <xf numFmtId="0" fontId="13" fillId="7" borderId="0" xfId="4" applyFont="1" applyFill="1" applyAlignment="1">
      <alignment vertical="center" wrapText="1"/>
    </xf>
    <xf numFmtId="165" fontId="1" fillId="7" borderId="0" xfId="4" applyNumberFormat="1" applyFill="1" applyAlignment="1">
      <alignment horizontal="center" vertical="center"/>
    </xf>
    <xf numFmtId="166" fontId="1" fillId="7" borderId="0" xfId="4" applyNumberFormat="1" applyFill="1" applyAlignment="1">
      <alignment horizontal="center" vertical="center"/>
    </xf>
    <xf numFmtId="169" fontId="1" fillId="7" borderId="38" xfId="6" applyNumberFormat="1" applyFont="1" applyFill="1" applyBorder="1" applyAlignment="1">
      <alignment horizontal="center" vertical="center"/>
    </xf>
    <xf numFmtId="0" fontId="1" fillId="7" borderId="0" xfId="4" applyFill="1"/>
    <xf numFmtId="169" fontId="1" fillId="7" borderId="27" xfId="6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/>
    </xf>
    <xf numFmtId="0" fontId="1" fillId="7" borderId="27" xfId="4" applyFill="1" applyBorder="1" applyAlignment="1">
      <alignment vertical="top" wrapText="1"/>
    </xf>
    <xf numFmtId="0" fontId="12" fillId="7" borderId="27" xfId="4" applyFont="1" applyFill="1" applyBorder="1" applyAlignment="1">
      <alignment vertical="center" wrapText="1"/>
    </xf>
    <xf numFmtId="169" fontId="41" fillId="7" borderId="0" xfId="6" applyNumberFormat="1" applyFont="1" applyFill="1" applyBorder="1" applyAlignment="1">
      <alignment horizontal="center" vertical="center"/>
    </xf>
    <xf numFmtId="0" fontId="2" fillId="7" borderId="0" xfId="4" applyFont="1" applyFill="1"/>
    <xf numFmtId="0" fontId="41" fillId="7" borderId="0" xfId="4" applyFont="1" applyFill="1" applyAlignment="1">
      <alignment horizontal="center"/>
    </xf>
    <xf numFmtId="0" fontId="41" fillId="0" borderId="0" xfId="0" applyFont="1" applyAlignment="1">
      <alignment horizontal="center"/>
    </xf>
    <xf numFmtId="0" fontId="1" fillId="7" borderId="0" xfId="4" applyFill="1" applyAlignment="1">
      <alignment vertical="top" wrapText="1"/>
    </xf>
    <xf numFmtId="0" fontId="1" fillId="7" borderId="0" xfId="4" applyFill="1" applyAlignment="1">
      <alignment horizontal="center" vertical="top" wrapText="1"/>
    </xf>
    <xf numFmtId="0" fontId="12" fillId="7" borderId="0" xfId="4" applyFont="1" applyFill="1" applyAlignment="1">
      <alignment vertical="center" wrapText="1"/>
    </xf>
    <xf numFmtId="169" fontId="1" fillId="7" borderId="0" xfId="6" applyNumberFormat="1" applyFont="1" applyFill="1" applyBorder="1" applyAlignment="1">
      <alignment horizontal="center" vertical="center"/>
    </xf>
    <xf numFmtId="0" fontId="42" fillId="0" borderId="0" xfId="0" applyFont="1"/>
    <xf numFmtId="0" fontId="42" fillId="0" borderId="0" xfId="0" applyFont="1" applyAlignment="1">
      <alignment horizontal="center"/>
    </xf>
    <xf numFmtId="169" fontId="0" fillId="0" borderId="0" xfId="0" applyNumberFormat="1"/>
    <xf numFmtId="0" fontId="43" fillId="7" borderId="0" xfId="4" quotePrefix="1" applyFont="1" applyFill="1" applyAlignment="1">
      <alignment vertical="center"/>
    </xf>
    <xf numFmtId="169" fontId="1" fillId="7" borderId="0" xfId="4" applyNumberFormat="1" applyFill="1"/>
    <xf numFmtId="0" fontId="3" fillId="4" borderId="17" xfId="4" applyFont="1" applyFill="1" applyBorder="1" applyAlignment="1">
      <alignment horizontal="center" vertical="center"/>
    </xf>
    <xf numFmtId="0" fontId="3" fillId="4" borderId="17" xfId="4" applyFont="1" applyFill="1" applyBorder="1" applyAlignment="1">
      <alignment horizontal="center" vertical="center" wrapText="1"/>
    </xf>
    <xf numFmtId="169" fontId="3" fillId="4" borderId="17" xfId="6" applyNumberFormat="1" applyFont="1" applyFill="1" applyBorder="1" applyAlignment="1">
      <alignment horizontal="center" vertical="center" wrapText="1"/>
    </xf>
    <xf numFmtId="0" fontId="3" fillId="4" borderId="17" xfId="0" applyFont="1" applyFill="1" applyBorder="1" applyAlignment="1">
      <alignment horizontal="center" vertical="center" wrapText="1"/>
    </xf>
    <xf numFmtId="0" fontId="3" fillId="4" borderId="27" xfId="0" applyFont="1" applyFill="1" applyBorder="1" applyAlignment="1">
      <alignment horizontal="center" vertical="center" wrapText="1"/>
    </xf>
    <xf numFmtId="0" fontId="3" fillId="0" borderId="17" xfId="4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49" fontId="1" fillId="0" borderId="27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 wrapText="1"/>
    </xf>
    <xf numFmtId="166" fontId="1" fillId="0" borderId="27" xfId="4" applyNumberFormat="1" applyBorder="1" applyAlignment="1">
      <alignment horizontal="center"/>
    </xf>
    <xf numFmtId="41" fontId="0" fillId="0" borderId="27" xfId="2" applyFont="1" applyFill="1" applyBorder="1" applyAlignment="1">
      <alignment vertical="center" wrapText="1"/>
    </xf>
    <xf numFmtId="9" fontId="44" fillId="0" borderId="0" xfId="2" applyNumberFormat="1" applyFont="1" applyFill="1" applyBorder="1" applyAlignment="1">
      <alignment horizontal="center"/>
    </xf>
    <xf numFmtId="0" fontId="1" fillId="0" borderId="31" xfId="4" applyBorder="1" applyAlignment="1">
      <alignment horizontal="center" vertical="center"/>
    </xf>
    <xf numFmtId="0" fontId="1" fillId="0" borderId="27" xfId="4" applyBorder="1" applyAlignment="1">
      <alignment horizontal="left" vertical="center"/>
    </xf>
    <xf numFmtId="0" fontId="1" fillId="0" borderId="27" xfId="0" applyFont="1" applyBorder="1" applyAlignment="1">
      <alignment vertical="center"/>
    </xf>
    <xf numFmtId="0" fontId="3" fillId="0" borderId="38" xfId="4" applyFont="1" applyBorder="1" applyAlignment="1">
      <alignment horizontal="center"/>
    </xf>
    <xf numFmtId="165" fontId="1" fillId="0" borderId="38" xfId="4" applyNumberFormat="1" applyBorder="1" applyAlignment="1">
      <alignment horizontal="center"/>
    </xf>
    <xf numFmtId="166" fontId="1" fillId="0" borderId="38" xfId="4" applyNumberFormat="1" applyBorder="1" applyAlignment="1">
      <alignment horizontal="center"/>
    </xf>
    <xf numFmtId="170" fontId="1" fillId="0" borderId="38" xfId="7" applyFont="1" applyFill="1" applyBorder="1"/>
    <xf numFmtId="0" fontId="1" fillId="7" borderId="17" xfId="4" applyFill="1" applyBorder="1" applyAlignment="1">
      <alignment horizontal="center" vertical="center"/>
    </xf>
    <xf numFmtId="0" fontId="1" fillId="0" borderId="0" xfId="0" quotePrefix="1" applyFont="1" applyAlignment="1">
      <alignment horizontal="center" vertical="center"/>
    </xf>
    <xf numFmtId="0" fontId="1" fillId="0" borderId="17" xfId="0" quotePrefix="1" applyFont="1" applyBorder="1" applyAlignment="1">
      <alignment horizontal="center" vertical="center"/>
    </xf>
    <xf numFmtId="170" fontId="13" fillId="0" borderId="27" xfId="0" applyNumberFormat="1" applyFont="1" applyBorder="1"/>
    <xf numFmtId="170" fontId="27" fillId="0" borderId="27" xfId="0" applyNumberFormat="1" applyFont="1" applyBorder="1"/>
    <xf numFmtId="41" fontId="20" fillId="0" borderId="27" xfId="2" applyFont="1" applyFill="1" applyBorder="1" applyAlignment="1">
      <alignment vertical="center" wrapText="1"/>
    </xf>
    <xf numFmtId="170" fontId="20" fillId="0" borderId="27" xfId="0" applyNumberFormat="1" applyFont="1" applyBorder="1"/>
    <xf numFmtId="168" fontId="0" fillId="0" borderId="0" xfId="0" applyNumberFormat="1"/>
    <xf numFmtId="0" fontId="1" fillId="0" borderId="27" xfId="4" applyBorder="1" applyAlignment="1">
      <alignment horizontal="left"/>
    </xf>
    <xf numFmtId="165" fontId="16" fillId="7" borderId="27" xfId="4" applyNumberFormat="1" applyFont="1" applyFill="1" applyBorder="1" applyAlignment="1">
      <alignment horizontal="center"/>
    </xf>
    <xf numFmtId="166" fontId="16" fillId="7" borderId="27" xfId="4" applyNumberFormat="1" applyFont="1" applyFill="1" applyBorder="1" applyAlignment="1">
      <alignment horizontal="center"/>
    </xf>
    <xf numFmtId="0" fontId="1" fillId="0" borderId="45" xfId="4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1" fillId="0" borderId="27" xfId="0" quotePrefix="1" applyFont="1" applyBorder="1" applyAlignment="1">
      <alignment vertical="center"/>
    </xf>
    <xf numFmtId="0" fontId="1" fillId="0" borderId="17" xfId="0" quotePrefix="1" applyFont="1" applyBorder="1" applyAlignment="1">
      <alignment vertical="center"/>
    </xf>
    <xf numFmtId="0" fontId="1" fillId="0" borderId="17" xfId="4" applyBorder="1" applyAlignment="1">
      <alignment horizontal="center"/>
    </xf>
    <xf numFmtId="0" fontId="12" fillId="7" borderId="27" xfId="4" applyFont="1" applyFill="1" applyBorder="1" applyAlignment="1">
      <alignment horizontal="center" vertical="center" wrapText="1"/>
    </xf>
    <xf numFmtId="170" fontId="1" fillId="0" borderId="27" xfId="7" applyFont="1" applyBorder="1" applyAlignment="1">
      <alignment horizontal="center" vertical="center"/>
    </xf>
    <xf numFmtId="170" fontId="1" fillId="0" borderId="27" xfId="7" applyFont="1" applyBorder="1" applyAlignment="1">
      <alignment horizontal="center"/>
    </xf>
    <xf numFmtId="0" fontId="1" fillId="0" borderId="38" xfId="4" applyBorder="1" applyAlignment="1">
      <alignment horizontal="center" vertical="center"/>
    </xf>
    <xf numFmtId="0" fontId="1" fillId="7" borderId="38" xfId="4" applyFill="1" applyBorder="1" applyAlignment="1">
      <alignment horizontal="left" vertical="center"/>
    </xf>
    <xf numFmtId="0" fontId="1" fillId="0" borderId="27" xfId="4" quotePrefix="1" applyBorder="1" applyAlignment="1">
      <alignment vertical="center"/>
    </xf>
    <xf numFmtId="169" fontId="1" fillId="0" borderId="27" xfId="6" applyNumberFormat="1" applyFont="1" applyFill="1" applyBorder="1" applyAlignment="1">
      <alignment vertical="center"/>
    </xf>
    <xf numFmtId="169" fontId="27" fillId="0" borderId="27" xfId="0" applyNumberFormat="1" applyFont="1" applyBorder="1"/>
    <xf numFmtId="0" fontId="1" fillId="0" borderId="38" xfId="0" quotePrefix="1" applyFont="1" applyBorder="1" applyAlignment="1">
      <alignment horizontal="center" vertical="center"/>
    </xf>
    <xf numFmtId="169" fontId="27" fillId="0" borderId="0" xfId="0" applyNumberFormat="1" applyFont="1"/>
    <xf numFmtId="169" fontId="32" fillId="0" borderId="0" xfId="1" applyNumberFormat="1" applyFont="1" applyFill="1" applyAlignment="1">
      <alignment horizontal="left"/>
    </xf>
    <xf numFmtId="0" fontId="1" fillId="0" borderId="27" xfId="0" quotePrefix="1" applyFont="1" applyBorder="1" applyAlignment="1">
      <alignment horizontal="left" vertical="center"/>
    </xf>
    <xf numFmtId="0" fontId="21" fillId="0" borderId="27" xfId="0" applyFont="1" applyBorder="1" applyAlignment="1">
      <alignment horizontal="center" vertical="center"/>
    </xf>
    <xf numFmtId="165" fontId="16" fillId="0" borderId="27" xfId="4" applyNumberFormat="1" applyFont="1" applyBorder="1" applyAlignment="1">
      <alignment horizontal="center" vertical="center"/>
    </xf>
    <xf numFmtId="166" fontId="16" fillId="0" borderId="27" xfId="4" applyNumberFormat="1" applyFont="1" applyBorder="1" applyAlignment="1">
      <alignment horizontal="center" vertical="center"/>
    </xf>
    <xf numFmtId="169" fontId="1" fillId="0" borderId="27" xfId="4" applyNumberFormat="1" applyBorder="1" applyAlignment="1">
      <alignment vertical="center"/>
    </xf>
    <xf numFmtId="170" fontId="0" fillId="0" borderId="27" xfId="0" applyNumberFormat="1" applyBorder="1" applyAlignment="1">
      <alignment vertical="center"/>
    </xf>
    <xf numFmtId="169" fontId="0" fillId="0" borderId="27" xfId="0" applyNumberFormat="1" applyBorder="1" applyAlignment="1">
      <alignment vertical="center"/>
    </xf>
    <xf numFmtId="9" fontId="44" fillId="0" borderId="0" xfId="2" applyNumberFormat="1" applyFont="1" applyFill="1" applyBorder="1" applyAlignment="1">
      <alignment horizontal="center" vertical="center"/>
    </xf>
    <xf numFmtId="0" fontId="1" fillId="0" borderId="27" xfId="0" applyFont="1" applyBorder="1" applyAlignment="1">
      <alignment horizontal="left" vertical="center"/>
    </xf>
    <xf numFmtId="169" fontId="20" fillId="0" borderId="0" xfId="0" applyNumberFormat="1" applyFont="1" applyAlignment="1">
      <alignment horizontal="center"/>
    </xf>
    <xf numFmtId="0" fontId="31" fillId="0" borderId="27" xfId="0" applyFont="1" applyBorder="1" applyAlignment="1">
      <alignment horizontal="center"/>
    </xf>
    <xf numFmtId="169" fontId="20" fillId="0" borderId="17" xfId="0" applyNumberFormat="1" applyFont="1" applyBorder="1"/>
    <xf numFmtId="169" fontId="20" fillId="0" borderId="27" xfId="0" applyNumberFormat="1" applyFont="1" applyBorder="1"/>
    <xf numFmtId="0" fontId="1" fillId="7" borderId="27" xfId="4" applyFill="1" applyBorder="1" applyAlignment="1">
      <alignment horizontal="center" vertical="center"/>
    </xf>
    <xf numFmtId="169" fontId="20" fillId="0" borderId="0" xfId="1" applyNumberFormat="1" applyFont="1" applyAlignment="1">
      <alignment horizontal="center"/>
    </xf>
    <xf numFmtId="0" fontId="1" fillId="0" borderId="17" xfId="4" applyBorder="1" applyAlignment="1">
      <alignment horizontal="center" vertical="center" wrapText="1"/>
    </xf>
    <xf numFmtId="166" fontId="16" fillId="0" borderId="17" xfId="4" applyNumberFormat="1" applyFont="1" applyBorder="1" applyAlignment="1">
      <alignment horizontal="center"/>
    </xf>
    <xf numFmtId="0" fontId="1" fillId="9" borderId="27" xfId="0" applyFont="1" applyFill="1" applyBorder="1"/>
    <xf numFmtId="0" fontId="30" fillId="9" borderId="27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 vertical="center"/>
    </xf>
    <xf numFmtId="165" fontId="17" fillId="9" borderId="27" xfId="0" applyNumberFormat="1" applyFont="1" applyFill="1" applyBorder="1" applyAlignment="1">
      <alignment horizontal="center"/>
    </xf>
    <xf numFmtId="169" fontId="1" fillId="9" borderId="27" xfId="6" applyNumberFormat="1" applyFont="1" applyFill="1" applyBorder="1" applyAlignment="1">
      <alignment horizontal="center" vertical="center"/>
    </xf>
    <xf numFmtId="169" fontId="18" fillId="9" borderId="27" xfId="1" applyNumberFormat="1" applyFont="1" applyFill="1" applyBorder="1"/>
    <xf numFmtId="1" fontId="1" fillId="9" borderId="27" xfId="4" applyNumberFormat="1" applyFill="1" applyBorder="1" applyAlignment="1">
      <alignment horizontal="center"/>
    </xf>
    <xf numFmtId="169" fontId="1" fillId="9" borderId="27" xfId="4" applyNumberFormat="1" applyFill="1" applyBorder="1"/>
    <xf numFmtId="170" fontId="0" fillId="9" borderId="27" xfId="0" applyNumberFormat="1" applyFill="1" applyBorder="1"/>
    <xf numFmtId="169" fontId="0" fillId="9" borderId="20" xfId="0" applyNumberFormat="1" applyFill="1" applyBorder="1"/>
    <xf numFmtId="0" fontId="1" fillId="9" borderId="10" xfId="0" applyFont="1" applyFill="1" applyBorder="1" applyAlignment="1">
      <alignment horizontal="left"/>
    </xf>
    <xf numFmtId="0" fontId="23" fillId="9" borderId="27" xfId="0" applyFont="1" applyFill="1" applyBorder="1" applyAlignment="1">
      <alignment horizontal="center"/>
    </xf>
    <xf numFmtId="0" fontId="0" fillId="9" borderId="27" xfId="0" applyFill="1" applyBorder="1"/>
    <xf numFmtId="0" fontId="17" fillId="9" borderId="27" xfId="8" applyFont="1" applyFill="1" applyBorder="1" applyAlignment="1">
      <alignment horizontal="center" vertical="center"/>
    </xf>
    <xf numFmtId="165" fontId="31" fillId="9" borderId="27" xfId="0" applyNumberFormat="1" applyFont="1" applyFill="1" applyBorder="1" applyAlignment="1">
      <alignment horizontal="center"/>
    </xf>
    <xf numFmtId="0" fontId="0" fillId="9" borderId="27" xfId="0" applyFill="1" applyBorder="1" applyAlignment="1">
      <alignment horizontal="right"/>
    </xf>
    <xf numFmtId="3" fontId="18" fillId="9" borderId="27" xfId="0" applyNumberFormat="1" applyFont="1" applyFill="1" applyBorder="1"/>
    <xf numFmtId="169" fontId="0" fillId="9" borderId="27" xfId="0" applyNumberFormat="1" applyFill="1" applyBorder="1"/>
    <xf numFmtId="169" fontId="0" fillId="9" borderId="27" xfId="4" applyNumberFormat="1" applyFont="1" applyFill="1" applyBorder="1"/>
    <xf numFmtId="1" fontId="1" fillId="9" borderId="31" xfId="4" applyNumberFormat="1" applyFill="1" applyBorder="1" applyAlignment="1">
      <alignment horizontal="center"/>
    </xf>
    <xf numFmtId="169" fontId="20" fillId="9" borderId="20" xfId="0" applyNumberFormat="1" applyFont="1" applyFill="1" applyBorder="1"/>
    <xf numFmtId="0" fontId="10" fillId="9" borderId="27" xfId="0" applyFont="1" applyFill="1" applyBorder="1" applyAlignment="1">
      <alignment horizontal="center" vertical="center"/>
    </xf>
    <xf numFmtId="0" fontId="1" fillId="9" borderId="27" xfId="0" applyFont="1" applyFill="1" applyBorder="1" applyAlignment="1">
      <alignment horizontal="left" vertical="center"/>
    </xf>
    <xf numFmtId="0" fontId="1" fillId="9" borderId="27" xfId="4" applyFill="1" applyBorder="1" applyAlignment="1">
      <alignment horizontal="left" vertical="center" wrapText="1"/>
    </xf>
    <xf numFmtId="0" fontId="1" fillId="9" borderId="10" xfId="4" applyFill="1" applyBorder="1"/>
    <xf numFmtId="0" fontId="3" fillId="9" borderId="11" xfId="0" applyFont="1" applyFill="1" applyBorder="1" applyAlignment="1">
      <alignment horizontal="center" vertical="center"/>
    </xf>
    <xf numFmtId="165" fontId="16" fillId="9" borderId="27" xfId="4" applyNumberFormat="1" applyFon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169" fontId="0" fillId="9" borderId="17" xfId="0" applyNumberFormat="1" applyFill="1" applyBorder="1"/>
    <xf numFmtId="0" fontId="0" fillId="0" borderId="10" xfId="0" applyBorder="1"/>
    <xf numFmtId="0" fontId="30" fillId="0" borderId="38" xfId="0" applyFont="1" applyBorder="1" applyAlignment="1">
      <alignment horizontal="center"/>
    </xf>
    <xf numFmtId="169" fontId="18" fillId="0" borderId="38" xfId="1" applyNumberFormat="1" applyFont="1" applyBorder="1"/>
    <xf numFmtId="0" fontId="10" fillId="0" borderId="27" xfId="0" applyFont="1" applyBorder="1" applyAlignment="1">
      <alignment horizontal="center" vertical="center"/>
    </xf>
    <xf numFmtId="0" fontId="15" fillId="0" borderId="0" xfId="0" applyFont="1" applyAlignment="1">
      <alignment horizontal="left"/>
    </xf>
    <xf numFmtId="0" fontId="29" fillId="0" borderId="0" xfId="0" applyFont="1" applyAlignment="1">
      <alignment horizontal="center"/>
    </xf>
    <xf numFmtId="169" fontId="18" fillId="0" borderId="27" xfId="1" applyNumberFormat="1" applyFont="1" applyBorder="1"/>
    <xf numFmtId="1" fontId="1" fillId="5" borderId="10" xfId="4" applyNumberFormat="1" applyFill="1" applyBorder="1" applyAlignment="1">
      <alignment horizontal="center"/>
    </xf>
    <xf numFmtId="0" fontId="22" fillId="5" borderId="38" xfId="8" applyFont="1" applyFill="1" applyBorder="1" applyAlignment="1">
      <alignment horizontal="center" vertical="center"/>
    </xf>
    <xf numFmtId="0" fontId="1" fillId="5" borderId="18" xfId="4" applyFill="1" applyBorder="1" applyAlignment="1">
      <alignment horizontal="center"/>
    </xf>
    <xf numFmtId="0" fontId="3" fillId="0" borderId="27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/>
    </xf>
    <xf numFmtId="165" fontId="1" fillId="0" borderId="17" xfId="0" applyNumberFormat="1" applyFont="1" applyBorder="1"/>
    <xf numFmtId="0" fontId="1" fillId="0" borderId="17" xfId="0" applyFont="1" applyBorder="1" applyAlignment="1">
      <alignment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27" xfId="0" applyFont="1" applyBorder="1" applyAlignment="1">
      <alignment vertical="center" wrapText="1"/>
    </xf>
    <xf numFmtId="0" fontId="30" fillId="0" borderId="27" xfId="0" applyFont="1" applyBorder="1" applyAlignment="1">
      <alignment horizontal="left"/>
    </xf>
    <xf numFmtId="0" fontId="23" fillId="0" borderId="38" xfId="0" applyFont="1" applyBorder="1" applyAlignment="1">
      <alignment horizontal="left"/>
    </xf>
    <xf numFmtId="0" fontId="23" fillId="0" borderId="38" xfId="0" applyFont="1" applyBorder="1"/>
    <xf numFmtId="0" fontId="23" fillId="5" borderId="38" xfId="0" applyFont="1" applyFill="1" applyBorder="1" applyAlignment="1">
      <alignment horizontal="center"/>
    </xf>
    <xf numFmtId="169" fontId="1" fillId="0" borderId="38" xfId="1" applyNumberFormat="1" applyFont="1" applyBorder="1"/>
    <xf numFmtId="1" fontId="0" fillId="5" borderId="38" xfId="0" applyNumberFormat="1" applyFill="1" applyBorder="1" applyAlignment="1">
      <alignment horizontal="center"/>
    </xf>
    <xf numFmtId="0" fontId="35" fillId="0" borderId="26" xfId="0" applyFont="1" applyBorder="1" applyAlignment="1">
      <alignment horizontal="center"/>
    </xf>
    <xf numFmtId="166" fontId="33" fillId="0" borderId="27" xfId="4" applyNumberFormat="1" applyFont="1" applyBorder="1" applyAlignment="1">
      <alignment horizontal="center"/>
    </xf>
    <xf numFmtId="0" fontId="1" fillId="5" borderId="17" xfId="4" applyFill="1" applyBorder="1" applyAlignment="1">
      <alignment horizontal="center" vertical="top" wrapText="1"/>
    </xf>
    <xf numFmtId="165" fontId="1" fillId="7" borderId="38" xfId="4" applyNumberFormat="1" applyFill="1" applyBorder="1" applyAlignment="1">
      <alignment horizontal="center" vertical="center"/>
    </xf>
    <xf numFmtId="0" fontId="13" fillId="0" borderId="27" xfId="0" applyFont="1" applyBorder="1" applyAlignment="1">
      <alignment horizontal="left"/>
    </xf>
    <xf numFmtId="169" fontId="20" fillId="0" borderId="28" xfId="0" applyNumberFormat="1" applyFont="1" applyBorder="1"/>
    <xf numFmtId="0" fontId="3" fillId="11" borderId="27" xfId="0" applyFont="1" applyFill="1" applyBorder="1" applyAlignment="1">
      <alignment horizontal="center" vertical="center"/>
    </xf>
    <xf numFmtId="169" fontId="1" fillId="0" borderId="27" xfId="1" applyNumberFormat="1" applyFont="1" applyBorder="1"/>
    <xf numFmtId="1" fontId="1" fillId="5" borderId="27" xfId="4" applyNumberFormat="1" applyFill="1" applyBorder="1" applyAlignment="1">
      <alignment horizontal="center"/>
    </xf>
    <xf numFmtId="0" fontId="35" fillId="0" borderId="27" xfId="0" applyFont="1" applyBorder="1" applyAlignment="1">
      <alignment horizontal="left"/>
    </xf>
    <xf numFmtId="0" fontId="31" fillId="0" borderId="27" xfId="0" applyFont="1" applyBorder="1" applyAlignment="1">
      <alignment horizontal="left"/>
    </xf>
    <xf numFmtId="0" fontId="18" fillId="0" borderId="27" xfId="0" applyFont="1" applyBorder="1" applyAlignment="1">
      <alignment horizontal="center"/>
    </xf>
    <xf numFmtId="166" fontId="0" fillId="0" borderId="27" xfId="0" applyNumberFormat="1" applyBorder="1" applyAlignment="1">
      <alignment horizontal="center"/>
    </xf>
    <xf numFmtId="0" fontId="46" fillId="0" borderId="27" xfId="0" applyFont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4" fillId="2" borderId="1" xfId="0" applyFont="1" applyFill="1" applyBorder="1" applyAlignment="1" applyProtection="1">
      <alignment horizontal="center" vertical="center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 readingOrder="1"/>
      <protection locked="0"/>
    </xf>
    <xf numFmtId="0" fontId="0" fillId="0" borderId="0" xfId="0" applyAlignment="1">
      <alignment wrapText="1"/>
    </xf>
    <xf numFmtId="0" fontId="0" fillId="12" borderId="0" xfId="0" applyFill="1"/>
    <xf numFmtId="0" fontId="0" fillId="0" borderId="0" xfId="0"/>
    <xf numFmtId="0" fontId="3" fillId="4" borderId="9" xfId="4" applyFont="1" applyFill="1" applyBorder="1" applyAlignment="1">
      <alignment horizontal="center" vertical="center" wrapText="1"/>
    </xf>
    <xf numFmtId="0" fontId="3" fillId="4" borderId="18" xfId="4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Fill="1" applyAlignment="1">
      <alignment vertical="center"/>
    </xf>
    <xf numFmtId="0" fontId="5" fillId="9" borderId="2" xfId="0" applyFont="1" applyFill="1" applyBorder="1" applyAlignment="1" applyProtection="1">
      <alignment horizontal="center" vertical="top" wrapText="1" readingOrder="1"/>
      <protection locked="0"/>
    </xf>
    <xf numFmtId="0" fontId="5" fillId="9" borderId="2" xfId="0" applyFont="1" applyFill="1" applyBorder="1" applyAlignment="1" applyProtection="1">
      <alignment horizontal="left" vertical="top" wrapText="1" readingOrder="1"/>
      <protection locked="0"/>
    </xf>
    <xf numFmtId="0" fontId="5" fillId="9" borderId="2" xfId="0" applyFont="1" applyFill="1" applyBorder="1" applyAlignment="1" applyProtection="1">
      <alignment horizontal="right" vertical="top" wrapText="1" readingOrder="1"/>
      <protection locked="0"/>
    </xf>
    <xf numFmtId="0" fontId="0" fillId="9" borderId="0" xfId="0" applyFill="1"/>
    <xf numFmtId="0" fontId="0" fillId="0" borderId="0" xfId="0" applyAlignment="1">
      <alignment vertical="center" wrapText="1"/>
    </xf>
    <xf numFmtId="0" fontId="0" fillId="12" borderId="0" xfId="0" applyFill="1" applyAlignment="1">
      <alignment wrapText="1"/>
    </xf>
    <xf numFmtId="0" fontId="5" fillId="0" borderId="2" xfId="0" applyFont="1" applyBorder="1" applyAlignment="1" applyProtection="1">
      <alignment horizontal="center" vertical="center" wrapText="1" readingOrder="1"/>
      <protection locked="0"/>
    </xf>
    <xf numFmtId="0" fontId="5" fillId="9" borderId="2" xfId="0" applyFont="1" applyFill="1" applyBorder="1" applyAlignment="1" applyProtection="1">
      <alignment horizontal="center" vertical="center" wrapText="1" readingOrder="1"/>
      <protection locked="0"/>
    </xf>
    <xf numFmtId="0" fontId="0" fillId="0" borderId="0" xfId="0" applyFill="1" applyAlignment="1">
      <alignment horizontal="center"/>
    </xf>
    <xf numFmtId="47" fontId="0" fillId="0" borderId="0" xfId="0" applyNumberFormat="1" applyFill="1"/>
    <xf numFmtId="0" fontId="0" fillId="9" borderId="0" xfId="0" applyFill="1" applyAlignment="1">
      <alignment horizontal="center" vertical="center"/>
    </xf>
    <xf numFmtId="164" fontId="0" fillId="9" borderId="0" xfId="0" applyNumberFormat="1" applyFill="1"/>
    <xf numFmtId="47" fontId="0" fillId="9" borderId="0" xfId="0" applyNumberFormat="1" applyFill="1"/>
    <xf numFmtId="0" fontId="1" fillId="12" borderId="0" xfId="0" applyFont="1" applyFill="1" applyAlignment="1">
      <alignment wrapText="1"/>
    </xf>
    <xf numFmtId="0" fontId="0" fillId="0" borderId="0" xfId="0"/>
    <xf numFmtId="0" fontId="0" fillId="0" borderId="0" xfId="0" applyAlignment="1">
      <alignment horizontal="center" vertical="center"/>
    </xf>
    <xf numFmtId="0" fontId="3" fillId="4" borderId="9" xfId="4" applyFont="1" applyFill="1" applyBorder="1" applyAlignment="1">
      <alignment horizontal="center" vertical="center" wrapText="1"/>
    </xf>
    <xf numFmtId="0" fontId="3" fillId="4" borderId="18" xfId="4" applyFont="1" applyFill="1" applyBorder="1" applyAlignment="1">
      <alignment horizontal="center" vertical="center" wrapText="1"/>
    </xf>
    <xf numFmtId="0" fontId="1" fillId="0" borderId="55" xfId="4" applyBorder="1" applyAlignment="1">
      <alignment horizontal="center"/>
    </xf>
    <xf numFmtId="0" fontId="1" fillId="0" borderId="51" xfId="0" applyFont="1" applyBorder="1" applyAlignment="1">
      <alignment horizontal="center"/>
    </xf>
    <xf numFmtId="0" fontId="1" fillId="0" borderId="51" xfId="0" quotePrefix="1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13" fillId="0" borderId="59" xfId="0" applyFont="1" applyBorder="1" applyAlignment="1">
      <alignment horizontal="center"/>
    </xf>
    <xf numFmtId="0" fontId="13" fillId="0" borderId="19" xfId="0" applyFont="1" applyBorder="1" applyAlignment="1">
      <alignment horizontal="center"/>
    </xf>
    <xf numFmtId="0" fontId="1" fillId="0" borderId="59" xfId="0" applyFont="1" applyBorder="1"/>
    <xf numFmtId="0" fontId="1" fillId="0" borderId="52" xfId="0" applyFont="1" applyBorder="1"/>
    <xf numFmtId="0" fontId="2" fillId="0" borderId="59" xfId="0" applyFont="1" applyBorder="1"/>
    <xf numFmtId="0" fontId="1" fillId="0" borderId="56" xfId="0" applyFont="1" applyBorder="1"/>
    <xf numFmtId="0" fontId="1" fillId="0" borderId="60" xfId="0" applyFont="1" applyBorder="1" applyAlignment="1">
      <alignment horizontal="left"/>
    </xf>
    <xf numFmtId="0" fontId="1" fillId="0" borderId="61" xfId="0" applyFont="1" applyBorder="1" applyAlignment="1">
      <alignment horizontal="left"/>
    </xf>
    <xf numFmtId="0" fontId="1" fillId="0" borderId="44" xfId="0" applyFont="1" applyBorder="1" applyAlignment="1">
      <alignment horizontal="left" vertical="center"/>
    </xf>
    <xf numFmtId="0" fontId="1" fillId="0" borderId="43" xfId="0" applyFont="1" applyBorder="1" applyAlignment="1">
      <alignment horizontal="left"/>
    </xf>
    <xf numFmtId="0" fontId="1" fillId="0" borderId="54" xfId="0" applyFont="1" applyBorder="1" applyAlignment="1">
      <alignment horizontal="left"/>
    </xf>
    <xf numFmtId="0" fontId="1" fillId="0" borderId="19" xfId="0" applyFont="1" applyBorder="1"/>
    <xf numFmtId="0" fontId="1" fillId="0" borderId="51" xfId="0" applyFont="1" applyBorder="1"/>
    <xf numFmtId="0" fontId="13" fillId="0" borderId="19" xfId="0" applyFont="1" applyBorder="1"/>
    <xf numFmtId="0" fontId="13" fillId="0" borderId="59" xfId="0" applyFont="1" applyBorder="1"/>
    <xf numFmtId="0" fontId="13" fillId="0" borderId="51" xfId="0" applyFont="1" applyBorder="1"/>
    <xf numFmtId="0" fontId="13" fillId="0" borderId="43" xfId="0" applyFont="1" applyBorder="1"/>
    <xf numFmtId="0" fontId="16" fillId="8" borderId="44" xfId="0" applyFont="1" applyFill="1" applyBorder="1" applyAlignment="1">
      <alignment horizontal="left" vertical="center"/>
    </xf>
    <xf numFmtId="0" fontId="1" fillId="8" borderId="44" xfId="0" applyFont="1" applyFill="1" applyBorder="1" applyAlignment="1">
      <alignment horizontal="left"/>
    </xf>
    <xf numFmtId="0" fontId="0" fillId="0" borderId="27" xfId="0" applyBorder="1" applyAlignment="1">
      <alignment horizontal="center"/>
    </xf>
    <xf numFmtId="0" fontId="1" fillId="8" borderId="52" xfId="4" applyFill="1" applyBorder="1" applyAlignment="1">
      <alignment horizontal="center" vertical="center"/>
    </xf>
    <xf numFmtId="0" fontId="1" fillId="8" borderId="59" xfId="4" applyFill="1" applyBorder="1" applyAlignment="1">
      <alignment horizontal="center" vertical="center"/>
    </xf>
    <xf numFmtId="0" fontId="2" fillId="0" borderId="59" xfId="0" quotePrefix="1" applyFont="1" applyBorder="1" applyAlignment="1">
      <alignment horizontal="center" vertical="center"/>
    </xf>
    <xf numFmtId="0" fontId="2" fillId="8" borderId="59" xfId="0" quotePrefix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/>
    </xf>
    <xf numFmtId="0" fontId="13" fillId="0" borderId="44" xfId="0" applyFont="1" applyBorder="1" applyAlignment="1">
      <alignment horizontal="center"/>
    </xf>
    <xf numFmtId="0" fontId="13" fillId="8" borderId="44" xfId="0" applyFont="1" applyFill="1" applyBorder="1" applyAlignment="1">
      <alignment horizontal="center"/>
    </xf>
    <xf numFmtId="0" fontId="2" fillId="0" borderId="43" xfId="0" applyFont="1" applyBorder="1"/>
    <xf numFmtId="0" fontId="1" fillId="0" borderId="55" xfId="0" applyFont="1" applyBorder="1"/>
    <xf numFmtId="0" fontId="1" fillId="0" borderId="0" xfId="0" applyFont="1" applyBorder="1"/>
    <xf numFmtId="0" fontId="1" fillId="8" borderId="59" xfId="0" applyFont="1" applyFill="1" applyBorder="1"/>
    <xf numFmtId="0" fontId="1" fillId="0" borderId="43" xfId="0" applyFont="1" applyBorder="1"/>
    <xf numFmtId="0" fontId="1" fillId="0" borderId="62" xfId="0" applyFont="1" applyBorder="1" applyAlignment="1">
      <alignment horizontal="left"/>
    </xf>
    <xf numFmtId="0" fontId="1" fillId="0" borderId="59" xfId="0" applyFont="1" applyBorder="1" applyAlignment="1">
      <alignment horizontal="left"/>
    </xf>
    <xf numFmtId="0" fontId="1" fillId="0" borderId="48" xfId="0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1" fillId="0" borderId="52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2" fillId="8" borderId="59" xfId="0" applyFont="1" applyFill="1" applyBorder="1"/>
    <xf numFmtId="0" fontId="13" fillId="8" borderId="59" xfId="0" applyFont="1" applyFill="1" applyBorder="1"/>
    <xf numFmtId="0" fontId="13" fillId="8" borderId="19" xfId="0" applyFont="1" applyFill="1" applyBorder="1"/>
    <xf numFmtId="0" fontId="13" fillId="0" borderId="44" xfId="0" applyFont="1" applyBorder="1"/>
    <xf numFmtId="0" fontId="13" fillId="0" borderId="55" xfId="0" applyFont="1" applyBorder="1"/>
    <xf numFmtId="0" fontId="2" fillId="0" borderId="51" xfId="0" applyFont="1" applyBorder="1"/>
    <xf numFmtId="0" fontId="13" fillId="0" borderId="52" xfId="0" applyFont="1" applyBorder="1"/>
    <xf numFmtId="0" fontId="13" fillId="8" borderId="52" xfId="0" applyFont="1" applyFill="1" applyBorder="1"/>
    <xf numFmtId="0" fontId="1" fillId="0" borderId="44" xfId="0" applyFont="1" applyBorder="1" applyAlignment="1">
      <alignment horizontal="left"/>
    </xf>
    <xf numFmtId="0" fontId="2" fillId="0" borderId="44" xfId="0" applyFont="1" applyBorder="1" applyAlignment="1">
      <alignment horizontal="left"/>
    </xf>
    <xf numFmtId="14" fontId="1" fillId="0" borderId="44" xfId="0" applyNumberFormat="1" applyFont="1" applyBorder="1" applyAlignment="1">
      <alignment horizontal="left"/>
    </xf>
    <xf numFmtId="14" fontId="1" fillId="8" borderId="44" xfId="0" applyNumberFormat="1" applyFont="1" applyFill="1" applyBorder="1" applyAlignment="1">
      <alignment horizontal="left"/>
    </xf>
    <xf numFmtId="0" fontId="3" fillId="0" borderId="0" xfId="0" applyFont="1" applyAlignment="1">
      <alignment horizontal="center" vertical="center"/>
    </xf>
    <xf numFmtId="0" fontId="47" fillId="2" borderId="27" xfId="0" applyFont="1" applyFill="1" applyBorder="1" applyAlignment="1" applyProtection="1">
      <alignment horizontal="center" vertical="center" wrapText="1" readingOrder="1"/>
      <protection locked="0"/>
    </xf>
    <xf numFmtId="0" fontId="0" fillId="0" borderId="27" xfId="0" applyBorder="1" applyAlignment="1">
      <alignment horizontal="center" vertical="center" wrapText="1"/>
    </xf>
    <xf numFmtId="0" fontId="5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4" fillId="2" borderId="2" xfId="0" applyFont="1" applyFill="1" applyBorder="1" applyAlignment="1" applyProtection="1">
      <alignment horizontal="center"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4" fillId="2" borderId="1" xfId="0" applyFont="1" applyFill="1" applyBorder="1" applyAlignment="1" applyProtection="1">
      <alignment horizontal="center" vertical="top" wrapText="1" readingOrder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4" fillId="2" borderId="5" xfId="0" applyFont="1" applyFill="1" applyBorder="1" applyAlignment="1" applyProtection="1">
      <alignment horizontal="center"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4" fillId="2" borderId="1" xfId="0" applyFont="1" applyFill="1" applyBorder="1" applyAlignment="1" applyProtection="1">
      <alignment horizontal="center" vertical="center" wrapText="1" readingOrder="1"/>
      <protection locked="0"/>
    </xf>
    <xf numFmtId="0" fontId="4" fillId="2" borderId="5" xfId="0" applyFont="1" applyFill="1" applyBorder="1" applyAlignment="1" applyProtection="1">
      <alignment horizontal="center" vertical="center" wrapText="1" readingOrder="1"/>
      <protection locked="0"/>
    </xf>
    <xf numFmtId="0" fontId="4" fillId="0" borderId="0" xfId="0" applyFont="1" applyAlignment="1" applyProtection="1">
      <alignment horizontal="left" vertical="top" wrapText="1" readingOrder="1"/>
      <protection locked="0"/>
    </xf>
    <xf numFmtId="0" fontId="0" fillId="0" borderId="0" xfId="0" applyAlignment="1">
      <alignment horizontal="center" vertical="center"/>
    </xf>
    <xf numFmtId="0" fontId="3" fillId="6" borderId="13" xfId="0" applyFont="1" applyFill="1" applyBorder="1" applyAlignment="1">
      <alignment horizontal="center" vertical="center" wrapText="1"/>
    </xf>
    <xf numFmtId="0" fontId="3" fillId="6" borderId="20" xfId="0" applyFont="1" applyFill="1" applyBorder="1" applyAlignment="1">
      <alignment horizontal="center" vertical="center" wrapText="1"/>
    </xf>
    <xf numFmtId="0" fontId="3" fillId="4" borderId="31" xfId="4" applyFont="1" applyFill="1" applyBorder="1" applyAlignment="1">
      <alignment horizontal="center" vertical="center" wrapText="1"/>
    </xf>
    <xf numFmtId="0" fontId="3" fillId="4" borderId="43" xfId="4" applyFont="1" applyFill="1" applyBorder="1" applyAlignment="1">
      <alignment horizontal="center" vertical="center" wrapText="1"/>
    </xf>
    <xf numFmtId="169" fontId="3" fillId="4" borderId="9" xfId="6" applyNumberFormat="1" applyFont="1" applyFill="1" applyBorder="1" applyAlignment="1">
      <alignment horizontal="center" vertical="center" wrapText="1"/>
    </xf>
    <xf numFmtId="169" fontId="3" fillId="4" borderId="18" xfId="6" applyNumberFormat="1" applyFont="1" applyFill="1" applyBorder="1" applyAlignment="1">
      <alignment horizontal="center" vertical="center" wrapText="1"/>
    </xf>
    <xf numFmtId="0" fontId="3" fillId="4" borderId="9" xfId="4" applyFont="1" applyFill="1" applyBorder="1" applyAlignment="1">
      <alignment horizontal="center" vertical="center" wrapText="1"/>
    </xf>
    <xf numFmtId="0" fontId="3" fillId="4" borderId="18" xfId="4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 wrapText="1"/>
    </xf>
    <xf numFmtId="0" fontId="3" fillId="5" borderId="16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17" xfId="4" applyBorder="1" applyAlignment="1">
      <alignment horizontal="center" vertical="center" wrapText="1"/>
    </xf>
    <xf numFmtId="0" fontId="1" fillId="0" borderId="18" xfId="4" applyBorder="1" applyAlignment="1">
      <alignment horizontal="center" vertical="center" wrapText="1"/>
    </xf>
    <xf numFmtId="0" fontId="1" fillId="0" borderId="38" xfId="4" applyBorder="1" applyAlignment="1">
      <alignment horizontal="center" vertical="center" wrapText="1"/>
    </xf>
    <xf numFmtId="0" fontId="1" fillId="0" borderId="17" xfId="4" applyBorder="1" applyAlignment="1">
      <alignment horizontal="center" vertical="center"/>
    </xf>
    <xf numFmtId="0" fontId="1" fillId="0" borderId="18" xfId="4" applyBorder="1" applyAlignment="1">
      <alignment horizontal="center" vertical="center"/>
    </xf>
    <xf numFmtId="0" fontId="1" fillId="0" borderId="38" xfId="4" applyBorder="1" applyAlignment="1">
      <alignment horizontal="center" vertical="center"/>
    </xf>
    <xf numFmtId="0" fontId="1" fillId="7" borderId="17" xfId="4" applyFill="1" applyBorder="1" applyAlignment="1">
      <alignment horizontal="center" vertical="center"/>
    </xf>
    <xf numFmtId="0" fontId="1" fillId="7" borderId="38" xfId="4" applyFill="1" applyBorder="1" applyAlignment="1">
      <alignment horizontal="center" vertical="center"/>
    </xf>
    <xf numFmtId="0" fontId="1" fillId="0" borderId="17" xfId="0" quotePrefix="1" applyFont="1" applyBorder="1" applyAlignment="1">
      <alignment horizontal="center" vertical="center"/>
    </xf>
    <xf numFmtId="0" fontId="1" fillId="0" borderId="38" xfId="0" quotePrefix="1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4" borderId="7" xfId="4" applyFont="1" applyFill="1" applyBorder="1" applyAlignment="1">
      <alignment horizontal="center" vertical="center"/>
    </xf>
    <xf numFmtId="0" fontId="3" fillId="4" borderId="14" xfId="4" applyFont="1" applyFill="1" applyBorder="1" applyAlignment="1">
      <alignment horizontal="center" vertical="center"/>
    </xf>
    <xf numFmtId="0" fontId="3" fillId="4" borderId="8" xfId="4" applyFont="1" applyFill="1" applyBorder="1" applyAlignment="1">
      <alignment horizontal="center" vertical="center" wrapText="1"/>
    </xf>
    <xf numFmtId="0" fontId="1" fillId="4" borderId="15" xfId="4" applyFill="1" applyBorder="1" applyAlignment="1">
      <alignment horizontal="center"/>
    </xf>
    <xf numFmtId="0" fontId="3" fillId="4" borderId="16" xfId="4" applyFont="1" applyFill="1" applyBorder="1" applyAlignment="1">
      <alignment horizontal="center" vertical="center" wrapText="1"/>
    </xf>
    <xf numFmtId="0" fontId="3" fillId="4" borderId="15" xfId="4" applyFont="1" applyFill="1" applyBorder="1" applyAlignment="1">
      <alignment horizontal="center" vertical="center" wrapText="1"/>
    </xf>
    <xf numFmtId="0" fontId="3" fillId="5" borderId="10" xfId="5" applyFont="1" applyFill="1" applyBorder="1" applyAlignment="1">
      <alignment horizontal="center" vertical="center" wrapText="1"/>
    </xf>
    <xf numFmtId="0" fontId="3" fillId="5" borderId="11" xfId="5" applyFont="1" applyFill="1" applyBorder="1" applyAlignment="1">
      <alignment horizontal="center" vertical="center" wrapText="1"/>
    </xf>
    <xf numFmtId="0" fontId="3" fillId="4" borderId="12" xfId="4" applyFont="1" applyFill="1" applyBorder="1" applyAlignment="1">
      <alignment horizontal="center" vertical="center" wrapText="1"/>
    </xf>
    <xf numFmtId="0" fontId="3" fillId="4" borderId="19" xfId="4" applyFont="1" applyFill="1" applyBorder="1" applyAlignment="1">
      <alignment horizontal="center" vertical="center" wrapText="1"/>
    </xf>
    <xf numFmtId="0" fontId="0" fillId="12" borderId="0" xfId="0" applyFill="1" applyAlignment="1">
      <alignment horizontal="left" vertical="center" wrapText="1"/>
    </xf>
    <xf numFmtId="0" fontId="1" fillId="12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horizontal="center" wrapText="1"/>
    </xf>
    <xf numFmtId="0" fontId="0" fillId="0" borderId="27" xfId="0" applyBorder="1" applyAlignment="1">
      <alignment horizontal="center"/>
    </xf>
    <xf numFmtId="0" fontId="3" fillId="4" borderId="27" xfId="4" applyFont="1" applyFill="1" applyBorder="1" applyAlignment="1">
      <alignment horizontal="center" vertical="center"/>
    </xf>
    <xf numFmtId="0" fontId="3" fillId="4" borderId="62" xfId="4" applyFont="1" applyFill="1" applyBorder="1" applyAlignment="1">
      <alignment horizontal="center" vertical="center" wrapText="1"/>
    </xf>
    <xf numFmtId="0" fontId="1" fillId="4" borderId="0" xfId="4" applyFill="1" applyBorder="1" applyAlignment="1">
      <alignment horizontal="center"/>
    </xf>
  </cellXfs>
  <cellStyles count="10">
    <cellStyle name="Comma" xfId="1" builtinId="3"/>
    <cellStyle name="Comma [0]" xfId="2" builtinId="6"/>
    <cellStyle name="Comma [0] 2" xfId="7" xr:uid="{6432BD44-0C5D-4EA6-B8EB-65C2C73C3C1F}"/>
    <cellStyle name="Comma 9" xfId="6" xr:uid="{244866A6-9515-4224-A15B-B0460D7B7C39}"/>
    <cellStyle name="Hyperlink" xfId="3" builtinId="8"/>
    <cellStyle name="Normal" xfId="0" builtinId="0"/>
    <cellStyle name="Normal 19" xfId="8" xr:uid="{5F1027FD-64D1-4C5B-9E00-6F1023130C7C}"/>
    <cellStyle name="Normal 3" xfId="4" xr:uid="{C5CF421E-4269-41E1-9509-11939FF62B94}"/>
    <cellStyle name="Normal 3 5" xfId="5" xr:uid="{7D08988F-F0BB-43F6-89C6-2017BC32D955}"/>
    <cellStyle name="Normal 6" xfId="9" xr:uid="{C0D572A2-6F8A-4961-ACE0-764737B9F3D9}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365dipostar.sharepoint.com/sites/OPERATINGLEASEDEPT/Shared%20Documents/Maintenance%20Operating%20Lease/Control%20Maintenance%20Unit%20(REVISI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aidi%20Didy\Desktop\Rekap%20Maintenance%20as%20of%20April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2784~1.JUN\AppData\Local\Temp\Control%20Unit%20Maintenance%20by%20DS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unit"/>
      <sheetName val="FMC by TJM"/>
      <sheetName val="CSD by TJM"/>
      <sheetName val="FMC by DSF"/>
      <sheetName val="CSD by DSF"/>
      <sheetName val="BSI"/>
      <sheetName val="Elang Buana"/>
      <sheetName val="Selatan Jaya"/>
      <sheetName val="MSIG"/>
      <sheetName val="MSIG FMC"/>
      <sheetName val="Atri Logistik"/>
      <sheetName val="KTB"/>
      <sheetName val="KTB FMC"/>
      <sheetName val="MMKSI"/>
      <sheetName val="MMKSI FMC"/>
      <sheetName val="Borwita"/>
      <sheetName val="Sarana Linfox"/>
      <sheetName val="Tokio Marine"/>
      <sheetName val="Berau Coal"/>
      <sheetName val="KRM"/>
      <sheetName val="JBA"/>
      <sheetName val="Kewpie Indonesia"/>
      <sheetName val="MKM"/>
      <sheetName val="Mr. Inaba"/>
      <sheetName val="MC Lei"/>
      <sheetName val="Nissin"/>
      <sheetName val="MMKI"/>
      <sheetName val="MMKI Tahap 2"/>
      <sheetName val="Indokarlo"/>
      <sheetName val="Diamond Realty"/>
      <sheetName val="Steel Center"/>
      <sheetName val="Rekap KTB"/>
      <sheetName val="IWWI"/>
      <sheetName val="TMLI"/>
      <sheetName val="IIJ Global"/>
      <sheetName val="JNE"/>
      <sheetName val="Sirkulasi Kompas Gramedia"/>
      <sheetName val="Selectric"/>
      <sheetName val="TUV"/>
      <sheetName val="Tunas Jaya Pratama"/>
      <sheetName val="STOQO"/>
      <sheetName val="NTT"/>
      <sheetName val="Trijaya Union"/>
      <sheetName val="Arta Boga Cemerlang"/>
      <sheetName val="TPG"/>
      <sheetName val="Emitama"/>
      <sheetName val="Seco Tools"/>
      <sheetName val="MOCIL"/>
      <sheetName val="Kajima"/>
      <sheetName val="KopKar Cogindo"/>
      <sheetName val="G4S"/>
      <sheetName val="Linfox"/>
      <sheetName val="Ecolab"/>
      <sheetName val="Elleair"/>
      <sheetName val="Swif Asia"/>
      <sheetName val="Angsa Emas"/>
      <sheetName val="TICO"/>
      <sheetName val="Buana Trans (Ritase)"/>
      <sheetName val="OPPO(world Innovative)"/>
      <sheetName val="Mitsubishi Electric"/>
      <sheetName val="Adhya Avia Prima"/>
      <sheetName val="Madusari"/>
      <sheetName val="DKSH Indonesia"/>
      <sheetName val="Nebraska Pratama"/>
      <sheetName val="UHA Trading"/>
      <sheetName val="SECOM"/>
      <sheetName val="Mahiza"/>
      <sheetName val="Si Cepat"/>
      <sheetName val="Andalan"/>
      <sheetName val="Kreatif Maju Bersama"/>
      <sheetName val="Orang Kreatif Eksis"/>
      <sheetName val="Karya Niaga (J&amp;T"/>
      <sheetName val="Mitra Ekspedisi (J&amp;T)"/>
      <sheetName val="Seta Jasa Trans"/>
      <sheetName val="Water &amp; Power"/>
      <sheetName val="Siegwerk"/>
      <sheetName val="Citra Raya Cargo"/>
      <sheetName val="Lintasarta"/>
      <sheetName val="Champion Kurnia Djaja"/>
      <sheetName val="Avialine"/>
      <sheetName val="Daya Kobelco"/>
      <sheetName val="Indotruck Utama"/>
      <sheetName val="KopKar ASEI"/>
      <sheetName val="Raksa"/>
      <sheetName val="Daya Mitra"/>
      <sheetName val="Novo Nordisk"/>
      <sheetName val="Valvoline"/>
      <sheetName val="Berlian Amal Perkasa"/>
      <sheetName val="Marga Nusantara Jaya"/>
      <sheetName val="Sukses Mantap Sejahtera"/>
      <sheetName val="FujiFilm"/>
      <sheetName val="Quine"/>
      <sheetName val="Inbisco Niaga"/>
      <sheetName val="Doosan"/>
      <sheetName val="Pins Indonesia"/>
      <sheetName val="Sany Perkasa"/>
      <sheetName val="Ethica Industri"/>
      <sheetName val="Kartika Utama"/>
      <sheetName val="Guntner Indonesia"/>
      <sheetName val="Pusdiklat JPPPIW"/>
      <sheetName val="Sumber Prima Anugerah Abadi"/>
      <sheetName val="DJARUM"/>
      <sheetName val="Cirebon Power"/>
      <sheetName val="Infomedia Nusantara"/>
      <sheetName val="Dafitama"/>
      <sheetName val="CKD Trading"/>
      <sheetName val="Amanah Prima"/>
      <sheetName val="Fresenius Kabi"/>
      <sheetName val="Farra Kosmetik"/>
      <sheetName val="Greenfields"/>
      <sheetName val="Sanwa Seiki"/>
      <sheetName val="GeoServices"/>
      <sheetName val="Bank China Contruction"/>
      <sheetName val="Indah Jaya Express"/>
      <sheetName val="Pacific Food"/>
      <sheetName val="Kutai Refinery"/>
      <sheetName val="Nabel Sakha"/>
      <sheetName val="Rafitama"/>
      <sheetName val="Pejagan"/>
      <sheetName val="Toyamilindo"/>
      <sheetName val="Jasa Sarana"/>
      <sheetName val="Hariff Daya"/>
      <sheetName val="Tumbakmas"/>
      <sheetName val="Super Elektronik"/>
      <sheetName val="Rahmatutama Kargoindo"/>
      <sheetName val="Bank Sinarmas"/>
      <sheetName val="Matahari sakti"/>
      <sheetName val="Pascal Corpindo"/>
      <sheetName val="Sembodo"/>
      <sheetName val="Megaduta"/>
      <sheetName val="Kurabo"/>
      <sheetName val="Showa Kosan"/>
      <sheetName val="Mitra Inter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1">
          <cell r="J41">
            <v>1128674</v>
          </cell>
        </row>
        <row r="42">
          <cell r="F42">
            <v>1</v>
          </cell>
        </row>
        <row r="88">
          <cell r="J88">
            <v>1291980</v>
          </cell>
        </row>
        <row r="89">
          <cell r="F89">
            <v>1</v>
          </cell>
        </row>
        <row r="152">
          <cell r="J152">
            <v>719440</v>
          </cell>
        </row>
        <row r="153">
          <cell r="F153">
            <v>1</v>
          </cell>
        </row>
        <row r="214">
          <cell r="J214">
            <v>4492432</v>
          </cell>
        </row>
        <row r="215">
          <cell r="F215">
            <v>1</v>
          </cell>
        </row>
      </sheetData>
      <sheetData sheetId="10"/>
      <sheetData sheetId="11"/>
      <sheetData sheetId="12">
        <row r="35">
          <cell r="J35">
            <v>4693626</v>
          </cell>
        </row>
        <row r="36">
          <cell r="F36">
            <v>6</v>
          </cell>
        </row>
        <row r="73">
          <cell r="J73">
            <v>16973620</v>
          </cell>
        </row>
        <row r="74">
          <cell r="F74">
            <v>8</v>
          </cell>
        </row>
        <row r="111">
          <cell r="J111">
            <v>1825200</v>
          </cell>
        </row>
        <row r="112">
          <cell r="F112">
            <v>3</v>
          </cell>
        </row>
        <row r="149">
          <cell r="J149">
            <v>872100</v>
          </cell>
        </row>
        <row r="150">
          <cell r="F150">
            <v>1</v>
          </cell>
        </row>
        <row r="187">
          <cell r="J187">
            <v>596288</v>
          </cell>
        </row>
        <row r="188">
          <cell r="F188">
            <v>1</v>
          </cell>
        </row>
        <row r="225">
          <cell r="J225">
            <v>4152977</v>
          </cell>
        </row>
        <row r="226">
          <cell r="F226">
            <v>4</v>
          </cell>
        </row>
        <row r="262">
          <cell r="J262">
            <v>856450</v>
          </cell>
        </row>
        <row r="263">
          <cell r="F263">
            <v>1</v>
          </cell>
        </row>
        <row r="301">
          <cell r="J301">
            <v>1491000</v>
          </cell>
        </row>
        <row r="302">
          <cell r="F302">
            <v>1</v>
          </cell>
        </row>
        <row r="340">
          <cell r="J340">
            <v>6417326</v>
          </cell>
        </row>
        <row r="341">
          <cell r="F341">
            <v>3</v>
          </cell>
        </row>
        <row r="497">
          <cell r="J497">
            <v>1712900</v>
          </cell>
        </row>
        <row r="498">
          <cell r="F498">
            <v>1</v>
          </cell>
        </row>
        <row r="536">
          <cell r="J536">
            <v>4295620</v>
          </cell>
        </row>
        <row r="537">
          <cell r="F537">
            <v>4</v>
          </cell>
        </row>
        <row r="576">
          <cell r="J576">
            <v>1097600</v>
          </cell>
        </row>
        <row r="577">
          <cell r="F577">
            <v>1</v>
          </cell>
        </row>
        <row r="617">
          <cell r="J617">
            <v>3187220</v>
          </cell>
        </row>
        <row r="618">
          <cell r="F618">
            <v>2</v>
          </cell>
        </row>
        <row r="658">
          <cell r="J658">
            <v>180675</v>
          </cell>
        </row>
        <row r="659">
          <cell r="F659">
            <v>1</v>
          </cell>
        </row>
        <row r="698">
          <cell r="J698">
            <v>4547494</v>
          </cell>
        </row>
        <row r="699">
          <cell r="F699">
            <v>3</v>
          </cell>
        </row>
        <row r="737">
          <cell r="J737">
            <v>4081737</v>
          </cell>
        </row>
        <row r="738">
          <cell r="F738">
            <v>2</v>
          </cell>
        </row>
        <row r="778">
          <cell r="J778">
            <v>2946517</v>
          </cell>
        </row>
        <row r="779">
          <cell r="F779">
            <v>2</v>
          </cell>
        </row>
        <row r="820">
          <cell r="J820">
            <v>53001850</v>
          </cell>
        </row>
        <row r="821">
          <cell r="F821">
            <v>3</v>
          </cell>
        </row>
        <row r="862">
          <cell r="J862">
            <v>313500</v>
          </cell>
        </row>
        <row r="863">
          <cell r="F863">
            <v>1</v>
          </cell>
        </row>
        <row r="904">
          <cell r="J904">
            <v>689172</v>
          </cell>
        </row>
        <row r="905">
          <cell r="F905">
            <v>2</v>
          </cell>
        </row>
        <row r="945">
          <cell r="J945">
            <v>2997005</v>
          </cell>
        </row>
        <row r="946">
          <cell r="F946">
            <v>1</v>
          </cell>
        </row>
        <row r="985">
          <cell r="J985">
            <v>1477080</v>
          </cell>
        </row>
        <row r="986">
          <cell r="F986">
            <v>1</v>
          </cell>
        </row>
        <row r="1025">
          <cell r="J1025">
            <v>1034550</v>
          </cell>
        </row>
        <row r="1026">
          <cell r="F1026">
            <v>1</v>
          </cell>
        </row>
      </sheetData>
      <sheetData sheetId="13"/>
      <sheetData sheetId="14">
        <row r="35">
          <cell r="J35">
            <v>3974820</v>
          </cell>
        </row>
        <row r="36">
          <cell r="F36">
            <v>5</v>
          </cell>
        </row>
        <row r="77">
          <cell r="J77">
            <v>2191299</v>
          </cell>
        </row>
        <row r="78">
          <cell r="F78">
            <v>1</v>
          </cell>
        </row>
        <row r="117">
          <cell r="J117">
            <v>4831798</v>
          </cell>
        </row>
        <row r="118">
          <cell r="F118">
            <v>2</v>
          </cell>
        </row>
        <row r="157">
          <cell r="J157">
            <v>2681343</v>
          </cell>
        </row>
        <row r="158">
          <cell r="F158">
            <v>2</v>
          </cell>
        </row>
        <row r="198">
          <cell r="J198">
            <v>471240</v>
          </cell>
        </row>
        <row r="199">
          <cell r="F199">
            <v>1</v>
          </cell>
        </row>
        <row r="240">
          <cell r="J240">
            <v>1097560</v>
          </cell>
        </row>
        <row r="241">
          <cell r="F241">
            <v>1</v>
          </cell>
        </row>
        <row r="282">
          <cell r="J282">
            <v>652500</v>
          </cell>
        </row>
        <row r="283">
          <cell r="F283">
            <v>1</v>
          </cell>
        </row>
        <row r="323">
          <cell r="J323">
            <v>523600</v>
          </cell>
        </row>
        <row r="324">
          <cell r="F324">
            <v>1</v>
          </cell>
        </row>
        <row r="364">
          <cell r="J364">
            <v>6974100</v>
          </cell>
        </row>
        <row r="365">
          <cell r="F365">
            <v>2</v>
          </cell>
        </row>
        <row r="406">
          <cell r="J406">
            <v>1242505</v>
          </cell>
        </row>
        <row r="407">
          <cell r="F407">
            <v>1</v>
          </cell>
        </row>
        <row r="448">
          <cell r="J448">
            <v>2068970</v>
          </cell>
        </row>
        <row r="449">
          <cell r="F449">
            <v>2</v>
          </cell>
        </row>
        <row r="488">
          <cell r="J488">
            <v>1847505</v>
          </cell>
        </row>
        <row r="489">
          <cell r="F489">
            <v>1</v>
          </cell>
        </row>
        <row r="529">
          <cell r="J529">
            <v>165000</v>
          </cell>
        </row>
        <row r="530">
          <cell r="F530">
            <v>1</v>
          </cell>
        </row>
        <row r="572">
          <cell r="J572">
            <v>165000</v>
          </cell>
        </row>
        <row r="573">
          <cell r="F573">
            <v>1</v>
          </cell>
        </row>
        <row r="614">
          <cell r="J614">
            <v>926170</v>
          </cell>
        </row>
        <row r="615">
          <cell r="F615">
            <v>1</v>
          </cell>
        </row>
      </sheetData>
      <sheetData sheetId="15"/>
      <sheetData sheetId="16"/>
      <sheetData sheetId="17">
        <row r="75">
          <cell r="H75">
            <v>12773755</v>
          </cell>
        </row>
        <row r="153">
          <cell r="H153">
            <v>29264310</v>
          </cell>
        </row>
        <row r="230">
          <cell r="H230">
            <v>16637152</v>
          </cell>
        </row>
        <row r="305">
          <cell r="H305">
            <v>22848786</v>
          </cell>
        </row>
        <row r="381">
          <cell r="H381">
            <v>14914028</v>
          </cell>
        </row>
        <row r="459">
          <cell r="I459">
            <v>62818510</v>
          </cell>
        </row>
        <row r="536">
          <cell r="H536">
            <v>8620980</v>
          </cell>
        </row>
        <row r="613">
          <cell r="H613">
            <v>37338054</v>
          </cell>
        </row>
        <row r="680">
          <cell r="H680">
            <v>4451783</v>
          </cell>
        </row>
        <row r="681">
          <cell r="E681">
            <v>5</v>
          </cell>
        </row>
        <row r="748">
          <cell r="H748">
            <v>19219493</v>
          </cell>
        </row>
        <row r="749">
          <cell r="E749">
            <v>12</v>
          </cell>
        </row>
        <row r="816">
          <cell r="H816">
            <v>4298297</v>
          </cell>
        </row>
        <row r="817">
          <cell r="E817">
            <v>4</v>
          </cell>
        </row>
        <row r="883">
          <cell r="H883">
            <v>3583951</v>
          </cell>
        </row>
        <row r="884">
          <cell r="E884">
            <v>4</v>
          </cell>
        </row>
        <row r="951">
          <cell r="H951">
            <v>3625298</v>
          </cell>
        </row>
        <row r="952">
          <cell r="E952">
            <v>4</v>
          </cell>
        </row>
        <row r="1021">
          <cell r="H1021">
            <v>567000</v>
          </cell>
        </row>
        <row r="1022">
          <cell r="E1022">
            <v>1</v>
          </cell>
        </row>
        <row r="1089">
          <cell r="H1089">
            <v>2154420</v>
          </cell>
        </row>
        <row r="1090">
          <cell r="E1090">
            <v>5</v>
          </cell>
        </row>
        <row r="1217">
          <cell r="H1217">
            <v>844560</v>
          </cell>
        </row>
        <row r="1218">
          <cell r="E1218">
            <v>1</v>
          </cell>
        </row>
      </sheetData>
      <sheetData sheetId="18">
        <row r="72">
          <cell r="J72">
            <v>25598557</v>
          </cell>
        </row>
      </sheetData>
      <sheetData sheetId="19">
        <row r="513">
          <cell r="J513">
            <v>10354636</v>
          </cell>
        </row>
        <row r="569">
          <cell r="J569">
            <v>10957632</v>
          </cell>
        </row>
        <row r="628">
          <cell r="J628">
            <v>63193415</v>
          </cell>
        </row>
        <row r="684">
          <cell r="J684">
            <v>34368129</v>
          </cell>
        </row>
        <row r="741">
          <cell r="J741">
            <v>21953579</v>
          </cell>
        </row>
        <row r="797">
          <cell r="J797">
            <v>53342783</v>
          </cell>
        </row>
        <row r="853">
          <cell r="J853">
            <v>36178742</v>
          </cell>
        </row>
        <row r="908">
          <cell r="J908">
            <v>9313451</v>
          </cell>
        </row>
        <row r="964">
          <cell r="J964">
            <v>14270027</v>
          </cell>
        </row>
        <row r="1020">
          <cell r="J1020">
            <v>9187228</v>
          </cell>
        </row>
        <row r="1077">
          <cell r="J1077">
            <v>19052908</v>
          </cell>
        </row>
        <row r="1133">
          <cell r="J1133">
            <v>14073057</v>
          </cell>
        </row>
        <row r="1163">
          <cell r="J1163">
            <v>8816720</v>
          </cell>
        </row>
        <row r="1219">
          <cell r="J1219">
            <v>7569815</v>
          </cell>
        </row>
        <row r="1278">
          <cell r="J1278">
            <v>9488272</v>
          </cell>
        </row>
        <row r="1336">
          <cell r="J1336">
            <v>7034723</v>
          </cell>
        </row>
        <row r="1394">
          <cell r="J1394">
            <v>13598821</v>
          </cell>
        </row>
        <row r="1451">
          <cell r="J1451">
            <v>11357181</v>
          </cell>
        </row>
        <row r="1509">
          <cell r="J1509">
            <v>8478301</v>
          </cell>
        </row>
        <row r="1566">
          <cell r="J1566">
            <v>15250244</v>
          </cell>
        </row>
        <row r="1623">
          <cell r="J1623">
            <v>8018909</v>
          </cell>
        </row>
        <row r="1679">
          <cell r="J1679">
            <v>16317443</v>
          </cell>
        </row>
        <row r="1735">
          <cell r="J1735">
            <v>5512548</v>
          </cell>
        </row>
        <row r="1791">
          <cell r="J1791">
            <v>11789190</v>
          </cell>
        </row>
        <row r="1848">
          <cell r="J1848">
            <v>7711380</v>
          </cell>
        </row>
        <row r="1906">
          <cell r="J1906">
            <v>8384208</v>
          </cell>
        </row>
        <row r="1965">
          <cell r="J1965">
            <v>28004899</v>
          </cell>
        </row>
        <row r="1966">
          <cell r="F1966">
            <v>13</v>
          </cell>
        </row>
        <row r="2023">
          <cell r="J2023">
            <v>17292090</v>
          </cell>
        </row>
        <row r="2024">
          <cell r="F2024">
            <v>11</v>
          </cell>
        </row>
        <row r="2080">
          <cell r="J2080">
            <v>4603520</v>
          </cell>
        </row>
        <row r="2081">
          <cell r="F2081">
            <v>4</v>
          </cell>
        </row>
        <row r="2137">
          <cell r="J2137">
            <v>12681016</v>
          </cell>
        </row>
        <row r="2138">
          <cell r="F2138">
            <v>8</v>
          </cell>
        </row>
        <row r="2193">
          <cell r="J2193">
            <v>4771860</v>
          </cell>
        </row>
        <row r="2194">
          <cell r="E2194">
            <v>3</v>
          </cell>
        </row>
        <row r="2250">
          <cell r="J2250">
            <v>4651355</v>
          </cell>
        </row>
        <row r="2251">
          <cell r="F2251">
            <v>5</v>
          </cell>
        </row>
        <row r="2307">
          <cell r="J2307">
            <v>27695979</v>
          </cell>
        </row>
        <row r="2308">
          <cell r="F2308">
            <v>12</v>
          </cell>
        </row>
        <row r="2363">
          <cell r="J2363">
            <v>4195360</v>
          </cell>
        </row>
        <row r="2364">
          <cell r="E2364">
            <v>4</v>
          </cell>
        </row>
        <row r="2420">
          <cell r="J2420">
            <v>24918137</v>
          </cell>
        </row>
        <row r="2421">
          <cell r="F2421">
            <v>13</v>
          </cell>
        </row>
        <row r="2477">
          <cell r="J2477">
            <v>23619888</v>
          </cell>
        </row>
        <row r="2478">
          <cell r="F2478">
            <v>10</v>
          </cell>
        </row>
        <row r="2533">
          <cell r="J2533">
            <v>1607600</v>
          </cell>
        </row>
        <row r="2534">
          <cell r="E2534">
            <v>1</v>
          </cell>
        </row>
        <row r="2590">
          <cell r="J2590">
            <v>5657393</v>
          </cell>
        </row>
        <row r="2591">
          <cell r="F2591">
            <v>6</v>
          </cell>
        </row>
        <row r="2648">
          <cell r="J2648">
            <v>32563771</v>
          </cell>
        </row>
        <row r="2649">
          <cell r="F2649">
            <v>15</v>
          </cell>
        </row>
        <row r="2704">
          <cell r="J2704">
            <v>15200213</v>
          </cell>
        </row>
        <row r="2705">
          <cell r="F2705">
            <v>10</v>
          </cell>
        </row>
        <row r="2761">
          <cell r="J2761">
            <v>3972260</v>
          </cell>
        </row>
        <row r="2762">
          <cell r="E2762">
            <v>3</v>
          </cell>
        </row>
        <row r="2819">
          <cell r="J2819">
            <v>3348860</v>
          </cell>
        </row>
        <row r="2820">
          <cell r="F2820">
            <v>2</v>
          </cell>
        </row>
        <row r="2876">
          <cell r="J2876">
            <v>5122418</v>
          </cell>
        </row>
        <row r="2877">
          <cell r="F2877">
            <v>4</v>
          </cell>
        </row>
        <row r="2933">
          <cell r="J2933">
            <v>12051590</v>
          </cell>
        </row>
        <row r="2934">
          <cell r="F2934">
            <v>7</v>
          </cell>
        </row>
        <row r="2989">
          <cell r="J2989">
            <v>3864267</v>
          </cell>
        </row>
        <row r="2990">
          <cell r="F2990">
            <v>5</v>
          </cell>
        </row>
        <row r="3045">
          <cell r="J3045">
            <v>6139078</v>
          </cell>
        </row>
        <row r="3046">
          <cell r="F3046">
            <v>3</v>
          </cell>
        </row>
        <row r="3104">
          <cell r="J3104">
            <v>3957700</v>
          </cell>
        </row>
        <row r="3105">
          <cell r="F3105">
            <v>3</v>
          </cell>
        </row>
        <row r="3164">
          <cell r="J3164">
            <v>4111640</v>
          </cell>
        </row>
        <row r="3165">
          <cell r="F3165">
            <v>2</v>
          </cell>
        </row>
        <row r="3225">
          <cell r="J3225">
            <v>8440375</v>
          </cell>
        </row>
        <row r="3226">
          <cell r="F3226">
            <v>4</v>
          </cell>
        </row>
        <row r="3285">
          <cell r="J3285">
            <v>2035000</v>
          </cell>
        </row>
        <row r="3286">
          <cell r="F3286">
            <v>1</v>
          </cell>
        </row>
      </sheetData>
      <sheetData sheetId="20">
        <row r="52">
          <cell r="J52">
            <v>18605182</v>
          </cell>
        </row>
        <row r="124">
          <cell r="J124">
            <v>6788338</v>
          </cell>
        </row>
        <row r="125">
          <cell r="F125">
            <v>4</v>
          </cell>
        </row>
        <row r="194">
          <cell r="J194">
            <v>16896643</v>
          </cell>
        </row>
        <row r="195">
          <cell r="F195">
            <v>10</v>
          </cell>
        </row>
        <row r="253">
          <cell r="J253">
            <v>3396661</v>
          </cell>
        </row>
        <row r="254">
          <cell r="F254">
            <v>4</v>
          </cell>
        </row>
        <row r="323">
          <cell r="J323">
            <v>1268497</v>
          </cell>
        </row>
        <row r="324">
          <cell r="F324">
            <v>2</v>
          </cell>
        </row>
        <row r="383">
          <cell r="J383">
            <v>647999</v>
          </cell>
        </row>
        <row r="384">
          <cell r="F384">
            <v>1</v>
          </cell>
        </row>
      </sheetData>
      <sheetData sheetId="21">
        <row r="81">
          <cell r="C81">
            <v>209587535</v>
          </cell>
          <cell r="J81">
            <v>131457152</v>
          </cell>
        </row>
        <row r="131">
          <cell r="F131">
            <v>47</v>
          </cell>
        </row>
      </sheetData>
      <sheetData sheetId="22">
        <row r="52">
          <cell r="J52">
            <v>42350999</v>
          </cell>
        </row>
        <row r="108">
          <cell r="J108">
            <v>49926887</v>
          </cell>
        </row>
        <row r="168">
          <cell r="J168">
            <v>22858016</v>
          </cell>
        </row>
        <row r="169">
          <cell r="F169">
            <v>12</v>
          </cell>
        </row>
        <row r="227">
          <cell r="J227">
            <v>24768768</v>
          </cell>
        </row>
        <row r="228">
          <cell r="F228">
            <v>17</v>
          </cell>
        </row>
        <row r="289">
          <cell r="J289">
            <v>12400394</v>
          </cell>
        </row>
        <row r="290">
          <cell r="F290">
            <v>3</v>
          </cell>
        </row>
        <row r="352">
          <cell r="J352">
            <v>1689120</v>
          </cell>
        </row>
        <row r="353">
          <cell r="F353">
            <v>1</v>
          </cell>
        </row>
        <row r="414">
          <cell r="J414">
            <v>766260</v>
          </cell>
        </row>
        <row r="415">
          <cell r="F415">
            <v>1</v>
          </cell>
        </row>
      </sheetData>
      <sheetData sheetId="23">
        <row r="44">
          <cell r="J44">
            <v>3022360</v>
          </cell>
        </row>
        <row r="106">
          <cell r="J106">
            <v>844600</v>
          </cell>
        </row>
        <row r="107">
          <cell r="F107">
            <v>1</v>
          </cell>
        </row>
      </sheetData>
      <sheetData sheetId="24"/>
      <sheetData sheetId="25">
        <row r="65">
          <cell r="K65">
            <v>7083440</v>
          </cell>
        </row>
        <row r="131">
          <cell r="K131">
            <v>14256289</v>
          </cell>
        </row>
        <row r="197">
          <cell r="K197">
            <v>25824650</v>
          </cell>
        </row>
        <row r="264">
          <cell r="K264">
            <v>7778886</v>
          </cell>
        </row>
        <row r="333">
          <cell r="K333">
            <v>13106851</v>
          </cell>
        </row>
        <row r="403">
          <cell r="K403">
            <v>4580626</v>
          </cell>
        </row>
        <row r="469">
          <cell r="K469">
            <v>9084000</v>
          </cell>
        </row>
        <row r="535">
          <cell r="K535">
            <v>11168058</v>
          </cell>
        </row>
        <row r="601">
          <cell r="K601">
            <v>3788333</v>
          </cell>
        </row>
        <row r="668">
          <cell r="K668">
            <v>10002198</v>
          </cell>
        </row>
        <row r="735">
          <cell r="K735">
            <v>9558763</v>
          </cell>
        </row>
        <row r="802">
          <cell r="K802">
            <v>4247237</v>
          </cell>
        </row>
        <row r="867">
          <cell r="K867">
            <v>1994250</v>
          </cell>
        </row>
        <row r="934">
          <cell r="K934">
            <v>14582000</v>
          </cell>
        </row>
        <row r="1001">
          <cell r="K1001">
            <v>13641207</v>
          </cell>
        </row>
        <row r="1066">
          <cell r="K1066">
            <v>4311432</v>
          </cell>
        </row>
        <row r="1132">
          <cell r="K1132">
            <v>7524574</v>
          </cell>
        </row>
        <row r="1198">
          <cell r="K1198">
            <v>2916595</v>
          </cell>
        </row>
        <row r="1264">
          <cell r="K1264">
            <v>3464539</v>
          </cell>
        </row>
        <row r="1331">
          <cell r="K1331">
            <v>549051</v>
          </cell>
        </row>
        <row r="1397">
          <cell r="K1397">
            <v>10910777</v>
          </cell>
        </row>
        <row r="1465">
          <cell r="K1465">
            <v>9010146</v>
          </cell>
        </row>
        <row r="1532">
          <cell r="K1532">
            <v>12315359</v>
          </cell>
        </row>
        <row r="1599">
          <cell r="K1599">
            <v>2756315</v>
          </cell>
        </row>
        <row r="1667">
          <cell r="K1667">
            <v>5564838</v>
          </cell>
        </row>
        <row r="1736">
          <cell r="K1736">
            <v>964898</v>
          </cell>
        </row>
        <row r="1805">
          <cell r="K1805">
            <v>786450</v>
          </cell>
        </row>
        <row r="1874">
          <cell r="K1874">
            <v>781780</v>
          </cell>
        </row>
        <row r="1943">
          <cell r="K1943">
            <v>5290329</v>
          </cell>
        </row>
        <row r="2010">
          <cell r="K2010">
            <v>7689213</v>
          </cell>
        </row>
        <row r="2077">
          <cell r="K2077">
            <v>10930244</v>
          </cell>
        </row>
        <row r="2146">
          <cell r="K2146">
            <v>4390497</v>
          </cell>
        </row>
        <row r="2216">
          <cell r="K2216">
            <v>4274501</v>
          </cell>
        </row>
        <row r="2286">
          <cell r="K2286">
            <v>888200</v>
          </cell>
        </row>
        <row r="2371">
          <cell r="K2371">
            <v>428208</v>
          </cell>
        </row>
        <row r="2372">
          <cell r="F2372">
            <v>1</v>
          </cell>
        </row>
      </sheetData>
      <sheetData sheetId="26">
        <row r="52">
          <cell r="J52">
            <v>24683216</v>
          </cell>
        </row>
        <row r="109">
          <cell r="J109">
            <v>25478591</v>
          </cell>
        </row>
        <row r="164">
          <cell r="J164">
            <v>20917477</v>
          </cell>
        </row>
        <row r="220">
          <cell r="J220">
            <v>32392822</v>
          </cell>
        </row>
        <row r="274">
          <cell r="J274">
            <v>14077453</v>
          </cell>
        </row>
        <row r="329">
          <cell r="J329">
            <v>26722098</v>
          </cell>
        </row>
        <row r="383">
          <cell r="J383">
            <v>25020793</v>
          </cell>
        </row>
        <row r="437">
          <cell r="J437">
            <v>19257190</v>
          </cell>
        </row>
        <row r="492">
          <cell r="J492">
            <v>26206691</v>
          </cell>
        </row>
        <row r="547">
          <cell r="J547">
            <v>32946021</v>
          </cell>
        </row>
        <row r="602">
          <cell r="J602">
            <v>28134496</v>
          </cell>
        </row>
        <row r="657">
          <cell r="J657">
            <v>28324644</v>
          </cell>
        </row>
        <row r="712">
          <cell r="J712">
            <v>18977625</v>
          </cell>
        </row>
        <row r="767">
          <cell r="J767">
            <v>21196822</v>
          </cell>
        </row>
        <row r="822">
          <cell r="J822">
            <v>22909100</v>
          </cell>
        </row>
        <row r="877">
          <cell r="J877">
            <v>28364978</v>
          </cell>
        </row>
        <row r="932">
          <cell r="J932">
            <v>25642347</v>
          </cell>
        </row>
        <row r="987">
          <cell r="J987">
            <v>27873384</v>
          </cell>
        </row>
        <row r="1042">
          <cell r="J1042">
            <v>40262441</v>
          </cell>
        </row>
        <row r="1097">
          <cell r="J1097">
            <v>23002001</v>
          </cell>
        </row>
        <row r="1152">
          <cell r="J1152">
            <v>18784525</v>
          </cell>
        </row>
        <row r="1207">
          <cell r="J1207">
            <v>19818803</v>
          </cell>
        </row>
        <row r="1262">
          <cell r="J1262">
            <v>22490647</v>
          </cell>
        </row>
        <row r="1316">
          <cell r="J1316">
            <v>19111788</v>
          </cell>
        </row>
        <row r="1371">
          <cell r="J1371">
            <v>20945057</v>
          </cell>
        </row>
        <row r="1425">
          <cell r="J1425">
            <v>17434466</v>
          </cell>
        </row>
        <row r="1480">
          <cell r="J1480">
            <v>29058471</v>
          </cell>
        </row>
        <row r="1534">
          <cell r="J1534">
            <v>19631290</v>
          </cell>
        </row>
        <row r="1588">
          <cell r="J1588">
            <v>18612885</v>
          </cell>
        </row>
        <row r="1643">
          <cell r="J1643">
            <v>20014172</v>
          </cell>
        </row>
        <row r="1698">
          <cell r="J1698">
            <v>19879120</v>
          </cell>
        </row>
        <row r="1752">
          <cell r="J1752">
            <v>18206422</v>
          </cell>
        </row>
        <row r="1807">
          <cell r="J1807">
            <v>13674347</v>
          </cell>
        </row>
        <row r="1861">
          <cell r="J1861">
            <v>13026822</v>
          </cell>
        </row>
        <row r="1916">
          <cell r="J1916">
            <v>13830932</v>
          </cell>
        </row>
        <row r="1971">
          <cell r="J1971">
            <v>13768158</v>
          </cell>
        </row>
        <row r="2026">
          <cell r="J2026">
            <v>14052194</v>
          </cell>
        </row>
        <row r="2083">
          <cell r="J2083">
            <v>12619716</v>
          </cell>
        </row>
        <row r="2138">
          <cell r="J2138">
            <v>8749322</v>
          </cell>
        </row>
      </sheetData>
      <sheetData sheetId="27">
        <row r="65">
          <cell r="J65">
            <v>2696326</v>
          </cell>
        </row>
        <row r="66">
          <cell r="F66">
            <v>4</v>
          </cell>
        </row>
        <row r="134">
          <cell r="J134">
            <v>1292890</v>
          </cell>
        </row>
        <row r="135">
          <cell r="F135">
            <v>2</v>
          </cell>
        </row>
        <row r="202">
          <cell r="J202">
            <v>10251952</v>
          </cell>
        </row>
        <row r="203">
          <cell r="F203">
            <v>5</v>
          </cell>
        </row>
        <row r="272">
          <cell r="J272">
            <v>11566111</v>
          </cell>
        </row>
        <row r="273">
          <cell r="F273">
            <v>7</v>
          </cell>
        </row>
        <row r="341">
          <cell r="J341">
            <v>2966253</v>
          </cell>
        </row>
        <row r="342">
          <cell r="F342">
            <v>4</v>
          </cell>
        </row>
        <row r="411">
          <cell r="J411">
            <v>2725400</v>
          </cell>
        </row>
        <row r="412">
          <cell r="F412">
            <v>4</v>
          </cell>
        </row>
        <row r="481">
          <cell r="J481">
            <v>3852215</v>
          </cell>
        </row>
        <row r="482">
          <cell r="F482">
            <v>4</v>
          </cell>
        </row>
        <row r="551">
          <cell r="J551">
            <v>2772959</v>
          </cell>
        </row>
        <row r="552">
          <cell r="F552">
            <v>3</v>
          </cell>
        </row>
        <row r="622">
          <cell r="J622">
            <v>17105512</v>
          </cell>
        </row>
        <row r="623">
          <cell r="F623">
            <v>7</v>
          </cell>
        </row>
        <row r="691">
          <cell r="J691">
            <v>5590350</v>
          </cell>
        </row>
        <row r="692">
          <cell r="F692">
            <v>3</v>
          </cell>
        </row>
        <row r="761">
          <cell r="J761">
            <v>1238678</v>
          </cell>
        </row>
        <row r="762">
          <cell r="F762">
            <v>2</v>
          </cell>
        </row>
        <row r="831">
          <cell r="J831">
            <v>1813800</v>
          </cell>
        </row>
        <row r="832">
          <cell r="F832">
            <v>2</v>
          </cell>
        </row>
        <row r="901">
          <cell r="J901">
            <v>5067410</v>
          </cell>
        </row>
        <row r="902">
          <cell r="F902">
            <v>3</v>
          </cell>
        </row>
        <row r="970">
          <cell r="J970">
            <v>6581922</v>
          </cell>
        </row>
        <row r="971">
          <cell r="F971">
            <v>4</v>
          </cell>
        </row>
        <row r="1041">
          <cell r="J1041">
            <v>2151534</v>
          </cell>
        </row>
        <row r="1042">
          <cell r="F1042">
            <v>3</v>
          </cell>
        </row>
        <row r="1112">
          <cell r="J1112">
            <v>3924679</v>
          </cell>
        </row>
        <row r="1113">
          <cell r="F1113">
            <v>4</v>
          </cell>
        </row>
        <row r="1181">
          <cell r="J1181">
            <v>6430681</v>
          </cell>
        </row>
        <row r="1182">
          <cell r="F1182">
            <v>6</v>
          </cell>
        </row>
        <row r="1250">
          <cell r="J1250">
            <v>4297956</v>
          </cell>
        </row>
        <row r="1251">
          <cell r="F1251">
            <v>4</v>
          </cell>
        </row>
        <row r="1320">
          <cell r="J1320">
            <v>856450</v>
          </cell>
        </row>
        <row r="1321">
          <cell r="F1321">
            <v>1</v>
          </cell>
        </row>
        <row r="1390">
          <cell r="J1390">
            <v>1653659</v>
          </cell>
        </row>
        <row r="1391">
          <cell r="F1391">
            <v>2</v>
          </cell>
        </row>
        <row r="1460">
          <cell r="J1460">
            <v>11758264</v>
          </cell>
        </row>
        <row r="1461">
          <cell r="F1461">
            <v>4</v>
          </cell>
        </row>
        <row r="1529">
          <cell r="J1529">
            <v>448650</v>
          </cell>
        </row>
        <row r="1530">
          <cell r="F1530">
            <v>1</v>
          </cell>
        </row>
        <row r="1598">
          <cell r="J1598">
            <v>763250</v>
          </cell>
        </row>
        <row r="1599">
          <cell r="F1599">
            <v>1</v>
          </cell>
        </row>
        <row r="1667">
          <cell r="J1667">
            <v>856450</v>
          </cell>
        </row>
        <row r="1668">
          <cell r="F1668">
            <v>1</v>
          </cell>
        </row>
        <row r="1739">
          <cell r="J1739">
            <v>398178</v>
          </cell>
        </row>
        <row r="1740">
          <cell r="F1740">
            <v>1</v>
          </cell>
        </row>
        <row r="1810">
          <cell r="J1810">
            <v>9815398</v>
          </cell>
        </row>
        <row r="1811">
          <cell r="F1811">
            <v>6</v>
          </cell>
        </row>
        <row r="1882">
          <cell r="J1882">
            <v>4132980</v>
          </cell>
        </row>
        <row r="1883">
          <cell r="F1883">
            <v>3</v>
          </cell>
        </row>
        <row r="1953">
          <cell r="J1953">
            <v>2126260</v>
          </cell>
        </row>
        <row r="1954">
          <cell r="F1954">
            <v>2</v>
          </cell>
        </row>
        <row r="2037">
          <cell r="J2037">
            <v>882140</v>
          </cell>
        </row>
        <row r="2038">
          <cell r="F2038">
            <v>1</v>
          </cell>
        </row>
        <row r="2107">
          <cell r="J2107">
            <v>1285980</v>
          </cell>
        </row>
        <row r="2108">
          <cell r="F2108">
            <v>2</v>
          </cell>
        </row>
        <row r="2179">
          <cell r="J2179">
            <v>3968560</v>
          </cell>
        </row>
        <row r="2180">
          <cell r="F2180">
            <v>2</v>
          </cell>
        </row>
        <row r="2250">
          <cell r="J2250">
            <v>6724885</v>
          </cell>
        </row>
        <row r="2251">
          <cell r="F2251">
            <v>2</v>
          </cell>
        </row>
        <row r="2320">
          <cell r="J2320">
            <v>1988100</v>
          </cell>
        </row>
        <row r="2321">
          <cell r="F2321">
            <v>1</v>
          </cell>
        </row>
        <row r="2404">
          <cell r="J2404">
            <v>657230</v>
          </cell>
        </row>
        <row r="2405">
          <cell r="F2405">
            <v>1</v>
          </cell>
        </row>
        <row r="2474">
          <cell r="J2474">
            <v>2458180</v>
          </cell>
        </row>
        <row r="2475">
          <cell r="F2475">
            <v>2</v>
          </cell>
        </row>
        <row r="2556">
          <cell r="J2556">
            <v>825730</v>
          </cell>
        </row>
        <row r="2557">
          <cell r="F2557">
            <v>1</v>
          </cell>
        </row>
        <row r="2640">
          <cell r="J2640">
            <v>503100</v>
          </cell>
        </row>
        <row r="2641">
          <cell r="F2641">
            <v>1</v>
          </cell>
        </row>
      </sheetData>
      <sheetData sheetId="28">
        <row r="78">
          <cell r="K78">
            <v>23636160</v>
          </cell>
        </row>
        <row r="158">
          <cell r="K158">
            <v>29214684</v>
          </cell>
        </row>
        <row r="236">
          <cell r="K236">
            <v>17277487</v>
          </cell>
        </row>
        <row r="315">
          <cell r="K315">
            <v>9862561</v>
          </cell>
        </row>
        <row r="392">
          <cell r="K392">
            <v>13904185</v>
          </cell>
        </row>
        <row r="471">
          <cell r="K471">
            <v>17491342</v>
          </cell>
        </row>
        <row r="548">
          <cell r="K548">
            <v>10540410</v>
          </cell>
        </row>
        <row r="624">
          <cell r="K624">
            <v>12747989</v>
          </cell>
        </row>
      </sheetData>
      <sheetData sheetId="29">
        <row r="54">
          <cell r="J54">
            <v>20289197</v>
          </cell>
        </row>
      </sheetData>
      <sheetData sheetId="30">
        <row r="89">
          <cell r="J89">
            <v>42586285</v>
          </cell>
        </row>
        <row r="90">
          <cell r="F90">
            <v>18</v>
          </cell>
        </row>
        <row r="168">
          <cell r="J168">
            <v>26674713</v>
          </cell>
        </row>
        <row r="169">
          <cell r="F169">
            <v>15</v>
          </cell>
        </row>
        <row r="241">
          <cell r="J241">
            <v>513315</v>
          </cell>
        </row>
        <row r="242">
          <cell r="F242">
            <v>2</v>
          </cell>
        </row>
        <row r="311">
          <cell r="J311">
            <v>1080749</v>
          </cell>
        </row>
        <row r="312">
          <cell r="F312">
            <v>1</v>
          </cell>
        </row>
        <row r="382">
          <cell r="J382">
            <v>165000</v>
          </cell>
        </row>
        <row r="383">
          <cell r="F383">
            <v>1</v>
          </cell>
        </row>
      </sheetData>
      <sheetData sheetId="31"/>
      <sheetData sheetId="32">
        <row r="53">
          <cell r="J53">
            <v>8477989</v>
          </cell>
        </row>
        <row r="111">
          <cell r="J111">
            <v>3332290</v>
          </cell>
        </row>
        <row r="112">
          <cell r="F112">
            <v>3</v>
          </cell>
        </row>
        <row r="170">
          <cell r="J170">
            <v>2588760</v>
          </cell>
        </row>
        <row r="171">
          <cell r="F171">
            <v>3</v>
          </cell>
        </row>
      </sheetData>
      <sheetData sheetId="33">
        <row r="40">
          <cell r="J40">
            <v>5631078</v>
          </cell>
        </row>
        <row r="122">
          <cell r="J122">
            <v>9032676</v>
          </cell>
        </row>
        <row r="123">
          <cell r="F123">
            <v>7</v>
          </cell>
        </row>
        <row r="180">
          <cell r="J180">
            <v>13944102</v>
          </cell>
        </row>
        <row r="181">
          <cell r="F181">
            <v>9</v>
          </cell>
        </row>
      </sheetData>
      <sheetData sheetId="34">
        <row r="64">
          <cell r="J64">
            <v>19455306</v>
          </cell>
        </row>
        <row r="65">
          <cell r="F65">
            <v>7</v>
          </cell>
        </row>
        <row r="121">
          <cell r="J121">
            <v>24172549</v>
          </cell>
        </row>
        <row r="122">
          <cell r="F122">
            <v>5</v>
          </cell>
        </row>
        <row r="182">
          <cell r="J182">
            <v>2151860</v>
          </cell>
        </row>
        <row r="183">
          <cell r="F183">
            <v>3</v>
          </cell>
        </row>
        <row r="241">
          <cell r="J241">
            <v>844560</v>
          </cell>
        </row>
        <row r="242">
          <cell r="F242">
            <v>1</v>
          </cell>
        </row>
      </sheetData>
      <sheetData sheetId="35">
        <row r="33">
          <cell r="J33">
            <v>27169972</v>
          </cell>
        </row>
        <row r="135">
          <cell r="J135">
            <v>3700730</v>
          </cell>
        </row>
        <row r="169">
          <cell r="J169">
            <v>4894230</v>
          </cell>
        </row>
        <row r="240">
          <cell r="J240">
            <v>20083914</v>
          </cell>
        </row>
        <row r="241">
          <cell r="F241">
            <v>11</v>
          </cell>
        </row>
        <row r="275">
          <cell r="J275">
            <v>29221606</v>
          </cell>
        </row>
        <row r="276">
          <cell r="F276">
            <v>13</v>
          </cell>
        </row>
        <row r="309">
          <cell r="J309">
            <v>23726456</v>
          </cell>
        </row>
        <row r="310">
          <cell r="F310">
            <v>9</v>
          </cell>
        </row>
        <row r="369">
          <cell r="J369">
            <v>7802559</v>
          </cell>
        </row>
        <row r="370">
          <cell r="F370">
            <v>5</v>
          </cell>
        </row>
        <row r="406">
          <cell r="J406">
            <v>4634443</v>
          </cell>
        </row>
        <row r="407">
          <cell r="F407">
            <v>1</v>
          </cell>
        </row>
        <row r="464">
          <cell r="J464">
            <v>957500</v>
          </cell>
        </row>
        <row r="465">
          <cell r="F465">
            <v>1</v>
          </cell>
        </row>
      </sheetData>
      <sheetData sheetId="36">
        <row r="70">
          <cell r="J70">
            <v>31368727</v>
          </cell>
        </row>
        <row r="71">
          <cell r="F71">
            <v>14</v>
          </cell>
        </row>
        <row r="140">
          <cell r="J140">
            <v>29616019</v>
          </cell>
        </row>
        <row r="141">
          <cell r="F141">
            <v>15</v>
          </cell>
        </row>
        <row r="211">
          <cell r="J211">
            <v>35166590</v>
          </cell>
        </row>
        <row r="212">
          <cell r="F212">
            <v>10</v>
          </cell>
        </row>
        <row r="284">
          <cell r="J284">
            <v>30794408</v>
          </cell>
        </row>
        <row r="285">
          <cell r="F285">
            <v>13</v>
          </cell>
        </row>
        <row r="353">
          <cell r="J353">
            <v>36473808</v>
          </cell>
        </row>
        <row r="354">
          <cell r="F354">
            <v>14</v>
          </cell>
        </row>
        <row r="422">
          <cell r="J422">
            <v>38407145</v>
          </cell>
        </row>
        <row r="423">
          <cell r="F423">
            <v>16</v>
          </cell>
        </row>
        <row r="469">
          <cell r="J469">
            <v>14221612</v>
          </cell>
        </row>
        <row r="470">
          <cell r="F470">
            <v>10</v>
          </cell>
        </row>
        <row r="516">
          <cell r="J516">
            <v>13977039</v>
          </cell>
        </row>
        <row r="517">
          <cell r="F517">
            <v>13</v>
          </cell>
        </row>
        <row r="597">
          <cell r="J597">
            <v>4008692</v>
          </cell>
        </row>
        <row r="598">
          <cell r="F598">
            <v>6</v>
          </cell>
        </row>
        <row r="678">
          <cell r="J678">
            <v>27970684</v>
          </cell>
        </row>
        <row r="679">
          <cell r="F679">
            <v>17</v>
          </cell>
        </row>
        <row r="759">
          <cell r="J759">
            <v>5535225</v>
          </cell>
        </row>
        <row r="760">
          <cell r="F760">
            <v>6</v>
          </cell>
        </row>
        <row r="809">
          <cell r="J809">
            <v>22315896</v>
          </cell>
        </row>
        <row r="810">
          <cell r="F810">
            <v>23</v>
          </cell>
        </row>
        <row r="850">
          <cell r="J850">
            <v>39851682</v>
          </cell>
        </row>
        <row r="851">
          <cell r="F851">
            <v>15</v>
          </cell>
        </row>
        <row r="899">
          <cell r="J899">
            <v>24653181</v>
          </cell>
        </row>
        <row r="900">
          <cell r="F900">
            <v>23</v>
          </cell>
        </row>
        <row r="980">
          <cell r="J980">
            <v>19405004</v>
          </cell>
        </row>
        <row r="981">
          <cell r="F981">
            <v>19</v>
          </cell>
        </row>
        <row r="1061">
          <cell r="J1061">
            <v>21714655</v>
          </cell>
        </row>
        <row r="1062">
          <cell r="F1062">
            <v>23</v>
          </cell>
        </row>
        <row r="1143">
          <cell r="J1143">
            <v>6093394</v>
          </cell>
        </row>
        <row r="1144">
          <cell r="F1144">
            <v>6</v>
          </cell>
        </row>
        <row r="1188">
          <cell r="J1188">
            <v>12940244</v>
          </cell>
        </row>
        <row r="1189">
          <cell r="F1189">
            <v>10</v>
          </cell>
        </row>
        <row r="1230">
          <cell r="J1230">
            <v>14553027</v>
          </cell>
        </row>
        <row r="1231">
          <cell r="F1231">
            <v>7</v>
          </cell>
        </row>
        <row r="1271">
          <cell r="J1271">
            <v>8498694</v>
          </cell>
        </row>
        <row r="1272">
          <cell r="F1272">
            <v>7</v>
          </cell>
        </row>
        <row r="1311">
          <cell r="J1311">
            <v>36105401</v>
          </cell>
        </row>
        <row r="1312">
          <cell r="F1312">
            <v>15</v>
          </cell>
        </row>
        <row r="1391">
          <cell r="J1391">
            <v>25730314</v>
          </cell>
        </row>
        <row r="1392">
          <cell r="F1392">
            <v>15</v>
          </cell>
        </row>
        <row r="1430">
          <cell r="J1430">
            <v>23704335</v>
          </cell>
        </row>
        <row r="1431">
          <cell r="F1431">
            <v>9</v>
          </cell>
        </row>
        <row r="1478">
          <cell r="J1478">
            <v>4767290</v>
          </cell>
        </row>
        <row r="1479">
          <cell r="F1479">
            <v>8</v>
          </cell>
        </row>
        <row r="1560">
          <cell r="J1560">
            <v>5668795</v>
          </cell>
        </row>
        <row r="1561">
          <cell r="F1561">
            <v>5</v>
          </cell>
        </row>
        <row r="1640">
          <cell r="J1640">
            <v>17445450</v>
          </cell>
        </row>
        <row r="1641">
          <cell r="F1641">
            <v>9</v>
          </cell>
        </row>
        <row r="1721">
          <cell r="J1721">
            <v>6931803</v>
          </cell>
        </row>
        <row r="1722">
          <cell r="F1722">
            <v>5</v>
          </cell>
        </row>
        <row r="1806">
          <cell r="J1806">
            <v>964450</v>
          </cell>
        </row>
        <row r="1807">
          <cell r="F1807">
            <v>1</v>
          </cell>
        </row>
      </sheetData>
      <sheetData sheetId="37">
        <row r="69">
          <cell r="J69">
            <v>1188495</v>
          </cell>
        </row>
      </sheetData>
      <sheetData sheetId="38">
        <row r="31">
          <cell r="J31">
            <v>1615340</v>
          </cell>
        </row>
        <row r="32">
          <cell r="F32">
            <v>1</v>
          </cell>
        </row>
        <row r="88">
          <cell r="J88">
            <v>9193840</v>
          </cell>
        </row>
        <row r="89">
          <cell r="F89">
            <v>9</v>
          </cell>
        </row>
        <row r="134">
          <cell r="J134">
            <v>9759068</v>
          </cell>
        </row>
        <row r="135">
          <cell r="F135">
            <v>6</v>
          </cell>
        </row>
      </sheetData>
      <sheetData sheetId="39"/>
      <sheetData sheetId="40">
        <row r="35">
          <cell r="J35">
            <v>20070488</v>
          </cell>
        </row>
        <row r="70">
          <cell r="J70">
            <v>19275995</v>
          </cell>
        </row>
        <row r="104">
          <cell r="J104">
            <v>16683361</v>
          </cell>
        </row>
        <row r="138">
          <cell r="J138">
            <v>13254875</v>
          </cell>
        </row>
        <row r="172">
          <cell r="J172">
            <v>25379341</v>
          </cell>
        </row>
        <row r="206">
          <cell r="J206">
            <v>22165291</v>
          </cell>
        </row>
        <row r="240">
          <cell r="J240">
            <v>19593945</v>
          </cell>
        </row>
        <row r="274">
          <cell r="J274">
            <v>24884631</v>
          </cell>
        </row>
        <row r="308">
          <cell r="J308">
            <v>16698300</v>
          </cell>
        </row>
        <row r="377">
          <cell r="J377">
            <v>13930412</v>
          </cell>
        </row>
        <row r="412">
          <cell r="J412">
            <v>17098251</v>
          </cell>
        </row>
        <row r="446">
          <cell r="J446">
            <v>15847692</v>
          </cell>
        </row>
        <row r="480">
          <cell r="J480">
            <v>16625409</v>
          </cell>
        </row>
        <row r="515">
          <cell r="J515">
            <v>1298998</v>
          </cell>
        </row>
        <row r="550">
          <cell r="J550">
            <v>441998</v>
          </cell>
        </row>
        <row r="584">
          <cell r="J584">
            <v>441998</v>
          </cell>
        </row>
        <row r="620">
          <cell r="J620">
            <v>441998</v>
          </cell>
        </row>
        <row r="656">
          <cell r="J656">
            <v>441998</v>
          </cell>
        </row>
        <row r="691">
          <cell r="J691">
            <v>1891498</v>
          </cell>
        </row>
      </sheetData>
      <sheetData sheetId="41">
        <row r="53">
          <cell r="J53">
            <v>5146867</v>
          </cell>
        </row>
        <row r="54">
          <cell r="F54">
            <v>2</v>
          </cell>
        </row>
        <row r="88">
          <cell r="J88">
            <v>1850369</v>
          </cell>
        </row>
        <row r="89">
          <cell r="F89">
            <v>1</v>
          </cell>
        </row>
        <row r="125">
          <cell r="J125">
            <v>2867903</v>
          </cell>
        </row>
        <row r="126">
          <cell r="F126">
            <v>2</v>
          </cell>
        </row>
        <row r="177">
          <cell r="J177">
            <v>1540000</v>
          </cell>
        </row>
        <row r="178">
          <cell r="F178">
            <v>0</v>
          </cell>
        </row>
        <row r="227">
          <cell r="J227">
            <v>2786330</v>
          </cell>
        </row>
        <row r="228">
          <cell r="F228">
            <v>2</v>
          </cell>
        </row>
        <row r="265">
          <cell r="J265">
            <v>839193</v>
          </cell>
        </row>
        <row r="266">
          <cell r="F266">
            <v>0</v>
          </cell>
        </row>
        <row r="305">
          <cell r="J305">
            <v>1845293</v>
          </cell>
        </row>
        <row r="344">
          <cell r="J344">
            <v>1830892</v>
          </cell>
        </row>
        <row r="345">
          <cell r="F345">
            <v>1</v>
          </cell>
        </row>
        <row r="384">
          <cell r="J384">
            <v>1746892</v>
          </cell>
        </row>
        <row r="424">
          <cell r="J424">
            <v>1998768</v>
          </cell>
        </row>
        <row r="425">
          <cell r="F425">
            <v>1</v>
          </cell>
        </row>
        <row r="458">
          <cell r="J458">
            <v>715000</v>
          </cell>
        </row>
        <row r="459">
          <cell r="F459">
            <v>0</v>
          </cell>
        </row>
        <row r="494">
          <cell r="J494">
            <v>2184817</v>
          </cell>
        </row>
        <row r="495">
          <cell r="F495">
            <v>1</v>
          </cell>
        </row>
        <row r="528">
          <cell r="J528">
            <v>1602445</v>
          </cell>
        </row>
        <row r="529">
          <cell r="F529">
            <v>1</v>
          </cell>
        </row>
        <row r="563">
          <cell r="J563">
            <v>597666</v>
          </cell>
        </row>
        <row r="564">
          <cell r="F564">
            <v>0</v>
          </cell>
        </row>
        <row r="608">
          <cell r="J608">
            <v>2061827</v>
          </cell>
        </row>
        <row r="609">
          <cell r="F609">
            <v>2</v>
          </cell>
        </row>
        <row r="643">
          <cell r="J643">
            <v>1449560</v>
          </cell>
        </row>
        <row r="644">
          <cell r="F644">
            <v>1</v>
          </cell>
        </row>
        <row r="678">
          <cell r="J678">
            <v>2629948</v>
          </cell>
        </row>
        <row r="679">
          <cell r="F679">
            <v>2</v>
          </cell>
        </row>
        <row r="714">
          <cell r="J714">
            <v>1558849</v>
          </cell>
        </row>
        <row r="715">
          <cell r="F715">
            <v>1</v>
          </cell>
        </row>
        <row r="759">
          <cell r="J759">
            <v>2638398</v>
          </cell>
        </row>
        <row r="760">
          <cell r="F760">
            <v>2</v>
          </cell>
        </row>
        <row r="794">
          <cell r="J794">
            <v>1330749</v>
          </cell>
        </row>
        <row r="795">
          <cell r="F795">
            <v>1</v>
          </cell>
        </row>
        <row r="830">
          <cell r="J830">
            <v>1019343</v>
          </cell>
        </row>
        <row r="831">
          <cell r="F831">
            <v>1</v>
          </cell>
        </row>
        <row r="866">
          <cell r="J866">
            <v>1340000</v>
          </cell>
        </row>
        <row r="867">
          <cell r="F867">
            <v>1</v>
          </cell>
        </row>
      </sheetData>
      <sheetData sheetId="42">
        <row r="54">
          <cell r="J54">
            <v>8994265</v>
          </cell>
        </row>
        <row r="55">
          <cell r="F55">
            <v>4</v>
          </cell>
        </row>
        <row r="137">
          <cell r="J137">
            <v>21760492</v>
          </cell>
        </row>
        <row r="138">
          <cell r="F138">
            <v>2</v>
          </cell>
        </row>
      </sheetData>
      <sheetData sheetId="43">
        <row r="46">
          <cell r="J46">
            <v>39105656</v>
          </cell>
        </row>
        <row r="47">
          <cell r="F47">
            <v>14</v>
          </cell>
        </row>
        <row r="80">
          <cell r="J80">
            <v>11748910</v>
          </cell>
        </row>
        <row r="125">
          <cell r="J125">
            <v>28936069</v>
          </cell>
        </row>
        <row r="126">
          <cell r="F126">
            <v>13</v>
          </cell>
        </row>
        <row r="169">
          <cell r="J169">
            <v>22766763</v>
          </cell>
        </row>
        <row r="170">
          <cell r="F170">
            <v>6</v>
          </cell>
        </row>
        <row r="210">
          <cell r="J210">
            <v>20038908</v>
          </cell>
        </row>
        <row r="211">
          <cell r="F211">
            <v>11</v>
          </cell>
        </row>
        <row r="254">
          <cell r="J254">
            <v>27668051</v>
          </cell>
        </row>
        <row r="255">
          <cell r="F255">
            <v>14</v>
          </cell>
        </row>
        <row r="298">
          <cell r="J298">
            <v>33118951</v>
          </cell>
        </row>
        <row r="299">
          <cell r="F299">
            <v>16</v>
          </cell>
        </row>
        <row r="335">
          <cell r="J335">
            <v>24191332</v>
          </cell>
        </row>
        <row r="336">
          <cell r="F336">
            <v>11</v>
          </cell>
        </row>
        <row r="373">
          <cell r="J373">
            <v>28436043</v>
          </cell>
        </row>
        <row r="374">
          <cell r="F374">
            <v>11</v>
          </cell>
        </row>
        <row r="407">
          <cell r="J407">
            <v>13866230</v>
          </cell>
        </row>
        <row r="408">
          <cell r="F408">
            <v>9</v>
          </cell>
        </row>
        <row r="454">
          <cell r="J454">
            <v>32854493</v>
          </cell>
        </row>
        <row r="455">
          <cell r="F455">
            <v>13</v>
          </cell>
        </row>
        <row r="499">
          <cell r="J499">
            <v>29226025</v>
          </cell>
        </row>
        <row r="500">
          <cell r="F500">
            <v>13</v>
          </cell>
        </row>
        <row r="542">
          <cell r="J542">
            <v>18030329</v>
          </cell>
        </row>
        <row r="543">
          <cell r="F543">
            <v>13</v>
          </cell>
        </row>
        <row r="587">
          <cell r="J587">
            <v>32096644</v>
          </cell>
        </row>
        <row r="588">
          <cell r="F588">
            <v>17</v>
          </cell>
        </row>
        <row r="632">
          <cell r="J632">
            <v>22981338</v>
          </cell>
        </row>
        <row r="633">
          <cell r="F633">
            <v>7</v>
          </cell>
        </row>
        <row r="678">
          <cell r="J678">
            <v>32548347</v>
          </cell>
        </row>
        <row r="679">
          <cell r="F679">
            <v>15</v>
          </cell>
        </row>
        <row r="721">
          <cell r="J721">
            <v>21475782</v>
          </cell>
        </row>
        <row r="722">
          <cell r="F722">
            <v>9</v>
          </cell>
        </row>
        <row r="768">
          <cell r="J768">
            <v>34307726</v>
          </cell>
        </row>
        <row r="769">
          <cell r="F769">
            <v>18</v>
          </cell>
        </row>
        <row r="815">
          <cell r="J815">
            <v>30072977</v>
          </cell>
        </row>
        <row r="816">
          <cell r="F816">
            <v>11</v>
          </cell>
        </row>
        <row r="862">
          <cell r="J862">
            <v>35586356</v>
          </cell>
        </row>
        <row r="863">
          <cell r="F863">
            <v>23</v>
          </cell>
        </row>
        <row r="897">
          <cell r="J897">
            <v>23559415</v>
          </cell>
        </row>
        <row r="898">
          <cell r="F898">
            <v>11</v>
          </cell>
        </row>
        <row r="931">
          <cell r="J931">
            <v>10711184</v>
          </cell>
        </row>
        <row r="932">
          <cell r="F932">
            <v>5</v>
          </cell>
        </row>
        <row r="970">
          <cell r="J970">
            <v>22631100</v>
          </cell>
        </row>
        <row r="971">
          <cell r="F971">
            <v>13</v>
          </cell>
        </row>
        <row r="1007">
          <cell r="J1007">
            <v>33940100</v>
          </cell>
        </row>
        <row r="1008">
          <cell r="F1008">
            <v>15</v>
          </cell>
        </row>
        <row r="1047">
          <cell r="J1047">
            <v>27957142</v>
          </cell>
        </row>
        <row r="1048">
          <cell r="F1048">
            <v>8</v>
          </cell>
        </row>
        <row r="1081">
          <cell r="J1081">
            <v>7125450</v>
          </cell>
        </row>
        <row r="1082">
          <cell r="F1082">
            <v>3</v>
          </cell>
        </row>
        <row r="1116">
          <cell r="J1116">
            <v>18770470</v>
          </cell>
        </row>
        <row r="1117">
          <cell r="F1117">
            <v>8</v>
          </cell>
        </row>
        <row r="1164">
          <cell r="J1164">
            <v>52826325</v>
          </cell>
        </row>
        <row r="1165">
          <cell r="F1165">
            <v>28</v>
          </cell>
        </row>
        <row r="1208">
          <cell r="J1208">
            <v>21508875</v>
          </cell>
        </row>
        <row r="1209">
          <cell r="F1209">
            <v>18</v>
          </cell>
        </row>
        <row r="1248">
          <cell r="J1248">
            <v>12777078</v>
          </cell>
        </row>
        <row r="1249">
          <cell r="F1249">
            <v>7</v>
          </cell>
        </row>
        <row r="1286">
          <cell r="J1286">
            <v>13062380</v>
          </cell>
        </row>
        <row r="1287">
          <cell r="F1287">
            <v>9</v>
          </cell>
        </row>
        <row r="1330">
          <cell r="J1330">
            <v>15597680</v>
          </cell>
        </row>
        <row r="1331">
          <cell r="F1331">
            <v>12</v>
          </cell>
        </row>
        <row r="1369">
          <cell r="J1369">
            <v>24446978</v>
          </cell>
        </row>
        <row r="1370">
          <cell r="F1370">
            <v>11</v>
          </cell>
        </row>
        <row r="1406">
          <cell r="J1406">
            <v>7105619</v>
          </cell>
        </row>
        <row r="1407">
          <cell r="F1407">
            <v>4</v>
          </cell>
        </row>
        <row r="1446">
          <cell r="J1446">
            <v>15493196</v>
          </cell>
        </row>
        <row r="1447">
          <cell r="F1447">
            <v>8</v>
          </cell>
        </row>
        <row r="1487">
          <cell r="J1487">
            <v>15924899</v>
          </cell>
        </row>
        <row r="1488">
          <cell r="F1488">
            <v>8</v>
          </cell>
        </row>
      </sheetData>
      <sheetData sheetId="44">
        <row r="77">
          <cell r="J77">
            <v>688763</v>
          </cell>
        </row>
        <row r="78">
          <cell r="F78">
            <v>1</v>
          </cell>
        </row>
        <row r="157">
          <cell r="J157">
            <v>1171050</v>
          </cell>
        </row>
        <row r="158">
          <cell r="F158">
            <v>2</v>
          </cell>
        </row>
        <row r="237">
          <cell r="J237">
            <v>2325270</v>
          </cell>
        </row>
        <row r="238">
          <cell r="F238">
            <v>3</v>
          </cell>
        </row>
        <row r="318">
          <cell r="J318">
            <v>1695202</v>
          </cell>
        </row>
        <row r="319">
          <cell r="F319">
            <v>2</v>
          </cell>
        </row>
        <row r="401">
          <cell r="J401">
            <v>1882700</v>
          </cell>
        </row>
        <row r="402">
          <cell r="F402">
            <v>2</v>
          </cell>
        </row>
        <row r="483">
          <cell r="J483">
            <v>740800</v>
          </cell>
        </row>
        <row r="484">
          <cell r="F484">
            <v>1</v>
          </cell>
        </row>
        <row r="650">
          <cell r="J650">
            <v>743900</v>
          </cell>
        </row>
        <row r="651">
          <cell r="F651">
            <v>1</v>
          </cell>
        </row>
        <row r="731">
          <cell r="J731">
            <v>492900</v>
          </cell>
        </row>
        <row r="732">
          <cell r="F732">
            <v>1</v>
          </cell>
        </row>
        <row r="812">
          <cell r="J812">
            <v>492900</v>
          </cell>
        </row>
        <row r="813">
          <cell r="F813">
            <v>1</v>
          </cell>
        </row>
        <row r="894">
          <cell r="J894">
            <v>743900</v>
          </cell>
        </row>
        <row r="895">
          <cell r="F895">
            <v>1</v>
          </cell>
        </row>
        <row r="975">
          <cell r="J975">
            <v>492900</v>
          </cell>
        </row>
        <row r="976">
          <cell r="F976">
            <v>1</v>
          </cell>
        </row>
        <row r="1056">
          <cell r="J1056">
            <v>743900</v>
          </cell>
        </row>
        <row r="1057">
          <cell r="F1057">
            <v>1</v>
          </cell>
        </row>
        <row r="1137">
          <cell r="J1137">
            <v>992900</v>
          </cell>
        </row>
        <row r="1138">
          <cell r="F1138">
            <v>1</v>
          </cell>
        </row>
        <row r="1217">
          <cell r="J1217">
            <v>492900</v>
          </cell>
        </row>
        <row r="1218">
          <cell r="F1218">
            <v>1</v>
          </cell>
        </row>
      </sheetData>
      <sheetData sheetId="45">
        <row r="33">
          <cell r="J33">
            <v>22537001</v>
          </cell>
        </row>
        <row r="34">
          <cell r="F34">
            <v>10</v>
          </cell>
        </row>
        <row r="73">
          <cell r="J73">
            <v>20709941</v>
          </cell>
        </row>
        <row r="74">
          <cell r="F74">
            <v>8</v>
          </cell>
        </row>
      </sheetData>
      <sheetData sheetId="46">
        <row r="65">
          <cell r="J65">
            <v>3968883</v>
          </cell>
        </row>
        <row r="66">
          <cell r="F66">
            <v>5</v>
          </cell>
        </row>
      </sheetData>
      <sheetData sheetId="47"/>
      <sheetData sheetId="48">
        <row r="47">
          <cell r="J47">
            <v>36610707</v>
          </cell>
        </row>
        <row r="48">
          <cell r="F48">
            <v>11</v>
          </cell>
        </row>
      </sheetData>
      <sheetData sheetId="49">
        <row r="54">
          <cell r="J54">
            <v>7510784</v>
          </cell>
        </row>
        <row r="55">
          <cell r="F55">
            <v>5</v>
          </cell>
        </row>
        <row r="112">
          <cell r="J112">
            <v>15480342</v>
          </cell>
        </row>
        <row r="113">
          <cell r="F113">
            <v>14</v>
          </cell>
        </row>
        <row r="170">
          <cell r="J170">
            <v>24335783</v>
          </cell>
        </row>
        <row r="171">
          <cell r="F171">
            <v>13</v>
          </cell>
        </row>
        <row r="228">
          <cell r="J228">
            <v>9703261</v>
          </cell>
        </row>
        <row r="229">
          <cell r="F229">
            <v>6</v>
          </cell>
        </row>
        <row r="288">
          <cell r="J288">
            <v>3648290</v>
          </cell>
        </row>
        <row r="289">
          <cell r="F289">
            <v>4</v>
          </cell>
        </row>
        <row r="349">
          <cell r="J349">
            <v>6033185</v>
          </cell>
        </row>
        <row r="350">
          <cell r="F350">
            <v>5</v>
          </cell>
        </row>
        <row r="408">
          <cell r="J408">
            <v>9309194</v>
          </cell>
        </row>
        <row r="409">
          <cell r="F409">
            <v>4</v>
          </cell>
        </row>
        <row r="467">
          <cell r="J467">
            <v>12362644</v>
          </cell>
        </row>
        <row r="468">
          <cell r="F468">
            <v>7</v>
          </cell>
        </row>
        <row r="527">
          <cell r="J527">
            <v>19684965</v>
          </cell>
        </row>
        <row r="528">
          <cell r="F528">
            <v>11</v>
          </cell>
        </row>
        <row r="584">
          <cell r="J584">
            <v>2253240</v>
          </cell>
        </row>
        <row r="585">
          <cell r="F585">
            <v>3</v>
          </cell>
        </row>
        <row r="643">
          <cell r="J643">
            <v>3498085</v>
          </cell>
        </row>
        <row r="644">
          <cell r="F644">
            <v>2</v>
          </cell>
        </row>
        <row r="702">
          <cell r="J702">
            <v>3190137</v>
          </cell>
        </row>
        <row r="703">
          <cell r="F703">
            <v>2</v>
          </cell>
        </row>
        <row r="759">
          <cell r="J759">
            <v>1699200</v>
          </cell>
        </row>
        <row r="760">
          <cell r="F760">
            <v>2</v>
          </cell>
        </row>
        <row r="816">
          <cell r="J816">
            <v>7528096</v>
          </cell>
        </row>
        <row r="817">
          <cell r="F817">
            <v>4</v>
          </cell>
        </row>
        <row r="876">
          <cell r="J876">
            <v>869000</v>
          </cell>
        </row>
        <row r="877">
          <cell r="F877">
            <v>1</v>
          </cell>
        </row>
        <row r="935">
          <cell r="J935">
            <v>3958623</v>
          </cell>
        </row>
        <row r="936">
          <cell r="F936">
            <v>3</v>
          </cell>
        </row>
        <row r="994">
          <cell r="J994">
            <v>10732874</v>
          </cell>
        </row>
        <row r="995">
          <cell r="F995">
            <v>6</v>
          </cell>
        </row>
        <row r="1054">
          <cell r="J1054">
            <v>1534225</v>
          </cell>
        </row>
        <row r="1055">
          <cell r="F1055">
            <v>3</v>
          </cell>
        </row>
        <row r="1114">
          <cell r="J1114">
            <v>1500900</v>
          </cell>
        </row>
        <row r="1115">
          <cell r="F1115">
            <v>2</v>
          </cell>
        </row>
        <row r="1172">
          <cell r="J1172">
            <v>1573825</v>
          </cell>
        </row>
        <row r="1173">
          <cell r="F1173">
            <v>2</v>
          </cell>
        </row>
        <row r="1232">
          <cell r="J1232">
            <v>850002</v>
          </cell>
        </row>
        <row r="1233">
          <cell r="F1233">
            <v>1</v>
          </cell>
        </row>
        <row r="1290">
          <cell r="J1290">
            <v>7584076</v>
          </cell>
        </row>
        <row r="1291">
          <cell r="F1291">
            <v>4</v>
          </cell>
        </row>
        <row r="1350">
          <cell r="J1350">
            <v>1265000</v>
          </cell>
        </row>
        <row r="1351">
          <cell r="F1351">
            <v>2</v>
          </cell>
        </row>
        <row r="1472">
          <cell r="J1472">
            <v>844800</v>
          </cell>
        </row>
        <row r="1473">
          <cell r="F1473">
            <v>1</v>
          </cell>
        </row>
        <row r="1531">
          <cell r="J1531">
            <v>757900</v>
          </cell>
        </row>
        <row r="1532">
          <cell r="F1532">
            <v>1</v>
          </cell>
        </row>
        <row r="1589">
          <cell r="J1589">
            <v>995894</v>
          </cell>
        </row>
        <row r="1590">
          <cell r="F1590">
            <v>1</v>
          </cell>
        </row>
      </sheetData>
      <sheetData sheetId="50">
        <row r="57">
          <cell r="J57">
            <v>89757428</v>
          </cell>
        </row>
        <row r="58">
          <cell r="F58">
            <v>30</v>
          </cell>
        </row>
        <row r="114">
          <cell r="J114">
            <v>20335653</v>
          </cell>
        </row>
        <row r="115">
          <cell r="F115">
            <v>12</v>
          </cell>
        </row>
        <row r="172">
          <cell r="J172">
            <v>24547801</v>
          </cell>
        </row>
        <row r="173">
          <cell r="F173">
            <v>12</v>
          </cell>
        </row>
        <row r="230">
          <cell r="J230">
            <v>64269927</v>
          </cell>
        </row>
        <row r="231">
          <cell r="F231">
            <v>28</v>
          </cell>
        </row>
        <row r="287">
          <cell r="J287">
            <v>66036141</v>
          </cell>
        </row>
        <row r="288">
          <cell r="F288">
            <v>27</v>
          </cell>
        </row>
        <row r="358">
          <cell r="J358">
            <v>21206961</v>
          </cell>
        </row>
        <row r="359">
          <cell r="F359">
            <v>8</v>
          </cell>
        </row>
        <row r="428">
          <cell r="J428">
            <v>10671320</v>
          </cell>
        </row>
        <row r="429">
          <cell r="F429">
            <v>5</v>
          </cell>
        </row>
        <row r="511">
          <cell r="J511">
            <v>2159300</v>
          </cell>
        </row>
        <row r="512">
          <cell r="F512">
            <v>3</v>
          </cell>
        </row>
        <row r="595">
          <cell r="J595">
            <v>2189977</v>
          </cell>
        </row>
        <row r="596">
          <cell r="F596">
            <v>2</v>
          </cell>
        </row>
        <row r="678">
          <cell r="J678">
            <v>246998</v>
          </cell>
        </row>
        <row r="679">
          <cell r="F679">
            <v>1</v>
          </cell>
        </row>
        <row r="762">
          <cell r="J762">
            <v>1406899</v>
          </cell>
        </row>
        <row r="763">
          <cell r="F763">
            <v>1</v>
          </cell>
        </row>
        <row r="845">
          <cell r="J845">
            <v>632500</v>
          </cell>
        </row>
        <row r="846">
          <cell r="F846">
            <v>1</v>
          </cell>
        </row>
        <row r="882">
          <cell r="J882">
            <v>487025</v>
          </cell>
        </row>
        <row r="883">
          <cell r="F883">
            <v>1</v>
          </cell>
        </row>
        <row r="919">
          <cell r="J919">
            <v>3228542</v>
          </cell>
        </row>
        <row r="920">
          <cell r="F920">
            <v>2</v>
          </cell>
        </row>
        <row r="956">
          <cell r="J956">
            <v>1024650</v>
          </cell>
        </row>
        <row r="957">
          <cell r="F957">
            <v>1</v>
          </cell>
        </row>
      </sheetData>
      <sheetData sheetId="51"/>
      <sheetData sheetId="52">
        <row r="30">
          <cell r="J30">
            <v>24301200</v>
          </cell>
        </row>
        <row r="31">
          <cell r="F31">
            <v>4</v>
          </cell>
        </row>
        <row r="62">
          <cell r="J62">
            <v>25560546</v>
          </cell>
        </row>
        <row r="63">
          <cell r="F63">
            <v>6</v>
          </cell>
        </row>
      </sheetData>
      <sheetData sheetId="53">
        <row r="53">
          <cell r="J53">
            <v>13896362</v>
          </cell>
        </row>
        <row r="54">
          <cell r="F54">
            <v>8</v>
          </cell>
        </row>
        <row r="88">
          <cell r="J88">
            <v>5991953</v>
          </cell>
        </row>
        <row r="89">
          <cell r="F89">
            <v>3</v>
          </cell>
        </row>
      </sheetData>
      <sheetData sheetId="54">
        <row r="55">
          <cell r="J55">
            <v>8754143</v>
          </cell>
        </row>
        <row r="56">
          <cell r="F56">
            <v>9</v>
          </cell>
        </row>
      </sheetData>
      <sheetData sheetId="55">
        <row r="45">
          <cell r="J45">
            <v>10560827</v>
          </cell>
        </row>
        <row r="46">
          <cell r="F46">
            <v>8</v>
          </cell>
        </row>
        <row r="104">
          <cell r="J104">
            <v>14790322</v>
          </cell>
        </row>
        <row r="105">
          <cell r="F105">
            <v>11</v>
          </cell>
        </row>
        <row r="150">
          <cell r="J150">
            <v>3954997</v>
          </cell>
        </row>
        <row r="151">
          <cell r="F151">
            <v>4</v>
          </cell>
        </row>
        <row r="233">
          <cell r="J233">
            <v>638120</v>
          </cell>
        </row>
        <row r="234">
          <cell r="F234">
            <v>1</v>
          </cell>
        </row>
        <row r="291">
          <cell r="J291">
            <v>6679581</v>
          </cell>
        </row>
        <row r="292">
          <cell r="F292">
            <v>4</v>
          </cell>
        </row>
      </sheetData>
      <sheetData sheetId="56">
        <row r="54">
          <cell r="J54">
            <v>35000812</v>
          </cell>
        </row>
        <row r="55">
          <cell r="F55">
            <v>16</v>
          </cell>
        </row>
        <row r="109">
          <cell r="J109">
            <v>20170951</v>
          </cell>
        </row>
        <row r="110">
          <cell r="F110">
            <v>11</v>
          </cell>
        </row>
      </sheetData>
      <sheetData sheetId="57">
        <row r="77">
          <cell r="J77">
            <v>65268100</v>
          </cell>
        </row>
        <row r="78">
          <cell r="F78">
            <v>21</v>
          </cell>
        </row>
      </sheetData>
      <sheetData sheetId="58">
        <row r="32">
          <cell r="J32">
            <v>2725558</v>
          </cell>
        </row>
        <row r="33">
          <cell r="F33">
            <v>2</v>
          </cell>
        </row>
        <row r="67">
          <cell r="J67">
            <v>8286133</v>
          </cell>
        </row>
        <row r="68">
          <cell r="F68">
            <v>3</v>
          </cell>
        </row>
        <row r="106">
          <cell r="J106">
            <v>2503500</v>
          </cell>
        </row>
        <row r="107">
          <cell r="F107">
            <v>3</v>
          </cell>
        </row>
      </sheetData>
      <sheetData sheetId="59">
        <row r="56">
          <cell r="J56">
            <v>592540</v>
          </cell>
        </row>
        <row r="57">
          <cell r="F57">
            <v>1</v>
          </cell>
        </row>
      </sheetData>
      <sheetData sheetId="60">
        <row r="32">
          <cell r="J32">
            <v>5595500</v>
          </cell>
        </row>
        <row r="33">
          <cell r="F33">
            <v>2</v>
          </cell>
        </row>
      </sheetData>
      <sheetData sheetId="61">
        <row r="32">
          <cell r="J32">
            <v>702659</v>
          </cell>
        </row>
        <row r="33">
          <cell r="F33">
            <v>1</v>
          </cell>
        </row>
      </sheetData>
      <sheetData sheetId="62">
        <row r="56">
          <cell r="J56">
            <v>3798471</v>
          </cell>
        </row>
        <row r="57">
          <cell r="F57">
            <v>3</v>
          </cell>
        </row>
      </sheetData>
      <sheetData sheetId="63">
        <row r="56">
          <cell r="J56">
            <v>1096950</v>
          </cell>
        </row>
        <row r="57">
          <cell r="F57">
            <v>1</v>
          </cell>
        </row>
        <row r="115">
          <cell r="J115">
            <v>1096950</v>
          </cell>
        </row>
        <row r="116">
          <cell r="F116">
            <v>1</v>
          </cell>
        </row>
        <row r="173">
          <cell r="J173">
            <v>9636677</v>
          </cell>
        </row>
        <row r="174">
          <cell r="F174">
            <v>4</v>
          </cell>
        </row>
      </sheetData>
      <sheetData sheetId="64">
        <row r="56">
          <cell r="J56">
            <v>1689160</v>
          </cell>
        </row>
        <row r="57">
          <cell r="F57">
            <v>2</v>
          </cell>
        </row>
        <row r="115">
          <cell r="J115">
            <v>11683050</v>
          </cell>
        </row>
        <row r="116">
          <cell r="F116">
            <v>7</v>
          </cell>
        </row>
        <row r="235">
          <cell r="J235">
            <v>5446885</v>
          </cell>
        </row>
        <row r="236">
          <cell r="F236">
            <v>2</v>
          </cell>
        </row>
        <row r="296">
          <cell r="J296">
            <v>2608088</v>
          </cell>
        </row>
        <row r="297">
          <cell r="F297">
            <v>1</v>
          </cell>
        </row>
        <row r="356">
          <cell r="J356">
            <v>2628920</v>
          </cell>
        </row>
        <row r="357">
          <cell r="F357">
            <v>1</v>
          </cell>
        </row>
        <row r="418">
          <cell r="J418">
            <v>844560</v>
          </cell>
        </row>
        <row r="419">
          <cell r="F419">
            <v>1</v>
          </cell>
        </row>
      </sheetData>
      <sheetData sheetId="65">
        <row r="68">
          <cell r="J68">
            <v>3149813</v>
          </cell>
        </row>
        <row r="69">
          <cell r="F69">
            <v>6</v>
          </cell>
        </row>
        <row r="140">
          <cell r="J140">
            <v>6955464</v>
          </cell>
        </row>
        <row r="141">
          <cell r="F141">
            <v>10</v>
          </cell>
        </row>
      </sheetData>
      <sheetData sheetId="66">
        <row r="56">
          <cell r="J56">
            <v>14617844</v>
          </cell>
        </row>
        <row r="57">
          <cell r="F57">
            <v>7</v>
          </cell>
        </row>
      </sheetData>
      <sheetData sheetId="67">
        <row r="56">
          <cell r="J56">
            <v>13025383</v>
          </cell>
        </row>
        <row r="57">
          <cell r="F57">
            <v>10</v>
          </cell>
        </row>
        <row r="114">
          <cell r="J114">
            <v>33103842</v>
          </cell>
        </row>
        <row r="115">
          <cell r="F115">
            <v>15</v>
          </cell>
        </row>
        <row r="173">
          <cell r="J173">
            <v>5484096</v>
          </cell>
        </row>
        <row r="174">
          <cell r="F174">
            <v>6</v>
          </cell>
        </row>
        <row r="233">
          <cell r="J233">
            <v>15050490</v>
          </cell>
        </row>
        <row r="234">
          <cell r="F234">
            <v>11</v>
          </cell>
        </row>
        <row r="292">
          <cell r="J292">
            <v>7745900</v>
          </cell>
        </row>
        <row r="293">
          <cell r="F293">
            <v>8</v>
          </cell>
        </row>
        <row r="351">
          <cell r="J351">
            <v>9387814</v>
          </cell>
        </row>
        <row r="352">
          <cell r="F352">
            <v>7</v>
          </cell>
        </row>
        <row r="409">
          <cell r="J409">
            <v>13616499</v>
          </cell>
        </row>
        <row r="410">
          <cell r="F410">
            <v>8</v>
          </cell>
        </row>
        <row r="468">
          <cell r="J468">
            <v>2588148</v>
          </cell>
        </row>
        <row r="469">
          <cell r="F469">
            <v>2</v>
          </cell>
        </row>
        <row r="527">
          <cell r="J527">
            <v>5687150</v>
          </cell>
        </row>
        <row r="528">
          <cell r="F528">
            <v>6</v>
          </cell>
        </row>
        <row r="587">
          <cell r="J587">
            <v>14706191</v>
          </cell>
        </row>
        <row r="588">
          <cell r="F588">
            <v>10</v>
          </cell>
        </row>
        <row r="647">
          <cell r="J647">
            <v>6750487</v>
          </cell>
        </row>
        <row r="648">
          <cell r="F648">
            <v>6</v>
          </cell>
        </row>
        <row r="705">
          <cell r="J705">
            <v>8091235</v>
          </cell>
        </row>
        <row r="706">
          <cell r="F706">
            <v>8</v>
          </cell>
        </row>
        <row r="765">
          <cell r="J765">
            <v>13525437</v>
          </cell>
        </row>
        <row r="766">
          <cell r="F766">
            <v>12</v>
          </cell>
        </row>
        <row r="824">
          <cell r="J824">
            <v>7057148</v>
          </cell>
        </row>
        <row r="825">
          <cell r="F825">
            <v>6</v>
          </cell>
        </row>
        <row r="884">
          <cell r="J884">
            <v>6076150</v>
          </cell>
        </row>
        <row r="885">
          <cell r="F885">
            <v>4</v>
          </cell>
        </row>
        <row r="944">
          <cell r="J944">
            <v>10554264</v>
          </cell>
        </row>
        <row r="945">
          <cell r="F945">
            <v>7</v>
          </cell>
        </row>
        <row r="1004">
          <cell r="J1004">
            <v>5825064</v>
          </cell>
        </row>
        <row r="1005">
          <cell r="F1005">
            <v>5</v>
          </cell>
        </row>
        <row r="1063">
          <cell r="J1063">
            <v>10770790</v>
          </cell>
        </row>
        <row r="1064">
          <cell r="F1064">
            <v>10</v>
          </cell>
        </row>
        <row r="1125">
          <cell r="J1125">
            <v>4174125</v>
          </cell>
        </row>
        <row r="1126">
          <cell r="F1126">
            <v>5</v>
          </cell>
        </row>
        <row r="1185">
          <cell r="J1185">
            <v>5654154</v>
          </cell>
        </row>
        <row r="1186">
          <cell r="F1186">
            <v>4</v>
          </cell>
        </row>
        <row r="1244">
          <cell r="J1244">
            <v>6348038</v>
          </cell>
        </row>
        <row r="1245">
          <cell r="F1245">
            <v>7</v>
          </cell>
        </row>
        <row r="1305">
          <cell r="J1305">
            <v>4671635</v>
          </cell>
        </row>
        <row r="1306">
          <cell r="F1306">
            <v>5</v>
          </cell>
        </row>
        <row r="1366">
          <cell r="J1366">
            <v>5414050</v>
          </cell>
        </row>
        <row r="1367">
          <cell r="F1367">
            <v>3</v>
          </cell>
        </row>
        <row r="1425">
          <cell r="J1425">
            <v>31003614</v>
          </cell>
        </row>
        <row r="1426">
          <cell r="F1426">
            <v>20</v>
          </cell>
        </row>
        <row r="1485">
          <cell r="J1485">
            <v>37840991</v>
          </cell>
        </row>
        <row r="1486">
          <cell r="F1486">
            <v>9</v>
          </cell>
        </row>
        <row r="1545">
          <cell r="J1545">
            <v>18954748</v>
          </cell>
        </row>
        <row r="1546">
          <cell r="F1546">
            <v>12</v>
          </cell>
        </row>
        <row r="1605">
          <cell r="J1605">
            <v>13299840</v>
          </cell>
        </row>
        <row r="1606">
          <cell r="F1606">
            <v>4</v>
          </cell>
        </row>
        <row r="1663">
          <cell r="J1663">
            <v>9815606</v>
          </cell>
        </row>
        <row r="1664">
          <cell r="F1664">
            <v>8</v>
          </cell>
        </row>
        <row r="1721">
          <cell r="J1721">
            <v>10130869</v>
          </cell>
        </row>
        <row r="1722">
          <cell r="F1722">
            <v>9</v>
          </cell>
        </row>
        <row r="1779">
          <cell r="J1779">
            <v>2928650</v>
          </cell>
        </row>
        <row r="1780">
          <cell r="F1780">
            <v>1</v>
          </cell>
        </row>
        <row r="1838">
          <cell r="J1838">
            <v>5076567</v>
          </cell>
        </row>
        <row r="1839">
          <cell r="F1839">
            <v>3</v>
          </cell>
        </row>
        <row r="1896">
          <cell r="J1896">
            <v>6696600</v>
          </cell>
        </row>
        <row r="1897">
          <cell r="F1897">
            <v>4</v>
          </cell>
        </row>
        <row r="1953">
          <cell r="J1953">
            <v>13764716</v>
          </cell>
        </row>
        <row r="1954">
          <cell r="F1954">
            <v>7</v>
          </cell>
        </row>
        <row r="2011">
          <cell r="J2011">
            <v>8001022</v>
          </cell>
        </row>
        <row r="2012">
          <cell r="F2012">
            <v>5</v>
          </cell>
        </row>
        <row r="2068">
          <cell r="J2068">
            <v>5868259</v>
          </cell>
        </row>
        <row r="2069">
          <cell r="F2069">
            <v>3</v>
          </cell>
        </row>
        <row r="2128">
          <cell r="J2128">
            <v>9069804</v>
          </cell>
        </row>
        <row r="2129">
          <cell r="F2129">
            <v>6</v>
          </cell>
        </row>
        <row r="2186">
          <cell r="J2186">
            <v>10261802</v>
          </cell>
        </row>
        <row r="2187">
          <cell r="F2187">
            <v>9</v>
          </cell>
        </row>
        <row r="2244">
          <cell r="J2244">
            <v>6009962</v>
          </cell>
        </row>
        <row r="2245">
          <cell r="F2245">
            <v>4</v>
          </cell>
        </row>
        <row r="2302">
          <cell r="J2302">
            <v>20238695</v>
          </cell>
        </row>
        <row r="2303">
          <cell r="F2303">
            <v>5</v>
          </cell>
        </row>
        <row r="2373">
          <cell r="J2373">
            <v>52993540</v>
          </cell>
        </row>
        <row r="2374">
          <cell r="F2374">
            <v>28</v>
          </cell>
        </row>
        <row r="2431">
          <cell r="J2431">
            <v>19733157</v>
          </cell>
        </row>
        <row r="2432">
          <cell r="F2432">
            <v>8</v>
          </cell>
        </row>
        <row r="2488">
          <cell r="J2488">
            <v>14197778</v>
          </cell>
        </row>
        <row r="2489">
          <cell r="F2489">
            <v>14</v>
          </cell>
        </row>
        <row r="2546">
          <cell r="J2546">
            <v>11828410</v>
          </cell>
        </row>
        <row r="2547">
          <cell r="F2547">
            <v>9</v>
          </cell>
        </row>
        <row r="2605">
          <cell r="J2605">
            <v>4913099</v>
          </cell>
        </row>
        <row r="2606">
          <cell r="F2606">
            <v>3</v>
          </cell>
        </row>
        <row r="2663">
          <cell r="J2663">
            <v>6270620</v>
          </cell>
        </row>
        <row r="2664">
          <cell r="F2664">
            <v>6</v>
          </cell>
        </row>
        <row r="2721">
          <cell r="J2721">
            <v>4995324</v>
          </cell>
        </row>
        <row r="2722">
          <cell r="F2722">
            <v>4</v>
          </cell>
        </row>
        <row r="2778">
          <cell r="J2778">
            <v>6396854</v>
          </cell>
        </row>
        <row r="2779">
          <cell r="F2779">
            <v>6</v>
          </cell>
        </row>
        <row r="2836">
          <cell r="J2836">
            <v>11820463</v>
          </cell>
        </row>
        <row r="2837">
          <cell r="F2837">
            <v>8</v>
          </cell>
        </row>
        <row r="2893">
          <cell r="J2893">
            <v>4343411</v>
          </cell>
        </row>
        <row r="2894">
          <cell r="F2894">
            <v>3</v>
          </cell>
        </row>
        <row r="2951">
          <cell r="J2951">
            <v>6338147</v>
          </cell>
        </row>
        <row r="2952">
          <cell r="F2952">
            <v>4</v>
          </cell>
        </row>
        <row r="3009">
          <cell r="J3009">
            <v>8219097</v>
          </cell>
        </row>
        <row r="3010">
          <cell r="F3010">
            <v>4</v>
          </cell>
        </row>
        <row r="3067">
          <cell r="J3067">
            <v>5307197</v>
          </cell>
        </row>
        <row r="3068">
          <cell r="F3068">
            <v>2</v>
          </cell>
        </row>
        <row r="3125">
          <cell r="J3125">
            <v>4045698</v>
          </cell>
        </row>
        <row r="3126">
          <cell r="F3126">
            <v>2</v>
          </cell>
        </row>
        <row r="3182">
          <cell r="J3182">
            <v>4631383</v>
          </cell>
        </row>
        <row r="3183">
          <cell r="F3183">
            <v>4</v>
          </cell>
        </row>
        <row r="3241">
          <cell r="J3241">
            <v>8102426</v>
          </cell>
        </row>
        <row r="3242">
          <cell r="F3242">
            <v>9</v>
          </cell>
        </row>
        <row r="3299">
          <cell r="J3299">
            <v>18651096</v>
          </cell>
        </row>
        <row r="3300">
          <cell r="F3300">
            <v>10</v>
          </cell>
        </row>
        <row r="3357">
          <cell r="J3357">
            <v>5402918</v>
          </cell>
        </row>
        <row r="3358">
          <cell r="F3358">
            <v>5</v>
          </cell>
        </row>
        <row r="3417">
          <cell r="J3417">
            <v>7155795</v>
          </cell>
        </row>
        <row r="3418">
          <cell r="F3418">
            <v>5</v>
          </cell>
        </row>
        <row r="3477">
          <cell r="J3477">
            <v>2537650</v>
          </cell>
        </row>
        <row r="3478">
          <cell r="F3478">
            <v>1</v>
          </cell>
        </row>
        <row r="3537">
          <cell r="J3537">
            <v>10619040</v>
          </cell>
        </row>
        <row r="3538">
          <cell r="F3538">
            <v>7</v>
          </cell>
        </row>
        <row r="3595">
          <cell r="J3595">
            <v>19244376</v>
          </cell>
        </row>
        <row r="3596">
          <cell r="F3596">
            <v>9</v>
          </cell>
        </row>
        <row r="3653">
          <cell r="J3653">
            <v>14722734</v>
          </cell>
        </row>
        <row r="3654">
          <cell r="F3654">
            <v>8</v>
          </cell>
        </row>
        <row r="3711">
          <cell r="J3711">
            <v>6151621</v>
          </cell>
        </row>
        <row r="3712">
          <cell r="F3712">
            <v>5</v>
          </cell>
        </row>
        <row r="3771">
          <cell r="J3771">
            <v>7662922</v>
          </cell>
        </row>
        <row r="3772">
          <cell r="F3772">
            <v>6</v>
          </cell>
        </row>
        <row r="3831">
          <cell r="J3831">
            <v>5517547</v>
          </cell>
        </row>
        <row r="3832">
          <cell r="F3832">
            <v>5</v>
          </cell>
        </row>
        <row r="3890">
          <cell r="J3890">
            <v>11430941</v>
          </cell>
        </row>
        <row r="3891">
          <cell r="F3891">
            <v>6</v>
          </cell>
        </row>
        <row r="3948">
          <cell r="J3948">
            <v>15091528</v>
          </cell>
        </row>
        <row r="3949">
          <cell r="F3949">
            <v>9</v>
          </cell>
        </row>
        <row r="4006">
          <cell r="J4006">
            <v>4113098</v>
          </cell>
        </row>
        <row r="4007">
          <cell r="F4007">
            <v>2</v>
          </cell>
        </row>
        <row r="4064">
          <cell r="J4064">
            <v>25912043</v>
          </cell>
        </row>
        <row r="4065">
          <cell r="F4065">
            <v>20</v>
          </cell>
        </row>
        <row r="4123">
          <cell r="J4123">
            <v>18483795</v>
          </cell>
        </row>
        <row r="4124">
          <cell r="F4124">
            <v>11</v>
          </cell>
        </row>
        <row r="4182">
          <cell r="J4182">
            <v>17123277</v>
          </cell>
        </row>
        <row r="4183">
          <cell r="F4183">
            <v>10</v>
          </cell>
        </row>
        <row r="4239">
          <cell r="J4239">
            <v>20596782</v>
          </cell>
        </row>
        <row r="4240">
          <cell r="F4240">
            <v>12</v>
          </cell>
        </row>
        <row r="4297">
          <cell r="J4297">
            <v>4471700</v>
          </cell>
        </row>
        <row r="4298">
          <cell r="F4298">
            <v>3</v>
          </cell>
        </row>
        <row r="4355">
          <cell r="J4355">
            <v>5680473</v>
          </cell>
        </row>
        <row r="4356">
          <cell r="F4356">
            <v>7</v>
          </cell>
        </row>
        <row r="4414">
          <cell r="J4414">
            <v>5823648</v>
          </cell>
        </row>
        <row r="4415">
          <cell r="F4415">
            <v>3</v>
          </cell>
        </row>
        <row r="4474">
          <cell r="J4474">
            <v>4798589</v>
          </cell>
        </row>
        <row r="4475">
          <cell r="F4475">
            <v>5</v>
          </cell>
        </row>
        <row r="4534">
          <cell r="J4534">
            <v>5690927</v>
          </cell>
        </row>
        <row r="4535">
          <cell r="F4535">
            <v>6</v>
          </cell>
        </row>
        <row r="4592">
          <cell r="J4592">
            <v>2872385</v>
          </cell>
        </row>
        <row r="4593">
          <cell r="F4593">
            <v>2</v>
          </cell>
        </row>
        <row r="4652">
          <cell r="J4652">
            <v>4011950</v>
          </cell>
        </row>
        <row r="4653">
          <cell r="F4653">
            <v>3</v>
          </cell>
        </row>
        <row r="4710">
          <cell r="J4710">
            <v>3981690</v>
          </cell>
        </row>
        <row r="4711">
          <cell r="F4711">
            <v>3</v>
          </cell>
        </row>
        <row r="4770">
          <cell r="J4770">
            <v>2486270</v>
          </cell>
        </row>
        <row r="4771">
          <cell r="F4771">
            <v>2</v>
          </cell>
        </row>
        <row r="4827">
          <cell r="J4827">
            <v>13718865</v>
          </cell>
        </row>
        <row r="4828">
          <cell r="F4828">
            <v>3</v>
          </cell>
        </row>
        <row r="4886">
          <cell r="J4886">
            <v>23397880</v>
          </cell>
        </row>
        <row r="4887">
          <cell r="F4887">
            <v>6</v>
          </cell>
        </row>
        <row r="4944">
          <cell r="J4944">
            <v>5199297</v>
          </cell>
        </row>
        <row r="4945">
          <cell r="F4945">
            <v>4</v>
          </cell>
        </row>
        <row r="5004">
          <cell r="J5004">
            <v>6015788</v>
          </cell>
        </row>
        <row r="5005">
          <cell r="F5005">
            <v>5</v>
          </cell>
        </row>
        <row r="5064">
          <cell r="J5064">
            <v>10068142</v>
          </cell>
        </row>
        <row r="5065">
          <cell r="F5065">
            <v>5</v>
          </cell>
        </row>
        <row r="5125">
          <cell r="J5125">
            <v>30043628</v>
          </cell>
        </row>
        <row r="5126">
          <cell r="F5126">
            <v>24</v>
          </cell>
        </row>
        <row r="5184">
          <cell r="J5184">
            <v>5864737</v>
          </cell>
        </row>
        <row r="5185">
          <cell r="F5185">
            <v>4</v>
          </cell>
        </row>
        <row r="5244">
          <cell r="J5244">
            <v>7374358</v>
          </cell>
        </row>
        <row r="5245">
          <cell r="F5245">
            <v>6</v>
          </cell>
        </row>
        <row r="5305">
          <cell r="J5305">
            <v>1326000</v>
          </cell>
        </row>
        <row r="5306">
          <cell r="F5306">
            <v>0</v>
          </cell>
        </row>
        <row r="5365">
          <cell r="J5365">
            <v>2896000</v>
          </cell>
        </row>
        <row r="5366">
          <cell r="F5366">
            <v>1</v>
          </cell>
        </row>
        <row r="5424">
          <cell r="J5424">
            <v>10739121</v>
          </cell>
        </row>
        <row r="5425">
          <cell r="F5425">
            <v>8</v>
          </cell>
        </row>
        <row r="5482">
          <cell r="J5482">
            <v>8029955</v>
          </cell>
        </row>
        <row r="5483">
          <cell r="F5483">
            <v>4</v>
          </cell>
        </row>
        <row r="5541">
          <cell r="J5541">
            <v>2847600</v>
          </cell>
        </row>
        <row r="5542">
          <cell r="F5542">
            <v>2</v>
          </cell>
        </row>
        <row r="5599">
          <cell r="J5599">
            <v>5739849</v>
          </cell>
        </row>
        <row r="5600">
          <cell r="F5600">
            <v>5</v>
          </cell>
        </row>
        <row r="5657">
          <cell r="J5657">
            <v>6570196</v>
          </cell>
        </row>
        <row r="5658">
          <cell r="F5658">
            <v>7</v>
          </cell>
        </row>
        <row r="5717">
          <cell r="J5717">
            <v>16332013</v>
          </cell>
        </row>
        <row r="5718">
          <cell r="F5718">
            <v>14</v>
          </cell>
        </row>
        <row r="5778">
          <cell r="J5778">
            <v>27081596</v>
          </cell>
        </row>
        <row r="5779">
          <cell r="F5779">
            <v>14</v>
          </cell>
        </row>
        <row r="5839">
          <cell r="J5839">
            <v>11654842</v>
          </cell>
        </row>
        <row r="5840">
          <cell r="F5840">
            <v>9</v>
          </cell>
        </row>
        <row r="5899">
          <cell r="J5899">
            <v>5684220</v>
          </cell>
        </row>
        <row r="5900">
          <cell r="F5900">
            <v>4</v>
          </cell>
        </row>
        <row r="5960">
          <cell r="J5960">
            <v>3605170</v>
          </cell>
        </row>
        <row r="5961">
          <cell r="F5961">
            <v>3</v>
          </cell>
        </row>
        <row r="6021">
          <cell r="J6021">
            <v>5322550</v>
          </cell>
        </row>
        <row r="6022">
          <cell r="F6022">
            <v>6</v>
          </cell>
        </row>
        <row r="6081">
          <cell r="J6081">
            <v>10779809</v>
          </cell>
        </row>
        <row r="6082">
          <cell r="F6082">
            <v>10</v>
          </cell>
        </row>
        <row r="6142">
          <cell r="J6142">
            <v>15371103</v>
          </cell>
        </row>
        <row r="6143">
          <cell r="F6143">
            <v>9</v>
          </cell>
        </row>
        <row r="6203">
          <cell r="J6203">
            <v>11282920</v>
          </cell>
        </row>
        <row r="6204">
          <cell r="F6204">
            <v>6</v>
          </cell>
        </row>
        <row r="6263">
          <cell r="J6263">
            <v>3520298</v>
          </cell>
        </row>
        <row r="6264">
          <cell r="F6264">
            <v>3</v>
          </cell>
        </row>
        <row r="6324">
          <cell r="J6324">
            <v>2824099</v>
          </cell>
        </row>
        <row r="6325">
          <cell r="F6325">
            <v>2</v>
          </cell>
        </row>
        <row r="6384">
          <cell r="J6384">
            <v>7731597</v>
          </cell>
        </row>
        <row r="6385">
          <cell r="F6385">
            <v>9</v>
          </cell>
        </row>
        <row r="6443">
          <cell r="J6443">
            <v>11694413</v>
          </cell>
        </row>
        <row r="6444">
          <cell r="F6444">
            <v>8</v>
          </cell>
        </row>
        <row r="6504">
          <cell r="J6504">
            <v>2786677</v>
          </cell>
        </row>
        <row r="6505">
          <cell r="F6505">
            <v>3</v>
          </cell>
        </row>
        <row r="6564">
          <cell r="J6564">
            <v>4605500</v>
          </cell>
        </row>
        <row r="6565">
          <cell r="F6565">
            <v>3</v>
          </cell>
        </row>
        <row r="6624">
          <cell r="J6624">
            <v>3271198</v>
          </cell>
        </row>
        <row r="6625">
          <cell r="F6625">
            <v>2</v>
          </cell>
        </row>
        <row r="6685">
          <cell r="J6685">
            <v>4207998</v>
          </cell>
        </row>
        <row r="6686">
          <cell r="F6686">
            <v>4</v>
          </cell>
        </row>
        <row r="6745">
          <cell r="J6745">
            <v>3165925</v>
          </cell>
        </row>
        <row r="6746">
          <cell r="F6746">
            <v>2</v>
          </cell>
        </row>
        <row r="6805">
          <cell r="J6805">
            <v>3666798</v>
          </cell>
        </row>
        <row r="6806">
          <cell r="F6806">
            <v>2</v>
          </cell>
        </row>
        <row r="6866">
          <cell r="J6866">
            <v>4483158</v>
          </cell>
        </row>
        <row r="6867">
          <cell r="F6867">
            <v>2</v>
          </cell>
        </row>
        <row r="6926">
          <cell r="J6926">
            <v>3305698</v>
          </cell>
        </row>
        <row r="6927">
          <cell r="F6927">
            <v>2</v>
          </cell>
        </row>
        <row r="6987">
          <cell r="J6987">
            <v>4177144</v>
          </cell>
        </row>
        <row r="6988">
          <cell r="F6988">
            <v>3</v>
          </cell>
        </row>
        <row r="7048">
          <cell r="J7048">
            <v>7636696</v>
          </cell>
        </row>
        <row r="7049">
          <cell r="F7049">
            <v>5</v>
          </cell>
        </row>
        <row r="7109">
          <cell r="J7109">
            <v>3803780</v>
          </cell>
        </row>
        <row r="7110">
          <cell r="F7110">
            <v>3</v>
          </cell>
        </row>
        <row r="7169">
          <cell r="J7169">
            <v>4518962</v>
          </cell>
        </row>
        <row r="7170">
          <cell r="F7170">
            <v>2</v>
          </cell>
        </row>
        <row r="7231">
          <cell r="J7231">
            <v>6549607</v>
          </cell>
        </row>
        <row r="7232">
          <cell r="F7232">
            <v>5</v>
          </cell>
        </row>
        <row r="7292">
          <cell r="J7292">
            <v>8162958</v>
          </cell>
        </row>
        <row r="7293">
          <cell r="F7293">
            <v>6</v>
          </cell>
        </row>
        <row r="7353">
          <cell r="J7353">
            <v>1472600</v>
          </cell>
        </row>
        <row r="7354">
          <cell r="F7354">
            <v>1</v>
          </cell>
        </row>
        <row r="7415">
          <cell r="J7415">
            <v>2894399</v>
          </cell>
        </row>
        <row r="7416">
          <cell r="F7416">
            <v>2</v>
          </cell>
        </row>
        <row r="7476">
          <cell r="J7476">
            <v>22432360</v>
          </cell>
        </row>
        <row r="7477">
          <cell r="F7477">
            <v>4</v>
          </cell>
        </row>
        <row r="7512">
          <cell r="J7512">
            <v>10350764</v>
          </cell>
        </row>
        <row r="7513">
          <cell r="F7513">
            <v>6</v>
          </cell>
        </row>
        <row r="7571">
          <cell r="J7571">
            <v>3316798</v>
          </cell>
        </row>
        <row r="7572">
          <cell r="F7572">
            <v>2</v>
          </cell>
        </row>
        <row r="7631">
          <cell r="J7631">
            <v>3652650</v>
          </cell>
        </row>
        <row r="7632">
          <cell r="F7632">
            <v>5</v>
          </cell>
        </row>
        <row r="7666">
          <cell r="J7666">
            <v>8040230</v>
          </cell>
        </row>
        <row r="7667">
          <cell r="F7667">
            <v>6</v>
          </cell>
        </row>
        <row r="7704">
          <cell r="J7704">
            <v>7699592</v>
          </cell>
        </row>
        <row r="7705">
          <cell r="F7705">
            <v>5</v>
          </cell>
        </row>
        <row r="7764">
          <cell r="J7764">
            <v>8049176</v>
          </cell>
        </row>
        <row r="7765">
          <cell r="F7765">
            <v>6</v>
          </cell>
        </row>
        <row r="7799">
          <cell r="J7799">
            <v>14572490</v>
          </cell>
        </row>
        <row r="7800">
          <cell r="F7800">
            <v>8</v>
          </cell>
        </row>
        <row r="7860">
          <cell r="J7860">
            <v>17784450</v>
          </cell>
        </row>
        <row r="7861">
          <cell r="F7861">
            <v>8</v>
          </cell>
        </row>
        <row r="7919">
          <cell r="J7919">
            <v>4052410</v>
          </cell>
        </row>
        <row r="7920">
          <cell r="F7920">
            <v>4</v>
          </cell>
        </row>
        <row r="7977">
          <cell r="J7977">
            <v>14111487</v>
          </cell>
        </row>
        <row r="7978">
          <cell r="F7978">
            <v>3</v>
          </cell>
        </row>
        <row r="8037">
          <cell r="J8037">
            <v>1473965</v>
          </cell>
        </row>
        <row r="8038">
          <cell r="F8038">
            <v>1</v>
          </cell>
        </row>
        <row r="8098">
          <cell r="J8098">
            <v>3304000</v>
          </cell>
        </row>
        <row r="8099">
          <cell r="F8099">
            <v>3</v>
          </cell>
        </row>
        <row r="8159">
          <cell r="J8159">
            <v>4238325</v>
          </cell>
        </row>
        <row r="8160">
          <cell r="F8160">
            <v>3</v>
          </cell>
        </row>
        <row r="8221">
          <cell r="J8221">
            <v>2210612</v>
          </cell>
        </row>
        <row r="8222">
          <cell r="F8222">
            <v>2</v>
          </cell>
        </row>
        <row r="8257">
          <cell r="J8257">
            <v>12848166</v>
          </cell>
        </row>
        <row r="8258">
          <cell r="F8258">
            <v>7</v>
          </cell>
        </row>
        <row r="8438">
          <cell r="J8438">
            <v>25248649</v>
          </cell>
        </row>
        <row r="8439">
          <cell r="F8439">
            <v>14</v>
          </cell>
        </row>
        <row r="8497">
          <cell r="J8497">
            <v>1201750</v>
          </cell>
        </row>
        <row r="8498">
          <cell r="F8498">
            <v>1</v>
          </cell>
        </row>
        <row r="8557">
          <cell r="J8557">
            <v>5199977</v>
          </cell>
        </row>
        <row r="8558">
          <cell r="F8558">
            <v>4</v>
          </cell>
        </row>
        <row r="8616">
          <cell r="J8616">
            <v>4678821</v>
          </cell>
        </row>
        <row r="8617">
          <cell r="F8617">
            <v>4</v>
          </cell>
        </row>
        <row r="8676">
          <cell r="J8676">
            <v>679900</v>
          </cell>
        </row>
        <row r="8677">
          <cell r="F8677">
            <v>0</v>
          </cell>
        </row>
        <row r="8737">
          <cell r="J8737">
            <v>1612799</v>
          </cell>
        </row>
        <row r="8738">
          <cell r="F8738">
            <v>1</v>
          </cell>
        </row>
        <row r="8797">
          <cell r="J8797">
            <v>4915202</v>
          </cell>
        </row>
        <row r="8798">
          <cell r="F8798">
            <v>3</v>
          </cell>
        </row>
        <row r="8857">
          <cell r="J8857">
            <v>1295470</v>
          </cell>
        </row>
        <row r="8858">
          <cell r="F8858">
            <v>1</v>
          </cell>
        </row>
        <row r="8917">
          <cell r="J8917">
            <v>1538900</v>
          </cell>
        </row>
        <row r="8918">
          <cell r="F8918">
            <v>1</v>
          </cell>
        </row>
        <row r="8977">
          <cell r="J8977">
            <v>715000</v>
          </cell>
        </row>
        <row r="8978">
          <cell r="F8978">
            <v>0</v>
          </cell>
        </row>
        <row r="9097">
          <cell r="J9097">
            <v>1751500</v>
          </cell>
        </row>
        <row r="9098">
          <cell r="F9098">
            <v>1</v>
          </cell>
        </row>
        <row r="9157">
          <cell r="J9157">
            <v>715000</v>
          </cell>
        </row>
        <row r="9158">
          <cell r="F9158">
            <v>0</v>
          </cell>
        </row>
        <row r="9217">
          <cell r="J9217">
            <v>2769798</v>
          </cell>
        </row>
        <row r="9218">
          <cell r="F9218">
            <v>2</v>
          </cell>
        </row>
        <row r="9277">
          <cell r="J9277">
            <v>1430900</v>
          </cell>
        </row>
        <row r="9278">
          <cell r="F9278">
            <v>1</v>
          </cell>
        </row>
        <row r="9337">
          <cell r="J9337">
            <v>715000</v>
          </cell>
        </row>
        <row r="9338">
          <cell r="F9338">
            <v>0</v>
          </cell>
        </row>
        <row r="9397">
          <cell r="J9397">
            <v>1711498</v>
          </cell>
        </row>
        <row r="9398">
          <cell r="F9398">
            <v>1</v>
          </cell>
        </row>
        <row r="9458">
          <cell r="J9458">
            <v>2504998</v>
          </cell>
        </row>
        <row r="9459">
          <cell r="F9459">
            <v>2</v>
          </cell>
        </row>
        <row r="9519">
          <cell r="J9519">
            <v>2253178</v>
          </cell>
        </row>
        <row r="9520">
          <cell r="F9520">
            <v>2</v>
          </cell>
        </row>
        <row r="9556">
          <cell r="J9556">
            <v>1283000</v>
          </cell>
        </row>
        <row r="9557">
          <cell r="F9557">
            <v>2</v>
          </cell>
        </row>
        <row r="9616">
          <cell r="J9616">
            <v>1802415</v>
          </cell>
        </row>
        <row r="9617">
          <cell r="F9617">
            <v>2</v>
          </cell>
        </row>
        <row r="9677">
          <cell r="J9677">
            <v>2186915</v>
          </cell>
        </row>
        <row r="9678">
          <cell r="F9678">
            <v>2</v>
          </cell>
        </row>
        <row r="9738">
          <cell r="J9738">
            <v>2216913</v>
          </cell>
        </row>
        <row r="9739">
          <cell r="F9739">
            <v>2</v>
          </cell>
        </row>
        <row r="9799">
          <cell r="J9799">
            <v>2903988</v>
          </cell>
        </row>
        <row r="9800">
          <cell r="F9800">
            <v>2</v>
          </cell>
        </row>
        <row r="9860">
          <cell r="J9860">
            <v>6615152</v>
          </cell>
        </row>
        <row r="9861">
          <cell r="F9861">
            <v>4</v>
          </cell>
        </row>
        <row r="9920">
          <cell r="J9920">
            <v>1893098</v>
          </cell>
        </row>
        <row r="9921">
          <cell r="F9921">
            <v>2</v>
          </cell>
        </row>
        <row r="9980">
          <cell r="J9980">
            <v>2115598</v>
          </cell>
        </row>
        <row r="9981">
          <cell r="F9981">
            <v>1</v>
          </cell>
        </row>
        <row r="10040">
          <cell r="J10040">
            <v>1605600</v>
          </cell>
        </row>
        <row r="10041">
          <cell r="F10041">
            <v>1</v>
          </cell>
        </row>
        <row r="10100">
          <cell r="J10100">
            <v>1735600</v>
          </cell>
        </row>
        <row r="10101">
          <cell r="F10101">
            <v>1</v>
          </cell>
        </row>
        <row r="10160">
          <cell r="J10160">
            <v>1722100</v>
          </cell>
        </row>
        <row r="10161">
          <cell r="F10161">
            <v>1</v>
          </cell>
        </row>
        <row r="10220">
          <cell r="J10220">
            <v>2239597</v>
          </cell>
        </row>
        <row r="10221">
          <cell r="F10221">
            <v>1</v>
          </cell>
        </row>
        <row r="10281">
          <cell r="J10281">
            <v>6233550</v>
          </cell>
        </row>
        <row r="10282">
          <cell r="F10282">
            <v>6</v>
          </cell>
        </row>
        <row r="10342">
          <cell r="J10342">
            <v>1825850</v>
          </cell>
        </row>
        <row r="10343">
          <cell r="F10343">
            <v>2</v>
          </cell>
        </row>
        <row r="10402">
          <cell r="J10402">
            <v>10902105</v>
          </cell>
        </row>
        <row r="10403">
          <cell r="F10403">
            <v>14</v>
          </cell>
        </row>
        <row r="10461">
          <cell r="J10461">
            <v>6140370</v>
          </cell>
        </row>
        <row r="10462">
          <cell r="F10462">
            <v>8</v>
          </cell>
        </row>
        <row r="10583">
          <cell r="J10583">
            <v>5898315</v>
          </cell>
        </row>
        <row r="10584">
          <cell r="F10584">
            <v>4</v>
          </cell>
        </row>
        <row r="10642">
          <cell r="J10642">
            <v>7448980</v>
          </cell>
        </row>
        <row r="10643">
          <cell r="F10643">
            <v>5</v>
          </cell>
        </row>
        <row r="10701">
          <cell r="J10701">
            <v>715000</v>
          </cell>
        </row>
        <row r="10702">
          <cell r="F10702">
            <v>0</v>
          </cell>
        </row>
        <row r="10735">
          <cell r="J10735">
            <v>715000</v>
          </cell>
        </row>
        <row r="10736">
          <cell r="F10736">
            <v>0</v>
          </cell>
        </row>
        <row r="10856">
          <cell r="J10856">
            <v>3356250</v>
          </cell>
        </row>
        <row r="10857">
          <cell r="F10857">
            <v>3</v>
          </cell>
        </row>
        <row r="10918">
          <cell r="J10918">
            <v>637000</v>
          </cell>
        </row>
        <row r="10919">
          <cell r="F10919">
            <v>0</v>
          </cell>
        </row>
        <row r="10978">
          <cell r="J10978">
            <v>9203860</v>
          </cell>
        </row>
        <row r="10979">
          <cell r="F10979">
            <v>4</v>
          </cell>
        </row>
        <row r="11037">
          <cell r="J11037">
            <v>2823300</v>
          </cell>
        </row>
        <row r="11038">
          <cell r="F11038">
            <v>2</v>
          </cell>
        </row>
        <row r="11097">
          <cell r="J11097">
            <v>620100</v>
          </cell>
        </row>
        <row r="11098">
          <cell r="F11098">
            <v>0</v>
          </cell>
        </row>
        <row r="11159">
          <cell r="J11159">
            <v>620100</v>
          </cell>
        </row>
        <row r="11160">
          <cell r="F11160">
            <v>0</v>
          </cell>
        </row>
        <row r="11221">
          <cell r="J11221">
            <v>1322200</v>
          </cell>
        </row>
        <row r="11222">
          <cell r="F11222">
            <v>1</v>
          </cell>
        </row>
        <row r="11281">
          <cell r="J11281">
            <v>2601420</v>
          </cell>
        </row>
        <row r="11282">
          <cell r="F11282">
            <v>2</v>
          </cell>
        </row>
        <row r="11341">
          <cell r="J11341">
            <v>8292533</v>
          </cell>
        </row>
        <row r="11342">
          <cell r="F11342">
            <v>6</v>
          </cell>
        </row>
        <row r="11401">
          <cell r="J11401">
            <v>1118450</v>
          </cell>
        </row>
        <row r="11402">
          <cell r="F11402">
            <v>2</v>
          </cell>
        </row>
        <row r="11460">
          <cell r="J11460">
            <v>1443500</v>
          </cell>
        </row>
        <row r="11461">
          <cell r="F11461">
            <v>2</v>
          </cell>
        </row>
        <row r="11519">
          <cell r="J11519">
            <v>1678637</v>
          </cell>
        </row>
        <row r="11520">
          <cell r="F11520">
            <v>3</v>
          </cell>
        </row>
        <row r="11578">
          <cell r="J11578">
            <v>477400</v>
          </cell>
        </row>
        <row r="11579">
          <cell r="F11579">
            <v>0</v>
          </cell>
        </row>
        <row r="11638">
          <cell r="J11638">
            <v>539000</v>
          </cell>
        </row>
        <row r="11639">
          <cell r="F11639">
            <v>0</v>
          </cell>
        </row>
        <row r="11697">
          <cell r="J11697">
            <v>1793900</v>
          </cell>
        </row>
        <row r="11698">
          <cell r="F11698">
            <v>1</v>
          </cell>
        </row>
        <row r="11758">
          <cell r="J11758">
            <v>1184900</v>
          </cell>
        </row>
        <row r="11759">
          <cell r="F11759">
            <v>1</v>
          </cell>
        </row>
        <row r="11817">
          <cell r="J11817">
            <v>457380</v>
          </cell>
        </row>
        <row r="11818">
          <cell r="F11818">
            <v>0</v>
          </cell>
        </row>
        <row r="11877">
          <cell r="J11877">
            <v>2240101</v>
          </cell>
        </row>
        <row r="11878">
          <cell r="F11878">
            <v>2</v>
          </cell>
        </row>
        <row r="11938">
          <cell r="J11938">
            <v>13419546</v>
          </cell>
        </row>
        <row r="11939">
          <cell r="F11939">
            <v>7</v>
          </cell>
        </row>
        <row r="11999">
          <cell r="J11999">
            <v>523600</v>
          </cell>
        </row>
        <row r="12000">
          <cell r="F12000">
            <v>0</v>
          </cell>
        </row>
        <row r="12061">
          <cell r="J12061">
            <v>523600</v>
          </cell>
        </row>
        <row r="12062">
          <cell r="F12062">
            <v>0</v>
          </cell>
        </row>
        <row r="12121">
          <cell r="J12121">
            <v>523600</v>
          </cell>
        </row>
        <row r="12122">
          <cell r="F12122">
            <v>0</v>
          </cell>
        </row>
        <row r="12182">
          <cell r="J12182">
            <v>3070500</v>
          </cell>
        </row>
        <row r="12183">
          <cell r="F12183">
            <v>1</v>
          </cell>
        </row>
        <row r="12242">
          <cell r="J12242">
            <v>214060</v>
          </cell>
        </row>
        <row r="12243">
          <cell r="F12243">
            <v>0</v>
          </cell>
        </row>
        <row r="12424">
          <cell r="J12424">
            <v>188500</v>
          </cell>
        </row>
        <row r="12425">
          <cell r="F12425">
            <v>0</v>
          </cell>
        </row>
        <row r="12484">
          <cell r="J12484">
            <v>14177615</v>
          </cell>
        </row>
        <row r="12485">
          <cell r="F12485">
            <v>4</v>
          </cell>
        </row>
        <row r="12545">
          <cell r="J12545">
            <v>218680</v>
          </cell>
        </row>
        <row r="12546">
          <cell r="F12546">
            <v>0</v>
          </cell>
        </row>
        <row r="12606">
          <cell r="J12606">
            <v>218680</v>
          </cell>
        </row>
        <row r="12607">
          <cell r="F12607">
            <v>0</v>
          </cell>
        </row>
        <row r="12667">
          <cell r="J12667">
            <v>1407912</v>
          </cell>
        </row>
        <row r="12668">
          <cell r="F12668">
            <v>1</v>
          </cell>
        </row>
        <row r="12729">
          <cell r="J12729">
            <v>267960</v>
          </cell>
        </row>
        <row r="12730">
          <cell r="F12730">
            <v>0</v>
          </cell>
        </row>
        <row r="12789">
          <cell r="J12789">
            <v>267960</v>
          </cell>
        </row>
        <row r="12790">
          <cell r="F12790">
            <v>0</v>
          </cell>
        </row>
        <row r="12851">
          <cell r="J12851">
            <v>14926426</v>
          </cell>
        </row>
        <row r="12852">
          <cell r="F12852">
            <v>7</v>
          </cell>
        </row>
        <row r="12913">
          <cell r="J12913">
            <v>9640125</v>
          </cell>
        </row>
        <row r="12914">
          <cell r="F12914">
            <v>5</v>
          </cell>
        </row>
        <row r="12974">
          <cell r="J12974">
            <v>267960</v>
          </cell>
        </row>
        <row r="12975">
          <cell r="F12975">
            <v>0</v>
          </cell>
        </row>
        <row r="13036">
          <cell r="J13036">
            <v>10232552</v>
          </cell>
        </row>
        <row r="13037">
          <cell r="F13037">
            <v>4</v>
          </cell>
        </row>
        <row r="13097">
          <cell r="J13097">
            <v>267960</v>
          </cell>
        </row>
        <row r="13098">
          <cell r="F13098">
            <v>0</v>
          </cell>
        </row>
        <row r="13158">
          <cell r="J13158">
            <v>267960</v>
          </cell>
        </row>
        <row r="13159">
          <cell r="F13159">
            <v>0</v>
          </cell>
        </row>
        <row r="13219">
          <cell r="J13219">
            <v>250900</v>
          </cell>
        </row>
        <row r="13220">
          <cell r="F13220">
            <v>0</v>
          </cell>
        </row>
        <row r="13304">
          <cell r="J13304">
            <v>159900</v>
          </cell>
        </row>
        <row r="13305">
          <cell r="F13305">
            <v>0</v>
          </cell>
        </row>
        <row r="13364">
          <cell r="J13364">
            <v>246400</v>
          </cell>
        </row>
        <row r="13365">
          <cell r="F13365">
            <v>0</v>
          </cell>
        </row>
        <row r="13424">
          <cell r="J13424">
            <v>3884017</v>
          </cell>
        </row>
        <row r="13425">
          <cell r="F13425">
            <v>2</v>
          </cell>
        </row>
        <row r="13483">
          <cell r="J13483">
            <v>951000</v>
          </cell>
        </row>
        <row r="13484">
          <cell r="F13484">
            <v>3</v>
          </cell>
        </row>
        <row r="13602">
          <cell r="J13602">
            <v>113100</v>
          </cell>
        </row>
        <row r="13603">
          <cell r="F13603">
            <v>0</v>
          </cell>
        </row>
        <row r="13663">
          <cell r="J13663">
            <v>16900</v>
          </cell>
        </row>
        <row r="13664">
          <cell r="F13664">
            <v>0</v>
          </cell>
        </row>
        <row r="13724">
          <cell r="J13724">
            <v>19714329</v>
          </cell>
        </row>
        <row r="13725">
          <cell r="F13725">
            <v>5</v>
          </cell>
        </row>
        <row r="13783">
          <cell r="J13783">
            <v>698950</v>
          </cell>
        </row>
        <row r="13784">
          <cell r="F13784">
            <v>1</v>
          </cell>
        </row>
        <row r="13843">
          <cell r="J13843">
            <v>1078000</v>
          </cell>
        </row>
        <row r="13844">
          <cell r="F13844">
            <v>1</v>
          </cell>
        </row>
        <row r="13902">
          <cell r="J13902">
            <v>1067000</v>
          </cell>
        </row>
        <row r="13903">
          <cell r="F13903">
            <v>1</v>
          </cell>
        </row>
        <row r="13961">
          <cell r="J13961">
            <v>771000</v>
          </cell>
        </row>
        <row r="13962">
          <cell r="F13962">
            <v>1</v>
          </cell>
        </row>
        <row r="14021">
          <cell r="J14021">
            <v>1067000</v>
          </cell>
        </row>
        <row r="14022">
          <cell r="F14022">
            <v>1</v>
          </cell>
        </row>
        <row r="14082">
          <cell r="J14082">
            <v>105300</v>
          </cell>
        </row>
        <row r="14083">
          <cell r="F14083">
            <v>0</v>
          </cell>
        </row>
        <row r="14143">
          <cell r="J14143">
            <v>105300</v>
          </cell>
        </row>
        <row r="14144">
          <cell r="F14144">
            <v>0</v>
          </cell>
        </row>
        <row r="14202">
          <cell r="J14202">
            <v>109340</v>
          </cell>
        </row>
        <row r="14203">
          <cell r="F14203">
            <v>0</v>
          </cell>
        </row>
        <row r="14263">
          <cell r="J14263">
            <v>109340</v>
          </cell>
        </row>
        <row r="14264">
          <cell r="F14264">
            <v>0</v>
          </cell>
        </row>
        <row r="14324">
          <cell r="J14324">
            <v>409340</v>
          </cell>
        </row>
        <row r="14325">
          <cell r="F14325">
            <v>0</v>
          </cell>
        </row>
      </sheetData>
      <sheetData sheetId="68">
        <row r="43">
          <cell r="J43">
            <v>10459900</v>
          </cell>
        </row>
        <row r="44">
          <cell r="F44">
            <v>10</v>
          </cell>
        </row>
      </sheetData>
      <sheetData sheetId="69">
        <row r="33">
          <cell r="J33">
            <v>16884676</v>
          </cell>
        </row>
        <row r="34">
          <cell r="F34">
            <v>10</v>
          </cell>
        </row>
        <row r="68">
          <cell r="J68">
            <v>10733106</v>
          </cell>
        </row>
        <row r="69">
          <cell r="F69">
            <v>7</v>
          </cell>
        </row>
        <row r="105">
          <cell r="J105">
            <v>11540268</v>
          </cell>
        </row>
        <row r="106">
          <cell r="F106">
            <v>7</v>
          </cell>
        </row>
      </sheetData>
      <sheetData sheetId="70">
        <row r="34">
          <cell r="J34">
            <v>44605441</v>
          </cell>
        </row>
        <row r="35">
          <cell r="F35">
            <v>15</v>
          </cell>
        </row>
        <row r="73">
          <cell r="J73">
            <v>37531626</v>
          </cell>
        </row>
        <row r="74">
          <cell r="F74">
            <v>15</v>
          </cell>
        </row>
        <row r="110">
          <cell r="J110">
            <v>38115590</v>
          </cell>
        </row>
        <row r="111">
          <cell r="F111">
            <v>13</v>
          </cell>
        </row>
      </sheetData>
      <sheetData sheetId="71">
        <row r="55">
          <cell r="J55">
            <v>9325082</v>
          </cell>
        </row>
        <row r="56">
          <cell r="F56">
            <v>13</v>
          </cell>
        </row>
        <row r="113">
          <cell r="J113">
            <v>13453146</v>
          </cell>
        </row>
        <row r="114">
          <cell r="F114">
            <v>16</v>
          </cell>
        </row>
        <row r="172">
          <cell r="J172">
            <v>12819081</v>
          </cell>
        </row>
        <row r="173">
          <cell r="F173">
            <v>13</v>
          </cell>
        </row>
        <row r="232">
          <cell r="J232">
            <v>11297019</v>
          </cell>
        </row>
        <row r="233">
          <cell r="F233">
            <v>12</v>
          </cell>
        </row>
        <row r="290">
          <cell r="J290">
            <v>26615029</v>
          </cell>
        </row>
        <row r="291">
          <cell r="F291">
            <v>29</v>
          </cell>
        </row>
        <row r="349">
          <cell r="J349">
            <v>11990973</v>
          </cell>
        </row>
        <row r="350">
          <cell r="F350">
            <v>13</v>
          </cell>
        </row>
        <row r="407">
          <cell r="J407">
            <v>18352498</v>
          </cell>
        </row>
        <row r="408">
          <cell r="F408">
            <v>14</v>
          </cell>
        </row>
        <row r="466">
          <cell r="J466">
            <v>22820805</v>
          </cell>
        </row>
        <row r="467">
          <cell r="F467">
            <v>19</v>
          </cell>
        </row>
        <row r="524">
          <cell r="J524">
            <v>20164517</v>
          </cell>
        </row>
        <row r="525">
          <cell r="F525">
            <v>24</v>
          </cell>
        </row>
        <row r="582">
          <cell r="J582">
            <v>29716003</v>
          </cell>
        </row>
        <row r="583">
          <cell r="F583">
            <v>16</v>
          </cell>
        </row>
        <row r="642">
          <cell r="J642">
            <v>11169759</v>
          </cell>
        </row>
        <row r="643">
          <cell r="F643">
            <v>11</v>
          </cell>
        </row>
        <row r="702">
          <cell r="J702">
            <v>14683831</v>
          </cell>
        </row>
        <row r="703">
          <cell r="F703">
            <v>15</v>
          </cell>
        </row>
        <row r="771">
          <cell r="J771">
            <v>68475997</v>
          </cell>
        </row>
        <row r="772">
          <cell r="F772">
            <v>40</v>
          </cell>
        </row>
        <row r="830">
          <cell r="J830">
            <v>33693032</v>
          </cell>
        </row>
        <row r="831">
          <cell r="F831">
            <v>17</v>
          </cell>
        </row>
        <row r="890">
          <cell r="J890">
            <v>27932989</v>
          </cell>
        </row>
        <row r="891">
          <cell r="F891">
            <v>13</v>
          </cell>
        </row>
        <row r="948">
          <cell r="J948">
            <v>55289730</v>
          </cell>
        </row>
        <row r="949">
          <cell r="F949">
            <v>29</v>
          </cell>
        </row>
        <row r="1005">
          <cell r="J1005">
            <v>14030765</v>
          </cell>
        </row>
        <row r="1006">
          <cell r="F1006">
            <v>13</v>
          </cell>
        </row>
        <row r="1063">
          <cell r="J1063">
            <v>6379157</v>
          </cell>
        </row>
        <row r="1064">
          <cell r="F1064">
            <v>7</v>
          </cell>
        </row>
        <row r="1123">
          <cell r="J1123">
            <v>5600897</v>
          </cell>
        </row>
        <row r="1124">
          <cell r="F1124">
            <v>6</v>
          </cell>
        </row>
        <row r="1182">
          <cell r="J1182">
            <v>11927717</v>
          </cell>
        </row>
        <row r="1183">
          <cell r="F1183">
            <v>11</v>
          </cell>
        </row>
        <row r="1242">
          <cell r="J1242">
            <v>10639217</v>
          </cell>
        </row>
        <row r="1243">
          <cell r="F1243">
            <v>12</v>
          </cell>
        </row>
        <row r="1302">
          <cell r="J1302">
            <v>6339377</v>
          </cell>
        </row>
        <row r="1303">
          <cell r="F1303">
            <v>7</v>
          </cell>
        </row>
        <row r="1362">
          <cell r="J1362">
            <v>8084089</v>
          </cell>
        </row>
        <row r="1363">
          <cell r="F1363">
            <v>7</v>
          </cell>
        </row>
        <row r="1421">
          <cell r="J1421">
            <v>6611761</v>
          </cell>
        </row>
        <row r="1422">
          <cell r="F1422">
            <v>6</v>
          </cell>
        </row>
        <row r="1480">
          <cell r="J1480">
            <v>30214189</v>
          </cell>
        </row>
        <row r="1481">
          <cell r="F1481">
            <v>19</v>
          </cell>
        </row>
        <row r="1539">
          <cell r="J1539">
            <v>13796853</v>
          </cell>
        </row>
        <row r="1540">
          <cell r="F1540">
            <v>13</v>
          </cell>
        </row>
        <row r="1597">
          <cell r="J1597">
            <v>28957354</v>
          </cell>
        </row>
        <row r="1598">
          <cell r="F1598">
            <v>15</v>
          </cell>
        </row>
        <row r="1656">
          <cell r="J1656">
            <v>11182743</v>
          </cell>
        </row>
        <row r="1657">
          <cell r="F1657">
            <v>12</v>
          </cell>
        </row>
        <row r="1716">
          <cell r="J1716">
            <v>13087292</v>
          </cell>
        </row>
        <row r="1717">
          <cell r="F1717">
            <v>13</v>
          </cell>
        </row>
        <row r="1775">
          <cell r="J1775">
            <v>6230598</v>
          </cell>
        </row>
        <row r="1776">
          <cell r="F1776">
            <v>6</v>
          </cell>
        </row>
        <row r="1833">
          <cell r="J1833">
            <v>9787425</v>
          </cell>
        </row>
        <row r="1834">
          <cell r="F1834">
            <v>10</v>
          </cell>
        </row>
        <row r="1893">
          <cell r="J1893">
            <v>12908488</v>
          </cell>
        </row>
        <row r="1894">
          <cell r="F1894">
            <v>11</v>
          </cell>
        </row>
        <row r="1952">
          <cell r="J1952">
            <v>13750017</v>
          </cell>
        </row>
        <row r="1953">
          <cell r="F1953">
            <v>16</v>
          </cell>
        </row>
        <row r="2011">
          <cell r="J2011">
            <v>4040872</v>
          </cell>
        </row>
        <row r="2012">
          <cell r="F2012">
            <v>4</v>
          </cell>
        </row>
        <row r="2071">
          <cell r="J2071">
            <v>8105394</v>
          </cell>
        </row>
        <row r="2072">
          <cell r="F2072">
            <v>8</v>
          </cell>
        </row>
        <row r="2129">
          <cell r="J2129">
            <v>6535745</v>
          </cell>
        </row>
        <row r="2130">
          <cell r="F2130">
            <v>6</v>
          </cell>
        </row>
        <row r="2189">
          <cell r="J2189">
            <v>8355415</v>
          </cell>
        </row>
        <row r="2190">
          <cell r="F2190">
            <v>8</v>
          </cell>
        </row>
        <row r="2249">
          <cell r="J2249">
            <v>8560992</v>
          </cell>
        </row>
        <row r="2250">
          <cell r="F2250">
            <v>9</v>
          </cell>
        </row>
        <row r="2309">
          <cell r="J2309">
            <v>5940099</v>
          </cell>
        </row>
        <row r="2310">
          <cell r="F2310">
            <v>6</v>
          </cell>
        </row>
        <row r="2369">
          <cell r="J2369">
            <v>9600665</v>
          </cell>
        </row>
        <row r="2370">
          <cell r="F2370">
            <v>9</v>
          </cell>
        </row>
        <row r="2428">
          <cell r="J2428">
            <v>19644724</v>
          </cell>
        </row>
        <row r="2429">
          <cell r="F2429">
            <v>8</v>
          </cell>
        </row>
        <row r="2487">
          <cell r="J2487">
            <v>7326792</v>
          </cell>
        </row>
        <row r="2488">
          <cell r="F2488">
            <v>7</v>
          </cell>
        </row>
        <row r="2547">
          <cell r="J2547">
            <v>11141358</v>
          </cell>
        </row>
        <row r="2548">
          <cell r="F2548">
            <v>10</v>
          </cell>
        </row>
        <row r="2607">
          <cell r="J2607">
            <v>9469494</v>
          </cell>
        </row>
        <row r="2608">
          <cell r="F2608">
            <v>7</v>
          </cell>
        </row>
        <row r="2668">
          <cell r="J2668">
            <v>4754534</v>
          </cell>
        </row>
        <row r="2669">
          <cell r="F2669">
            <v>3</v>
          </cell>
        </row>
        <row r="2727">
          <cell r="J2727">
            <v>15096762</v>
          </cell>
        </row>
        <row r="2728">
          <cell r="F2728">
            <v>11</v>
          </cell>
        </row>
        <row r="2788">
          <cell r="J2788">
            <v>11940403</v>
          </cell>
        </row>
        <row r="2789">
          <cell r="F2789">
            <v>7</v>
          </cell>
        </row>
        <row r="2847">
          <cell r="J2847">
            <v>1056000</v>
          </cell>
        </row>
        <row r="2848">
          <cell r="F2848">
            <v>0</v>
          </cell>
        </row>
        <row r="2908">
          <cell r="J2908">
            <v>7728851</v>
          </cell>
        </row>
        <row r="2909">
          <cell r="F2909">
            <v>7</v>
          </cell>
        </row>
        <row r="2970">
          <cell r="J2970">
            <v>1056000</v>
          </cell>
        </row>
        <row r="2971">
          <cell r="F2971">
            <v>0</v>
          </cell>
        </row>
        <row r="3029">
          <cell r="J3029">
            <v>3431886</v>
          </cell>
        </row>
        <row r="3030">
          <cell r="F3030">
            <v>4</v>
          </cell>
        </row>
        <row r="3089">
          <cell r="J3089">
            <v>7209090</v>
          </cell>
        </row>
        <row r="3090">
          <cell r="F3090">
            <v>3</v>
          </cell>
        </row>
        <row r="3150">
          <cell r="J3150">
            <v>8539090</v>
          </cell>
        </row>
        <row r="3151">
          <cell r="F3151">
            <v>5</v>
          </cell>
        </row>
        <row r="3210">
          <cell r="J3210">
            <v>13130422</v>
          </cell>
        </row>
        <row r="3211">
          <cell r="F3211">
            <v>7</v>
          </cell>
        </row>
        <row r="3271">
          <cell r="J3271">
            <v>4192160</v>
          </cell>
        </row>
        <row r="3272">
          <cell r="F3272">
            <v>2</v>
          </cell>
        </row>
        <row r="3332">
          <cell r="J3332">
            <v>6609360</v>
          </cell>
        </row>
        <row r="3333">
          <cell r="F3333">
            <v>3</v>
          </cell>
        </row>
        <row r="3393">
          <cell r="J3393">
            <v>4522060</v>
          </cell>
        </row>
        <row r="3394">
          <cell r="F3394">
            <v>3</v>
          </cell>
        </row>
        <row r="3452">
          <cell r="J3452">
            <v>2948000</v>
          </cell>
        </row>
        <row r="3453">
          <cell r="F3453">
            <v>1</v>
          </cell>
        </row>
        <row r="3511">
          <cell r="J3511">
            <v>6581242</v>
          </cell>
        </row>
        <row r="3512">
          <cell r="F3512">
            <v>3</v>
          </cell>
        </row>
        <row r="3571">
          <cell r="J3571">
            <v>2420152</v>
          </cell>
        </row>
        <row r="3572">
          <cell r="F3572">
            <v>1</v>
          </cell>
        </row>
      </sheetData>
      <sheetData sheetId="72">
        <row r="3264">
          <cell r="J3264">
            <v>6151860</v>
          </cell>
        </row>
        <row r="3265">
          <cell r="F3265">
            <v>3</v>
          </cell>
        </row>
        <row r="3313">
          <cell r="J3313">
            <v>11685277</v>
          </cell>
        </row>
        <row r="3314">
          <cell r="F3314">
            <v>7</v>
          </cell>
        </row>
        <row r="3362">
          <cell r="J3362">
            <v>5140493</v>
          </cell>
        </row>
        <row r="3363">
          <cell r="F3363">
            <v>4</v>
          </cell>
        </row>
        <row r="3411">
          <cell r="J3411">
            <v>13805172</v>
          </cell>
        </row>
        <row r="3412">
          <cell r="F3412">
            <v>5</v>
          </cell>
        </row>
      </sheetData>
      <sheetData sheetId="73">
        <row r="55">
          <cell r="J55">
            <v>29232046</v>
          </cell>
        </row>
        <row r="56">
          <cell r="F56">
            <v>14</v>
          </cell>
        </row>
        <row r="113">
          <cell r="J113">
            <v>3066690</v>
          </cell>
        </row>
        <row r="114">
          <cell r="F114">
            <v>3</v>
          </cell>
        </row>
        <row r="174">
          <cell r="J174">
            <v>53695416</v>
          </cell>
        </row>
        <row r="175">
          <cell r="F175">
            <v>24</v>
          </cell>
        </row>
        <row r="232">
          <cell r="J232">
            <v>56230721</v>
          </cell>
        </row>
        <row r="233">
          <cell r="F233">
            <v>11</v>
          </cell>
        </row>
        <row r="290">
          <cell r="J290">
            <v>22907330</v>
          </cell>
        </row>
        <row r="291">
          <cell r="F291">
            <v>9</v>
          </cell>
        </row>
        <row r="349">
          <cell r="J349">
            <v>31615638</v>
          </cell>
        </row>
        <row r="350">
          <cell r="F350">
            <v>14</v>
          </cell>
        </row>
        <row r="408">
          <cell r="J408">
            <v>40483079</v>
          </cell>
        </row>
        <row r="409">
          <cell r="F409">
            <v>19</v>
          </cell>
        </row>
        <row r="467">
          <cell r="J467">
            <v>39500610</v>
          </cell>
        </row>
        <row r="468">
          <cell r="F468">
            <v>19</v>
          </cell>
        </row>
        <row r="526">
          <cell r="J526">
            <v>43760464</v>
          </cell>
        </row>
        <row r="527">
          <cell r="F527">
            <v>22</v>
          </cell>
        </row>
        <row r="585">
          <cell r="J585">
            <v>45326384</v>
          </cell>
        </row>
        <row r="586">
          <cell r="F586">
            <v>19</v>
          </cell>
        </row>
        <row r="645">
          <cell r="J645">
            <v>36506172</v>
          </cell>
        </row>
        <row r="646">
          <cell r="F646">
            <v>15</v>
          </cell>
        </row>
        <row r="704">
          <cell r="J704">
            <v>18879562</v>
          </cell>
        </row>
        <row r="705">
          <cell r="F705">
            <v>10</v>
          </cell>
        </row>
        <row r="763">
          <cell r="J763">
            <v>39285582</v>
          </cell>
        </row>
        <row r="764">
          <cell r="F764">
            <v>18</v>
          </cell>
        </row>
        <row r="822">
          <cell r="J822">
            <v>21330611</v>
          </cell>
        </row>
        <row r="823">
          <cell r="F823">
            <v>12</v>
          </cell>
        </row>
        <row r="879">
          <cell r="J879">
            <v>30923244</v>
          </cell>
        </row>
        <row r="880">
          <cell r="F880">
            <v>13</v>
          </cell>
        </row>
      </sheetData>
      <sheetData sheetId="74">
        <row r="56">
          <cell r="J56">
            <v>1097600</v>
          </cell>
        </row>
        <row r="57">
          <cell r="F57">
            <v>1</v>
          </cell>
        </row>
      </sheetData>
      <sheetData sheetId="75">
        <row r="44">
          <cell r="J44">
            <v>6415246</v>
          </cell>
        </row>
        <row r="45">
          <cell r="F45">
            <v>6</v>
          </cell>
        </row>
        <row r="114">
          <cell r="J114">
            <v>5152300</v>
          </cell>
        </row>
        <row r="115">
          <cell r="F115">
            <v>4</v>
          </cell>
        </row>
        <row r="186">
          <cell r="J186">
            <v>171380</v>
          </cell>
        </row>
        <row r="187">
          <cell r="F187">
            <v>1</v>
          </cell>
        </row>
      </sheetData>
      <sheetData sheetId="76"/>
      <sheetData sheetId="77">
        <row r="67">
          <cell r="J67">
            <v>7314918</v>
          </cell>
        </row>
        <row r="68">
          <cell r="F68">
            <v>6</v>
          </cell>
        </row>
        <row r="115">
          <cell r="J115">
            <v>4694108</v>
          </cell>
        </row>
        <row r="116">
          <cell r="F116">
            <v>2</v>
          </cell>
        </row>
      </sheetData>
      <sheetData sheetId="78">
        <row r="44">
          <cell r="J44">
            <v>15477849</v>
          </cell>
        </row>
        <row r="45">
          <cell r="F45">
            <v>9</v>
          </cell>
        </row>
        <row r="81">
          <cell r="J81">
            <v>1480000</v>
          </cell>
        </row>
        <row r="82">
          <cell r="F82">
            <v>1</v>
          </cell>
        </row>
        <row r="128">
          <cell r="J128">
            <v>10143401</v>
          </cell>
        </row>
        <row r="129">
          <cell r="F129">
            <v>5</v>
          </cell>
        </row>
        <row r="164">
          <cell r="J164">
            <v>10693433</v>
          </cell>
        </row>
        <row r="165">
          <cell r="F165">
            <v>7</v>
          </cell>
        </row>
        <row r="201">
          <cell r="J201">
            <v>22505764</v>
          </cell>
        </row>
        <row r="202">
          <cell r="F202">
            <v>5</v>
          </cell>
        </row>
        <row r="238">
          <cell r="J238">
            <v>4455204</v>
          </cell>
        </row>
        <row r="239">
          <cell r="F239">
            <v>5</v>
          </cell>
        </row>
        <row r="275">
          <cell r="J275">
            <v>651755</v>
          </cell>
        </row>
        <row r="276">
          <cell r="F276">
            <v>2</v>
          </cell>
        </row>
        <row r="311">
          <cell r="J311">
            <v>301455</v>
          </cell>
        </row>
        <row r="312">
          <cell r="F312">
            <v>1</v>
          </cell>
        </row>
        <row r="345">
          <cell r="J345">
            <v>6556719</v>
          </cell>
        </row>
        <row r="346">
          <cell r="F346">
            <v>4</v>
          </cell>
        </row>
        <row r="379">
          <cell r="J379">
            <v>297627</v>
          </cell>
        </row>
        <row r="380">
          <cell r="F380">
            <v>1</v>
          </cell>
        </row>
        <row r="415">
          <cell r="J415">
            <v>297627</v>
          </cell>
        </row>
        <row r="416">
          <cell r="F416">
            <v>1</v>
          </cell>
        </row>
        <row r="451">
          <cell r="J451">
            <v>809765</v>
          </cell>
        </row>
        <row r="452">
          <cell r="F452">
            <v>1</v>
          </cell>
        </row>
        <row r="488">
          <cell r="J488">
            <v>507705</v>
          </cell>
        </row>
        <row r="489">
          <cell r="F489">
            <v>1</v>
          </cell>
        </row>
        <row r="525">
          <cell r="J525">
            <v>339955</v>
          </cell>
        </row>
        <row r="526">
          <cell r="F526">
            <v>1</v>
          </cell>
        </row>
      </sheetData>
      <sheetData sheetId="79">
        <row r="31">
          <cell r="J31">
            <v>12536691</v>
          </cell>
        </row>
        <row r="32">
          <cell r="F32">
            <v>6</v>
          </cell>
        </row>
        <row r="64">
          <cell r="J64">
            <v>17583139</v>
          </cell>
        </row>
        <row r="65">
          <cell r="F65">
            <v>6</v>
          </cell>
        </row>
        <row r="99">
          <cell r="J99">
            <v>11860058</v>
          </cell>
        </row>
        <row r="100">
          <cell r="F100">
            <v>4</v>
          </cell>
        </row>
      </sheetData>
      <sheetData sheetId="80">
        <row r="67">
          <cell r="J67">
            <v>7643091</v>
          </cell>
        </row>
        <row r="68">
          <cell r="F68">
            <v>2</v>
          </cell>
        </row>
        <row r="138">
          <cell r="J138">
            <v>16686555</v>
          </cell>
        </row>
        <row r="139">
          <cell r="F139">
            <v>3</v>
          </cell>
        </row>
        <row r="210">
          <cell r="J210">
            <v>17688077</v>
          </cell>
        </row>
        <row r="211">
          <cell r="F211">
            <v>9</v>
          </cell>
        </row>
      </sheetData>
      <sheetData sheetId="81">
        <row r="35">
          <cell r="J35">
            <v>32359487</v>
          </cell>
        </row>
        <row r="36">
          <cell r="F36">
            <v>10</v>
          </cell>
        </row>
        <row r="71">
          <cell r="J71">
            <v>38729945</v>
          </cell>
        </row>
        <row r="72">
          <cell r="F72">
            <v>9</v>
          </cell>
        </row>
        <row r="106">
          <cell r="J106">
            <v>346500</v>
          </cell>
        </row>
        <row r="107">
          <cell r="F107">
            <v>1</v>
          </cell>
        </row>
        <row r="142">
          <cell r="J142">
            <v>20808988</v>
          </cell>
        </row>
        <row r="143">
          <cell r="F143">
            <v>5</v>
          </cell>
        </row>
        <row r="191">
          <cell r="J191">
            <v>2415490</v>
          </cell>
        </row>
        <row r="192">
          <cell r="F192">
            <v>3</v>
          </cell>
        </row>
        <row r="239">
          <cell r="J239">
            <v>1724690</v>
          </cell>
        </row>
        <row r="240">
          <cell r="F240">
            <v>2</v>
          </cell>
        </row>
        <row r="288">
          <cell r="J288">
            <v>2935295</v>
          </cell>
        </row>
        <row r="289">
          <cell r="F289">
            <v>3</v>
          </cell>
        </row>
        <row r="335">
          <cell r="J335">
            <v>1531475</v>
          </cell>
        </row>
        <row r="336">
          <cell r="F336">
            <v>2</v>
          </cell>
        </row>
        <row r="375">
          <cell r="J375">
            <v>7137905</v>
          </cell>
        </row>
        <row r="376">
          <cell r="F376">
            <v>6</v>
          </cell>
        </row>
        <row r="436">
          <cell r="J436">
            <v>587785</v>
          </cell>
        </row>
        <row r="437">
          <cell r="F437">
            <v>1</v>
          </cell>
        </row>
        <row r="485">
          <cell r="J485">
            <v>2857360</v>
          </cell>
        </row>
        <row r="486">
          <cell r="F486">
            <v>2</v>
          </cell>
        </row>
        <row r="522">
          <cell r="J522">
            <v>12005000</v>
          </cell>
        </row>
        <row r="523">
          <cell r="F523">
            <v>4</v>
          </cell>
        </row>
        <row r="560">
          <cell r="J560">
            <v>1553090</v>
          </cell>
        </row>
        <row r="561">
          <cell r="F561">
            <v>2</v>
          </cell>
        </row>
        <row r="597">
          <cell r="J597">
            <v>1303830</v>
          </cell>
        </row>
        <row r="598">
          <cell r="F598">
            <v>2</v>
          </cell>
        </row>
        <row r="635">
          <cell r="J635">
            <v>2996180</v>
          </cell>
        </row>
        <row r="636">
          <cell r="F636">
            <v>2</v>
          </cell>
        </row>
        <row r="673">
          <cell r="J673">
            <v>740000</v>
          </cell>
        </row>
        <row r="674">
          <cell r="F674">
            <v>2</v>
          </cell>
        </row>
        <row r="709">
          <cell r="J709">
            <v>515955</v>
          </cell>
        </row>
        <row r="710">
          <cell r="F710">
            <v>1</v>
          </cell>
        </row>
      </sheetData>
      <sheetData sheetId="82">
        <row r="55">
          <cell r="J55">
            <v>542000</v>
          </cell>
        </row>
        <row r="56">
          <cell r="F56">
            <v>1</v>
          </cell>
        </row>
        <row r="114">
          <cell r="J114">
            <v>5336417</v>
          </cell>
        </row>
        <row r="115">
          <cell r="F115">
            <v>6</v>
          </cell>
        </row>
        <row r="172">
          <cell r="J172">
            <v>3525755</v>
          </cell>
        </row>
        <row r="173">
          <cell r="F173">
            <v>2</v>
          </cell>
        </row>
        <row r="232">
          <cell r="J232">
            <v>3925142</v>
          </cell>
        </row>
        <row r="233">
          <cell r="F233">
            <v>3</v>
          </cell>
        </row>
        <row r="293">
          <cell r="J293">
            <v>629063</v>
          </cell>
        </row>
        <row r="294">
          <cell r="F294">
            <v>1</v>
          </cell>
        </row>
      </sheetData>
      <sheetData sheetId="83">
        <row r="78">
          <cell r="J78">
            <v>1060000</v>
          </cell>
        </row>
        <row r="79">
          <cell r="F79">
            <v>2</v>
          </cell>
        </row>
        <row r="159">
          <cell r="J159">
            <v>3458810</v>
          </cell>
        </row>
        <row r="160">
          <cell r="F160">
            <v>3</v>
          </cell>
        </row>
        <row r="242">
          <cell r="J242">
            <v>935000</v>
          </cell>
        </row>
        <row r="243">
          <cell r="F243">
            <v>2</v>
          </cell>
        </row>
        <row r="326">
          <cell r="J326">
            <v>831998</v>
          </cell>
        </row>
        <row r="327">
          <cell r="F327">
            <v>1</v>
          </cell>
        </row>
        <row r="408">
          <cell r="J408">
            <v>396337</v>
          </cell>
        </row>
        <row r="409">
          <cell r="F409">
            <v>1</v>
          </cell>
        </row>
      </sheetData>
      <sheetData sheetId="84">
        <row r="55">
          <cell r="J55">
            <v>1461500</v>
          </cell>
        </row>
        <row r="56">
          <cell r="F56">
            <v>2</v>
          </cell>
        </row>
        <row r="114">
          <cell r="J114">
            <v>6574563</v>
          </cell>
        </row>
        <row r="115">
          <cell r="F115">
            <v>6</v>
          </cell>
        </row>
        <row r="172">
          <cell r="J172">
            <v>6847128</v>
          </cell>
        </row>
        <row r="173">
          <cell r="F173">
            <v>5</v>
          </cell>
        </row>
        <row r="231">
          <cell r="J231">
            <v>5616692</v>
          </cell>
        </row>
        <row r="232">
          <cell r="F232">
            <v>4</v>
          </cell>
        </row>
        <row r="290">
          <cell r="J290">
            <v>4201074</v>
          </cell>
        </row>
        <row r="291">
          <cell r="F291">
            <v>3</v>
          </cell>
        </row>
        <row r="350">
          <cell r="J350">
            <v>758450</v>
          </cell>
        </row>
        <row r="351">
          <cell r="F351">
            <v>1</v>
          </cell>
        </row>
        <row r="410">
          <cell r="J410">
            <v>451606</v>
          </cell>
        </row>
        <row r="411">
          <cell r="F411">
            <v>2</v>
          </cell>
        </row>
        <row r="469">
          <cell r="J469">
            <v>8970648</v>
          </cell>
        </row>
        <row r="470">
          <cell r="F470">
            <v>4</v>
          </cell>
        </row>
        <row r="590">
          <cell r="J590">
            <v>844560</v>
          </cell>
        </row>
        <row r="591">
          <cell r="F591">
            <v>1</v>
          </cell>
        </row>
        <row r="651">
          <cell r="J651">
            <v>4841274</v>
          </cell>
        </row>
        <row r="652">
          <cell r="F652">
            <v>3</v>
          </cell>
        </row>
        <row r="711">
          <cell r="J711">
            <v>4603447</v>
          </cell>
        </row>
        <row r="712">
          <cell r="F712">
            <v>2</v>
          </cell>
        </row>
        <row r="770">
          <cell r="J770">
            <v>657230</v>
          </cell>
        </row>
        <row r="771">
          <cell r="F771">
            <v>1</v>
          </cell>
        </row>
        <row r="831">
          <cell r="J831">
            <v>3720200</v>
          </cell>
        </row>
        <row r="832">
          <cell r="F832">
            <v>2</v>
          </cell>
        </row>
        <row r="892">
          <cell r="J892">
            <v>3093130</v>
          </cell>
        </row>
        <row r="893">
          <cell r="F893">
            <v>2</v>
          </cell>
        </row>
        <row r="953">
          <cell r="J953">
            <v>3477101</v>
          </cell>
        </row>
        <row r="954">
          <cell r="F954">
            <v>3</v>
          </cell>
        </row>
        <row r="1013">
          <cell r="J1013">
            <v>2085189</v>
          </cell>
        </row>
        <row r="1014">
          <cell r="F1014">
            <v>1</v>
          </cell>
        </row>
        <row r="1073">
          <cell r="J1073">
            <v>2006840</v>
          </cell>
        </row>
        <row r="1074">
          <cell r="F1074">
            <v>2</v>
          </cell>
        </row>
        <row r="1134">
          <cell r="J1134">
            <v>905280</v>
          </cell>
        </row>
        <row r="1135">
          <cell r="F1135">
            <v>1</v>
          </cell>
        </row>
        <row r="1195">
          <cell r="J1195">
            <v>2628920</v>
          </cell>
        </row>
        <row r="1196">
          <cell r="F1196">
            <v>1</v>
          </cell>
        </row>
        <row r="1256">
          <cell r="J1256">
            <v>3696194</v>
          </cell>
        </row>
        <row r="1257">
          <cell r="F1257">
            <v>2</v>
          </cell>
        </row>
        <row r="1315">
          <cell r="J1315">
            <v>976470</v>
          </cell>
        </row>
        <row r="1316">
          <cell r="F1316">
            <v>1</v>
          </cell>
        </row>
        <row r="1374">
          <cell r="J1374">
            <v>2640000</v>
          </cell>
        </row>
        <row r="1375">
          <cell r="F1375">
            <v>1</v>
          </cell>
        </row>
      </sheetData>
      <sheetData sheetId="85">
        <row r="55">
          <cell r="J55">
            <v>2934860</v>
          </cell>
        </row>
        <row r="56">
          <cell r="F56">
            <v>3</v>
          </cell>
        </row>
      </sheetData>
      <sheetData sheetId="86">
        <row r="79">
          <cell r="J79">
            <v>3646995</v>
          </cell>
        </row>
        <row r="80">
          <cell r="F80">
            <v>3</v>
          </cell>
        </row>
        <row r="162">
          <cell r="J162">
            <v>2236602</v>
          </cell>
        </row>
        <row r="163">
          <cell r="F163">
            <v>3</v>
          </cell>
        </row>
        <row r="245">
          <cell r="J245">
            <v>1631689</v>
          </cell>
        </row>
        <row r="246">
          <cell r="F246">
            <v>2</v>
          </cell>
        </row>
      </sheetData>
      <sheetData sheetId="87">
        <row r="45">
          <cell r="J45">
            <v>16301576</v>
          </cell>
        </row>
        <row r="46">
          <cell r="F46">
            <v>5</v>
          </cell>
        </row>
        <row r="95">
          <cell r="J95">
            <v>6772869</v>
          </cell>
        </row>
        <row r="96">
          <cell r="F96">
            <v>3</v>
          </cell>
        </row>
      </sheetData>
      <sheetData sheetId="88">
        <row r="79">
          <cell r="J79">
            <v>4850800</v>
          </cell>
        </row>
        <row r="80">
          <cell r="F80">
            <v>3</v>
          </cell>
        </row>
        <row r="163">
          <cell r="J163">
            <v>5189833</v>
          </cell>
        </row>
        <row r="164">
          <cell r="F164">
            <v>5</v>
          </cell>
        </row>
        <row r="247">
          <cell r="J247">
            <v>5189833</v>
          </cell>
        </row>
        <row r="248">
          <cell r="F248">
            <v>5</v>
          </cell>
        </row>
        <row r="329">
          <cell r="J329">
            <v>4463924</v>
          </cell>
        </row>
        <row r="330">
          <cell r="F330">
            <v>4</v>
          </cell>
        </row>
        <row r="413">
          <cell r="J413">
            <v>4437260</v>
          </cell>
        </row>
        <row r="414">
          <cell r="F414">
            <v>6</v>
          </cell>
        </row>
        <row r="497">
          <cell r="J497">
            <v>2761400</v>
          </cell>
        </row>
        <row r="498">
          <cell r="F498">
            <v>4</v>
          </cell>
        </row>
        <row r="582">
          <cell r="J582">
            <v>2805745</v>
          </cell>
        </row>
        <row r="583">
          <cell r="F583">
            <v>4</v>
          </cell>
        </row>
        <row r="667">
          <cell r="J667">
            <v>1189560</v>
          </cell>
        </row>
        <row r="668">
          <cell r="F668">
            <v>1</v>
          </cell>
        </row>
        <row r="751">
          <cell r="J751">
            <v>2492564</v>
          </cell>
        </row>
        <row r="752">
          <cell r="F752">
            <v>4</v>
          </cell>
        </row>
        <row r="836">
          <cell r="J836">
            <v>625200</v>
          </cell>
        </row>
        <row r="837">
          <cell r="F837">
            <v>1</v>
          </cell>
        </row>
        <row r="919">
          <cell r="J919">
            <v>533801</v>
          </cell>
        </row>
        <row r="920">
          <cell r="F920">
            <v>1</v>
          </cell>
        </row>
        <row r="1002">
          <cell r="J1002">
            <v>1575255</v>
          </cell>
        </row>
        <row r="1003">
          <cell r="F1003">
            <v>1</v>
          </cell>
        </row>
        <row r="1086">
          <cell r="J1086">
            <v>1575255</v>
          </cell>
        </row>
        <row r="1087">
          <cell r="F1087">
            <v>1</v>
          </cell>
        </row>
        <row r="1171">
          <cell r="J1171">
            <v>836220</v>
          </cell>
        </row>
        <row r="1172">
          <cell r="F1172">
            <v>1</v>
          </cell>
        </row>
      </sheetData>
      <sheetData sheetId="89">
        <row r="67">
          <cell r="J67">
            <v>9505100</v>
          </cell>
        </row>
        <row r="68">
          <cell r="F68">
            <v>5</v>
          </cell>
        </row>
        <row r="138">
          <cell r="J138">
            <v>5199700</v>
          </cell>
        </row>
        <row r="139">
          <cell r="F139">
            <v>3</v>
          </cell>
        </row>
        <row r="208">
          <cell r="J208">
            <v>1842500</v>
          </cell>
        </row>
        <row r="209">
          <cell r="F209">
            <v>2</v>
          </cell>
        </row>
        <row r="278">
          <cell r="J278">
            <v>13615800</v>
          </cell>
        </row>
        <row r="279">
          <cell r="F279">
            <v>7</v>
          </cell>
        </row>
        <row r="347">
          <cell r="J347">
            <v>10124600</v>
          </cell>
        </row>
        <row r="348">
          <cell r="F348">
            <v>3</v>
          </cell>
        </row>
        <row r="420">
          <cell r="J420">
            <v>1980000</v>
          </cell>
        </row>
        <row r="421">
          <cell r="F421">
            <v>1</v>
          </cell>
        </row>
      </sheetData>
      <sheetData sheetId="90">
        <row r="43">
          <cell r="J43">
            <v>899049</v>
          </cell>
        </row>
        <row r="44">
          <cell r="F44">
            <v>2</v>
          </cell>
        </row>
      </sheetData>
      <sheetData sheetId="91">
        <row r="31">
          <cell r="J31">
            <v>5936213</v>
          </cell>
        </row>
        <row r="32">
          <cell r="F32">
            <v>3</v>
          </cell>
        </row>
      </sheetData>
      <sheetData sheetId="92">
        <row r="31">
          <cell r="J31">
            <v>3151993</v>
          </cell>
        </row>
        <row r="32">
          <cell r="F32">
            <v>4</v>
          </cell>
        </row>
        <row r="93">
          <cell r="J93">
            <v>451260</v>
          </cell>
        </row>
        <row r="94">
          <cell r="F94">
            <v>1</v>
          </cell>
        </row>
        <row r="153">
          <cell r="J153">
            <v>1494500</v>
          </cell>
        </row>
        <row r="154">
          <cell r="F154">
            <v>1</v>
          </cell>
        </row>
        <row r="191">
          <cell r="J191">
            <v>310000</v>
          </cell>
        </row>
        <row r="192">
          <cell r="F192">
            <v>1</v>
          </cell>
        </row>
      </sheetData>
      <sheetData sheetId="93">
        <row r="31">
          <cell r="J31">
            <v>1829796</v>
          </cell>
        </row>
        <row r="32">
          <cell r="F32">
            <v>2</v>
          </cell>
        </row>
        <row r="92">
          <cell r="J92">
            <v>7237627</v>
          </cell>
        </row>
        <row r="93">
          <cell r="F93">
            <v>6</v>
          </cell>
        </row>
      </sheetData>
      <sheetData sheetId="94">
        <row r="43">
          <cell r="J43">
            <v>825000</v>
          </cell>
        </row>
        <row r="44">
          <cell r="F44">
            <v>0</v>
          </cell>
        </row>
        <row r="89">
          <cell r="J89">
            <v>825000</v>
          </cell>
        </row>
        <row r="90">
          <cell r="F90">
            <v>0</v>
          </cell>
        </row>
        <row r="135">
          <cell r="J135">
            <v>825000</v>
          </cell>
        </row>
        <row r="136">
          <cell r="F136">
            <v>0</v>
          </cell>
        </row>
        <row r="182">
          <cell r="J182">
            <v>825000</v>
          </cell>
        </row>
        <row r="183">
          <cell r="F183">
            <v>0</v>
          </cell>
        </row>
        <row r="228">
          <cell r="J228">
            <v>825000</v>
          </cell>
        </row>
        <row r="229">
          <cell r="F229">
            <v>0</v>
          </cell>
        </row>
        <row r="275">
          <cell r="J275">
            <v>825000</v>
          </cell>
        </row>
        <row r="276">
          <cell r="F276">
            <v>0</v>
          </cell>
        </row>
        <row r="320">
          <cell r="J320">
            <v>825000</v>
          </cell>
        </row>
        <row r="321">
          <cell r="F321">
            <v>0</v>
          </cell>
        </row>
        <row r="365">
          <cell r="J365">
            <v>825000</v>
          </cell>
        </row>
        <row r="366">
          <cell r="F366">
            <v>0</v>
          </cell>
        </row>
        <row r="411">
          <cell r="J411">
            <v>825000</v>
          </cell>
        </row>
        <row r="412">
          <cell r="F412">
            <v>0</v>
          </cell>
        </row>
        <row r="457">
          <cell r="J457">
            <v>825000</v>
          </cell>
        </row>
        <row r="458">
          <cell r="F458">
            <v>0</v>
          </cell>
        </row>
        <row r="503">
          <cell r="J503">
            <v>825000</v>
          </cell>
        </row>
        <row r="504">
          <cell r="F504">
            <v>0</v>
          </cell>
        </row>
        <row r="549">
          <cell r="J549">
            <v>825000</v>
          </cell>
        </row>
        <row r="550">
          <cell r="F550">
            <v>0</v>
          </cell>
        </row>
        <row r="595">
          <cell r="J595">
            <v>825000</v>
          </cell>
        </row>
        <row r="596">
          <cell r="F596">
            <v>0</v>
          </cell>
        </row>
        <row r="641">
          <cell r="J641">
            <v>825000</v>
          </cell>
        </row>
        <row r="642">
          <cell r="F642">
            <v>0</v>
          </cell>
        </row>
        <row r="687">
          <cell r="J687">
            <v>825000</v>
          </cell>
        </row>
        <row r="688">
          <cell r="F688">
            <v>0</v>
          </cell>
        </row>
        <row r="733">
          <cell r="J733">
            <v>825000</v>
          </cell>
        </row>
        <row r="734">
          <cell r="F734">
            <v>0</v>
          </cell>
        </row>
        <row r="779">
          <cell r="J779">
            <v>825000</v>
          </cell>
        </row>
        <row r="780">
          <cell r="F780">
            <v>0</v>
          </cell>
        </row>
        <row r="825">
          <cell r="J825">
            <v>825000</v>
          </cell>
        </row>
        <row r="826">
          <cell r="F826">
            <v>0</v>
          </cell>
        </row>
        <row r="871">
          <cell r="J871">
            <v>825000</v>
          </cell>
        </row>
        <row r="872">
          <cell r="F872">
            <v>0</v>
          </cell>
        </row>
        <row r="917">
          <cell r="J917">
            <v>825000</v>
          </cell>
        </row>
        <row r="918">
          <cell r="F918">
            <v>0</v>
          </cell>
        </row>
        <row r="963">
          <cell r="J963">
            <v>825000</v>
          </cell>
        </row>
        <row r="964">
          <cell r="F964">
            <v>0</v>
          </cell>
        </row>
        <row r="1009">
          <cell r="J1009">
            <v>825000</v>
          </cell>
        </row>
        <row r="1010">
          <cell r="F1010">
            <v>0</v>
          </cell>
        </row>
        <row r="1056">
          <cell r="J1056">
            <v>825000</v>
          </cell>
        </row>
        <row r="1057">
          <cell r="F1057">
            <v>0</v>
          </cell>
        </row>
        <row r="1103">
          <cell r="J1103">
            <v>825000</v>
          </cell>
        </row>
        <row r="1104">
          <cell r="F1104">
            <v>0</v>
          </cell>
        </row>
        <row r="1148">
          <cell r="J1148">
            <v>825000</v>
          </cell>
        </row>
        <row r="1149">
          <cell r="F1149">
            <v>0</v>
          </cell>
        </row>
        <row r="1194">
          <cell r="J1194">
            <v>825000</v>
          </cell>
        </row>
        <row r="1195">
          <cell r="F1195">
            <v>0</v>
          </cell>
        </row>
        <row r="1240">
          <cell r="J1240">
            <v>825000</v>
          </cell>
        </row>
        <row r="1241">
          <cell r="F1241">
            <v>0</v>
          </cell>
        </row>
        <row r="1288">
          <cell r="J1288">
            <v>825000</v>
          </cell>
        </row>
        <row r="1289">
          <cell r="F1289">
            <v>0</v>
          </cell>
        </row>
        <row r="1335">
          <cell r="J1335">
            <v>825000</v>
          </cell>
        </row>
        <row r="1336">
          <cell r="F1336">
            <v>0</v>
          </cell>
        </row>
        <row r="1382">
          <cell r="J1382">
            <v>825000</v>
          </cell>
        </row>
        <row r="1383">
          <cell r="F1383">
            <v>0</v>
          </cell>
        </row>
        <row r="1429">
          <cell r="J1429">
            <v>825000</v>
          </cell>
        </row>
        <row r="1430">
          <cell r="F1430">
            <v>0</v>
          </cell>
        </row>
        <row r="1476">
          <cell r="J1476">
            <v>825000</v>
          </cell>
        </row>
        <row r="1477">
          <cell r="F1477">
            <v>0</v>
          </cell>
        </row>
        <row r="1524">
          <cell r="J1524">
            <v>825000</v>
          </cell>
        </row>
        <row r="1525">
          <cell r="F1525">
            <v>0</v>
          </cell>
        </row>
        <row r="1571">
          <cell r="J1571">
            <v>825000</v>
          </cell>
        </row>
        <row r="1572">
          <cell r="F1572">
            <v>0</v>
          </cell>
        </row>
        <row r="1618">
          <cell r="J1618">
            <v>825000</v>
          </cell>
        </row>
        <row r="1619">
          <cell r="F1619">
            <v>0</v>
          </cell>
        </row>
        <row r="1665">
          <cell r="J1665">
            <v>825000</v>
          </cell>
        </row>
        <row r="1666">
          <cell r="F1666">
            <v>0</v>
          </cell>
        </row>
        <row r="1711">
          <cell r="J1711">
            <v>825000</v>
          </cell>
        </row>
        <row r="1712">
          <cell r="F1712">
            <v>0</v>
          </cell>
        </row>
        <row r="1758">
          <cell r="J1758">
            <v>825000</v>
          </cell>
        </row>
        <row r="1759">
          <cell r="F1759">
            <v>0</v>
          </cell>
        </row>
        <row r="1804">
          <cell r="J1804">
            <v>825000</v>
          </cell>
        </row>
        <row r="1805">
          <cell r="F1805">
            <v>0</v>
          </cell>
        </row>
        <row r="1851">
          <cell r="J1851">
            <v>825000</v>
          </cell>
        </row>
        <row r="1852">
          <cell r="F1852">
            <v>0</v>
          </cell>
        </row>
        <row r="1899">
          <cell r="J1899">
            <v>825000</v>
          </cell>
        </row>
        <row r="1900">
          <cell r="F1900">
            <v>0</v>
          </cell>
        </row>
        <row r="1946">
          <cell r="J1946">
            <v>825000</v>
          </cell>
        </row>
        <row r="1947">
          <cell r="F1947">
            <v>0</v>
          </cell>
        </row>
        <row r="1993">
          <cell r="J1993">
            <v>825000</v>
          </cell>
        </row>
        <row r="1994">
          <cell r="F1994">
            <v>0</v>
          </cell>
        </row>
        <row r="2039">
          <cell r="J2039">
            <v>825000</v>
          </cell>
        </row>
        <row r="2040">
          <cell r="F2040">
            <v>0</v>
          </cell>
        </row>
        <row r="2086">
          <cell r="J2086">
            <v>825000</v>
          </cell>
        </row>
        <row r="2087">
          <cell r="F2087">
            <v>0</v>
          </cell>
        </row>
        <row r="2133">
          <cell r="J2133">
            <v>825000</v>
          </cell>
        </row>
        <row r="2134">
          <cell r="F2134">
            <v>0</v>
          </cell>
        </row>
        <row r="2180">
          <cell r="J2180">
            <v>825000</v>
          </cell>
        </row>
        <row r="2181">
          <cell r="F2181">
            <v>0</v>
          </cell>
        </row>
        <row r="2227">
          <cell r="J2227">
            <v>825000</v>
          </cell>
        </row>
        <row r="2228">
          <cell r="F2228">
            <v>0</v>
          </cell>
        </row>
        <row r="2275">
          <cell r="J2275">
            <v>825000</v>
          </cell>
        </row>
        <row r="2276">
          <cell r="F2276">
            <v>0</v>
          </cell>
        </row>
        <row r="2322">
          <cell r="J2322">
            <v>825000</v>
          </cell>
        </row>
        <row r="2323">
          <cell r="F2323">
            <v>0</v>
          </cell>
        </row>
        <row r="2370">
          <cell r="J2370">
            <v>825000</v>
          </cell>
        </row>
        <row r="2371">
          <cell r="F2371">
            <v>0</v>
          </cell>
        </row>
        <row r="2417">
          <cell r="J2417">
            <v>825000</v>
          </cell>
        </row>
        <row r="2418">
          <cell r="F2418">
            <v>0</v>
          </cell>
        </row>
        <row r="2464">
          <cell r="J2464">
            <v>825000</v>
          </cell>
        </row>
        <row r="2465">
          <cell r="F2465">
            <v>0</v>
          </cell>
        </row>
        <row r="2512">
          <cell r="J2512">
            <v>825000</v>
          </cell>
        </row>
        <row r="2513">
          <cell r="F2513">
            <v>0</v>
          </cell>
        </row>
        <row r="2559">
          <cell r="J2559">
            <v>825000</v>
          </cell>
        </row>
        <row r="2560">
          <cell r="F2560">
            <v>0</v>
          </cell>
        </row>
        <row r="2606">
          <cell r="J2606">
            <v>825000</v>
          </cell>
        </row>
        <row r="2607">
          <cell r="F2607">
            <v>0</v>
          </cell>
        </row>
        <row r="2653">
          <cell r="J2653">
            <v>825000</v>
          </cell>
        </row>
        <row r="2654">
          <cell r="F2654">
            <v>0</v>
          </cell>
        </row>
        <row r="2700">
          <cell r="J2700">
            <v>825000</v>
          </cell>
        </row>
        <row r="2701">
          <cell r="F2701">
            <v>0</v>
          </cell>
        </row>
        <row r="2747">
          <cell r="J2747">
            <v>825000</v>
          </cell>
        </row>
        <row r="2748">
          <cell r="F2748">
            <v>0</v>
          </cell>
        </row>
        <row r="2794">
          <cell r="J2794">
            <v>825000</v>
          </cell>
        </row>
        <row r="2795">
          <cell r="F2795">
            <v>0</v>
          </cell>
        </row>
        <row r="2842">
          <cell r="J2842">
            <v>825000</v>
          </cell>
        </row>
        <row r="2843">
          <cell r="F2843">
            <v>0</v>
          </cell>
        </row>
        <row r="2890">
          <cell r="J2890">
            <v>825000</v>
          </cell>
        </row>
        <row r="2891">
          <cell r="F2891">
            <v>0</v>
          </cell>
        </row>
        <row r="2937">
          <cell r="J2937">
            <v>825000</v>
          </cell>
        </row>
        <row r="2938">
          <cell r="F2938">
            <v>0</v>
          </cell>
        </row>
        <row r="2984">
          <cell r="J2984">
            <v>825000</v>
          </cell>
        </row>
        <row r="2985">
          <cell r="F2985">
            <v>0</v>
          </cell>
        </row>
        <row r="3032">
          <cell r="J3032">
            <v>825000</v>
          </cell>
        </row>
        <row r="3033">
          <cell r="F3033">
            <v>0</v>
          </cell>
        </row>
        <row r="3079">
          <cell r="J3079">
            <v>825000</v>
          </cell>
        </row>
        <row r="3080">
          <cell r="F3080">
            <v>0</v>
          </cell>
        </row>
        <row r="3126">
          <cell r="J3126">
            <v>825000</v>
          </cell>
        </row>
        <row r="3127">
          <cell r="F3127">
            <v>0</v>
          </cell>
        </row>
        <row r="3173">
          <cell r="J3173">
            <v>825000</v>
          </cell>
        </row>
        <row r="3174">
          <cell r="F3174">
            <v>0</v>
          </cell>
        </row>
        <row r="3220">
          <cell r="J3220">
            <v>825000</v>
          </cell>
        </row>
        <row r="3221">
          <cell r="F3221">
            <v>0</v>
          </cell>
        </row>
        <row r="3268">
          <cell r="J3268">
            <v>825000</v>
          </cell>
        </row>
        <row r="3269">
          <cell r="F3269">
            <v>0</v>
          </cell>
        </row>
        <row r="3315">
          <cell r="J3315">
            <v>825000</v>
          </cell>
        </row>
        <row r="3316">
          <cell r="F3316">
            <v>0</v>
          </cell>
        </row>
        <row r="3363">
          <cell r="J3363">
            <v>825000</v>
          </cell>
        </row>
        <row r="3364">
          <cell r="F3364">
            <v>0</v>
          </cell>
        </row>
        <row r="3410">
          <cell r="J3410">
            <v>825000</v>
          </cell>
        </row>
        <row r="3411">
          <cell r="F3411">
            <v>0</v>
          </cell>
        </row>
        <row r="3457">
          <cell r="J3457">
            <v>825000</v>
          </cell>
        </row>
        <row r="3458">
          <cell r="F3458">
            <v>0</v>
          </cell>
        </row>
        <row r="3504">
          <cell r="J3504">
            <v>825000</v>
          </cell>
        </row>
        <row r="3505">
          <cell r="F3505">
            <v>0</v>
          </cell>
        </row>
        <row r="3551">
          <cell r="J3551">
            <v>825000</v>
          </cell>
        </row>
        <row r="3552">
          <cell r="F3552">
            <v>0</v>
          </cell>
        </row>
        <row r="3598">
          <cell r="J3598">
            <v>825000</v>
          </cell>
        </row>
        <row r="3599">
          <cell r="F3599">
            <v>0</v>
          </cell>
        </row>
        <row r="3645">
          <cell r="J3645">
            <v>825000</v>
          </cell>
        </row>
        <row r="3646">
          <cell r="F3646">
            <v>0</v>
          </cell>
        </row>
        <row r="3692">
          <cell r="J3692">
            <v>825000</v>
          </cell>
        </row>
        <row r="3693">
          <cell r="F3693">
            <v>0</v>
          </cell>
        </row>
        <row r="3739">
          <cell r="J3739">
            <v>825000</v>
          </cell>
        </row>
        <row r="3740">
          <cell r="F3740">
            <v>0</v>
          </cell>
        </row>
        <row r="3787">
          <cell r="J3787">
            <v>825000</v>
          </cell>
        </row>
        <row r="3788">
          <cell r="F3788">
            <v>0</v>
          </cell>
        </row>
        <row r="3834">
          <cell r="J3834">
            <v>825000</v>
          </cell>
        </row>
        <row r="3835">
          <cell r="F3835">
            <v>0</v>
          </cell>
        </row>
        <row r="3881">
          <cell r="J3881">
            <v>825000</v>
          </cell>
        </row>
        <row r="3882">
          <cell r="F3882">
            <v>0</v>
          </cell>
        </row>
        <row r="3928">
          <cell r="J3928">
            <v>825000</v>
          </cell>
        </row>
        <row r="3929">
          <cell r="F3929">
            <v>0</v>
          </cell>
        </row>
        <row r="3975">
          <cell r="J3975">
            <v>825000</v>
          </cell>
        </row>
        <row r="3976">
          <cell r="F3976">
            <v>0</v>
          </cell>
        </row>
        <row r="4022">
          <cell r="J4022">
            <v>825000</v>
          </cell>
        </row>
        <row r="4023">
          <cell r="F4023">
            <v>0</v>
          </cell>
        </row>
        <row r="4069">
          <cell r="J4069">
            <v>825000</v>
          </cell>
        </row>
        <row r="4070">
          <cell r="F4070">
            <v>0</v>
          </cell>
        </row>
        <row r="4117">
          <cell r="J4117">
            <v>825000</v>
          </cell>
        </row>
        <row r="4118">
          <cell r="F4118">
            <v>0</v>
          </cell>
        </row>
        <row r="4164">
          <cell r="J4164">
            <v>825000</v>
          </cell>
        </row>
        <row r="4165">
          <cell r="F4165">
            <v>0</v>
          </cell>
        </row>
        <row r="4211">
          <cell r="J4211">
            <v>825000</v>
          </cell>
        </row>
        <row r="4212">
          <cell r="F4212">
            <v>0</v>
          </cell>
        </row>
        <row r="4258">
          <cell r="J4258">
            <v>825000</v>
          </cell>
        </row>
        <row r="4259">
          <cell r="F4259">
            <v>0</v>
          </cell>
        </row>
        <row r="4305">
          <cell r="J4305">
            <v>825000</v>
          </cell>
        </row>
        <row r="4306">
          <cell r="F4306">
            <v>0</v>
          </cell>
        </row>
        <row r="4352">
          <cell r="J4352">
            <v>825000</v>
          </cell>
        </row>
        <row r="4353">
          <cell r="F4353">
            <v>0</v>
          </cell>
        </row>
        <row r="4400">
          <cell r="J4400">
            <v>825000</v>
          </cell>
        </row>
        <row r="4401">
          <cell r="F4401">
            <v>0</v>
          </cell>
        </row>
        <row r="4447">
          <cell r="J4447">
            <v>825000</v>
          </cell>
        </row>
        <row r="4448">
          <cell r="F4448">
            <v>0</v>
          </cell>
        </row>
        <row r="4494">
          <cell r="J4494">
            <v>825000</v>
          </cell>
        </row>
        <row r="4495">
          <cell r="F4495">
            <v>0</v>
          </cell>
        </row>
        <row r="4541">
          <cell r="J4541">
            <v>825000</v>
          </cell>
        </row>
        <row r="4542">
          <cell r="F4542">
            <v>0</v>
          </cell>
        </row>
        <row r="4588">
          <cell r="J4588">
            <v>825000</v>
          </cell>
        </row>
        <row r="4589">
          <cell r="F4589">
            <v>0</v>
          </cell>
        </row>
        <row r="4635">
          <cell r="J4635">
            <v>825000</v>
          </cell>
        </row>
        <row r="4636">
          <cell r="F4636">
            <v>0</v>
          </cell>
        </row>
        <row r="4682">
          <cell r="J4682">
            <v>825000</v>
          </cell>
        </row>
        <row r="4683">
          <cell r="F4683">
            <v>0</v>
          </cell>
        </row>
        <row r="4730">
          <cell r="J4730">
            <v>825000</v>
          </cell>
        </row>
        <row r="4731">
          <cell r="F4731">
            <v>0</v>
          </cell>
        </row>
        <row r="4777">
          <cell r="J4777">
            <v>825000</v>
          </cell>
        </row>
        <row r="4778">
          <cell r="F4778">
            <v>0</v>
          </cell>
        </row>
        <row r="4824">
          <cell r="J4824">
            <v>825000</v>
          </cell>
        </row>
        <row r="4825">
          <cell r="F4825">
            <v>0</v>
          </cell>
        </row>
        <row r="4871">
          <cell r="J4871">
            <v>825000</v>
          </cell>
        </row>
        <row r="4872">
          <cell r="F4872">
            <v>0</v>
          </cell>
        </row>
        <row r="4918">
          <cell r="J4918">
            <v>825000</v>
          </cell>
        </row>
        <row r="4919">
          <cell r="F4919">
            <v>0</v>
          </cell>
        </row>
        <row r="4965">
          <cell r="J4965">
            <v>825000</v>
          </cell>
        </row>
        <row r="4966">
          <cell r="F4966">
            <v>0</v>
          </cell>
        </row>
        <row r="5012">
          <cell r="J5012">
            <v>825000</v>
          </cell>
        </row>
        <row r="5013">
          <cell r="F5013">
            <v>0</v>
          </cell>
        </row>
        <row r="5059">
          <cell r="J5059">
            <v>825000</v>
          </cell>
        </row>
        <row r="5060">
          <cell r="F5060">
            <v>0</v>
          </cell>
        </row>
        <row r="5106">
          <cell r="J5106">
            <v>825000</v>
          </cell>
        </row>
        <row r="5107">
          <cell r="F5107">
            <v>0</v>
          </cell>
        </row>
        <row r="5153">
          <cell r="J5153">
            <v>825000</v>
          </cell>
        </row>
        <row r="5154">
          <cell r="F5154">
            <v>0</v>
          </cell>
        </row>
        <row r="5200">
          <cell r="J5200">
            <v>825000</v>
          </cell>
        </row>
        <row r="5201">
          <cell r="F5201">
            <v>0</v>
          </cell>
        </row>
        <row r="5247">
          <cell r="J5247">
            <v>825000</v>
          </cell>
        </row>
        <row r="5248">
          <cell r="F5248">
            <v>0</v>
          </cell>
        </row>
        <row r="5294">
          <cell r="J5294">
            <v>825000</v>
          </cell>
        </row>
        <row r="5295">
          <cell r="F5295">
            <v>0</v>
          </cell>
        </row>
        <row r="5342">
          <cell r="J5342">
            <v>825000</v>
          </cell>
        </row>
        <row r="5343">
          <cell r="F5343">
            <v>0</v>
          </cell>
        </row>
        <row r="5390">
          <cell r="J5390">
            <v>825000</v>
          </cell>
        </row>
        <row r="5391">
          <cell r="F5391">
            <v>0</v>
          </cell>
        </row>
        <row r="5437">
          <cell r="J5437">
            <v>825000</v>
          </cell>
        </row>
        <row r="5438">
          <cell r="F5438">
            <v>0</v>
          </cell>
        </row>
        <row r="5485">
          <cell r="J5485">
            <v>825000</v>
          </cell>
        </row>
        <row r="5486">
          <cell r="F5486">
            <v>0</v>
          </cell>
        </row>
        <row r="5532">
          <cell r="J5532">
            <v>825000</v>
          </cell>
        </row>
        <row r="5533">
          <cell r="F5533">
            <v>0</v>
          </cell>
        </row>
        <row r="5579">
          <cell r="J5579">
            <v>825000</v>
          </cell>
        </row>
        <row r="5580">
          <cell r="F5580">
            <v>0</v>
          </cell>
        </row>
        <row r="5626">
          <cell r="J5626">
            <v>825000</v>
          </cell>
        </row>
        <row r="5627">
          <cell r="F5627">
            <v>0</v>
          </cell>
        </row>
        <row r="5674">
          <cell r="J5674">
            <v>825000</v>
          </cell>
        </row>
        <row r="5675">
          <cell r="F5675">
            <v>0</v>
          </cell>
        </row>
        <row r="5722">
          <cell r="J5722">
            <v>825000</v>
          </cell>
        </row>
        <row r="5723">
          <cell r="F5723">
            <v>0</v>
          </cell>
        </row>
        <row r="5769">
          <cell r="J5769">
            <v>825000</v>
          </cell>
        </row>
        <row r="5770">
          <cell r="F5770">
            <v>0</v>
          </cell>
        </row>
        <row r="5817">
          <cell r="J5817">
            <v>825000</v>
          </cell>
        </row>
        <row r="5818">
          <cell r="F5818">
            <v>0</v>
          </cell>
        </row>
        <row r="5865">
          <cell r="J5865">
            <v>825000</v>
          </cell>
        </row>
        <row r="5866">
          <cell r="F5866">
            <v>0</v>
          </cell>
        </row>
        <row r="5912">
          <cell r="J5912">
            <v>825000</v>
          </cell>
        </row>
        <row r="5913">
          <cell r="F5913">
            <v>0</v>
          </cell>
        </row>
        <row r="5959">
          <cell r="J5959">
            <v>825000</v>
          </cell>
        </row>
        <row r="5960">
          <cell r="F5960">
            <v>0</v>
          </cell>
        </row>
        <row r="6007">
          <cell r="J6007">
            <v>825000</v>
          </cell>
        </row>
        <row r="6008">
          <cell r="F6008">
            <v>0</v>
          </cell>
        </row>
        <row r="6055">
          <cell r="J6055">
            <v>825000</v>
          </cell>
        </row>
        <row r="6056">
          <cell r="F6056">
            <v>0</v>
          </cell>
        </row>
        <row r="6103">
          <cell r="J6103">
            <v>825000</v>
          </cell>
        </row>
        <row r="6104">
          <cell r="F6104">
            <v>0</v>
          </cell>
        </row>
        <row r="6150">
          <cell r="J6150">
            <v>825000</v>
          </cell>
        </row>
        <row r="6151">
          <cell r="F6151">
            <v>0</v>
          </cell>
        </row>
        <row r="6197">
          <cell r="J6197">
            <v>825000</v>
          </cell>
        </row>
        <row r="6198">
          <cell r="F6198">
            <v>0</v>
          </cell>
        </row>
        <row r="6244">
          <cell r="J6244">
            <v>825000</v>
          </cell>
        </row>
        <row r="6245">
          <cell r="F6245">
            <v>0</v>
          </cell>
        </row>
        <row r="6292">
          <cell r="J6292">
            <v>825000</v>
          </cell>
        </row>
        <row r="6293">
          <cell r="F6293">
            <v>0</v>
          </cell>
        </row>
        <row r="6340">
          <cell r="J6340">
            <v>825000</v>
          </cell>
        </row>
        <row r="6341">
          <cell r="F6341">
            <v>0</v>
          </cell>
        </row>
        <row r="6387">
          <cell r="J6387">
            <v>825000</v>
          </cell>
        </row>
        <row r="6388">
          <cell r="F6388">
            <v>0</v>
          </cell>
        </row>
        <row r="6435">
          <cell r="J6435">
            <v>825000</v>
          </cell>
        </row>
        <row r="6436">
          <cell r="F6436">
            <v>0</v>
          </cell>
        </row>
        <row r="6482">
          <cell r="J6482">
            <v>825000</v>
          </cell>
        </row>
        <row r="6483">
          <cell r="F6483">
            <v>0</v>
          </cell>
        </row>
        <row r="6529">
          <cell r="J6529">
            <v>825000</v>
          </cell>
        </row>
        <row r="6530">
          <cell r="F6530">
            <v>0</v>
          </cell>
        </row>
        <row r="6576">
          <cell r="J6576">
            <v>825000</v>
          </cell>
        </row>
        <row r="6577">
          <cell r="F6577">
            <v>0</v>
          </cell>
        </row>
        <row r="6623">
          <cell r="J6623">
            <v>825000</v>
          </cell>
        </row>
        <row r="6624">
          <cell r="F6624">
            <v>0</v>
          </cell>
        </row>
        <row r="6671">
          <cell r="J6671">
            <v>825000</v>
          </cell>
        </row>
        <row r="6672">
          <cell r="F6672">
            <v>0</v>
          </cell>
        </row>
        <row r="6718">
          <cell r="J6718">
            <v>825000</v>
          </cell>
        </row>
        <row r="6719">
          <cell r="F6719">
            <v>0</v>
          </cell>
        </row>
        <row r="6765">
          <cell r="J6765">
            <v>825000</v>
          </cell>
        </row>
        <row r="6766">
          <cell r="F6766">
            <v>0</v>
          </cell>
        </row>
        <row r="6812">
          <cell r="J6812">
            <v>825000</v>
          </cell>
        </row>
        <row r="6813">
          <cell r="F6813">
            <v>0</v>
          </cell>
        </row>
        <row r="6860">
          <cell r="J6860">
            <v>825000</v>
          </cell>
        </row>
        <row r="6861">
          <cell r="F6861">
            <v>0</v>
          </cell>
        </row>
        <row r="6908">
          <cell r="J6908">
            <v>825000</v>
          </cell>
        </row>
        <row r="6909">
          <cell r="F6909">
            <v>0</v>
          </cell>
        </row>
        <row r="6955">
          <cell r="J6955">
            <v>825000</v>
          </cell>
        </row>
        <row r="6956">
          <cell r="F6956">
            <v>0</v>
          </cell>
        </row>
        <row r="7003">
          <cell r="J7003">
            <v>825000</v>
          </cell>
        </row>
        <row r="7004">
          <cell r="F7004">
            <v>0</v>
          </cell>
        </row>
        <row r="7050">
          <cell r="J7050">
            <v>825000</v>
          </cell>
        </row>
        <row r="7051">
          <cell r="F7051">
            <v>0</v>
          </cell>
        </row>
        <row r="7098">
          <cell r="J7098">
            <v>825000</v>
          </cell>
        </row>
        <row r="7099">
          <cell r="F7099">
            <v>0</v>
          </cell>
        </row>
        <row r="7145">
          <cell r="J7145">
            <v>825000</v>
          </cell>
        </row>
        <row r="7146">
          <cell r="F7146">
            <v>0</v>
          </cell>
        </row>
        <row r="7193">
          <cell r="J7193">
            <v>825000</v>
          </cell>
        </row>
        <row r="7194">
          <cell r="F7194">
            <v>0</v>
          </cell>
        </row>
        <row r="7241">
          <cell r="J7241">
            <v>825000</v>
          </cell>
        </row>
        <row r="7242">
          <cell r="F7242">
            <v>0</v>
          </cell>
        </row>
        <row r="7289">
          <cell r="J7289">
            <v>825000</v>
          </cell>
        </row>
        <row r="7290">
          <cell r="F7290">
            <v>0</v>
          </cell>
        </row>
        <row r="7336">
          <cell r="J7336">
            <v>825000</v>
          </cell>
        </row>
        <row r="7337">
          <cell r="F7337">
            <v>0</v>
          </cell>
        </row>
        <row r="7383">
          <cell r="J7383">
            <v>825000</v>
          </cell>
        </row>
        <row r="7384">
          <cell r="F7384">
            <v>0</v>
          </cell>
        </row>
        <row r="7430">
          <cell r="J7430">
            <v>825000</v>
          </cell>
        </row>
        <row r="7431">
          <cell r="F7431">
            <v>0</v>
          </cell>
        </row>
        <row r="7477">
          <cell r="J7477">
            <v>825000</v>
          </cell>
        </row>
        <row r="7478">
          <cell r="F7478">
            <v>0</v>
          </cell>
        </row>
        <row r="7525">
          <cell r="J7525">
            <v>825000</v>
          </cell>
        </row>
        <row r="7526">
          <cell r="F7526">
            <v>0</v>
          </cell>
        </row>
        <row r="7573">
          <cell r="J7573">
            <v>825000</v>
          </cell>
        </row>
        <row r="7574">
          <cell r="F7574">
            <v>0</v>
          </cell>
        </row>
        <row r="7620">
          <cell r="J7620">
            <v>825000</v>
          </cell>
        </row>
        <row r="7621">
          <cell r="F7621">
            <v>0</v>
          </cell>
        </row>
      </sheetData>
      <sheetData sheetId="95">
        <row r="43">
          <cell r="J43">
            <v>11516302</v>
          </cell>
        </row>
        <row r="44">
          <cell r="F44">
            <v>6</v>
          </cell>
        </row>
        <row r="91">
          <cell r="J91">
            <v>18889001</v>
          </cell>
        </row>
        <row r="92">
          <cell r="F92">
            <v>7</v>
          </cell>
        </row>
        <row r="139">
          <cell r="J139">
            <v>5580685</v>
          </cell>
        </row>
        <row r="140">
          <cell r="F140">
            <v>2</v>
          </cell>
        </row>
        <row r="187">
          <cell r="J187">
            <v>11760301</v>
          </cell>
        </row>
        <row r="188">
          <cell r="F188">
            <v>4</v>
          </cell>
        </row>
        <row r="249">
          <cell r="J249">
            <v>4108978</v>
          </cell>
        </row>
        <row r="250">
          <cell r="F250">
            <v>2</v>
          </cell>
        </row>
        <row r="309">
          <cell r="J309">
            <v>1163865</v>
          </cell>
        </row>
        <row r="310">
          <cell r="F310">
            <v>1</v>
          </cell>
        </row>
        <row r="356">
          <cell r="J356">
            <v>6156937</v>
          </cell>
        </row>
        <row r="357">
          <cell r="F357">
            <v>2</v>
          </cell>
        </row>
        <row r="415">
          <cell r="J415">
            <v>792000</v>
          </cell>
        </row>
        <row r="416">
          <cell r="F416">
            <v>1</v>
          </cell>
        </row>
      </sheetData>
      <sheetData sheetId="96">
        <row r="68">
          <cell r="J68">
            <v>712800</v>
          </cell>
        </row>
        <row r="69">
          <cell r="F69">
            <v>1</v>
          </cell>
        </row>
        <row r="141">
          <cell r="J141">
            <v>1062800</v>
          </cell>
        </row>
        <row r="142">
          <cell r="F142">
            <v>2</v>
          </cell>
        </row>
      </sheetData>
      <sheetData sheetId="97">
        <row r="31">
          <cell r="J31">
            <v>3203300</v>
          </cell>
        </row>
        <row r="32">
          <cell r="F32">
            <v>2</v>
          </cell>
        </row>
        <row r="67">
          <cell r="J67">
            <v>3230507</v>
          </cell>
        </row>
        <row r="68">
          <cell r="F68">
            <v>3</v>
          </cell>
        </row>
        <row r="102">
          <cell r="J102">
            <v>7161459</v>
          </cell>
        </row>
        <row r="103">
          <cell r="F103">
            <v>3</v>
          </cell>
        </row>
        <row r="136">
          <cell r="J136">
            <v>2456074</v>
          </cell>
        </row>
        <row r="137">
          <cell r="F137">
            <v>2</v>
          </cell>
        </row>
        <row r="171">
          <cell r="J171">
            <v>2454074</v>
          </cell>
        </row>
        <row r="172">
          <cell r="F172">
            <v>2</v>
          </cell>
        </row>
        <row r="205">
          <cell r="J205">
            <v>2891111</v>
          </cell>
        </row>
        <row r="206">
          <cell r="F206">
            <v>1</v>
          </cell>
        </row>
        <row r="240">
          <cell r="J240">
            <v>2768150</v>
          </cell>
        </row>
        <row r="241">
          <cell r="F241">
            <v>2</v>
          </cell>
        </row>
      </sheetData>
      <sheetData sheetId="98">
        <row r="67">
          <cell r="J67">
            <v>759000</v>
          </cell>
        </row>
        <row r="68">
          <cell r="F68">
            <v>1</v>
          </cell>
        </row>
        <row r="139">
          <cell r="J139">
            <v>951637</v>
          </cell>
        </row>
        <row r="140">
          <cell r="F140">
            <v>2</v>
          </cell>
        </row>
      </sheetData>
      <sheetData sheetId="99">
        <row r="33">
          <cell r="J33">
            <v>3825401</v>
          </cell>
        </row>
        <row r="34">
          <cell r="F34">
            <v>3</v>
          </cell>
        </row>
      </sheetData>
      <sheetData sheetId="100">
        <row r="55">
          <cell r="J55">
            <v>1365291</v>
          </cell>
        </row>
        <row r="56">
          <cell r="F56">
            <v>3</v>
          </cell>
        </row>
        <row r="115">
          <cell r="J115">
            <v>1904147</v>
          </cell>
        </row>
        <row r="116">
          <cell r="F116">
            <v>3</v>
          </cell>
        </row>
        <row r="174">
          <cell r="J174">
            <v>1785329</v>
          </cell>
        </row>
        <row r="175">
          <cell r="F175">
            <v>3</v>
          </cell>
        </row>
        <row r="234">
          <cell r="J234">
            <v>903200</v>
          </cell>
        </row>
        <row r="235">
          <cell r="F235">
            <v>1</v>
          </cell>
        </row>
        <row r="292">
          <cell r="J292">
            <v>1810050</v>
          </cell>
        </row>
        <row r="293">
          <cell r="F293">
            <v>3</v>
          </cell>
        </row>
        <row r="351">
          <cell r="J351">
            <v>3090916</v>
          </cell>
        </row>
        <row r="352">
          <cell r="F352">
            <v>2</v>
          </cell>
        </row>
        <row r="411">
          <cell r="J411">
            <v>2749096</v>
          </cell>
        </row>
        <row r="412">
          <cell r="F412">
            <v>2</v>
          </cell>
        </row>
        <row r="471">
          <cell r="J471">
            <v>2119588</v>
          </cell>
        </row>
        <row r="472">
          <cell r="F472">
            <v>2</v>
          </cell>
        </row>
        <row r="532">
          <cell r="J532">
            <v>1490999</v>
          </cell>
        </row>
        <row r="533">
          <cell r="F533">
            <v>2</v>
          </cell>
        </row>
        <row r="651">
          <cell r="J651">
            <v>597284</v>
          </cell>
        </row>
        <row r="652">
          <cell r="F652">
            <v>1</v>
          </cell>
        </row>
      </sheetData>
      <sheetData sheetId="101"/>
      <sheetData sheetId="102">
        <row r="55">
          <cell r="J55">
            <v>2633052</v>
          </cell>
        </row>
        <row r="56">
          <cell r="F56">
            <v>3</v>
          </cell>
        </row>
        <row r="114">
          <cell r="J114">
            <v>14608968</v>
          </cell>
        </row>
        <row r="115">
          <cell r="F115">
            <v>8</v>
          </cell>
        </row>
        <row r="174">
          <cell r="J174">
            <v>7560316</v>
          </cell>
        </row>
        <row r="175">
          <cell r="F175">
            <v>7</v>
          </cell>
        </row>
        <row r="235">
          <cell r="J235">
            <v>504925</v>
          </cell>
        </row>
        <row r="236">
          <cell r="F236">
            <v>2</v>
          </cell>
        </row>
        <row r="294">
          <cell r="J294">
            <v>2606002</v>
          </cell>
        </row>
        <row r="295">
          <cell r="F295">
            <v>3</v>
          </cell>
        </row>
        <row r="355">
          <cell r="J355">
            <v>1099198</v>
          </cell>
        </row>
        <row r="356">
          <cell r="F356">
            <v>2</v>
          </cell>
        </row>
        <row r="415">
          <cell r="J415">
            <v>2774550</v>
          </cell>
        </row>
        <row r="416">
          <cell r="F416">
            <v>2</v>
          </cell>
        </row>
        <row r="476">
          <cell r="J476">
            <v>2872690</v>
          </cell>
        </row>
        <row r="477">
          <cell r="F477">
            <v>5</v>
          </cell>
        </row>
        <row r="534">
          <cell r="J534">
            <v>43890</v>
          </cell>
        </row>
        <row r="535">
          <cell r="F535">
            <v>1</v>
          </cell>
        </row>
        <row r="593">
          <cell r="J593">
            <v>3686161</v>
          </cell>
        </row>
        <row r="594">
          <cell r="F594">
            <v>4</v>
          </cell>
        </row>
        <row r="653">
          <cell r="J653">
            <v>43890</v>
          </cell>
        </row>
        <row r="654">
          <cell r="F654">
            <v>1</v>
          </cell>
        </row>
        <row r="714">
          <cell r="J714">
            <v>43890</v>
          </cell>
        </row>
        <row r="715">
          <cell r="F715">
            <v>1</v>
          </cell>
        </row>
        <row r="774">
          <cell r="J774">
            <v>1591000</v>
          </cell>
        </row>
        <row r="775">
          <cell r="F775">
            <v>2</v>
          </cell>
        </row>
        <row r="835">
          <cell r="J835">
            <v>3288000</v>
          </cell>
        </row>
        <row r="836">
          <cell r="F836">
            <v>2</v>
          </cell>
        </row>
      </sheetData>
      <sheetData sheetId="103">
        <row r="30">
          <cell r="J30">
            <v>11481417</v>
          </cell>
        </row>
        <row r="31">
          <cell r="F31">
            <v>5</v>
          </cell>
        </row>
      </sheetData>
      <sheetData sheetId="104">
        <row r="30">
          <cell r="J30">
            <v>7671072</v>
          </cell>
        </row>
        <row r="31">
          <cell r="F31">
            <v>4</v>
          </cell>
        </row>
        <row r="90">
          <cell r="J90">
            <v>844560</v>
          </cell>
        </row>
        <row r="91">
          <cell r="F91">
            <v>1</v>
          </cell>
        </row>
      </sheetData>
      <sheetData sheetId="105">
        <row r="55">
          <cell r="J55">
            <v>2952113</v>
          </cell>
        </row>
        <row r="56">
          <cell r="F56">
            <v>5</v>
          </cell>
        </row>
        <row r="115">
          <cell r="J115">
            <v>491746</v>
          </cell>
        </row>
        <row r="116">
          <cell r="F116">
            <v>2</v>
          </cell>
        </row>
        <row r="176">
          <cell r="J176">
            <v>463000</v>
          </cell>
        </row>
        <row r="177">
          <cell r="F177">
            <v>1</v>
          </cell>
        </row>
        <row r="235">
          <cell r="J235">
            <v>588149</v>
          </cell>
        </row>
        <row r="236">
          <cell r="F236">
            <v>2</v>
          </cell>
        </row>
        <row r="294">
          <cell r="J294">
            <v>870001</v>
          </cell>
        </row>
        <row r="295">
          <cell r="F295">
            <v>2</v>
          </cell>
        </row>
        <row r="354">
          <cell r="J354">
            <v>571001</v>
          </cell>
        </row>
        <row r="355">
          <cell r="F355">
            <v>2</v>
          </cell>
        </row>
      </sheetData>
      <sheetData sheetId="106">
        <row r="55">
          <cell r="J55">
            <v>1235950</v>
          </cell>
        </row>
        <row r="56">
          <cell r="F56">
            <v>3</v>
          </cell>
        </row>
      </sheetData>
      <sheetData sheetId="107">
        <row r="67">
          <cell r="J67">
            <v>1795414</v>
          </cell>
        </row>
        <row r="68">
          <cell r="F68">
            <v>2</v>
          </cell>
        </row>
      </sheetData>
      <sheetData sheetId="108">
        <row r="54">
          <cell r="J54">
            <v>471900</v>
          </cell>
        </row>
        <row r="55">
          <cell r="F55">
            <v>1</v>
          </cell>
        </row>
        <row r="94">
          <cell r="J94">
            <v>7546111</v>
          </cell>
        </row>
        <row r="95">
          <cell r="F95">
            <v>3</v>
          </cell>
        </row>
      </sheetData>
      <sheetData sheetId="109">
        <row r="43">
          <cell r="J43">
            <v>1705596</v>
          </cell>
        </row>
        <row r="44">
          <cell r="F44">
            <v>3</v>
          </cell>
        </row>
        <row r="91">
          <cell r="J91">
            <v>1204101</v>
          </cell>
        </row>
        <row r="92">
          <cell r="F92">
            <v>2</v>
          </cell>
        </row>
        <row r="140">
          <cell r="J140">
            <v>1011051</v>
          </cell>
        </row>
        <row r="141">
          <cell r="F141">
            <v>2</v>
          </cell>
        </row>
        <row r="189">
          <cell r="J189">
            <v>843851</v>
          </cell>
        </row>
        <row r="190">
          <cell r="F190">
            <v>2</v>
          </cell>
        </row>
        <row r="236">
          <cell r="J236">
            <v>1025603</v>
          </cell>
        </row>
        <row r="237">
          <cell r="F237">
            <v>3</v>
          </cell>
        </row>
        <row r="283">
          <cell r="J283">
            <v>790149</v>
          </cell>
        </row>
        <row r="284">
          <cell r="F284">
            <v>1</v>
          </cell>
        </row>
        <row r="331">
          <cell r="J331">
            <v>564674</v>
          </cell>
        </row>
        <row r="332">
          <cell r="F332">
            <v>1</v>
          </cell>
        </row>
        <row r="380">
          <cell r="J380">
            <v>719440</v>
          </cell>
        </row>
        <row r="381">
          <cell r="F381">
            <v>1</v>
          </cell>
        </row>
        <row r="428">
          <cell r="J428">
            <v>411900</v>
          </cell>
        </row>
        <row r="429">
          <cell r="F429">
            <v>1</v>
          </cell>
        </row>
      </sheetData>
      <sheetData sheetId="110">
        <row r="54">
          <cell r="J54">
            <v>657230</v>
          </cell>
        </row>
        <row r="55">
          <cell r="F55">
            <v>1</v>
          </cell>
        </row>
        <row r="113">
          <cell r="J113">
            <v>206800</v>
          </cell>
        </row>
        <row r="114">
          <cell r="F114">
            <v>1</v>
          </cell>
        </row>
      </sheetData>
      <sheetData sheetId="111">
        <row r="54">
          <cell r="J54">
            <v>3754687</v>
          </cell>
        </row>
        <row r="55">
          <cell r="F55">
            <v>4</v>
          </cell>
        </row>
      </sheetData>
      <sheetData sheetId="112">
        <row r="54">
          <cell r="J54">
            <v>272269</v>
          </cell>
        </row>
        <row r="55">
          <cell r="F55">
            <v>1</v>
          </cell>
        </row>
        <row r="113">
          <cell r="J113">
            <v>1719309</v>
          </cell>
        </row>
        <row r="114">
          <cell r="F114">
            <v>2</v>
          </cell>
        </row>
        <row r="171">
          <cell r="J171">
            <v>661199</v>
          </cell>
        </row>
        <row r="172">
          <cell r="F172">
            <v>1</v>
          </cell>
        </row>
        <row r="229">
          <cell r="J229">
            <v>505500</v>
          </cell>
        </row>
        <row r="230">
          <cell r="F230">
            <v>1</v>
          </cell>
        </row>
      </sheetData>
      <sheetData sheetId="113">
        <row r="43">
          <cell r="J43">
            <v>6983889</v>
          </cell>
        </row>
        <row r="44">
          <cell r="F44">
            <v>5</v>
          </cell>
        </row>
      </sheetData>
      <sheetData sheetId="114">
        <row r="43">
          <cell r="J43">
            <v>460501</v>
          </cell>
        </row>
        <row r="44">
          <cell r="F44">
            <v>1</v>
          </cell>
        </row>
        <row r="91">
          <cell r="J91">
            <v>1688334</v>
          </cell>
        </row>
        <row r="92">
          <cell r="F92">
            <v>2</v>
          </cell>
        </row>
        <row r="149">
          <cell r="J149">
            <v>1399943</v>
          </cell>
        </row>
        <row r="150">
          <cell r="F150">
            <v>1</v>
          </cell>
        </row>
      </sheetData>
      <sheetData sheetId="115">
        <row r="43">
          <cell r="J43">
            <v>7931670</v>
          </cell>
        </row>
        <row r="44">
          <cell r="F44">
            <v>3</v>
          </cell>
        </row>
      </sheetData>
      <sheetData sheetId="116">
        <row r="55">
          <cell r="J55">
            <v>1380137</v>
          </cell>
        </row>
        <row r="56">
          <cell r="F56">
            <v>2</v>
          </cell>
        </row>
      </sheetData>
      <sheetData sheetId="117">
        <row r="55">
          <cell r="J55">
            <v>564674</v>
          </cell>
        </row>
        <row r="56">
          <cell r="F56">
            <v>1</v>
          </cell>
        </row>
        <row r="115">
          <cell r="J115">
            <v>410399</v>
          </cell>
        </row>
        <row r="116">
          <cell r="F116">
            <v>1</v>
          </cell>
        </row>
      </sheetData>
      <sheetData sheetId="118">
        <row r="55">
          <cell r="J55">
            <v>823749</v>
          </cell>
        </row>
        <row r="56">
          <cell r="F56">
            <v>1</v>
          </cell>
        </row>
        <row r="114">
          <cell r="J114">
            <v>797678</v>
          </cell>
        </row>
        <row r="115">
          <cell r="F115">
            <v>1</v>
          </cell>
        </row>
        <row r="174">
          <cell r="J174">
            <v>886177</v>
          </cell>
        </row>
        <row r="175">
          <cell r="F175">
            <v>1</v>
          </cell>
        </row>
      </sheetData>
      <sheetData sheetId="119">
        <row r="55">
          <cell r="J55">
            <v>1467126</v>
          </cell>
        </row>
        <row r="56">
          <cell r="F56">
            <v>1</v>
          </cell>
        </row>
      </sheetData>
      <sheetData sheetId="120">
        <row r="31">
          <cell r="J31">
            <v>4009409</v>
          </cell>
        </row>
        <row r="32">
          <cell r="F32">
            <v>2</v>
          </cell>
        </row>
      </sheetData>
      <sheetData sheetId="121">
        <row r="31">
          <cell r="J31">
            <v>618750</v>
          </cell>
        </row>
        <row r="32">
          <cell r="F32">
            <v>1</v>
          </cell>
        </row>
      </sheetData>
      <sheetData sheetId="122">
        <row r="31">
          <cell r="J31">
            <v>1713424</v>
          </cell>
        </row>
        <row r="32">
          <cell r="F32">
            <v>1</v>
          </cell>
        </row>
      </sheetData>
      <sheetData sheetId="123">
        <row r="31">
          <cell r="J31">
            <v>905280</v>
          </cell>
        </row>
        <row r="32">
          <cell r="F32">
            <v>1</v>
          </cell>
        </row>
      </sheetData>
      <sheetData sheetId="124">
        <row r="31">
          <cell r="J31">
            <v>4175202</v>
          </cell>
        </row>
        <row r="32">
          <cell r="F32">
            <v>2</v>
          </cell>
        </row>
      </sheetData>
      <sheetData sheetId="125">
        <row r="31">
          <cell r="J31">
            <v>749785</v>
          </cell>
        </row>
        <row r="32">
          <cell r="F32">
            <v>2</v>
          </cell>
        </row>
      </sheetData>
      <sheetData sheetId="126">
        <row r="55">
          <cell r="J55">
            <v>727300</v>
          </cell>
        </row>
        <row r="56">
          <cell r="F56">
            <v>1</v>
          </cell>
        </row>
      </sheetData>
      <sheetData sheetId="127">
        <row r="55">
          <cell r="J55">
            <v>777500</v>
          </cell>
        </row>
        <row r="56">
          <cell r="F56">
            <v>1</v>
          </cell>
        </row>
      </sheetData>
      <sheetData sheetId="128">
        <row r="55">
          <cell r="J55">
            <v>1096177</v>
          </cell>
        </row>
        <row r="56">
          <cell r="F56">
            <v>1</v>
          </cell>
        </row>
      </sheetData>
      <sheetData sheetId="129">
        <row r="67">
          <cell r="J67">
            <v>239387</v>
          </cell>
        </row>
        <row r="68">
          <cell r="F68">
            <v>1</v>
          </cell>
        </row>
        <row r="140">
          <cell r="J140">
            <v>1600000</v>
          </cell>
        </row>
        <row r="141">
          <cell r="F141">
            <v>1</v>
          </cell>
        </row>
      </sheetData>
      <sheetData sheetId="130">
        <row r="31">
          <cell r="J31">
            <v>400000</v>
          </cell>
        </row>
        <row r="32">
          <cell r="F32">
            <v>1</v>
          </cell>
        </row>
      </sheetData>
      <sheetData sheetId="131">
        <row r="55">
          <cell r="J55">
            <v>35000</v>
          </cell>
        </row>
        <row r="56">
          <cell r="F56">
            <v>1</v>
          </cell>
        </row>
      </sheetData>
      <sheetData sheetId="132">
        <row r="31">
          <cell r="J31">
            <v>275000</v>
          </cell>
        </row>
        <row r="32">
          <cell r="F32">
            <v>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D by DSF"/>
      <sheetName val="FMC by DSF"/>
      <sheetName val="CSD by TJM"/>
      <sheetName val="FMC by TJM"/>
      <sheetName val="Karya Niaga (J&amp;T"/>
      <sheetName val="Mitra Ekspedisi (J&amp;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54">
          <cell r="J54">
            <v>7339000</v>
          </cell>
        </row>
        <row r="55">
          <cell r="F55">
            <v>2</v>
          </cell>
        </row>
        <row r="113">
          <cell r="J113">
            <v>17649478</v>
          </cell>
        </row>
        <row r="114">
          <cell r="F114">
            <v>7</v>
          </cell>
        </row>
        <row r="172">
          <cell r="J172">
            <v>1188000</v>
          </cell>
        </row>
        <row r="173">
          <cell r="F173">
            <v>0</v>
          </cell>
        </row>
        <row r="231">
          <cell r="J231">
            <v>12041280</v>
          </cell>
        </row>
        <row r="232">
          <cell r="F232">
            <v>4</v>
          </cell>
        </row>
        <row r="289">
          <cell r="J289">
            <v>10857140</v>
          </cell>
        </row>
        <row r="290">
          <cell r="F290">
            <v>4</v>
          </cell>
        </row>
        <row r="348">
          <cell r="J348">
            <v>3379772</v>
          </cell>
        </row>
        <row r="349">
          <cell r="F349">
            <v>1</v>
          </cell>
        </row>
        <row r="406">
          <cell r="J406">
            <v>11513000</v>
          </cell>
        </row>
        <row r="407">
          <cell r="F407">
            <v>2</v>
          </cell>
        </row>
        <row r="464">
          <cell r="J464">
            <v>24527912</v>
          </cell>
        </row>
        <row r="465">
          <cell r="F465">
            <v>6</v>
          </cell>
        </row>
        <row r="522">
          <cell r="J522">
            <v>8053140</v>
          </cell>
        </row>
        <row r="523">
          <cell r="F523">
            <v>2</v>
          </cell>
        </row>
        <row r="580">
          <cell r="J580">
            <v>13189140</v>
          </cell>
        </row>
        <row r="581">
          <cell r="F581">
            <v>4</v>
          </cell>
        </row>
        <row r="637">
          <cell r="J637">
            <v>23291033</v>
          </cell>
        </row>
        <row r="638">
          <cell r="F638">
            <v>9</v>
          </cell>
        </row>
        <row r="694">
          <cell r="J694">
            <v>6956000</v>
          </cell>
        </row>
        <row r="695">
          <cell r="F695">
            <v>1</v>
          </cell>
        </row>
        <row r="751">
          <cell r="J751">
            <v>9906000</v>
          </cell>
        </row>
        <row r="752">
          <cell r="F752">
            <v>3</v>
          </cell>
        </row>
        <row r="808">
          <cell r="J808">
            <v>1056000</v>
          </cell>
        </row>
        <row r="809">
          <cell r="F809">
            <v>0</v>
          </cell>
        </row>
        <row r="865">
          <cell r="J865">
            <v>9881000</v>
          </cell>
        </row>
        <row r="866">
          <cell r="F866">
            <v>2</v>
          </cell>
        </row>
        <row r="922">
          <cell r="J922">
            <v>9906000</v>
          </cell>
        </row>
        <row r="923">
          <cell r="F923">
            <v>2</v>
          </cell>
        </row>
        <row r="980">
          <cell r="J980">
            <v>14746138</v>
          </cell>
        </row>
        <row r="981">
          <cell r="F981">
            <v>6</v>
          </cell>
        </row>
        <row r="1037">
          <cell r="J1037">
            <v>1056000</v>
          </cell>
        </row>
        <row r="1038">
          <cell r="F1038">
            <v>0</v>
          </cell>
        </row>
        <row r="1094">
          <cell r="J1094">
            <v>5481000</v>
          </cell>
        </row>
        <row r="1095">
          <cell r="F1095">
            <v>1</v>
          </cell>
        </row>
        <row r="1151">
          <cell r="J1151">
            <v>19471000</v>
          </cell>
        </row>
        <row r="1152">
          <cell r="F1152">
            <v>5</v>
          </cell>
        </row>
        <row r="1209">
          <cell r="J1209">
            <v>12156579</v>
          </cell>
        </row>
        <row r="1210">
          <cell r="F1210">
            <v>4</v>
          </cell>
        </row>
        <row r="1267">
          <cell r="J1267">
            <v>11888199</v>
          </cell>
        </row>
        <row r="1268">
          <cell r="F1268">
            <v>5</v>
          </cell>
        </row>
        <row r="1325">
          <cell r="J1325">
            <v>3603140</v>
          </cell>
        </row>
        <row r="1326">
          <cell r="F1326">
            <v>2</v>
          </cell>
        </row>
        <row r="1383">
          <cell r="J1383">
            <v>10625280</v>
          </cell>
        </row>
        <row r="1384">
          <cell r="F1384">
            <v>4</v>
          </cell>
        </row>
        <row r="1440">
          <cell r="J1440">
            <v>3860000</v>
          </cell>
        </row>
        <row r="1441">
          <cell r="F1441">
            <v>1</v>
          </cell>
        </row>
        <row r="1498">
          <cell r="J1498">
            <v>9456442</v>
          </cell>
        </row>
        <row r="1499">
          <cell r="F1499">
            <v>3</v>
          </cell>
        </row>
        <row r="1556">
          <cell r="J1556">
            <v>9100280</v>
          </cell>
        </row>
        <row r="1557">
          <cell r="F1557">
            <v>4</v>
          </cell>
        </row>
        <row r="1614">
          <cell r="J1614">
            <v>8053140</v>
          </cell>
        </row>
        <row r="1615">
          <cell r="F1615">
            <v>3</v>
          </cell>
        </row>
        <row r="1673">
          <cell r="J1673">
            <v>4006000</v>
          </cell>
        </row>
        <row r="1674">
          <cell r="F1674">
            <v>1</v>
          </cell>
        </row>
        <row r="1731">
          <cell r="J1731">
            <v>14758280</v>
          </cell>
        </row>
        <row r="1732">
          <cell r="F1732">
            <v>4</v>
          </cell>
        </row>
        <row r="1789">
          <cell r="J1789">
            <v>27541933</v>
          </cell>
        </row>
        <row r="1790">
          <cell r="F1790">
            <v>9</v>
          </cell>
        </row>
        <row r="1846">
          <cell r="J1846">
            <v>1056000</v>
          </cell>
        </row>
        <row r="1847">
          <cell r="F1847">
            <v>0</v>
          </cell>
        </row>
        <row r="1904">
          <cell r="J1904">
            <v>1056000</v>
          </cell>
        </row>
        <row r="1905">
          <cell r="F1905">
            <v>0</v>
          </cell>
        </row>
        <row r="1961">
          <cell r="J1961">
            <v>2281000</v>
          </cell>
        </row>
        <row r="1962">
          <cell r="F1962">
            <v>1</v>
          </cell>
        </row>
        <row r="2019">
          <cell r="J2019">
            <v>1056000</v>
          </cell>
        </row>
        <row r="2020">
          <cell r="F2020">
            <v>0</v>
          </cell>
        </row>
        <row r="2077">
          <cell r="J2077">
            <v>3506000</v>
          </cell>
        </row>
        <row r="2078">
          <cell r="F2078">
            <v>1</v>
          </cell>
        </row>
        <row r="2135">
          <cell r="J2135">
            <v>4359000</v>
          </cell>
        </row>
        <row r="2136">
          <cell r="F2136">
            <v>1</v>
          </cell>
        </row>
        <row r="2193">
          <cell r="J2193">
            <v>2281000</v>
          </cell>
        </row>
        <row r="2194">
          <cell r="F2194">
            <v>1</v>
          </cell>
        </row>
        <row r="2252">
          <cell r="J2252">
            <v>1056000</v>
          </cell>
        </row>
        <row r="2253">
          <cell r="F2253">
            <v>0</v>
          </cell>
        </row>
        <row r="2310">
          <cell r="J2310">
            <v>1056000</v>
          </cell>
        </row>
        <row r="2311">
          <cell r="F2311">
            <v>0</v>
          </cell>
        </row>
        <row r="2368">
          <cell r="J2368">
            <v>5481000</v>
          </cell>
        </row>
        <row r="2369">
          <cell r="F2369">
            <v>1</v>
          </cell>
        </row>
        <row r="2428">
          <cell r="J2428">
            <v>6156009</v>
          </cell>
        </row>
        <row r="2429">
          <cell r="F2429">
            <v>4</v>
          </cell>
        </row>
        <row r="2486">
          <cell r="J2486">
            <v>1056000</v>
          </cell>
        </row>
        <row r="2487">
          <cell r="F2487">
            <v>0</v>
          </cell>
        </row>
        <row r="2545">
          <cell r="J2545">
            <v>1056000</v>
          </cell>
        </row>
        <row r="2546">
          <cell r="F2546">
            <v>0</v>
          </cell>
        </row>
        <row r="2603">
          <cell r="J2603">
            <v>1056000</v>
          </cell>
        </row>
        <row r="2604">
          <cell r="F2604">
            <v>0</v>
          </cell>
        </row>
        <row r="2661">
          <cell r="J2661">
            <v>25682039</v>
          </cell>
        </row>
        <row r="2662">
          <cell r="F2662">
            <v>7</v>
          </cell>
        </row>
        <row r="2720">
          <cell r="J2720">
            <v>32189358</v>
          </cell>
        </row>
        <row r="2721">
          <cell r="F2721">
            <v>10</v>
          </cell>
        </row>
        <row r="2779">
          <cell r="J2779">
            <v>12826005</v>
          </cell>
        </row>
        <row r="2780">
          <cell r="F2780">
            <v>5</v>
          </cell>
        </row>
        <row r="2838">
          <cell r="J2838">
            <v>2795694</v>
          </cell>
        </row>
        <row r="2839">
          <cell r="F2839">
            <v>2</v>
          </cell>
        </row>
        <row r="2897">
          <cell r="J2897">
            <v>13265140</v>
          </cell>
        </row>
        <row r="2898">
          <cell r="F2898">
            <v>3</v>
          </cell>
        </row>
        <row r="2955">
          <cell r="J2955">
            <v>11473637</v>
          </cell>
        </row>
        <row r="2956">
          <cell r="F2956">
            <v>4</v>
          </cell>
        </row>
        <row r="3013">
          <cell r="J3013">
            <v>24705992</v>
          </cell>
        </row>
        <row r="3014">
          <cell r="F3014">
            <v>8</v>
          </cell>
        </row>
        <row r="3071">
          <cell r="J3071">
            <v>20321050</v>
          </cell>
        </row>
        <row r="3072">
          <cell r="F3072">
            <v>6</v>
          </cell>
        </row>
        <row r="3129">
          <cell r="J3129">
            <v>16949848</v>
          </cell>
        </row>
        <row r="3130">
          <cell r="F3130">
            <v>5</v>
          </cell>
        </row>
        <row r="3190">
          <cell r="J3190">
            <v>2450000</v>
          </cell>
        </row>
        <row r="3191">
          <cell r="F3191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Unit FM"/>
      <sheetName val="Rekap Unit CSD"/>
      <sheetName val="CSD unit"/>
      <sheetName val="Tokio Marine"/>
      <sheetName val="Berau Coal"/>
      <sheetName val="KRM"/>
      <sheetName val="JBA"/>
      <sheetName val="Kewpie Indonesia"/>
      <sheetName val="MKM"/>
      <sheetName val="Mr. Inaba"/>
      <sheetName val="MC Lei"/>
      <sheetName val="Nissin"/>
      <sheetName val="FMC End Contract"/>
      <sheetName val="MMKI"/>
      <sheetName val="Indokarlo"/>
      <sheetName val="Diamond Realty"/>
      <sheetName val="Steel Cen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1">
          <cell r="D51">
            <v>3750000</v>
          </cell>
          <cell r="J51">
            <v>4588868</v>
          </cell>
        </row>
        <row r="104">
          <cell r="D104">
            <v>3750000</v>
          </cell>
          <cell r="J104">
            <v>7973711</v>
          </cell>
        </row>
        <row r="159">
          <cell r="D159">
            <v>3750000</v>
          </cell>
          <cell r="J159">
            <v>5598499</v>
          </cell>
        </row>
        <row r="213">
          <cell r="D213">
            <v>3750000</v>
          </cell>
          <cell r="J213">
            <v>11232201.1</v>
          </cell>
        </row>
        <row r="267">
          <cell r="D267">
            <v>3750000</v>
          </cell>
          <cell r="J267">
            <v>14677111</v>
          </cell>
        </row>
        <row r="322">
          <cell r="D322">
            <v>3750000</v>
          </cell>
          <cell r="J322">
            <v>5857664</v>
          </cell>
        </row>
        <row r="377">
          <cell r="D377">
            <v>3750000</v>
          </cell>
          <cell r="J377">
            <v>6545613</v>
          </cell>
        </row>
        <row r="431">
          <cell r="D431">
            <v>3750000</v>
          </cell>
          <cell r="J431">
            <v>6687720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>
        <row r="26">
          <cell r="J26">
            <v>3598429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684B6-14DD-422C-9587-EC08198C521A}">
  <dimension ref="A1:N16502"/>
  <sheetViews>
    <sheetView workbookViewId="0">
      <selection activeCell="E8200" sqref="E8200"/>
    </sheetView>
  </sheetViews>
  <sheetFormatPr defaultRowHeight="15" x14ac:dyDescent="0.25"/>
  <cols>
    <col min="1" max="1" width="5" style="3" bestFit="1" customWidth="1"/>
    <col min="2" max="3" width="29.28515625" bestFit="1" customWidth="1"/>
    <col min="4" max="4" width="26.140625" bestFit="1" customWidth="1"/>
    <col min="5" max="5" width="22.42578125" bestFit="1" customWidth="1"/>
    <col min="6" max="6" width="25.5703125" bestFit="1" customWidth="1"/>
    <col min="7" max="8" width="15.28515625" style="1" bestFit="1" customWidth="1"/>
    <col min="9" max="9" width="14.42578125" style="1" bestFit="1" customWidth="1"/>
    <col min="10" max="10" width="21" style="955" bestFit="1" customWidth="1"/>
    <col min="11" max="11" width="20.5703125" bestFit="1" customWidth="1"/>
    <col min="12" max="12" width="24.85546875" bestFit="1" customWidth="1"/>
    <col min="13" max="13" width="16.7109375" bestFit="1" customWidth="1"/>
    <col min="14" max="15" width="24.85546875" bestFit="1" customWidth="1"/>
  </cols>
  <sheetData>
    <row r="1" spans="1:14" x14ac:dyDescent="0.25">
      <c r="A1" s="1031" t="s">
        <v>25265</v>
      </c>
      <c r="B1" s="1031"/>
      <c r="C1" s="1031"/>
      <c r="D1" s="1031"/>
      <c r="E1" s="1031"/>
      <c r="F1" s="1031"/>
      <c r="G1" s="1031"/>
      <c r="H1" s="1031"/>
      <c r="I1" s="1031"/>
      <c r="J1" s="1031"/>
      <c r="K1" s="1031"/>
      <c r="L1" s="1031"/>
      <c r="M1" s="1031"/>
      <c r="N1" s="1031"/>
    </row>
    <row r="3" spans="1:14" x14ac:dyDescent="0.25">
      <c r="A3" s="3" t="s">
        <v>4984</v>
      </c>
      <c r="B3" s="14" t="s">
        <v>0</v>
      </c>
      <c r="C3" s="14" t="s">
        <v>1</v>
      </c>
      <c r="D3" s="14" t="s">
        <v>2</v>
      </c>
      <c r="E3" s="14" t="s">
        <v>3</v>
      </c>
      <c r="F3" s="14" t="s">
        <v>4</v>
      </c>
      <c r="G3" s="947" t="s">
        <v>5</v>
      </c>
      <c r="H3" s="947" t="s">
        <v>6</v>
      </c>
      <c r="I3" s="947" t="s">
        <v>7</v>
      </c>
      <c r="J3" s="965" t="s">
        <v>14848</v>
      </c>
      <c r="K3" s="14" t="s">
        <v>14849</v>
      </c>
      <c r="L3" s="14" t="s">
        <v>8</v>
      </c>
      <c r="M3" s="14" t="s">
        <v>14850</v>
      </c>
      <c r="N3" s="14" t="s">
        <v>14851</v>
      </c>
    </row>
    <row r="4" spans="1:14" x14ac:dyDescent="0.25">
      <c r="A4" s="3">
        <v>1</v>
      </c>
      <c r="B4" t="s">
        <v>136</v>
      </c>
      <c r="C4" t="s">
        <v>137</v>
      </c>
      <c r="D4" t="s">
        <v>138</v>
      </c>
      <c r="E4" t="s">
        <v>12</v>
      </c>
      <c r="F4" t="s">
        <v>138</v>
      </c>
      <c r="G4" s="1">
        <v>41954</v>
      </c>
      <c r="H4" s="1">
        <v>41963</v>
      </c>
      <c r="I4" s="1">
        <v>43789</v>
      </c>
      <c r="J4" s="966" t="s">
        <v>14852</v>
      </c>
      <c r="K4" t="s">
        <v>14853</v>
      </c>
      <c r="L4" t="s">
        <v>12</v>
      </c>
      <c r="M4" t="s">
        <v>14852</v>
      </c>
      <c r="N4" t="s">
        <v>14854</v>
      </c>
    </row>
    <row r="5" spans="1:14" x14ac:dyDescent="0.25">
      <c r="A5" s="3">
        <v>2</v>
      </c>
      <c r="B5" t="s">
        <v>139</v>
      </c>
      <c r="C5" t="s">
        <v>140</v>
      </c>
      <c r="D5" t="s">
        <v>141</v>
      </c>
      <c r="E5" t="s">
        <v>12</v>
      </c>
      <c r="F5" t="s">
        <v>141</v>
      </c>
      <c r="G5" s="1">
        <v>42062</v>
      </c>
      <c r="H5" s="1">
        <v>42068</v>
      </c>
      <c r="I5" s="1">
        <v>43164</v>
      </c>
      <c r="J5" s="966" t="s">
        <v>14855</v>
      </c>
      <c r="K5" t="s">
        <v>14856</v>
      </c>
      <c r="L5" t="s">
        <v>12</v>
      </c>
      <c r="M5" t="s">
        <v>14855</v>
      </c>
      <c r="N5" t="s">
        <v>14857</v>
      </c>
    </row>
    <row r="6" spans="1:14" x14ac:dyDescent="0.25">
      <c r="A6" s="3">
        <v>3</v>
      </c>
      <c r="B6" t="s">
        <v>142</v>
      </c>
      <c r="C6" t="s">
        <v>143</v>
      </c>
      <c r="D6" t="s">
        <v>144</v>
      </c>
      <c r="E6" t="s">
        <v>12</v>
      </c>
      <c r="F6" t="s">
        <v>145</v>
      </c>
      <c r="G6" s="1">
        <v>42298</v>
      </c>
      <c r="H6" s="1">
        <v>42298</v>
      </c>
      <c r="I6" s="1">
        <v>42664</v>
      </c>
      <c r="J6" s="966" t="s">
        <v>14858</v>
      </c>
      <c r="K6" t="s">
        <v>14859</v>
      </c>
      <c r="L6" t="s">
        <v>12</v>
      </c>
      <c r="M6" t="s">
        <v>14858</v>
      </c>
      <c r="N6" t="s">
        <v>14860</v>
      </c>
    </row>
    <row r="7" spans="1:14" x14ac:dyDescent="0.25">
      <c r="A7" s="3">
        <v>4</v>
      </c>
      <c r="B7" t="s">
        <v>146</v>
      </c>
      <c r="C7" t="s">
        <v>147</v>
      </c>
      <c r="D7" t="s">
        <v>148</v>
      </c>
      <c r="E7" t="s">
        <v>12</v>
      </c>
      <c r="F7" t="s">
        <v>148</v>
      </c>
      <c r="G7" s="1">
        <v>41953</v>
      </c>
      <c r="H7" s="1">
        <v>42156</v>
      </c>
      <c r="I7" s="1">
        <v>43617</v>
      </c>
      <c r="J7" s="966" t="s">
        <v>14861</v>
      </c>
      <c r="K7" t="s">
        <v>14862</v>
      </c>
      <c r="L7" t="s">
        <v>12</v>
      </c>
      <c r="M7" t="s">
        <v>14861</v>
      </c>
      <c r="N7" t="s">
        <v>14863</v>
      </c>
    </row>
    <row r="8" spans="1:14" x14ac:dyDescent="0.25">
      <c r="A8" s="3">
        <v>5</v>
      </c>
      <c r="B8" t="s">
        <v>146</v>
      </c>
      <c r="C8" t="s">
        <v>147</v>
      </c>
      <c r="D8" t="s">
        <v>148</v>
      </c>
      <c r="E8" t="s">
        <v>12</v>
      </c>
      <c r="F8" t="s">
        <v>148</v>
      </c>
      <c r="G8" s="1">
        <v>41953</v>
      </c>
      <c r="H8" s="1">
        <v>42156</v>
      </c>
      <c r="I8" s="1">
        <v>43617</v>
      </c>
      <c r="J8" s="966" t="s">
        <v>14864</v>
      </c>
      <c r="K8" t="s">
        <v>14865</v>
      </c>
      <c r="L8" t="s">
        <v>12</v>
      </c>
      <c r="M8" t="s">
        <v>14864</v>
      </c>
      <c r="N8" t="s">
        <v>14866</v>
      </c>
    </row>
    <row r="9" spans="1:14" x14ac:dyDescent="0.25">
      <c r="A9" s="3">
        <v>6</v>
      </c>
      <c r="B9" t="s">
        <v>146</v>
      </c>
      <c r="C9" t="s">
        <v>147</v>
      </c>
      <c r="D9" t="s">
        <v>148</v>
      </c>
      <c r="E9" t="s">
        <v>12</v>
      </c>
      <c r="F9" t="s">
        <v>148</v>
      </c>
      <c r="G9" s="1">
        <v>41953</v>
      </c>
      <c r="H9" s="1">
        <v>42156</v>
      </c>
      <c r="I9" s="1">
        <v>43617</v>
      </c>
      <c r="J9" s="966" t="s">
        <v>14867</v>
      </c>
      <c r="K9" t="s">
        <v>14868</v>
      </c>
      <c r="L9" t="s">
        <v>12</v>
      </c>
      <c r="M9" t="s">
        <v>14867</v>
      </c>
      <c r="N9" t="s">
        <v>14869</v>
      </c>
    </row>
    <row r="10" spans="1:14" x14ac:dyDescent="0.25">
      <c r="A10" s="3">
        <v>7</v>
      </c>
      <c r="B10" t="s">
        <v>149</v>
      </c>
      <c r="C10" t="s">
        <v>150</v>
      </c>
      <c r="D10" t="s">
        <v>151</v>
      </c>
      <c r="E10" t="s">
        <v>12</v>
      </c>
      <c r="F10" t="s">
        <v>152</v>
      </c>
      <c r="G10" s="1">
        <v>41855</v>
      </c>
      <c r="H10" s="1">
        <v>41929</v>
      </c>
      <c r="I10" s="1">
        <v>43390</v>
      </c>
      <c r="J10" s="966" t="s">
        <v>14870</v>
      </c>
      <c r="K10" t="s">
        <v>14871</v>
      </c>
      <c r="L10" t="s">
        <v>12</v>
      </c>
      <c r="M10" t="s">
        <v>14870</v>
      </c>
      <c r="N10" t="s">
        <v>14872</v>
      </c>
    </row>
    <row r="11" spans="1:14" x14ac:dyDescent="0.25">
      <c r="A11" s="3">
        <v>8</v>
      </c>
      <c r="B11" t="s">
        <v>153</v>
      </c>
      <c r="C11" t="s">
        <v>154</v>
      </c>
      <c r="D11" t="s">
        <v>155</v>
      </c>
      <c r="E11" t="s">
        <v>12</v>
      </c>
      <c r="F11" t="s">
        <v>156</v>
      </c>
      <c r="G11" s="1">
        <v>42128</v>
      </c>
      <c r="H11" s="1">
        <v>42136</v>
      </c>
      <c r="I11" s="1">
        <v>43232</v>
      </c>
      <c r="J11" s="966" t="s">
        <v>14873</v>
      </c>
      <c r="K11" t="s">
        <v>14874</v>
      </c>
      <c r="L11" t="s">
        <v>12</v>
      </c>
      <c r="M11" t="s">
        <v>14873</v>
      </c>
      <c r="N11" t="s">
        <v>14875</v>
      </c>
    </row>
    <row r="12" spans="1:14" x14ac:dyDescent="0.25">
      <c r="A12" s="3">
        <v>9</v>
      </c>
      <c r="B12" t="s">
        <v>153</v>
      </c>
      <c r="C12" t="s">
        <v>154</v>
      </c>
      <c r="D12" t="s">
        <v>155</v>
      </c>
      <c r="E12" t="s">
        <v>12</v>
      </c>
      <c r="F12" t="s">
        <v>156</v>
      </c>
      <c r="G12" s="1">
        <v>42128</v>
      </c>
      <c r="H12" s="1">
        <v>42136</v>
      </c>
      <c r="I12" s="1">
        <v>43232</v>
      </c>
      <c r="J12" s="966" t="s">
        <v>14876</v>
      </c>
      <c r="K12" t="s">
        <v>14877</v>
      </c>
      <c r="L12" t="s">
        <v>12</v>
      </c>
      <c r="M12" t="s">
        <v>14876</v>
      </c>
      <c r="N12" t="s">
        <v>14878</v>
      </c>
    </row>
    <row r="13" spans="1:14" x14ac:dyDescent="0.25">
      <c r="A13" s="3">
        <v>10</v>
      </c>
      <c r="B13" t="s">
        <v>157</v>
      </c>
      <c r="C13" t="s">
        <v>158</v>
      </c>
      <c r="D13" t="s">
        <v>159</v>
      </c>
      <c r="E13" t="s">
        <v>12</v>
      </c>
      <c r="F13" t="s">
        <v>160</v>
      </c>
      <c r="G13" s="1">
        <v>42188</v>
      </c>
      <c r="H13" s="1">
        <v>42219</v>
      </c>
      <c r="I13" s="1">
        <v>44046</v>
      </c>
      <c r="J13" s="966" t="s">
        <v>14879</v>
      </c>
      <c r="K13" t="s">
        <v>14880</v>
      </c>
      <c r="L13" t="s">
        <v>12</v>
      </c>
      <c r="M13" t="s">
        <v>14879</v>
      </c>
      <c r="N13" t="s">
        <v>14881</v>
      </c>
    </row>
    <row r="14" spans="1:14" x14ac:dyDescent="0.25">
      <c r="A14" s="3">
        <v>11</v>
      </c>
      <c r="B14" t="s">
        <v>157</v>
      </c>
      <c r="C14" t="s">
        <v>158</v>
      </c>
      <c r="D14" t="s">
        <v>159</v>
      </c>
      <c r="E14" t="s">
        <v>12</v>
      </c>
      <c r="F14" t="s">
        <v>160</v>
      </c>
      <c r="G14" s="1">
        <v>42188</v>
      </c>
      <c r="H14" s="1">
        <v>42219</v>
      </c>
      <c r="I14" s="1">
        <v>44046</v>
      </c>
      <c r="J14" s="966" t="s">
        <v>14879</v>
      </c>
      <c r="K14" t="s">
        <v>14880</v>
      </c>
      <c r="L14" t="s">
        <v>12</v>
      </c>
      <c r="M14" t="s">
        <v>14879</v>
      </c>
      <c r="N14" t="s">
        <v>14881</v>
      </c>
    </row>
    <row r="15" spans="1:14" x14ac:dyDescent="0.25">
      <c r="A15" s="3">
        <v>12</v>
      </c>
      <c r="B15" t="s">
        <v>165</v>
      </c>
      <c r="C15" t="s">
        <v>166</v>
      </c>
      <c r="D15" t="s">
        <v>167</v>
      </c>
      <c r="E15" t="s">
        <v>12</v>
      </c>
      <c r="F15" t="s">
        <v>167</v>
      </c>
      <c r="G15" s="1">
        <v>42046</v>
      </c>
      <c r="H15" s="1">
        <v>42150</v>
      </c>
      <c r="I15" s="1">
        <v>43611</v>
      </c>
      <c r="J15" s="966" t="s">
        <v>14882</v>
      </c>
      <c r="K15" t="s">
        <v>14883</v>
      </c>
      <c r="L15" t="s">
        <v>12</v>
      </c>
      <c r="M15" t="s">
        <v>14882</v>
      </c>
      <c r="N15" t="s">
        <v>14884</v>
      </c>
    </row>
    <row r="16" spans="1:14" x14ac:dyDescent="0.25">
      <c r="A16" s="3">
        <v>13</v>
      </c>
      <c r="B16" t="s">
        <v>168</v>
      </c>
      <c r="C16" t="s">
        <v>169</v>
      </c>
      <c r="D16" t="s">
        <v>170</v>
      </c>
      <c r="E16" t="s">
        <v>12</v>
      </c>
      <c r="F16" t="s">
        <v>170</v>
      </c>
      <c r="G16" s="1">
        <v>42046</v>
      </c>
      <c r="H16" s="1">
        <v>42150</v>
      </c>
      <c r="I16" s="1">
        <v>43611</v>
      </c>
      <c r="J16" s="966" t="s">
        <v>14885</v>
      </c>
      <c r="K16" t="s">
        <v>14886</v>
      </c>
      <c r="L16" t="s">
        <v>12</v>
      </c>
      <c r="M16" t="s">
        <v>14885</v>
      </c>
      <c r="N16" t="s">
        <v>14887</v>
      </c>
    </row>
    <row r="17" spans="1:14" x14ac:dyDescent="0.25">
      <c r="A17" s="3">
        <v>14</v>
      </c>
      <c r="B17" t="s">
        <v>175</v>
      </c>
      <c r="C17" t="s">
        <v>176</v>
      </c>
      <c r="D17" t="s">
        <v>177</v>
      </c>
      <c r="E17" t="s">
        <v>12</v>
      </c>
      <c r="F17" t="s">
        <v>178</v>
      </c>
      <c r="G17" s="1">
        <v>42124</v>
      </c>
      <c r="H17" s="1">
        <v>42195</v>
      </c>
      <c r="I17" s="1">
        <v>43291</v>
      </c>
      <c r="J17" s="966" t="s">
        <v>14888</v>
      </c>
      <c r="K17" t="s">
        <v>14889</v>
      </c>
      <c r="L17" t="s">
        <v>12</v>
      </c>
      <c r="M17" t="s">
        <v>14888</v>
      </c>
      <c r="N17" t="s">
        <v>14890</v>
      </c>
    </row>
    <row r="18" spans="1:14" x14ac:dyDescent="0.25">
      <c r="A18" s="3">
        <v>15</v>
      </c>
      <c r="B18" t="s">
        <v>175</v>
      </c>
      <c r="C18" t="s">
        <v>176</v>
      </c>
      <c r="D18" t="s">
        <v>177</v>
      </c>
      <c r="E18" t="s">
        <v>12</v>
      </c>
      <c r="F18" t="s">
        <v>178</v>
      </c>
      <c r="G18" s="1">
        <v>42124</v>
      </c>
      <c r="H18" s="1">
        <v>42195</v>
      </c>
      <c r="I18" s="1">
        <v>43291</v>
      </c>
      <c r="J18" s="966" t="s">
        <v>14891</v>
      </c>
      <c r="K18" t="s">
        <v>14892</v>
      </c>
      <c r="L18" t="s">
        <v>12</v>
      </c>
      <c r="M18" t="s">
        <v>14891</v>
      </c>
      <c r="N18" t="s">
        <v>14893</v>
      </c>
    </row>
    <row r="19" spans="1:14" x14ac:dyDescent="0.25">
      <c r="A19" s="3">
        <v>16</v>
      </c>
      <c r="B19" t="s">
        <v>179</v>
      </c>
      <c r="C19" t="s">
        <v>180</v>
      </c>
      <c r="D19" t="s">
        <v>181</v>
      </c>
      <c r="E19" t="s">
        <v>12</v>
      </c>
      <c r="F19" t="s">
        <v>181</v>
      </c>
      <c r="G19" s="1">
        <v>42173</v>
      </c>
      <c r="H19" s="1">
        <v>42186</v>
      </c>
      <c r="I19" s="1">
        <v>43647</v>
      </c>
      <c r="J19" s="966" t="s">
        <v>14894</v>
      </c>
      <c r="K19" t="s">
        <v>14895</v>
      </c>
      <c r="L19" t="s">
        <v>12</v>
      </c>
      <c r="M19" t="s">
        <v>14894</v>
      </c>
      <c r="N19" t="s">
        <v>14896</v>
      </c>
    </row>
    <row r="20" spans="1:14" x14ac:dyDescent="0.25">
      <c r="A20" s="3">
        <v>17</v>
      </c>
      <c r="B20" t="s">
        <v>182</v>
      </c>
      <c r="C20" t="s">
        <v>183</v>
      </c>
      <c r="D20" t="s">
        <v>184</v>
      </c>
      <c r="E20" t="s">
        <v>12</v>
      </c>
      <c r="F20" t="s">
        <v>185</v>
      </c>
      <c r="G20" s="1">
        <v>42221</v>
      </c>
      <c r="H20" s="1">
        <v>42158</v>
      </c>
      <c r="I20" s="1">
        <v>43619</v>
      </c>
      <c r="J20" s="966" t="s">
        <v>14897</v>
      </c>
      <c r="K20" t="s">
        <v>14898</v>
      </c>
      <c r="L20" t="s">
        <v>14899</v>
      </c>
      <c r="M20" t="s">
        <v>14897</v>
      </c>
      <c r="N20" t="s">
        <v>14899</v>
      </c>
    </row>
    <row r="21" spans="1:14" x14ac:dyDescent="0.25">
      <c r="A21" s="3">
        <v>18</v>
      </c>
      <c r="B21" t="s">
        <v>182</v>
      </c>
      <c r="C21" t="s">
        <v>183</v>
      </c>
      <c r="D21" t="s">
        <v>184</v>
      </c>
      <c r="E21" t="s">
        <v>12</v>
      </c>
      <c r="F21" t="s">
        <v>185</v>
      </c>
      <c r="G21" s="1">
        <v>42221</v>
      </c>
      <c r="H21" s="1">
        <v>42158</v>
      </c>
      <c r="I21" s="1">
        <v>43619</v>
      </c>
      <c r="J21" s="966" t="s">
        <v>14900</v>
      </c>
      <c r="K21" t="s">
        <v>14901</v>
      </c>
      <c r="L21" t="s">
        <v>14902</v>
      </c>
      <c r="M21" t="s">
        <v>14900</v>
      </c>
      <c r="N21" t="s">
        <v>14902</v>
      </c>
    </row>
    <row r="22" spans="1:14" x14ac:dyDescent="0.25">
      <c r="A22" s="3">
        <v>19</v>
      </c>
      <c r="B22" t="s">
        <v>186</v>
      </c>
      <c r="C22" t="s">
        <v>187</v>
      </c>
      <c r="D22" t="s">
        <v>188</v>
      </c>
      <c r="E22" t="s">
        <v>12</v>
      </c>
      <c r="F22" t="s">
        <v>189</v>
      </c>
      <c r="G22" s="1">
        <v>42195</v>
      </c>
      <c r="H22" s="1">
        <v>42396</v>
      </c>
      <c r="I22" s="1">
        <v>43857</v>
      </c>
      <c r="J22" s="966" t="s">
        <v>14903</v>
      </c>
      <c r="K22" t="s">
        <v>14904</v>
      </c>
      <c r="L22" t="s">
        <v>12</v>
      </c>
      <c r="M22" t="s">
        <v>14903</v>
      </c>
      <c r="N22" t="s">
        <v>14905</v>
      </c>
    </row>
    <row r="23" spans="1:14" x14ac:dyDescent="0.25">
      <c r="A23" s="3">
        <v>20</v>
      </c>
      <c r="B23" t="s">
        <v>190</v>
      </c>
      <c r="C23" t="s">
        <v>191</v>
      </c>
      <c r="D23" t="s">
        <v>192</v>
      </c>
      <c r="E23" t="s">
        <v>12</v>
      </c>
      <c r="F23" t="s">
        <v>193</v>
      </c>
      <c r="G23" s="1">
        <v>42411</v>
      </c>
      <c r="H23" s="1">
        <v>42431</v>
      </c>
      <c r="I23" s="1">
        <v>43161</v>
      </c>
      <c r="J23" s="966" t="s">
        <v>14906</v>
      </c>
      <c r="K23" t="s">
        <v>14907</v>
      </c>
      <c r="L23" t="s">
        <v>12</v>
      </c>
      <c r="M23" t="s">
        <v>14906</v>
      </c>
      <c r="N23" t="s">
        <v>14908</v>
      </c>
    </row>
    <row r="24" spans="1:14" x14ac:dyDescent="0.25">
      <c r="A24" s="3">
        <v>21</v>
      </c>
      <c r="B24" t="s">
        <v>190</v>
      </c>
      <c r="C24" t="s">
        <v>191</v>
      </c>
      <c r="D24" t="s">
        <v>192</v>
      </c>
      <c r="E24" t="s">
        <v>12</v>
      </c>
      <c r="F24" t="s">
        <v>193</v>
      </c>
      <c r="G24" s="1">
        <v>42411</v>
      </c>
      <c r="H24" s="1">
        <v>42431</v>
      </c>
      <c r="I24" s="1">
        <v>43161</v>
      </c>
      <c r="J24" s="966" t="s">
        <v>14909</v>
      </c>
      <c r="K24" t="s">
        <v>14910</v>
      </c>
      <c r="L24" t="s">
        <v>12</v>
      </c>
      <c r="M24" t="s">
        <v>14909</v>
      </c>
      <c r="N24" t="s">
        <v>14911</v>
      </c>
    </row>
    <row r="25" spans="1:14" x14ac:dyDescent="0.25">
      <c r="A25" s="3">
        <v>22</v>
      </c>
      <c r="B25" t="s">
        <v>190</v>
      </c>
      <c r="C25" t="s">
        <v>191</v>
      </c>
      <c r="D25" t="s">
        <v>192</v>
      </c>
      <c r="E25" t="s">
        <v>12</v>
      </c>
      <c r="F25" t="s">
        <v>193</v>
      </c>
      <c r="G25" s="1">
        <v>42411</v>
      </c>
      <c r="H25" s="1">
        <v>42431</v>
      </c>
      <c r="I25" s="1">
        <v>43161</v>
      </c>
      <c r="J25" s="966" t="s">
        <v>14912</v>
      </c>
      <c r="K25" t="s">
        <v>14913</v>
      </c>
      <c r="L25" t="s">
        <v>12</v>
      </c>
      <c r="M25" t="s">
        <v>14912</v>
      </c>
      <c r="N25" t="s">
        <v>14914</v>
      </c>
    </row>
    <row r="26" spans="1:14" x14ac:dyDescent="0.25">
      <c r="A26" s="3">
        <v>23</v>
      </c>
      <c r="B26" t="s">
        <v>194</v>
      </c>
      <c r="C26" t="s">
        <v>195</v>
      </c>
      <c r="D26" t="s">
        <v>196</v>
      </c>
      <c r="E26" t="s">
        <v>12</v>
      </c>
      <c r="F26" t="s">
        <v>197</v>
      </c>
      <c r="G26" s="1">
        <v>42530</v>
      </c>
      <c r="H26" s="1">
        <v>42538</v>
      </c>
      <c r="I26" s="1">
        <v>43633</v>
      </c>
      <c r="J26" s="966" t="s">
        <v>14915</v>
      </c>
      <c r="K26" t="s">
        <v>14916</v>
      </c>
      <c r="L26" t="s">
        <v>12</v>
      </c>
      <c r="M26" t="s">
        <v>14915</v>
      </c>
      <c r="N26" t="s">
        <v>14917</v>
      </c>
    </row>
    <row r="27" spans="1:14" x14ac:dyDescent="0.25">
      <c r="A27" s="3">
        <v>24</v>
      </c>
      <c r="B27" t="s">
        <v>194</v>
      </c>
      <c r="C27" t="s">
        <v>195</v>
      </c>
      <c r="D27" t="s">
        <v>196</v>
      </c>
      <c r="E27" t="s">
        <v>12</v>
      </c>
      <c r="F27" t="s">
        <v>197</v>
      </c>
      <c r="G27" s="1">
        <v>42530</v>
      </c>
      <c r="H27" s="1">
        <v>42538</v>
      </c>
      <c r="I27" s="1">
        <v>43633</v>
      </c>
      <c r="J27" s="966" t="s">
        <v>14918</v>
      </c>
      <c r="K27" t="s">
        <v>14919</v>
      </c>
      <c r="L27" t="s">
        <v>12</v>
      </c>
      <c r="M27" t="s">
        <v>14918</v>
      </c>
      <c r="N27" t="s">
        <v>14920</v>
      </c>
    </row>
    <row r="28" spans="1:14" x14ac:dyDescent="0.25">
      <c r="A28" s="3">
        <v>25</v>
      </c>
      <c r="B28" t="s">
        <v>194</v>
      </c>
      <c r="C28" t="s">
        <v>195</v>
      </c>
      <c r="D28" t="s">
        <v>196</v>
      </c>
      <c r="E28" t="s">
        <v>12</v>
      </c>
      <c r="F28" t="s">
        <v>197</v>
      </c>
      <c r="G28" s="1">
        <v>42530</v>
      </c>
      <c r="H28" s="1">
        <v>42538</v>
      </c>
      <c r="I28" s="1">
        <v>43633</v>
      </c>
      <c r="J28" s="966" t="s">
        <v>14921</v>
      </c>
      <c r="K28" t="s">
        <v>14922</v>
      </c>
      <c r="L28" t="s">
        <v>12</v>
      </c>
      <c r="M28" t="s">
        <v>14921</v>
      </c>
      <c r="N28" t="s">
        <v>14923</v>
      </c>
    </row>
    <row r="29" spans="1:14" x14ac:dyDescent="0.25">
      <c r="A29" s="3">
        <v>26</v>
      </c>
      <c r="B29" t="s">
        <v>198</v>
      </c>
      <c r="C29" t="s">
        <v>199</v>
      </c>
      <c r="D29" t="s">
        <v>200</v>
      </c>
      <c r="E29" t="s">
        <v>12</v>
      </c>
      <c r="F29" t="s">
        <v>201</v>
      </c>
      <c r="G29" s="1">
        <v>42062</v>
      </c>
      <c r="H29" s="1">
        <v>42090</v>
      </c>
      <c r="I29" s="1">
        <v>42120</v>
      </c>
      <c r="J29" s="966" t="s">
        <v>14924</v>
      </c>
      <c r="K29" t="s">
        <v>14925</v>
      </c>
      <c r="L29" t="s">
        <v>12</v>
      </c>
      <c r="M29" t="s">
        <v>14924</v>
      </c>
      <c r="N29" t="s">
        <v>14926</v>
      </c>
    </row>
    <row r="30" spans="1:14" x14ac:dyDescent="0.25">
      <c r="A30" s="3">
        <v>27</v>
      </c>
      <c r="B30" t="s">
        <v>198</v>
      </c>
      <c r="C30" t="s">
        <v>199</v>
      </c>
      <c r="D30" t="s">
        <v>200</v>
      </c>
      <c r="E30" t="s">
        <v>12</v>
      </c>
      <c r="F30" t="s">
        <v>201</v>
      </c>
      <c r="G30" s="1">
        <v>42062</v>
      </c>
      <c r="H30" s="1">
        <v>42090</v>
      </c>
      <c r="I30" s="1">
        <v>42120</v>
      </c>
      <c r="J30" s="966" t="s">
        <v>14927</v>
      </c>
      <c r="K30" t="s">
        <v>14928</v>
      </c>
      <c r="L30" t="s">
        <v>12</v>
      </c>
      <c r="M30" t="s">
        <v>14927</v>
      </c>
      <c r="N30" t="s">
        <v>14929</v>
      </c>
    </row>
    <row r="31" spans="1:14" x14ac:dyDescent="0.25">
      <c r="A31" s="3">
        <v>28</v>
      </c>
      <c r="B31" t="s">
        <v>198</v>
      </c>
      <c r="C31" t="s">
        <v>199</v>
      </c>
      <c r="D31" t="s">
        <v>200</v>
      </c>
      <c r="E31" t="s">
        <v>12</v>
      </c>
      <c r="F31" t="s">
        <v>201</v>
      </c>
      <c r="G31" s="1">
        <v>42062</v>
      </c>
      <c r="H31" s="1">
        <v>42090</v>
      </c>
      <c r="I31" s="1">
        <v>42120</v>
      </c>
      <c r="J31" s="966" t="s">
        <v>14930</v>
      </c>
      <c r="K31" t="s">
        <v>14931</v>
      </c>
      <c r="L31" t="s">
        <v>12</v>
      </c>
      <c r="M31" t="s">
        <v>14930</v>
      </c>
      <c r="N31" t="s">
        <v>14932</v>
      </c>
    </row>
    <row r="32" spans="1:14" x14ac:dyDescent="0.25">
      <c r="A32" s="3">
        <v>29</v>
      </c>
      <c r="B32" t="s">
        <v>198</v>
      </c>
      <c r="C32" t="s">
        <v>199</v>
      </c>
      <c r="D32" t="s">
        <v>200</v>
      </c>
      <c r="E32" t="s">
        <v>12</v>
      </c>
      <c r="F32" t="s">
        <v>201</v>
      </c>
      <c r="G32" s="1">
        <v>42062</v>
      </c>
      <c r="H32" s="1">
        <v>42090</v>
      </c>
      <c r="I32" s="1">
        <v>42120</v>
      </c>
      <c r="J32" s="966" t="s">
        <v>14933</v>
      </c>
      <c r="K32" t="s">
        <v>14934</v>
      </c>
      <c r="L32" t="s">
        <v>12</v>
      </c>
      <c r="M32" t="s">
        <v>14933</v>
      </c>
      <c r="N32" t="s">
        <v>14935</v>
      </c>
    </row>
    <row r="33" spans="1:14" x14ac:dyDescent="0.25">
      <c r="A33" s="3">
        <v>30</v>
      </c>
      <c r="B33" t="s">
        <v>202</v>
      </c>
      <c r="C33" t="s">
        <v>203</v>
      </c>
      <c r="D33" t="s">
        <v>204</v>
      </c>
      <c r="E33" t="s">
        <v>12</v>
      </c>
      <c r="F33" t="s">
        <v>205</v>
      </c>
      <c r="G33" s="1">
        <v>42298</v>
      </c>
      <c r="H33" s="1">
        <v>42298</v>
      </c>
      <c r="I33" s="1">
        <v>42664</v>
      </c>
      <c r="J33" s="966" t="s">
        <v>14936</v>
      </c>
      <c r="K33" t="s">
        <v>14937</v>
      </c>
      <c r="L33" t="s">
        <v>12</v>
      </c>
      <c r="M33" t="s">
        <v>14936</v>
      </c>
      <c r="N33" t="s">
        <v>14938</v>
      </c>
    </row>
    <row r="34" spans="1:14" x14ac:dyDescent="0.25">
      <c r="A34" s="3">
        <v>31</v>
      </c>
      <c r="B34" t="s">
        <v>206</v>
      </c>
      <c r="C34" t="s">
        <v>207</v>
      </c>
      <c r="D34" t="s">
        <v>208</v>
      </c>
      <c r="E34" t="s">
        <v>12</v>
      </c>
      <c r="F34" t="s">
        <v>209</v>
      </c>
      <c r="G34" s="1">
        <v>41953</v>
      </c>
      <c r="H34" s="1">
        <v>42023</v>
      </c>
      <c r="I34" s="1">
        <v>43484</v>
      </c>
      <c r="J34" s="966" t="s">
        <v>14939</v>
      </c>
      <c r="K34" t="s">
        <v>14940</v>
      </c>
      <c r="L34" t="s">
        <v>12</v>
      </c>
      <c r="M34" t="s">
        <v>14939</v>
      </c>
      <c r="N34" t="s">
        <v>14941</v>
      </c>
    </row>
    <row r="35" spans="1:14" x14ac:dyDescent="0.25">
      <c r="A35" s="3">
        <v>32</v>
      </c>
      <c r="B35" t="s">
        <v>210</v>
      </c>
      <c r="C35" t="s">
        <v>211</v>
      </c>
      <c r="D35" t="s">
        <v>212</v>
      </c>
      <c r="E35" t="s">
        <v>12</v>
      </c>
      <c r="F35" t="s">
        <v>212</v>
      </c>
      <c r="G35" s="1">
        <v>42116</v>
      </c>
      <c r="H35" s="1">
        <v>42151</v>
      </c>
      <c r="I35" s="1">
        <v>43247</v>
      </c>
      <c r="J35" s="966" t="s">
        <v>14942</v>
      </c>
      <c r="K35" t="s">
        <v>14943</v>
      </c>
      <c r="L35" t="s">
        <v>12</v>
      </c>
      <c r="M35" t="s">
        <v>14942</v>
      </c>
      <c r="N35" t="s">
        <v>14944</v>
      </c>
    </row>
    <row r="36" spans="1:14" x14ac:dyDescent="0.25">
      <c r="A36" s="3">
        <v>33</v>
      </c>
      <c r="B36" t="s">
        <v>210</v>
      </c>
      <c r="C36" t="s">
        <v>211</v>
      </c>
      <c r="D36" t="s">
        <v>212</v>
      </c>
      <c r="E36" t="s">
        <v>12</v>
      </c>
      <c r="F36" t="s">
        <v>212</v>
      </c>
      <c r="G36" s="1">
        <v>42116</v>
      </c>
      <c r="H36" s="1">
        <v>42151</v>
      </c>
      <c r="I36" s="1">
        <v>43247</v>
      </c>
      <c r="J36" s="966" t="s">
        <v>14945</v>
      </c>
      <c r="K36" t="s">
        <v>14946</v>
      </c>
      <c r="L36" t="s">
        <v>12</v>
      </c>
      <c r="M36" t="s">
        <v>14945</v>
      </c>
      <c r="N36" t="s">
        <v>14947</v>
      </c>
    </row>
    <row r="37" spans="1:14" x14ac:dyDescent="0.25">
      <c r="A37" s="3">
        <v>34</v>
      </c>
      <c r="B37" t="s">
        <v>213</v>
      </c>
      <c r="C37" t="s">
        <v>214</v>
      </c>
      <c r="D37" t="s">
        <v>215</v>
      </c>
      <c r="E37" t="s">
        <v>12</v>
      </c>
      <c r="F37" t="s">
        <v>216</v>
      </c>
      <c r="G37" s="1">
        <v>42149</v>
      </c>
      <c r="H37" s="1">
        <v>42186</v>
      </c>
      <c r="I37" s="1">
        <v>44013</v>
      </c>
      <c r="J37" s="966" t="s">
        <v>14954</v>
      </c>
      <c r="K37" t="s">
        <v>14955</v>
      </c>
      <c r="L37" t="s">
        <v>12</v>
      </c>
      <c r="M37" t="s">
        <v>14954</v>
      </c>
      <c r="N37" t="s">
        <v>14956</v>
      </c>
    </row>
    <row r="38" spans="1:14" x14ac:dyDescent="0.25">
      <c r="A38" s="3">
        <v>35</v>
      </c>
      <c r="B38" t="s">
        <v>217</v>
      </c>
      <c r="C38" t="s">
        <v>218</v>
      </c>
      <c r="D38" t="s">
        <v>219</v>
      </c>
      <c r="E38" t="s">
        <v>12</v>
      </c>
      <c r="F38" t="s">
        <v>220</v>
      </c>
      <c r="G38" s="1">
        <v>42062</v>
      </c>
      <c r="H38" s="1">
        <v>42110</v>
      </c>
      <c r="I38" s="1">
        <v>43937</v>
      </c>
      <c r="J38" s="966" t="s">
        <v>14957</v>
      </c>
      <c r="K38" t="s">
        <v>14958</v>
      </c>
      <c r="L38" t="s">
        <v>12</v>
      </c>
      <c r="M38" t="s">
        <v>14957</v>
      </c>
      <c r="N38" t="s">
        <v>14959</v>
      </c>
    </row>
    <row r="39" spans="1:14" x14ac:dyDescent="0.25">
      <c r="A39" s="3">
        <v>36</v>
      </c>
      <c r="B39" t="s">
        <v>221</v>
      </c>
      <c r="C39" t="s">
        <v>222</v>
      </c>
      <c r="D39" t="s">
        <v>223</v>
      </c>
      <c r="E39" t="s">
        <v>12</v>
      </c>
      <c r="F39" t="s">
        <v>224</v>
      </c>
      <c r="G39" s="1">
        <v>42173</v>
      </c>
      <c r="H39" s="1">
        <v>42187</v>
      </c>
      <c r="I39" s="1">
        <v>43648</v>
      </c>
      <c r="J39" s="966" t="s">
        <v>14960</v>
      </c>
      <c r="K39" t="s">
        <v>14961</v>
      </c>
      <c r="L39" t="s">
        <v>12</v>
      </c>
      <c r="M39" t="s">
        <v>14960</v>
      </c>
      <c r="N39" t="s">
        <v>14962</v>
      </c>
    </row>
    <row r="40" spans="1:14" x14ac:dyDescent="0.25">
      <c r="A40" s="3">
        <v>37</v>
      </c>
      <c r="B40" t="s">
        <v>221</v>
      </c>
      <c r="C40" t="s">
        <v>222</v>
      </c>
      <c r="D40" t="s">
        <v>223</v>
      </c>
      <c r="E40" t="s">
        <v>12</v>
      </c>
      <c r="F40" t="s">
        <v>224</v>
      </c>
      <c r="G40" s="1">
        <v>42173</v>
      </c>
      <c r="H40" s="1">
        <v>42187</v>
      </c>
      <c r="I40" s="1">
        <v>43648</v>
      </c>
      <c r="J40" s="966" t="s">
        <v>14960</v>
      </c>
      <c r="K40" t="s">
        <v>14961</v>
      </c>
      <c r="L40" t="s">
        <v>12</v>
      </c>
      <c r="M40" t="s">
        <v>14960</v>
      </c>
      <c r="N40" t="s">
        <v>14962</v>
      </c>
    </row>
    <row r="41" spans="1:14" x14ac:dyDescent="0.25">
      <c r="A41" s="3">
        <v>38</v>
      </c>
      <c r="B41" t="s">
        <v>221</v>
      </c>
      <c r="C41" t="s">
        <v>222</v>
      </c>
      <c r="D41" t="s">
        <v>223</v>
      </c>
      <c r="E41" t="s">
        <v>12</v>
      </c>
      <c r="F41" t="s">
        <v>224</v>
      </c>
      <c r="G41" s="1">
        <v>42173</v>
      </c>
      <c r="H41" s="1">
        <v>42187</v>
      </c>
      <c r="I41" s="1">
        <v>43648</v>
      </c>
      <c r="J41" s="966" t="s">
        <v>14960</v>
      </c>
      <c r="K41" t="s">
        <v>14961</v>
      </c>
      <c r="L41" t="s">
        <v>12</v>
      </c>
      <c r="M41" t="s">
        <v>14960</v>
      </c>
      <c r="N41" t="s">
        <v>14962</v>
      </c>
    </row>
    <row r="42" spans="1:14" x14ac:dyDescent="0.25">
      <c r="A42" s="3">
        <v>39</v>
      </c>
      <c r="B42" t="s">
        <v>225</v>
      </c>
      <c r="C42" t="s">
        <v>226</v>
      </c>
      <c r="D42" t="s">
        <v>227</v>
      </c>
      <c r="E42" t="s">
        <v>12</v>
      </c>
      <c r="F42" t="s">
        <v>227</v>
      </c>
      <c r="G42" s="1">
        <v>42173</v>
      </c>
      <c r="H42" s="1">
        <v>42186</v>
      </c>
      <c r="I42" s="1">
        <v>43647</v>
      </c>
      <c r="J42" s="966" t="s">
        <v>14963</v>
      </c>
      <c r="K42" t="s">
        <v>14964</v>
      </c>
      <c r="L42" t="s">
        <v>14965</v>
      </c>
      <c r="M42" t="s">
        <v>14963</v>
      </c>
      <c r="N42" t="s">
        <v>14965</v>
      </c>
    </row>
    <row r="43" spans="1:14" x14ac:dyDescent="0.25">
      <c r="A43" s="3">
        <v>40</v>
      </c>
      <c r="B43" t="s">
        <v>225</v>
      </c>
      <c r="C43" t="s">
        <v>226</v>
      </c>
      <c r="D43" t="s">
        <v>227</v>
      </c>
      <c r="E43" t="s">
        <v>12</v>
      </c>
      <c r="F43" t="s">
        <v>227</v>
      </c>
      <c r="G43" s="1">
        <v>42173</v>
      </c>
      <c r="H43" s="1">
        <v>42186</v>
      </c>
      <c r="I43" s="1">
        <v>43647</v>
      </c>
      <c r="J43" s="966" t="s">
        <v>14963</v>
      </c>
      <c r="K43" t="s">
        <v>14964</v>
      </c>
      <c r="L43" t="s">
        <v>14965</v>
      </c>
      <c r="M43" t="s">
        <v>14963</v>
      </c>
      <c r="N43" t="s">
        <v>14965</v>
      </c>
    </row>
    <row r="44" spans="1:14" x14ac:dyDescent="0.25">
      <c r="A44" s="3">
        <v>41</v>
      </c>
      <c r="B44" t="s">
        <v>228</v>
      </c>
      <c r="C44" t="s">
        <v>229</v>
      </c>
      <c r="D44" t="s">
        <v>230</v>
      </c>
      <c r="E44" t="s">
        <v>12</v>
      </c>
      <c r="F44" t="s">
        <v>231</v>
      </c>
      <c r="G44" s="1">
        <v>42195</v>
      </c>
      <c r="H44" s="1">
        <v>42359</v>
      </c>
      <c r="I44" s="1">
        <v>43820</v>
      </c>
      <c r="J44" s="966" t="s">
        <v>14966</v>
      </c>
      <c r="K44" t="s">
        <v>14967</v>
      </c>
      <c r="L44" t="s">
        <v>12</v>
      </c>
      <c r="M44" t="s">
        <v>14966</v>
      </c>
      <c r="N44" t="s">
        <v>14968</v>
      </c>
    </row>
    <row r="45" spans="1:14" x14ac:dyDescent="0.25">
      <c r="A45" s="3">
        <v>42</v>
      </c>
      <c r="B45" t="s">
        <v>232</v>
      </c>
      <c r="C45" t="s">
        <v>233</v>
      </c>
      <c r="D45" t="s">
        <v>234</v>
      </c>
      <c r="E45" t="s">
        <v>12</v>
      </c>
      <c r="F45" t="s">
        <v>235</v>
      </c>
      <c r="G45" s="1">
        <v>42047</v>
      </c>
      <c r="H45" s="1">
        <v>42110</v>
      </c>
      <c r="I45" s="1">
        <v>43937</v>
      </c>
      <c r="J45" s="966" t="s">
        <v>14969</v>
      </c>
      <c r="K45" t="s">
        <v>14970</v>
      </c>
      <c r="L45" t="s">
        <v>12</v>
      </c>
      <c r="M45" t="s">
        <v>14969</v>
      </c>
      <c r="N45" t="s">
        <v>14971</v>
      </c>
    </row>
    <row r="46" spans="1:14" x14ac:dyDescent="0.25">
      <c r="A46" s="3">
        <v>43</v>
      </c>
      <c r="B46" t="s">
        <v>232</v>
      </c>
      <c r="C46" t="s">
        <v>233</v>
      </c>
      <c r="D46" t="s">
        <v>234</v>
      </c>
      <c r="E46" t="s">
        <v>12</v>
      </c>
      <c r="F46" t="s">
        <v>235</v>
      </c>
      <c r="G46" s="1">
        <v>42047</v>
      </c>
      <c r="H46" s="1">
        <v>42110</v>
      </c>
      <c r="I46" s="1">
        <v>43937</v>
      </c>
      <c r="J46" s="966" t="s">
        <v>14972</v>
      </c>
      <c r="K46" t="s">
        <v>14973</v>
      </c>
      <c r="L46" t="s">
        <v>12</v>
      </c>
      <c r="M46" t="s">
        <v>14972</v>
      </c>
      <c r="N46" t="s">
        <v>14974</v>
      </c>
    </row>
    <row r="47" spans="1:14" x14ac:dyDescent="0.25">
      <c r="A47" s="3">
        <v>44</v>
      </c>
      <c r="B47" t="s">
        <v>232</v>
      </c>
      <c r="C47" t="s">
        <v>233</v>
      </c>
      <c r="D47" t="s">
        <v>234</v>
      </c>
      <c r="E47" t="s">
        <v>12</v>
      </c>
      <c r="F47" t="s">
        <v>235</v>
      </c>
      <c r="G47" s="1">
        <v>42047</v>
      </c>
      <c r="H47" s="1">
        <v>42110</v>
      </c>
      <c r="I47" s="1">
        <v>43937</v>
      </c>
      <c r="J47" s="966" t="s">
        <v>14975</v>
      </c>
      <c r="K47" t="s">
        <v>14976</v>
      </c>
      <c r="L47" t="s">
        <v>12</v>
      </c>
      <c r="M47" t="s">
        <v>14975</v>
      </c>
      <c r="N47" t="s">
        <v>14977</v>
      </c>
    </row>
    <row r="48" spans="1:14" x14ac:dyDescent="0.25">
      <c r="A48" s="3">
        <v>45</v>
      </c>
      <c r="B48" t="s">
        <v>232</v>
      </c>
      <c r="C48" t="s">
        <v>233</v>
      </c>
      <c r="D48" t="s">
        <v>234</v>
      </c>
      <c r="E48" t="s">
        <v>12</v>
      </c>
      <c r="F48" t="s">
        <v>235</v>
      </c>
      <c r="G48" s="1">
        <v>42047</v>
      </c>
      <c r="H48" s="1">
        <v>42110</v>
      </c>
      <c r="I48" s="1">
        <v>43937</v>
      </c>
      <c r="J48" s="966" t="s">
        <v>14978</v>
      </c>
      <c r="K48" t="s">
        <v>14979</v>
      </c>
      <c r="L48" t="s">
        <v>12</v>
      </c>
      <c r="M48" t="s">
        <v>14978</v>
      </c>
      <c r="N48" t="s">
        <v>14980</v>
      </c>
    </row>
    <row r="49" spans="1:14" x14ac:dyDescent="0.25">
      <c r="A49" s="3">
        <v>46</v>
      </c>
      <c r="B49" t="s">
        <v>232</v>
      </c>
      <c r="C49" t="s">
        <v>233</v>
      </c>
      <c r="D49" t="s">
        <v>234</v>
      </c>
      <c r="E49" t="s">
        <v>12</v>
      </c>
      <c r="F49" t="s">
        <v>235</v>
      </c>
      <c r="G49" s="1">
        <v>42047</v>
      </c>
      <c r="H49" s="1">
        <v>42110</v>
      </c>
      <c r="I49" s="1">
        <v>43937</v>
      </c>
      <c r="J49" s="966" t="s">
        <v>14981</v>
      </c>
      <c r="K49" t="s">
        <v>14982</v>
      </c>
      <c r="L49" t="s">
        <v>12</v>
      </c>
      <c r="M49" t="s">
        <v>14981</v>
      </c>
      <c r="N49" t="s">
        <v>14983</v>
      </c>
    </row>
    <row r="50" spans="1:14" x14ac:dyDescent="0.25">
      <c r="A50" s="3">
        <v>47</v>
      </c>
      <c r="B50" t="s">
        <v>232</v>
      </c>
      <c r="C50" t="s">
        <v>233</v>
      </c>
      <c r="D50" t="s">
        <v>234</v>
      </c>
      <c r="E50" t="s">
        <v>12</v>
      </c>
      <c r="F50" t="s">
        <v>235</v>
      </c>
      <c r="G50" s="1">
        <v>42047</v>
      </c>
      <c r="H50" s="1">
        <v>42110</v>
      </c>
      <c r="I50" s="1">
        <v>43937</v>
      </c>
      <c r="J50" s="966" t="s">
        <v>14984</v>
      </c>
      <c r="K50" t="s">
        <v>14985</v>
      </c>
      <c r="L50" t="s">
        <v>12</v>
      </c>
      <c r="M50" t="s">
        <v>14984</v>
      </c>
      <c r="N50" t="s">
        <v>14986</v>
      </c>
    </row>
    <row r="51" spans="1:14" x14ac:dyDescent="0.25">
      <c r="A51" s="3">
        <v>48</v>
      </c>
      <c r="B51" t="s">
        <v>232</v>
      </c>
      <c r="C51" t="s">
        <v>233</v>
      </c>
      <c r="D51" t="s">
        <v>234</v>
      </c>
      <c r="E51" t="s">
        <v>12</v>
      </c>
      <c r="F51" t="s">
        <v>235</v>
      </c>
      <c r="G51" s="1">
        <v>42047</v>
      </c>
      <c r="H51" s="1">
        <v>42110</v>
      </c>
      <c r="I51" s="1">
        <v>43937</v>
      </c>
      <c r="J51" s="966" t="s">
        <v>14987</v>
      </c>
      <c r="K51" t="s">
        <v>14988</v>
      </c>
      <c r="L51" t="s">
        <v>12</v>
      </c>
      <c r="M51" t="s">
        <v>14987</v>
      </c>
      <c r="N51" t="s">
        <v>14989</v>
      </c>
    </row>
    <row r="52" spans="1:14" x14ac:dyDescent="0.25">
      <c r="A52" s="3">
        <v>49</v>
      </c>
      <c r="B52" t="s">
        <v>232</v>
      </c>
      <c r="C52" t="s">
        <v>233</v>
      </c>
      <c r="D52" t="s">
        <v>234</v>
      </c>
      <c r="E52" t="s">
        <v>12</v>
      </c>
      <c r="F52" t="s">
        <v>235</v>
      </c>
      <c r="G52" s="1">
        <v>42047</v>
      </c>
      <c r="H52" s="1">
        <v>42110</v>
      </c>
      <c r="I52" s="1">
        <v>43937</v>
      </c>
      <c r="J52" s="966" t="s">
        <v>14990</v>
      </c>
      <c r="K52" t="s">
        <v>14991</v>
      </c>
      <c r="L52" t="s">
        <v>12</v>
      </c>
      <c r="M52" t="s">
        <v>14990</v>
      </c>
      <c r="N52" t="s">
        <v>14992</v>
      </c>
    </row>
    <row r="53" spans="1:14" x14ac:dyDescent="0.25">
      <c r="A53" s="3">
        <v>50</v>
      </c>
      <c r="B53" t="s">
        <v>236</v>
      </c>
      <c r="C53" t="s">
        <v>236</v>
      </c>
      <c r="D53" t="s">
        <v>237</v>
      </c>
      <c r="E53" t="s">
        <v>12</v>
      </c>
      <c r="F53" t="s">
        <v>238</v>
      </c>
      <c r="G53" s="1">
        <v>42177</v>
      </c>
      <c r="H53" s="1">
        <v>42273</v>
      </c>
      <c r="I53" s="1">
        <v>44099</v>
      </c>
      <c r="J53" s="966" t="s">
        <v>14993</v>
      </c>
      <c r="K53" t="s">
        <v>14994</v>
      </c>
      <c r="L53" t="s">
        <v>12</v>
      </c>
      <c r="M53" t="s">
        <v>14993</v>
      </c>
      <c r="N53" t="s">
        <v>14995</v>
      </c>
    </row>
    <row r="54" spans="1:14" x14ac:dyDescent="0.25">
      <c r="A54" s="3">
        <v>51</v>
      </c>
      <c r="B54" t="s">
        <v>236</v>
      </c>
      <c r="C54" t="s">
        <v>236</v>
      </c>
      <c r="D54" t="s">
        <v>237</v>
      </c>
      <c r="E54" t="s">
        <v>12</v>
      </c>
      <c r="F54" t="s">
        <v>238</v>
      </c>
      <c r="G54" s="1">
        <v>42177</v>
      </c>
      <c r="H54" s="1">
        <v>42273</v>
      </c>
      <c r="I54" s="1">
        <v>44099</v>
      </c>
      <c r="J54" s="966" t="s">
        <v>14993</v>
      </c>
      <c r="K54" t="s">
        <v>14994</v>
      </c>
      <c r="L54" t="s">
        <v>12</v>
      </c>
      <c r="M54" t="s">
        <v>14996</v>
      </c>
      <c r="N54" t="s">
        <v>14995</v>
      </c>
    </row>
    <row r="55" spans="1:14" x14ac:dyDescent="0.25">
      <c r="A55" s="3">
        <v>52</v>
      </c>
      <c r="B55" t="s">
        <v>239</v>
      </c>
      <c r="C55" t="s">
        <v>239</v>
      </c>
      <c r="D55" t="s">
        <v>240</v>
      </c>
      <c r="E55" t="s">
        <v>12</v>
      </c>
      <c r="F55" t="s">
        <v>241</v>
      </c>
      <c r="G55" s="1">
        <v>42527</v>
      </c>
      <c r="H55" s="1">
        <v>42545</v>
      </c>
      <c r="I55" s="1">
        <v>44006</v>
      </c>
      <c r="J55" s="966" t="s">
        <v>14997</v>
      </c>
      <c r="K55" t="s">
        <v>13926</v>
      </c>
      <c r="L55" t="s">
        <v>12</v>
      </c>
      <c r="M55" t="s">
        <v>14997</v>
      </c>
      <c r="N55" t="s">
        <v>13925</v>
      </c>
    </row>
    <row r="56" spans="1:14" x14ac:dyDescent="0.25">
      <c r="A56" s="3">
        <v>53</v>
      </c>
      <c r="B56" t="s">
        <v>239</v>
      </c>
      <c r="C56" t="s">
        <v>239</v>
      </c>
      <c r="D56" t="s">
        <v>240</v>
      </c>
      <c r="E56" t="s">
        <v>12</v>
      </c>
      <c r="F56" t="s">
        <v>241</v>
      </c>
      <c r="G56" s="1">
        <v>42527</v>
      </c>
      <c r="H56" s="1">
        <v>42545</v>
      </c>
      <c r="I56" s="1">
        <v>44006</v>
      </c>
      <c r="J56" s="966" t="s">
        <v>14998</v>
      </c>
      <c r="K56" t="s">
        <v>13923</v>
      </c>
      <c r="L56" t="s">
        <v>12</v>
      </c>
      <c r="M56" t="s">
        <v>14998</v>
      </c>
      <c r="N56" t="s">
        <v>13922</v>
      </c>
    </row>
    <row r="57" spans="1:14" x14ac:dyDescent="0.25">
      <c r="A57" s="3">
        <v>54</v>
      </c>
      <c r="B57" t="s">
        <v>242</v>
      </c>
      <c r="C57" t="s">
        <v>243</v>
      </c>
      <c r="D57" t="s">
        <v>244</v>
      </c>
      <c r="E57" t="s">
        <v>12</v>
      </c>
      <c r="F57" t="s">
        <v>245</v>
      </c>
      <c r="G57" s="1">
        <v>42121</v>
      </c>
      <c r="H57" s="1">
        <v>42160</v>
      </c>
      <c r="I57" s="1">
        <v>43987</v>
      </c>
      <c r="J57" s="966" t="s">
        <v>15018</v>
      </c>
      <c r="K57" t="s">
        <v>15019</v>
      </c>
      <c r="L57" t="s">
        <v>12</v>
      </c>
      <c r="M57" t="s">
        <v>15018</v>
      </c>
      <c r="N57" t="s">
        <v>15020</v>
      </c>
    </row>
    <row r="58" spans="1:14" x14ac:dyDescent="0.25">
      <c r="A58" s="3">
        <v>55</v>
      </c>
      <c r="B58" t="s">
        <v>242</v>
      </c>
      <c r="C58" t="s">
        <v>243</v>
      </c>
      <c r="D58" t="s">
        <v>244</v>
      </c>
      <c r="E58" t="s">
        <v>12</v>
      </c>
      <c r="F58" t="s">
        <v>245</v>
      </c>
      <c r="G58" s="1">
        <v>42121</v>
      </c>
      <c r="H58" s="1">
        <v>42160</v>
      </c>
      <c r="I58" s="1">
        <v>43987</v>
      </c>
      <c r="J58" s="966" t="s">
        <v>15021</v>
      </c>
      <c r="K58" t="s">
        <v>15022</v>
      </c>
      <c r="L58" t="s">
        <v>12</v>
      </c>
      <c r="M58" t="s">
        <v>15021</v>
      </c>
      <c r="N58" t="s">
        <v>15023</v>
      </c>
    </row>
    <row r="59" spans="1:14" x14ac:dyDescent="0.25">
      <c r="A59" s="3">
        <v>56</v>
      </c>
      <c r="B59" t="s">
        <v>246</v>
      </c>
      <c r="C59" t="s">
        <v>247</v>
      </c>
      <c r="D59" t="s">
        <v>248</v>
      </c>
      <c r="E59" t="s">
        <v>12</v>
      </c>
      <c r="F59" t="s">
        <v>249</v>
      </c>
      <c r="G59" s="1">
        <v>42107</v>
      </c>
      <c r="H59" s="1">
        <v>42247</v>
      </c>
      <c r="I59" s="1">
        <v>43343</v>
      </c>
      <c r="J59" s="966" t="s">
        <v>15024</v>
      </c>
      <c r="K59" t="s">
        <v>15025</v>
      </c>
      <c r="L59" t="s">
        <v>12</v>
      </c>
      <c r="M59" t="s">
        <v>15024</v>
      </c>
      <c r="N59" t="s">
        <v>15026</v>
      </c>
    </row>
    <row r="60" spans="1:14" x14ac:dyDescent="0.25">
      <c r="A60" s="3">
        <v>57</v>
      </c>
      <c r="B60" t="s">
        <v>246</v>
      </c>
      <c r="C60" t="s">
        <v>247</v>
      </c>
      <c r="D60" t="s">
        <v>248</v>
      </c>
      <c r="E60" t="s">
        <v>12</v>
      </c>
      <c r="F60" t="s">
        <v>249</v>
      </c>
      <c r="G60" s="1">
        <v>42107</v>
      </c>
      <c r="H60" s="1">
        <v>42247</v>
      </c>
      <c r="I60" s="1">
        <v>43343</v>
      </c>
      <c r="J60" s="966" t="s">
        <v>15027</v>
      </c>
      <c r="K60" t="s">
        <v>15028</v>
      </c>
      <c r="L60" t="s">
        <v>12</v>
      </c>
      <c r="M60" t="s">
        <v>15027</v>
      </c>
      <c r="N60" t="s">
        <v>15029</v>
      </c>
    </row>
    <row r="61" spans="1:14" x14ac:dyDescent="0.25">
      <c r="A61" s="3">
        <v>58</v>
      </c>
      <c r="B61" t="s">
        <v>246</v>
      </c>
      <c r="C61" t="s">
        <v>247</v>
      </c>
      <c r="D61" t="s">
        <v>248</v>
      </c>
      <c r="E61" t="s">
        <v>12</v>
      </c>
      <c r="F61" t="s">
        <v>249</v>
      </c>
      <c r="G61" s="1">
        <v>42107</v>
      </c>
      <c r="H61" s="1">
        <v>42247</v>
      </c>
      <c r="I61" s="1">
        <v>43343</v>
      </c>
      <c r="J61" s="966" t="s">
        <v>15030</v>
      </c>
      <c r="K61" t="s">
        <v>15031</v>
      </c>
      <c r="L61" t="s">
        <v>12</v>
      </c>
      <c r="M61" t="s">
        <v>15030</v>
      </c>
      <c r="N61" t="s">
        <v>15032</v>
      </c>
    </row>
    <row r="62" spans="1:14" x14ac:dyDescent="0.25">
      <c r="A62" s="3">
        <v>59</v>
      </c>
      <c r="B62" t="s">
        <v>246</v>
      </c>
      <c r="C62" t="s">
        <v>247</v>
      </c>
      <c r="D62" t="s">
        <v>248</v>
      </c>
      <c r="E62" t="s">
        <v>12</v>
      </c>
      <c r="F62" t="s">
        <v>249</v>
      </c>
      <c r="G62" s="1">
        <v>42107</v>
      </c>
      <c r="H62" s="1">
        <v>42247</v>
      </c>
      <c r="I62" s="1">
        <v>43343</v>
      </c>
      <c r="J62" s="966" t="s">
        <v>15030</v>
      </c>
      <c r="K62" t="s">
        <v>15031</v>
      </c>
      <c r="L62" t="s">
        <v>12</v>
      </c>
      <c r="M62" t="s">
        <v>15033</v>
      </c>
      <c r="N62" t="s">
        <v>15032</v>
      </c>
    </row>
    <row r="63" spans="1:14" x14ac:dyDescent="0.25">
      <c r="A63" s="3">
        <v>60</v>
      </c>
      <c r="B63" t="s">
        <v>250</v>
      </c>
      <c r="C63" t="s">
        <v>251</v>
      </c>
      <c r="D63" t="s">
        <v>252</v>
      </c>
      <c r="E63" t="s">
        <v>12</v>
      </c>
      <c r="F63" t="s">
        <v>253</v>
      </c>
      <c r="G63" s="1">
        <v>42443</v>
      </c>
      <c r="H63" s="1">
        <v>42476</v>
      </c>
      <c r="I63" s="1">
        <v>43937</v>
      </c>
      <c r="J63" s="966" t="s">
        <v>15034</v>
      </c>
      <c r="K63" t="s">
        <v>13970</v>
      </c>
      <c r="L63" t="s">
        <v>12</v>
      </c>
      <c r="M63" t="s">
        <v>15034</v>
      </c>
      <c r="N63" t="s">
        <v>13969</v>
      </c>
    </row>
    <row r="64" spans="1:14" x14ac:dyDescent="0.25">
      <c r="A64" s="3">
        <v>61</v>
      </c>
      <c r="B64" t="s">
        <v>250</v>
      </c>
      <c r="C64" t="s">
        <v>251</v>
      </c>
      <c r="D64" t="s">
        <v>252</v>
      </c>
      <c r="E64" t="s">
        <v>12</v>
      </c>
      <c r="F64" t="s">
        <v>253</v>
      </c>
      <c r="G64" s="1">
        <v>42443</v>
      </c>
      <c r="H64" s="1">
        <v>42476</v>
      </c>
      <c r="I64" s="1">
        <v>43937</v>
      </c>
      <c r="J64" s="966" t="s">
        <v>15035</v>
      </c>
      <c r="K64" t="s">
        <v>13929</v>
      </c>
      <c r="L64" t="s">
        <v>12</v>
      </c>
      <c r="M64" t="s">
        <v>15035</v>
      </c>
      <c r="N64" t="s">
        <v>13928</v>
      </c>
    </row>
    <row r="65" spans="1:14" x14ac:dyDescent="0.25">
      <c r="A65" s="3">
        <v>62</v>
      </c>
      <c r="B65" t="s">
        <v>250</v>
      </c>
      <c r="C65" t="s">
        <v>251</v>
      </c>
      <c r="D65" t="s">
        <v>252</v>
      </c>
      <c r="E65" t="s">
        <v>12</v>
      </c>
      <c r="F65" t="s">
        <v>253</v>
      </c>
      <c r="G65" s="1">
        <v>42443</v>
      </c>
      <c r="H65" s="1">
        <v>42476</v>
      </c>
      <c r="I65" s="1">
        <v>43937</v>
      </c>
      <c r="J65" s="966" t="s">
        <v>15036</v>
      </c>
      <c r="K65" t="s">
        <v>13950</v>
      </c>
      <c r="L65" t="s">
        <v>12</v>
      </c>
      <c r="M65" t="s">
        <v>15036</v>
      </c>
      <c r="N65" t="s">
        <v>13949</v>
      </c>
    </row>
    <row r="66" spans="1:14" x14ac:dyDescent="0.25">
      <c r="A66" s="3">
        <v>63</v>
      </c>
      <c r="B66" t="s">
        <v>254</v>
      </c>
      <c r="C66" t="s">
        <v>255</v>
      </c>
      <c r="D66" t="s">
        <v>256</v>
      </c>
      <c r="E66" t="s">
        <v>12</v>
      </c>
      <c r="F66" t="s">
        <v>257</v>
      </c>
      <c r="G66" s="1">
        <v>42443</v>
      </c>
      <c r="H66" s="1">
        <v>42476</v>
      </c>
      <c r="I66" s="1">
        <v>43937</v>
      </c>
      <c r="J66" s="966" t="s">
        <v>15037</v>
      </c>
      <c r="K66" t="s">
        <v>13976</v>
      </c>
      <c r="L66" t="s">
        <v>12</v>
      </c>
      <c r="M66" t="s">
        <v>15037</v>
      </c>
      <c r="N66" t="s">
        <v>13975</v>
      </c>
    </row>
    <row r="67" spans="1:14" x14ac:dyDescent="0.25">
      <c r="A67" s="3">
        <v>64</v>
      </c>
      <c r="B67" t="s">
        <v>254</v>
      </c>
      <c r="C67" t="s">
        <v>255</v>
      </c>
      <c r="D67" t="s">
        <v>256</v>
      </c>
      <c r="E67" t="s">
        <v>12</v>
      </c>
      <c r="F67" t="s">
        <v>257</v>
      </c>
      <c r="G67" s="1">
        <v>42443</v>
      </c>
      <c r="H67" s="1">
        <v>42476</v>
      </c>
      <c r="I67" s="1">
        <v>43937</v>
      </c>
      <c r="J67" s="966" t="s">
        <v>15038</v>
      </c>
      <c r="K67" t="s">
        <v>13941</v>
      </c>
      <c r="L67" t="s">
        <v>12</v>
      </c>
      <c r="M67" t="s">
        <v>15038</v>
      </c>
      <c r="N67" t="s">
        <v>13940</v>
      </c>
    </row>
    <row r="68" spans="1:14" x14ac:dyDescent="0.25">
      <c r="A68" s="3">
        <v>65</v>
      </c>
      <c r="B68" t="s">
        <v>258</v>
      </c>
      <c r="C68" t="s">
        <v>259</v>
      </c>
      <c r="D68" t="s">
        <v>252</v>
      </c>
      <c r="E68" t="s">
        <v>12</v>
      </c>
      <c r="F68" t="s">
        <v>260</v>
      </c>
      <c r="G68" s="1">
        <v>42443</v>
      </c>
      <c r="H68" s="1">
        <v>42476</v>
      </c>
      <c r="I68" s="1">
        <v>43937</v>
      </c>
      <c r="J68" s="966" t="s">
        <v>15039</v>
      </c>
      <c r="K68" t="s">
        <v>13935</v>
      </c>
      <c r="L68" t="s">
        <v>12</v>
      </c>
      <c r="M68" t="s">
        <v>15039</v>
      </c>
      <c r="N68" t="s">
        <v>13934</v>
      </c>
    </row>
    <row r="69" spans="1:14" x14ac:dyDescent="0.25">
      <c r="A69" s="3">
        <v>66</v>
      </c>
      <c r="B69" t="s">
        <v>261</v>
      </c>
      <c r="C69" t="s">
        <v>262</v>
      </c>
      <c r="D69" t="s">
        <v>252</v>
      </c>
      <c r="E69" t="s">
        <v>12</v>
      </c>
      <c r="F69" t="s">
        <v>263</v>
      </c>
      <c r="G69" s="1">
        <v>42443</v>
      </c>
      <c r="H69" s="1">
        <v>42476</v>
      </c>
      <c r="I69" s="1">
        <v>43937</v>
      </c>
      <c r="J69" s="966" t="s">
        <v>15040</v>
      </c>
      <c r="K69" t="s">
        <v>13953</v>
      </c>
      <c r="L69" t="s">
        <v>12</v>
      </c>
      <c r="M69" t="s">
        <v>15040</v>
      </c>
      <c r="N69" t="s">
        <v>13952</v>
      </c>
    </row>
    <row r="70" spans="1:14" x14ac:dyDescent="0.25">
      <c r="A70" s="3">
        <v>67</v>
      </c>
      <c r="B70" t="s">
        <v>264</v>
      </c>
      <c r="C70" t="s">
        <v>265</v>
      </c>
      <c r="D70" t="s">
        <v>266</v>
      </c>
      <c r="E70" t="s">
        <v>12</v>
      </c>
      <c r="F70" t="s">
        <v>267</v>
      </c>
      <c r="G70" s="1">
        <v>42443</v>
      </c>
      <c r="H70" s="1">
        <v>42476</v>
      </c>
      <c r="I70" s="1">
        <v>43937</v>
      </c>
      <c r="J70" s="966" t="s">
        <v>15041</v>
      </c>
      <c r="K70" t="s">
        <v>13944</v>
      </c>
      <c r="L70" t="s">
        <v>12</v>
      </c>
      <c r="M70" t="s">
        <v>15041</v>
      </c>
      <c r="N70" t="s">
        <v>13943</v>
      </c>
    </row>
    <row r="71" spans="1:14" x14ac:dyDescent="0.25">
      <c r="A71" s="3">
        <v>68</v>
      </c>
      <c r="B71" t="s">
        <v>268</v>
      </c>
      <c r="C71" t="s">
        <v>269</v>
      </c>
      <c r="D71" t="s">
        <v>256</v>
      </c>
      <c r="E71" t="s">
        <v>12</v>
      </c>
      <c r="F71" t="s">
        <v>270</v>
      </c>
      <c r="G71" s="1">
        <v>42443</v>
      </c>
      <c r="H71" s="1">
        <v>42476</v>
      </c>
      <c r="I71" s="1">
        <v>43937</v>
      </c>
      <c r="J71" s="966" t="s">
        <v>15042</v>
      </c>
      <c r="K71" t="s">
        <v>13947</v>
      </c>
      <c r="L71" t="s">
        <v>12</v>
      </c>
      <c r="M71" t="s">
        <v>15042</v>
      </c>
      <c r="N71" t="s">
        <v>13946</v>
      </c>
    </row>
    <row r="72" spans="1:14" x14ac:dyDescent="0.25">
      <c r="A72" s="3">
        <v>69</v>
      </c>
      <c r="B72" t="s">
        <v>271</v>
      </c>
      <c r="C72" t="s">
        <v>272</v>
      </c>
      <c r="D72" t="s">
        <v>273</v>
      </c>
      <c r="E72" t="s">
        <v>12</v>
      </c>
      <c r="F72" t="s">
        <v>274</v>
      </c>
      <c r="G72" s="1">
        <v>42115</v>
      </c>
      <c r="H72" s="1">
        <v>42135</v>
      </c>
      <c r="I72" s="1">
        <v>43962</v>
      </c>
      <c r="J72" s="966" t="s">
        <v>15043</v>
      </c>
      <c r="K72" t="s">
        <v>15044</v>
      </c>
      <c r="L72" t="s">
        <v>12</v>
      </c>
      <c r="M72" t="s">
        <v>15043</v>
      </c>
      <c r="N72" t="s">
        <v>15045</v>
      </c>
    </row>
    <row r="73" spans="1:14" x14ac:dyDescent="0.25">
      <c r="A73" s="3">
        <v>70</v>
      </c>
      <c r="B73" t="s">
        <v>271</v>
      </c>
      <c r="C73" t="s">
        <v>272</v>
      </c>
      <c r="D73" t="s">
        <v>273</v>
      </c>
      <c r="E73" t="s">
        <v>12</v>
      </c>
      <c r="F73" t="s">
        <v>274</v>
      </c>
      <c r="G73" s="1">
        <v>42115</v>
      </c>
      <c r="H73" s="1">
        <v>42135</v>
      </c>
      <c r="I73" s="1">
        <v>43962</v>
      </c>
      <c r="J73" s="966" t="s">
        <v>15046</v>
      </c>
      <c r="K73" t="s">
        <v>15047</v>
      </c>
      <c r="L73" t="s">
        <v>12</v>
      </c>
      <c r="M73" t="s">
        <v>15046</v>
      </c>
      <c r="N73" t="s">
        <v>15048</v>
      </c>
    </row>
    <row r="74" spans="1:14" x14ac:dyDescent="0.25">
      <c r="A74" s="3">
        <v>71</v>
      </c>
      <c r="B74" t="s">
        <v>271</v>
      </c>
      <c r="C74" t="s">
        <v>272</v>
      </c>
      <c r="D74" t="s">
        <v>273</v>
      </c>
      <c r="E74" t="s">
        <v>12</v>
      </c>
      <c r="F74" t="s">
        <v>274</v>
      </c>
      <c r="G74" s="1">
        <v>42115</v>
      </c>
      <c r="H74" s="1">
        <v>42135</v>
      </c>
      <c r="I74" s="1">
        <v>43962</v>
      </c>
      <c r="J74" s="966" t="s">
        <v>15049</v>
      </c>
      <c r="K74" t="s">
        <v>15050</v>
      </c>
      <c r="L74" t="s">
        <v>12</v>
      </c>
      <c r="M74" t="s">
        <v>15049</v>
      </c>
      <c r="N74" t="s">
        <v>15051</v>
      </c>
    </row>
    <row r="75" spans="1:14" x14ac:dyDescent="0.25">
      <c r="A75" s="3">
        <v>72</v>
      </c>
      <c r="B75" t="s">
        <v>271</v>
      </c>
      <c r="C75" t="s">
        <v>272</v>
      </c>
      <c r="D75" t="s">
        <v>273</v>
      </c>
      <c r="E75" t="s">
        <v>12</v>
      </c>
      <c r="F75" t="s">
        <v>274</v>
      </c>
      <c r="G75" s="1">
        <v>42115</v>
      </c>
      <c r="H75" s="1">
        <v>42135</v>
      </c>
      <c r="I75" s="1">
        <v>43962</v>
      </c>
      <c r="J75" s="966" t="s">
        <v>15052</v>
      </c>
      <c r="K75" t="s">
        <v>15053</v>
      </c>
      <c r="L75" t="s">
        <v>12</v>
      </c>
      <c r="M75" t="s">
        <v>15052</v>
      </c>
      <c r="N75" t="s">
        <v>15054</v>
      </c>
    </row>
    <row r="76" spans="1:14" x14ac:dyDescent="0.25">
      <c r="A76" s="3">
        <v>73</v>
      </c>
      <c r="B76" t="s">
        <v>271</v>
      </c>
      <c r="C76" t="s">
        <v>272</v>
      </c>
      <c r="D76" t="s">
        <v>273</v>
      </c>
      <c r="E76" t="s">
        <v>12</v>
      </c>
      <c r="F76" t="s">
        <v>274</v>
      </c>
      <c r="G76" s="1">
        <v>42115</v>
      </c>
      <c r="H76" s="1">
        <v>42135</v>
      </c>
      <c r="I76" s="1">
        <v>43962</v>
      </c>
      <c r="J76" s="966" t="s">
        <v>15055</v>
      </c>
      <c r="K76" t="s">
        <v>15056</v>
      </c>
      <c r="L76" t="s">
        <v>12</v>
      </c>
      <c r="M76" t="s">
        <v>15055</v>
      </c>
      <c r="N76" t="s">
        <v>15057</v>
      </c>
    </row>
    <row r="77" spans="1:14" x14ac:dyDescent="0.25">
      <c r="A77" s="3">
        <v>74</v>
      </c>
      <c r="B77" t="s">
        <v>271</v>
      </c>
      <c r="C77" t="s">
        <v>272</v>
      </c>
      <c r="D77" t="s">
        <v>273</v>
      </c>
      <c r="E77" t="s">
        <v>12</v>
      </c>
      <c r="F77" t="s">
        <v>274</v>
      </c>
      <c r="G77" s="1">
        <v>42115</v>
      </c>
      <c r="H77" s="1">
        <v>42135</v>
      </c>
      <c r="I77" s="1">
        <v>43962</v>
      </c>
      <c r="J77" s="966" t="s">
        <v>15058</v>
      </c>
      <c r="K77" t="s">
        <v>15059</v>
      </c>
      <c r="L77" t="s">
        <v>12</v>
      </c>
      <c r="M77" t="s">
        <v>15058</v>
      </c>
      <c r="N77" t="s">
        <v>15060</v>
      </c>
    </row>
    <row r="78" spans="1:14" x14ac:dyDescent="0.25">
      <c r="A78" s="3">
        <v>75</v>
      </c>
      <c r="B78" t="s">
        <v>271</v>
      </c>
      <c r="C78" t="s">
        <v>272</v>
      </c>
      <c r="D78" t="s">
        <v>273</v>
      </c>
      <c r="E78" t="s">
        <v>12</v>
      </c>
      <c r="F78" t="s">
        <v>274</v>
      </c>
      <c r="G78" s="1">
        <v>42115</v>
      </c>
      <c r="H78" s="1">
        <v>42135</v>
      </c>
      <c r="I78" s="1">
        <v>43962</v>
      </c>
      <c r="J78" s="966" t="s">
        <v>15061</v>
      </c>
      <c r="K78" t="s">
        <v>15062</v>
      </c>
      <c r="L78" t="s">
        <v>12</v>
      </c>
      <c r="M78" t="s">
        <v>15061</v>
      </c>
      <c r="N78" t="s">
        <v>15063</v>
      </c>
    </row>
    <row r="79" spans="1:14" x14ac:dyDescent="0.25">
      <c r="A79" s="3">
        <v>76</v>
      </c>
      <c r="B79" t="s">
        <v>271</v>
      </c>
      <c r="C79" t="s">
        <v>272</v>
      </c>
      <c r="D79" t="s">
        <v>273</v>
      </c>
      <c r="E79" t="s">
        <v>12</v>
      </c>
      <c r="F79" t="s">
        <v>274</v>
      </c>
      <c r="G79" s="1">
        <v>42115</v>
      </c>
      <c r="H79" s="1">
        <v>42135</v>
      </c>
      <c r="I79" s="1">
        <v>43962</v>
      </c>
      <c r="J79" s="966" t="s">
        <v>15064</v>
      </c>
      <c r="K79" t="s">
        <v>15065</v>
      </c>
      <c r="L79" t="s">
        <v>12</v>
      </c>
      <c r="M79" t="s">
        <v>15064</v>
      </c>
      <c r="N79" t="s">
        <v>15066</v>
      </c>
    </row>
    <row r="80" spans="1:14" x14ac:dyDescent="0.25">
      <c r="A80" s="3">
        <v>77</v>
      </c>
      <c r="B80" t="s">
        <v>271</v>
      </c>
      <c r="C80" t="s">
        <v>272</v>
      </c>
      <c r="D80" t="s">
        <v>273</v>
      </c>
      <c r="E80" t="s">
        <v>12</v>
      </c>
      <c r="F80" t="s">
        <v>274</v>
      </c>
      <c r="G80" s="1">
        <v>42115</v>
      </c>
      <c r="H80" s="1">
        <v>42135</v>
      </c>
      <c r="I80" s="1">
        <v>43962</v>
      </c>
      <c r="J80" s="966" t="s">
        <v>15067</v>
      </c>
      <c r="K80" t="s">
        <v>15068</v>
      </c>
      <c r="L80" t="s">
        <v>12</v>
      </c>
      <c r="M80" t="s">
        <v>15067</v>
      </c>
      <c r="N80" t="s">
        <v>15069</v>
      </c>
    </row>
    <row r="81" spans="1:14" x14ac:dyDescent="0.25">
      <c r="A81" s="3">
        <v>78</v>
      </c>
      <c r="B81" t="s">
        <v>271</v>
      </c>
      <c r="C81" t="s">
        <v>272</v>
      </c>
      <c r="D81" t="s">
        <v>273</v>
      </c>
      <c r="E81" t="s">
        <v>12</v>
      </c>
      <c r="F81" t="s">
        <v>274</v>
      </c>
      <c r="G81" s="1">
        <v>42115</v>
      </c>
      <c r="H81" s="1">
        <v>42135</v>
      </c>
      <c r="I81" s="1">
        <v>43962</v>
      </c>
      <c r="J81" s="966" t="s">
        <v>15070</v>
      </c>
      <c r="K81" t="s">
        <v>15071</v>
      </c>
      <c r="L81" t="s">
        <v>12</v>
      </c>
      <c r="M81" t="s">
        <v>15070</v>
      </c>
      <c r="N81" t="s">
        <v>15072</v>
      </c>
    </row>
    <row r="82" spans="1:14" x14ac:dyDescent="0.25">
      <c r="A82" s="3">
        <v>79</v>
      </c>
      <c r="B82" t="s">
        <v>275</v>
      </c>
      <c r="C82" t="s">
        <v>276</v>
      </c>
      <c r="D82" t="s">
        <v>277</v>
      </c>
      <c r="E82" t="s">
        <v>12</v>
      </c>
      <c r="F82" t="s">
        <v>278</v>
      </c>
      <c r="G82" s="1">
        <v>42115</v>
      </c>
      <c r="H82" s="1">
        <v>42129</v>
      </c>
      <c r="I82" s="1">
        <v>43956</v>
      </c>
      <c r="J82" s="966" t="s">
        <v>15073</v>
      </c>
      <c r="K82" t="s">
        <v>15074</v>
      </c>
      <c r="L82" t="s">
        <v>12</v>
      </c>
      <c r="M82" t="s">
        <v>15073</v>
      </c>
      <c r="N82" t="s">
        <v>15075</v>
      </c>
    </row>
    <row r="83" spans="1:14" x14ac:dyDescent="0.25">
      <c r="A83" s="3">
        <v>80</v>
      </c>
      <c r="B83" t="s">
        <v>275</v>
      </c>
      <c r="C83" t="s">
        <v>276</v>
      </c>
      <c r="D83" t="s">
        <v>277</v>
      </c>
      <c r="E83" t="s">
        <v>12</v>
      </c>
      <c r="F83" t="s">
        <v>278</v>
      </c>
      <c r="G83" s="1">
        <v>42115</v>
      </c>
      <c r="H83" s="1">
        <v>42129</v>
      </c>
      <c r="I83" s="1">
        <v>43956</v>
      </c>
      <c r="J83" s="966" t="s">
        <v>15076</v>
      </c>
      <c r="K83" t="s">
        <v>15077</v>
      </c>
      <c r="L83" t="s">
        <v>12</v>
      </c>
      <c r="M83" t="s">
        <v>15076</v>
      </c>
      <c r="N83" t="s">
        <v>15078</v>
      </c>
    </row>
    <row r="84" spans="1:14" x14ac:dyDescent="0.25">
      <c r="A84" s="3">
        <v>81</v>
      </c>
      <c r="B84" t="s">
        <v>275</v>
      </c>
      <c r="C84" t="s">
        <v>276</v>
      </c>
      <c r="D84" t="s">
        <v>277</v>
      </c>
      <c r="E84" t="s">
        <v>12</v>
      </c>
      <c r="F84" t="s">
        <v>278</v>
      </c>
      <c r="G84" s="1">
        <v>42115</v>
      </c>
      <c r="H84" s="1">
        <v>42129</v>
      </c>
      <c r="I84" s="1">
        <v>43956</v>
      </c>
      <c r="J84" s="966" t="s">
        <v>15079</v>
      </c>
      <c r="K84" t="s">
        <v>15080</v>
      </c>
      <c r="L84" t="s">
        <v>12</v>
      </c>
      <c r="M84" t="s">
        <v>15079</v>
      </c>
      <c r="N84" t="s">
        <v>15081</v>
      </c>
    </row>
    <row r="85" spans="1:14" x14ac:dyDescent="0.25">
      <c r="A85" s="3">
        <v>82</v>
      </c>
      <c r="B85" t="s">
        <v>275</v>
      </c>
      <c r="C85" t="s">
        <v>276</v>
      </c>
      <c r="D85" t="s">
        <v>277</v>
      </c>
      <c r="E85" t="s">
        <v>12</v>
      </c>
      <c r="F85" t="s">
        <v>278</v>
      </c>
      <c r="G85" s="1">
        <v>42115</v>
      </c>
      <c r="H85" s="1">
        <v>42129</v>
      </c>
      <c r="I85" s="1">
        <v>43956</v>
      </c>
      <c r="J85" s="966" t="s">
        <v>15082</v>
      </c>
      <c r="K85" t="s">
        <v>15083</v>
      </c>
      <c r="L85" t="s">
        <v>12</v>
      </c>
      <c r="M85" t="s">
        <v>15082</v>
      </c>
      <c r="N85" t="s">
        <v>15084</v>
      </c>
    </row>
    <row r="86" spans="1:14" x14ac:dyDescent="0.25">
      <c r="A86" s="3">
        <v>83</v>
      </c>
      <c r="B86" t="s">
        <v>275</v>
      </c>
      <c r="C86" t="s">
        <v>276</v>
      </c>
      <c r="D86" t="s">
        <v>277</v>
      </c>
      <c r="E86" t="s">
        <v>12</v>
      </c>
      <c r="F86" t="s">
        <v>278</v>
      </c>
      <c r="G86" s="1">
        <v>42115</v>
      </c>
      <c r="H86" s="1">
        <v>42129</v>
      </c>
      <c r="I86" s="1">
        <v>43956</v>
      </c>
      <c r="J86" s="966" t="s">
        <v>15085</v>
      </c>
      <c r="K86" t="s">
        <v>15086</v>
      </c>
      <c r="L86" t="s">
        <v>12</v>
      </c>
      <c r="M86" t="s">
        <v>15085</v>
      </c>
      <c r="N86" t="s">
        <v>15087</v>
      </c>
    </row>
    <row r="87" spans="1:14" x14ac:dyDescent="0.25">
      <c r="A87" s="3">
        <v>84</v>
      </c>
      <c r="B87" t="s">
        <v>275</v>
      </c>
      <c r="C87" t="s">
        <v>276</v>
      </c>
      <c r="D87" t="s">
        <v>277</v>
      </c>
      <c r="E87" t="s">
        <v>12</v>
      </c>
      <c r="F87" t="s">
        <v>278</v>
      </c>
      <c r="G87" s="1">
        <v>42115</v>
      </c>
      <c r="H87" s="1">
        <v>42129</v>
      </c>
      <c r="I87" s="1">
        <v>43956</v>
      </c>
      <c r="J87" s="966" t="s">
        <v>15088</v>
      </c>
      <c r="K87" t="s">
        <v>15089</v>
      </c>
      <c r="L87" t="s">
        <v>12</v>
      </c>
      <c r="M87" t="s">
        <v>15088</v>
      </c>
      <c r="N87" t="s">
        <v>15090</v>
      </c>
    </row>
    <row r="88" spans="1:14" x14ac:dyDescent="0.25">
      <c r="A88" s="3">
        <v>85</v>
      </c>
      <c r="B88" t="s">
        <v>275</v>
      </c>
      <c r="C88" t="s">
        <v>276</v>
      </c>
      <c r="D88" t="s">
        <v>277</v>
      </c>
      <c r="E88" t="s">
        <v>12</v>
      </c>
      <c r="F88" t="s">
        <v>278</v>
      </c>
      <c r="G88" s="1">
        <v>42115</v>
      </c>
      <c r="H88" s="1">
        <v>42129</v>
      </c>
      <c r="I88" s="1">
        <v>43956</v>
      </c>
      <c r="J88" s="966" t="s">
        <v>15091</v>
      </c>
      <c r="K88" t="s">
        <v>15092</v>
      </c>
      <c r="L88" t="s">
        <v>12</v>
      </c>
      <c r="M88" t="s">
        <v>15091</v>
      </c>
      <c r="N88" t="s">
        <v>15093</v>
      </c>
    </row>
    <row r="89" spans="1:14" x14ac:dyDescent="0.25">
      <c r="A89" s="3">
        <v>86</v>
      </c>
      <c r="B89" t="s">
        <v>275</v>
      </c>
      <c r="C89" t="s">
        <v>276</v>
      </c>
      <c r="D89" t="s">
        <v>277</v>
      </c>
      <c r="E89" t="s">
        <v>12</v>
      </c>
      <c r="F89" t="s">
        <v>278</v>
      </c>
      <c r="G89" s="1">
        <v>42115</v>
      </c>
      <c r="H89" s="1">
        <v>42129</v>
      </c>
      <c r="I89" s="1">
        <v>43956</v>
      </c>
      <c r="J89" s="966" t="s">
        <v>15094</v>
      </c>
      <c r="K89" t="s">
        <v>15095</v>
      </c>
      <c r="L89" t="s">
        <v>12</v>
      </c>
      <c r="M89" t="s">
        <v>15094</v>
      </c>
      <c r="N89" t="s">
        <v>15096</v>
      </c>
    </row>
    <row r="90" spans="1:14" x14ac:dyDescent="0.25">
      <c r="A90" s="3">
        <v>87</v>
      </c>
      <c r="B90" t="s">
        <v>275</v>
      </c>
      <c r="C90" t="s">
        <v>276</v>
      </c>
      <c r="D90" t="s">
        <v>277</v>
      </c>
      <c r="E90" t="s">
        <v>12</v>
      </c>
      <c r="F90" t="s">
        <v>278</v>
      </c>
      <c r="G90" s="1">
        <v>42115</v>
      </c>
      <c r="H90" s="1">
        <v>42129</v>
      </c>
      <c r="I90" s="1">
        <v>43956</v>
      </c>
      <c r="J90" s="966" t="s">
        <v>15097</v>
      </c>
      <c r="K90" t="s">
        <v>15098</v>
      </c>
      <c r="L90" t="s">
        <v>12</v>
      </c>
      <c r="M90" t="s">
        <v>15097</v>
      </c>
      <c r="N90" t="s">
        <v>15099</v>
      </c>
    </row>
    <row r="91" spans="1:14" x14ac:dyDescent="0.25">
      <c r="A91" s="3">
        <v>88</v>
      </c>
      <c r="B91" t="s">
        <v>275</v>
      </c>
      <c r="C91" t="s">
        <v>276</v>
      </c>
      <c r="D91" t="s">
        <v>277</v>
      </c>
      <c r="E91" t="s">
        <v>12</v>
      </c>
      <c r="F91" t="s">
        <v>278</v>
      </c>
      <c r="G91" s="1">
        <v>42115</v>
      </c>
      <c r="H91" s="1">
        <v>42129</v>
      </c>
      <c r="I91" s="1">
        <v>43956</v>
      </c>
      <c r="J91" s="966" t="s">
        <v>15100</v>
      </c>
      <c r="K91" t="s">
        <v>15101</v>
      </c>
      <c r="L91" t="s">
        <v>12</v>
      </c>
      <c r="M91" t="s">
        <v>15100</v>
      </c>
      <c r="N91" t="s">
        <v>15102</v>
      </c>
    </row>
    <row r="92" spans="1:14" x14ac:dyDescent="0.25">
      <c r="A92" s="3">
        <v>89</v>
      </c>
      <c r="B92" t="s">
        <v>279</v>
      </c>
      <c r="C92" t="s">
        <v>280</v>
      </c>
      <c r="D92" t="s">
        <v>281</v>
      </c>
      <c r="E92" t="s">
        <v>12</v>
      </c>
      <c r="F92" t="s">
        <v>281</v>
      </c>
      <c r="G92" s="1">
        <v>42156</v>
      </c>
      <c r="H92" s="1">
        <v>42186</v>
      </c>
      <c r="I92" s="1">
        <v>43647</v>
      </c>
      <c r="J92" s="966" t="s">
        <v>15361</v>
      </c>
      <c r="K92" t="s">
        <v>15362</v>
      </c>
      <c r="L92" t="s">
        <v>12</v>
      </c>
      <c r="M92" t="s">
        <v>15361</v>
      </c>
      <c r="N92" t="s">
        <v>15363</v>
      </c>
    </row>
    <row r="93" spans="1:14" x14ac:dyDescent="0.25">
      <c r="A93" s="3">
        <v>90</v>
      </c>
      <c r="B93" t="s">
        <v>279</v>
      </c>
      <c r="C93" t="s">
        <v>280</v>
      </c>
      <c r="D93" t="s">
        <v>281</v>
      </c>
      <c r="E93" t="s">
        <v>12</v>
      </c>
      <c r="F93" t="s">
        <v>281</v>
      </c>
      <c r="G93" s="1">
        <v>42156</v>
      </c>
      <c r="H93" s="1">
        <v>42186</v>
      </c>
      <c r="I93" s="1">
        <v>43647</v>
      </c>
      <c r="J93" s="966" t="s">
        <v>15364</v>
      </c>
      <c r="K93" t="s">
        <v>15365</v>
      </c>
      <c r="L93" t="s">
        <v>12</v>
      </c>
      <c r="M93" t="s">
        <v>15364</v>
      </c>
      <c r="N93" t="s">
        <v>15366</v>
      </c>
    </row>
    <row r="94" spans="1:14" x14ac:dyDescent="0.25">
      <c r="A94" s="3">
        <v>91</v>
      </c>
      <c r="B94" t="s">
        <v>279</v>
      </c>
      <c r="C94" t="s">
        <v>280</v>
      </c>
      <c r="D94" t="s">
        <v>281</v>
      </c>
      <c r="E94" t="s">
        <v>12</v>
      </c>
      <c r="F94" t="s">
        <v>281</v>
      </c>
      <c r="G94" s="1">
        <v>42156</v>
      </c>
      <c r="H94" s="1">
        <v>42186</v>
      </c>
      <c r="I94" s="1">
        <v>43647</v>
      </c>
      <c r="J94" s="966" t="s">
        <v>15367</v>
      </c>
      <c r="K94" t="s">
        <v>15368</v>
      </c>
      <c r="L94" t="s">
        <v>12</v>
      </c>
      <c r="M94" t="s">
        <v>15367</v>
      </c>
      <c r="N94" t="s">
        <v>15369</v>
      </c>
    </row>
    <row r="95" spans="1:14" x14ac:dyDescent="0.25">
      <c r="A95" s="3">
        <v>92</v>
      </c>
      <c r="B95" t="s">
        <v>279</v>
      </c>
      <c r="C95" t="s">
        <v>280</v>
      </c>
      <c r="D95" t="s">
        <v>281</v>
      </c>
      <c r="E95" t="s">
        <v>12</v>
      </c>
      <c r="F95" t="s">
        <v>281</v>
      </c>
      <c r="G95" s="1">
        <v>42156</v>
      </c>
      <c r="H95" s="1">
        <v>42186</v>
      </c>
      <c r="I95" s="1">
        <v>43647</v>
      </c>
      <c r="J95" s="966" t="s">
        <v>15370</v>
      </c>
      <c r="K95" t="s">
        <v>15371</v>
      </c>
      <c r="L95" t="s">
        <v>12</v>
      </c>
      <c r="M95" t="s">
        <v>15370</v>
      </c>
      <c r="N95" t="s">
        <v>15372</v>
      </c>
    </row>
    <row r="96" spans="1:14" x14ac:dyDescent="0.25">
      <c r="A96" s="3">
        <v>93</v>
      </c>
      <c r="B96" t="s">
        <v>282</v>
      </c>
      <c r="C96" t="s">
        <v>283</v>
      </c>
      <c r="D96" t="s">
        <v>284</v>
      </c>
      <c r="E96" t="s">
        <v>12</v>
      </c>
      <c r="F96" t="s">
        <v>285</v>
      </c>
      <c r="G96" s="1">
        <v>42208</v>
      </c>
      <c r="H96" s="1">
        <v>42391</v>
      </c>
      <c r="I96" s="1">
        <v>43487</v>
      </c>
      <c r="J96" s="966" t="s">
        <v>15373</v>
      </c>
      <c r="K96" t="s">
        <v>15374</v>
      </c>
      <c r="L96" t="s">
        <v>12</v>
      </c>
      <c r="M96" t="s">
        <v>15373</v>
      </c>
      <c r="N96" t="s">
        <v>15375</v>
      </c>
    </row>
    <row r="97" spans="1:14" x14ac:dyDescent="0.25">
      <c r="A97" s="3">
        <v>94</v>
      </c>
      <c r="B97" t="s">
        <v>282</v>
      </c>
      <c r="C97" t="s">
        <v>283</v>
      </c>
      <c r="D97" t="s">
        <v>284</v>
      </c>
      <c r="E97" t="s">
        <v>12</v>
      </c>
      <c r="F97" t="s">
        <v>285</v>
      </c>
      <c r="G97" s="1">
        <v>42208</v>
      </c>
      <c r="H97" s="1">
        <v>42391</v>
      </c>
      <c r="I97" s="1">
        <v>43487</v>
      </c>
      <c r="J97" s="966" t="s">
        <v>15373</v>
      </c>
      <c r="K97" t="s">
        <v>15374</v>
      </c>
      <c r="L97" t="s">
        <v>12</v>
      </c>
      <c r="M97" t="s">
        <v>15373</v>
      </c>
      <c r="N97" t="s">
        <v>15375</v>
      </c>
    </row>
    <row r="98" spans="1:14" x14ac:dyDescent="0.25">
      <c r="A98" s="3">
        <v>95</v>
      </c>
      <c r="B98" t="s">
        <v>286</v>
      </c>
      <c r="C98" t="s">
        <v>287</v>
      </c>
      <c r="D98" t="s">
        <v>288</v>
      </c>
      <c r="E98" t="s">
        <v>12</v>
      </c>
      <c r="F98" t="s">
        <v>289</v>
      </c>
      <c r="G98" s="1">
        <v>41816</v>
      </c>
      <c r="H98" s="1">
        <v>41927</v>
      </c>
      <c r="I98" s="1">
        <v>43023</v>
      </c>
      <c r="J98" s="966" t="s">
        <v>15376</v>
      </c>
      <c r="K98" t="s">
        <v>15377</v>
      </c>
      <c r="L98" t="s">
        <v>12</v>
      </c>
      <c r="M98" t="s">
        <v>15376</v>
      </c>
      <c r="N98" t="s">
        <v>15378</v>
      </c>
    </row>
    <row r="99" spans="1:14" x14ac:dyDescent="0.25">
      <c r="A99" s="3">
        <v>96</v>
      </c>
      <c r="B99" t="s">
        <v>286</v>
      </c>
      <c r="C99" t="s">
        <v>287</v>
      </c>
      <c r="D99" t="s">
        <v>288</v>
      </c>
      <c r="E99" t="s">
        <v>12</v>
      </c>
      <c r="F99" t="s">
        <v>289</v>
      </c>
      <c r="G99" s="1">
        <v>41816</v>
      </c>
      <c r="H99" s="1">
        <v>41927</v>
      </c>
      <c r="I99" s="1">
        <v>43023</v>
      </c>
      <c r="J99" s="966" t="s">
        <v>15376</v>
      </c>
      <c r="K99" t="s">
        <v>15377</v>
      </c>
      <c r="L99" t="s">
        <v>12</v>
      </c>
      <c r="M99" t="s">
        <v>15379</v>
      </c>
      <c r="N99" t="s">
        <v>15378</v>
      </c>
    </row>
    <row r="100" spans="1:14" x14ac:dyDescent="0.25">
      <c r="A100" s="3">
        <v>97</v>
      </c>
      <c r="B100" t="s">
        <v>286</v>
      </c>
      <c r="C100" t="s">
        <v>287</v>
      </c>
      <c r="D100" t="s">
        <v>288</v>
      </c>
      <c r="E100" t="s">
        <v>12</v>
      </c>
      <c r="F100" t="s">
        <v>289</v>
      </c>
      <c r="G100" s="1">
        <v>41816</v>
      </c>
      <c r="H100" s="1">
        <v>41927</v>
      </c>
      <c r="I100" s="1">
        <v>43023</v>
      </c>
      <c r="J100" s="966" t="s">
        <v>15380</v>
      </c>
      <c r="K100" t="s">
        <v>15381</v>
      </c>
      <c r="L100" t="s">
        <v>12</v>
      </c>
      <c r="M100" t="s">
        <v>15380</v>
      </c>
      <c r="N100" t="s">
        <v>15382</v>
      </c>
    </row>
    <row r="101" spans="1:14" x14ac:dyDescent="0.25">
      <c r="A101" s="3">
        <v>98</v>
      </c>
      <c r="B101" t="s">
        <v>286</v>
      </c>
      <c r="C101" t="s">
        <v>287</v>
      </c>
      <c r="D101" t="s">
        <v>288</v>
      </c>
      <c r="E101" t="s">
        <v>12</v>
      </c>
      <c r="F101" t="s">
        <v>289</v>
      </c>
      <c r="G101" s="1">
        <v>41816</v>
      </c>
      <c r="H101" s="1">
        <v>41927</v>
      </c>
      <c r="I101" s="1">
        <v>43023</v>
      </c>
      <c r="J101" s="966" t="s">
        <v>15380</v>
      </c>
      <c r="K101" t="s">
        <v>15381</v>
      </c>
      <c r="L101" t="s">
        <v>12</v>
      </c>
      <c r="M101" t="s">
        <v>15383</v>
      </c>
      <c r="N101" t="s">
        <v>15382</v>
      </c>
    </row>
    <row r="102" spans="1:14" x14ac:dyDescent="0.25">
      <c r="A102" s="3">
        <v>99</v>
      </c>
      <c r="B102" t="s">
        <v>286</v>
      </c>
      <c r="C102" t="s">
        <v>287</v>
      </c>
      <c r="D102" t="s">
        <v>288</v>
      </c>
      <c r="E102" t="s">
        <v>12</v>
      </c>
      <c r="F102" t="s">
        <v>289</v>
      </c>
      <c r="G102" s="1">
        <v>41816</v>
      </c>
      <c r="H102" s="1">
        <v>41927</v>
      </c>
      <c r="I102" s="1">
        <v>43023</v>
      </c>
      <c r="J102" s="966" t="s">
        <v>15384</v>
      </c>
      <c r="K102" t="s">
        <v>15385</v>
      </c>
      <c r="L102" t="s">
        <v>12</v>
      </c>
      <c r="M102" t="s">
        <v>15384</v>
      </c>
      <c r="N102" t="s">
        <v>15386</v>
      </c>
    </row>
    <row r="103" spans="1:14" x14ac:dyDescent="0.25">
      <c r="A103" s="3">
        <v>100</v>
      </c>
      <c r="B103" t="s">
        <v>286</v>
      </c>
      <c r="C103" t="s">
        <v>287</v>
      </c>
      <c r="D103" t="s">
        <v>288</v>
      </c>
      <c r="E103" t="s">
        <v>12</v>
      </c>
      <c r="F103" t="s">
        <v>289</v>
      </c>
      <c r="G103" s="1">
        <v>41816</v>
      </c>
      <c r="H103" s="1">
        <v>41927</v>
      </c>
      <c r="I103" s="1">
        <v>43023</v>
      </c>
      <c r="J103" s="966" t="s">
        <v>15384</v>
      </c>
      <c r="K103" t="s">
        <v>15385</v>
      </c>
      <c r="L103" t="s">
        <v>12</v>
      </c>
      <c r="M103" t="s">
        <v>15387</v>
      </c>
      <c r="N103" t="s">
        <v>15386</v>
      </c>
    </row>
    <row r="104" spans="1:14" x14ac:dyDescent="0.25">
      <c r="A104" s="3">
        <v>101</v>
      </c>
      <c r="B104" t="s">
        <v>286</v>
      </c>
      <c r="C104" t="s">
        <v>287</v>
      </c>
      <c r="D104" t="s">
        <v>288</v>
      </c>
      <c r="E104" t="s">
        <v>12</v>
      </c>
      <c r="F104" t="s">
        <v>289</v>
      </c>
      <c r="G104" s="1">
        <v>41816</v>
      </c>
      <c r="H104" s="1">
        <v>41927</v>
      </c>
      <c r="I104" s="1">
        <v>43023</v>
      </c>
      <c r="J104" s="966" t="s">
        <v>15388</v>
      </c>
      <c r="K104" t="s">
        <v>15389</v>
      </c>
      <c r="L104" t="s">
        <v>12</v>
      </c>
      <c r="M104" t="s">
        <v>15388</v>
      </c>
      <c r="N104" t="s">
        <v>15390</v>
      </c>
    </row>
    <row r="105" spans="1:14" x14ac:dyDescent="0.25">
      <c r="A105" s="3">
        <v>102</v>
      </c>
      <c r="B105" t="s">
        <v>286</v>
      </c>
      <c r="C105" t="s">
        <v>287</v>
      </c>
      <c r="D105" t="s">
        <v>288</v>
      </c>
      <c r="E105" t="s">
        <v>12</v>
      </c>
      <c r="F105" t="s">
        <v>289</v>
      </c>
      <c r="G105" s="1">
        <v>41816</v>
      </c>
      <c r="H105" s="1">
        <v>41927</v>
      </c>
      <c r="I105" s="1">
        <v>43023</v>
      </c>
      <c r="J105" s="966" t="s">
        <v>15388</v>
      </c>
      <c r="K105" t="s">
        <v>15389</v>
      </c>
      <c r="L105" t="s">
        <v>12</v>
      </c>
      <c r="M105" t="s">
        <v>15391</v>
      </c>
      <c r="N105" t="s">
        <v>15390</v>
      </c>
    </row>
    <row r="106" spans="1:14" x14ac:dyDescent="0.25">
      <c r="A106" s="3">
        <v>103</v>
      </c>
      <c r="B106" t="s">
        <v>286</v>
      </c>
      <c r="C106" t="s">
        <v>287</v>
      </c>
      <c r="D106" t="s">
        <v>288</v>
      </c>
      <c r="E106" t="s">
        <v>12</v>
      </c>
      <c r="F106" t="s">
        <v>289</v>
      </c>
      <c r="G106" s="1">
        <v>41816</v>
      </c>
      <c r="H106" s="1">
        <v>41927</v>
      </c>
      <c r="I106" s="1">
        <v>43023</v>
      </c>
      <c r="J106" s="966" t="s">
        <v>15392</v>
      </c>
      <c r="K106" t="s">
        <v>15393</v>
      </c>
      <c r="L106" t="s">
        <v>12</v>
      </c>
      <c r="M106" t="s">
        <v>15392</v>
      </c>
      <c r="N106" t="s">
        <v>15394</v>
      </c>
    </row>
    <row r="107" spans="1:14" x14ac:dyDescent="0.25">
      <c r="A107" s="3">
        <v>104</v>
      </c>
      <c r="B107" t="s">
        <v>286</v>
      </c>
      <c r="C107" t="s">
        <v>287</v>
      </c>
      <c r="D107" t="s">
        <v>288</v>
      </c>
      <c r="E107" t="s">
        <v>12</v>
      </c>
      <c r="F107" t="s">
        <v>289</v>
      </c>
      <c r="G107" s="1">
        <v>41816</v>
      </c>
      <c r="H107" s="1">
        <v>41927</v>
      </c>
      <c r="I107" s="1">
        <v>43023</v>
      </c>
      <c r="J107" s="966" t="s">
        <v>15392</v>
      </c>
      <c r="K107" t="s">
        <v>15393</v>
      </c>
      <c r="L107" t="s">
        <v>12</v>
      </c>
      <c r="M107" t="s">
        <v>15395</v>
      </c>
      <c r="N107" t="s">
        <v>15394</v>
      </c>
    </row>
    <row r="108" spans="1:14" x14ac:dyDescent="0.25">
      <c r="A108" s="3">
        <v>105</v>
      </c>
      <c r="B108" t="s">
        <v>286</v>
      </c>
      <c r="C108" t="s">
        <v>287</v>
      </c>
      <c r="D108" t="s">
        <v>288</v>
      </c>
      <c r="E108" t="s">
        <v>12</v>
      </c>
      <c r="F108" t="s">
        <v>289</v>
      </c>
      <c r="G108" s="1">
        <v>41816</v>
      </c>
      <c r="H108" s="1">
        <v>41927</v>
      </c>
      <c r="I108" s="1">
        <v>43023</v>
      </c>
      <c r="J108" s="966" t="s">
        <v>15396</v>
      </c>
      <c r="K108" t="s">
        <v>15397</v>
      </c>
      <c r="L108" t="s">
        <v>12</v>
      </c>
      <c r="M108" t="s">
        <v>15396</v>
      </c>
      <c r="N108" t="s">
        <v>15398</v>
      </c>
    </row>
    <row r="109" spans="1:14" x14ac:dyDescent="0.25">
      <c r="A109" s="3">
        <v>106</v>
      </c>
      <c r="B109" t="s">
        <v>286</v>
      </c>
      <c r="C109" t="s">
        <v>287</v>
      </c>
      <c r="D109" t="s">
        <v>288</v>
      </c>
      <c r="E109" t="s">
        <v>12</v>
      </c>
      <c r="F109" t="s">
        <v>289</v>
      </c>
      <c r="G109" s="1">
        <v>41816</v>
      </c>
      <c r="H109" s="1">
        <v>41927</v>
      </c>
      <c r="I109" s="1">
        <v>43023</v>
      </c>
      <c r="J109" s="966" t="s">
        <v>15396</v>
      </c>
      <c r="K109" t="s">
        <v>15397</v>
      </c>
      <c r="L109" t="s">
        <v>12</v>
      </c>
      <c r="M109" t="s">
        <v>15399</v>
      </c>
      <c r="N109" t="s">
        <v>15398</v>
      </c>
    </row>
    <row r="110" spans="1:14" x14ac:dyDescent="0.25">
      <c r="A110" s="3">
        <v>107</v>
      </c>
      <c r="B110" t="s">
        <v>286</v>
      </c>
      <c r="C110" t="s">
        <v>287</v>
      </c>
      <c r="D110" t="s">
        <v>288</v>
      </c>
      <c r="E110" t="s">
        <v>12</v>
      </c>
      <c r="F110" t="s">
        <v>289</v>
      </c>
      <c r="G110" s="1">
        <v>41816</v>
      </c>
      <c r="H110" s="1">
        <v>41927</v>
      </c>
      <c r="I110" s="1">
        <v>43023</v>
      </c>
      <c r="J110" s="966" t="s">
        <v>15400</v>
      </c>
      <c r="K110" t="s">
        <v>15401</v>
      </c>
      <c r="L110" t="s">
        <v>12</v>
      </c>
      <c r="M110" t="s">
        <v>15400</v>
      </c>
      <c r="N110" t="s">
        <v>15402</v>
      </c>
    </row>
    <row r="111" spans="1:14" x14ac:dyDescent="0.25">
      <c r="A111" s="3">
        <v>108</v>
      </c>
      <c r="B111" t="s">
        <v>286</v>
      </c>
      <c r="C111" t="s">
        <v>287</v>
      </c>
      <c r="D111" t="s">
        <v>288</v>
      </c>
      <c r="E111" t="s">
        <v>12</v>
      </c>
      <c r="F111" t="s">
        <v>289</v>
      </c>
      <c r="G111" s="1">
        <v>41816</v>
      </c>
      <c r="H111" s="1">
        <v>41927</v>
      </c>
      <c r="I111" s="1">
        <v>43023</v>
      </c>
      <c r="J111" s="966" t="s">
        <v>15400</v>
      </c>
      <c r="K111" t="s">
        <v>15401</v>
      </c>
      <c r="L111" t="s">
        <v>12</v>
      </c>
      <c r="M111" t="s">
        <v>15403</v>
      </c>
      <c r="N111" t="s">
        <v>15402</v>
      </c>
    </row>
    <row r="112" spans="1:14" x14ac:dyDescent="0.25">
      <c r="A112" s="3">
        <v>109</v>
      </c>
      <c r="B112" t="s">
        <v>286</v>
      </c>
      <c r="C112" t="s">
        <v>287</v>
      </c>
      <c r="D112" t="s">
        <v>288</v>
      </c>
      <c r="E112" t="s">
        <v>12</v>
      </c>
      <c r="F112" t="s">
        <v>289</v>
      </c>
      <c r="G112" s="1">
        <v>41816</v>
      </c>
      <c r="H112" s="1">
        <v>41927</v>
      </c>
      <c r="I112" s="1">
        <v>43023</v>
      </c>
      <c r="J112" s="966" t="s">
        <v>15404</v>
      </c>
      <c r="K112" t="s">
        <v>15405</v>
      </c>
      <c r="L112" t="s">
        <v>12</v>
      </c>
      <c r="M112" t="s">
        <v>15404</v>
      </c>
      <c r="N112" t="s">
        <v>15406</v>
      </c>
    </row>
    <row r="113" spans="1:14" x14ac:dyDescent="0.25">
      <c r="A113" s="3">
        <v>110</v>
      </c>
      <c r="B113" t="s">
        <v>286</v>
      </c>
      <c r="C113" t="s">
        <v>287</v>
      </c>
      <c r="D113" t="s">
        <v>288</v>
      </c>
      <c r="E113" t="s">
        <v>12</v>
      </c>
      <c r="F113" t="s">
        <v>289</v>
      </c>
      <c r="G113" s="1">
        <v>41816</v>
      </c>
      <c r="H113" s="1">
        <v>41927</v>
      </c>
      <c r="I113" s="1">
        <v>43023</v>
      </c>
      <c r="J113" s="966" t="s">
        <v>15404</v>
      </c>
      <c r="K113" t="s">
        <v>15405</v>
      </c>
      <c r="L113" t="s">
        <v>12</v>
      </c>
      <c r="M113" t="s">
        <v>15407</v>
      </c>
      <c r="N113" t="s">
        <v>15406</v>
      </c>
    </row>
    <row r="114" spans="1:14" x14ac:dyDescent="0.25">
      <c r="A114" s="3">
        <v>111</v>
      </c>
      <c r="B114" t="s">
        <v>286</v>
      </c>
      <c r="C114" t="s">
        <v>287</v>
      </c>
      <c r="D114" t="s">
        <v>288</v>
      </c>
      <c r="E114" t="s">
        <v>12</v>
      </c>
      <c r="F114" t="s">
        <v>289</v>
      </c>
      <c r="G114" s="1">
        <v>41816</v>
      </c>
      <c r="H114" s="1">
        <v>41927</v>
      </c>
      <c r="I114" s="1">
        <v>43023</v>
      </c>
      <c r="J114" s="966" t="s">
        <v>15408</v>
      </c>
      <c r="K114" t="s">
        <v>15409</v>
      </c>
      <c r="L114" t="s">
        <v>12</v>
      </c>
      <c r="M114" t="s">
        <v>15408</v>
      </c>
      <c r="N114" t="s">
        <v>15410</v>
      </c>
    </row>
    <row r="115" spans="1:14" x14ac:dyDescent="0.25">
      <c r="A115" s="3">
        <v>112</v>
      </c>
      <c r="B115" t="s">
        <v>286</v>
      </c>
      <c r="C115" t="s">
        <v>287</v>
      </c>
      <c r="D115" t="s">
        <v>288</v>
      </c>
      <c r="E115" t="s">
        <v>12</v>
      </c>
      <c r="F115" t="s">
        <v>289</v>
      </c>
      <c r="G115" s="1">
        <v>41816</v>
      </c>
      <c r="H115" s="1">
        <v>41927</v>
      </c>
      <c r="I115" s="1">
        <v>43023</v>
      </c>
      <c r="J115" s="966" t="s">
        <v>15408</v>
      </c>
      <c r="K115" t="s">
        <v>15409</v>
      </c>
      <c r="L115" t="s">
        <v>12</v>
      </c>
      <c r="M115" t="s">
        <v>15411</v>
      </c>
      <c r="N115" t="s">
        <v>15410</v>
      </c>
    </row>
    <row r="116" spans="1:14" x14ac:dyDescent="0.25">
      <c r="A116" s="3">
        <v>113</v>
      </c>
      <c r="B116" t="s">
        <v>286</v>
      </c>
      <c r="C116" t="s">
        <v>287</v>
      </c>
      <c r="D116" t="s">
        <v>288</v>
      </c>
      <c r="E116" t="s">
        <v>12</v>
      </c>
      <c r="F116" t="s">
        <v>289</v>
      </c>
      <c r="G116" s="1">
        <v>41816</v>
      </c>
      <c r="H116" s="1">
        <v>41927</v>
      </c>
      <c r="I116" s="1">
        <v>43023</v>
      </c>
      <c r="J116" s="966" t="s">
        <v>15412</v>
      </c>
      <c r="K116" t="s">
        <v>15413</v>
      </c>
      <c r="L116" t="s">
        <v>12</v>
      </c>
      <c r="M116" t="s">
        <v>15412</v>
      </c>
      <c r="N116" t="s">
        <v>15414</v>
      </c>
    </row>
    <row r="117" spans="1:14" x14ac:dyDescent="0.25">
      <c r="A117" s="3">
        <v>114</v>
      </c>
      <c r="B117" t="s">
        <v>286</v>
      </c>
      <c r="C117" t="s">
        <v>287</v>
      </c>
      <c r="D117" t="s">
        <v>288</v>
      </c>
      <c r="E117" t="s">
        <v>12</v>
      </c>
      <c r="F117" t="s">
        <v>289</v>
      </c>
      <c r="G117" s="1">
        <v>41816</v>
      </c>
      <c r="H117" s="1">
        <v>41927</v>
      </c>
      <c r="I117" s="1">
        <v>43023</v>
      </c>
      <c r="J117" s="966" t="s">
        <v>15412</v>
      </c>
      <c r="K117" t="s">
        <v>15413</v>
      </c>
      <c r="L117" t="s">
        <v>12</v>
      </c>
      <c r="M117" t="s">
        <v>15415</v>
      </c>
      <c r="N117" t="s">
        <v>15414</v>
      </c>
    </row>
    <row r="118" spans="1:14" x14ac:dyDescent="0.25">
      <c r="A118" s="3">
        <v>115</v>
      </c>
      <c r="B118" t="s">
        <v>286</v>
      </c>
      <c r="C118" t="s">
        <v>287</v>
      </c>
      <c r="D118" t="s">
        <v>288</v>
      </c>
      <c r="E118" t="s">
        <v>12</v>
      </c>
      <c r="F118" t="s">
        <v>289</v>
      </c>
      <c r="G118" s="1">
        <v>41816</v>
      </c>
      <c r="H118" s="1">
        <v>41927</v>
      </c>
      <c r="I118" s="1">
        <v>43023</v>
      </c>
      <c r="J118" s="966" t="s">
        <v>15416</v>
      </c>
      <c r="K118" t="s">
        <v>15417</v>
      </c>
      <c r="L118" t="s">
        <v>12</v>
      </c>
      <c r="M118" t="s">
        <v>15416</v>
      </c>
      <c r="N118" t="s">
        <v>15418</v>
      </c>
    </row>
    <row r="119" spans="1:14" x14ac:dyDescent="0.25">
      <c r="A119" s="3">
        <v>116</v>
      </c>
      <c r="B119" t="s">
        <v>286</v>
      </c>
      <c r="C119" t="s">
        <v>287</v>
      </c>
      <c r="D119" t="s">
        <v>288</v>
      </c>
      <c r="E119" t="s">
        <v>12</v>
      </c>
      <c r="F119" t="s">
        <v>289</v>
      </c>
      <c r="G119" s="1">
        <v>41816</v>
      </c>
      <c r="H119" s="1">
        <v>41927</v>
      </c>
      <c r="I119" s="1">
        <v>43023</v>
      </c>
      <c r="J119" s="966" t="s">
        <v>15416</v>
      </c>
      <c r="K119" t="s">
        <v>15417</v>
      </c>
      <c r="L119" t="s">
        <v>12</v>
      </c>
      <c r="M119" t="s">
        <v>15419</v>
      </c>
      <c r="N119" t="s">
        <v>15418</v>
      </c>
    </row>
    <row r="120" spans="1:14" x14ac:dyDescent="0.25">
      <c r="A120" s="3">
        <v>117</v>
      </c>
      <c r="B120" t="s">
        <v>286</v>
      </c>
      <c r="C120" t="s">
        <v>287</v>
      </c>
      <c r="D120" t="s">
        <v>288</v>
      </c>
      <c r="E120" t="s">
        <v>12</v>
      </c>
      <c r="F120" t="s">
        <v>289</v>
      </c>
      <c r="G120" s="1">
        <v>41816</v>
      </c>
      <c r="H120" s="1">
        <v>41927</v>
      </c>
      <c r="I120" s="1">
        <v>43023</v>
      </c>
      <c r="J120" s="966" t="s">
        <v>15420</v>
      </c>
      <c r="K120" t="s">
        <v>15421</v>
      </c>
      <c r="L120" t="s">
        <v>12</v>
      </c>
      <c r="M120" t="s">
        <v>15420</v>
      </c>
      <c r="N120" t="s">
        <v>15422</v>
      </c>
    </row>
    <row r="121" spans="1:14" x14ac:dyDescent="0.25">
      <c r="A121" s="3">
        <v>118</v>
      </c>
      <c r="B121" t="s">
        <v>286</v>
      </c>
      <c r="C121" t="s">
        <v>287</v>
      </c>
      <c r="D121" t="s">
        <v>288</v>
      </c>
      <c r="E121" t="s">
        <v>12</v>
      </c>
      <c r="F121" t="s">
        <v>289</v>
      </c>
      <c r="G121" s="1">
        <v>41816</v>
      </c>
      <c r="H121" s="1">
        <v>41927</v>
      </c>
      <c r="I121" s="1">
        <v>43023</v>
      </c>
      <c r="J121" s="966" t="s">
        <v>15420</v>
      </c>
      <c r="K121" t="s">
        <v>15421</v>
      </c>
      <c r="L121" t="s">
        <v>12</v>
      </c>
      <c r="M121" t="s">
        <v>15423</v>
      </c>
      <c r="N121" t="s">
        <v>15422</v>
      </c>
    </row>
    <row r="122" spans="1:14" x14ac:dyDescent="0.25">
      <c r="A122" s="3">
        <v>119</v>
      </c>
      <c r="B122" t="s">
        <v>286</v>
      </c>
      <c r="C122" t="s">
        <v>287</v>
      </c>
      <c r="D122" t="s">
        <v>288</v>
      </c>
      <c r="E122" t="s">
        <v>12</v>
      </c>
      <c r="F122" t="s">
        <v>289</v>
      </c>
      <c r="G122" s="1">
        <v>41816</v>
      </c>
      <c r="H122" s="1">
        <v>41927</v>
      </c>
      <c r="I122" s="1">
        <v>43023</v>
      </c>
      <c r="J122" s="966" t="s">
        <v>15424</v>
      </c>
      <c r="K122" t="s">
        <v>15425</v>
      </c>
      <c r="L122" t="s">
        <v>12</v>
      </c>
      <c r="M122" t="s">
        <v>15424</v>
      </c>
      <c r="N122" t="s">
        <v>15426</v>
      </c>
    </row>
    <row r="123" spans="1:14" x14ac:dyDescent="0.25">
      <c r="A123" s="3">
        <v>120</v>
      </c>
      <c r="B123" t="s">
        <v>286</v>
      </c>
      <c r="C123" t="s">
        <v>287</v>
      </c>
      <c r="D123" t="s">
        <v>288</v>
      </c>
      <c r="E123" t="s">
        <v>12</v>
      </c>
      <c r="F123" t="s">
        <v>289</v>
      </c>
      <c r="G123" s="1">
        <v>41816</v>
      </c>
      <c r="H123" s="1">
        <v>41927</v>
      </c>
      <c r="I123" s="1">
        <v>43023</v>
      </c>
      <c r="J123" s="966" t="s">
        <v>15424</v>
      </c>
      <c r="K123" t="s">
        <v>15425</v>
      </c>
      <c r="L123" t="s">
        <v>12</v>
      </c>
      <c r="M123" t="s">
        <v>15427</v>
      </c>
      <c r="N123" t="s">
        <v>15426</v>
      </c>
    </row>
    <row r="124" spans="1:14" x14ac:dyDescent="0.25">
      <c r="A124" s="3">
        <v>121</v>
      </c>
      <c r="B124" t="s">
        <v>286</v>
      </c>
      <c r="C124" t="s">
        <v>287</v>
      </c>
      <c r="D124" t="s">
        <v>288</v>
      </c>
      <c r="E124" t="s">
        <v>12</v>
      </c>
      <c r="F124" t="s">
        <v>289</v>
      </c>
      <c r="G124" s="1">
        <v>41816</v>
      </c>
      <c r="H124" s="1">
        <v>41927</v>
      </c>
      <c r="I124" s="1">
        <v>43023</v>
      </c>
      <c r="J124" s="966" t="s">
        <v>15428</v>
      </c>
      <c r="K124" t="s">
        <v>15429</v>
      </c>
      <c r="L124" t="s">
        <v>12</v>
      </c>
      <c r="M124" t="s">
        <v>15428</v>
      </c>
      <c r="N124" t="s">
        <v>15430</v>
      </c>
    </row>
    <row r="125" spans="1:14" x14ac:dyDescent="0.25">
      <c r="A125" s="3">
        <v>122</v>
      </c>
      <c r="B125" t="s">
        <v>286</v>
      </c>
      <c r="C125" t="s">
        <v>287</v>
      </c>
      <c r="D125" t="s">
        <v>288</v>
      </c>
      <c r="E125" t="s">
        <v>12</v>
      </c>
      <c r="F125" t="s">
        <v>289</v>
      </c>
      <c r="G125" s="1">
        <v>41816</v>
      </c>
      <c r="H125" s="1">
        <v>41927</v>
      </c>
      <c r="I125" s="1">
        <v>43023</v>
      </c>
      <c r="J125" s="966" t="s">
        <v>15428</v>
      </c>
      <c r="K125" t="s">
        <v>15429</v>
      </c>
      <c r="L125" t="s">
        <v>12</v>
      </c>
      <c r="M125" t="s">
        <v>15431</v>
      </c>
      <c r="N125" t="s">
        <v>15430</v>
      </c>
    </row>
    <row r="126" spans="1:14" x14ac:dyDescent="0.25">
      <c r="A126" s="3">
        <v>123</v>
      </c>
      <c r="B126" t="s">
        <v>286</v>
      </c>
      <c r="C126" t="s">
        <v>287</v>
      </c>
      <c r="D126" t="s">
        <v>288</v>
      </c>
      <c r="E126" t="s">
        <v>12</v>
      </c>
      <c r="F126" t="s">
        <v>289</v>
      </c>
      <c r="G126" s="1">
        <v>41816</v>
      </c>
      <c r="H126" s="1">
        <v>41927</v>
      </c>
      <c r="I126" s="1">
        <v>43023</v>
      </c>
      <c r="J126" s="966" t="s">
        <v>15432</v>
      </c>
      <c r="K126" t="s">
        <v>15433</v>
      </c>
      <c r="L126" t="s">
        <v>12</v>
      </c>
      <c r="M126" t="s">
        <v>15432</v>
      </c>
      <c r="N126" t="s">
        <v>15434</v>
      </c>
    </row>
    <row r="127" spans="1:14" x14ac:dyDescent="0.25">
      <c r="A127" s="3">
        <v>124</v>
      </c>
      <c r="B127" t="s">
        <v>286</v>
      </c>
      <c r="C127" t="s">
        <v>287</v>
      </c>
      <c r="D127" t="s">
        <v>288</v>
      </c>
      <c r="E127" t="s">
        <v>12</v>
      </c>
      <c r="F127" t="s">
        <v>289</v>
      </c>
      <c r="G127" s="1">
        <v>41816</v>
      </c>
      <c r="H127" s="1">
        <v>41927</v>
      </c>
      <c r="I127" s="1">
        <v>43023</v>
      </c>
      <c r="J127" s="966" t="s">
        <v>15432</v>
      </c>
      <c r="K127" t="s">
        <v>15433</v>
      </c>
      <c r="L127" t="s">
        <v>12</v>
      </c>
      <c r="M127" t="s">
        <v>15435</v>
      </c>
      <c r="N127" t="s">
        <v>15434</v>
      </c>
    </row>
    <row r="128" spans="1:14" x14ac:dyDescent="0.25">
      <c r="A128" s="3">
        <v>125</v>
      </c>
      <c r="B128" t="s">
        <v>286</v>
      </c>
      <c r="C128" t="s">
        <v>287</v>
      </c>
      <c r="D128" t="s">
        <v>288</v>
      </c>
      <c r="E128" t="s">
        <v>12</v>
      </c>
      <c r="F128" t="s">
        <v>289</v>
      </c>
      <c r="G128" s="1">
        <v>41816</v>
      </c>
      <c r="H128" s="1">
        <v>41927</v>
      </c>
      <c r="I128" s="1">
        <v>43023</v>
      </c>
      <c r="J128" s="966" t="s">
        <v>15436</v>
      </c>
      <c r="K128" t="s">
        <v>15437</v>
      </c>
      <c r="L128" t="s">
        <v>12</v>
      </c>
      <c r="M128" t="s">
        <v>15436</v>
      </c>
      <c r="N128" t="s">
        <v>15438</v>
      </c>
    </row>
    <row r="129" spans="1:14" x14ac:dyDescent="0.25">
      <c r="A129" s="3">
        <v>126</v>
      </c>
      <c r="B129" t="s">
        <v>286</v>
      </c>
      <c r="C129" t="s">
        <v>287</v>
      </c>
      <c r="D129" t="s">
        <v>288</v>
      </c>
      <c r="E129" t="s">
        <v>12</v>
      </c>
      <c r="F129" t="s">
        <v>289</v>
      </c>
      <c r="G129" s="1">
        <v>41816</v>
      </c>
      <c r="H129" s="1">
        <v>41927</v>
      </c>
      <c r="I129" s="1">
        <v>43023</v>
      </c>
      <c r="J129" s="966" t="s">
        <v>15436</v>
      </c>
      <c r="K129" t="s">
        <v>15437</v>
      </c>
      <c r="L129" t="s">
        <v>12</v>
      </c>
      <c r="M129" t="s">
        <v>15439</v>
      </c>
      <c r="N129" t="s">
        <v>15438</v>
      </c>
    </row>
    <row r="130" spans="1:14" x14ac:dyDescent="0.25">
      <c r="A130" s="3">
        <v>127</v>
      </c>
      <c r="B130" t="s">
        <v>286</v>
      </c>
      <c r="C130" t="s">
        <v>287</v>
      </c>
      <c r="D130" t="s">
        <v>288</v>
      </c>
      <c r="E130" t="s">
        <v>12</v>
      </c>
      <c r="F130" t="s">
        <v>289</v>
      </c>
      <c r="G130" s="1">
        <v>41816</v>
      </c>
      <c r="H130" s="1">
        <v>41927</v>
      </c>
      <c r="I130" s="1">
        <v>43023</v>
      </c>
      <c r="J130" s="966" t="s">
        <v>15440</v>
      </c>
      <c r="K130" t="s">
        <v>15441</v>
      </c>
      <c r="L130" t="s">
        <v>12</v>
      </c>
      <c r="M130" t="s">
        <v>15440</v>
      </c>
      <c r="N130" t="s">
        <v>15442</v>
      </c>
    </row>
    <row r="131" spans="1:14" x14ac:dyDescent="0.25">
      <c r="A131" s="3">
        <v>128</v>
      </c>
      <c r="B131" t="s">
        <v>286</v>
      </c>
      <c r="C131" t="s">
        <v>287</v>
      </c>
      <c r="D131" t="s">
        <v>288</v>
      </c>
      <c r="E131" t="s">
        <v>12</v>
      </c>
      <c r="F131" t="s">
        <v>289</v>
      </c>
      <c r="G131" s="1">
        <v>41816</v>
      </c>
      <c r="H131" s="1">
        <v>41927</v>
      </c>
      <c r="I131" s="1">
        <v>43023</v>
      </c>
      <c r="J131" s="966" t="s">
        <v>15440</v>
      </c>
      <c r="K131" t="s">
        <v>15441</v>
      </c>
      <c r="L131" t="s">
        <v>12</v>
      </c>
      <c r="M131" t="s">
        <v>15443</v>
      </c>
      <c r="N131" t="s">
        <v>15442</v>
      </c>
    </row>
    <row r="132" spans="1:14" x14ac:dyDescent="0.25">
      <c r="A132" s="3">
        <v>129</v>
      </c>
      <c r="B132" t="s">
        <v>286</v>
      </c>
      <c r="C132" t="s">
        <v>287</v>
      </c>
      <c r="D132" t="s">
        <v>288</v>
      </c>
      <c r="E132" t="s">
        <v>12</v>
      </c>
      <c r="F132" t="s">
        <v>289</v>
      </c>
      <c r="G132" s="1">
        <v>41816</v>
      </c>
      <c r="H132" s="1">
        <v>41927</v>
      </c>
      <c r="I132" s="1">
        <v>43023</v>
      </c>
      <c r="J132" s="966" t="s">
        <v>15444</v>
      </c>
      <c r="K132" t="s">
        <v>15445</v>
      </c>
      <c r="L132" t="s">
        <v>12</v>
      </c>
      <c r="M132" t="s">
        <v>15444</v>
      </c>
      <c r="N132" t="s">
        <v>15446</v>
      </c>
    </row>
    <row r="133" spans="1:14" x14ac:dyDescent="0.25">
      <c r="A133" s="3">
        <v>130</v>
      </c>
      <c r="B133" t="s">
        <v>286</v>
      </c>
      <c r="C133" t="s">
        <v>287</v>
      </c>
      <c r="D133" t="s">
        <v>288</v>
      </c>
      <c r="E133" t="s">
        <v>12</v>
      </c>
      <c r="F133" t="s">
        <v>289</v>
      </c>
      <c r="G133" s="1">
        <v>41816</v>
      </c>
      <c r="H133" s="1">
        <v>41927</v>
      </c>
      <c r="I133" s="1">
        <v>43023</v>
      </c>
      <c r="J133" s="966" t="s">
        <v>15444</v>
      </c>
      <c r="K133" t="s">
        <v>15445</v>
      </c>
      <c r="L133" t="s">
        <v>12</v>
      </c>
      <c r="M133" t="s">
        <v>15447</v>
      </c>
      <c r="N133" t="s">
        <v>15446</v>
      </c>
    </row>
    <row r="134" spans="1:14" x14ac:dyDescent="0.25">
      <c r="A134" s="3">
        <v>131</v>
      </c>
      <c r="B134" t="s">
        <v>286</v>
      </c>
      <c r="C134" t="s">
        <v>287</v>
      </c>
      <c r="D134" t="s">
        <v>288</v>
      </c>
      <c r="E134" t="s">
        <v>12</v>
      </c>
      <c r="F134" t="s">
        <v>289</v>
      </c>
      <c r="G134" s="1">
        <v>41816</v>
      </c>
      <c r="H134" s="1">
        <v>41927</v>
      </c>
      <c r="I134" s="1">
        <v>43023</v>
      </c>
      <c r="J134" s="966" t="s">
        <v>15448</v>
      </c>
      <c r="K134" t="s">
        <v>15449</v>
      </c>
      <c r="L134" t="s">
        <v>12</v>
      </c>
      <c r="M134" t="s">
        <v>15448</v>
      </c>
      <c r="N134" t="s">
        <v>15450</v>
      </c>
    </row>
    <row r="135" spans="1:14" x14ac:dyDescent="0.25">
      <c r="A135" s="3">
        <v>132</v>
      </c>
      <c r="B135" t="s">
        <v>286</v>
      </c>
      <c r="C135" t="s">
        <v>287</v>
      </c>
      <c r="D135" t="s">
        <v>288</v>
      </c>
      <c r="E135" t="s">
        <v>12</v>
      </c>
      <c r="F135" t="s">
        <v>289</v>
      </c>
      <c r="G135" s="1">
        <v>41816</v>
      </c>
      <c r="H135" s="1">
        <v>41927</v>
      </c>
      <c r="I135" s="1">
        <v>43023</v>
      </c>
      <c r="J135" s="966" t="s">
        <v>15448</v>
      </c>
      <c r="K135" t="s">
        <v>15449</v>
      </c>
      <c r="L135" t="s">
        <v>12</v>
      </c>
      <c r="M135" t="s">
        <v>15451</v>
      </c>
      <c r="N135" t="s">
        <v>15450</v>
      </c>
    </row>
    <row r="136" spans="1:14" x14ac:dyDescent="0.25">
      <c r="A136" s="3">
        <v>133</v>
      </c>
      <c r="B136" t="s">
        <v>286</v>
      </c>
      <c r="C136" t="s">
        <v>287</v>
      </c>
      <c r="D136" t="s">
        <v>288</v>
      </c>
      <c r="E136" t="s">
        <v>12</v>
      </c>
      <c r="F136" t="s">
        <v>289</v>
      </c>
      <c r="G136" s="1">
        <v>41816</v>
      </c>
      <c r="H136" s="1">
        <v>41927</v>
      </c>
      <c r="I136" s="1">
        <v>43023</v>
      </c>
      <c r="J136" s="966" t="s">
        <v>15452</v>
      </c>
      <c r="K136" t="s">
        <v>15453</v>
      </c>
      <c r="L136" t="s">
        <v>12</v>
      </c>
      <c r="M136" t="s">
        <v>15452</v>
      </c>
      <c r="N136" t="s">
        <v>15454</v>
      </c>
    </row>
    <row r="137" spans="1:14" x14ac:dyDescent="0.25">
      <c r="A137" s="3">
        <v>134</v>
      </c>
      <c r="B137" t="s">
        <v>286</v>
      </c>
      <c r="C137" t="s">
        <v>287</v>
      </c>
      <c r="D137" t="s">
        <v>288</v>
      </c>
      <c r="E137" t="s">
        <v>12</v>
      </c>
      <c r="F137" t="s">
        <v>289</v>
      </c>
      <c r="G137" s="1">
        <v>41816</v>
      </c>
      <c r="H137" s="1">
        <v>41927</v>
      </c>
      <c r="I137" s="1">
        <v>43023</v>
      </c>
      <c r="J137" s="966" t="s">
        <v>15452</v>
      </c>
      <c r="K137" t="s">
        <v>15453</v>
      </c>
      <c r="L137" t="s">
        <v>12</v>
      </c>
      <c r="M137" t="s">
        <v>15455</v>
      </c>
      <c r="N137" t="s">
        <v>15454</v>
      </c>
    </row>
    <row r="138" spans="1:14" x14ac:dyDescent="0.25">
      <c r="A138" s="3">
        <v>135</v>
      </c>
      <c r="B138" t="s">
        <v>290</v>
      </c>
      <c r="C138" t="s">
        <v>291</v>
      </c>
      <c r="D138" t="s">
        <v>292</v>
      </c>
      <c r="E138" t="s">
        <v>12</v>
      </c>
      <c r="F138" t="s">
        <v>293</v>
      </c>
      <c r="G138" s="1">
        <v>41547</v>
      </c>
      <c r="H138" s="1">
        <v>41575</v>
      </c>
      <c r="I138" s="1">
        <v>42671</v>
      </c>
      <c r="J138" s="966" t="s">
        <v>15456</v>
      </c>
      <c r="K138" t="s">
        <v>15457</v>
      </c>
      <c r="L138" t="s">
        <v>12</v>
      </c>
      <c r="M138" t="s">
        <v>15456</v>
      </c>
      <c r="N138" t="s">
        <v>15458</v>
      </c>
    </row>
    <row r="139" spans="1:14" x14ac:dyDescent="0.25">
      <c r="A139" s="3">
        <v>136</v>
      </c>
      <c r="B139" t="s">
        <v>290</v>
      </c>
      <c r="C139" t="s">
        <v>291</v>
      </c>
      <c r="D139" t="s">
        <v>292</v>
      </c>
      <c r="E139" t="s">
        <v>12</v>
      </c>
      <c r="F139" t="s">
        <v>293</v>
      </c>
      <c r="G139" s="1">
        <v>41547</v>
      </c>
      <c r="H139" s="1">
        <v>41575</v>
      </c>
      <c r="I139" s="1">
        <v>42671</v>
      </c>
      <c r="J139" s="966" t="s">
        <v>15459</v>
      </c>
      <c r="K139" t="s">
        <v>15460</v>
      </c>
      <c r="L139" t="s">
        <v>12</v>
      </c>
      <c r="M139" t="s">
        <v>15459</v>
      </c>
      <c r="N139" t="s">
        <v>15461</v>
      </c>
    </row>
    <row r="140" spans="1:14" x14ac:dyDescent="0.25">
      <c r="A140" s="3">
        <v>137</v>
      </c>
      <c r="B140" t="s">
        <v>290</v>
      </c>
      <c r="C140" t="s">
        <v>291</v>
      </c>
      <c r="D140" t="s">
        <v>292</v>
      </c>
      <c r="E140" t="s">
        <v>12</v>
      </c>
      <c r="F140" t="s">
        <v>293</v>
      </c>
      <c r="G140" s="1">
        <v>41547</v>
      </c>
      <c r="H140" s="1">
        <v>41575</v>
      </c>
      <c r="I140" s="1">
        <v>42671</v>
      </c>
      <c r="J140" s="966" t="s">
        <v>15462</v>
      </c>
      <c r="K140" t="s">
        <v>15463</v>
      </c>
      <c r="L140" t="s">
        <v>12</v>
      </c>
      <c r="M140" t="s">
        <v>15462</v>
      </c>
      <c r="N140" t="s">
        <v>15464</v>
      </c>
    </row>
    <row r="141" spans="1:14" x14ac:dyDescent="0.25">
      <c r="A141" s="3">
        <v>138</v>
      </c>
      <c r="B141" t="s">
        <v>290</v>
      </c>
      <c r="C141" t="s">
        <v>291</v>
      </c>
      <c r="D141" t="s">
        <v>292</v>
      </c>
      <c r="E141" t="s">
        <v>12</v>
      </c>
      <c r="F141" t="s">
        <v>293</v>
      </c>
      <c r="G141" s="1">
        <v>41547</v>
      </c>
      <c r="H141" s="1">
        <v>41575</v>
      </c>
      <c r="I141" s="1">
        <v>42671</v>
      </c>
      <c r="J141" s="966" t="s">
        <v>15465</v>
      </c>
      <c r="K141" t="s">
        <v>15466</v>
      </c>
      <c r="L141" t="s">
        <v>12</v>
      </c>
      <c r="M141" t="s">
        <v>15465</v>
      </c>
      <c r="N141" t="s">
        <v>15467</v>
      </c>
    </row>
    <row r="142" spans="1:14" x14ac:dyDescent="0.25">
      <c r="A142" s="3">
        <v>139</v>
      </c>
      <c r="B142" t="s">
        <v>290</v>
      </c>
      <c r="C142" t="s">
        <v>291</v>
      </c>
      <c r="D142" t="s">
        <v>292</v>
      </c>
      <c r="E142" t="s">
        <v>12</v>
      </c>
      <c r="F142" t="s">
        <v>293</v>
      </c>
      <c r="G142" s="1">
        <v>41547</v>
      </c>
      <c r="H142" s="1">
        <v>41575</v>
      </c>
      <c r="I142" s="1">
        <v>42671</v>
      </c>
      <c r="J142" s="966" t="s">
        <v>15468</v>
      </c>
      <c r="K142" t="s">
        <v>15469</v>
      </c>
      <c r="L142" t="s">
        <v>12</v>
      </c>
      <c r="M142" t="s">
        <v>15468</v>
      </c>
      <c r="N142" t="s">
        <v>15470</v>
      </c>
    </row>
    <row r="143" spans="1:14" x14ac:dyDescent="0.25">
      <c r="A143" s="3">
        <v>140</v>
      </c>
      <c r="B143" t="s">
        <v>294</v>
      </c>
      <c r="C143" t="s">
        <v>295</v>
      </c>
      <c r="D143" t="s">
        <v>296</v>
      </c>
      <c r="E143" t="s">
        <v>12</v>
      </c>
      <c r="F143" t="s">
        <v>297</v>
      </c>
      <c r="G143" s="1">
        <v>41575</v>
      </c>
      <c r="H143" s="1">
        <v>41604</v>
      </c>
      <c r="I143" s="1">
        <v>42700</v>
      </c>
      <c r="J143" s="966" t="s">
        <v>15471</v>
      </c>
      <c r="K143" t="s">
        <v>15472</v>
      </c>
      <c r="L143" t="s">
        <v>12</v>
      </c>
      <c r="M143" t="s">
        <v>15471</v>
      </c>
      <c r="N143" t="s">
        <v>15473</v>
      </c>
    </row>
    <row r="144" spans="1:14" x14ac:dyDescent="0.25">
      <c r="A144" s="3">
        <v>141</v>
      </c>
      <c r="B144" t="s">
        <v>294</v>
      </c>
      <c r="C144" t="s">
        <v>295</v>
      </c>
      <c r="D144" t="s">
        <v>296</v>
      </c>
      <c r="E144" t="s">
        <v>12</v>
      </c>
      <c r="F144" t="s">
        <v>297</v>
      </c>
      <c r="G144" s="1">
        <v>41575</v>
      </c>
      <c r="H144" s="1">
        <v>41604</v>
      </c>
      <c r="I144" s="1">
        <v>42700</v>
      </c>
      <c r="J144" s="966" t="s">
        <v>15474</v>
      </c>
      <c r="K144" t="s">
        <v>15475</v>
      </c>
      <c r="L144" t="s">
        <v>12</v>
      </c>
      <c r="M144" t="s">
        <v>15474</v>
      </c>
      <c r="N144" t="s">
        <v>15476</v>
      </c>
    </row>
    <row r="145" spans="1:14" x14ac:dyDescent="0.25">
      <c r="A145" s="3">
        <v>142</v>
      </c>
      <c r="B145" t="s">
        <v>298</v>
      </c>
      <c r="C145" t="s">
        <v>299</v>
      </c>
      <c r="D145" t="s">
        <v>300</v>
      </c>
      <c r="E145" t="s">
        <v>12</v>
      </c>
      <c r="F145" t="s">
        <v>301</v>
      </c>
      <c r="G145" s="1">
        <v>41225</v>
      </c>
      <c r="H145" s="1">
        <v>41241</v>
      </c>
      <c r="I145" s="1">
        <v>42641</v>
      </c>
      <c r="J145" s="966" t="s">
        <v>15477</v>
      </c>
      <c r="K145" t="s">
        <v>15478</v>
      </c>
      <c r="L145" t="s">
        <v>12</v>
      </c>
      <c r="M145" t="s">
        <v>15477</v>
      </c>
      <c r="N145" t="s">
        <v>15479</v>
      </c>
    </row>
    <row r="146" spans="1:14" x14ac:dyDescent="0.25">
      <c r="A146" s="3">
        <v>143</v>
      </c>
      <c r="B146" t="s">
        <v>298</v>
      </c>
      <c r="C146" t="s">
        <v>299</v>
      </c>
      <c r="D146" t="s">
        <v>300</v>
      </c>
      <c r="E146" t="s">
        <v>12</v>
      </c>
      <c r="F146" t="s">
        <v>301</v>
      </c>
      <c r="G146" s="1">
        <v>41225</v>
      </c>
      <c r="H146" s="1">
        <v>41241</v>
      </c>
      <c r="I146" s="1">
        <v>42641</v>
      </c>
      <c r="J146" s="966" t="s">
        <v>15480</v>
      </c>
      <c r="K146" t="s">
        <v>15481</v>
      </c>
      <c r="L146" t="s">
        <v>12</v>
      </c>
      <c r="M146" t="s">
        <v>15480</v>
      </c>
      <c r="N146" t="s">
        <v>15482</v>
      </c>
    </row>
    <row r="147" spans="1:14" x14ac:dyDescent="0.25">
      <c r="A147" s="3">
        <v>144</v>
      </c>
      <c r="B147" t="s">
        <v>302</v>
      </c>
      <c r="C147" t="s">
        <v>303</v>
      </c>
      <c r="D147" t="s">
        <v>304</v>
      </c>
      <c r="E147" t="s">
        <v>12</v>
      </c>
      <c r="F147" t="s">
        <v>305</v>
      </c>
      <c r="G147" s="1">
        <v>41247</v>
      </c>
      <c r="H147" s="1">
        <v>42708</v>
      </c>
      <c r="I147" s="1">
        <v>42708</v>
      </c>
      <c r="J147" s="966" t="s">
        <v>15483</v>
      </c>
      <c r="K147" t="s">
        <v>15484</v>
      </c>
      <c r="L147" t="s">
        <v>12</v>
      </c>
      <c r="M147" t="s">
        <v>15483</v>
      </c>
      <c r="N147" t="s">
        <v>15485</v>
      </c>
    </row>
    <row r="148" spans="1:14" x14ac:dyDescent="0.25">
      <c r="A148" s="3">
        <v>145</v>
      </c>
      <c r="B148" t="s">
        <v>302</v>
      </c>
      <c r="C148" t="s">
        <v>303</v>
      </c>
      <c r="D148" t="s">
        <v>304</v>
      </c>
      <c r="E148" t="s">
        <v>12</v>
      </c>
      <c r="F148" t="s">
        <v>305</v>
      </c>
      <c r="G148" s="1">
        <v>41247</v>
      </c>
      <c r="H148" s="1">
        <v>42708</v>
      </c>
      <c r="I148" s="1">
        <v>42708</v>
      </c>
      <c r="J148" s="966" t="s">
        <v>15486</v>
      </c>
      <c r="K148" t="s">
        <v>15487</v>
      </c>
      <c r="L148" t="s">
        <v>12</v>
      </c>
      <c r="M148" t="s">
        <v>15486</v>
      </c>
      <c r="N148" t="s">
        <v>15488</v>
      </c>
    </row>
    <row r="149" spans="1:14" x14ac:dyDescent="0.25">
      <c r="A149" s="3">
        <v>146</v>
      </c>
      <c r="B149" t="s">
        <v>310</v>
      </c>
      <c r="C149" t="s">
        <v>311</v>
      </c>
      <c r="D149" t="s">
        <v>312</v>
      </c>
      <c r="E149" t="s">
        <v>12</v>
      </c>
      <c r="F149" t="s">
        <v>313</v>
      </c>
      <c r="G149" s="1">
        <v>42165</v>
      </c>
      <c r="H149" s="1">
        <v>42234</v>
      </c>
      <c r="I149" s="1">
        <v>44061</v>
      </c>
      <c r="J149" s="966" t="s">
        <v>15501</v>
      </c>
      <c r="K149" t="s">
        <v>15502</v>
      </c>
      <c r="L149" t="s">
        <v>12</v>
      </c>
      <c r="M149" t="s">
        <v>15501</v>
      </c>
      <c r="N149" t="s">
        <v>15503</v>
      </c>
    </row>
    <row r="150" spans="1:14" x14ac:dyDescent="0.25">
      <c r="A150" s="3">
        <v>147</v>
      </c>
      <c r="B150" t="s">
        <v>310</v>
      </c>
      <c r="C150" t="s">
        <v>311</v>
      </c>
      <c r="D150" t="s">
        <v>312</v>
      </c>
      <c r="E150" t="s">
        <v>12</v>
      </c>
      <c r="F150" t="s">
        <v>313</v>
      </c>
      <c r="G150" s="1">
        <v>42165</v>
      </c>
      <c r="H150" s="1">
        <v>42234</v>
      </c>
      <c r="I150" s="1">
        <v>44061</v>
      </c>
      <c r="J150" s="966" t="s">
        <v>15504</v>
      </c>
      <c r="K150" t="s">
        <v>15505</v>
      </c>
      <c r="L150" t="s">
        <v>12</v>
      </c>
      <c r="M150" t="s">
        <v>15504</v>
      </c>
      <c r="N150" t="s">
        <v>15506</v>
      </c>
    </row>
    <row r="151" spans="1:14" x14ac:dyDescent="0.25">
      <c r="A151" s="3">
        <v>148</v>
      </c>
      <c r="B151" t="s">
        <v>310</v>
      </c>
      <c r="C151" t="s">
        <v>311</v>
      </c>
      <c r="D151" t="s">
        <v>312</v>
      </c>
      <c r="E151" t="s">
        <v>12</v>
      </c>
      <c r="F151" t="s">
        <v>313</v>
      </c>
      <c r="G151" s="1">
        <v>42165</v>
      </c>
      <c r="H151" s="1">
        <v>42234</v>
      </c>
      <c r="I151" s="1">
        <v>44061</v>
      </c>
      <c r="J151" s="966" t="s">
        <v>15507</v>
      </c>
      <c r="K151" t="s">
        <v>15508</v>
      </c>
      <c r="L151" t="s">
        <v>12</v>
      </c>
      <c r="M151" t="s">
        <v>15507</v>
      </c>
      <c r="N151" t="s">
        <v>15509</v>
      </c>
    </row>
    <row r="152" spans="1:14" x14ac:dyDescent="0.25">
      <c r="A152" s="3">
        <v>149</v>
      </c>
      <c r="B152" t="s">
        <v>314</v>
      </c>
      <c r="C152" t="s">
        <v>315</v>
      </c>
      <c r="D152" t="s">
        <v>312</v>
      </c>
      <c r="E152" t="s">
        <v>12</v>
      </c>
      <c r="F152" t="s">
        <v>316</v>
      </c>
      <c r="G152" s="1">
        <v>42165</v>
      </c>
      <c r="H152" s="1">
        <v>42228</v>
      </c>
      <c r="I152" s="1">
        <v>44055</v>
      </c>
      <c r="J152" s="966" t="s">
        <v>15510</v>
      </c>
      <c r="K152" t="s">
        <v>15511</v>
      </c>
      <c r="L152" t="s">
        <v>12</v>
      </c>
      <c r="M152" t="s">
        <v>15510</v>
      </c>
      <c r="N152" t="s">
        <v>15512</v>
      </c>
    </row>
    <row r="153" spans="1:14" x14ac:dyDescent="0.25">
      <c r="A153" s="3">
        <v>150</v>
      </c>
      <c r="B153" t="s">
        <v>314</v>
      </c>
      <c r="C153" t="s">
        <v>315</v>
      </c>
      <c r="D153" t="s">
        <v>312</v>
      </c>
      <c r="E153" t="s">
        <v>12</v>
      </c>
      <c r="F153" t="s">
        <v>316</v>
      </c>
      <c r="G153" s="1">
        <v>42165</v>
      </c>
      <c r="H153" s="1">
        <v>42228</v>
      </c>
      <c r="I153" s="1">
        <v>44055</v>
      </c>
      <c r="J153" s="966" t="s">
        <v>15510</v>
      </c>
      <c r="K153" t="s">
        <v>15511</v>
      </c>
      <c r="L153" t="s">
        <v>12</v>
      </c>
      <c r="M153" t="s">
        <v>15513</v>
      </c>
      <c r="N153" t="s">
        <v>15512</v>
      </c>
    </row>
    <row r="154" spans="1:14" x14ac:dyDescent="0.25">
      <c r="A154" s="3">
        <v>151</v>
      </c>
      <c r="B154" t="s">
        <v>314</v>
      </c>
      <c r="C154" t="s">
        <v>315</v>
      </c>
      <c r="D154" t="s">
        <v>312</v>
      </c>
      <c r="E154" t="s">
        <v>12</v>
      </c>
      <c r="F154" t="s">
        <v>316</v>
      </c>
      <c r="G154" s="1">
        <v>42165</v>
      </c>
      <c r="H154" s="1">
        <v>42228</v>
      </c>
      <c r="I154" s="1">
        <v>44055</v>
      </c>
      <c r="J154" s="966" t="s">
        <v>15510</v>
      </c>
      <c r="K154" t="s">
        <v>15511</v>
      </c>
      <c r="L154" t="s">
        <v>12</v>
      </c>
      <c r="M154" t="s">
        <v>15513</v>
      </c>
      <c r="N154" t="s">
        <v>15512</v>
      </c>
    </row>
    <row r="155" spans="1:14" x14ac:dyDescent="0.25">
      <c r="A155" s="3">
        <v>152</v>
      </c>
      <c r="B155" t="s">
        <v>314</v>
      </c>
      <c r="C155" t="s">
        <v>315</v>
      </c>
      <c r="D155" t="s">
        <v>312</v>
      </c>
      <c r="E155" t="s">
        <v>12</v>
      </c>
      <c r="F155" t="s">
        <v>316</v>
      </c>
      <c r="G155" s="1">
        <v>42165</v>
      </c>
      <c r="H155" s="1">
        <v>42228</v>
      </c>
      <c r="I155" s="1">
        <v>44055</v>
      </c>
      <c r="J155" s="966" t="s">
        <v>15514</v>
      </c>
      <c r="K155" t="s">
        <v>15515</v>
      </c>
      <c r="L155" t="s">
        <v>12</v>
      </c>
      <c r="M155" t="s">
        <v>15514</v>
      </c>
      <c r="N155" t="s">
        <v>15516</v>
      </c>
    </row>
    <row r="156" spans="1:14" x14ac:dyDescent="0.25">
      <c r="A156" s="3">
        <v>153</v>
      </c>
      <c r="B156" t="s">
        <v>317</v>
      </c>
      <c r="C156" t="s">
        <v>318</v>
      </c>
      <c r="D156" t="s">
        <v>312</v>
      </c>
      <c r="E156" t="s">
        <v>12</v>
      </c>
      <c r="F156" t="s">
        <v>319</v>
      </c>
      <c r="G156" s="1">
        <v>42165</v>
      </c>
      <c r="H156" s="1">
        <v>42222</v>
      </c>
      <c r="I156" s="1">
        <v>44049</v>
      </c>
      <c r="J156" s="966" t="s">
        <v>15568</v>
      </c>
      <c r="K156" t="s">
        <v>15569</v>
      </c>
      <c r="L156" t="s">
        <v>12</v>
      </c>
      <c r="M156" t="s">
        <v>15568</v>
      </c>
      <c r="N156" t="s">
        <v>15570</v>
      </c>
    </row>
    <row r="157" spans="1:14" x14ac:dyDescent="0.25">
      <c r="A157" s="3">
        <v>154</v>
      </c>
      <c r="B157" t="s">
        <v>317</v>
      </c>
      <c r="C157" t="s">
        <v>318</v>
      </c>
      <c r="D157" t="s">
        <v>312</v>
      </c>
      <c r="E157" t="s">
        <v>12</v>
      </c>
      <c r="F157" t="s">
        <v>319</v>
      </c>
      <c r="G157" s="1">
        <v>42165</v>
      </c>
      <c r="H157" s="1">
        <v>42222</v>
      </c>
      <c r="I157" s="1">
        <v>44049</v>
      </c>
      <c r="J157" s="966" t="s">
        <v>15571</v>
      </c>
      <c r="K157" t="s">
        <v>15572</v>
      </c>
      <c r="L157" t="s">
        <v>12</v>
      </c>
      <c r="M157" t="s">
        <v>15571</v>
      </c>
      <c r="N157" t="s">
        <v>15573</v>
      </c>
    </row>
    <row r="158" spans="1:14" x14ac:dyDescent="0.25">
      <c r="A158" s="3">
        <v>155</v>
      </c>
      <c r="B158" t="s">
        <v>317</v>
      </c>
      <c r="C158" t="s">
        <v>318</v>
      </c>
      <c r="D158" t="s">
        <v>312</v>
      </c>
      <c r="E158" t="s">
        <v>12</v>
      </c>
      <c r="F158" t="s">
        <v>319</v>
      </c>
      <c r="G158" s="1">
        <v>42165</v>
      </c>
      <c r="H158" s="1">
        <v>42222</v>
      </c>
      <c r="I158" s="1">
        <v>44049</v>
      </c>
      <c r="J158" s="966" t="s">
        <v>15574</v>
      </c>
      <c r="K158" t="s">
        <v>15575</v>
      </c>
      <c r="L158" t="s">
        <v>12</v>
      </c>
      <c r="M158" t="s">
        <v>15574</v>
      </c>
      <c r="N158" t="s">
        <v>15576</v>
      </c>
    </row>
    <row r="159" spans="1:14" x14ac:dyDescent="0.25">
      <c r="A159" s="3">
        <v>156</v>
      </c>
      <c r="B159" t="s">
        <v>320</v>
      </c>
      <c r="C159" t="s">
        <v>321</v>
      </c>
      <c r="D159" t="s">
        <v>322</v>
      </c>
      <c r="E159" t="s">
        <v>12</v>
      </c>
      <c r="F159" t="s">
        <v>323</v>
      </c>
      <c r="G159" s="1">
        <v>42055</v>
      </c>
      <c r="H159" s="1">
        <v>42061</v>
      </c>
      <c r="I159" s="1">
        <v>43157</v>
      </c>
      <c r="J159" s="966" t="s">
        <v>15591</v>
      </c>
      <c r="K159" t="s">
        <v>15592</v>
      </c>
      <c r="L159" t="s">
        <v>12</v>
      </c>
      <c r="M159" t="s">
        <v>15591</v>
      </c>
      <c r="N159" t="s">
        <v>15593</v>
      </c>
    </row>
    <row r="160" spans="1:14" x14ac:dyDescent="0.25">
      <c r="A160" s="3">
        <v>157</v>
      </c>
      <c r="B160" t="s">
        <v>320</v>
      </c>
      <c r="C160" t="s">
        <v>321</v>
      </c>
      <c r="D160" t="s">
        <v>322</v>
      </c>
      <c r="E160" t="s">
        <v>12</v>
      </c>
      <c r="F160" t="s">
        <v>323</v>
      </c>
      <c r="G160" s="1">
        <v>42055</v>
      </c>
      <c r="H160" s="1">
        <v>42061</v>
      </c>
      <c r="I160" s="1">
        <v>43157</v>
      </c>
      <c r="J160" s="966" t="s">
        <v>15594</v>
      </c>
      <c r="K160" t="s">
        <v>15595</v>
      </c>
      <c r="L160" t="s">
        <v>12</v>
      </c>
      <c r="M160" t="s">
        <v>15594</v>
      </c>
      <c r="N160" t="s">
        <v>15596</v>
      </c>
    </row>
    <row r="161" spans="1:14" x14ac:dyDescent="0.25">
      <c r="A161" s="3">
        <v>158</v>
      </c>
      <c r="B161" t="s">
        <v>320</v>
      </c>
      <c r="C161" t="s">
        <v>321</v>
      </c>
      <c r="D161" t="s">
        <v>322</v>
      </c>
      <c r="E161" t="s">
        <v>12</v>
      </c>
      <c r="F161" t="s">
        <v>323</v>
      </c>
      <c r="G161" s="1">
        <v>42055</v>
      </c>
      <c r="H161" s="1">
        <v>42061</v>
      </c>
      <c r="I161" s="1">
        <v>43157</v>
      </c>
      <c r="J161" s="966" t="s">
        <v>15597</v>
      </c>
      <c r="K161" t="s">
        <v>15598</v>
      </c>
      <c r="L161" t="s">
        <v>12</v>
      </c>
      <c r="M161" t="s">
        <v>15597</v>
      </c>
      <c r="N161" t="s">
        <v>15599</v>
      </c>
    </row>
    <row r="162" spans="1:14" x14ac:dyDescent="0.25">
      <c r="A162" s="3">
        <v>159</v>
      </c>
      <c r="B162" t="s">
        <v>320</v>
      </c>
      <c r="C162" t="s">
        <v>321</v>
      </c>
      <c r="D162" t="s">
        <v>322</v>
      </c>
      <c r="E162" t="s">
        <v>12</v>
      </c>
      <c r="F162" t="s">
        <v>323</v>
      </c>
      <c r="G162" s="1">
        <v>42055</v>
      </c>
      <c r="H162" s="1">
        <v>42061</v>
      </c>
      <c r="I162" s="1">
        <v>43157</v>
      </c>
      <c r="J162" s="966" t="s">
        <v>15600</v>
      </c>
      <c r="K162" t="s">
        <v>15601</v>
      </c>
      <c r="L162" t="s">
        <v>12</v>
      </c>
      <c r="M162" t="s">
        <v>15600</v>
      </c>
      <c r="N162" t="s">
        <v>15602</v>
      </c>
    </row>
    <row r="163" spans="1:14" x14ac:dyDescent="0.25">
      <c r="A163" s="3">
        <v>160</v>
      </c>
      <c r="B163" t="s">
        <v>320</v>
      </c>
      <c r="C163" t="s">
        <v>321</v>
      </c>
      <c r="D163" t="s">
        <v>322</v>
      </c>
      <c r="E163" t="s">
        <v>12</v>
      </c>
      <c r="F163" t="s">
        <v>323</v>
      </c>
      <c r="G163" s="1">
        <v>42055</v>
      </c>
      <c r="H163" s="1">
        <v>42061</v>
      </c>
      <c r="I163" s="1">
        <v>43157</v>
      </c>
      <c r="J163" s="966" t="s">
        <v>15603</v>
      </c>
      <c r="K163" t="s">
        <v>15604</v>
      </c>
      <c r="L163" t="s">
        <v>12</v>
      </c>
      <c r="M163" t="s">
        <v>15603</v>
      </c>
      <c r="N163" t="s">
        <v>15605</v>
      </c>
    </row>
    <row r="164" spans="1:14" x14ac:dyDescent="0.25">
      <c r="A164" s="3">
        <v>161</v>
      </c>
      <c r="B164" t="s">
        <v>320</v>
      </c>
      <c r="C164" t="s">
        <v>321</v>
      </c>
      <c r="D164" t="s">
        <v>322</v>
      </c>
      <c r="E164" t="s">
        <v>12</v>
      </c>
      <c r="F164" t="s">
        <v>323</v>
      </c>
      <c r="G164" s="1">
        <v>42055</v>
      </c>
      <c r="H164" s="1">
        <v>42061</v>
      </c>
      <c r="I164" s="1">
        <v>43157</v>
      </c>
      <c r="J164" s="966" t="s">
        <v>15606</v>
      </c>
      <c r="K164" t="s">
        <v>15607</v>
      </c>
      <c r="L164" t="s">
        <v>12</v>
      </c>
      <c r="M164" t="s">
        <v>15606</v>
      </c>
      <c r="N164" t="s">
        <v>15608</v>
      </c>
    </row>
    <row r="165" spans="1:14" x14ac:dyDescent="0.25">
      <c r="A165" s="3">
        <v>162</v>
      </c>
      <c r="B165" t="s">
        <v>320</v>
      </c>
      <c r="C165" t="s">
        <v>321</v>
      </c>
      <c r="D165" t="s">
        <v>322</v>
      </c>
      <c r="E165" t="s">
        <v>12</v>
      </c>
      <c r="F165" t="s">
        <v>323</v>
      </c>
      <c r="G165" s="1">
        <v>42055</v>
      </c>
      <c r="H165" s="1">
        <v>42061</v>
      </c>
      <c r="I165" s="1">
        <v>43157</v>
      </c>
      <c r="J165" s="966" t="s">
        <v>15609</v>
      </c>
      <c r="K165" t="s">
        <v>15610</v>
      </c>
      <c r="L165" t="s">
        <v>12</v>
      </c>
      <c r="M165" t="s">
        <v>15609</v>
      </c>
      <c r="N165" t="s">
        <v>15611</v>
      </c>
    </row>
    <row r="166" spans="1:14" x14ac:dyDescent="0.25">
      <c r="A166" s="3">
        <v>163</v>
      </c>
      <c r="B166" t="s">
        <v>320</v>
      </c>
      <c r="C166" t="s">
        <v>321</v>
      </c>
      <c r="D166" t="s">
        <v>322</v>
      </c>
      <c r="E166" t="s">
        <v>12</v>
      </c>
      <c r="F166" t="s">
        <v>323</v>
      </c>
      <c r="G166" s="1">
        <v>42055</v>
      </c>
      <c r="H166" s="1">
        <v>42061</v>
      </c>
      <c r="I166" s="1">
        <v>43157</v>
      </c>
      <c r="J166" s="966" t="s">
        <v>15612</v>
      </c>
      <c r="K166" t="s">
        <v>15613</v>
      </c>
      <c r="L166" t="s">
        <v>12</v>
      </c>
      <c r="M166" t="s">
        <v>15612</v>
      </c>
      <c r="N166" t="s">
        <v>15614</v>
      </c>
    </row>
    <row r="167" spans="1:14" x14ac:dyDescent="0.25">
      <c r="A167" s="3">
        <v>164</v>
      </c>
      <c r="B167" t="s">
        <v>320</v>
      </c>
      <c r="C167" t="s">
        <v>321</v>
      </c>
      <c r="D167" t="s">
        <v>322</v>
      </c>
      <c r="E167" t="s">
        <v>12</v>
      </c>
      <c r="F167" t="s">
        <v>323</v>
      </c>
      <c r="G167" s="1">
        <v>42055</v>
      </c>
      <c r="H167" s="1">
        <v>42061</v>
      </c>
      <c r="I167" s="1">
        <v>43157</v>
      </c>
      <c r="J167" s="966" t="s">
        <v>15615</v>
      </c>
      <c r="K167" t="s">
        <v>15616</v>
      </c>
      <c r="L167" t="s">
        <v>12</v>
      </c>
      <c r="M167" t="s">
        <v>15615</v>
      </c>
      <c r="N167" t="s">
        <v>15617</v>
      </c>
    </row>
    <row r="168" spans="1:14" x14ac:dyDescent="0.25">
      <c r="A168" s="3">
        <v>165</v>
      </c>
      <c r="B168" t="s">
        <v>320</v>
      </c>
      <c r="C168" t="s">
        <v>321</v>
      </c>
      <c r="D168" t="s">
        <v>322</v>
      </c>
      <c r="E168" t="s">
        <v>12</v>
      </c>
      <c r="F168" t="s">
        <v>323</v>
      </c>
      <c r="G168" s="1">
        <v>42055</v>
      </c>
      <c r="H168" s="1">
        <v>42061</v>
      </c>
      <c r="I168" s="1">
        <v>43157</v>
      </c>
      <c r="J168" s="966" t="s">
        <v>15618</v>
      </c>
      <c r="K168" t="s">
        <v>15619</v>
      </c>
      <c r="L168" t="s">
        <v>12</v>
      </c>
      <c r="M168" t="s">
        <v>15618</v>
      </c>
      <c r="N168" t="s">
        <v>15620</v>
      </c>
    </row>
    <row r="169" spans="1:14" x14ac:dyDescent="0.25">
      <c r="A169" s="3">
        <v>166</v>
      </c>
      <c r="B169" t="s">
        <v>86</v>
      </c>
      <c r="C169" t="s">
        <v>87</v>
      </c>
      <c r="D169" t="s">
        <v>88</v>
      </c>
      <c r="E169" t="s">
        <v>12</v>
      </c>
      <c r="F169" t="s">
        <v>89</v>
      </c>
      <c r="G169" s="1">
        <v>42430</v>
      </c>
      <c r="H169" s="1">
        <v>42431</v>
      </c>
      <c r="I169" s="1">
        <v>44013</v>
      </c>
      <c r="J169" s="966" t="s">
        <v>15621</v>
      </c>
      <c r="K169" t="s">
        <v>15622</v>
      </c>
      <c r="L169" t="s">
        <v>12</v>
      </c>
      <c r="M169" t="s">
        <v>15621</v>
      </c>
      <c r="N169" t="s">
        <v>15623</v>
      </c>
    </row>
    <row r="170" spans="1:14" x14ac:dyDescent="0.25">
      <c r="A170" s="3">
        <v>167</v>
      </c>
      <c r="B170" t="s">
        <v>86</v>
      </c>
      <c r="C170" t="s">
        <v>87</v>
      </c>
      <c r="D170" t="s">
        <v>88</v>
      </c>
      <c r="E170" t="s">
        <v>12</v>
      </c>
      <c r="F170" t="s">
        <v>89</v>
      </c>
      <c r="G170" s="1">
        <v>42430</v>
      </c>
      <c r="H170" s="1">
        <v>42431</v>
      </c>
      <c r="I170" s="1">
        <v>44013</v>
      </c>
      <c r="J170" s="966" t="s">
        <v>15621</v>
      </c>
      <c r="K170" t="s">
        <v>15622</v>
      </c>
      <c r="L170" t="s">
        <v>12</v>
      </c>
      <c r="M170" t="s">
        <v>15624</v>
      </c>
      <c r="N170" t="s">
        <v>15623</v>
      </c>
    </row>
    <row r="171" spans="1:14" x14ac:dyDescent="0.25">
      <c r="A171" s="3">
        <v>168</v>
      </c>
      <c r="B171" t="s">
        <v>86</v>
      </c>
      <c r="C171" t="s">
        <v>87</v>
      </c>
      <c r="D171" t="s">
        <v>88</v>
      </c>
      <c r="E171" t="s">
        <v>12</v>
      </c>
      <c r="F171" t="s">
        <v>89</v>
      </c>
      <c r="G171" s="1">
        <v>42430</v>
      </c>
      <c r="H171" s="1">
        <v>42431</v>
      </c>
      <c r="I171" s="1">
        <v>44013</v>
      </c>
      <c r="J171" s="966" t="s">
        <v>15621</v>
      </c>
      <c r="K171" t="s">
        <v>15622</v>
      </c>
      <c r="L171" t="s">
        <v>12</v>
      </c>
      <c r="M171" t="s">
        <v>15624</v>
      </c>
      <c r="N171" t="s">
        <v>15623</v>
      </c>
    </row>
    <row r="172" spans="1:14" x14ac:dyDescent="0.25">
      <c r="A172" s="3">
        <v>169</v>
      </c>
      <c r="B172" t="s">
        <v>86</v>
      </c>
      <c r="C172" t="s">
        <v>87</v>
      </c>
      <c r="D172" t="s">
        <v>88</v>
      </c>
      <c r="E172" t="s">
        <v>12</v>
      </c>
      <c r="F172" t="s">
        <v>89</v>
      </c>
      <c r="G172" s="1">
        <v>42430</v>
      </c>
      <c r="H172" s="1">
        <v>42431</v>
      </c>
      <c r="I172" s="1">
        <v>44013</v>
      </c>
      <c r="J172" s="966" t="s">
        <v>15625</v>
      </c>
      <c r="K172" t="s">
        <v>15626</v>
      </c>
      <c r="L172" t="s">
        <v>12</v>
      </c>
      <c r="M172" t="s">
        <v>15625</v>
      </c>
      <c r="N172" t="s">
        <v>15627</v>
      </c>
    </row>
    <row r="173" spans="1:14" x14ac:dyDescent="0.25">
      <c r="A173" s="3">
        <v>170</v>
      </c>
      <c r="B173" t="s">
        <v>86</v>
      </c>
      <c r="C173" t="s">
        <v>87</v>
      </c>
      <c r="D173" t="s">
        <v>88</v>
      </c>
      <c r="E173" t="s">
        <v>12</v>
      </c>
      <c r="F173" t="s">
        <v>89</v>
      </c>
      <c r="G173" s="1">
        <v>42430</v>
      </c>
      <c r="H173" s="1">
        <v>42431</v>
      </c>
      <c r="I173" s="1">
        <v>44013</v>
      </c>
      <c r="J173" s="966" t="s">
        <v>15625</v>
      </c>
      <c r="K173" t="s">
        <v>15626</v>
      </c>
      <c r="L173" t="s">
        <v>12</v>
      </c>
      <c r="M173" t="s">
        <v>15628</v>
      </c>
      <c r="N173" t="s">
        <v>15627</v>
      </c>
    </row>
    <row r="174" spans="1:14" x14ac:dyDescent="0.25">
      <c r="A174" s="3">
        <v>171</v>
      </c>
      <c r="B174" t="s">
        <v>86</v>
      </c>
      <c r="C174" t="s">
        <v>87</v>
      </c>
      <c r="D174" t="s">
        <v>88</v>
      </c>
      <c r="E174" t="s">
        <v>12</v>
      </c>
      <c r="F174" t="s">
        <v>89</v>
      </c>
      <c r="G174" s="1">
        <v>42430</v>
      </c>
      <c r="H174" s="1">
        <v>42431</v>
      </c>
      <c r="I174" s="1">
        <v>44013</v>
      </c>
      <c r="J174" s="966" t="s">
        <v>15625</v>
      </c>
      <c r="K174" t="s">
        <v>15626</v>
      </c>
      <c r="L174" t="s">
        <v>12</v>
      </c>
      <c r="M174" t="s">
        <v>15628</v>
      </c>
      <c r="N174" t="s">
        <v>15627</v>
      </c>
    </row>
    <row r="175" spans="1:14" x14ac:dyDescent="0.25">
      <c r="A175" s="3">
        <v>172</v>
      </c>
      <c r="B175" t="s">
        <v>86</v>
      </c>
      <c r="C175" t="s">
        <v>87</v>
      </c>
      <c r="D175" t="s">
        <v>88</v>
      </c>
      <c r="E175" t="s">
        <v>12</v>
      </c>
      <c r="F175" t="s">
        <v>89</v>
      </c>
      <c r="G175" s="1">
        <v>42430</v>
      </c>
      <c r="H175" s="1">
        <v>42431</v>
      </c>
      <c r="I175" s="1">
        <v>44013</v>
      </c>
      <c r="J175" s="966" t="s">
        <v>15629</v>
      </c>
      <c r="K175" t="s">
        <v>15630</v>
      </c>
      <c r="L175" t="s">
        <v>12</v>
      </c>
      <c r="M175" t="s">
        <v>15629</v>
      </c>
      <c r="N175" t="s">
        <v>15631</v>
      </c>
    </row>
    <row r="176" spans="1:14" x14ac:dyDescent="0.25">
      <c r="A176" s="3">
        <v>173</v>
      </c>
      <c r="B176" t="s">
        <v>86</v>
      </c>
      <c r="C176" t="s">
        <v>87</v>
      </c>
      <c r="D176" t="s">
        <v>88</v>
      </c>
      <c r="E176" t="s">
        <v>12</v>
      </c>
      <c r="F176" t="s">
        <v>89</v>
      </c>
      <c r="G176" s="1">
        <v>42430</v>
      </c>
      <c r="H176" s="1">
        <v>42431</v>
      </c>
      <c r="I176" s="1">
        <v>44013</v>
      </c>
      <c r="J176" s="966" t="s">
        <v>15632</v>
      </c>
      <c r="K176" t="s">
        <v>15633</v>
      </c>
      <c r="L176" t="s">
        <v>12</v>
      </c>
      <c r="M176" t="s">
        <v>15632</v>
      </c>
      <c r="N176" t="s">
        <v>15634</v>
      </c>
    </row>
    <row r="177" spans="1:14" x14ac:dyDescent="0.25">
      <c r="A177" s="3">
        <v>174</v>
      </c>
      <c r="B177" t="s">
        <v>86</v>
      </c>
      <c r="C177" t="s">
        <v>87</v>
      </c>
      <c r="D177" t="s">
        <v>88</v>
      </c>
      <c r="E177" t="s">
        <v>12</v>
      </c>
      <c r="F177" t="s">
        <v>89</v>
      </c>
      <c r="G177" s="1">
        <v>42430</v>
      </c>
      <c r="H177" s="1">
        <v>42431</v>
      </c>
      <c r="I177" s="1">
        <v>44013</v>
      </c>
      <c r="J177" s="966" t="s">
        <v>15632</v>
      </c>
      <c r="K177" t="s">
        <v>15633</v>
      </c>
      <c r="L177" t="s">
        <v>12</v>
      </c>
      <c r="M177" t="s">
        <v>15635</v>
      </c>
      <c r="N177" t="s">
        <v>15634</v>
      </c>
    </row>
    <row r="178" spans="1:14" x14ac:dyDescent="0.25">
      <c r="A178" s="3">
        <v>175</v>
      </c>
      <c r="B178" t="s">
        <v>86</v>
      </c>
      <c r="C178" t="s">
        <v>87</v>
      </c>
      <c r="D178" t="s">
        <v>88</v>
      </c>
      <c r="E178" t="s">
        <v>12</v>
      </c>
      <c r="F178" t="s">
        <v>89</v>
      </c>
      <c r="G178" s="1">
        <v>42430</v>
      </c>
      <c r="H178" s="1">
        <v>42431</v>
      </c>
      <c r="I178" s="1">
        <v>44013</v>
      </c>
      <c r="J178" s="966" t="s">
        <v>15632</v>
      </c>
      <c r="K178" t="s">
        <v>15633</v>
      </c>
      <c r="L178" t="s">
        <v>12</v>
      </c>
      <c r="M178" t="s">
        <v>15635</v>
      </c>
      <c r="N178" t="s">
        <v>15634</v>
      </c>
    </row>
    <row r="179" spans="1:14" x14ac:dyDescent="0.25">
      <c r="A179" s="3">
        <v>176</v>
      </c>
      <c r="B179" t="s">
        <v>86</v>
      </c>
      <c r="C179" t="s">
        <v>87</v>
      </c>
      <c r="D179" t="s">
        <v>88</v>
      </c>
      <c r="E179" t="s">
        <v>12</v>
      </c>
      <c r="F179" t="s">
        <v>89</v>
      </c>
      <c r="G179" s="1">
        <v>42430</v>
      </c>
      <c r="H179" s="1">
        <v>42431</v>
      </c>
      <c r="I179" s="1">
        <v>44013</v>
      </c>
      <c r="J179" s="966" t="s">
        <v>15636</v>
      </c>
      <c r="K179" t="s">
        <v>15637</v>
      </c>
      <c r="L179" t="s">
        <v>12</v>
      </c>
      <c r="M179" t="s">
        <v>15636</v>
      </c>
      <c r="N179" t="s">
        <v>15638</v>
      </c>
    </row>
    <row r="180" spans="1:14" x14ac:dyDescent="0.25">
      <c r="A180" s="3">
        <v>177</v>
      </c>
      <c r="B180" t="s">
        <v>86</v>
      </c>
      <c r="C180" t="s">
        <v>87</v>
      </c>
      <c r="D180" t="s">
        <v>88</v>
      </c>
      <c r="E180" t="s">
        <v>12</v>
      </c>
      <c r="F180" t="s">
        <v>89</v>
      </c>
      <c r="G180" s="1">
        <v>42430</v>
      </c>
      <c r="H180" s="1">
        <v>42431</v>
      </c>
      <c r="I180" s="1">
        <v>44013</v>
      </c>
      <c r="J180" s="966" t="s">
        <v>15636</v>
      </c>
      <c r="K180" t="s">
        <v>15637</v>
      </c>
      <c r="L180" t="s">
        <v>12</v>
      </c>
      <c r="M180" t="s">
        <v>15639</v>
      </c>
      <c r="N180" t="s">
        <v>15638</v>
      </c>
    </row>
    <row r="181" spans="1:14" x14ac:dyDescent="0.25">
      <c r="A181" s="3">
        <v>178</v>
      </c>
      <c r="B181" t="s">
        <v>86</v>
      </c>
      <c r="C181" t="s">
        <v>87</v>
      </c>
      <c r="D181" t="s">
        <v>88</v>
      </c>
      <c r="E181" t="s">
        <v>12</v>
      </c>
      <c r="F181" t="s">
        <v>89</v>
      </c>
      <c r="G181" s="1">
        <v>42430</v>
      </c>
      <c r="H181" s="1">
        <v>42431</v>
      </c>
      <c r="I181" s="1">
        <v>44013</v>
      </c>
      <c r="J181" s="966" t="s">
        <v>15636</v>
      </c>
      <c r="K181" t="s">
        <v>15637</v>
      </c>
      <c r="L181" t="s">
        <v>12</v>
      </c>
      <c r="M181" t="s">
        <v>15639</v>
      </c>
      <c r="N181" t="s">
        <v>15638</v>
      </c>
    </row>
    <row r="182" spans="1:14" x14ac:dyDescent="0.25">
      <c r="A182" s="3">
        <v>179</v>
      </c>
      <c r="B182" t="s">
        <v>86</v>
      </c>
      <c r="C182" t="s">
        <v>87</v>
      </c>
      <c r="D182" t="s">
        <v>88</v>
      </c>
      <c r="E182" t="s">
        <v>12</v>
      </c>
      <c r="F182" t="s">
        <v>89</v>
      </c>
      <c r="G182" s="1">
        <v>42430</v>
      </c>
      <c r="H182" s="1">
        <v>42431</v>
      </c>
      <c r="I182" s="1">
        <v>44013</v>
      </c>
      <c r="J182" s="966" t="s">
        <v>15640</v>
      </c>
      <c r="K182" t="s">
        <v>15641</v>
      </c>
      <c r="L182" t="s">
        <v>12</v>
      </c>
      <c r="M182" t="s">
        <v>15640</v>
      </c>
      <c r="N182" t="s">
        <v>15642</v>
      </c>
    </row>
    <row r="183" spans="1:14" x14ac:dyDescent="0.25">
      <c r="A183" s="3">
        <v>180</v>
      </c>
      <c r="B183" t="s">
        <v>86</v>
      </c>
      <c r="C183" t="s">
        <v>87</v>
      </c>
      <c r="D183" t="s">
        <v>88</v>
      </c>
      <c r="E183" t="s">
        <v>12</v>
      </c>
      <c r="F183" t="s">
        <v>89</v>
      </c>
      <c r="G183" s="1">
        <v>42430</v>
      </c>
      <c r="H183" s="1">
        <v>42431</v>
      </c>
      <c r="I183" s="1">
        <v>44013</v>
      </c>
      <c r="J183" s="966" t="s">
        <v>15640</v>
      </c>
      <c r="K183" t="s">
        <v>15641</v>
      </c>
      <c r="L183" t="s">
        <v>12</v>
      </c>
      <c r="M183" t="s">
        <v>15643</v>
      </c>
      <c r="N183" t="s">
        <v>15642</v>
      </c>
    </row>
    <row r="184" spans="1:14" x14ac:dyDescent="0.25">
      <c r="A184" s="3">
        <v>181</v>
      </c>
      <c r="B184" t="s">
        <v>86</v>
      </c>
      <c r="C184" t="s">
        <v>87</v>
      </c>
      <c r="D184" t="s">
        <v>88</v>
      </c>
      <c r="E184" t="s">
        <v>12</v>
      </c>
      <c r="F184" t="s">
        <v>89</v>
      </c>
      <c r="G184" s="1">
        <v>42430</v>
      </c>
      <c r="H184" s="1">
        <v>42431</v>
      </c>
      <c r="I184" s="1">
        <v>44013</v>
      </c>
      <c r="J184" s="966" t="s">
        <v>15640</v>
      </c>
      <c r="K184" t="s">
        <v>15641</v>
      </c>
      <c r="L184" t="s">
        <v>12</v>
      </c>
      <c r="M184" t="s">
        <v>15643</v>
      </c>
      <c r="N184" t="s">
        <v>15642</v>
      </c>
    </row>
    <row r="185" spans="1:14" x14ac:dyDescent="0.25">
      <c r="A185" s="3">
        <v>182</v>
      </c>
      <c r="B185" t="s">
        <v>86</v>
      </c>
      <c r="C185" t="s">
        <v>87</v>
      </c>
      <c r="D185" t="s">
        <v>88</v>
      </c>
      <c r="E185" t="s">
        <v>12</v>
      </c>
      <c r="F185" t="s">
        <v>89</v>
      </c>
      <c r="G185" s="1">
        <v>42430</v>
      </c>
      <c r="H185" s="1">
        <v>42431</v>
      </c>
      <c r="I185" s="1">
        <v>44013</v>
      </c>
      <c r="J185" s="966" t="s">
        <v>15644</v>
      </c>
      <c r="K185" t="s">
        <v>15645</v>
      </c>
      <c r="L185" t="s">
        <v>12</v>
      </c>
      <c r="M185" t="s">
        <v>15644</v>
      </c>
      <c r="N185" t="s">
        <v>15646</v>
      </c>
    </row>
    <row r="186" spans="1:14" x14ac:dyDescent="0.25">
      <c r="A186" s="3">
        <v>183</v>
      </c>
      <c r="B186" t="s">
        <v>86</v>
      </c>
      <c r="C186" t="s">
        <v>87</v>
      </c>
      <c r="D186" t="s">
        <v>88</v>
      </c>
      <c r="E186" t="s">
        <v>12</v>
      </c>
      <c r="F186" t="s">
        <v>89</v>
      </c>
      <c r="G186" s="1">
        <v>42430</v>
      </c>
      <c r="H186" s="1">
        <v>42431</v>
      </c>
      <c r="I186" s="1">
        <v>44013</v>
      </c>
      <c r="J186" s="966" t="s">
        <v>15644</v>
      </c>
      <c r="K186" t="s">
        <v>15645</v>
      </c>
      <c r="L186" t="s">
        <v>12</v>
      </c>
      <c r="M186" t="s">
        <v>15647</v>
      </c>
      <c r="N186" t="s">
        <v>15646</v>
      </c>
    </row>
    <row r="187" spans="1:14" x14ac:dyDescent="0.25">
      <c r="A187" s="3">
        <v>184</v>
      </c>
      <c r="B187" t="s">
        <v>86</v>
      </c>
      <c r="C187" t="s">
        <v>87</v>
      </c>
      <c r="D187" t="s">
        <v>88</v>
      </c>
      <c r="E187" t="s">
        <v>12</v>
      </c>
      <c r="F187" t="s">
        <v>89</v>
      </c>
      <c r="G187" s="1">
        <v>42430</v>
      </c>
      <c r="H187" s="1">
        <v>42431</v>
      </c>
      <c r="I187" s="1">
        <v>44013</v>
      </c>
      <c r="J187" s="966" t="s">
        <v>15644</v>
      </c>
      <c r="K187" t="s">
        <v>15645</v>
      </c>
      <c r="L187" t="s">
        <v>12</v>
      </c>
      <c r="M187" t="s">
        <v>15647</v>
      </c>
      <c r="N187" t="s">
        <v>15646</v>
      </c>
    </row>
    <row r="188" spans="1:14" x14ac:dyDescent="0.25">
      <c r="A188" s="3">
        <v>185</v>
      </c>
      <c r="B188" t="s">
        <v>86</v>
      </c>
      <c r="C188" t="s">
        <v>87</v>
      </c>
      <c r="D188" t="s">
        <v>88</v>
      </c>
      <c r="E188" t="s">
        <v>12</v>
      </c>
      <c r="F188" t="s">
        <v>89</v>
      </c>
      <c r="G188" s="1">
        <v>42430</v>
      </c>
      <c r="H188" s="1">
        <v>42431</v>
      </c>
      <c r="I188" s="1">
        <v>44013</v>
      </c>
      <c r="J188" s="966" t="s">
        <v>15648</v>
      </c>
      <c r="K188" t="s">
        <v>15649</v>
      </c>
      <c r="L188" t="s">
        <v>12</v>
      </c>
      <c r="M188" t="s">
        <v>15648</v>
      </c>
      <c r="N188" t="s">
        <v>15650</v>
      </c>
    </row>
    <row r="189" spans="1:14" x14ac:dyDescent="0.25">
      <c r="A189" s="3">
        <v>186</v>
      </c>
      <c r="B189" t="s">
        <v>86</v>
      </c>
      <c r="C189" t="s">
        <v>87</v>
      </c>
      <c r="D189" t="s">
        <v>88</v>
      </c>
      <c r="E189" t="s">
        <v>12</v>
      </c>
      <c r="F189" t="s">
        <v>89</v>
      </c>
      <c r="G189" s="1">
        <v>42430</v>
      </c>
      <c r="H189" s="1">
        <v>42431</v>
      </c>
      <c r="I189" s="1">
        <v>44013</v>
      </c>
      <c r="J189" s="966" t="s">
        <v>15648</v>
      </c>
      <c r="K189" t="s">
        <v>15649</v>
      </c>
      <c r="L189" t="s">
        <v>12</v>
      </c>
      <c r="M189" t="s">
        <v>15651</v>
      </c>
      <c r="N189" t="s">
        <v>15650</v>
      </c>
    </row>
    <row r="190" spans="1:14" x14ac:dyDescent="0.25">
      <c r="A190" s="3">
        <v>187</v>
      </c>
      <c r="B190" t="s">
        <v>86</v>
      </c>
      <c r="C190" t="s">
        <v>87</v>
      </c>
      <c r="D190" t="s">
        <v>88</v>
      </c>
      <c r="E190" t="s">
        <v>12</v>
      </c>
      <c r="F190" t="s">
        <v>89</v>
      </c>
      <c r="G190" s="1">
        <v>42430</v>
      </c>
      <c r="H190" s="1">
        <v>42431</v>
      </c>
      <c r="I190" s="1">
        <v>44013</v>
      </c>
      <c r="J190" s="966" t="s">
        <v>15648</v>
      </c>
      <c r="K190" t="s">
        <v>15649</v>
      </c>
      <c r="L190" t="s">
        <v>12</v>
      </c>
      <c r="M190" t="s">
        <v>15651</v>
      </c>
      <c r="N190" t="s">
        <v>15650</v>
      </c>
    </row>
    <row r="191" spans="1:14" x14ac:dyDescent="0.25">
      <c r="A191" s="3">
        <v>188</v>
      </c>
      <c r="B191" t="s">
        <v>86</v>
      </c>
      <c r="C191" t="s">
        <v>87</v>
      </c>
      <c r="D191" t="s">
        <v>88</v>
      </c>
      <c r="E191" t="s">
        <v>12</v>
      </c>
      <c r="F191" t="s">
        <v>89</v>
      </c>
      <c r="G191" s="1">
        <v>42430</v>
      </c>
      <c r="H191" s="1">
        <v>42431</v>
      </c>
      <c r="I191" s="1">
        <v>44013</v>
      </c>
      <c r="J191" s="966" t="s">
        <v>15652</v>
      </c>
      <c r="K191" t="s">
        <v>15653</v>
      </c>
      <c r="L191" t="s">
        <v>12</v>
      </c>
      <c r="M191" t="s">
        <v>15652</v>
      </c>
      <c r="N191" t="s">
        <v>15654</v>
      </c>
    </row>
    <row r="192" spans="1:14" x14ac:dyDescent="0.25">
      <c r="A192" s="3">
        <v>189</v>
      </c>
      <c r="B192" t="s">
        <v>86</v>
      </c>
      <c r="C192" t="s">
        <v>87</v>
      </c>
      <c r="D192" t="s">
        <v>88</v>
      </c>
      <c r="E192" t="s">
        <v>12</v>
      </c>
      <c r="F192" t="s">
        <v>89</v>
      </c>
      <c r="G192" s="1">
        <v>42430</v>
      </c>
      <c r="H192" s="1">
        <v>42431</v>
      </c>
      <c r="I192" s="1">
        <v>44013</v>
      </c>
      <c r="J192" s="966" t="s">
        <v>15652</v>
      </c>
      <c r="K192" t="s">
        <v>15653</v>
      </c>
      <c r="L192" t="s">
        <v>12</v>
      </c>
      <c r="M192" t="s">
        <v>15655</v>
      </c>
      <c r="N192" t="s">
        <v>15654</v>
      </c>
    </row>
    <row r="193" spans="1:14" x14ac:dyDescent="0.25">
      <c r="A193" s="3">
        <v>190</v>
      </c>
      <c r="B193" t="s">
        <v>86</v>
      </c>
      <c r="C193" t="s">
        <v>87</v>
      </c>
      <c r="D193" t="s">
        <v>88</v>
      </c>
      <c r="E193" t="s">
        <v>12</v>
      </c>
      <c r="F193" t="s">
        <v>89</v>
      </c>
      <c r="G193" s="1">
        <v>42430</v>
      </c>
      <c r="H193" s="1">
        <v>42431</v>
      </c>
      <c r="I193" s="1">
        <v>44013</v>
      </c>
      <c r="J193" s="966" t="s">
        <v>15652</v>
      </c>
      <c r="K193" t="s">
        <v>15653</v>
      </c>
      <c r="L193" t="s">
        <v>12</v>
      </c>
      <c r="M193" t="s">
        <v>15655</v>
      </c>
      <c r="N193" t="s">
        <v>15654</v>
      </c>
    </row>
    <row r="194" spans="1:14" x14ac:dyDescent="0.25">
      <c r="A194" s="3">
        <v>191</v>
      </c>
      <c r="B194" t="s">
        <v>86</v>
      </c>
      <c r="C194" t="s">
        <v>87</v>
      </c>
      <c r="D194" t="s">
        <v>88</v>
      </c>
      <c r="E194" t="s">
        <v>12</v>
      </c>
      <c r="F194" t="s">
        <v>89</v>
      </c>
      <c r="G194" s="1">
        <v>42430</v>
      </c>
      <c r="H194" s="1">
        <v>42431</v>
      </c>
      <c r="I194" s="1">
        <v>44013</v>
      </c>
      <c r="J194" s="966" t="s">
        <v>15656</v>
      </c>
      <c r="K194" t="s">
        <v>15657</v>
      </c>
      <c r="L194" t="s">
        <v>12</v>
      </c>
      <c r="M194" t="s">
        <v>15656</v>
      </c>
      <c r="N194" t="s">
        <v>15658</v>
      </c>
    </row>
    <row r="195" spans="1:14" x14ac:dyDescent="0.25">
      <c r="A195" s="3">
        <v>192</v>
      </c>
      <c r="B195" t="s">
        <v>86</v>
      </c>
      <c r="C195" t="s">
        <v>87</v>
      </c>
      <c r="D195" t="s">
        <v>88</v>
      </c>
      <c r="E195" t="s">
        <v>12</v>
      </c>
      <c r="F195" t="s">
        <v>89</v>
      </c>
      <c r="G195" s="1">
        <v>42430</v>
      </c>
      <c r="H195" s="1">
        <v>42431</v>
      </c>
      <c r="I195" s="1">
        <v>44013</v>
      </c>
      <c r="J195" s="966" t="s">
        <v>15656</v>
      </c>
      <c r="K195" t="s">
        <v>15657</v>
      </c>
      <c r="L195" t="s">
        <v>12</v>
      </c>
      <c r="M195" t="s">
        <v>15659</v>
      </c>
      <c r="N195" t="s">
        <v>15658</v>
      </c>
    </row>
    <row r="196" spans="1:14" x14ac:dyDescent="0.25">
      <c r="A196" s="3">
        <v>193</v>
      </c>
      <c r="B196" t="s">
        <v>86</v>
      </c>
      <c r="C196" t="s">
        <v>87</v>
      </c>
      <c r="D196" t="s">
        <v>88</v>
      </c>
      <c r="E196" t="s">
        <v>12</v>
      </c>
      <c r="F196" t="s">
        <v>89</v>
      </c>
      <c r="G196" s="1">
        <v>42430</v>
      </c>
      <c r="H196" s="1">
        <v>42431</v>
      </c>
      <c r="I196" s="1">
        <v>44013</v>
      </c>
      <c r="J196" s="966" t="s">
        <v>15656</v>
      </c>
      <c r="K196" t="s">
        <v>15657</v>
      </c>
      <c r="L196" t="s">
        <v>12</v>
      </c>
      <c r="M196" t="s">
        <v>15659</v>
      </c>
      <c r="N196" t="s">
        <v>15658</v>
      </c>
    </row>
    <row r="197" spans="1:14" x14ac:dyDescent="0.25">
      <c r="A197" s="3">
        <v>194</v>
      </c>
      <c r="B197" t="s">
        <v>98</v>
      </c>
      <c r="C197" t="s">
        <v>99</v>
      </c>
      <c r="D197" t="s">
        <v>100</v>
      </c>
      <c r="E197" t="s">
        <v>101</v>
      </c>
      <c r="F197" t="s">
        <v>101</v>
      </c>
      <c r="G197" s="1">
        <v>42429</v>
      </c>
      <c r="H197" s="1">
        <v>42459</v>
      </c>
      <c r="I197" s="1">
        <v>44285</v>
      </c>
      <c r="J197" s="966" t="s">
        <v>15660</v>
      </c>
      <c r="K197" t="s">
        <v>15661</v>
      </c>
      <c r="L197" t="s">
        <v>12</v>
      </c>
      <c r="M197" t="s">
        <v>15660</v>
      </c>
      <c r="N197" t="s">
        <v>15662</v>
      </c>
    </row>
    <row r="198" spans="1:14" x14ac:dyDescent="0.25">
      <c r="A198" s="3">
        <v>195</v>
      </c>
      <c r="B198" t="s">
        <v>98</v>
      </c>
      <c r="C198" t="s">
        <v>99</v>
      </c>
      <c r="D198" t="s">
        <v>100</v>
      </c>
      <c r="E198" t="s">
        <v>101</v>
      </c>
      <c r="F198" t="s">
        <v>101</v>
      </c>
      <c r="G198" s="1">
        <v>42429</v>
      </c>
      <c r="H198" s="1">
        <v>42459</v>
      </c>
      <c r="I198" s="1">
        <v>44285</v>
      </c>
      <c r="J198" s="966" t="s">
        <v>15663</v>
      </c>
      <c r="K198" t="s">
        <v>15664</v>
      </c>
      <c r="L198" t="s">
        <v>12</v>
      </c>
      <c r="M198" t="s">
        <v>15663</v>
      </c>
      <c r="N198" t="s">
        <v>15665</v>
      </c>
    </row>
    <row r="199" spans="1:14" x14ac:dyDescent="0.25">
      <c r="A199" s="3">
        <v>196</v>
      </c>
      <c r="B199" t="s">
        <v>98</v>
      </c>
      <c r="C199" t="s">
        <v>99</v>
      </c>
      <c r="D199" t="s">
        <v>100</v>
      </c>
      <c r="E199" t="s">
        <v>101</v>
      </c>
      <c r="F199" t="s">
        <v>101</v>
      </c>
      <c r="G199" s="1">
        <v>42429</v>
      </c>
      <c r="H199" s="1">
        <v>42459</v>
      </c>
      <c r="I199" s="1">
        <v>44285</v>
      </c>
      <c r="J199" s="966" t="s">
        <v>15666</v>
      </c>
      <c r="K199" t="s">
        <v>15667</v>
      </c>
      <c r="L199" t="s">
        <v>12</v>
      </c>
      <c r="M199" t="s">
        <v>15666</v>
      </c>
      <c r="N199" t="s">
        <v>15668</v>
      </c>
    </row>
    <row r="200" spans="1:14" x14ac:dyDescent="0.25">
      <c r="A200" s="3">
        <v>197</v>
      </c>
      <c r="B200" t="s">
        <v>98</v>
      </c>
      <c r="C200" t="s">
        <v>99</v>
      </c>
      <c r="D200" t="s">
        <v>100</v>
      </c>
      <c r="E200" t="s">
        <v>101</v>
      </c>
      <c r="F200" t="s">
        <v>101</v>
      </c>
      <c r="G200" s="1">
        <v>42429</v>
      </c>
      <c r="H200" s="1">
        <v>42459</v>
      </c>
      <c r="I200" s="1">
        <v>44285</v>
      </c>
      <c r="J200" s="966" t="s">
        <v>15669</v>
      </c>
      <c r="K200" t="s">
        <v>15670</v>
      </c>
      <c r="L200" t="s">
        <v>12</v>
      </c>
      <c r="M200" t="s">
        <v>15669</v>
      </c>
      <c r="N200" t="s">
        <v>15671</v>
      </c>
    </row>
    <row r="201" spans="1:14" x14ac:dyDescent="0.25">
      <c r="A201" s="3">
        <v>198</v>
      </c>
      <c r="B201" t="s">
        <v>98</v>
      </c>
      <c r="C201" t="s">
        <v>99</v>
      </c>
      <c r="D201" t="s">
        <v>100</v>
      </c>
      <c r="E201" t="s">
        <v>101</v>
      </c>
      <c r="F201" t="s">
        <v>101</v>
      </c>
      <c r="G201" s="1">
        <v>42429</v>
      </c>
      <c r="H201" s="1">
        <v>42459</v>
      </c>
      <c r="I201" s="1">
        <v>44285</v>
      </c>
      <c r="J201" s="966" t="s">
        <v>15672</v>
      </c>
      <c r="K201" t="s">
        <v>15673</v>
      </c>
      <c r="L201" t="s">
        <v>12</v>
      </c>
      <c r="M201" t="s">
        <v>15672</v>
      </c>
      <c r="N201" t="s">
        <v>15674</v>
      </c>
    </row>
    <row r="202" spans="1:14" x14ac:dyDescent="0.25">
      <c r="A202" s="3">
        <v>199</v>
      </c>
      <c r="B202" t="s">
        <v>66</v>
      </c>
      <c r="C202" t="s">
        <v>67</v>
      </c>
      <c r="D202" t="s">
        <v>68</v>
      </c>
      <c r="E202" t="s">
        <v>12</v>
      </c>
      <c r="F202" t="s">
        <v>69</v>
      </c>
      <c r="G202" s="1">
        <v>42339</v>
      </c>
      <c r="H202" s="1">
        <v>42348</v>
      </c>
      <c r="I202" s="1">
        <v>43808</v>
      </c>
      <c r="J202" s="966" t="s">
        <v>15675</v>
      </c>
      <c r="K202" t="s">
        <v>15676</v>
      </c>
      <c r="L202" t="s">
        <v>12</v>
      </c>
      <c r="M202" t="s">
        <v>15675</v>
      </c>
      <c r="N202" t="s">
        <v>15677</v>
      </c>
    </row>
    <row r="203" spans="1:14" x14ac:dyDescent="0.25">
      <c r="A203" s="3">
        <v>200</v>
      </c>
      <c r="B203" t="s">
        <v>66</v>
      </c>
      <c r="C203" t="s">
        <v>67</v>
      </c>
      <c r="D203" t="s">
        <v>68</v>
      </c>
      <c r="E203" t="s">
        <v>12</v>
      </c>
      <c r="F203" t="s">
        <v>69</v>
      </c>
      <c r="G203" s="1">
        <v>42339</v>
      </c>
      <c r="H203" s="1">
        <v>42348</v>
      </c>
      <c r="I203" s="1">
        <v>43808</v>
      </c>
      <c r="J203" s="966" t="s">
        <v>15675</v>
      </c>
      <c r="K203" t="s">
        <v>15676</v>
      </c>
      <c r="L203" t="s">
        <v>12</v>
      </c>
      <c r="M203" t="s">
        <v>15676</v>
      </c>
      <c r="N203" t="s">
        <v>15677</v>
      </c>
    </row>
    <row r="204" spans="1:14" x14ac:dyDescent="0.25">
      <c r="A204" s="3">
        <v>201</v>
      </c>
      <c r="B204" t="s">
        <v>66</v>
      </c>
      <c r="C204" t="s">
        <v>67</v>
      </c>
      <c r="D204" t="s">
        <v>68</v>
      </c>
      <c r="E204" t="s">
        <v>12</v>
      </c>
      <c r="F204" t="s">
        <v>69</v>
      </c>
      <c r="G204" s="1">
        <v>42339</v>
      </c>
      <c r="H204" s="1">
        <v>42348</v>
      </c>
      <c r="I204" s="1">
        <v>43808</v>
      </c>
      <c r="J204" s="966" t="s">
        <v>15678</v>
      </c>
      <c r="K204" t="s">
        <v>15679</v>
      </c>
      <c r="L204" t="s">
        <v>12</v>
      </c>
      <c r="M204" t="s">
        <v>15678</v>
      </c>
      <c r="N204" t="s">
        <v>15680</v>
      </c>
    </row>
    <row r="205" spans="1:14" x14ac:dyDescent="0.25">
      <c r="A205" s="3">
        <v>202</v>
      </c>
      <c r="B205" t="s">
        <v>66</v>
      </c>
      <c r="C205" t="s">
        <v>67</v>
      </c>
      <c r="D205" t="s">
        <v>68</v>
      </c>
      <c r="E205" t="s">
        <v>12</v>
      </c>
      <c r="F205" t="s">
        <v>69</v>
      </c>
      <c r="G205" s="1">
        <v>42339</v>
      </c>
      <c r="H205" s="1">
        <v>42348</v>
      </c>
      <c r="I205" s="1">
        <v>43808</v>
      </c>
      <c r="J205" s="966" t="s">
        <v>15678</v>
      </c>
      <c r="K205" t="s">
        <v>15679</v>
      </c>
      <c r="L205" t="s">
        <v>12</v>
      </c>
      <c r="M205" t="s">
        <v>15679</v>
      </c>
      <c r="N205" t="s">
        <v>15680</v>
      </c>
    </row>
    <row r="206" spans="1:14" x14ac:dyDescent="0.25">
      <c r="A206" s="3">
        <v>203</v>
      </c>
      <c r="B206" t="s">
        <v>66</v>
      </c>
      <c r="C206" t="s">
        <v>67</v>
      </c>
      <c r="D206" t="s">
        <v>68</v>
      </c>
      <c r="E206" t="s">
        <v>12</v>
      </c>
      <c r="F206" t="s">
        <v>69</v>
      </c>
      <c r="G206" s="1">
        <v>42339</v>
      </c>
      <c r="H206" s="1">
        <v>42348</v>
      </c>
      <c r="I206" s="1">
        <v>43808</v>
      </c>
      <c r="J206" s="966" t="s">
        <v>15681</v>
      </c>
      <c r="K206" t="s">
        <v>15682</v>
      </c>
      <c r="L206" t="s">
        <v>12</v>
      </c>
      <c r="M206" t="s">
        <v>15681</v>
      </c>
      <c r="N206" t="s">
        <v>15683</v>
      </c>
    </row>
    <row r="207" spans="1:14" x14ac:dyDescent="0.25">
      <c r="A207" s="3">
        <v>204</v>
      </c>
      <c r="B207" t="s">
        <v>66</v>
      </c>
      <c r="C207" t="s">
        <v>67</v>
      </c>
      <c r="D207" t="s">
        <v>68</v>
      </c>
      <c r="E207" t="s">
        <v>12</v>
      </c>
      <c r="F207" t="s">
        <v>69</v>
      </c>
      <c r="G207" s="1">
        <v>42339</v>
      </c>
      <c r="H207" s="1">
        <v>42348</v>
      </c>
      <c r="I207" s="1">
        <v>43808</v>
      </c>
      <c r="J207" s="966" t="s">
        <v>15681</v>
      </c>
      <c r="K207" t="s">
        <v>15682</v>
      </c>
      <c r="L207" t="s">
        <v>12</v>
      </c>
      <c r="M207" t="s">
        <v>15682</v>
      </c>
      <c r="N207" t="s">
        <v>15683</v>
      </c>
    </row>
    <row r="208" spans="1:14" x14ac:dyDescent="0.25">
      <c r="A208" s="3">
        <v>205</v>
      </c>
      <c r="B208" t="s">
        <v>66</v>
      </c>
      <c r="C208" t="s">
        <v>67</v>
      </c>
      <c r="D208" t="s">
        <v>68</v>
      </c>
      <c r="E208" t="s">
        <v>12</v>
      </c>
      <c r="F208" t="s">
        <v>69</v>
      </c>
      <c r="G208" s="1">
        <v>42339</v>
      </c>
      <c r="H208" s="1">
        <v>42348</v>
      </c>
      <c r="I208" s="1">
        <v>43808</v>
      </c>
      <c r="J208" s="966" t="s">
        <v>15684</v>
      </c>
      <c r="K208" t="s">
        <v>15685</v>
      </c>
      <c r="L208" t="s">
        <v>12</v>
      </c>
      <c r="M208" t="s">
        <v>15684</v>
      </c>
      <c r="N208" t="s">
        <v>15686</v>
      </c>
    </row>
    <row r="209" spans="1:14" x14ac:dyDescent="0.25">
      <c r="A209" s="3">
        <v>206</v>
      </c>
      <c r="B209" t="s">
        <v>66</v>
      </c>
      <c r="C209" t="s">
        <v>67</v>
      </c>
      <c r="D209" t="s">
        <v>68</v>
      </c>
      <c r="E209" t="s">
        <v>12</v>
      </c>
      <c r="F209" t="s">
        <v>69</v>
      </c>
      <c r="G209" s="1">
        <v>42339</v>
      </c>
      <c r="H209" s="1">
        <v>42348</v>
      </c>
      <c r="I209" s="1">
        <v>43808</v>
      </c>
      <c r="J209" s="966" t="s">
        <v>15684</v>
      </c>
      <c r="K209" t="s">
        <v>15685</v>
      </c>
      <c r="L209" t="s">
        <v>12</v>
      </c>
      <c r="M209" t="s">
        <v>15685</v>
      </c>
      <c r="N209" t="s">
        <v>15686</v>
      </c>
    </row>
    <row r="210" spans="1:14" x14ac:dyDescent="0.25">
      <c r="A210" s="3">
        <v>207</v>
      </c>
      <c r="B210" t="s">
        <v>106</v>
      </c>
      <c r="C210" t="s">
        <v>110</v>
      </c>
      <c r="D210" t="s">
        <v>111</v>
      </c>
      <c r="E210" t="s">
        <v>12</v>
      </c>
      <c r="F210" t="s">
        <v>112</v>
      </c>
      <c r="G210" s="1">
        <v>42446</v>
      </c>
      <c r="H210" s="1">
        <v>42501</v>
      </c>
      <c r="I210" s="1">
        <v>43962</v>
      </c>
      <c r="J210" s="966" t="s">
        <v>15687</v>
      </c>
      <c r="K210" t="s">
        <v>15688</v>
      </c>
      <c r="L210" t="s">
        <v>12</v>
      </c>
      <c r="M210" t="s">
        <v>15687</v>
      </c>
      <c r="N210" t="s">
        <v>15689</v>
      </c>
    </row>
    <row r="211" spans="1:14" x14ac:dyDescent="0.25">
      <c r="A211" s="3">
        <v>208</v>
      </c>
      <c r="B211" t="s">
        <v>106</v>
      </c>
      <c r="C211" t="s">
        <v>110</v>
      </c>
      <c r="D211" t="s">
        <v>111</v>
      </c>
      <c r="E211" t="s">
        <v>12</v>
      </c>
      <c r="F211" t="s">
        <v>112</v>
      </c>
      <c r="G211" s="1">
        <v>42446</v>
      </c>
      <c r="H211" s="1">
        <v>42501</v>
      </c>
      <c r="I211" s="1">
        <v>43962</v>
      </c>
      <c r="J211" s="966" t="s">
        <v>15690</v>
      </c>
      <c r="K211" t="s">
        <v>15691</v>
      </c>
      <c r="L211" t="s">
        <v>12</v>
      </c>
      <c r="M211" t="s">
        <v>15690</v>
      </c>
      <c r="N211" t="s">
        <v>15692</v>
      </c>
    </row>
    <row r="212" spans="1:14" x14ac:dyDescent="0.25">
      <c r="A212" s="3">
        <v>209</v>
      </c>
      <c r="B212" t="s">
        <v>106</v>
      </c>
      <c r="C212" t="s">
        <v>110</v>
      </c>
      <c r="D212" t="s">
        <v>111</v>
      </c>
      <c r="E212" t="s">
        <v>12</v>
      </c>
      <c r="F212" t="s">
        <v>112</v>
      </c>
      <c r="G212" s="1">
        <v>42446</v>
      </c>
      <c r="H212" s="1">
        <v>42501</v>
      </c>
      <c r="I212" s="1">
        <v>43962</v>
      </c>
      <c r="J212" s="966" t="s">
        <v>15693</v>
      </c>
      <c r="K212" t="s">
        <v>15694</v>
      </c>
      <c r="L212" t="s">
        <v>12</v>
      </c>
      <c r="M212" t="s">
        <v>15693</v>
      </c>
      <c r="N212" t="s">
        <v>15695</v>
      </c>
    </row>
    <row r="213" spans="1:14" x14ac:dyDescent="0.25">
      <c r="A213" s="3">
        <v>210</v>
      </c>
      <c r="B213" t="s">
        <v>106</v>
      </c>
      <c r="C213" t="s">
        <v>110</v>
      </c>
      <c r="D213" t="s">
        <v>111</v>
      </c>
      <c r="E213" t="s">
        <v>12</v>
      </c>
      <c r="F213" t="s">
        <v>112</v>
      </c>
      <c r="G213" s="1">
        <v>42446</v>
      </c>
      <c r="H213" s="1">
        <v>42501</v>
      </c>
      <c r="I213" s="1">
        <v>43962</v>
      </c>
      <c r="J213" s="966" t="s">
        <v>15696</v>
      </c>
      <c r="K213" t="s">
        <v>15697</v>
      </c>
      <c r="L213" t="s">
        <v>12</v>
      </c>
      <c r="M213" t="s">
        <v>15696</v>
      </c>
      <c r="N213" t="s">
        <v>15698</v>
      </c>
    </row>
    <row r="214" spans="1:14" x14ac:dyDescent="0.25">
      <c r="A214" s="3">
        <v>211</v>
      </c>
      <c r="B214" t="s">
        <v>106</v>
      </c>
      <c r="C214" t="s">
        <v>110</v>
      </c>
      <c r="D214" t="s">
        <v>111</v>
      </c>
      <c r="E214" t="s">
        <v>12</v>
      </c>
      <c r="F214" t="s">
        <v>112</v>
      </c>
      <c r="G214" s="1">
        <v>42446</v>
      </c>
      <c r="H214" s="1">
        <v>42501</v>
      </c>
      <c r="I214" s="1">
        <v>43962</v>
      </c>
      <c r="J214" s="966" t="s">
        <v>15699</v>
      </c>
      <c r="K214" t="s">
        <v>15700</v>
      </c>
      <c r="L214" t="s">
        <v>12</v>
      </c>
      <c r="M214" t="s">
        <v>15699</v>
      </c>
      <c r="N214" t="s">
        <v>15701</v>
      </c>
    </row>
    <row r="215" spans="1:14" x14ac:dyDescent="0.25">
      <c r="A215" s="3">
        <v>212</v>
      </c>
      <c r="B215" t="s">
        <v>106</v>
      </c>
      <c r="C215" t="s">
        <v>107</v>
      </c>
      <c r="D215" t="s">
        <v>108</v>
      </c>
      <c r="E215" t="s">
        <v>12</v>
      </c>
      <c r="F215" t="s">
        <v>109</v>
      </c>
      <c r="G215" s="1">
        <v>42446</v>
      </c>
      <c r="H215" s="1">
        <v>42482</v>
      </c>
      <c r="I215" s="1">
        <v>43942</v>
      </c>
      <c r="J215" s="966" t="s">
        <v>15702</v>
      </c>
      <c r="K215" t="s">
        <v>15703</v>
      </c>
      <c r="L215" t="s">
        <v>12</v>
      </c>
      <c r="M215" t="s">
        <v>15702</v>
      </c>
      <c r="N215" t="s">
        <v>15704</v>
      </c>
    </row>
    <row r="216" spans="1:14" x14ac:dyDescent="0.25">
      <c r="A216" s="3">
        <v>213</v>
      </c>
      <c r="B216" t="s">
        <v>106</v>
      </c>
      <c r="C216" t="s">
        <v>107</v>
      </c>
      <c r="D216" t="s">
        <v>108</v>
      </c>
      <c r="E216" t="s">
        <v>12</v>
      </c>
      <c r="F216" t="s">
        <v>109</v>
      </c>
      <c r="G216" s="1">
        <v>42446</v>
      </c>
      <c r="H216" s="1">
        <v>42482</v>
      </c>
      <c r="I216" s="1">
        <v>43942</v>
      </c>
      <c r="J216" s="966" t="s">
        <v>15705</v>
      </c>
      <c r="K216" t="s">
        <v>15706</v>
      </c>
      <c r="L216" t="s">
        <v>12</v>
      </c>
      <c r="M216" t="s">
        <v>15705</v>
      </c>
      <c r="N216" t="s">
        <v>15707</v>
      </c>
    </row>
    <row r="217" spans="1:14" x14ac:dyDescent="0.25">
      <c r="A217" s="3">
        <v>214</v>
      </c>
      <c r="B217" t="s">
        <v>106</v>
      </c>
      <c r="C217" t="s">
        <v>107</v>
      </c>
      <c r="D217" t="s">
        <v>108</v>
      </c>
      <c r="E217" t="s">
        <v>12</v>
      </c>
      <c r="F217" t="s">
        <v>109</v>
      </c>
      <c r="G217" s="1">
        <v>42446</v>
      </c>
      <c r="H217" s="1">
        <v>42482</v>
      </c>
      <c r="I217" s="1">
        <v>43942</v>
      </c>
      <c r="J217" s="966" t="s">
        <v>15708</v>
      </c>
      <c r="K217" t="s">
        <v>15709</v>
      </c>
      <c r="L217" t="s">
        <v>12</v>
      </c>
      <c r="M217" t="s">
        <v>15708</v>
      </c>
      <c r="N217" t="s">
        <v>15710</v>
      </c>
    </row>
    <row r="218" spans="1:14" x14ac:dyDescent="0.25">
      <c r="A218" s="3">
        <v>215</v>
      </c>
      <c r="B218" t="s">
        <v>106</v>
      </c>
      <c r="C218" t="s">
        <v>107</v>
      </c>
      <c r="D218" t="s">
        <v>108</v>
      </c>
      <c r="E218" t="s">
        <v>12</v>
      </c>
      <c r="F218" t="s">
        <v>109</v>
      </c>
      <c r="G218" s="1">
        <v>42446</v>
      </c>
      <c r="H218" s="1">
        <v>42482</v>
      </c>
      <c r="I218" s="1">
        <v>43942</v>
      </c>
      <c r="J218" s="966" t="s">
        <v>15711</v>
      </c>
      <c r="K218" t="s">
        <v>15712</v>
      </c>
      <c r="L218" t="s">
        <v>12</v>
      </c>
      <c r="M218" t="s">
        <v>15711</v>
      </c>
      <c r="N218" t="s">
        <v>15713</v>
      </c>
    </row>
    <row r="219" spans="1:14" x14ac:dyDescent="0.25">
      <c r="A219" s="3">
        <v>216</v>
      </c>
      <c r="B219" t="s">
        <v>106</v>
      </c>
      <c r="C219" t="s">
        <v>107</v>
      </c>
      <c r="D219" t="s">
        <v>108</v>
      </c>
      <c r="E219" t="s">
        <v>12</v>
      </c>
      <c r="F219" t="s">
        <v>109</v>
      </c>
      <c r="G219" s="1">
        <v>42446</v>
      </c>
      <c r="H219" s="1">
        <v>42482</v>
      </c>
      <c r="I219" s="1">
        <v>43942</v>
      </c>
      <c r="J219" s="966" t="s">
        <v>15714</v>
      </c>
      <c r="K219" t="s">
        <v>15715</v>
      </c>
      <c r="L219" t="s">
        <v>12</v>
      </c>
      <c r="M219" t="s">
        <v>15714</v>
      </c>
      <c r="N219" t="s">
        <v>15716</v>
      </c>
    </row>
    <row r="220" spans="1:14" x14ac:dyDescent="0.25">
      <c r="A220" s="3">
        <v>217</v>
      </c>
      <c r="B220" t="s">
        <v>113</v>
      </c>
      <c r="C220" t="s">
        <v>114</v>
      </c>
      <c r="D220" t="s">
        <v>115</v>
      </c>
      <c r="E220" t="s">
        <v>12</v>
      </c>
      <c r="F220" t="s">
        <v>116</v>
      </c>
      <c r="G220" s="1">
        <v>42394</v>
      </c>
      <c r="H220" s="1">
        <v>42419</v>
      </c>
      <c r="I220" s="1">
        <v>43513</v>
      </c>
      <c r="J220" s="966" t="s">
        <v>15801</v>
      </c>
      <c r="K220" t="s">
        <v>15802</v>
      </c>
      <c r="L220" t="s">
        <v>12</v>
      </c>
      <c r="M220" t="s">
        <v>15801</v>
      </c>
      <c r="N220" t="s">
        <v>15803</v>
      </c>
    </row>
    <row r="221" spans="1:14" x14ac:dyDescent="0.25">
      <c r="A221" s="3">
        <v>218</v>
      </c>
      <c r="B221" t="s">
        <v>113</v>
      </c>
      <c r="C221" t="s">
        <v>114</v>
      </c>
      <c r="D221" t="s">
        <v>115</v>
      </c>
      <c r="E221" t="s">
        <v>12</v>
      </c>
      <c r="F221" t="s">
        <v>116</v>
      </c>
      <c r="G221" s="1">
        <v>42394</v>
      </c>
      <c r="H221" s="1">
        <v>42419</v>
      </c>
      <c r="I221" s="1">
        <v>43513</v>
      </c>
      <c r="J221" s="966" t="s">
        <v>15804</v>
      </c>
      <c r="K221" t="s">
        <v>15805</v>
      </c>
      <c r="L221" t="s">
        <v>12</v>
      </c>
      <c r="M221" t="s">
        <v>15804</v>
      </c>
      <c r="N221" t="s">
        <v>15806</v>
      </c>
    </row>
    <row r="222" spans="1:14" x14ac:dyDescent="0.25">
      <c r="A222" s="3">
        <v>219</v>
      </c>
      <c r="B222" t="s">
        <v>113</v>
      </c>
      <c r="C222" t="s">
        <v>114</v>
      </c>
      <c r="D222" t="s">
        <v>115</v>
      </c>
      <c r="E222" t="s">
        <v>12</v>
      </c>
      <c r="F222" t="s">
        <v>116</v>
      </c>
      <c r="G222" s="1">
        <v>42394</v>
      </c>
      <c r="H222" s="1">
        <v>42419</v>
      </c>
      <c r="I222" s="1">
        <v>43513</v>
      </c>
      <c r="J222" s="966" t="s">
        <v>15807</v>
      </c>
      <c r="K222" t="s">
        <v>15808</v>
      </c>
      <c r="L222" t="s">
        <v>12</v>
      </c>
      <c r="M222" t="s">
        <v>15807</v>
      </c>
      <c r="N222" t="s">
        <v>15809</v>
      </c>
    </row>
    <row r="223" spans="1:14" x14ac:dyDescent="0.25">
      <c r="A223" s="3">
        <v>220</v>
      </c>
      <c r="B223" t="s">
        <v>113</v>
      </c>
      <c r="C223" t="s">
        <v>114</v>
      </c>
      <c r="D223" t="s">
        <v>115</v>
      </c>
      <c r="E223" t="s">
        <v>12</v>
      </c>
      <c r="F223" t="s">
        <v>116</v>
      </c>
      <c r="G223" s="1">
        <v>42394</v>
      </c>
      <c r="H223" s="1">
        <v>42419</v>
      </c>
      <c r="I223" s="1">
        <v>43513</v>
      </c>
      <c r="J223" s="966" t="s">
        <v>15807</v>
      </c>
      <c r="K223" t="s">
        <v>15808</v>
      </c>
      <c r="L223" t="s">
        <v>12</v>
      </c>
      <c r="M223" t="s">
        <v>15808</v>
      </c>
      <c r="N223" t="s">
        <v>15809</v>
      </c>
    </row>
    <row r="224" spans="1:14" x14ac:dyDescent="0.25">
      <c r="A224" s="3">
        <v>221</v>
      </c>
      <c r="B224" t="s">
        <v>113</v>
      </c>
      <c r="C224" t="s">
        <v>114</v>
      </c>
      <c r="D224" t="s">
        <v>115</v>
      </c>
      <c r="E224" t="s">
        <v>12</v>
      </c>
      <c r="F224" t="s">
        <v>116</v>
      </c>
      <c r="G224" s="1">
        <v>42394</v>
      </c>
      <c r="H224" s="1">
        <v>42419</v>
      </c>
      <c r="I224" s="1">
        <v>43513</v>
      </c>
      <c r="J224" s="966" t="s">
        <v>15810</v>
      </c>
      <c r="K224" t="s">
        <v>15811</v>
      </c>
      <c r="L224" t="s">
        <v>12</v>
      </c>
      <c r="M224" t="s">
        <v>15810</v>
      </c>
      <c r="N224" t="s">
        <v>15812</v>
      </c>
    </row>
    <row r="225" spans="1:14" x14ac:dyDescent="0.25">
      <c r="A225" s="3">
        <v>222</v>
      </c>
      <c r="B225" t="s">
        <v>113</v>
      </c>
      <c r="C225" t="s">
        <v>114</v>
      </c>
      <c r="D225" t="s">
        <v>115</v>
      </c>
      <c r="E225" t="s">
        <v>12</v>
      </c>
      <c r="F225" t="s">
        <v>116</v>
      </c>
      <c r="G225" s="1">
        <v>42394</v>
      </c>
      <c r="H225" s="1">
        <v>42419</v>
      </c>
      <c r="I225" s="1">
        <v>43513</v>
      </c>
      <c r="J225" s="966" t="s">
        <v>15813</v>
      </c>
      <c r="K225" t="s">
        <v>15814</v>
      </c>
      <c r="L225" t="s">
        <v>12</v>
      </c>
      <c r="M225" t="s">
        <v>15813</v>
      </c>
      <c r="N225" t="s">
        <v>15815</v>
      </c>
    </row>
    <row r="226" spans="1:14" x14ac:dyDescent="0.25">
      <c r="A226" s="3">
        <v>223</v>
      </c>
      <c r="B226" t="s">
        <v>113</v>
      </c>
      <c r="C226" t="s">
        <v>114</v>
      </c>
      <c r="D226" t="s">
        <v>115</v>
      </c>
      <c r="E226" t="s">
        <v>12</v>
      </c>
      <c r="F226" t="s">
        <v>116</v>
      </c>
      <c r="G226" s="1">
        <v>42394</v>
      </c>
      <c r="H226" s="1">
        <v>42419</v>
      </c>
      <c r="I226" s="1">
        <v>43513</v>
      </c>
      <c r="J226" s="966" t="s">
        <v>15816</v>
      </c>
      <c r="K226" t="s">
        <v>15817</v>
      </c>
      <c r="L226" t="s">
        <v>12</v>
      </c>
      <c r="M226" t="s">
        <v>15816</v>
      </c>
      <c r="N226" t="s">
        <v>15818</v>
      </c>
    </row>
    <row r="227" spans="1:14" x14ac:dyDescent="0.25">
      <c r="A227" s="3">
        <v>224</v>
      </c>
      <c r="B227" t="s">
        <v>70</v>
      </c>
      <c r="C227" t="s">
        <v>71</v>
      </c>
      <c r="D227" t="s">
        <v>72</v>
      </c>
      <c r="E227" t="s">
        <v>12</v>
      </c>
      <c r="F227" t="s">
        <v>73</v>
      </c>
      <c r="G227" s="1">
        <v>42387</v>
      </c>
      <c r="H227" s="1">
        <v>42401</v>
      </c>
      <c r="I227" s="1">
        <v>43130</v>
      </c>
      <c r="J227" s="966" t="s">
        <v>15855</v>
      </c>
      <c r="K227" t="s">
        <v>15856</v>
      </c>
      <c r="L227" t="s">
        <v>12</v>
      </c>
      <c r="M227" t="s">
        <v>15855</v>
      </c>
      <c r="N227" t="s">
        <v>15857</v>
      </c>
    </row>
    <row r="228" spans="1:14" x14ac:dyDescent="0.25">
      <c r="A228" s="3">
        <v>225</v>
      </c>
      <c r="B228" t="s">
        <v>70</v>
      </c>
      <c r="C228" t="s">
        <v>71</v>
      </c>
      <c r="D228" t="s">
        <v>72</v>
      </c>
      <c r="E228" t="s">
        <v>12</v>
      </c>
      <c r="F228" t="s">
        <v>73</v>
      </c>
      <c r="G228" s="1">
        <v>42387</v>
      </c>
      <c r="H228" s="1">
        <v>42401</v>
      </c>
      <c r="I228" s="1">
        <v>43130</v>
      </c>
      <c r="J228" s="966" t="s">
        <v>15858</v>
      </c>
      <c r="K228" t="s">
        <v>15859</v>
      </c>
      <c r="L228" t="s">
        <v>12</v>
      </c>
      <c r="M228" t="s">
        <v>15858</v>
      </c>
      <c r="N228" t="s">
        <v>15860</v>
      </c>
    </row>
    <row r="229" spans="1:14" x14ac:dyDescent="0.25">
      <c r="A229" s="3">
        <v>226</v>
      </c>
      <c r="B229" t="s">
        <v>70</v>
      </c>
      <c r="C229" t="s">
        <v>71</v>
      </c>
      <c r="D229" t="s">
        <v>72</v>
      </c>
      <c r="E229" t="s">
        <v>12</v>
      </c>
      <c r="F229" t="s">
        <v>73</v>
      </c>
      <c r="G229" s="1">
        <v>42387</v>
      </c>
      <c r="H229" s="1">
        <v>42401</v>
      </c>
      <c r="I229" s="1">
        <v>43130</v>
      </c>
      <c r="J229" s="966" t="s">
        <v>15861</v>
      </c>
      <c r="K229" t="s">
        <v>15862</v>
      </c>
      <c r="L229" t="s">
        <v>12</v>
      </c>
      <c r="M229" t="s">
        <v>15861</v>
      </c>
      <c r="N229" t="s">
        <v>15863</v>
      </c>
    </row>
    <row r="230" spans="1:14" x14ac:dyDescent="0.25">
      <c r="A230" s="3">
        <v>227</v>
      </c>
      <c r="B230" t="s">
        <v>78</v>
      </c>
      <c r="C230" t="s">
        <v>79</v>
      </c>
      <c r="D230" t="s">
        <v>80</v>
      </c>
      <c r="E230" t="s">
        <v>12</v>
      </c>
      <c r="F230" t="s">
        <v>81</v>
      </c>
      <c r="G230" s="1">
        <v>42387</v>
      </c>
      <c r="H230" s="1">
        <v>42401</v>
      </c>
      <c r="I230" s="1">
        <v>43130</v>
      </c>
      <c r="J230" s="966" t="s">
        <v>15864</v>
      </c>
      <c r="K230" t="s">
        <v>15865</v>
      </c>
      <c r="L230" t="s">
        <v>12</v>
      </c>
      <c r="M230" t="s">
        <v>15864</v>
      </c>
      <c r="N230" t="s">
        <v>15866</v>
      </c>
    </row>
    <row r="231" spans="1:14" x14ac:dyDescent="0.25">
      <c r="A231" s="3">
        <v>228</v>
      </c>
      <c r="B231" t="s">
        <v>78</v>
      </c>
      <c r="C231" t="s">
        <v>79</v>
      </c>
      <c r="D231" t="s">
        <v>80</v>
      </c>
      <c r="E231" t="s">
        <v>12</v>
      </c>
      <c r="F231" t="s">
        <v>81</v>
      </c>
      <c r="G231" s="1">
        <v>42387</v>
      </c>
      <c r="H231" s="1">
        <v>42401</v>
      </c>
      <c r="I231" s="1">
        <v>43130</v>
      </c>
      <c r="J231" s="966" t="s">
        <v>15867</v>
      </c>
      <c r="K231" t="s">
        <v>15868</v>
      </c>
      <c r="L231" t="s">
        <v>12</v>
      </c>
      <c r="M231" t="s">
        <v>15867</v>
      </c>
      <c r="N231" t="s">
        <v>15869</v>
      </c>
    </row>
    <row r="232" spans="1:14" x14ac:dyDescent="0.25">
      <c r="A232" s="3">
        <v>229</v>
      </c>
      <c r="B232" t="s">
        <v>58</v>
      </c>
      <c r="C232" t="s">
        <v>59</v>
      </c>
      <c r="D232" t="s">
        <v>60</v>
      </c>
      <c r="E232" t="s">
        <v>12</v>
      </c>
      <c r="F232" t="s">
        <v>61</v>
      </c>
      <c r="G232" s="1">
        <v>42312</v>
      </c>
      <c r="H232" s="1">
        <v>42335</v>
      </c>
      <c r="I232" s="1">
        <v>43065</v>
      </c>
      <c r="J232" s="966" t="s">
        <v>15870</v>
      </c>
      <c r="K232" t="s">
        <v>15871</v>
      </c>
      <c r="L232" t="s">
        <v>12</v>
      </c>
      <c r="M232" t="s">
        <v>15870</v>
      </c>
      <c r="N232" t="s">
        <v>15872</v>
      </c>
    </row>
    <row r="233" spans="1:14" x14ac:dyDescent="0.25">
      <c r="A233" s="3">
        <v>230</v>
      </c>
      <c r="B233" t="s">
        <v>58</v>
      </c>
      <c r="C233" t="s">
        <v>59</v>
      </c>
      <c r="D233" t="s">
        <v>60</v>
      </c>
      <c r="E233" t="s">
        <v>12</v>
      </c>
      <c r="F233" t="s">
        <v>61</v>
      </c>
      <c r="G233" s="1">
        <v>42312</v>
      </c>
      <c r="H233" s="1">
        <v>42335</v>
      </c>
      <c r="I233" s="1">
        <v>43065</v>
      </c>
      <c r="J233" s="966" t="s">
        <v>15873</v>
      </c>
      <c r="K233" t="s">
        <v>15874</v>
      </c>
      <c r="L233" t="s">
        <v>12</v>
      </c>
      <c r="M233" t="s">
        <v>15873</v>
      </c>
      <c r="N233" t="s">
        <v>15875</v>
      </c>
    </row>
    <row r="234" spans="1:14" x14ac:dyDescent="0.25">
      <c r="A234" s="3">
        <v>231</v>
      </c>
      <c r="B234" t="s">
        <v>54</v>
      </c>
      <c r="C234" t="s">
        <v>55</v>
      </c>
      <c r="D234" t="s">
        <v>56</v>
      </c>
      <c r="E234" t="s">
        <v>12</v>
      </c>
      <c r="F234" t="s">
        <v>57</v>
      </c>
      <c r="G234" s="1">
        <v>42312</v>
      </c>
      <c r="H234" s="1">
        <v>42339</v>
      </c>
      <c r="I234" s="1">
        <v>43069</v>
      </c>
      <c r="J234" s="966" t="s">
        <v>15876</v>
      </c>
      <c r="K234" t="s">
        <v>15877</v>
      </c>
      <c r="L234" t="s">
        <v>12</v>
      </c>
      <c r="M234" t="s">
        <v>15876</v>
      </c>
      <c r="N234" t="s">
        <v>15878</v>
      </c>
    </row>
    <row r="235" spans="1:14" x14ac:dyDescent="0.25">
      <c r="A235" s="3">
        <v>232</v>
      </c>
      <c r="B235" t="s">
        <v>54</v>
      </c>
      <c r="C235" t="s">
        <v>55</v>
      </c>
      <c r="D235" t="s">
        <v>56</v>
      </c>
      <c r="E235" t="s">
        <v>12</v>
      </c>
      <c r="F235" t="s">
        <v>57</v>
      </c>
      <c r="G235" s="1">
        <v>42312</v>
      </c>
      <c r="H235" s="1">
        <v>42339</v>
      </c>
      <c r="I235" s="1">
        <v>43069</v>
      </c>
      <c r="J235" s="966" t="s">
        <v>15879</v>
      </c>
      <c r="K235" t="s">
        <v>15880</v>
      </c>
      <c r="L235" t="s">
        <v>12</v>
      </c>
      <c r="M235" t="s">
        <v>15879</v>
      </c>
      <c r="N235" t="s">
        <v>15881</v>
      </c>
    </row>
    <row r="236" spans="1:14" x14ac:dyDescent="0.25">
      <c r="A236" s="3">
        <v>233</v>
      </c>
      <c r="B236" t="s">
        <v>74</v>
      </c>
      <c r="C236" t="s">
        <v>75</v>
      </c>
      <c r="D236" t="s">
        <v>76</v>
      </c>
      <c r="E236" t="s">
        <v>12</v>
      </c>
      <c r="F236" t="s">
        <v>77</v>
      </c>
      <c r="G236" s="1">
        <v>42356</v>
      </c>
      <c r="H236" s="1">
        <v>42410</v>
      </c>
      <c r="I236" s="1">
        <v>43872</v>
      </c>
      <c r="J236" s="966" t="s">
        <v>15882</v>
      </c>
      <c r="K236" t="s">
        <v>15883</v>
      </c>
      <c r="L236" t="s">
        <v>12</v>
      </c>
      <c r="M236" t="s">
        <v>15882</v>
      </c>
      <c r="N236" t="s">
        <v>15884</v>
      </c>
    </row>
    <row r="237" spans="1:14" x14ac:dyDescent="0.25">
      <c r="A237" s="3">
        <v>234</v>
      </c>
      <c r="B237" t="s">
        <v>90</v>
      </c>
      <c r="C237" t="s">
        <v>91</v>
      </c>
      <c r="D237" t="s">
        <v>92</v>
      </c>
      <c r="E237" t="s">
        <v>12</v>
      </c>
      <c r="F237" t="s">
        <v>93</v>
      </c>
      <c r="G237" s="1">
        <v>42445</v>
      </c>
      <c r="H237" s="1">
        <v>42450</v>
      </c>
      <c r="I237" s="1">
        <v>43911</v>
      </c>
      <c r="J237" s="966" t="s">
        <v>15885</v>
      </c>
      <c r="K237" t="s">
        <v>15886</v>
      </c>
      <c r="L237" t="s">
        <v>12</v>
      </c>
      <c r="M237" t="s">
        <v>15885</v>
      </c>
      <c r="N237" t="s">
        <v>15887</v>
      </c>
    </row>
    <row r="238" spans="1:14" x14ac:dyDescent="0.25">
      <c r="A238" s="3">
        <v>235</v>
      </c>
      <c r="B238" t="s">
        <v>38</v>
      </c>
      <c r="C238" t="s">
        <v>39</v>
      </c>
      <c r="D238" t="s">
        <v>40</v>
      </c>
      <c r="E238" t="s">
        <v>12</v>
      </c>
      <c r="F238" t="s">
        <v>41</v>
      </c>
      <c r="G238" s="1">
        <v>42282</v>
      </c>
      <c r="H238" s="1">
        <v>42292</v>
      </c>
      <c r="I238" s="1">
        <v>44118</v>
      </c>
      <c r="J238" s="966" t="s">
        <v>15888</v>
      </c>
      <c r="K238" t="s">
        <v>15889</v>
      </c>
      <c r="L238" t="s">
        <v>12</v>
      </c>
      <c r="M238" t="s">
        <v>15888</v>
      </c>
      <c r="N238" t="s">
        <v>15890</v>
      </c>
    </row>
    <row r="239" spans="1:14" x14ac:dyDescent="0.25">
      <c r="A239" s="3">
        <v>236</v>
      </c>
      <c r="B239" t="s">
        <v>38</v>
      </c>
      <c r="C239" t="s">
        <v>39</v>
      </c>
      <c r="D239" t="s">
        <v>40</v>
      </c>
      <c r="E239" t="s">
        <v>12</v>
      </c>
      <c r="F239" t="s">
        <v>41</v>
      </c>
      <c r="G239" s="1">
        <v>42282</v>
      </c>
      <c r="H239" s="1">
        <v>42292</v>
      </c>
      <c r="I239" s="1">
        <v>44118</v>
      </c>
      <c r="J239" s="966" t="s">
        <v>15891</v>
      </c>
      <c r="K239" t="s">
        <v>15892</v>
      </c>
      <c r="L239" t="s">
        <v>12</v>
      </c>
      <c r="M239" t="s">
        <v>15891</v>
      </c>
      <c r="N239" t="s">
        <v>15893</v>
      </c>
    </row>
    <row r="240" spans="1:14" x14ac:dyDescent="0.25">
      <c r="A240" s="3">
        <v>237</v>
      </c>
      <c r="B240" t="s">
        <v>82</v>
      </c>
      <c r="C240" t="s">
        <v>83</v>
      </c>
      <c r="D240" t="s">
        <v>84</v>
      </c>
      <c r="E240" t="s">
        <v>12</v>
      </c>
      <c r="F240" t="s">
        <v>85</v>
      </c>
      <c r="G240" s="1">
        <v>42248</v>
      </c>
      <c r="H240" s="1">
        <v>42258</v>
      </c>
      <c r="I240" s="1">
        <v>44085</v>
      </c>
      <c r="J240" s="966" t="s">
        <v>15894</v>
      </c>
      <c r="K240" t="s">
        <v>15895</v>
      </c>
      <c r="L240" t="s">
        <v>12</v>
      </c>
      <c r="M240" t="s">
        <v>15894</v>
      </c>
      <c r="N240" t="s">
        <v>15896</v>
      </c>
    </row>
    <row r="241" spans="1:14" x14ac:dyDescent="0.25">
      <c r="A241" s="3">
        <v>238</v>
      </c>
      <c r="B241" t="s">
        <v>34</v>
      </c>
      <c r="C241" t="s">
        <v>35</v>
      </c>
      <c r="D241" t="s">
        <v>36</v>
      </c>
      <c r="E241" t="s">
        <v>12</v>
      </c>
      <c r="F241" t="s">
        <v>37</v>
      </c>
      <c r="G241" s="1">
        <v>42263</v>
      </c>
      <c r="H241" s="1">
        <v>42292</v>
      </c>
      <c r="I241" s="1">
        <v>44118</v>
      </c>
      <c r="J241" s="966" t="s">
        <v>15897</v>
      </c>
      <c r="K241" t="s">
        <v>15898</v>
      </c>
      <c r="L241" t="s">
        <v>12</v>
      </c>
      <c r="M241" t="s">
        <v>15897</v>
      </c>
      <c r="N241" t="s">
        <v>15899</v>
      </c>
    </row>
    <row r="242" spans="1:14" x14ac:dyDescent="0.25">
      <c r="A242" s="3">
        <v>239</v>
      </c>
      <c r="B242" t="s">
        <v>42</v>
      </c>
      <c r="C242" t="s">
        <v>43</v>
      </c>
      <c r="D242" t="s">
        <v>44</v>
      </c>
      <c r="E242" t="s">
        <v>12</v>
      </c>
      <c r="F242" t="s">
        <v>45</v>
      </c>
      <c r="G242" s="1">
        <v>42303</v>
      </c>
      <c r="H242" s="1">
        <v>42326</v>
      </c>
      <c r="I242" s="1">
        <v>44152</v>
      </c>
      <c r="J242" s="966" t="s">
        <v>15900</v>
      </c>
      <c r="K242" t="s">
        <v>15901</v>
      </c>
      <c r="L242" t="s">
        <v>12</v>
      </c>
      <c r="M242" t="s">
        <v>15900</v>
      </c>
      <c r="N242" t="s">
        <v>15902</v>
      </c>
    </row>
    <row r="243" spans="1:14" x14ac:dyDescent="0.25">
      <c r="A243" s="3">
        <v>240</v>
      </c>
      <c r="B243" t="s">
        <v>42</v>
      </c>
      <c r="C243" t="s">
        <v>43</v>
      </c>
      <c r="D243" t="s">
        <v>44</v>
      </c>
      <c r="E243" t="s">
        <v>12</v>
      </c>
      <c r="F243" t="s">
        <v>45</v>
      </c>
      <c r="G243" s="1">
        <v>42303</v>
      </c>
      <c r="H243" s="1">
        <v>42326</v>
      </c>
      <c r="I243" s="1">
        <v>44152</v>
      </c>
      <c r="J243" s="966" t="s">
        <v>15900</v>
      </c>
      <c r="K243" t="s">
        <v>15901</v>
      </c>
      <c r="L243" t="s">
        <v>12</v>
      </c>
      <c r="M243" t="s">
        <v>15903</v>
      </c>
      <c r="N243" t="s">
        <v>15902</v>
      </c>
    </row>
    <row r="244" spans="1:14" x14ac:dyDescent="0.25">
      <c r="A244" s="3">
        <v>241</v>
      </c>
      <c r="B244" t="s">
        <v>42</v>
      </c>
      <c r="C244" t="s">
        <v>43</v>
      </c>
      <c r="D244" t="s">
        <v>44</v>
      </c>
      <c r="E244" t="s">
        <v>12</v>
      </c>
      <c r="F244" t="s">
        <v>45</v>
      </c>
      <c r="G244" s="1">
        <v>42303</v>
      </c>
      <c r="H244" s="1">
        <v>42326</v>
      </c>
      <c r="I244" s="1">
        <v>44152</v>
      </c>
      <c r="J244" s="966" t="s">
        <v>15904</v>
      </c>
      <c r="K244" t="s">
        <v>15905</v>
      </c>
      <c r="L244" t="s">
        <v>12</v>
      </c>
      <c r="M244" t="s">
        <v>15904</v>
      </c>
      <c r="N244" t="s">
        <v>15906</v>
      </c>
    </row>
    <row r="245" spans="1:14" x14ac:dyDescent="0.25">
      <c r="A245" s="3">
        <v>242</v>
      </c>
      <c r="B245" t="s">
        <v>42</v>
      </c>
      <c r="C245" t="s">
        <v>43</v>
      </c>
      <c r="D245" t="s">
        <v>44</v>
      </c>
      <c r="E245" t="s">
        <v>12</v>
      </c>
      <c r="F245" t="s">
        <v>45</v>
      </c>
      <c r="G245" s="1">
        <v>42303</v>
      </c>
      <c r="H245" s="1">
        <v>42326</v>
      </c>
      <c r="I245" s="1">
        <v>44152</v>
      </c>
      <c r="J245" s="966" t="s">
        <v>15904</v>
      </c>
      <c r="K245" t="s">
        <v>15905</v>
      </c>
      <c r="L245" t="s">
        <v>12</v>
      </c>
      <c r="M245" t="s">
        <v>15907</v>
      </c>
      <c r="N245" t="s">
        <v>15906</v>
      </c>
    </row>
    <row r="246" spans="1:14" x14ac:dyDescent="0.25">
      <c r="A246" s="3">
        <v>243</v>
      </c>
      <c r="B246" t="s">
        <v>42</v>
      </c>
      <c r="C246" t="s">
        <v>43</v>
      </c>
      <c r="D246" t="s">
        <v>44</v>
      </c>
      <c r="E246" t="s">
        <v>12</v>
      </c>
      <c r="F246" t="s">
        <v>45</v>
      </c>
      <c r="G246" s="1">
        <v>42303</v>
      </c>
      <c r="H246" s="1">
        <v>42326</v>
      </c>
      <c r="I246" s="1">
        <v>44152</v>
      </c>
      <c r="J246" s="966" t="s">
        <v>15908</v>
      </c>
      <c r="K246" t="s">
        <v>15909</v>
      </c>
      <c r="L246" t="s">
        <v>12</v>
      </c>
      <c r="M246" t="s">
        <v>15908</v>
      </c>
      <c r="N246" t="s">
        <v>15910</v>
      </c>
    </row>
    <row r="247" spans="1:14" x14ac:dyDescent="0.25">
      <c r="A247" s="3">
        <v>244</v>
      </c>
      <c r="B247" t="s">
        <v>42</v>
      </c>
      <c r="C247" t="s">
        <v>43</v>
      </c>
      <c r="D247" t="s">
        <v>44</v>
      </c>
      <c r="E247" t="s">
        <v>12</v>
      </c>
      <c r="F247" t="s">
        <v>45</v>
      </c>
      <c r="G247" s="1">
        <v>42303</v>
      </c>
      <c r="H247" s="1">
        <v>42326</v>
      </c>
      <c r="I247" s="1">
        <v>44152</v>
      </c>
      <c r="J247" s="966" t="s">
        <v>15908</v>
      </c>
      <c r="K247" t="s">
        <v>15909</v>
      </c>
      <c r="L247" t="s">
        <v>12</v>
      </c>
      <c r="M247" t="s">
        <v>15911</v>
      </c>
      <c r="N247" t="s">
        <v>15910</v>
      </c>
    </row>
    <row r="248" spans="1:14" x14ac:dyDescent="0.25">
      <c r="A248" s="3">
        <v>245</v>
      </c>
      <c r="B248" t="s">
        <v>42</v>
      </c>
      <c r="C248" t="s">
        <v>43</v>
      </c>
      <c r="D248" t="s">
        <v>44</v>
      </c>
      <c r="E248" t="s">
        <v>12</v>
      </c>
      <c r="F248" t="s">
        <v>45</v>
      </c>
      <c r="G248" s="1">
        <v>42303</v>
      </c>
      <c r="H248" s="1">
        <v>42326</v>
      </c>
      <c r="I248" s="1">
        <v>44152</v>
      </c>
      <c r="J248" s="966" t="s">
        <v>15912</v>
      </c>
      <c r="K248" t="s">
        <v>15913</v>
      </c>
      <c r="L248" t="s">
        <v>12</v>
      </c>
      <c r="M248" t="s">
        <v>15912</v>
      </c>
      <c r="N248" t="s">
        <v>15914</v>
      </c>
    </row>
    <row r="249" spans="1:14" x14ac:dyDescent="0.25">
      <c r="A249" s="3">
        <v>246</v>
      </c>
      <c r="B249" t="s">
        <v>42</v>
      </c>
      <c r="C249" t="s">
        <v>43</v>
      </c>
      <c r="D249" t="s">
        <v>44</v>
      </c>
      <c r="E249" t="s">
        <v>12</v>
      </c>
      <c r="F249" t="s">
        <v>45</v>
      </c>
      <c r="G249" s="1">
        <v>42303</v>
      </c>
      <c r="H249" s="1">
        <v>42326</v>
      </c>
      <c r="I249" s="1">
        <v>44152</v>
      </c>
      <c r="J249" s="966" t="s">
        <v>15912</v>
      </c>
      <c r="K249" t="s">
        <v>15913</v>
      </c>
      <c r="L249" t="s">
        <v>12</v>
      </c>
      <c r="M249" t="s">
        <v>15915</v>
      </c>
      <c r="N249" t="s">
        <v>15914</v>
      </c>
    </row>
    <row r="250" spans="1:14" x14ac:dyDescent="0.25">
      <c r="A250" s="3">
        <v>247</v>
      </c>
      <c r="B250" t="s">
        <v>42</v>
      </c>
      <c r="C250" t="s">
        <v>43</v>
      </c>
      <c r="D250" t="s">
        <v>44</v>
      </c>
      <c r="E250" t="s">
        <v>12</v>
      </c>
      <c r="F250" t="s">
        <v>45</v>
      </c>
      <c r="G250" s="1">
        <v>42303</v>
      </c>
      <c r="H250" s="1">
        <v>42326</v>
      </c>
      <c r="I250" s="1">
        <v>44152</v>
      </c>
      <c r="J250" s="966" t="s">
        <v>15916</v>
      </c>
      <c r="K250" t="s">
        <v>15917</v>
      </c>
      <c r="L250" t="s">
        <v>12</v>
      </c>
      <c r="M250" t="s">
        <v>15916</v>
      </c>
      <c r="N250" t="s">
        <v>15918</v>
      </c>
    </row>
    <row r="251" spans="1:14" x14ac:dyDescent="0.25">
      <c r="A251" s="3">
        <v>248</v>
      </c>
      <c r="B251" t="s">
        <v>42</v>
      </c>
      <c r="C251" t="s">
        <v>43</v>
      </c>
      <c r="D251" t="s">
        <v>44</v>
      </c>
      <c r="E251" t="s">
        <v>12</v>
      </c>
      <c r="F251" t="s">
        <v>45</v>
      </c>
      <c r="G251" s="1">
        <v>42303</v>
      </c>
      <c r="H251" s="1">
        <v>42326</v>
      </c>
      <c r="I251" s="1">
        <v>44152</v>
      </c>
      <c r="J251" s="966" t="s">
        <v>15916</v>
      </c>
      <c r="K251" t="s">
        <v>15917</v>
      </c>
      <c r="L251" t="s">
        <v>12</v>
      </c>
      <c r="M251" t="s">
        <v>15919</v>
      </c>
      <c r="N251" t="s">
        <v>15918</v>
      </c>
    </row>
    <row r="252" spans="1:14" x14ac:dyDescent="0.25">
      <c r="A252" s="3">
        <v>249</v>
      </c>
      <c r="B252" t="s">
        <v>46</v>
      </c>
      <c r="C252" t="s">
        <v>47</v>
      </c>
      <c r="D252" t="s">
        <v>48</v>
      </c>
      <c r="E252" t="s">
        <v>12</v>
      </c>
      <c r="F252" t="s">
        <v>49</v>
      </c>
      <c r="G252" s="1">
        <v>42303</v>
      </c>
      <c r="H252" s="1">
        <v>42326</v>
      </c>
      <c r="I252" s="1">
        <v>44152</v>
      </c>
      <c r="J252" s="966" t="s">
        <v>15920</v>
      </c>
      <c r="K252" t="s">
        <v>15921</v>
      </c>
      <c r="L252" t="s">
        <v>12</v>
      </c>
      <c r="M252" t="s">
        <v>15920</v>
      </c>
      <c r="N252" t="s">
        <v>15922</v>
      </c>
    </row>
    <row r="253" spans="1:14" x14ac:dyDescent="0.25">
      <c r="A253" s="3">
        <v>250</v>
      </c>
      <c r="B253" t="s">
        <v>46</v>
      </c>
      <c r="C253" t="s">
        <v>47</v>
      </c>
      <c r="D253" t="s">
        <v>48</v>
      </c>
      <c r="E253" t="s">
        <v>12</v>
      </c>
      <c r="F253" t="s">
        <v>49</v>
      </c>
      <c r="G253" s="1">
        <v>42303</v>
      </c>
      <c r="H253" s="1">
        <v>42326</v>
      </c>
      <c r="I253" s="1">
        <v>44152</v>
      </c>
      <c r="J253" s="966" t="s">
        <v>15920</v>
      </c>
      <c r="K253" t="s">
        <v>15921</v>
      </c>
      <c r="L253" t="s">
        <v>12</v>
      </c>
      <c r="M253" t="s">
        <v>15923</v>
      </c>
      <c r="N253" t="s">
        <v>15922</v>
      </c>
    </row>
    <row r="254" spans="1:14" x14ac:dyDescent="0.25">
      <c r="A254" s="3">
        <v>251</v>
      </c>
      <c r="B254" t="s">
        <v>46</v>
      </c>
      <c r="C254" t="s">
        <v>47</v>
      </c>
      <c r="D254" t="s">
        <v>48</v>
      </c>
      <c r="E254" t="s">
        <v>12</v>
      </c>
      <c r="F254" t="s">
        <v>49</v>
      </c>
      <c r="G254" s="1">
        <v>42303</v>
      </c>
      <c r="H254" s="1">
        <v>42326</v>
      </c>
      <c r="I254" s="1">
        <v>44152</v>
      </c>
      <c r="J254" s="966" t="s">
        <v>15924</v>
      </c>
      <c r="K254" t="s">
        <v>15925</v>
      </c>
      <c r="L254" t="s">
        <v>12</v>
      </c>
      <c r="M254" t="s">
        <v>15924</v>
      </c>
      <c r="N254" t="s">
        <v>15926</v>
      </c>
    </row>
    <row r="255" spans="1:14" x14ac:dyDescent="0.25">
      <c r="A255" s="3">
        <v>252</v>
      </c>
      <c r="B255" t="s">
        <v>46</v>
      </c>
      <c r="C255" t="s">
        <v>47</v>
      </c>
      <c r="D255" t="s">
        <v>48</v>
      </c>
      <c r="E255" t="s">
        <v>12</v>
      </c>
      <c r="F255" t="s">
        <v>49</v>
      </c>
      <c r="G255" s="1">
        <v>42303</v>
      </c>
      <c r="H255" s="1">
        <v>42326</v>
      </c>
      <c r="I255" s="1">
        <v>44152</v>
      </c>
      <c r="J255" s="966" t="s">
        <v>15924</v>
      </c>
      <c r="K255" t="s">
        <v>15925</v>
      </c>
      <c r="L255" t="s">
        <v>12</v>
      </c>
      <c r="M255" t="s">
        <v>15927</v>
      </c>
      <c r="N255" t="s">
        <v>15926</v>
      </c>
    </row>
    <row r="256" spans="1:14" x14ac:dyDescent="0.25">
      <c r="A256" s="3">
        <v>253</v>
      </c>
      <c r="B256" t="s">
        <v>46</v>
      </c>
      <c r="C256" t="s">
        <v>47</v>
      </c>
      <c r="D256" t="s">
        <v>48</v>
      </c>
      <c r="E256" t="s">
        <v>12</v>
      </c>
      <c r="F256" t="s">
        <v>49</v>
      </c>
      <c r="G256" s="1">
        <v>42303</v>
      </c>
      <c r="H256" s="1">
        <v>42326</v>
      </c>
      <c r="I256" s="1">
        <v>44152</v>
      </c>
      <c r="J256" s="966" t="s">
        <v>15928</v>
      </c>
      <c r="K256" t="s">
        <v>15929</v>
      </c>
      <c r="L256" t="s">
        <v>12</v>
      </c>
      <c r="M256" t="s">
        <v>15928</v>
      </c>
      <c r="N256" t="s">
        <v>15930</v>
      </c>
    </row>
    <row r="257" spans="1:14" x14ac:dyDescent="0.25">
      <c r="A257" s="3">
        <v>254</v>
      </c>
      <c r="B257" t="s">
        <v>46</v>
      </c>
      <c r="C257" t="s">
        <v>47</v>
      </c>
      <c r="D257" t="s">
        <v>48</v>
      </c>
      <c r="E257" t="s">
        <v>12</v>
      </c>
      <c r="F257" t="s">
        <v>49</v>
      </c>
      <c r="G257" s="1">
        <v>42303</v>
      </c>
      <c r="H257" s="1">
        <v>42326</v>
      </c>
      <c r="I257" s="1">
        <v>44152</v>
      </c>
      <c r="J257" s="966" t="s">
        <v>15931</v>
      </c>
      <c r="K257" t="s">
        <v>15932</v>
      </c>
      <c r="L257" t="s">
        <v>12</v>
      </c>
      <c r="M257" t="s">
        <v>15931</v>
      </c>
      <c r="N257" t="s">
        <v>15933</v>
      </c>
    </row>
    <row r="258" spans="1:14" x14ac:dyDescent="0.25">
      <c r="A258" s="3">
        <v>255</v>
      </c>
      <c r="B258" t="s">
        <v>46</v>
      </c>
      <c r="C258" t="s">
        <v>47</v>
      </c>
      <c r="D258" t="s">
        <v>48</v>
      </c>
      <c r="E258" t="s">
        <v>12</v>
      </c>
      <c r="F258" t="s">
        <v>49</v>
      </c>
      <c r="G258" s="1">
        <v>42303</v>
      </c>
      <c r="H258" s="1">
        <v>42326</v>
      </c>
      <c r="I258" s="1">
        <v>44152</v>
      </c>
      <c r="J258" s="966" t="s">
        <v>15931</v>
      </c>
      <c r="K258" t="s">
        <v>15932</v>
      </c>
      <c r="L258" t="s">
        <v>12</v>
      </c>
      <c r="M258" t="s">
        <v>15934</v>
      </c>
      <c r="N258" t="s">
        <v>15933</v>
      </c>
    </row>
    <row r="259" spans="1:14" x14ac:dyDescent="0.25">
      <c r="A259" s="3">
        <v>256</v>
      </c>
      <c r="B259" t="s">
        <v>46</v>
      </c>
      <c r="C259" t="s">
        <v>47</v>
      </c>
      <c r="D259" t="s">
        <v>48</v>
      </c>
      <c r="E259" t="s">
        <v>12</v>
      </c>
      <c r="F259" t="s">
        <v>49</v>
      </c>
      <c r="G259" s="1">
        <v>42303</v>
      </c>
      <c r="H259" s="1">
        <v>42326</v>
      </c>
      <c r="I259" s="1">
        <v>44152</v>
      </c>
      <c r="J259" s="966" t="s">
        <v>15935</v>
      </c>
      <c r="K259" t="s">
        <v>15936</v>
      </c>
      <c r="L259" t="s">
        <v>12</v>
      </c>
      <c r="M259" t="s">
        <v>15935</v>
      </c>
      <c r="N259" t="s">
        <v>15937</v>
      </c>
    </row>
    <row r="260" spans="1:14" x14ac:dyDescent="0.25">
      <c r="A260" s="3">
        <v>257</v>
      </c>
      <c r="B260" t="s">
        <v>46</v>
      </c>
      <c r="C260" t="s">
        <v>47</v>
      </c>
      <c r="D260" t="s">
        <v>48</v>
      </c>
      <c r="E260" t="s">
        <v>12</v>
      </c>
      <c r="F260" t="s">
        <v>49</v>
      </c>
      <c r="G260" s="1">
        <v>42303</v>
      </c>
      <c r="H260" s="1">
        <v>42326</v>
      </c>
      <c r="I260" s="1">
        <v>44152</v>
      </c>
      <c r="J260" s="966" t="s">
        <v>15935</v>
      </c>
      <c r="K260" t="s">
        <v>15936</v>
      </c>
      <c r="L260" t="s">
        <v>12</v>
      </c>
      <c r="M260" t="s">
        <v>15938</v>
      </c>
      <c r="N260" t="s">
        <v>15937</v>
      </c>
    </row>
    <row r="261" spans="1:14" x14ac:dyDescent="0.25">
      <c r="A261" s="3">
        <v>258</v>
      </c>
      <c r="B261" t="s">
        <v>50</v>
      </c>
      <c r="C261" t="s">
        <v>51</v>
      </c>
      <c r="D261" t="s">
        <v>52</v>
      </c>
      <c r="E261" t="s">
        <v>12</v>
      </c>
      <c r="F261" t="s">
        <v>53</v>
      </c>
      <c r="G261" s="1">
        <v>42303</v>
      </c>
      <c r="H261" s="1">
        <v>42326</v>
      </c>
      <c r="I261" s="1">
        <v>44152</v>
      </c>
      <c r="J261" s="966" t="s">
        <v>15939</v>
      </c>
      <c r="K261" t="s">
        <v>15940</v>
      </c>
      <c r="L261" t="s">
        <v>12</v>
      </c>
      <c r="M261" t="s">
        <v>15939</v>
      </c>
      <c r="N261" t="s">
        <v>15941</v>
      </c>
    </row>
    <row r="262" spans="1:14" x14ac:dyDescent="0.25">
      <c r="A262" s="3">
        <v>259</v>
      </c>
      <c r="B262" t="s">
        <v>50</v>
      </c>
      <c r="C262" t="s">
        <v>51</v>
      </c>
      <c r="D262" t="s">
        <v>52</v>
      </c>
      <c r="E262" t="s">
        <v>12</v>
      </c>
      <c r="F262" t="s">
        <v>53</v>
      </c>
      <c r="G262" s="1">
        <v>42303</v>
      </c>
      <c r="H262" s="1">
        <v>42326</v>
      </c>
      <c r="I262" s="1">
        <v>44152</v>
      </c>
      <c r="J262" s="966" t="s">
        <v>15942</v>
      </c>
      <c r="K262" t="s">
        <v>15943</v>
      </c>
      <c r="L262" t="s">
        <v>12</v>
      </c>
      <c r="M262" t="s">
        <v>15942</v>
      </c>
      <c r="N262" t="s">
        <v>15944</v>
      </c>
    </row>
    <row r="263" spans="1:14" x14ac:dyDescent="0.25">
      <c r="A263" s="3">
        <v>260</v>
      </c>
      <c r="B263" t="s">
        <v>50</v>
      </c>
      <c r="C263" t="s">
        <v>51</v>
      </c>
      <c r="D263" t="s">
        <v>52</v>
      </c>
      <c r="E263" t="s">
        <v>12</v>
      </c>
      <c r="F263" t="s">
        <v>53</v>
      </c>
      <c r="G263" s="1">
        <v>42303</v>
      </c>
      <c r="H263" s="1">
        <v>42326</v>
      </c>
      <c r="I263" s="1">
        <v>44152</v>
      </c>
      <c r="J263" s="966" t="s">
        <v>15942</v>
      </c>
      <c r="K263" t="s">
        <v>15943</v>
      </c>
      <c r="L263" t="s">
        <v>12</v>
      </c>
      <c r="M263" t="s">
        <v>15945</v>
      </c>
      <c r="N263" t="s">
        <v>15944</v>
      </c>
    </row>
    <row r="264" spans="1:14" x14ac:dyDescent="0.25">
      <c r="A264" s="3">
        <v>261</v>
      </c>
      <c r="B264" t="s">
        <v>50</v>
      </c>
      <c r="C264" t="s">
        <v>51</v>
      </c>
      <c r="D264" t="s">
        <v>52</v>
      </c>
      <c r="E264" t="s">
        <v>12</v>
      </c>
      <c r="F264" t="s">
        <v>53</v>
      </c>
      <c r="G264" s="1">
        <v>42303</v>
      </c>
      <c r="H264" s="1">
        <v>42326</v>
      </c>
      <c r="I264" s="1">
        <v>44152</v>
      </c>
      <c r="J264" s="966" t="s">
        <v>15946</v>
      </c>
      <c r="K264" t="s">
        <v>15947</v>
      </c>
      <c r="L264" t="s">
        <v>12</v>
      </c>
      <c r="M264" t="s">
        <v>15946</v>
      </c>
      <c r="N264" t="s">
        <v>15948</v>
      </c>
    </row>
    <row r="265" spans="1:14" x14ac:dyDescent="0.25">
      <c r="A265" s="3">
        <v>262</v>
      </c>
      <c r="B265" t="s">
        <v>50</v>
      </c>
      <c r="C265" t="s">
        <v>51</v>
      </c>
      <c r="D265" t="s">
        <v>52</v>
      </c>
      <c r="E265" t="s">
        <v>12</v>
      </c>
      <c r="F265" t="s">
        <v>53</v>
      </c>
      <c r="G265" s="1">
        <v>42303</v>
      </c>
      <c r="H265" s="1">
        <v>42326</v>
      </c>
      <c r="I265" s="1">
        <v>44152</v>
      </c>
      <c r="J265" s="966" t="s">
        <v>15946</v>
      </c>
      <c r="K265" t="s">
        <v>15947</v>
      </c>
      <c r="L265" t="s">
        <v>12</v>
      </c>
      <c r="M265" t="s">
        <v>15949</v>
      </c>
      <c r="N265" t="s">
        <v>15948</v>
      </c>
    </row>
    <row r="266" spans="1:14" x14ac:dyDescent="0.25">
      <c r="A266" s="3">
        <v>263</v>
      </c>
      <c r="B266" t="s">
        <v>50</v>
      </c>
      <c r="C266" t="s">
        <v>51</v>
      </c>
      <c r="D266" t="s">
        <v>52</v>
      </c>
      <c r="E266" t="s">
        <v>12</v>
      </c>
      <c r="F266" t="s">
        <v>53</v>
      </c>
      <c r="G266" s="1">
        <v>42303</v>
      </c>
      <c r="H266" s="1">
        <v>42326</v>
      </c>
      <c r="I266" s="1">
        <v>44152</v>
      </c>
      <c r="J266" s="966" t="s">
        <v>15950</v>
      </c>
      <c r="K266" t="s">
        <v>15951</v>
      </c>
      <c r="L266" t="s">
        <v>12</v>
      </c>
      <c r="M266" t="s">
        <v>15950</v>
      </c>
      <c r="N266" t="s">
        <v>15952</v>
      </c>
    </row>
    <row r="267" spans="1:14" x14ac:dyDescent="0.25">
      <c r="A267" s="3">
        <v>264</v>
      </c>
      <c r="B267" t="s">
        <v>50</v>
      </c>
      <c r="C267" t="s">
        <v>51</v>
      </c>
      <c r="D267" t="s">
        <v>52</v>
      </c>
      <c r="E267" t="s">
        <v>12</v>
      </c>
      <c r="F267" t="s">
        <v>53</v>
      </c>
      <c r="G267" s="1">
        <v>42303</v>
      </c>
      <c r="H267" s="1">
        <v>42326</v>
      </c>
      <c r="I267" s="1">
        <v>44152</v>
      </c>
      <c r="J267" s="966" t="s">
        <v>15950</v>
      </c>
      <c r="K267" t="s">
        <v>15951</v>
      </c>
      <c r="L267" t="s">
        <v>12</v>
      </c>
      <c r="M267" t="s">
        <v>15953</v>
      </c>
      <c r="N267" t="s">
        <v>15952</v>
      </c>
    </row>
    <row r="268" spans="1:14" x14ac:dyDescent="0.25">
      <c r="A268" s="3">
        <v>265</v>
      </c>
      <c r="B268" t="s">
        <v>50</v>
      </c>
      <c r="C268" t="s">
        <v>51</v>
      </c>
      <c r="D268" t="s">
        <v>52</v>
      </c>
      <c r="E268" t="s">
        <v>12</v>
      </c>
      <c r="F268" t="s">
        <v>53</v>
      </c>
      <c r="G268" s="1">
        <v>42303</v>
      </c>
      <c r="H268" s="1">
        <v>42326</v>
      </c>
      <c r="I268" s="1">
        <v>44152</v>
      </c>
      <c r="J268" s="966" t="s">
        <v>15954</v>
      </c>
      <c r="K268" t="s">
        <v>15955</v>
      </c>
      <c r="L268" t="s">
        <v>12</v>
      </c>
      <c r="M268" t="s">
        <v>15954</v>
      </c>
      <c r="N268" t="s">
        <v>15956</v>
      </c>
    </row>
    <row r="269" spans="1:14" x14ac:dyDescent="0.25">
      <c r="A269" s="3">
        <v>266</v>
      </c>
      <c r="B269" t="s">
        <v>50</v>
      </c>
      <c r="C269" t="s">
        <v>51</v>
      </c>
      <c r="D269" t="s">
        <v>52</v>
      </c>
      <c r="E269" t="s">
        <v>12</v>
      </c>
      <c r="F269" t="s">
        <v>53</v>
      </c>
      <c r="G269" s="1">
        <v>42303</v>
      </c>
      <c r="H269" s="1">
        <v>42326</v>
      </c>
      <c r="I269" s="1">
        <v>44152</v>
      </c>
      <c r="J269" s="966" t="s">
        <v>15954</v>
      </c>
      <c r="K269" t="s">
        <v>15955</v>
      </c>
      <c r="L269" t="s">
        <v>12</v>
      </c>
      <c r="M269" t="s">
        <v>15957</v>
      </c>
      <c r="N269" t="s">
        <v>15956</v>
      </c>
    </row>
    <row r="270" spans="1:14" x14ac:dyDescent="0.25">
      <c r="A270" s="3">
        <v>267</v>
      </c>
      <c r="B270" t="s">
        <v>94</v>
      </c>
      <c r="C270" t="s">
        <v>95</v>
      </c>
      <c r="D270" t="s">
        <v>96</v>
      </c>
      <c r="E270" t="s">
        <v>12</v>
      </c>
      <c r="F270" t="s">
        <v>97</v>
      </c>
      <c r="G270" s="1">
        <v>42419</v>
      </c>
      <c r="H270" s="1">
        <v>42462</v>
      </c>
      <c r="I270" s="1">
        <v>43922</v>
      </c>
      <c r="J270" s="966" t="s">
        <v>15958</v>
      </c>
      <c r="K270" t="s">
        <v>15959</v>
      </c>
      <c r="L270" t="s">
        <v>12</v>
      </c>
      <c r="M270" t="s">
        <v>15958</v>
      </c>
      <c r="N270" t="s">
        <v>15960</v>
      </c>
    </row>
    <row r="271" spans="1:14" x14ac:dyDescent="0.25">
      <c r="A271" s="3">
        <v>268</v>
      </c>
      <c r="B271" t="s">
        <v>9</v>
      </c>
      <c r="C271" t="s">
        <v>10</v>
      </c>
      <c r="D271" t="s">
        <v>11</v>
      </c>
      <c r="E271" t="s">
        <v>12</v>
      </c>
      <c r="F271" t="s">
        <v>13</v>
      </c>
      <c r="G271" s="1">
        <v>42026</v>
      </c>
      <c r="H271" s="1">
        <v>42063</v>
      </c>
      <c r="I271" s="1">
        <v>42793</v>
      </c>
      <c r="J271" s="966" t="s">
        <v>15961</v>
      </c>
      <c r="K271" t="s">
        <v>15962</v>
      </c>
      <c r="L271" t="s">
        <v>12</v>
      </c>
      <c r="M271" t="s">
        <v>15961</v>
      </c>
      <c r="N271" t="s">
        <v>15963</v>
      </c>
    </row>
    <row r="272" spans="1:14" x14ac:dyDescent="0.25">
      <c r="A272" s="3">
        <v>269</v>
      </c>
      <c r="B272" t="s">
        <v>113</v>
      </c>
      <c r="C272" t="s">
        <v>117</v>
      </c>
      <c r="D272" t="s">
        <v>118</v>
      </c>
      <c r="E272" t="s">
        <v>12</v>
      </c>
      <c r="F272" t="s">
        <v>119</v>
      </c>
      <c r="G272" s="1">
        <v>42394</v>
      </c>
      <c r="H272" s="1">
        <v>42461</v>
      </c>
      <c r="I272" s="1">
        <v>43556</v>
      </c>
      <c r="J272" s="966" t="s">
        <v>16024</v>
      </c>
      <c r="K272" t="s">
        <v>16025</v>
      </c>
      <c r="L272" t="s">
        <v>12</v>
      </c>
      <c r="M272" t="s">
        <v>16024</v>
      </c>
      <c r="N272" t="s">
        <v>16026</v>
      </c>
    </row>
    <row r="273" spans="1:14" x14ac:dyDescent="0.25">
      <c r="A273" s="3">
        <v>270</v>
      </c>
      <c r="B273" t="s">
        <v>113</v>
      </c>
      <c r="C273" t="s">
        <v>117</v>
      </c>
      <c r="D273" t="s">
        <v>118</v>
      </c>
      <c r="E273" t="s">
        <v>12</v>
      </c>
      <c r="F273" t="s">
        <v>119</v>
      </c>
      <c r="G273" s="1">
        <v>42394</v>
      </c>
      <c r="H273" s="1">
        <v>42461</v>
      </c>
      <c r="I273" s="1">
        <v>43556</v>
      </c>
      <c r="J273" s="966" t="s">
        <v>16027</v>
      </c>
      <c r="K273" t="s">
        <v>16028</v>
      </c>
      <c r="L273" t="s">
        <v>12</v>
      </c>
      <c r="M273" t="s">
        <v>16027</v>
      </c>
      <c r="N273" t="s">
        <v>16029</v>
      </c>
    </row>
    <row r="274" spans="1:14" x14ac:dyDescent="0.25">
      <c r="A274" s="3">
        <v>271</v>
      </c>
      <c r="B274" t="s">
        <v>113</v>
      </c>
      <c r="C274" t="s">
        <v>117</v>
      </c>
      <c r="D274" t="s">
        <v>118</v>
      </c>
      <c r="E274" t="s">
        <v>12</v>
      </c>
      <c r="F274" t="s">
        <v>119</v>
      </c>
      <c r="G274" s="1">
        <v>42394</v>
      </c>
      <c r="H274" s="1">
        <v>42461</v>
      </c>
      <c r="I274" s="1">
        <v>43556</v>
      </c>
      <c r="J274" s="966" t="s">
        <v>16030</v>
      </c>
      <c r="K274" t="s">
        <v>16031</v>
      </c>
      <c r="L274" t="s">
        <v>12</v>
      </c>
      <c r="M274" t="s">
        <v>16030</v>
      </c>
      <c r="N274" t="s">
        <v>16032</v>
      </c>
    </row>
    <row r="275" spans="1:14" x14ac:dyDescent="0.25">
      <c r="A275" s="3">
        <v>272</v>
      </c>
      <c r="B275" t="s">
        <v>113</v>
      </c>
      <c r="C275" t="s">
        <v>117</v>
      </c>
      <c r="D275" t="s">
        <v>118</v>
      </c>
      <c r="E275" t="s">
        <v>12</v>
      </c>
      <c r="F275" t="s">
        <v>119</v>
      </c>
      <c r="G275" s="1">
        <v>42394</v>
      </c>
      <c r="H275" s="1">
        <v>42461</v>
      </c>
      <c r="I275" s="1">
        <v>43556</v>
      </c>
      <c r="J275" s="966" t="s">
        <v>16033</v>
      </c>
      <c r="K275" t="s">
        <v>16034</v>
      </c>
      <c r="L275" t="s">
        <v>12</v>
      </c>
      <c r="M275" t="s">
        <v>16033</v>
      </c>
      <c r="N275" t="s">
        <v>16035</v>
      </c>
    </row>
    <row r="276" spans="1:14" x14ac:dyDescent="0.25">
      <c r="A276" s="3">
        <v>273</v>
      </c>
      <c r="B276" t="s">
        <v>14</v>
      </c>
      <c r="C276" t="s">
        <v>15</v>
      </c>
      <c r="D276" t="s">
        <v>16</v>
      </c>
      <c r="E276" t="s">
        <v>12</v>
      </c>
      <c r="F276" t="s">
        <v>17</v>
      </c>
      <c r="G276" s="1">
        <v>42257</v>
      </c>
      <c r="H276" s="1">
        <v>42268</v>
      </c>
      <c r="I276" s="1">
        <v>42998</v>
      </c>
      <c r="J276" s="966" t="s">
        <v>16036</v>
      </c>
      <c r="K276" t="s">
        <v>16037</v>
      </c>
      <c r="L276" t="s">
        <v>12</v>
      </c>
      <c r="M276" t="s">
        <v>16036</v>
      </c>
      <c r="N276" t="s">
        <v>16038</v>
      </c>
    </row>
    <row r="277" spans="1:14" x14ac:dyDescent="0.25">
      <c r="A277" s="3">
        <v>274</v>
      </c>
      <c r="B277" t="s">
        <v>14</v>
      </c>
      <c r="C277" t="s">
        <v>15</v>
      </c>
      <c r="D277" t="s">
        <v>16</v>
      </c>
      <c r="E277" t="s">
        <v>12</v>
      </c>
      <c r="F277" t="s">
        <v>17</v>
      </c>
      <c r="G277" s="1">
        <v>42257</v>
      </c>
      <c r="H277" s="1">
        <v>42268</v>
      </c>
      <c r="I277" s="1">
        <v>42998</v>
      </c>
      <c r="J277" s="966" t="s">
        <v>16039</v>
      </c>
      <c r="K277" t="s">
        <v>16040</v>
      </c>
      <c r="L277" t="s">
        <v>12</v>
      </c>
      <c r="M277" t="s">
        <v>16039</v>
      </c>
      <c r="N277" t="s">
        <v>16041</v>
      </c>
    </row>
    <row r="278" spans="1:14" x14ac:dyDescent="0.25">
      <c r="A278" s="3">
        <v>275</v>
      </c>
      <c r="B278" t="s">
        <v>14</v>
      </c>
      <c r="C278" t="s">
        <v>15</v>
      </c>
      <c r="D278" t="s">
        <v>16</v>
      </c>
      <c r="E278" t="s">
        <v>12</v>
      </c>
      <c r="F278" t="s">
        <v>17</v>
      </c>
      <c r="G278" s="1">
        <v>42257</v>
      </c>
      <c r="H278" s="1">
        <v>42268</v>
      </c>
      <c r="I278" s="1">
        <v>42998</v>
      </c>
      <c r="J278" s="966" t="s">
        <v>16042</v>
      </c>
      <c r="K278" t="s">
        <v>16043</v>
      </c>
      <c r="L278" t="s">
        <v>12</v>
      </c>
      <c r="M278" t="s">
        <v>16042</v>
      </c>
      <c r="N278" t="s">
        <v>16044</v>
      </c>
    </row>
    <row r="279" spans="1:14" x14ac:dyDescent="0.25">
      <c r="A279" s="3">
        <v>276</v>
      </c>
      <c r="B279" t="s">
        <v>14</v>
      </c>
      <c r="C279" t="s">
        <v>15</v>
      </c>
      <c r="D279" t="s">
        <v>16</v>
      </c>
      <c r="E279" t="s">
        <v>12</v>
      </c>
      <c r="F279" t="s">
        <v>17</v>
      </c>
      <c r="G279" s="1">
        <v>42257</v>
      </c>
      <c r="H279" s="1">
        <v>42268</v>
      </c>
      <c r="I279" s="1">
        <v>42998</v>
      </c>
      <c r="J279" s="966" t="s">
        <v>16045</v>
      </c>
      <c r="K279" t="s">
        <v>16046</v>
      </c>
      <c r="L279" t="s">
        <v>12</v>
      </c>
      <c r="M279" t="s">
        <v>16045</v>
      </c>
      <c r="N279" t="s">
        <v>16047</v>
      </c>
    </row>
    <row r="280" spans="1:14" x14ac:dyDescent="0.25">
      <c r="A280" s="3">
        <v>277</v>
      </c>
      <c r="B280" t="s">
        <v>14</v>
      </c>
      <c r="C280" t="s">
        <v>15</v>
      </c>
      <c r="D280" t="s">
        <v>16</v>
      </c>
      <c r="E280" t="s">
        <v>12</v>
      </c>
      <c r="F280" t="s">
        <v>17</v>
      </c>
      <c r="G280" s="1">
        <v>42257</v>
      </c>
      <c r="H280" s="1">
        <v>42268</v>
      </c>
      <c r="I280" s="1">
        <v>42998</v>
      </c>
      <c r="J280" s="966" t="s">
        <v>16045</v>
      </c>
      <c r="K280" t="s">
        <v>16046</v>
      </c>
      <c r="L280" t="s">
        <v>12</v>
      </c>
      <c r="M280" t="s">
        <v>16048</v>
      </c>
      <c r="N280" t="s">
        <v>16047</v>
      </c>
    </row>
    <row r="281" spans="1:14" x14ac:dyDescent="0.25">
      <c r="A281" s="3">
        <v>278</v>
      </c>
      <c r="B281" t="s">
        <v>22</v>
      </c>
      <c r="C281" t="s">
        <v>23</v>
      </c>
      <c r="D281" t="s">
        <v>24</v>
      </c>
      <c r="E281" t="s">
        <v>12</v>
      </c>
      <c r="F281" t="s">
        <v>25</v>
      </c>
      <c r="G281" s="1">
        <v>42212</v>
      </c>
      <c r="H281" s="1">
        <v>42216</v>
      </c>
      <c r="I281" s="1">
        <v>43311</v>
      </c>
      <c r="J281" s="966" t="s">
        <v>16049</v>
      </c>
      <c r="K281" t="s">
        <v>14040</v>
      </c>
      <c r="L281" t="s">
        <v>12</v>
      </c>
      <c r="M281" t="s">
        <v>16049</v>
      </c>
      <c r="N281" t="s">
        <v>14039</v>
      </c>
    </row>
    <row r="282" spans="1:14" x14ac:dyDescent="0.25">
      <c r="A282" s="3">
        <v>279</v>
      </c>
      <c r="B282" t="s">
        <v>22</v>
      </c>
      <c r="C282" t="s">
        <v>23</v>
      </c>
      <c r="D282" t="s">
        <v>24</v>
      </c>
      <c r="E282" t="s">
        <v>12</v>
      </c>
      <c r="F282" t="s">
        <v>25</v>
      </c>
      <c r="G282" s="1">
        <v>42212</v>
      </c>
      <c r="H282" s="1">
        <v>42216</v>
      </c>
      <c r="I282" s="1">
        <v>43311</v>
      </c>
      <c r="J282" s="966" t="s">
        <v>16050</v>
      </c>
      <c r="K282" t="s">
        <v>14043</v>
      </c>
      <c r="L282" t="s">
        <v>12</v>
      </c>
      <c r="M282" t="s">
        <v>16050</v>
      </c>
      <c r="N282" t="s">
        <v>14042</v>
      </c>
    </row>
    <row r="283" spans="1:14" x14ac:dyDescent="0.25">
      <c r="A283" s="3">
        <v>280</v>
      </c>
      <c r="B283" t="s">
        <v>18</v>
      </c>
      <c r="C283" t="s">
        <v>19</v>
      </c>
      <c r="D283" t="s">
        <v>20</v>
      </c>
      <c r="E283" t="s">
        <v>12</v>
      </c>
      <c r="F283" t="s">
        <v>21</v>
      </c>
      <c r="G283" s="1">
        <v>41877</v>
      </c>
      <c r="H283" s="1">
        <v>41880</v>
      </c>
      <c r="I283" s="1">
        <v>42976</v>
      </c>
      <c r="J283" s="966" t="s">
        <v>16051</v>
      </c>
      <c r="K283" t="s">
        <v>13909</v>
      </c>
      <c r="L283" t="s">
        <v>12</v>
      </c>
      <c r="M283" t="s">
        <v>16051</v>
      </c>
      <c r="N283" t="s">
        <v>13908</v>
      </c>
    </row>
    <row r="284" spans="1:14" x14ac:dyDescent="0.25">
      <c r="A284" s="3">
        <v>281</v>
      </c>
      <c r="B284" t="s">
        <v>18</v>
      </c>
      <c r="C284" t="s">
        <v>19</v>
      </c>
      <c r="D284" t="s">
        <v>20</v>
      </c>
      <c r="E284" t="s">
        <v>12</v>
      </c>
      <c r="F284" t="s">
        <v>21</v>
      </c>
      <c r="G284" s="1">
        <v>41877</v>
      </c>
      <c r="H284" s="1">
        <v>41880</v>
      </c>
      <c r="I284" s="1">
        <v>42976</v>
      </c>
      <c r="J284" s="966" t="s">
        <v>16052</v>
      </c>
      <c r="K284" t="s">
        <v>13912</v>
      </c>
      <c r="L284" t="s">
        <v>12</v>
      </c>
      <c r="M284" t="s">
        <v>16052</v>
      </c>
      <c r="N284" t="s">
        <v>13911</v>
      </c>
    </row>
    <row r="285" spans="1:14" x14ac:dyDescent="0.25">
      <c r="A285" s="3">
        <v>282</v>
      </c>
      <c r="B285" t="s">
        <v>333</v>
      </c>
      <c r="C285" t="s">
        <v>334</v>
      </c>
      <c r="D285" t="s">
        <v>335</v>
      </c>
      <c r="E285" t="s">
        <v>12</v>
      </c>
      <c r="F285" t="s">
        <v>336</v>
      </c>
      <c r="G285" s="1">
        <v>42047</v>
      </c>
      <c r="H285" s="1">
        <v>42088</v>
      </c>
      <c r="I285" s="1">
        <v>43549</v>
      </c>
      <c r="J285" s="966" t="s">
        <v>16053</v>
      </c>
      <c r="K285" t="s">
        <v>16054</v>
      </c>
      <c r="L285" t="s">
        <v>12</v>
      </c>
      <c r="M285" t="s">
        <v>16053</v>
      </c>
      <c r="N285" t="s">
        <v>16055</v>
      </c>
    </row>
    <row r="286" spans="1:14" x14ac:dyDescent="0.25">
      <c r="A286" s="3">
        <v>283</v>
      </c>
      <c r="B286" t="s">
        <v>333</v>
      </c>
      <c r="C286" t="s">
        <v>334</v>
      </c>
      <c r="D286" t="s">
        <v>335</v>
      </c>
      <c r="E286" t="s">
        <v>12</v>
      </c>
      <c r="F286" t="s">
        <v>336</v>
      </c>
      <c r="G286" s="1">
        <v>42047</v>
      </c>
      <c r="H286" s="1">
        <v>42088</v>
      </c>
      <c r="I286" s="1">
        <v>43549</v>
      </c>
      <c r="J286" s="966" t="s">
        <v>16056</v>
      </c>
      <c r="K286" t="s">
        <v>16057</v>
      </c>
      <c r="L286" t="s">
        <v>12</v>
      </c>
      <c r="M286" t="s">
        <v>16056</v>
      </c>
      <c r="N286" t="s">
        <v>16058</v>
      </c>
    </row>
    <row r="287" spans="1:14" x14ac:dyDescent="0.25">
      <c r="A287" s="3">
        <v>284</v>
      </c>
      <c r="B287" t="s">
        <v>337</v>
      </c>
      <c r="C287" t="s">
        <v>338</v>
      </c>
      <c r="D287" t="s">
        <v>339</v>
      </c>
      <c r="E287" t="s">
        <v>12</v>
      </c>
      <c r="F287" t="s">
        <v>340</v>
      </c>
      <c r="G287" s="1">
        <v>41557</v>
      </c>
      <c r="H287" s="1">
        <v>41586</v>
      </c>
      <c r="I287" s="1">
        <v>42682</v>
      </c>
      <c r="J287" s="966" t="s">
        <v>16078</v>
      </c>
      <c r="K287" t="s">
        <v>16079</v>
      </c>
      <c r="L287" t="s">
        <v>12</v>
      </c>
      <c r="M287" t="s">
        <v>16078</v>
      </c>
      <c r="N287" t="s">
        <v>16080</v>
      </c>
    </row>
    <row r="288" spans="1:14" x14ac:dyDescent="0.25">
      <c r="A288" s="3">
        <v>285</v>
      </c>
      <c r="B288" t="s">
        <v>341</v>
      </c>
      <c r="C288" t="s">
        <v>342</v>
      </c>
      <c r="D288" t="s">
        <v>343</v>
      </c>
      <c r="E288" t="s">
        <v>12</v>
      </c>
      <c r="F288" t="s">
        <v>344</v>
      </c>
      <c r="G288" s="1">
        <v>41543</v>
      </c>
      <c r="H288" s="1">
        <v>41570</v>
      </c>
      <c r="I288" s="1">
        <v>42666</v>
      </c>
      <c r="J288" s="966" t="s">
        <v>16081</v>
      </c>
      <c r="K288" t="s">
        <v>16082</v>
      </c>
      <c r="L288" t="s">
        <v>12</v>
      </c>
      <c r="M288" t="s">
        <v>16081</v>
      </c>
      <c r="N288" t="s">
        <v>16083</v>
      </c>
    </row>
    <row r="289" spans="1:14" x14ac:dyDescent="0.25">
      <c r="A289" s="3">
        <v>286</v>
      </c>
      <c r="B289" t="s">
        <v>345</v>
      </c>
      <c r="C289" t="s">
        <v>346</v>
      </c>
      <c r="D289" t="s">
        <v>252</v>
      </c>
      <c r="E289" t="s">
        <v>12</v>
      </c>
      <c r="F289" t="s">
        <v>347</v>
      </c>
      <c r="G289" s="1">
        <v>42443</v>
      </c>
      <c r="H289" s="1">
        <v>42476</v>
      </c>
      <c r="I289" s="1">
        <v>43937</v>
      </c>
      <c r="J289" s="966" t="s">
        <v>16085</v>
      </c>
      <c r="K289" t="s">
        <v>13932</v>
      </c>
      <c r="L289" t="s">
        <v>12</v>
      </c>
      <c r="M289" t="s">
        <v>16085</v>
      </c>
      <c r="N289" t="s">
        <v>13931</v>
      </c>
    </row>
    <row r="290" spans="1:14" x14ac:dyDescent="0.25">
      <c r="A290" s="3">
        <v>287</v>
      </c>
      <c r="B290" t="s">
        <v>348</v>
      </c>
      <c r="C290" t="s">
        <v>349</v>
      </c>
      <c r="D290" t="s">
        <v>252</v>
      </c>
      <c r="E290" t="s">
        <v>12</v>
      </c>
      <c r="F290" t="s">
        <v>350</v>
      </c>
      <c r="G290" s="1">
        <v>42443</v>
      </c>
      <c r="H290" s="1">
        <v>42476</v>
      </c>
      <c r="I290" s="1">
        <v>43937</v>
      </c>
      <c r="J290" s="966" t="s">
        <v>16086</v>
      </c>
      <c r="K290" t="s">
        <v>13956</v>
      </c>
      <c r="L290" t="s">
        <v>12</v>
      </c>
      <c r="M290" t="s">
        <v>16086</v>
      </c>
      <c r="N290" t="s">
        <v>13955</v>
      </c>
    </row>
    <row r="291" spans="1:14" x14ac:dyDescent="0.25">
      <c r="A291" s="3">
        <v>288</v>
      </c>
      <c r="B291" t="s">
        <v>348</v>
      </c>
      <c r="C291" t="s">
        <v>349</v>
      </c>
      <c r="D291" t="s">
        <v>252</v>
      </c>
      <c r="E291" t="s">
        <v>12</v>
      </c>
      <c r="F291" t="s">
        <v>350</v>
      </c>
      <c r="G291" s="1">
        <v>42443</v>
      </c>
      <c r="H291" s="1">
        <v>42476</v>
      </c>
      <c r="I291" s="1">
        <v>43937</v>
      </c>
      <c r="J291" s="966" t="s">
        <v>16087</v>
      </c>
      <c r="K291" t="s">
        <v>13979</v>
      </c>
      <c r="L291" t="s">
        <v>12</v>
      </c>
      <c r="M291" t="s">
        <v>16087</v>
      </c>
      <c r="N291" t="s">
        <v>13978</v>
      </c>
    </row>
    <row r="292" spans="1:14" x14ac:dyDescent="0.25">
      <c r="A292" s="3">
        <v>289</v>
      </c>
      <c r="B292" t="s">
        <v>351</v>
      </c>
      <c r="C292" t="s">
        <v>352</v>
      </c>
      <c r="D292" t="s">
        <v>256</v>
      </c>
      <c r="E292" t="s">
        <v>12</v>
      </c>
      <c r="F292" t="s">
        <v>353</v>
      </c>
      <c r="G292" s="1">
        <v>42443</v>
      </c>
      <c r="H292" s="1">
        <v>42476</v>
      </c>
      <c r="I292" s="1">
        <v>43937</v>
      </c>
      <c r="J292" s="966" t="s">
        <v>16088</v>
      </c>
      <c r="K292" t="s">
        <v>13938</v>
      </c>
      <c r="L292" t="s">
        <v>12</v>
      </c>
      <c r="M292" t="s">
        <v>16088</v>
      </c>
      <c r="N292" t="s">
        <v>13937</v>
      </c>
    </row>
    <row r="293" spans="1:14" x14ac:dyDescent="0.25">
      <c r="A293" s="3">
        <v>290</v>
      </c>
      <c r="B293" t="s">
        <v>354</v>
      </c>
      <c r="C293" t="s">
        <v>355</v>
      </c>
      <c r="D293" t="s">
        <v>356</v>
      </c>
      <c r="E293" t="s">
        <v>12</v>
      </c>
      <c r="F293" t="s">
        <v>357</v>
      </c>
      <c r="G293" s="1">
        <v>42149</v>
      </c>
      <c r="H293" s="1">
        <v>42186</v>
      </c>
      <c r="I293" s="1">
        <v>44013</v>
      </c>
      <c r="J293" s="966" t="s">
        <v>16089</v>
      </c>
      <c r="K293" t="s">
        <v>16090</v>
      </c>
      <c r="L293" t="s">
        <v>12</v>
      </c>
      <c r="M293" t="s">
        <v>16089</v>
      </c>
      <c r="N293" t="s">
        <v>16091</v>
      </c>
    </row>
    <row r="294" spans="1:14" x14ac:dyDescent="0.25">
      <c r="A294" s="3">
        <v>291</v>
      </c>
      <c r="B294" t="s">
        <v>358</v>
      </c>
      <c r="C294" t="s">
        <v>359</v>
      </c>
      <c r="D294" t="s">
        <v>360</v>
      </c>
      <c r="E294" t="s">
        <v>12</v>
      </c>
      <c r="F294" t="s">
        <v>361</v>
      </c>
      <c r="G294" s="1">
        <v>42248</v>
      </c>
      <c r="H294" s="1">
        <v>42258</v>
      </c>
      <c r="I294" s="1">
        <v>44085</v>
      </c>
      <c r="J294" s="966" t="s">
        <v>16092</v>
      </c>
      <c r="K294" t="s">
        <v>16093</v>
      </c>
      <c r="L294" t="s">
        <v>12</v>
      </c>
      <c r="M294" t="s">
        <v>16092</v>
      </c>
      <c r="N294" t="s">
        <v>16094</v>
      </c>
    </row>
    <row r="295" spans="1:14" x14ac:dyDescent="0.25">
      <c r="A295" s="3">
        <v>292</v>
      </c>
      <c r="B295" t="s">
        <v>358</v>
      </c>
      <c r="C295" t="s">
        <v>359</v>
      </c>
      <c r="D295" t="s">
        <v>360</v>
      </c>
      <c r="E295" t="s">
        <v>12</v>
      </c>
      <c r="F295" t="s">
        <v>361</v>
      </c>
      <c r="G295" s="1">
        <v>42248</v>
      </c>
      <c r="H295" s="1">
        <v>42258</v>
      </c>
      <c r="I295" s="1">
        <v>44085</v>
      </c>
      <c r="J295" s="966" t="s">
        <v>16095</v>
      </c>
      <c r="K295" t="s">
        <v>16096</v>
      </c>
      <c r="L295" t="s">
        <v>12</v>
      </c>
      <c r="M295" t="s">
        <v>16095</v>
      </c>
      <c r="N295" t="s">
        <v>16097</v>
      </c>
    </row>
    <row r="296" spans="1:14" x14ac:dyDescent="0.25">
      <c r="A296" s="3">
        <v>293</v>
      </c>
      <c r="B296" t="s">
        <v>358</v>
      </c>
      <c r="C296" t="s">
        <v>359</v>
      </c>
      <c r="D296" t="s">
        <v>360</v>
      </c>
      <c r="E296" t="s">
        <v>12</v>
      </c>
      <c r="F296" t="s">
        <v>361</v>
      </c>
      <c r="G296" s="1">
        <v>42248</v>
      </c>
      <c r="H296" s="1">
        <v>42258</v>
      </c>
      <c r="I296" s="1">
        <v>44085</v>
      </c>
      <c r="J296" s="966" t="s">
        <v>16098</v>
      </c>
      <c r="K296" t="s">
        <v>16099</v>
      </c>
      <c r="L296" t="s">
        <v>12</v>
      </c>
      <c r="M296" t="s">
        <v>16098</v>
      </c>
      <c r="N296" t="s">
        <v>16100</v>
      </c>
    </row>
    <row r="297" spans="1:14" x14ac:dyDescent="0.25">
      <c r="A297" s="3">
        <v>294</v>
      </c>
      <c r="B297" t="s">
        <v>358</v>
      </c>
      <c r="C297" t="s">
        <v>359</v>
      </c>
      <c r="D297" t="s">
        <v>360</v>
      </c>
      <c r="E297" t="s">
        <v>12</v>
      </c>
      <c r="F297" t="s">
        <v>361</v>
      </c>
      <c r="G297" s="1">
        <v>42248</v>
      </c>
      <c r="H297" s="1">
        <v>42258</v>
      </c>
      <c r="I297" s="1">
        <v>44085</v>
      </c>
      <c r="J297" s="966" t="s">
        <v>16101</v>
      </c>
      <c r="K297" t="s">
        <v>16102</v>
      </c>
      <c r="L297" t="s">
        <v>12</v>
      </c>
      <c r="M297" t="s">
        <v>16101</v>
      </c>
      <c r="N297" t="s">
        <v>16103</v>
      </c>
    </row>
    <row r="298" spans="1:14" x14ac:dyDescent="0.25">
      <c r="A298" s="3">
        <v>295</v>
      </c>
      <c r="B298" t="s">
        <v>362</v>
      </c>
      <c r="C298" t="s">
        <v>363</v>
      </c>
      <c r="D298" t="s">
        <v>364</v>
      </c>
      <c r="E298" t="s">
        <v>12</v>
      </c>
      <c r="F298" t="s">
        <v>365</v>
      </c>
      <c r="G298" s="1">
        <v>42115</v>
      </c>
      <c r="H298" s="1">
        <v>42158</v>
      </c>
      <c r="I298" s="1">
        <v>43985</v>
      </c>
      <c r="J298" s="966" t="s">
        <v>16104</v>
      </c>
      <c r="K298" t="s">
        <v>16105</v>
      </c>
      <c r="L298" t="s">
        <v>12</v>
      </c>
      <c r="M298" t="s">
        <v>16104</v>
      </c>
      <c r="N298" t="s">
        <v>16106</v>
      </c>
    </row>
    <row r="299" spans="1:14" x14ac:dyDescent="0.25">
      <c r="A299" s="3">
        <v>296</v>
      </c>
      <c r="B299" t="s">
        <v>362</v>
      </c>
      <c r="C299" t="s">
        <v>363</v>
      </c>
      <c r="D299" t="s">
        <v>364</v>
      </c>
      <c r="E299" t="s">
        <v>12</v>
      </c>
      <c r="F299" t="s">
        <v>365</v>
      </c>
      <c r="G299" s="1">
        <v>42115</v>
      </c>
      <c r="H299" s="1">
        <v>42158</v>
      </c>
      <c r="I299" s="1">
        <v>43985</v>
      </c>
      <c r="J299" s="966" t="s">
        <v>16107</v>
      </c>
      <c r="K299" t="s">
        <v>16108</v>
      </c>
      <c r="L299" t="s">
        <v>12</v>
      </c>
      <c r="M299" t="s">
        <v>16107</v>
      </c>
      <c r="N299" t="s">
        <v>16109</v>
      </c>
    </row>
    <row r="300" spans="1:14" x14ac:dyDescent="0.25">
      <c r="A300" s="3">
        <v>297</v>
      </c>
      <c r="B300" t="s">
        <v>362</v>
      </c>
      <c r="C300" t="s">
        <v>363</v>
      </c>
      <c r="D300" t="s">
        <v>364</v>
      </c>
      <c r="E300" t="s">
        <v>12</v>
      </c>
      <c r="F300" t="s">
        <v>365</v>
      </c>
      <c r="G300" s="1">
        <v>42115</v>
      </c>
      <c r="H300" s="1">
        <v>42158</v>
      </c>
      <c r="I300" s="1">
        <v>43985</v>
      </c>
      <c r="J300" s="966" t="s">
        <v>16110</v>
      </c>
      <c r="K300" t="s">
        <v>16111</v>
      </c>
      <c r="L300" t="s">
        <v>12</v>
      </c>
      <c r="M300" t="s">
        <v>16110</v>
      </c>
      <c r="N300" t="s">
        <v>16112</v>
      </c>
    </row>
    <row r="301" spans="1:14" x14ac:dyDescent="0.25">
      <c r="A301" s="3">
        <v>298</v>
      </c>
      <c r="B301" t="s">
        <v>362</v>
      </c>
      <c r="C301" t="s">
        <v>363</v>
      </c>
      <c r="D301" t="s">
        <v>364</v>
      </c>
      <c r="E301" t="s">
        <v>12</v>
      </c>
      <c r="F301" t="s">
        <v>365</v>
      </c>
      <c r="G301" s="1">
        <v>42115</v>
      </c>
      <c r="H301" s="1">
        <v>42158</v>
      </c>
      <c r="I301" s="1">
        <v>43985</v>
      </c>
      <c r="J301" s="966" t="s">
        <v>16113</v>
      </c>
      <c r="K301" t="s">
        <v>16114</v>
      </c>
      <c r="L301" t="s">
        <v>12</v>
      </c>
      <c r="M301" t="s">
        <v>16113</v>
      </c>
      <c r="N301" t="s">
        <v>16115</v>
      </c>
    </row>
    <row r="302" spans="1:14" x14ac:dyDescent="0.25">
      <c r="A302" s="3">
        <v>299</v>
      </c>
      <c r="B302" t="s">
        <v>362</v>
      </c>
      <c r="C302" t="s">
        <v>363</v>
      </c>
      <c r="D302" t="s">
        <v>364</v>
      </c>
      <c r="E302" t="s">
        <v>12</v>
      </c>
      <c r="F302" t="s">
        <v>365</v>
      </c>
      <c r="G302" s="1">
        <v>42115</v>
      </c>
      <c r="H302" s="1">
        <v>42158</v>
      </c>
      <c r="I302" s="1">
        <v>43985</v>
      </c>
      <c r="J302" s="966" t="s">
        <v>16116</v>
      </c>
      <c r="K302" t="s">
        <v>16117</v>
      </c>
      <c r="L302" t="s">
        <v>12</v>
      </c>
      <c r="M302" t="s">
        <v>16116</v>
      </c>
      <c r="N302" t="s">
        <v>16118</v>
      </c>
    </row>
    <row r="303" spans="1:14" x14ac:dyDescent="0.25">
      <c r="A303" s="3">
        <v>300</v>
      </c>
      <c r="B303" t="s">
        <v>362</v>
      </c>
      <c r="C303" t="s">
        <v>363</v>
      </c>
      <c r="D303" t="s">
        <v>364</v>
      </c>
      <c r="E303" t="s">
        <v>12</v>
      </c>
      <c r="F303" t="s">
        <v>365</v>
      </c>
      <c r="G303" s="1">
        <v>42115</v>
      </c>
      <c r="H303" s="1">
        <v>42158</v>
      </c>
      <c r="I303" s="1">
        <v>43985</v>
      </c>
      <c r="J303" s="966" t="s">
        <v>16119</v>
      </c>
      <c r="K303" t="s">
        <v>16120</v>
      </c>
      <c r="L303" t="s">
        <v>12</v>
      </c>
      <c r="M303" t="s">
        <v>16119</v>
      </c>
      <c r="N303" t="s">
        <v>16121</v>
      </c>
    </row>
    <row r="304" spans="1:14" x14ac:dyDescent="0.25">
      <c r="A304" s="3">
        <v>301</v>
      </c>
      <c r="B304" t="s">
        <v>362</v>
      </c>
      <c r="C304" t="s">
        <v>363</v>
      </c>
      <c r="D304" t="s">
        <v>364</v>
      </c>
      <c r="E304" t="s">
        <v>12</v>
      </c>
      <c r="F304" t="s">
        <v>365</v>
      </c>
      <c r="G304" s="1">
        <v>42115</v>
      </c>
      <c r="H304" s="1">
        <v>42158</v>
      </c>
      <c r="I304" s="1">
        <v>43985</v>
      </c>
      <c r="J304" s="966" t="s">
        <v>16122</v>
      </c>
      <c r="K304" t="s">
        <v>16123</v>
      </c>
      <c r="L304" t="s">
        <v>12</v>
      </c>
      <c r="M304" t="s">
        <v>16122</v>
      </c>
      <c r="N304" t="s">
        <v>16124</v>
      </c>
    </row>
    <row r="305" spans="1:14" x14ac:dyDescent="0.25">
      <c r="A305" s="3">
        <v>302</v>
      </c>
      <c r="B305" t="s">
        <v>362</v>
      </c>
      <c r="C305" t="s">
        <v>363</v>
      </c>
      <c r="D305" t="s">
        <v>364</v>
      </c>
      <c r="E305" t="s">
        <v>12</v>
      </c>
      <c r="F305" t="s">
        <v>365</v>
      </c>
      <c r="G305" s="1">
        <v>42115</v>
      </c>
      <c r="H305" s="1">
        <v>42158</v>
      </c>
      <c r="I305" s="1">
        <v>43985</v>
      </c>
      <c r="J305" s="966" t="s">
        <v>16125</v>
      </c>
      <c r="K305" t="s">
        <v>16126</v>
      </c>
      <c r="L305" t="s">
        <v>12</v>
      </c>
      <c r="M305" t="s">
        <v>16125</v>
      </c>
      <c r="N305" t="s">
        <v>16127</v>
      </c>
    </row>
    <row r="306" spans="1:14" x14ac:dyDescent="0.25">
      <c r="A306" s="3">
        <v>303</v>
      </c>
      <c r="B306" t="s">
        <v>362</v>
      </c>
      <c r="C306" t="s">
        <v>363</v>
      </c>
      <c r="D306" t="s">
        <v>364</v>
      </c>
      <c r="E306" t="s">
        <v>12</v>
      </c>
      <c r="F306" t="s">
        <v>365</v>
      </c>
      <c r="G306" s="1">
        <v>42115</v>
      </c>
      <c r="H306" s="1">
        <v>42158</v>
      </c>
      <c r="I306" s="1">
        <v>43985</v>
      </c>
      <c r="J306" s="966" t="s">
        <v>16128</v>
      </c>
      <c r="K306" t="s">
        <v>16129</v>
      </c>
      <c r="L306" t="s">
        <v>12</v>
      </c>
      <c r="M306" t="s">
        <v>16128</v>
      </c>
      <c r="N306" t="s">
        <v>16130</v>
      </c>
    </row>
    <row r="307" spans="1:14" x14ac:dyDescent="0.25">
      <c r="A307" s="3">
        <v>304</v>
      </c>
      <c r="B307" t="s">
        <v>362</v>
      </c>
      <c r="C307" t="s">
        <v>363</v>
      </c>
      <c r="D307" t="s">
        <v>364</v>
      </c>
      <c r="E307" t="s">
        <v>12</v>
      </c>
      <c r="F307" t="s">
        <v>365</v>
      </c>
      <c r="G307" s="1">
        <v>42115</v>
      </c>
      <c r="H307" s="1">
        <v>42158</v>
      </c>
      <c r="I307" s="1">
        <v>43985</v>
      </c>
      <c r="J307" s="966" t="s">
        <v>16131</v>
      </c>
      <c r="K307" t="s">
        <v>16132</v>
      </c>
      <c r="L307" t="s">
        <v>12</v>
      </c>
      <c r="M307" t="s">
        <v>16131</v>
      </c>
      <c r="N307" t="s">
        <v>16133</v>
      </c>
    </row>
    <row r="308" spans="1:14" x14ac:dyDescent="0.25">
      <c r="A308" s="3">
        <v>305</v>
      </c>
      <c r="B308" t="s">
        <v>366</v>
      </c>
      <c r="C308" t="s">
        <v>367</v>
      </c>
      <c r="D308" t="s">
        <v>368</v>
      </c>
      <c r="E308" t="s">
        <v>12</v>
      </c>
      <c r="F308" t="s">
        <v>369</v>
      </c>
      <c r="G308" s="1">
        <v>42045</v>
      </c>
      <c r="H308" s="1">
        <v>42122</v>
      </c>
      <c r="I308" s="1">
        <v>43949</v>
      </c>
      <c r="J308" s="966" t="s">
        <v>16134</v>
      </c>
      <c r="K308" t="s">
        <v>16135</v>
      </c>
      <c r="L308" t="s">
        <v>12</v>
      </c>
      <c r="M308" t="s">
        <v>16134</v>
      </c>
      <c r="N308" t="s">
        <v>16136</v>
      </c>
    </row>
    <row r="309" spans="1:14" x14ac:dyDescent="0.25">
      <c r="A309" s="3">
        <v>306</v>
      </c>
      <c r="B309" t="s">
        <v>366</v>
      </c>
      <c r="C309" t="s">
        <v>367</v>
      </c>
      <c r="D309" t="s">
        <v>368</v>
      </c>
      <c r="E309" t="s">
        <v>12</v>
      </c>
      <c r="F309" t="s">
        <v>369</v>
      </c>
      <c r="G309" s="1">
        <v>42045</v>
      </c>
      <c r="H309" s="1">
        <v>42122</v>
      </c>
      <c r="I309" s="1">
        <v>43949</v>
      </c>
      <c r="J309" s="966" t="s">
        <v>16137</v>
      </c>
      <c r="K309" t="s">
        <v>16138</v>
      </c>
      <c r="L309" t="s">
        <v>12</v>
      </c>
      <c r="M309" t="s">
        <v>16137</v>
      </c>
      <c r="N309" t="s">
        <v>16139</v>
      </c>
    </row>
    <row r="310" spans="1:14" x14ac:dyDescent="0.25">
      <c r="A310" s="3">
        <v>307</v>
      </c>
      <c r="B310" t="s">
        <v>366</v>
      </c>
      <c r="C310" t="s">
        <v>367</v>
      </c>
      <c r="D310" t="s">
        <v>368</v>
      </c>
      <c r="E310" t="s">
        <v>12</v>
      </c>
      <c r="F310" t="s">
        <v>369</v>
      </c>
      <c r="G310" s="1">
        <v>42045</v>
      </c>
      <c r="H310" s="1">
        <v>42122</v>
      </c>
      <c r="I310" s="1">
        <v>43949</v>
      </c>
      <c r="J310" s="966" t="s">
        <v>16140</v>
      </c>
      <c r="K310" t="s">
        <v>16141</v>
      </c>
      <c r="L310" t="s">
        <v>12</v>
      </c>
      <c r="M310" t="s">
        <v>16140</v>
      </c>
      <c r="N310" t="s">
        <v>16142</v>
      </c>
    </row>
    <row r="311" spans="1:14" x14ac:dyDescent="0.25">
      <c r="A311" s="3">
        <v>308</v>
      </c>
      <c r="B311" t="s">
        <v>370</v>
      </c>
      <c r="C311" t="s">
        <v>371</v>
      </c>
      <c r="D311" t="s">
        <v>372</v>
      </c>
      <c r="E311" t="s">
        <v>12</v>
      </c>
      <c r="F311" t="s">
        <v>373</v>
      </c>
      <c r="G311" s="1">
        <v>42031</v>
      </c>
      <c r="H311" s="1">
        <v>42076</v>
      </c>
      <c r="I311" s="1">
        <v>43903</v>
      </c>
      <c r="J311" s="966" t="s">
        <v>16143</v>
      </c>
      <c r="K311" t="s">
        <v>16144</v>
      </c>
      <c r="L311" t="s">
        <v>12</v>
      </c>
      <c r="M311" t="s">
        <v>16143</v>
      </c>
      <c r="N311" t="s">
        <v>16145</v>
      </c>
    </row>
    <row r="312" spans="1:14" x14ac:dyDescent="0.25">
      <c r="A312" s="3">
        <v>309</v>
      </c>
      <c r="B312" t="s">
        <v>370</v>
      </c>
      <c r="C312" t="s">
        <v>371</v>
      </c>
      <c r="D312" t="s">
        <v>372</v>
      </c>
      <c r="E312" t="s">
        <v>12</v>
      </c>
      <c r="F312" t="s">
        <v>373</v>
      </c>
      <c r="G312" s="1">
        <v>42031</v>
      </c>
      <c r="H312" s="1">
        <v>42076</v>
      </c>
      <c r="I312" s="1">
        <v>43903</v>
      </c>
      <c r="J312" s="966" t="s">
        <v>16146</v>
      </c>
      <c r="K312" t="s">
        <v>16147</v>
      </c>
      <c r="L312" t="s">
        <v>12</v>
      </c>
      <c r="M312" t="s">
        <v>16146</v>
      </c>
      <c r="N312" t="s">
        <v>16148</v>
      </c>
    </row>
    <row r="313" spans="1:14" x14ac:dyDescent="0.25">
      <c r="A313" s="3">
        <v>310</v>
      </c>
      <c r="B313" t="s">
        <v>370</v>
      </c>
      <c r="C313" t="s">
        <v>371</v>
      </c>
      <c r="D313" t="s">
        <v>372</v>
      </c>
      <c r="E313" t="s">
        <v>12</v>
      </c>
      <c r="F313" t="s">
        <v>373</v>
      </c>
      <c r="G313" s="1">
        <v>42031</v>
      </c>
      <c r="H313" s="1">
        <v>42076</v>
      </c>
      <c r="I313" s="1">
        <v>43903</v>
      </c>
      <c r="J313" s="966" t="s">
        <v>16149</v>
      </c>
      <c r="K313" t="s">
        <v>16150</v>
      </c>
      <c r="L313" t="s">
        <v>12</v>
      </c>
      <c r="M313" t="s">
        <v>16149</v>
      </c>
      <c r="N313" t="s">
        <v>16151</v>
      </c>
    </row>
    <row r="314" spans="1:14" x14ac:dyDescent="0.25">
      <c r="A314" s="3">
        <v>311</v>
      </c>
      <c r="B314" t="s">
        <v>374</v>
      </c>
      <c r="C314" t="s">
        <v>375</v>
      </c>
      <c r="D314" t="s">
        <v>376</v>
      </c>
      <c r="E314" t="s">
        <v>12</v>
      </c>
      <c r="F314" t="s">
        <v>377</v>
      </c>
      <c r="G314" s="1">
        <v>42031</v>
      </c>
      <c r="H314" s="1">
        <v>42076</v>
      </c>
      <c r="I314" s="1">
        <v>43903</v>
      </c>
      <c r="J314" s="966" t="s">
        <v>16152</v>
      </c>
      <c r="K314" t="s">
        <v>16153</v>
      </c>
      <c r="L314" t="s">
        <v>12</v>
      </c>
      <c r="M314" t="s">
        <v>16152</v>
      </c>
      <c r="N314" t="s">
        <v>16154</v>
      </c>
    </row>
    <row r="315" spans="1:14" x14ac:dyDescent="0.25">
      <c r="A315" s="3">
        <v>312</v>
      </c>
      <c r="B315" t="s">
        <v>374</v>
      </c>
      <c r="C315" t="s">
        <v>375</v>
      </c>
      <c r="D315" t="s">
        <v>376</v>
      </c>
      <c r="E315" t="s">
        <v>12</v>
      </c>
      <c r="F315" t="s">
        <v>377</v>
      </c>
      <c r="G315" s="1">
        <v>42031</v>
      </c>
      <c r="H315" s="1">
        <v>42076</v>
      </c>
      <c r="I315" s="1">
        <v>43903</v>
      </c>
      <c r="J315" s="966" t="s">
        <v>16155</v>
      </c>
      <c r="K315" t="s">
        <v>16156</v>
      </c>
      <c r="L315" t="s">
        <v>12</v>
      </c>
      <c r="M315" t="s">
        <v>16155</v>
      </c>
      <c r="N315" t="s">
        <v>16157</v>
      </c>
    </row>
    <row r="316" spans="1:14" x14ac:dyDescent="0.25">
      <c r="A316" s="3">
        <v>313</v>
      </c>
      <c r="B316" t="s">
        <v>381</v>
      </c>
      <c r="C316" t="s">
        <v>382</v>
      </c>
      <c r="D316" t="s">
        <v>383</v>
      </c>
      <c r="E316" t="s">
        <v>12</v>
      </c>
      <c r="F316" t="s">
        <v>383</v>
      </c>
      <c r="G316" s="1">
        <v>42424</v>
      </c>
      <c r="H316" s="1">
        <v>42500</v>
      </c>
      <c r="I316" s="1">
        <v>44326</v>
      </c>
      <c r="J316" s="966" t="s">
        <v>16161</v>
      </c>
      <c r="K316" t="s">
        <v>16162</v>
      </c>
      <c r="L316" t="s">
        <v>16163</v>
      </c>
      <c r="M316" t="s">
        <v>16161</v>
      </c>
      <c r="N316" t="s">
        <v>16163</v>
      </c>
    </row>
    <row r="317" spans="1:14" x14ac:dyDescent="0.25">
      <c r="A317" s="3">
        <v>314</v>
      </c>
      <c r="B317" t="s">
        <v>381</v>
      </c>
      <c r="C317" t="s">
        <v>382</v>
      </c>
      <c r="D317" t="s">
        <v>383</v>
      </c>
      <c r="E317" t="s">
        <v>12</v>
      </c>
      <c r="F317" t="s">
        <v>383</v>
      </c>
      <c r="G317" s="1">
        <v>42424</v>
      </c>
      <c r="H317" s="1">
        <v>42500</v>
      </c>
      <c r="I317" s="1">
        <v>44326</v>
      </c>
      <c r="J317" s="966" t="s">
        <v>16164</v>
      </c>
      <c r="K317" t="s">
        <v>16165</v>
      </c>
      <c r="L317" t="s">
        <v>16166</v>
      </c>
      <c r="M317" t="s">
        <v>16164</v>
      </c>
      <c r="N317" t="s">
        <v>16166</v>
      </c>
    </row>
    <row r="318" spans="1:14" x14ac:dyDescent="0.25">
      <c r="A318" s="3">
        <v>315</v>
      </c>
      <c r="B318" t="s">
        <v>381</v>
      </c>
      <c r="C318" t="s">
        <v>382</v>
      </c>
      <c r="D318" t="s">
        <v>383</v>
      </c>
      <c r="E318" t="s">
        <v>12</v>
      </c>
      <c r="F318" t="s">
        <v>383</v>
      </c>
      <c r="G318" s="1">
        <v>42424</v>
      </c>
      <c r="H318" s="1">
        <v>42500</v>
      </c>
      <c r="I318" s="1">
        <v>44326</v>
      </c>
      <c r="J318" s="966" t="s">
        <v>16167</v>
      </c>
      <c r="K318" t="s">
        <v>16168</v>
      </c>
      <c r="L318" t="s">
        <v>16169</v>
      </c>
      <c r="M318" t="s">
        <v>16167</v>
      </c>
      <c r="N318" t="s">
        <v>16169</v>
      </c>
    </row>
    <row r="319" spans="1:14" x14ac:dyDescent="0.25">
      <c r="A319" s="3">
        <v>316</v>
      </c>
      <c r="B319" t="s">
        <v>381</v>
      </c>
      <c r="C319" t="s">
        <v>382</v>
      </c>
      <c r="D319" t="s">
        <v>383</v>
      </c>
      <c r="E319" t="s">
        <v>12</v>
      </c>
      <c r="F319" t="s">
        <v>383</v>
      </c>
      <c r="G319" s="1">
        <v>42424</v>
      </c>
      <c r="H319" s="1">
        <v>42500</v>
      </c>
      <c r="I319" s="1">
        <v>44326</v>
      </c>
      <c r="J319" s="966" t="s">
        <v>11860</v>
      </c>
      <c r="K319" t="s">
        <v>11862</v>
      </c>
      <c r="L319" t="s">
        <v>11861</v>
      </c>
      <c r="M319" t="s">
        <v>11860</v>
      </c>
      <c r="N319" t="s">
        <v>11861</v>
      </c>
    </row>
    <row r="320" spans="1:14" x14ac:dyDescent="0.25">
      <c r="A320" s="3">
        <v>317</v>
      </c>
      <c r="B320" t="s">
        <v>381</v>
      </c>
      <c r="C320" t="s">
        <v>382</v>
      </c>
      <c r="D320" t="s">
        <v>383</v>
      </c>
      <c r="E320" t="s">
        <v>12</v>
      </c>
      <c r="F320" t="s">
        <v>383</v>
      </c>
      <c r="G320" s="1">
        <v>42424</v>
      </c>
      <c r="H320" s="1">
        <v>42500</v>
      </c>
      <c r="I320" s="1">
        <v>44326</v>
      </c>
      <c r="J320" s="966" t="s">
        <v>11860</v>
      </c>
      <c r="K320" t="s">
        <v>11862</v>
      </c>
      <c r="L320" t="s">
        <v>11861</v>
      </c>
      <c r="M320" t="s">
        <v>11860</v>
      </c>
      <c r="N320" t="s">
        <v>11861</v>
      </c>
    </row>
    <row r="321" spans="1:14" x14ac:dyDescent="0.25">
      <c r="A321" s="3">
        <v>318</v>
      </c>
      <c r="B321" t="s">
        <v>384</v>
      </c>
      <c r="C321" t="s">
        <v>385</v>
      </c>
      <c r="D321" t="s">
        <v>386</v>
      </c>
      <c r="E321" t="s">
        <v>12</v>
      </c>
      <c r="F321" t="s">
        <v>387</v>
      </c>
      <c r="G321" s="1">
        <v>42445</v>
      </c>
      <c r="H321" s="1">
        <v>42489</v>
      </c>
      <c r="I321" s="1">
        <v>42489</v>
      </c>
      <c r="J321" s="966" t="s">
        <v>16197</v>
      </c>
      <c r="K321" t="s">
        <v>16198</v>
      </c>
      <c r="L321" t="s">
        <v>12</v>
      </c>
      <c r="M321" t="s">
        <v>16197</v>
      </c>
      <c r="N321" t="s">
        <v>16199</v>
      </c>
    </row>
    <row r="322" spans="1:14" x14ac:dyDescent="0.25">
      <c r="A322" s="3">
        <v>319</v>
      </c>
      <c r="B322" t="s">
        <v>384</v>
      </c>
      <c r="C322" t="s">
        <v>385</v>
      </c>
      <c r="D322" t="s">
        <v>386</v>
      </c>
      <c r="E322" t="s">
        <v>12</v>
      </c>
      <c r="F322" t="s">
        <v>387</v>
      </c>
      <c r="G322" s="1">
        <v>42445</v>
      </c>
      <c r="H322" s="1">
        <v>42489</v>
      </c>
      <c r="I322" s="1">
        <v>42489</v>
      </c>
      <c r="J322" s="966" t="s">
        <v>16200</v>
      </c>
      <c r="K322" t="s">
        <v>16201</v>
      </c>
      <c r="L322" t="s">
        <v>12</v>
      </c>
      <c r="M322" t="s">
        <v>16200</v>
      </c>
      <c r="N322" t="s">
        <v>16202</v>
      </c>
    </row>
    <row r="323" spans="1:14" x14ac:dyDescent="0.25">
      <c r="A323" s="3">
        <v>320</v>
      </c>
      <c r="B323" t="s">
        <v>384</v>
      </c>
      <c r="C323" t="s">
        <v>385</v>
      </c>
      <c r="D323" t="s">
        <v>386</v>
      </c>
      <c r="E323" t="s">
        <v>12</v>
      </c>
      <c r="F323" t="s">
        <v>387</v>
      </c>
      <c r="G323" s="1">
        <v>42445</v>
      </c>
      <c r="H323" s="1">
        <v>42489</v>
      </c>
      <c r="I323" s="1">
        <v>42489</v>
      </c>
      <c r="J323" s="966" t="s">
        <v>16203</v>
      </c>
      <c r="K323" t="s">
        <v>16204</v>
      </c>
      <c r="L323" t="s">
        <v>12</v>
      </c>
      <c r="M323" t="s">
        <v>16203</v>
      </c>
      <c r="N323" t="s">
        <v>16205</v>
      </c>
    </row>
    <row r="324" spans="1:14" x14ac:dyDescent="0.25">
      <c r="A324" s="3">
        <v>321</v>
      </c>
      <c r="B324" t="s">
        <v>384</v>
      </c>
      <c r="C324" t="s">
        <v>385</v>
      </c>
      <c r="D324" t="s">
        <v>386</v>
      </c>
      <c r="E324" t="s">
        <v>12</v>
      </c>
      <c r="F324" t="s">
        <v>387</v>
      </c>
      <c r="G324" s="1">
        <v>42445</v>
      </c>
      <c r="H324" s="1">
        <v>42489</v>
      </c>
      <c r="I324" s="1">
        <v>42489</v>
      </c>
      <c r="J324" s="966" t="s">
        <v>16206</v>
      </c>
      <c r="K324" t="s">
        <v>16207</v>
      </c>
      <c r="L324" t="s">
        <v>12</v>
      </c>
      <c r="M324" t="s">
        <v>16206</v>
      </c>
      <c r="N324" t="s">
        <v>16208</v>
      </c>
    </row>
    <row r="325" spans="1:14" x14ac:dyDescent="0.25">
      <c r="A325" s="3">
        <v>322</v>
      </c>
      <c r="B325" t="s">
        <v>388</v>
      </c>
      <c r="C325" t="s">
        <v>389</v>
      </c>
      <c r="D325" t="s">
        <v>386</v>
      </c>
      <c r="E325" t="s">
        <v>12</v>
      </c>
      <c r="F325" t="s">
        <v>390</v>
      </c>
      <c r="G325" s="1">
        <v>42445</v>
      </c>
      <c r="H325" s="1">
        <v>42499</v>
      </c>
      <c r="I325" s="1">
        <v>43594</v>
      </c>
      <c r="J325" s="966" t="s">
        <v>16209</v>
      </c>
      <c r="K325" t="s">
        <v>16210</v>
      </c>
      <c r="L325" t="s">
        <v>12</v>
      </c>
      <c r="M325" t="s">
        <v>16209</v>
      </c>
      <c r="N325" t="s">
        <v>16211</v>
      </c>
    </row>
    <row r="326" spans="1:14" x14ac:dyDescent="0.25">
      <c r="A326" s="3">
        <v>323</v>
      </c>
      <c r="B326" t="s">
        <v>388</v>
      </c>
      <c r="C326" t="s">
        <v>389</v>
      </c>
      <c r="D326" t="s">
        <v>386</v>
      </c>
      <c r="E326" t="s">
        <v>12</v>
      </c>
      <c r="F326" t="s">
        <v>390</v>
      </c>
      <c r="G326" s="1">
        <v>42445</v>
      </c>
      <c r="H326" s="1">
        <v>42499</v>
      </c>
      <c r="I326" s="1">
        <v>43594</v>
      </c>
      <c r="J326" s="966" t="s">
        <v>16212</v>
      </c>
      <c r="K326" t="s">
        <v>16213</v>
      </c>
      <c r="L326" t="s">
        <v>12</v>
      </c>
      <c r="M326" t="s">
        <v>16212</v>
      </c>
      <c r="N326" t="s">
        <v>16214</v>
      </c>
    </row>
    <row r="327" spans="1:14" x14ac:dyDescent="0.25">
      <c r="A327" s="3">
        <v>324</v>
      </c>
      <c r="B327" t="s">
        <v>388</v>
      </c>
      <c r="C327" t="s">
        <v>389</v>
      </c>
      <c r="D327" t="s">
        <v>386</v>
      </c>
      <c r="E327" t="s">
        <v>12</v>
      </c>
      <c r="F327" t="s">
        <v>390</v>
      </c>
      <c r="G327" s="1">
        <v>42445</v>
      </c>
      <c r="H327" s="1">
        <v>42499</v>
      </c>
      <c r="I327" s="1">
        <v>43594</v>
      </c>
      <c r="J327" s="966" t="s">
        <v>16215</v>
      </c>
      <c r="K327" t="s">
        <v>16216</v>
      </c>
      <c r="L327" t="s">
        <v>12</v>
      </c>
      <c r="M327" t="s">
        <v>16215</v>
      </c>
      <c r="N327" t="s">
        <v>16217</v>
      </c>
    </row>
    <row r="328" spans="1:14" x14ac:dyDescent="0.25">
      <c r="A328" s="3">
        <v>325</v>
      </c>
      <c r="B328" t="s">
        <v>388</v>
      </c>
      <c r="C328" t="s">
        <v>389</v>
      </c>
      <c r="D328" t="s">
        <v>386</v>
      </c>
      <c r="E328" t="s">
        <v>12</v>
      </c>
      <c r="F328" t="s">
        <v>390</v>
      </c>
      <c r="G328" s="1">
        <v>42445</v>
      </c>
      <c r="H328" s="1">
        <v>42499</v>
      </c>
      <c r="I328" s="1">
        <v>43594</v>
      </c>
      <c r="J328" s="966" t="s">
        <v>16218</v>
      </c>
      <c r="K328" t="s">
        <v>16219</v>
      </c>
      <c r="L328" t="s">
        <v>12</v>
      </c>
      <c r="M328" t="s">
        <v>16218</v>
      </c>
      <c r="N328" t="s">
        <v>16220</v>
      </c>
    </row>
    <row r="329" spans="1:14" x14ac:dyDescent="0.25">
      <c r="A329" s="3">
        <v>326</v>
      </c>
      <c r="B329" t="s">
        <v>388</v>
      </c>
      <c r="C329" t="s">
        <v>389</v>
      </c>
      <c r="D329" t="s">
        <v>386</v>
      </c>
      <c r="E329" t="s">
        <v>12</v>
      </c>
      <c r="F329" t="s">
        <v>390</v>
      </c>
      <c r="G329" s="1">
        <v>42445</v>
      </c>
      <c r="H329" s="1">
        <v>42499</v>
      </c>
      <c r="I329" s="1">
        <v>43594</v>
      </c>
      <c r="J329" s="966" t="s">
        <v>16218</v>
      </c>
      <c r="K329" t="s">
        <v>16219</v>
      </c>
      <c r="L329" t="s">
        <v>12</v>
      </c>
      <c r="M329" t="s">
        <v>16219</v>
      </c>
      <c r="N329" t="s">
        <v>16220</v>
      </c>
    </row>
    <row r="330" spans="1:14" x14ac:dyDescent="0.25">
      <c r="A330" s="3">
        <v>327</v>
      </c>
      <c r="B330" t="s">
        <v>391</v>
      </c>
      <c r="C330" t="s">
        <v>392</v>
      </c>
      <c r="D330" t="s">
        <v>393</v>
      </c>
      <c r="E330" t="s">
        <v>12</v>
      </c>
      <c r="F330" t="s">
        <v>394</v>
      </c>
      <c r="G330" s="1">
        <v>42534</v>
      </c>
      <c r="H330" s="1">
        <v>42564</v>
      </c>
      <c r="I330" s="1">
        <v>43659</v>
      </c>
      <c r="J330" s="966" t="s">
        <v>16221</v>
      </c>
      <c r="K330" t="s">
        <v>16222</v>
      </c>
      <c r="L330" t="s">
        <v>12</v>
      </c>
      <c r="M330" t="s">
        <v>16221</v>
      </c>
      <c r="N330" t="s">
        <v>16223</v>
      </c>
    </row>
    <row r="331" spans="1:14" x14ac:dyDescent="0.25">
      <c r="A331" s="3">
        <v>328</v>
      </c>
      <c r="B331" t="s">
        <v>395</v>
      </c>
      <c r="C331" t="s">
        <v>396</v>
      </c>
      <c r="D331" t="s">
        <v>397</v>
      </c>
      <c r="E331" t="s">
        <v>12</v>
      </c>
      <c r="F331" t="s">
        <v>398</v>
      </c>
      <c r="G331" s="1">
        <v>42247</v>
      </c>
      <c r="H331" s="1">
        <v>42257</v>
      </c>
      <c r="I331" s="1">
        <v>43718</v>
      </c>
      <c r="J331" s="966" t="s">
        <v>16233</v>
      </c>
      <c r="K331" t="s">
        <v>16234</v>
      </c>
      <c r="L331" t="s">
        <v>12</v>
      </c>
      <c r="M331" t="s">
        <v>16233</v>
      </c>
      <c r="N331" t="s">
        <v>16235</v>
      </c>
    </row>
    <row r="332" spans="1:14" x14ac:dyDescent="0.25">
      <c r="A332" s="3">
        <v>329</v>
      </c>
      <c r="B332" t="s">
        <v>395</v>
      </c>
      <c r="C332" t="s">
        <v>396</v>
      </c>
      <c r="D332" t="s">
        <v>397</v>
      </c>
      <c r="E332" t="s">
        <v>12</v>
      </c>
      <c r="F332" t="s">
        <v>398</v>
      </c>
      <c r="G332" s="1">
        <v>42247</v>
      </c>
      <c r="H332" s="1">
        <v>42257</v>
      </c>
      <c r="I332" s="1">
        <v>43718</v>
      </c>
      <c r="J332" s="966" t="s">
        <v>16236</v>
      </c>
      <c r="K332" t="s">
        <v>16237</v>
      </c>
      <c r="L332" t="s">
        <v>12</v>
      </c>
      <c r="M332" t="s">
        <v>16236</v>
      </c>
      <c r="N332" t="s">
        <v>16238</v>
      </c>
    </row>
    <row r="333" spans="1:14" x14ac:dyDescent="0.25">
      <c r="A333" s="3">
        <v>330</v>
      </c>
      <c r="B333" t="s">
        <v>399</v>
      </c>
      <c r="C333" t="s">
        <v>400</v>
      </c>
      <c r="D333" t="s">
        <v>401</v>
      </c>
      <c r="E333" t="s">
        <v>12</v>
      </c>
      <c r="F333" t="s">
        <v>402</v>
      </c>
      <c r="G333" s="1">
        <v>42086</v>
      </c>
      <c r="H333" s="1">
        <v>42121</v>
      </c>
      <c r="I333" s="1">
        <v>43217</v>
      </c>
      <c r="J333" s="966" t="s">
        <v>16239</v>
      </c>
      <c r="K333" t="s">
        <v>16240</v>
      </c>
      <c r="L333" t="s">
        <v>12</v>
      </c>
      <c r="M333" t="s">
        <v>16239</v>
      </c>
      <c r="N333" t="s">
        <v>16241</v>
      </c>
    </row>
    <row r="334" spans="1:14" x14ac:dyDescent="0.25">
      <c r="A334" s="3">
        <v>331</v>
      </c>
      <c r="B334" t="s">
        <v>399</v>
      </c>
      <c r="C334" t="s">
        <v>400</v>
      </c>
      <c r="D334" t="s">
        <v>401</v>
      </c>
      <c r="E334" t="s">
        <v>12</v>
      </c>
      <c r="F334" t="s">
        <v>402</v>
      </c>
      <c r="G334" s="1">
        <v>42086</v>
      </c>
      <c r="H334" s="1">
        <v>42121</v>
      </c>
      <c r="I334" s="1">
        <v>43217</v>
      </c>
      <c r="J334" s="966" t="s">
        <v>16242</v>
      </c>
      <c r="K334" t="s">
        <v>16243</v>
      </c>
      <c r="L334" t="s">
        <v>12</v>
      </c>
      <c r="M334" t="s">
        <v>16242</v>
      </c>
      <c r="N334" t="s">
        <v>16244</v>
      </c>
    </row>
    <row r="335" spans="1:14" x14ac:dyDescent="0.25">
      <c r="A335" s="3">
        <v>332</v>
      </c>
      <c r="B335" t="s">
        <v>399</v>
      </c>
      <c r="C335" t="s">
        <v>400</v>
      </c>
      <c r="D335" t="s">
        <v>401</v>
      </c>
      <c r="E335" t="s">
        <v>12</v>
      </c>
      <c r="F335" t="s">
        <v>402</v>
      </c>
      <c r="G335" s="1">
        <v>42086</v>
      </c>
      <c r="H335" s="1">
        <v>42121</v>
      </c>
      <c r="I335" s="1">
        <v>43217</v>
      </c>
      <c r="J335" s="966" t="s">
        <v>16245</v>
      </c>
      <c r="K335" t="s">
        <v>16246</v>
      </c>
      <c r="L335" t="s">
        <v>12</v>
      </c>
      <c r="M335" t="s">
        <v>16245</v>
      </c>
      <c r="N335" t="s">
        <v>16247</v>
      </c>
    </row>
    <row r="336" spans="1:14" x14ac:dyDescent="0.25">
      <c r="A336" s="3">
        <v>333</v>
      </c>
      <c r="B336" t="s">
        <v>399</v>
      </c>
      <c r="C336" t="s">
        <v>400</v>
      </c>
      <c r="D336" t="s">
        <v>401</v>
      </c>
      <c r="E336" t="s">
        <v>12</v>
      </c>
      <c r="F336" t="s">
        <v>402</v>
      </c>
      <c r="G336" s="1">
        <v>42086</v>
      </c>
      <c r="H336" s="1">
        <v>42121</v>
      </c>
      <c r="I336" s="1">
        <v>43217</v>
      </c>
      <c r="J336" s="966" t="s">
        <v>16248</v>
      </c>
      <c r="K336" t="s">
        <v>16249</v>
      </c>
      <c r="L336" t="s">
        <v>12</v>
      </c>
      <c r="M336" t="s">
        <v>16248</v>
      </c>
      <c r="N336" t="s">
        <v>16250</v>
      </c>
    </row>
    <row r="337" spans="1:14" x14ac:dyDescent="0.25">
      <c r="A337" s="3">
        <v>334</v>
      </c>
      <c r="B337" t="s">
        <v>403</v>
      </c>
      <c r="C337" t="s">
        <v>404</v>
      </c>
      <c r="D337" t="s">
        <v>405</v>
      </c>
      <c r="E337" t="s">
        <v>12</v>
      </c>
      <c r="F337" t="s">
        <v>406</v>
      </c>
      <c r="G337" s="1">
        <v>42121</v>
      </c>
      <c r="H337" s="1">
        <v>42160</v>
      </c>
      <c r="I337" s="1">
        <v>43987</v>
      </c>
      <c r="J337" s="966" t="s">
        <v>16251</v>
      </c>
      <c r="K337" t="s">
        <v>16252</v>
      </c>
      <c r="L337" t="s">
        <v>12</v>
      </c>
      <c r="M337" t="s">
        <v>16251</v>
      </c>
      <c r="N337" t="s">
        <v>16253</v>
      </c>
    </row>
    <row r="338" spans="1:14" x14ac:dyDescent="0.25">
      <c r="A338" s="3">
        <v>335</v>
      </c>
      <c r="B338" t="s">
        <v>403</v>
      </c>
      <c r="C338" t="s">
        <v>404</v>
      </c>
      <c r="D338" t="s">
        <v>405</v>
      </c>
      <c r="E338" t="s">
        <v>12</v>
      </c>
      <c r="F338" t="s">
        <v>406</v>
      </c>
      <c r="G338" s="1">
        <v>42121</v>
      </c>
      <c r="H338" s="1">
        <v>42160</v>
      </c>
      <c r="I338" s="1">
        <v>43987</v>
      </c>
      <c r="J338" s="966" t="s">
        <v>16254</v>
      </c>
      <c r="K338" t="s">
        <v>16255</v>
      </c>
      <c r="L338" t="s">
        <v>12</v>
      </c>
      <c r="M338" t="s">
        <v>16254</v>
      </c>
      <c r="N338" t="s">
        <v>16256</v>
      </c>
    </row>
    <row r="339" spans="1:14" x14ac:dyDescent="0.25">
      <c r="A339" s="3">
        <v>336</v>
      </c>
      <c r="B339" t="s">
        <v>403</v>
      </c>
      <c r="C339" t="s">
        <v>404</v>
      </c>
      <c r="D339" t="s">
        <v>405</v>
      </c>
      <c r="E339" t="s">
        <v>12</v>
      </c>
      <c r="F339" t="s">
        <v>406</v>
      </c>
      <c r="G339" s="1">
        <v>42121</v>
      </c>
      <c r="H339" s="1">
        <v>42160</v>
      </c>
      <c r="I339" s="1">
        <v>43987</v>
      </c>
      <c r="J339" s="966" t="s">
        <v>16257</v>
      </c>
      <c r="K339" t="s">
        <v>16258</v>
      </c>
      <c r="L339" t="s">
        <v>12</v>
      </c>
      <c r="M339" t="s">
        <v>16257</v>
      </c>
      <c r="N339" t="s">
        <v>16259</v>
      </c>
    </row>
    <row r="340" spans="1:14" x14ac:dyDescent="0.25">
      <c r="A340" s="3">
        <v>337</v>
      </c>
      <c r="B340" t="s">
        <v>407</v>
      </c>
      <c r="C340" t="s">
        <v>408</v>
      </c>
      <c r="D340" t="s">
        <v>409</v>
      </c>
      <c r="E340" t="s">
        <v>12</v>
      </c>
      <c r="F340" t="s">
        <v>410</v>
      </c>
      <c r="G340" s="1">
        <v>41698</v>
      </c>
      <c r="H340" s="1">
        <v>41752</v>
      </c>
      <c r="I340" s="1">
        <v>42848</v>
      </c>
      <c r="J340" s="966" t="s">
        <v>16260</v>
      </c>
      <c r="K340" t="s">
        <v>16261</v>
      </c>
      <c r="L340" t="s">
        <v>12</v>
      </c>
      <c r="M340" t="s">
        <v>16260</v>
      </c>
      <c r="N340" t="s">
        <v>16262</v>
      </c>
    </row>
    <row r="341" spans="1:14" x14ac:dyDescent="0.25">
      <c r="A341" s="3">
        <v>338</v>
      </c>
      <c r="B341" t="s">
        <v>411</v>
      </c>
      <c r="C341" t="s">
        <v>412</v>
      </c>
      <c r="D341" t="s">
        <v>344</v>
      </c>
      <c r="E341" t="s">
        <v>12</v>
      </c>
      <c r="F341" t="s">
        <v>413</v>
      </c>
      <c r="G341" s="1">
        <v>41543</v>
      </c>
      <c r="H341" s="1">
        <v>41571</v>
      </c>
      <c r="I341" s="1">
        <v>42667</v>
      </c>
      <c r="J341" s="966" t="s">
        <v>16263</v>
      </c>
      <c r="K341" t="s">
        <v>16264</v>
      </c>
      <c r="L341" t="s">
        <v>12</v>
      </c>
      <c r="M341" t="s">
        <v>16263</v>
      </c>
      <c r="N341" t="s">
        <v>16265</v>
      </c>
    </row>
    <row r="342" spans="1:14" x14ac:dyDescent="0.25">
      <c r="A342" s="3">
        <v>339</v>
      </c>
      <c r="B342" t="s">
        <v>414</v>
      </c>
      <c r="C342" t="s">
        <v>415</v>
      </c>
      <c r="D342" t="s">
        <v>340</v>
      </c>
      <c r="E342" t="s">
        <v>12</v>
      </c>
      <c r="F342" t="s">
        <v>416</v>
      </c>
      <c r="G342" s="1">
        <v>41557</v>
      </c>
      <c r="H342" s="1">
        <v>41585</v>
      </c>
      <c r="I342" s="1">
        <v>42681</v>
      </c>
      <c r="J342" s="966" t="s">
        <v>16266</v>
      </c>
      <c r="K342" t="s">
        <v>16267</v>
      </c>
      <c r="L342" t="s">
        <v>12</v>
      </c>
      <c r="M342" t="s">
        <v>16266</v>
      </c>
      <c r="N342" t="s">
        <v>16268</v>
      </c>
    </row>
    <row r="343" spans="1:14" x14ac:dyDescent="0.25">
      <c r="A343" s="3">
        <v>340</v>
      </c>
      <c r="B343" t="s">
        <v>417</v>
      </c>
      <c r="C343" t="s">
        <v>418</v>
      </c>
      <c r="D343" t="s">
        <v>419</v>
      </c>
      <c r="E343" t="s">
        <v>12</v>
      </c>
      <c r="F343" t="s">
        <v>420</v>
      </c>
      <c r="G343" s="1">
        <v>42144</v>
      </c>
      <c r="H343" s="1">
        <v>42186</v>
      </c>
      <c r="I343" s="1">
        <v>44013</v>
      </c>
      <c r="J343" s="966" t="s">
        <v>16320</v>
      </c>
      <c r="K343" t="s">
        <v>16321</v>
      </c>
      <c r="L343" t="s">
        <v>12</v>
      </c>
      <c r="M343" t="s">
        <v>16308</v>
      </c>
      <c r="N343" t="s">
        <v>16322</v>
      </c>
    </row>
    <row r="344" spans="1:14" x14ac:dyDescent="0.25">
      <c r="A344" s="3">
        <v>341</v>
      </c>
      <c r="B344" t="s">
        <v>421</v>
      </c>
      <c r="C344" t="s">
        <v>422</v>
      </c>
      <c r="D344" t="s">
        <v>423</v>
      </c>
      <c r="E344" t="s">
        <v>12</v>
      </c>
      <c r="F344" t="s">
        <v>424</v>
      </c>
      <c r="G344" s="1">
        <v>42115</v>
      </c>
      <c r="H344" s="1">
        <v>42139</v>
      </c>
      <c r="I344" s="1">
        <v>43966</v>
      </c>
      <c r="J344" s="966" t="s">
        <v>16323</v>
      </c>
      <c r="K344" t="s">
        <v>16324</v>
      </c>
      <c r="L344" t="s">
        <v>12</v>
      </c>
      <c r="M344" t="s">
        <v>16323</v>
      </c>
      <c r="N344" t="s">
        <v>16325</v>
      </c>
    </row>
    <row r="345" spans="1:14" x14ac:dyDescent="0.25">
      <c r="A345" s="3">
        <v>342</v>
      </c>
      <c r="B345" t="s">
        <v>421</v>
      </c>
      <c r="C345" t="s">
        <v>422</v>
      </c>
      <c r="D345" t="s">
        <v>423</v>
      </c>
      <c r="E345" t="s">
        <v>12</v>
      </c>
      <c r="F345" t="s">
        <v>424</v>
      </c>
      <c r="G345" s="1">
        <v>42115</v>
      </c>
      <c r="H345" s="1">
        <v>42139</v>
      </c>
      <c r="I345" s="1">
        <v>43966</v>
      </c>
      <c r="J345" s="966" t="s">
        <v>16326</v>
      </c>
      <c r="K345" t="s">
        <v>16327</v>
      </c>
      <c r="L345" t="s">
        <v>12</v>
      </c>
      <c r="M345" t="s">
        <v>16326</v>
      </c>
      <c r="N345" t="s">
        <v>16328</v>
      </c>
    </row>
    <row r="346" spans="1:14" x14ac:dyDescent="0.25">
      <c r="A346" s="3">
        <v>343</v>
      </c>
      <c r="B346" t="s">
        <v>421</v>
      </c>
      <c r="C346" t="s">
        <v>422</v>
      </c>
      <c r="D346" t="s">
        <v>423</v>
      </c>
      <c r="E346" t="s">
        <v>12</v>
      </c>
      <c r="F346" t="s">
        <v>424</v>
      </c>
      <c r="G346" s="1">
        <v>42115</v>
      </c>
      <c r="H346" s="1">
        <v>42139</v>
      </c>
      <c r="I346" s="1">
        <v>43966</v>
      </c>
      <c r="J346" s="966" t="s">
        <v>16329</v>
      </c>
      <c r="K346" t="s">
        <v>16330</v>
      </c>
      <c r="L346" t="s">
        <v>12</v>
      </c>
      <c r="M346" t="s">
        <v>16329</v>
      </c>
      <c r="N346" t="s">
        <v>16331</v>
      </c>
    </row>
    <row r="347" spans="1:14" x14ac:dyDescent="0.25">
      <c r="A347" s="3">
        <v>344</v>
      </c>
      <c r="B347" t="s">
        <v>421</v>
      </c>
      <c r="C347" t="s">
        <v>422</v>
      </c>
      <c r="D347" t="s">
        <v>423</v>
      </c>
      <c r="E347" t="s">
        <v>12</v>
      </c>
      <c r="F347" t="s">
        <v>424</v>
      </c>
      <c r="G347" s="1">
        <v>42115</v>
      </c>
      <c r="H347" s="1">
        <v>42139</v>
      </c>
      <c r="I347" s="1">
        <v>43966</v>
      </c>
      <c r="J347" s="966" t="s">
        <v>16332</v>
      </c>
      <c r="K347" t="s">
        <v>16333</v>
      </c>
      <c r="L347" t="s">
        <v>12</v>
      </c>
      <c r="M347" t="s">
        <v>16332</v>
      </c>
      <c r="N347" t="s">
        <v>16334</v>
      </c>
    </row>
    <row r="348" spans="1:14" x14ac:dyDescent="0.25">
      <c r="A348" s="3">
        <v>345</v>
      </c>
      <c r="B348" t="s">
        <v>421</v>
      </c>
      <c r="C348" t="s">
        <v>422</v>
      </c>
      <c r="D348" t="s">
        <v>423</v>
      </c>
      <c r="E348" t="s">
        <v>12</v>
      </c>
      <c r="F348" t="s">
        <v>424</v>
      </c>
      <c r="G348" s="1">
        <v>42115</v>
      </c>
      <c r="H348" s="1">
        <v>42139</v>
      </c>
      <c r="I348" s="1">
        <v>43966</v>
      </c>
      <c r="J348" s="966" t="s">
        <v>16335</v>
      </c>
      <c r="K348" t="s">
        <v>16336</v>
      </c>
      <c r="L348" t="s">
        <v>12</v>
      </c>
      <c r="M348" t="s">
        <v>16335</v>
      </c>
      <c r="N348" t="s">
        <v>16337</v>
      </c>
    </row>
    <row r="349" spans="1:14" x14ac:dyDescent="0.25">
      <c r="A349" s="3">
        <v>346</v>
      </c>
      <c r="B349" t="s">
        <v>425</v>
      </c>
      <c r="C349" t="s">
        <v>426</v>
      </c>
      <c r="D349" t="s">
        <v>427</v>
      </c>
      <c r="E349" t="s">
        <v>12</v>
      </c>
      <c r="F349" t="s">
        <v>428</v>
      </c>
      <c r="G349" s="1">
        <v>41855</v>
      </c>
      <c r="H349" s="1">
        <v>42149</v>
      </c>
      <c r="I349" s="1">
        <v>43610</v>
      </c>
      <c r="J349" s="966" t="s">
        <v>16338</v>
      </c>
      <c r="K349" t="s">
        <v>16339</v>
      </c>
      <c r="L349" t="s">
        <v>12</v>
      </c>
      <c r="M349" t="s">
        <v>16338</v>
      </c>
      <c r="N349" t="s">
        <v>16340</v>
      </c>
    </row>
    <row r="350" spans="1:14" x14ac:dyDescent="0.25">
      <c r="A350" s="3">
        <v>347</v>
      </c>
      <c r="B350" t="s">
        <v>425</v>
      </c>
      <c r="C350" t="s">
        <v>426</v>
      </c>
      <c r="D350" t="s">
        <v>427</v>
      </c>
      <c r="E350" t="s">
        <v>12</v>
      </c>
      <c r="F350" t="s">
        <v>428</v>
      </c>
      <c r="G350" s="1">
        <v>41855</v>
      </c>
      <c r="H350" s="1">
        <v>42149</v>
      </c>
      <c r="I350" s="1">
        <v>43610</v>
      </c>
      <c r="J350" s="966" t="s">
        <v>16341</v>
      </c>
      <c r="K350" t="s">
        <v>16342</v>
      </c>
      <c r="L350" t="s">
        <v>12</v>
      </c>
      <c r="M350" t="s">
        <v>16341</v>
      </c>
      <c r="N350" t="s">
        <v>16343</v>
      </c>
    </row>
    <row r="351" spans="1:14" x14ac:dyDescent="0.25">
      <c r="A351" s="3">
        <v>348</v>
      </c>
      <c r="B351" t="s">
        <v>429</v>
      </c>
      <c r="C351" t="s">
        <v>430</v>
      </c>
      <c r="D351" t="s">
        <v>431</v>
      </c>
      <c r="E351" t="s">
        <v>12</v>
      </c>
      <c r="F351" t="s">
        <v>432</v>
      </c>
      <c r="G351" s="1">
        <v>41967</v>
      </c>
      <c r="H351" s="1">
        <v>42002</v>
      </c>
      <c r="I351" s="1">
        <v>43098</v>
      </c>
      <c r="J351" s="966" t="s">
        <v>16525</v>
      </c>
      <c r="K351" t="s">
        <v>16526</v>
      </c>
      <c r="L351" t="s">
        <v>12</v>
      </c>
      <c r="M351" t="s">
        <v>16525</v>
      </c>
      <c r="N351" t="s">
        <v>16527</v>
      </c>
    </row>
    <row r="352" spans="1:14" x14ac:dyDescent="0.25">
      <c r="A352" s="3">
        <v>349</v>
      </c>
      <c r="B352" t="s">
        <v>429</v>
      </c>
      <c r="C352" t="s">
        <v>430</v>
      </c>
      <c r="D352" t="s">
        <v>431</v>
      </c>
      <c r="E352" t="s">
        <v>12</v>
      </c>
      <c r="F352" t="s">
        <v>432</v>
      </c>
      <c r="G352" s="1">
        <v>41967</v>
      </c>
      <c r="H352" s="1">
        <v>42002</v>
      </c>
      <c r="I352" s="1">
        <v>43098</v>
      </c>
      <c r="J352" s="966" t="s">
        <v>16525</v>
      </c>
      <c r="K352" t="s">
        <v>16526</v>
      </c>
      <c r="L352" t="s">
        <v>12</v>
      </c>
      <c r="M352" t="s">
        <v>16526</v>
      </c>
      <c r="N352" t="s">
        <v>16527</v>
      </c>
    </row>
    <row r="353" spans="1:14" x14ac:dyDescent="0.25">
      <c r="A353" s="3">
        <v>350</v>
      </c>
      <c r="B353" t="s">
        <v>429</v>
      </c>
      <c r="C353" t="s">
        <v>430</v>
      </c>
      <c r="D353" t="s">
        <v>431</v>
      </c>
      <c r="E353" t="s">
        <v>12</v>
      </c>
      <c r="F353" t="s">
        <v>432</v>
      </c>
      <c r="G353" s="1">
        <v>41967</v>
      </c>
      <c r="H353" s="1">
        <v>42002</v>
      </c>
      <c r="I353" s="1">
        <v>43098</v>
      </c>
      <c r="J353" s="966" t="s">
        <v>16528</v>
      </c>
      <c r="K353" t="s">
        <v>16529</v>
      </c>
      <c r="L353" t="s">
        <v>12</v>
      </c>
      <c r="M353" t="s">
        <v>16528</v>
      </c>
      <c r="N353" t="s">
        <v>16530</v>
      </c>
    </row>
    <row r="354" spans="1:14" x14ac:dyDescent="0.25">
      <c r="A354" s="3">
        <v>351</v>
      </c>
      <c r="B354" t="s">
        <v>429</v>
      </c>
      <c r="C354" t="s">
        <v>430</v>
      </c>
      <c r="D354" t="s">
        <v>431</v>
      </c>
      <c r="E354" t="s">
        <v>12</v>
      </c>
      <c r="F354" t="s">
        <v>432</v>
      </c>
      <c r="G354" s="1">
        <v>41967</v>
      </c>
      <c r="H354" s="1">
        <v>42002</v>
      </c>
      <c r="I354" s="1">
        <v>43098</v>
      </c>
      <c r="J354" s="966" t="s">
        <v>16528</v>
      </c>
      <c r="K354" t="s">
        <v>16529</v>
      </c>
      <c r="L354" t="s">
        <v>12</v>
      </c>
      <c r="M354" t="s">
        <v>16529</v>
      </c>
      <c r="N354" t="s">
        <v>16530</v>
      </c>
    </row>
    <row r="355" spans="1:14" x14ac:dyDescent="0.25">
      <c r="A355" s="3">
        <v>352</v>
      </c>
      <c r="B355" t="s">
        <v>429</v>
      </c>
      <c r="C355" t="s">
        <v>430</v>
      </c>
      <c r="D355" t="s">
        <v>431</v>
      </c>
      <c r="E355" t="s">
        <v>12</v>
      </c>
      <c r="F355" t="s">
        <v>432</v>
      </c>
      <c r="G355" s="1">
        <v>41967</v>
      </c>
      <c r="H355" s="1">
        <v>42002</v>
      </c>
      <c r="I355" s="1">
        <v>43098</v>
      </c>
      <c r="J355" s="966" t="s">
        <v>16531</v>
      </c>
      <c r="K355" t="s">
        <v>16532</v>
      </c>
      <c r="L355" t="s">
        <v>12</v>
      </c>
      <c r="M355" t="s">
        <v>16531</v>
      </c>
      <c r="N355" t="s">
        <v>16533</v>
      </c>
    </row>
    <row r="356" spans="1:14" x14ac:dyDescent="0.25">
      <c r="A356" s="3">
        <v>353</v>
      </c>
      <c r="B356" t="s">
        <v>429</v>
      </c>
      <c r="C356" t="s">
        <v>430</v>
      </c>
      <c r="D356" t="s">
        <v>431</v>
      </c>
      <c r="E356" t="s">
        <v>12</v>
      </c>
      <c r="F356" t="s">
        <v>432</v>
      </c>
      <c r="G356" s="1">
        <v>41967</v>
      </c>
      <c r="H356" s="1">
        <v>42002</v>
      </c>
      <c r="I356" s="1">
        <v>43098</v>
      </c>
      <c r="J356" s="966" t="s">
        <v>16531</v>
      </c>
      <c r="K356" t="s">
        <v>16532</v>
      </c>
      <c r="L356" t="s">
        <v>12</v>
      </c>
      <c r="M356" t="s">
        <v>16532</v>
      </c>
      <c r="N356" t="s">
        <v>16533</v>
      </c>
    </row>
    <row r="357" spans="1:14" x14ac:dyDescent="0.25">
      <c r="A357" s="3">
        <v>354</v>
      </c>
      <c r="B357" t="s">
        <v>429</v>
      </c>
      <c r="C357" t="s">
        <v>430</v>
      </c>
      <c r="D357" t="s">
        <v>431</v>
      </c>
      <c r="E357" t="s">
        <v>12</v>
      </c>
      <c r="F357" t="s">
        <v>432</v>
      </c>
      <c r="G357" s="1">
        <v>41967</v>
      </c>
      <c r="H357" s="1">
        <v>42002</v>
      </c>
      <c r="I357" s="1">
        <v>43098</v>
      </c>
      <c r="J357" s="966" t="s">
        <v>16534</v>
      </c>
      <c r="K357" t="s">
        <v>16535</v>
      </c>
      <c r="L357" t="s">
        <v>12</v>
      </c>
      <c r="M357" t="s">
        <v>16534</v>
      </c>
      <c r="N357" t="s">
        <v>16536</v>
      </c>
    </row>
    <row r="358" spans="1:14" x14ac:dyDescent="0.25">
      <c r="A358" s="3">
        <v>355</v>
      </c>
      <c r="B358" t="s">
        <v>429</v>
      </c>
      <c r="C358" t="s">
        <v>430</v>
      </c>
      <c r="D358" t="s">
        <v>431</v>
      </c>
      <c r="E358" t="s">
        <v>12</v>
      </c>
      <c r="F358" t="s">
        <v>432</v>
      </c>
      <c r="G358" s="1">
        <v>41967</v>
      </c>
      <c r="H358" s="1">
        <v>42002</v>
      </c>
      <c r="I358" s="1">
        <v>43098</v>
      </c>
      <c r="J358" s="966" t="s">
        <v>16534</v>
      </c>
      <c r="K358" t="s">
        <v>16535</v>
      </c>
      <c r="L358" t="s">
        <v>12</v>
      </c>
      <c r="M358" t="s">
        <v>16535</v>
      </c>
      <c r="N358" t="s">
        <v>16536</v>
      </c>
    </row>
    <row r="359" spans="1:14" x14ac:dyDescent="0.25">
      <c r="A359" s="3">
        <v>356</v>
      </c>
      <c r="B359" t="s">
        <v>433</v>
      </c>
      <c r="C359" t="s">
        <v>434</v>
      </c>
      <c r="D359" t="s">
        <v>435</v>
      </c>
      <c r="E359" t="s">
        <v>12</v>
      </c>
      <c r="F359" t="s">
        <v>436</v>
      </c>
      <c r="G359" s="1">
        <v>42024</v>
      </c>
      <c r="H359" s="1">
        <v>42073</v>
      </c>
      <c r="I359" s="1">
        <v>43169</v>
      </c>
      <c r="J359" s="966" t="s">
        <v>16537</v>
      </c>
      <c r="K359" t="s">
        <v>16538</v>
      </c>
      <c r="L359" t="s">
        <v>12</v>
      </c>
      <c r="M359" t="s">
        <v>16537</v>
      </c>
      <c r="N359" t="s">
        <v>16539</v>
      </c>
    </row>
    <row r="360" spans="1:14" x14ac:dyDescent="0.25">
      <c r="A360" s="3">
        <v>357</v>
      </c>
      <c r="B360" t="s">
        <v>437</v>
      </c>
      <c r="C360" t="s">
        <v>438</v>
      </c>
      <c r="D360" t="s">
        <v>439</v>
      </c>
      <c r="E360" t="s">
        <v>12</v>
      </c>
      <c r="F360" t="s">
        <v>440</v>
      </c>
      <c r="G360" s="1">
        <v>42025</v>
      </c>
      <c r="H360" s="1">
        <v>42025</v>
      </c>
      <c r="I360" s="1">
        <v>43121</v>
      </c>
      <c r="J360" s="966" t="s">
        <v>16540</v>
      </c>
      <c r="K360" t="s">
        <v>16541</v>
      </c>
      <c r="L360" t="s">
        <v>12</v>
      </c>
      <c r="M360" t="s">
        <v>16540</v>
      </c>
      <c r="N360" t="s">
        <v>16542</v>
      </c>
    </row>
    <row r="361" spans="1:14" x14ac:dyDescent="0.25">
      <c r="A361" s="3">
        <v>358</v>
      </c>
      <c r="B361" t="s">
        <v>437</v>
      </c>
      <c r="C361" t="s">
        <v>438</v>
      </c>
      <c r="D361" t="s">
        <v>439</v>
      </c>
      <c r="E361" t="s">
        <v>12</v>
      </c>
      <c r="F361" t="s">
        <v>440</v>
      </c>
      <c r="G361" s="1">
        <v>42025</v>
      </c>
      <c r="H361" s="1">
        <v>42025</v>
      </c>
      <c r="I361" s="1">
        <v>43121</v>
      </c>
      <c r="J361" s="966" t="s">
        <v>16540</v>
      </c>
      <c r="K361" t="s">
        <v>16541</v>
      </c>
      <c r="L361" t="s">
        <v>12</v>
      </c>
      <c r="M361" t="s">
        <v>16541</v>
      </c>
      <c r="N361" t="s">
        <v>16542</v>
      </c>
    </row>
    <row r="362" spans="1:14" x14ac:dyDescent="0.25">
      <c r="A362" s="3">
        <v>359</v>
      </c>
      <c r="B362" t="s">
        <v>441</v>
      </c>
      <c r="C362" t="s">
        <v>442</v>
      </c>
      <c r="D362" t="s">
        <v>443</v>
      </c>
      <c r="E362" t="s">
        <v>12</v>
      </c>
      <c r="F362" t="s">
        <v>444</v>
      </c>
      <c r="G362" s="1">
        <v>41169</v>
      </c>
      <c r="H362" s="1">
        <v>41191</v>
      </c>
      <c r="I362" s="1">
        <v>42652</v>
      </c>
      <c r="J362" s="966" t="s">
        <v>16543</v>
      </c>
      <c r="K362" t="s">
        <v>16544</v>
      </c>
      <c r="L362" t="s">
        <v>12</v>
      </c>
      <c r="M362" t="s">
        <v>16543</v>
      </c>
      <c r="N362" t="s">
        <v>16545</v>
      </c>
    </row>
    <row r="363" spans="1:14" x14ac:dyDescent="0.25">
      <c r="A363" s="3">
        <v>360</v>
      </c>
      <c r="B363" t="s">
        <v>445</v>
      </c>
      <c r="C363" t="s">
        <v>446</v>
      </c>
      <c r="D363" t="s">
        <v>447</v>
      </c>
      <c r="E363" t="s">
        <v>12</v>
      </c>
      <c r="F363" t="s">
        <v>448</v>
      </c>
      <c r="G363" s="1">
        <v>42079</v>
      </c>
      <c r="H363" s="1">
        <v>42093</v>
      </c>
      <c r="I363" s="1">
        <v>43189</v>
      </c>
      <c r="J363" s="966" t="s">
        <v>16546</v>
      </c>
      <c r="K363" t="s">
        <v>16547</v>
      </c>
      <c r="L363" t="s">
        <v>12</v>
      </c>
      <c r="M363" t="s">
        <v>16546</v>
      </c>
      <c r="N363" t="s">
        <v>16548</v>
      </c>
    </row>
    <row r="364" spans="1:14" x14ac:dyDescent="0.25">
      <c r="A364" s="3">
        <v>361</v>
      </c>
      <c r="B364" t="s">
        <v>445</v>
      </c>
      <c r="C364" t="s">
        <v>446</v>
      </c>
      <c r="D364" t="s">
        <v>447</v>
      </c>
      <c r="E364" t="s">
        <v>12</v>
      </c>
      <c r="F364" t="s">
        <v>448</v>
      </c>
      <c r="G364" s="1">
        <v>42079</v>
      </c>
      <c r="H364" s="1">
        <v>42093</v>
      </c>
      <c r="I364" s="1">
        <v>43189</v>
      </c>
      <c r="J364" s="966" t="s">
        <v>16546</v>
      </c>
      <c r="K364" t="s">
        <v>16547</v>
      </c>
      <c r="L364" t="s">
        <v>12</v>
      </c>
      <c r="M364" t="s">
        <v>16547</v>
      </c>
      <c r="N364" t="s">
        <v>16548</v>
      </c>
    </row>
    <row r="365" spans="1:14" x14ac:dyDescent="0.25">
      <c r="A365" s="3">
        <v>362</v>
      </c>
      <c r="B365" t="s">
        <v>445</v>
      </c>
      <c r="C365" t="s">
        <v>446</v>
      </c>
      <c r="D365" t="s">
        <v>447</v>
      </c>
      <c r="E365" t="s">
        <v>12</v>
      </c>
      <c r="F365" t="s">
        <v>448</v>
      </c>
      <c r="G365" s="1">
        <v>42079</v>
      </c>
      <c r="H365" s="1">
        <v>42093</v>
      </c>
      <c r="I365" s="1">
        <v>43189</v>
      </c>
      <c r="J365" s="966" t="s">
        <v>16549</v>
      </c>
      <c r="K365" t="s">
        <v>16550</v>
      </c>
      <c r="L365" t="s">
        <v>12</v>
      </c>
      <c r="M365" t="s">
        <v>16549</v>
      </c>
      <c r="N365" t="s">
        <v>16551</v>
      </c>
    </row>
    <row r="366" spans="1:14" x14ac:dyDescent="0.25">
      <c r="A366" s="3">
        <v>363</v>
      </c>
      <c r="B366" t="s">
        <v>445</v>
      </c>
      <c r="C366" t="s">
        <v>446</v>
      </c>
      <c r="D366" t="s">
        <v>447</v>
      </c>
      <c r="E366" t="s">
        <v>12</v>
      </c>
      <c r="F366" t="s">
        <v>448</v>
      </c>
      <c r="G366" s="1">
        <v>42079</v>
      </c>
      <c r="H366" s="1">
        <v>42093</v>
      </c>
      <c r="I366" s="1">
        <v>43189</v>
      </c>
      <c r="J366" s="966" t="s">
        <v>16549</v>
      </c>
      <c r="K366" t="s">
        <v>16550</v>
      </c>
      <c r="L366" t="s">
        <v>12</v>
      </c>
      <c r="M366" t="s">
        <v>16550</v>
      </c>
      <c r="N366" t="s">
        <v>16551</v>
      </c>
    </row>
    <row r="367" spans="1:14" x14ac:dyDescent="0.25">
      <c r="A367" s="3">
        <v>364</v>
      </c>
      <c r="B367" t="s">
        <v>445</v>
      </c>
      <c r="C367" t="s">
        <v>446</v>
      </c>
      <c r="D367" t="s">
        <v>447</v>
      </c>
      <c r="E367" t="s">
        <v>12</v>
      </c>
      <c r="F367" t="s">
        <v>448</v>
      </c>
      <c r="G367" s="1">
        <v>42079</v>
      </c>
      <c r="H367" s="1">
        <v>42093</v>
      </c>
      <c r="I367" s="1">
        <v>43189</v>
      </c>
      <c r="J367" s="966" t="s">
        <v>16552</v>
      </c>
      <c r="K367" t="s">
        <v>16553</v>
      </c>
      <c r="L367" t="s">
        <v>12</v>
      </c>
      <c r="M367" t="s">
        <v>16552</v>
      </c>
      <c r="N367" t="s">
        <v>16554</v>
      </c>
    </row>
    <row r="368" spans="1:14" x14ac:dyDescent="0.25">
      <c r="A368" s="3">
        <v>365</v>
      </c>
      <c r="B368" t="s">
        <v>445</v>
      </c>
      <c r="C368" t="s">
        <v>446</v>
      </c>
      <c r="D368" t="s">
        <v>447</v>
      </c>
      <c r="E368" t="s">
        <v>12</v>
      </c>
      <c r="F368" t="s">
        <v>448</v>
      </c>
      <c r="G368" s="1">
        <v>42079</v>
      </c>
      <c r="H368" s="1">
        <v>42093</v>
      </c>
      <c r="I368" s="1">
        <v>43189</v>
      </c>
      <c r="J368" s="966" t="s">
        <v>16552</v>
      </c>
      <c r="K368" t="s">
        <v>16553</v>
      </c>
      <c r="L368" t="s">
        <v>12</v>
      </c>
      <c r="M368" t="s">
        <v>16553</v>
      </c>
      <c r="N368" t="s">
        <v>16554</v>
      </c>
    </row>
    <row r="369" spans="1:14" x14ac:dyDescent="0.25">
      <c r="A369" s="3">
        <v>366</v>
      </c>
      <c r="B369" t="s">
        <v>445</v>
      </c>
      <c r="C369" t="s">
        <v>446</v>
      </c>
      <c r="D369" t="s">
        <v>447</v>
      </c>
      <c r="E369" t="s">
        <v>12</v>
      </c>
      <c r="F369" t="s">
        <v>448</v>
      </c>
      <c r="G369" s="1">
        <v>42079</v>
      </c>
      <c r="H369" s="1">
        <v>42093</v>
      </c>
      <c r="I369" s="1">
        <v>43189</v>
      </c>
      <c r="J369" s="966" t="s">
        <v>16555</v>
      </c>
      <c r="K369" t="s">
        <v>16556</v>
      </c>
      <c r="L369" t="s">
        <v>12</v>
      </c>
      <c r="M369" t="s">
        <v>16555</v>
      </c>
      <c r="N369" t="s">
        <v>16557</v>
      </c>
    </row>
    <row r="370" spans="1:14" x14ac:dyDescent="0.25">
      <c r="A370" s="3">
        <v>367</v>
      </c>
      <c r="B370" t="s">
        <v>445</v>
      </c>
      <c r="C370" t="s">
        <v>446</v>
      </c>
      <c r="D370" t="s">
        <v>447</v>
      </c>
      <c r="E370" t="s">
        <v>12</v>
      </c>
      <c r="F370" t="s">
        <v>448</v>
      </c>
      <c r="G370" s="1">
        <v>42079</v>
      </c>
      <c r="H370" s="1">
        <v>42093</v>
      </c>
      <c r="I370" s="1">
        <v>43189</v>
      </c>
      <c r="J370" s="966" t="s">
        <v>16555</v>
      </c>
      <c r="K370" t="s">
        <v>16556</v>
      </c>
      <c r="L370" t="s">
        <v>12</v>
      </c>
      <c r="M370" t="s">
        <v>16556</v>
      </c>
      <c r="N370" t="s">
        <v>16557</v>
      </c>
    </row>
    <row r="371" spans="1:14" x14ac:dyDescent="0.25">
      <c r="A371" s="3">
        <v>368</v>
      </c>
      <c r="B371" t="s">
        <v>445</v>
      </c>
      <c r="C371" t="s">
        <v>446</v>
      </c>
      <c r="D371" t="s">
        <v>447</v>
      </c>
      <c r="E371" t="s">
        <v>12</v>
      </c>
      <c r="F371" t="s">
        <v>448</v>
      </c>
      <c r="G371" s="1">
        <v>42079</v>
      </c>
      <c r="H371" s="1">
        <v>42093</v>
      </c>
      <c r="I371" s="1">
        <v>43189</v>
      </c>
      <c r="J371" s="966" t="s">
        <v>16558</v>
      </c>
      <c r="K371" t="s">
        <v>16559</v>
      </c>
      <c r="L371" t="s">
        <v>12</v>
      </c>
      <c r="M371" t="s">
        <v>16558</v>
      </c>
      <c r="N371" t="s">
        <v>16560</v>
      </c>
    </row>
    <row r="372" spans="1:14" x14ac:dyDescent="0.25">
      <c r="A372" s="3">
        <v>369</v>
      </c>
      <c r="B372" t="s">
        <v>445</v>
      </c>
      <c r="C372" t="s">
        <v>446</v>
      </c>
      <c r="D372" t="s">
        <v>447</v>
      </c>
      <c r="E372" t="s">
        <v>12</v>
      </c>
      <c r="F372" t="s">
        <v>448</v>
      </c>
      <c r="G372" s="1">
        <v>42079</v>
      </c>
      <c r="H372" s="1">
        <v>42093</v>
      </c>
      <c r="I372" s="1">
        <v>43189</v>
      </c>
      <c r="J372" s="966" t="s">
        <v>16558</v>
      </c>
      <c r="K372" t="s">
        <v>16559</v>
      </c>
      <c r="L372" t="s">
        <v>12</v>
      </c>
      <c r="M372" t="s">
        <v>16559</v>
      </c>
      <c r="N372" t="s">
        <v>16560</v>
      </c>
    </row>
    <row r="373" spans="1:14" x14ac:dyDescent="0.25">
      <c r="A373" s="3">
        <v>370</v>
      </c>
      <c r="B373" t="s">
        <v>445</v>
      </c>
      <c r="C373" t="s">
        <v>446</v>
      </c>
      <c r="D373" t="s">
        <v>447</v>
      </c>
      <c r="E373" t="s">
        <v>12</v>
      </c>
      <c r="F373" t="s">
        <v>448</v>
      </c>
      <c r="G373" s="1">
        <v>42079</v>
      </c>
      <c r="H373" s="1">
        <v>42093</v>
      </c>
      <c r="I373" s="1">
        <v>43189</v>
      </c>
      <c r="J373" s="966" t="s">
        <v>16561</v>
      </c>
      <c r="K373" t="s">
        <v>16562</v>
      </c>
      <c r="L373" t="s">
        <v>12</v>
      </c>
      <c r="M373" t="s">
        <v>16561</v>
      </c>
      <c r="N373" t="s">
        <v>16563</v>
      </c>
    </row>
    <row r="374" spans="1:14" x14ac:dyDescent="0.25">
      <c r="A374" s="3">
        <v>371</v>
      </c>
      <c r="B374" t="s">
        <v>445</v>
      </c>
      <c r="C374" t="s">
        <v>446</v>
      </c>
      <c r="D374" t="s">
        <v>447</v>
      </c>
      <c r="E374" t="s">
        <v>12</v>
      </c>
      <c r="F374" t="s">
        <v>448</v>
      </c>
      <c r="G374" s="1">
        <v>42079</v>
      </c>
      <c r="H374" s="1">
        <v>42093</v>
      </c>
      <c r="I374" s="1">
        <v>43189</v>
      </c>
      <c r="J374" s="966" t="s">
        <v>16561</v>
      </c>
      <c r="K374" t="s">
        <v>16562</v>
      </c>
      <c r="L374" t="s">
        <v>12</v>
      </c>
      <c r="M374" t="s">
        <v>16562</v>
      </c>
      <c r="N374" t="s">
        <v>16563</v>
      </c>
    </row>
    <row r="375" spans="1:14" x14ac:dyDescent="0.25">
      <c r="A375" s="3">
        <v>372</v>
      </c>
      <c r="B375" t="s">
        <v>449</v>
      </c>
      <c r="C375" t="s">
        <v>450</v>
      </c>
      <c r="D375" t="s">
        <v>451</v>
      </c>
      <c r="E375" t="s">
        <v>12</v>
      </c>
      <c r="F375" t="s">
        <v>451</v>
      </c>
      <c r="G375" s="1">
        <v>42062</v>
      </c>
      <c r="H375" s="1">
        <v>42063</v>
      </c>
      <c r="I375" s="1">
        <v>43159</v>
      </c>
      <c r="J375" s="966" t="s">
        <v>16564</v>
      </c>
      <c r="K375" t="s">
        <v>16565</v>
      </c>
      <c r="L375" t="s">
        <v>12</v>
      </c>
      <c r="M375" t="s">
        <v>16564</v>
      </c>
      <c r="N375" t="s">
        <v>16566</v>
      </c>
    </row>
    <row r="376" spans="1:14" x14ac:dyDescent="0.25">
      <c r="A376" s="3">
        <v>373</v>
      </c>
      <c r="B376" t="s">
        <v>449</v>
      </c>
      <c r="C376" t="s">
        <v>450</v>
      </c>
      <c r="D376" t="s">
        <v>451</v>
      </c>
      <c r="E376" t="s">
        <v>12</v>
      </c>
      <c r="F376" t="s">
        <v>451</v>
      </c>
      <c r="G376" s="1">
        <v>42062</v>
      </c>
      <c r="H376" s="1">
        <v>42063</v>
      </c>
      <c r="I376" s="1">
        <v>43159</v>
      </c>
      <c r="J376" s="966" t="s">
        <v>16564</v>
      </c>
      <c r="K376" t="s">
        <v>16565</v>
      </c>
      <c r="L376" t="s">
        <v>12</v>
      </c>
      <c r="M376" t="s">
        <v>16565</v>
      </c>
      <c r="N376" t="s">
        <v>16566</v>
      </c>
    </row>
    <row r="377" spans="1:14" x14ac:dyDescent="0.25">
      <c r="A377" s="3">
        <v>374</v>
      </c>
      <c r="B377" t="s">
        <v>449</v>
      </c>
      <c r="C377" t="s">
        <v>450</v>
      </c>
      <c r="D377" t="s">
        <v>451</v>
      </c>
      <c r="E377" t="s">
        <v>12</v>
      </c>
      <c r="F377" t="s">
        <v>451</v>
      </c>
      <c r="G377" s="1">
        <v>42062</v>
      </c>
      <c r="H377" s="1">
        <v>42063</v>
      </c>
      <c r="I377" s="1">
        <v>43159</v>
      </c>
      <c r="J377" s="966" t="s">
        <v>16567</v>
      </c>
      <c r="K377" t="s">
        <v>16568</v>
      </c>
      <c r="L377" t="s">
        <v>12</v>
      </c>
      <c r="M377" t="s">
        <v>16567</v>
      </c>
      <c r="N377" t="s">
        <v>16569</v>
      </c>
    </row>
    <row r="378" spans="1:14" x14ac:dyDescent="0.25">
      <c r="A378" s="3">
        <v>375</v>
      </c>
      <c r="B378" t="s">
        <v>449</v>
      </c>
      <c r="C378" t="s">
        <v>450</v>
      </c>
      <c r="D378" t="s">
        <v>451</v>
      </c>
      <c r="E378" t="s">
        <v>12</v>
      </c>
      <c r="F378" t="s">
        <v>451</v>
      </c>
      <c r="G378" s="1">
        <v>42062</v>
      </c>
      <c r="H378" s="1">
        <v>42063</v>
      </c>
      <c r="I378" s="1">
        <v>43159</v>
      </c>
      <c r="J378" s="966" t="s">
        <v>16567</v>
      </c>
      <c r="K378" t="s">
        <v>16568</v>
      </c>
      <c r="L378" t="s">
        <v>12</v>
      </c>
      <c r="M378" t="s">
        <v>16568</v>
      </c>
      <c r="N378" t="s">
        <v>16569</v>
      </c>
    </row>
    <row r="379" spans="1:14" x14ac:dyDescent="0.25">
      <c r="A379" s="3">
        <v>376</v>
      </c>
      <c r="B379" t="s">
        <v>449</v>
      </c>
      <c r="C379" t="s">
        <v>450</v>
      </c>
      <c r="D379" t="s">
        <v>451</v>
      </c>
      <c r="E379" t="s">
        <v>12</v>
      </c>
      <c r="F379" t="s">
        <v>451</v>
      </c>
      <c r="G379" s="1">
        <v>42062</v>
      </c>
      <c r="H379" s="1">
        <v>42063</v>
      </c>
      <c r="I379" s="1">
        <v>43159</v>
      </c>
      <c r="J379" s="966" t="s">
        <v>16570</v>
      </c>
      <c r="K379" t="s">
        <v>16571</v>
      </c>
      <c r="L379" t="s">
        <v>12</v>
      </c>
      <c r="M379" t="s">
        <v>16570</v>
      </c>
      <c r="N379" t="s">
        <v>16572</v>
      </c>
    </row>
    <row r="380" spans="1:14" x14ac:dyDescent="0.25">
      <c r="A380" s="3">
        <v>377</v>
      </c>
      <c r="B380" t="s">
        <v>449</v>
      </c>
      <c r="C380" t="s">
        <v>450</v>
      </c>
      <c r="D380" t="s">
        <v>451</v>
      </c>
      <c r="E380" t="s">
        <v>12</v>
      </c>
      <c r="F380" t="s">
        <v>451</v>
      </c>
      <c r="G380" s="1">
        <v>42062</v>
      </c>
      <c r="H380" s="1">
        <v>42063</v>
      </c>
      <c r="I380" s="1">
        <v>43159</v>
      </c>
      <c r="J380" s="966" t="s">
        <v>16570</v>
      </c>
      <c r="K380" t="s">
        <v>16571</v>
      </c>
      <c r="L380" t="s">
        <v>12</v>
      </c>
      <c r="M380" t="s">
        <v>16571</v>
      </c>
      <c r="N380" t="s">
        <v>16572</v>
      </c>
    </row>
    <row r="381" spans="1:14" x14ac:dyDescent="0.25">
      <c r="A381" s="3">
        <v>378</v>
      </c>
      <c r="B381" t="s">
        <v>449</v>
      </c>
      <c r="C381" t="s">
        <v>450</v>
      </c>
      <c r="D381" t="s">
        <v>451</v>
      </c>
      <c r="E381" t="s">
        <v>12</v>
      </c>
      <c r="F381" t="s">
        <v>451</v>
      </c>
      <c r="G381" s="1">
        <v>42062</v>
      </c>
      <c r="H381" s="1">
        <v>42063</v>
      </c>
      <c r="I381" s="1">
        <v>43159</v>
      </c>
      <c r="J381" s="966" t="s">
        <v>16573</v>
      </c>
      <c r="K381" t="s">
        <v>16574</v>
      </c>
      <c r="L381" t="s">
        <v>12</v>
      </c>
      <c r="M381" t="s">
        <v>16573</v>
      </c>
      <c r="N381" t="s">
        <v>16575</v>
      </c>
    </row>
    <row r="382" spans="1:14" x14ac:dyDescent="0.25">
      <c r="A382" s="3">
        <v>379</v>
      </c>
      <c r="B382" t="s">
        <v>449</v>
      </c>
      <c r="C382" t="s">
        <v>450</v>
      </c>
      <c r="D382" t="s">
        <v>451</v>
      </c>
      <c r="E382" t="s">
        <v>12</v>
      </c>
      <c r="F382" t="s">
        <v>451</v>
      </c>
      <c r="G382" s="1">
        <v>42062</v>
      </c>
      <c r="H382" s="1">
        <v>42063</v>
      </c>
      <c r="I382" s="1">
        <v>43159</v>
      </c>
      <c r="J382" s="966" t="s">
        <v>16573</v>
      </c>
      <c r="K382" t="s">
        <v>16574</v>
      </c>
      <c r="L382" t="s">
        <v>12</v>
      </c>
      <c r="M382" t="s">
        <v>16574</v>
      </c>
      <c r="N382" t="s">
        <v>16575</v>
      </c>
    </row>
    <row r="383" spans="1:14" x14ac:dyDescent="0.25">
      <c r="A383" s="3">
        <v>380</v>
      </c>
      <c r="B383" t="s">
        <v>449</v>
      </c>
      <c r="C383" t="s">
        <v>450</v>
      </c>
      <c r="D383" t="s">
        <v>451</v>
      </c>
      <c r="E383" t="s">
        <v>12</v>
      </c>
      <c r="F383" t="s">
        <v>451</v>
      </c>
      <c r="G383" s="1">
        <v>42062</v>
      </c>
      <c r="H383" s="1">
        <v>42063</v>
      </c>
      <c r="I383" s="1">
        <v>43159</v>
      </c>
      <c r="J383" s="966" t="s">
        <v>16576</v>
      </c>
      <c r="K383" t="s">
        <v>16577</v>
      </c>
      <c r="L383" t="s">
        <v>12</v>
      </c>
      <c r="M383" t="s">
        <v>16576</v>
      </c>
      <c r="N383" t="s">
        <v>16578</v>
      </c>
    </row>
    <row r="384" spans="1:14" x14ac:dyDescent="0.25">
      <c r="A384" s="3">
        <v>381</v>
      </c>
      <c r="B384" t="s">
        <v>449</v>
      </c>
      <c r="C384" t="s">
        <v>450</v>
      </c>
      <c r="D384" t="s">
        <v>451</v>
      </c>
      <c r="E384" t="s">
        <v>12</v>
      </c>
      <c r="F384" t="s">
        <v>451</v>
      </c>
      <c r="G384" s="1">
        <v>42062</v>
      </c>
      <c r="H384" s="1">
        <v>42063</v>
      </c>
      <c r="I384" s="1">
        <v>43159</v>
      </c>
      <c r="J384" s="966" t="s">
        <v>16576</v>
      </c>
      <c r="K384" t="s">
        <v>16577</v>
      </c>
      <c r="L384" t="s">
        <v>12</v>
      </c>
      <c r="M384" t="s">
        <v>16577</v>
      </c>
      <c r="N384" t="s">
        <v>16578</v>
      </c>
    </row>
    <row r="385" spans="1:14" x14ac:dyDescent="0.25">
      <c r="A385" s="3">
        <v>382</v>
      </c>
      <c r="B385" t="s">
        <v>449</v>
      </c>
      <c r="C385" t="s">
        <v>450</v>
      </c>
      <c r="D385" t="s">
        <v>451</v>
      </c>
      <c r="E385" t="s">
        <v>12</v>
      </c>
      <c r="F385" t="s">
        <v>451</v>
      </c>
      <c r="G385" s="1">
        <v>42062</v>
      </c>
      <c r="H385" s="1">
        <v>42063</v>
      </c>
      <c r="I385" s="1">
        <v>43159</v>
      </c>
      <c r="J385" s="966" t="s">
        <v>16579</v>
      </c>
      <c r="K385" t="s">
        <v>16580</v>
      </c>
      <c r="L385" t="s">
        <v>12</v>
      </c>
      <c r="M385" t="s">
        <v>16579</v>
      </c>
      <c r="N385" t="s">
        <v>16581</v>
      </c>
    </row>
    <row r="386" spans="1:14" x14ac:dyDescent="0.25">
      <c r="A386" s="3">
        <v>383</v>
      </c>
      <c r="B386" t="s">
        <v>449</v>
      </c>
      <c r="C386" t="s">
        <v>450</v>
      </c>
      <c r="D386" t="s">
        <v>451</v>
      </c>
      <c r="E386" t="s">
        <v>12</v>
      </c>
      <c r="F386" t="s">
        <v>451</v>
      </c>
      <c r="G386" s="1">
        <v>42062</v>
      </c>
      <c r="H386" s="1">
        <v>42063</v>
      </c>
      <c r="I386" s="1">
        <v>43159</v>
      </c>
      <c r="J386" s="966" t="s">
        <v>16579</v>
      </c>
      <c r="K386" t="s">
        <v>16580</v>
      </c>
      <c r="L386" t="s">
        <v>12</v>
      </c>
      <c r="M386" t="s">
        <v>16580</v>
      </c>
      <c r="N386" t="s">
        <v>16581</v>
      </c>
    </row>
    <row r="387" spans="1:14" x14ac:dyDescent="0.25">
      <c r="A387" s="3">
        <v>384</v>
      </c>
      <c r="B387" t="s">
        <v>452</v>
      </c>
      <c r="C387" t="s">
        <v>453</v>
      </c>
      <c r="D387" t="s">
        <v>313</v>
      </c>
      <c r="E387" t="s">
        <v>12</v>
      </c>
      <c r="F387" t="s">
        <v>454</v>
      </c>
      <c r="G387" s="1">
        <v>42180</v>
      </c>
      <c r="H387" s="1">
        <v>42266</v>
      </c>
      <c r="I387" s="1">
        <v>44093</v>
      </c>
      <c r="J387" s="966" t="s">
        <v>16582</v>
      </c>
      <c r="K387" t="s">
        <v>16583</v>
      </c>
      <c r="L387" t="s">
        <v>12</v>
      </c>
      <c r="M387" t="s">
        <v>16582</v>
      </c>
      <c r="N387" t="s">
        <v>16584</v>
      </c>
    </row>
    <row r="388" spans="1:14" x14ac:dyDescent="0.25">
      <c r="A388" s="3">
        <v>385</v>
      </c>
      <c r="B388" t="s">
        <v>452</v>
      </c>
      <c r="C388" t="s">
        <v>453</v>
      </c>
      <c r="D388" t="s">
        <v>313</v>
      </c>
      <c r="E388" t="s">
        <v>12</v>
      </c>
      <c r="F388" t="s">
        <v>454</v>
      </c>
      <c r="G388" s="1">
        <v>42180</v>
      </c>
      <c r="H388" s="1">
        <v>42266</v>
      </c>
      <c r="I388" s="1">
        <v>44093</v>
      </c>
      <c r="J388" s="966" t="s">
        <v>16585</v>
      </c>
      <c r="K388" t="s">
        <v>16586</v>
      </c>
      <c r="L388" t="s">
        <v>12</v>
      </c>
      <c r="M388" t="s">
        <v>16585</v>
      </c>
      <c r="N388" t="s">
        <v>16587</v>
      </c>
    </row>
    <row r="389" spans="1:14" x14ac:dyDescent="0.25">
      <c r="A389" s="3">
        <v>386</v>
      </c>
      <c r="B389" t="s">
        <v>452</v>
      </c>
      <c r="C389" t="s">
        <v>453</v>
      </c>
      <c r="D389" t="s">
        <v>313</v>
      </c>
      <c r="E389" t="s">
        <v>12</v>
      </c>
      <c r="F389" t="s">
        <v>454</v>
      </c>
      <c r="G389" s="1">
        <v>42180</v>
      </c>
      <c r="H389" s="1">
        <v>42266</v>
      </c>
      <c r="I389" s="1">
        <v>44093</v>
      </c>
      <c r="J389" s="966" t="s">
        <v>16588</v>
      </c>
      <c r="K389" t="s">
        <v>16589</v>
      </c>
      <c r="L389" t="s">
        <v>12</v>
      </c>
      <c r="M389" t="s">
        <v>16588</v>
      </c>
      <c r="N389" t="s">
        <v>16590</v>
      </c>
    </row>
    <row r="390" spans="1:14" x14ac:dyDescent="0.25">
      <c r="A390" s="3">
        <v>387</v>
      </c>
      <c r="B390" t="s">
        <v>452</v>
      </c>
      <c r="C390" t="s">
        <v>453</v>
      </c>
      <c r="D390" t="s">
        <v>313</v>
      </c>
      <c r="E390" t="s">
        <v>12</v>
      </c>
      <c r="F390" t="s">
        <v>454</v>
      </c>
      <c r="G390" s="1">
        <v>42180</v>
      </c>
      <c r="H390" s="1">
        <v>42266</v>
      </c>
      <c r="I390" s="1">
        <v>44093</v>
      </c>
      <c r="J390" s="966" t="s">
        <v>16591</v>
      </c>
      <c r="K390" t="s">
        <v>16592</v>
      </c>
      <c r="L390" t="s">
        <v>12</v>
      </c>
      <c r="M390" t="s">
        <v>16591</v>
      </c>
      <c r="N390" t="s">
        <v>16593</v>
      </c>
    </row>
    <row r="391" spans="1:14" x14ac:dyDescent="0.25">
      <c r="A391" s="3">
        <v>388</v>
      </c>
      <c r="B391" t="s">
        <v>452</v>
      </c>
      <c r="C391" t="s">
        <v>453</v>
      </c>
      <c r="D391" t="s">
        <v>313</v>
      </c>
      <c r="E391" t="s">
        <v>12</v>
      </c>
      <c r="F391" t="s">
        <v>454</v>
      </c>
      <c r="G391" s="1">
        <v>42180</v>
      </c>
      <c r="H391" s="1">
        <v>42266</v>
      </c>
      <c r="I391" s="1">
        <v>44093</v>
      </c>
      <c r="J391" s="966" t="s">
        <v>16594</v>
      </c>
      <c r="K391" t="s">
        <v>16595</v>
      </c>
      <c r="L391" t="s">
        <v>12</v>
      </c>
      <c r="M391" t="s">
        <v>16594</v>
      </c>
      <c r="N391" t="s">
        <v>16596</v>
      </c>
    </row>
    <row r="392" spans="1:14" x14ac:dyDescent="0.25">
      <c r="A392" s="3">
        <v>389</v>
      </c>
      <c r="B392" t="s">
        <v>452</v>
      </c>
      <c r="C392" t="s">
        <v>453</v>
      </c>
      <c r="D392" t="s">
        <v>313</v>
      </c>
      <c r="E392" t="s">
        <v>12</v>
      </c>
      <c r="F392" t="s">
        <v>454</v>
      </c>
      <c r="G392" s="1">
        <v>42180</v>
      </c>
      <c r="H392" s="1">
        <v>42266</v>
      </c>
      <c r="I392" s="1">
        <v>44093</v>
      </c>
      <c r="J392" s="966" t="s">
        <v>16597</v>
      </c>
      <c r="K392" t="s">
        <v>16598</v>
      </c>
      <c r="L392" t="s">
        <v>12</v>
      </c>
      <c r="M392" t="s">
        <v>16597</v>
      </c>
      <c r="N392" t="s">
        <v>16599</v>
      </c>
    </row>
    <row r="393" spans="1:14" x14ac:dyDescent="0.25">
      <c r="A393" s="3">
        <v>390</v>
      </c>
      <c r="B393" t="s">
        <v>452</v>
      </c>
      <c r="C393" t="s">
        <v>453</v>
      </c>
      <c r="D393" t="s">
        <v>313</v>
      </c>
      <c r="E393" t="s">
        <v>12</v>
      </c>
      <c r="F393" t="s">
        <v>454</v>
      </c>
      <c r="G393" s="1">
        <v>42180</v>
      </c>
      <c r="H393" s="1">
        <v>42266</v>
      </c>
      <c r="I393" s="1">
        <v>44093</v>
      </c>
      <c r="J393" s="966" t="s">
        <v>16600</v>
      </c>
      <c r="K393" t="s">
        <v>16601</v>
      </c>
      <c r="L393" t="s">
        <v>12</v>
      </c>
      <c r="M393" t="s">
        <v>16600</v>
      </c>
      <c r="N393" t="s">
        <v>16602</v>
      </c>
    </row>
    <row r="394" spans="1:14" x14ac:dyDescent="0.25">
      <c r="A394" s="3">
        <v>391</v>
      </c>
      <c r="B394" t="s">
        <v>452</v>
      </c>
      <c r="C394" t="s">
        <v>453</v>
      </c>
      <c r="D394" t="s">
        <v>313</v>
      </c>
      <c r="E394" t="s">
        <v>12</v>
      </c>
      <c r="F394" t="s">
        <v>454</v>
      </c>
      <c r="G394" s="1">
        <v>42180</v>
      </c>
      <c r="H394" s="1">
        <v>42266</v>
      </c>
      <c r="I394" s="1">
        <v>44093</v>
      </c>
      <c r="J394" s="966" t="s">
        <v>16603</v>
      </c>
      <c r="K394" t="s">
        <v>16604</v>
      </c>
      <c r="L394" t="s">
        <v>12</v>
      </c>
      <c r="M394" t="s">
        <v>16603</v>
      </c>
      <c r="N394" t="s">
        <v>16605</v>
      </c>
    </row>
    <row r="395" spans="1:14" x14ac:dyDescent="0.25">
      <c r="A395" s="3">
        <v>392</v>
      </c>
      <c r="B395" t="s">
        <v>455</v>
      </c>
      <c r="C395" t="s">
        <v>456</v>
      </c>
      <c r="D395" t="s">
        <v>457</v>
      </c>
      <c r="E395" t="s">
        <v>12</v>
      </c>
      <c r="F395" t="s">
        <v>458</v>
      </c>
      <c r="G395" s="1">
        <v>42452</v>
      </c>
      <c r="H395" s="1">
        <v>42537</v>
      </c>
      <c r="I395" s="1">
        <v>44181</v>
      </c>
      <c r="J395" s="966" t="s">
        <v>16659</v>
      </c>
      <c r="K395" t="s">
        <v>16660</v>
      </c>
      <c r="L395" t="s">
        <v>12</v>
      </c>
      <c r="M395" t="s">
        <v>16659</v>
      </c>
      <c r="N395" t="s">
        <v>16661</v>
      </c>
    </row>
    <row r="396" spans="1:14" x14ac:dyDescent="0.25">
      <c r="A396" s="3">
        <v>393</v>
      </c>
      <c r="B396" t="s">
        <v>455</v>
      </c>
      <c r="C396" t="s">
        <v>456</v>
      </c>
      <c r="D396" t="s">
        <v>457</v>
      </c>
      <c r="E396" t="s">
        <v>12</v>
      </c>
      <c r="F396" t="s">
        <v>458</v>
      </c>
      <c r="G396" s="1">
        <v>42452</v>
      </c>
      <c r="H396" s="1">
        <v>42537</v>
      </c>
      <c r="I396" s="1">
        <v>44181</v>
      </c>
      <c r="J396" s="966" t="s">
        <v>16659</v>
      </c>
      <c r="K396" t="s">
        <v>16660</v>
      </c>
      <c r="L396" t="s">
        <v>12</v>
      </c>
      <c r="M396" t="s">
        <v>16662</v>
      </c>
      <c r="N396" t="s">
        <v>16661</v>
      </c>
    </row>
    <row r="397" spans="1:14" x14ac:dyDescent="0.25">
      <c r="A397" s="3">
        <v>394</v>
      </c>
      <c r="B397" t="s">
        <v>455</v>
      </c>
      <c r="C397" t="s">
        <v>456</v>
      </c>
      <c r="D397" t="s">
        <v>457</v>
      </c>
      <c r="E397" t="s">
        <v>12</v>
      </c>
      <c r="F397" t="s">
        <v>458</v>
      </c>
      <c r="G397" s="1">
        <v>42452</v>
      </c>
      <c r="H397" s="1">
        <v>42537</v>
      </c>
      <c r="I397" s="1">
        <v>44181</v>
      </c>
      <c r="J397" s="966" t="s">
        <v>16663</v>
      </c>
      <c r="K397" t="s">
        <v>16664</v>
      </c>
      <c r="L397" t="s">
        <v>12</v>
      </c>
      <c r="M397" t="s">
        <v>16663</v>
      </c>
      <c r="N397" t="s">
        <v>16665</v>
      </c>
    </row>
    <row r="398" spans="1:14" x14ac:dyDescent="0.25">
      <c r="A398" s="3">
        <v>395</v>
      </c>
      <c r="B398" t="s">
        <v>455</v>
      </c>
      <c r="C398" t="s">
        <v>456</v>
      </c>
      <c r="D398" t="s">
        <v>457</v>
      </c>
      <c r="E398" t="s">
        <v>12</v>
      </c>
      <c r="F398" t="s">
        <v>458</v>
      </c>
      <c r="G398" s="1">
        <v>42452</v>
      </c>
      <c r="H398" s="1">
        <v>42537</v>
      </c>
      <c r="I398" s="1">
        <v>44181</v>
      </c>
      <c r="J398" s="966" t="s">
        <v>16663</v>
      </c>
      <c r="K398" t="s">
        <v>16664</v>
      </c>
      <c r="L398" t="s">
        <v>12</v>
      </c>
      <c r="M398" t="s">
        <v>16666</v>
      </c>
      <c r="N398" t="s">
        <v>16665</v>
      </c>
    </row>
    <row r="399" spans="1:14" x14ac:dyDescent="0.25">
      <c r="A399" s="3">
        <v>396</v>
      </c>
      <c r="B399" t="s">
        <v>455</v>
      </c>
      <c r="C399" t="s">
        <v>456</v>
      </c>
      <c r="D399" t="s">
        <v>457</v>
      </c>
      <c r="E399" t="s">
        <v>12</v>
      </c>
      <c r="F399" t="s">
        <v>458</v>
      </c>
      <c r="G399" s="1">
        <v>42452</v>
      </c>
      <c r="H399" s="1">
        <v>42537</v>
      </c>
      <c r="I399" s="1">
        <v>44181</v>
      </c>
      <c r="J399" s="966" t="s">
        <v>16667</v>
      </c>
      <c r="K399" t="s">
        <v>16668</v>
      </c>
      <c r="L399" t="s">
        <v>12</v>
      </c>
      <c r="M399" t="s">
        <v>16667</v>
      </c>
      <c r="N399" t="s">
        <v>16669</v>
      </c>
    </row>
    <row r="400" spans="1:14" x14ac:dyDescent="0.25">
      <c r="A400" s="3">
        <v>397</v>
      </c>
      <c r="B400" t="s">
        <v>455</v>
      </c>
      <c r="C400" t="s">
        <v>456</v>
      </c>
      <c r="D400" t="s">
        <v>457</v>
      </c>
      <c r="E400" t="s">
        <v>12</v>
      </c>
      <c r="F400" t="s">
        <v>458</v>
      </c>
      <c r="G400" s="1">
        <v>42452</v>
      </c>
      <c r="H400" s="1">
        <v>42537</v>
      </c>
      <c r="I400" s="1">
        <v>44181</v>
      </c>
      <c r="J400" s="966" t="s">
        <v>16667</v>
      </c>
      <c r="K400" t="s">
        <v>16668</v>
      </c>
      <c r="L400" t="s">
        <v>12</v>
      </c>
      <c r="M400" t="s">
        <v>16670</v>
      </c>
      <c r="N400" t="s">
        <v>16669</v>
      </c>
    </row>
    <row r="401" spans="1:14" x14ac:dyDescent="0.25">
      <c r="A401" s="3">
        <v>398</v>
      </c>
      <c r="B401" t="s">
        <v>455</v>
      </c>
      <c r="C401" t="s">
        <v>456</v>
      </c>
      <c r="D401" t="s">
        <v>457</v>
      </c>
      <c r="E401" t="s">
        <v>12</v>
      </c>
      <c r="F401" t="s">
        <v>458</v>
      </c>
      <c r="G401" s="1">
        <v>42452</v>
      </c>
      <c r="H401" s="1">
        <v>42537</v>
      </c>
      <c r="I401" s="1">
        <v>44181</v>
      </c>
      <c r="J401" s="966" t="s">
        <v>16671</v>
      </c>
      <c r="K401" t="s">
        <v>16672</v>
      </c>
      <c r="L401" t="s">
        <v>12</v>
      </c>
      <c r="M401" t="s">
        <v>16671</v>
      </c>
      <c r="N401" t="s">
        <v>16673</v>
      </c>
    </row>
    <row r="402" spans="1:14" x14ac:dyDescent="0.25">
      <c r="A402" s="3">
        <v>399</v>
      </c>
      <c r="B402" t="s">
        <v>455</v>
      </c>
      <c r="C402" t="s">
        <v>456</v>
      </c>
      <c r="D402" t="s">
        <v>457</v>
      </c>
      <c r="E402" t="s">
        <v>12</v>
      </c>
      <c r="F402" t="s">
        <v>458</v>
      </c>
      <c r="G402" s="1">
        <v>42452</v>
      </c>
      <c r="H402" s="1">
        <v>42537</v>
      </c>
      <c r="I402" s="1">
        <v>44181</v>
      </c>
      <c r="J402" s="966" t="s">
        <v>16671</v>
      </c>
      <c r="K402" t="s">
        <v>16672</v>
      </c>
      <c r="L402" t="s">
        <v>12</v>
      </c>
      <c r="M402" t="s">
        <v>16674</v>
      </c>
      <c r="N402" t="s">
        <v>16673</v>
      </c>
    </row>
    <row r="403" spans="1:14" x14ac:dyDescent="0.25">
      <c r="A403" s="3">
        <v>400</v>
      </c>
      <c r="B403" t="s">
        <v>455</v>
      </c>
      <c r="C403" t="s">
        <v>456</v>
      </c>
      <c r="D403" t="s">
        <v>457</v>
      </c>
      <c r="E403" t="s">
        <v>12</v>
      </c>
      <c r="F403" t="s">
        <v>458</v>
      </c>
      <c r="G403" s="1">
        <v>42452</v>
      </c>
      <c r="H403" s="1">
        <v>42537</v>
      </c>
      <c r="I403" s="1">
        <v>44181</v>
      </c>
      <c r="J403" s="966" t="s">
        <v>16675</v>
      </c>
      <c r="K403" t="s">
        <v>16676</v>
      </c>
      <c r="L403" t="s">
        <v>12</v>
      </c>
      <c r="M403" t="s">
        <v>16675</v>
      </c>
      <c r="N403" t="s">
        <v>16677</v>
      </c>
    </row>
    <row r="404" spans="1:14" x14ac:dyDescent="0.25">
      <c r="A404" s="3">
        <v>401</v>
      </c>
      <c r="B404" t="s">
        <v>455</v>
      </c>
      <c r="C404" t="s">
        <v>456</v>
      </c>
      <c r="D404" t="s">
        <v>457</v>
      </c>
      <c r="E404" t="s">
        <v>12</v>
      </c>
      <c r="F404" t="s">
        <v>458</v>
      </c>
      <c r="G404" s="1">
        <v>42452</v>
      </c>
      <c r="H404" s="1">
        <v>42537</v>
      </c>
      <c r="I404" s="1">
        <v>44181</v>
      </c>
      <c r="J404" s="966" t="s">
        <v>16675</v>
      </c>
      <c r="K404" t="s">
        <v>16676</v>
      </c>
      <c r="L404" t="s">
        <v>12</v>
      </c>
      <c r="M404" t="s">
        <v>16678</v>
      </c>
      <c r="N404" t="s">
        <v>16677</v>
      </c>
    </row>
    <row r="405" spans="1:14" x14ac:dyDescent="0.25">
      <c r="A405" s="3">
        <v>402</v>
      </c>
      <c r="B405" t="s">
        <v>455</v>
      </c>
      <c r="C405" t="s">
        <v>456</v>
      </c>
      <c r="D405" t="s">
        <v>457</v>
      </c>
      <c r="E405" t="s">
        <v>12</v>
      </c>
      <c r="F405" t="s">
        <v>458</v>
      </c>
      <c r="G405" s="1">
        <v>42452</v>
      </c>
      <c r="H405" s="1">
        <v>42537</v>
      </c>
      <c r="I405" s="1">
        <v>44181</v>
      </c>
      <c r="J405" s="966" t="s">
        <v>16679</v>
      </c>
      <c r="K405" t="s">
        <v>16680</v>
      </c>
      <c r="L405" t="s">
        <v>12</v>
      </c>
      <c r="M405" t="s">
        <v>16679</v>
      </c>
      <c r="N405" t="s">
        <v>16681</v>
      </c>
    </row>
    <row r="406" spans="1:14" x14ac:dyDescent="0.25">
      <c r="A406" s="3">
        <v>403</v>
      </c>
      <c r="B406" t="s">
        <v>455</v>
      </c>
      <c r="C406" t="s">
        <v>456</v>
      </c>
      <c r="D406" t="s">
        <v>457</v>
      </c>
      <c r="E406" t="s">
        <v>12</v>
      </c>
      <c r="F406" t="s">
        <v>458</v>
      </c>
      <c r="G406" s="1">
        <v>42452</v>
      </c>
      <c r="H406" s="1">
        <v>42537</v>
      </c>
      <c r="I406" s="1">
        <v>44181</v>
      </c>
      <c r="J406" s="966" t="s">
        <v>16682</v>
      </c>
      <c r="K406" t="s">
        <v>16683</v>
      </c>
      <c r="L406" t="s">
        <v>12</v>
      </c>
      <c r="M406" t="s">
        <v>16682</v>
      </c>
      <c r="N406" t="s">
        <v>16684</v>
      </c>
    </row>
    <row r="407" spans="1:14" x14ac:dyDescent="0.25">
      <c r="A407" s="3">
        <v>404</v>
      </c>
      <c r="B407" t="s">
        <v>455</v>
      </c>
      <c r="C407" t="s">
        <v>456</v>
      </c>
      <c r="D407" t="s">
        <v>457</v>
      </c>
      <c r="E407" t="s">
        <v>12</v>
      </c>
      <c r="F407" t="s">
        <v>458</v>
      </c>
      <c r="G407" s="1">
        <v>42452</v>
      </c>
      <c r="H407" s="1">
        <v>42537</v>
      </c>
      <c r="I407" s="1">
        <v>44181</v>
      </c>
      <c r="J407" s="966" t="s">
        <v>16682</v>
      </c>
      <c r="K407" t="s">
        <v>16683</v>
      </c>
      <c r="L407" t="s">
        <v>12</v>
      </c>
      <c r="M407" t="s">
        <v>16685</v>
      </c>
      <c r="N407" t="s">
        <v>16684</v>
      </c>
    </row>
    <row r="408" spans="1:14" x14ac:dyDescent="0.25">
      <c r="A408" s="3">
        <v>405</v>
      </c>
      <c r="B408" t="s">
        <v>455</v>
      </c>
      <c r="C408" t="s">
        <v>456</v>
      </c>
      <c r="D408" t="s">
        <v>457</v>
      </c>
      <c r="E408" t="s">
        <v>12</v>
      </c>
      <c r="F408" t="s">
        <v>458</v>
      </c>
      <c r="G408" s="1">
        <v>42452</v>
      </c>
      <c r="H408" s="1">
        <v>42537</v>
      </c>
      <c r="I408" s="1">
        <v>44181</v>
      </c>
      <c r="J408" s="966" t="s">
        <v>16686</v>
      </c>
      <c r="K408" t="s">
        <v>16687</v>
      </c>
      <c r="L408" t="s">
        <v>12</v>
      </c>
      <c r="M408" t="s">
        <v>16686</v>
      </c>
      <c r="N408" t="s">
        <v>16688</v>
      </c>
    </row>
    <row r="409" spans="1:14" x14ac:dyDescent="0.25">
      <c r="A409" s="3">
        <v>406</v>
      </c>
      <c r="B409" t="s">
        <v>455</v>
      </c>
      <c r="C409" t="s">
        <v>456</v>
      </c>
      <c r="D409" t="s">
        <v>457</v>
      </c>
      <c r="E409" t="s">
        <v>12</v>
      </c>
      <c r="F409" t="s">
        <v>458</v>
      </c>
      <c r="G409" s="1">
        <v>42452</v>
      </c>
      <c r="H409" s="1">
        <v>42537</v>
      </c>
      <c r="I409" s="1">
        <v>44181</v>
      </c>
      <c r="J409" s="966" t="s">
        <v>16686</v>
      </c>
      <c r="K409" t="s">
        <v>16687</v>
      </c>
      <c r="L409" t="s">
        <v>12</v>
      </c>
      <c r="M409" t="s">
        <v>16689</v>
      </c>
      <c r="N409" t="s">
        <v>16688</v>
      </c>
    </row>
    <row r="410" spans="1:14" x14ac:dyDescent="0.25">
      <c r="A410" s="3">
        <v>407</v>
      </c>
      <c r="B410" t="s">
        <v>455</v>
      </c>
      <c r="C410" t="s">
        <v>456</v>
      </c>
      <c r="D410" t="s">
        <v>457</v>
      </c>
      <c r="E410" t="s">
        <v>12</v>
      </c>
      <c r="F410" t="s">
        <v>458</v>
      </c>
      <c r="G410" s="1">
        <v>42452</v>
      </c>
      <c r="H410" s="1">
        <v>42537</v>
      </c>
      <c r="I410" s="1">
        <v>44181</v>
      </c>
      <c r="J410" s="966" t="s">
        <v>16690</v>
      </c>
      <c r="K410" t="s">
        <v>16691</v>
      </c>
      <c r="L410" t="s">
        <v>12</v>
      </c>
      <c r="M410" t="s">
        <v>16690</v>
      </c>
      <c r="N410" t="s">
        <v>16692</v>
      </c>
    </row>
    <row r="411" spans="1:14" x14ac:dyDescent="0.25">
      <c r="A411" s="3">
        <v>408</v>
      </c>
      <c r="B411" t="s">
        <v>455</v>
      </c>
      <c r="C411" t="s">
        <v>456</v>
      </c>
      <c r="D411" t="s">
        <v>457</v>
      </c>
      <c r="E411" t="s">
        <v>12</v>
      </c>
      <c r="F411" t="s">
        <v>458</v>
      </c>
      <c r="G411" s="1">
        <v>42452</v>
      </c>
      <c r="H411" s="1">
        <v>42537</v>
      </c>
      <c r="I411" s="1">
        <v>44181</v>
      </c>
      <c r="J411" s="966" t="s">
        <v>16690</v>
      </c>
      <c r="K411" t="s">
        <v>16691</v>
      </c>
      <c r="L411" t="s">
        <v>12</v>
      </c>
      <c r="M411" t="s">
        <v>16693</v>
      </c>
      <c r="N411" t="s">
        <v>16692</v>
      </c>
    </row>
    <row r="412" spans="1:14" x14ac:dyDescent="0.25">
      <c r="A412" s="3">
        <v>409</v>
      </c>
      <c r="B412" t="s">
        <v>455</v>
      </c>
      <c r="C412" t="s">
        <v>456</v>
      </c>
      <c r="D412" t="s">
        <v>457</v>
      </c>
      <c r="E412" t="s">
        <v>12</v>
      </c>
      <c r="F412" t="s">
        <v>458</v>
      </c>
      <c r="G412" s="1">
        <v>42452</v>
      </c>
      <c r="H412" s="1">
        <v>42537</v>
      </c>
      <c r="I412" s="1">
        <v>44181</v>
      </c>
      <c r="J412" s="966" t="s">
        <v>16694</v>
      </c>
      <c r="K412" t="s">
        <v>16695</v>
      </c>
      <c r="L412" t="s">
        <v>12</v>
      </c>
      <c r="M412" t="s">
        <v>16694</v>
      </c>
      <c r="N412" t="s">
        <v>16696</v>
      </c>
    </row>
    <row r="413" spans="1:14" x14ac:dyDescent="0.25">
      <c r="A413" s="3">
        <v>410</v>
      </c>
      <c r="B413" t="s">
        <v>455</v>
      </c>
      <c r="C413" t="s">
        <v>456</v>
      </c>
      <c r="D413" t="s">
        <v>457</v>
      </c>
      <c r="E413" t="s">
        <v>12</v>
      </c>
      <c r="F413" t="s">
        <v>458</v>
      </c>
      <c r="G413" s="1">
        <v>42452</v>
      </c>
      <c r="H413" s="1">
        <v>42537</v>
      </c>
      <c r="I413" s="1">
        <v>44181</v>
      </c>
      <c r="J413" s="966" t="s">
        <v>16694</v>
      </c>
      <c r="K413" t="s">
        <v>16695</v>
      </c>
      <c r="L413" t="s">
        <v>12</v>
      </c>
      <c r="M413" t="s">
        <v>16697</v>
      </c>
      <c r="N413" t="s">
        <v>16696</v>
      </c>
    </row>
    <row r="414" spans="1:14" x14ac:dyDescent="0.25">
      <c r="A414" s="3">
        <v>411</v>
      </c>
      <c r="B414" t="s">
        <v>459</v>
      </c>
      <c r="C414" t="s">
        <v>460</v>
      </c>
      <c r="D414" t="s">
        <v>461</v>
      </c>
      <c r="E414" t="s">
        <v>12</v>
      </c>
      <c r="F414" t="s">
        <v>462</v>
      </c>
      <c r="G414" s="1">
        <v>42443</v>
      </c>
      <c r="H414" s="1">
        <v>42527</v>
      </c>
      <c r="I414" s="1">
        <v>44171</v>
      </c>
      <c r="J414" s="966" t="s">
        <v>16698</v>
      </c>
      <c r="K414" t="s">
        <v>16699</v>
      </c>
      <c r="L414" t="s">
        <v>12</v>
      </c>
      <c r="M414" t="s">
        <v>16698</v>
      </c>
      <c r="N414" t="s">
        <v>16700</v>
      </c>
    </row>
    <row r="415" spans="1:14" x14ac:dyDescent="0.25">
      <c r="A415" s="3">
        <v>412</v>
      </c>
      <c r="B415" t="s">
        <v>459</v>
      </c>
      <c r="C415" t="s">
        <v>460</v>
      </c>
      <c r="D415" t="s">
        <v>461</v>
      </c>
      <c r="E415" t="s">
        <v>12</v>
      </c>
      <c r="F415" t="s">
        <v>462</v>
      </c>
      <c r="G415" s="1">
        <v>42443</v>
      </c>
      <c r="H415" s="1">
        <v>42527</v>
      </c>
      <c r="I415" s="1">
        <v>44171</v>
      </c>
      <c r="J415" s="966" t="s">
        <v>16701</v>
      </c>
      <c r="K415" t="s">
        <v>16702</v>
      </c>
      <c r="L415" t="s">
        <v>12</v>
      </c>
      <c r="M415" t="s">
        <v>16701</v>
      </c>
      <c r="N415" t="s">
        <v>16703</v>
      </c>
    </row>
    <row r="416" spans="1:14" x14ac:dyDescent="0.25">
      <c r="A416" s="3">
        <v>413</v>
      </c>
      <c r="B416" t="s">
        <v>459</v>
      </c>
      <c r="C416" t="s">
        <v>460</v>
      </c>
      <c r="D416" t="s">
        <v>461</v>
      </c>
      <c r="E416" t="s">
        <v>12</v>
      </c>
      <c r="F416" t="s">
        <v>462</v>
      </c>
      <c r="G416" s="1">
        <v>42443</v>
      </c>
      <c r="H416" s="1">
        <v>42527</v>
      </c>
      <c r="I416" s="1">
        <v>44171</v>
      </c>
      <c r="J416" s="966" t="s">
        <v>16701</v>
      </c>
      <c r="K416" t="s">
        <v>16702</v>
      </c>
      <c r="L416" t="s">
        <v>12</v>
      </c>
      <c r="M416" t="s">
        <v>16704</v>
      </c>
      <c r="N416" t="s">
        <v>16703</v>
      </c>
    </row>
    <row r="417" spans="1:14" x14ac:dyDescent="0.25">
      <c r="A417" s="3">
        <v>414</v>
      </c>
      <c r="B417" t="s">
        <v>459</v>
      </c>
      <c r="C417" t="s">
        <v>460</v>
      </c>
      <c r="D417" t="s">
        <v>461</v>
      </c>
      <c r="E417" t="s">
        <v>12</v>
      </c>
      <c r="F417" t="s">
        <v>462</v>
      </c>
      <c r="G417" s="1">
        <v>42443</v>
      </c>
      <c r="H417" s="1">
        <v>42527</v>
      </c>
      <c r="I417" s="1">
        <v>44171</v>
      </c>
      <c r="J417" s="966" t="s">
        <v>16701</v>
      </c>
      <c r="K417" t="s">
        <v>16702</v>
      </c>
      <c r="L417" t="s">
        <v>12</v>
      </c>
      <c r="M417" t="s">
        <v>16704</v>
      </c>
      <c r="N417" t="s">
        <v>16703</v>
      </c>
    </row>
    <row r="418" spans="1:14" x14ac:dyDescent="0.25">
      <c r="A418" s="3">
        <v>415</v>
      </c>
      <c r="B418" t="s">
        <v>459</v>
      </c>
      <c r="C418" t="s">
        <v>460</v>
      </c>
      <c r="D418" t="s">
        <v>461</v>
      </c>
      <c r="E418" t="s">
        <v>12</v>
      </c>
      <c r="F418" t="s">
        <v>462</v>
      </c>
      <c r="G418" s="1">
        <v>42443</v>
      </c>
      <c r="H418" s="1">
        <v>42527</v>
      </c>
      <c r="I418" s="1">
        <v>44171</v>
      </c>
      <c r="J418" s="966" t="s">
        <v>16705</v>
      </c>
      <c r="K418" t="s">
        <v>16706</v>
      </c>
      <c r="L418" t="s">
        <v>12</v>
      </c>
      <c r="M418" t="s">
        <v>16705</v>
      </c>
      <c r="N418" t="s">
        <v>16707</v>
      </c>
    </row>
    <row r="419" spans="1:14" x14ac:dyDescent="0.25">
      <c r="A419" s="3">
        <v>416</v>
      </c>
      <c r="B419" t="s">
        <v>459</v>
      </c>
      <c r="C419" t="s">
        <v>460</v>
      </c>
      <c r="D419" t="s">
        <v>461</v>
      </c>
      <c r="E419" t="s">
        <v>12</v>
      </c>
      <c r="F419" t="s">
        <v>462</v>
      </c>
      <c r="G419" s="1">
        <v>42443</v>
      </c>
      <c r="H419" s="1">
        <v>42527</v>
      </c>
      <c r="I419" s="1">
        <v>44171</v>
      </c>
      <c r="J419" s="966" t="s">
        <v>16705</v>
      </c>
      <c r="K419" t="s">
        <v>16706</v>
      </c>
      <c r="L419" t="s">
        <v>12</v>
      </c>
      <c r="M419" t="s">
        <v>16708</v>
      </c>
      <c r="N419" t="s">
        <v>16707</v>
      </c>
    </row>
    <row r="420" spans="1:14" x14ac:dyDescent="0.25">
      <c r="A420" s="3">
        <v>417</v>
      </c>
      <c r="B420" t="s">
        <v>459</v>
      </c>
      <c r="C420" t="s">
        <v>460</v>
      </c>
      <c r="D420" t="s">
        <v>461</v>
      </c>
      <c r="E420" t="s">
        <v>12</v>
      </c>
      <c r="F420" t="s">
        <v>462</v>
      </c>
      <c r="G420" s="1">
        <v>42443</v>
      </c>
      <c r="H420" s="1">
        <v>42527</v>
      </c>
      <c r="I420" s="1">
        <v>44171</v>
      </c>
      <c r="J420" s="966" t="s">
        <v>16705</v>
      </c>
      <c r="K420" t="s">
        <v>16706</v>
      </c>
      <c r="L420" t="s">
        <v>12</v>
      </c>
      <c r="M420" t="s">
        <v>16708</v>
      </c>
      <c r="N420" t="s">
        <v>16707</v>
      </c>
    </row>
    <row r="421" spans="1:14" x14ac:dyDescent="0.25">
      <c r="A421" s="3">
        <v>418</v>
      </c>
      <c r="B421" t="s">
        <v>459</v>
      </c>
      <c r="C421" t="s">
        <v>460</v>
      </c>
      <c r="D421" t="s">
        <v>461</v>
      </c>
      <c r="E421" t="s">
        <v>12</v>
      </c>
      <c r="F421" t="s">
        <v>462</v>
      </c>
      <c r="G421" s="1">
        <v>42443</v>
      </c>
      <c r="H421" s="1">
        <v>42527</v>
      </c>
      <c r="I421" s="1">
        <v>44171</v>
      </c>
      <c r="J421" s="966" t="s">
        <v>16709</v>
      </c>
      <c r="K421" t="s">
        <v>16710</v>
      </c>
      <c r="L421" t="s">
        <v>12</v>
      </c>
      <c r="M421" t="s">
        <v>16709</v>
      </c>
      <c r="N421" t="s">
        <v>16711</v>
      </c>
    </row>
    <row r="422" spans="1:14" x14ac:dyDescent="0.25">
      <c r="A422" s="3">
        <v>419</v>
      </c>
      <c r="B422" t="s">
        <v>459</v>
      </c>
      <c r="C422" t="s">
        <v>460</v>
      </c>
      <c r="D422" t="s">
        <v>461</v>
      </c>
      <c r="E422" t="s">
        <v>12</v>
      </c>
      <c r="F422" t="s">
        <v>462</v>
      </c>
      <c r="G422" s="1">
        <v>42443</v>
      </c>
      <c r="H422" s="1">
        <v>42527</v>
      </c>
      <c r="I422" s="1">
        <v>44171</v>
      </c>
      <c r="J422" s="966" t="s">
        <v>16709</v>
      </c>
      <c r="K422" t="s">
        <v>16710</v>
      </c>
      <c r="L422" t="s">
        <v>12</v>
      </c>
      <c r="M422" t="s">
        <v>16712</v>
      </c>
      <c r="N422" t="s">
        <v>16711</v>
      </c>
    </row>
    <row r="423" spans="1:14" x14ac:dyDescent="0.25">
      <c r="A423" s="3">
        <v>420</v>
      </c>
      <c r="B423" t="s">
        <v>459</v>
      </c>
      <c r="C423" t="s">
        <v>460</v>
      </c>
      <c r="D423" t="s">
        <v>461</v>
      </c>
      <c r="E423" t="s">
        <v>12</v>
      </c>
      <c r="F423" t="s">
        <v>462</v>
      </c>
      <c r="G423" s="1">
        <v>42443</v>
      </c>
      <c r="H423" s="1">
        <v>42527</v>
      </c>
      <c r="I423" s="1">
        <v>44171</v>
      </c>
      <c r="J423" s="966" t="s">
        <v>16709</v>
      </c>
      <c r="K423" t="s">
        <v>16710</v>
      </c>
      <c r="L423" t="s">
        <v>12</v>
      </c>
      <c r="M423" t="s">
        <v>16712</v>
      </c>
      <c r="N423" t="s">
        <v>16711</v>
      </c>
    </row>
    <row r="424" spans="1:14" x14ac:dyDescent="0.25">
      <c r="A424" s="3">
        <v>421</v>
      </c>
      <c r="B424" t="s">
        <v>459</v>
      </c>
      <c r="C424" t="s">
        <v>460</v>
      </c>
      <c r="D424" t="s">
        <v>461</v>
      </c>
      <c r="E424" t="s">
        <v>12</v>
      </c>
      <c r="F424" t="s">
        <v>462</v>
      </c>
      <c r="G424" s="1">
        <v>42443</v>
      </c>
      <c r="H424" s="1">
        <v>42527</v>
      </c>
      <c r="I424" s="1">
        <v>44171</v>
      </c>
      <c r="J424" s="966" t="s">
        <v>16713</v>
      </c>
      <c r="K424" t="s">
        <v>16714</v>
      </c>
      <c r="L424" t="s">
        <v>12</v>
      </c>
      <c r="M424" t="s">
        <v>16713</v>
      </c>
      <c r="N424" t="s">
        <v>16715</v>
      </c>
    </row>
    <row r="425" spans="1:14" x14ac:dyDescent="0.25">
      <c r="A425" s="3">
        <v>422</v>
      </c>
      <c r="B425" t="s">
        <v>459</v>
      </c>
      <c r="C425" t="s">
        <v>460</v>
      </c>
      <c r="D425" t="s">
        <v>461</v>
      </c>
      <c r="E425" t="s">
        <v>12</v>
      </c>
      <c r="F425" t="s">
        <v>462</v>
      </c>
      <c r="G425" s="1">
        <v>42443</v>
      </c>
      <c r="H425" s="1">
        <v>42527</v>
      </c>
      <c r="I425" s="1">
        <v>44171</v>
      </c>
      <c r="J425" s="966" t="s">
        <v>16713</v>
      </c>
      <c r="K425" t="s">
        <v>16714</v>
      </c>
      <c r="L425" t="s">
        <v>12</v>
      </c>
      <c r="M425" t="s">
        <v>16716</v>
      </c>
      <c r="N425" t="s">
        <v>16715</v>
      </c>
    </row>
    <row r="426" spans="1:14" x14ac:dyDescent="0.25">
      <c r="A426" s="3">
        <v>423</v>
      </c>
      <c r="B426" t="s">
        <v>459</v>
      </c>
      <c r="C426" t="s">
        <v>460</v>
      </c>
      <c r="D426" t="s">
        <v>461</v>
      </c>
      <c r="E426" t="s">
        <v>12</v>
      </c>
      <c r="F426" t="s">
        <v>462</v>
      </c>
      <c r="G426" s="1">
        <v>42443</v>
      </c>
      <c r="H426" s="1">
        <v>42527</v>
      </c>
      <c r="I426" s="1">
        <v>44171</v>
      </c>
      <c r="J426" s="966" t="s">
        <v>16713</v>
      </c>
      <c r="K426" t="s">
        <v>16714</v>
      </c>
      <c r="L426" t="s">
        <v>12</v>
      </c>
      <c r="M426" t="s">
        <v>16716</v>
      </c>
      <c r="N426" t="s">
        <v>16715</v>
      </c>
    </row>
    <row r="427" spans="1:14" x14ac:dyDescent="0.25">
      <c r="A427" s="3">
        <v>424</v>
      </c>
      <c r="B427" t="s">
        <v>463</v>
      </c>
      <c r="C427" t="s">
        <v>464</v>
      </c>
      <c r="D427" t="s">
        <v>462</v>
      </c>
      <c r="E427" t="s">
        <v>12</v>
      </c>
      <c r="F427" t="s">
        <v>465</v>
      </c>
      <c r="G427" s="1">
        <v>42440</v>
      </c>
      <c r="H427" s="1">
        <v>42527</v>
      </c>
      <c r="I427" s="1">
        <v>44171</v>
      </c>
      <c r="J427" s="966" t="s">
        <v>16717</v>
      </c>
      <c r="K427" t="s">
        <v>16718</v>
      </c>
      <c r="L427" t="s">
        <v>12</v>
      </c>
      <c r="M427" t="s">
        <v>16717</v>
      </c>
      <c r="N427" t="s">
        <v>16719</v>
      </c>
    </row>
    <row r="428" spans="1:14" x14ac:dyDescent="0.25">
      <c r="A428" s="3">
        <v>425</v>
      </c>
      <c r="B428" t="s">
        <v>463</v>
      </c>
      <c r="C428" t="s">
        <v>464</v>
      </c>
      <c r="D428" t="s">
        <v>462</v>
      </c>
      <c r="E428" t="s">
        <v>12</v>
      </c>
      <c r="F428" t="s">
        <v>465</v>
      </c>
      <c r="G428" s="1">
        <v>42440</v>
      </c>
      <c r="H428" s="1">
        <v>42527</v>
      </c>
      <c r="I428" s="1">
        <v>44171</v>
      </c>
      <c r="J428" s="966" t="s">
        <v>16717</v>
      </c>
      <c r="K428" t="s">
        <v>16718</v>
      </c>
      <c r="L428" t="s">
        <v>12</v>
      </c>
      <c r="M428" t="s">
        <v>16720</v>
      </c>
      <c r="N428" t="s">
        <v>16719</v>
      </c>
    </row>
    <row r="429" spans="1:14" x14ac:dyDescent="0.25">
      <c r="A429" s="3">
        <v>426</v>
      </c>
      <c r="B429" t="s">
        <v>463</v>
      </c>
      <c r="C429" t="s">
        <v>464</v>
      </c>
      <c r="D429" t="s">
        <v>462</v>
      </c>
      <c r="E429" t="s">
        <v>12</v>
      </c>
      <c r="F429" t="s">
        <v>465</v>
      </c>
      <c r="G429" s="1">
        <v>42440</v>
      </c>
      <c r="H429" s="1">
        <v>42527</v>
      </c>
      <c r="I429" s="1">
        <v>44171</v>
      </c>
      <c r="J429" s="966" t="s">
        <v>16721</v>
      </c>
      <c r="K429" t="s">
        <v>16722</v>
      </c>
      <c r="L429" t="s">
        <v>12</v>
      </c>
      <c r="M429" t="s">
        <v>16721</v>
      </c>
      <c r="N429" t="s">
        <v>16723</v>
      </c>
    </row>
    <row r="430" spans="1:14" x14ac:dyDescent="0.25">
      <c r="A430" s="3">
        <v>427</v>
      </c>
      <c r="B430" t="s">
        <v>463</v>
      </c>
      <c r="C430" t="s">
        <v>464</v>
      </c>
      <c r="D430" t="s">
        <v>462</v>
      </c>
      <c r="E430" t="s">
        <v>12</v>
      </c>
      <c r="F430" t="s">
        <v>465</v>
      </c>
      <c r="G430" s="1">
        <v>42440</v>
      </c>
      <c r="H430" s="1">
        <v>42527</v>
      </c>
      <c r="I430" s="1">
        <v>44171</v>
      </c>
      <c r="J430" s="966" t="s">
        <v>16721</v>
      </c>
      <c r="K430" t="s">
        <v>16722</v>
      </c>
      <c r="L430" t="s">
        <v>12</v>
      </c>
      <c r="M430" t="s">
        <v>16724</v>
      </c>
      <c r="N430" t="s">
        <v>16723</v>
      </c>
    </row>
    <row r="431" spans="1:14" x14ac:dyDescent="0.25">
      <c r="A431" s="3">
        <v>428</v>
      </c>
      <c r="B431" t="s">
        <v>463</v>
      </c>
      <c r="C431" t="s">
        <v>464</v>
      </c>
      <c r="D431" t="s">
        <v>462</v>
      </c>
      <c r="E431" t="s">
        <v>12</v>
      </c>
      <c r="F431" t="s">
        <v>465</v>
      </c>
      <c r="G431" s="1">
        <v>42440</v>
      </c>
      <c r="H431" s="1">
        <v>42527</v>
      </c>
      <c r="I431" s="1">
        <v>44171</v>
      </c>
      <c r="J431" s="966" t="s">
        <v>16725</v>
      </c>
      <c r="K431" t="s">
        <v>16726</v>
      </c>
      <c r="L431" t="s">
        <v>12</v>
      </c>
      <c r="M431" t="s">
        <v>16725</v>
      </c>
      <c r="N431" t="s">
        <v>16727</v>
      </c>
    </row>
    <row r="432" spans="1:14" x14ac:dyDescent="0.25">
      <c r="A432" s="3">
        <v>429</v>
      </c>
      <c r="B432" t="s">
        <v>463</v>
      </c>
      <c r="C432" t="s">
        <v>464</v>
      </c>
      <c r="D432" t="s">
        <v>462</v>
      </c>
      <c r="E432" t="s">
        <v>12</v>
      </c>
      <c r="F432" t="s">
        <v>465</v>
      </c>
      <c r="G432" s="1">
        <v>42440</v>
      </c>
      <c r="H432" s="1">
        <v>42527</v>
      </c>
      <c r="I432" s="1">
        <v>44171</v>
      </c>
      <c r="J432" s="966" t="s">
        <v>16725</v>
      </c>
      <c r="K432" t="s">
        <v>16726</v>
      </c>
      <c r="L432" t="s">
        <v>12</v>
      </c>
      <c r="M432" t="s">
        <v>16728</v>
      </c>
      <c r="N432" t="s">
        <v>16727</v>
      </c>
    </row>
    <row r="433" spans="1:14" x14ac:dyDescent="0.25">
      <c r="A433" s="3">
        <v>430</v>
      </c>
      <c r="B433" t="s">
        <v>463</v>
      </c>
      <c r="C433" t="s">
        <v>464</v>
      </c>
      <c r="D433" t="s">
        <v>462</v>
      </c>
      <c r="E433" t="s">
        <v>12</v>
      </c>
      <c r="F433" t="s">
        <v>465</v>
      </c>
      <c r="G433" s="1">
        <v>42440</v>
      </c>
      <c r="H433" s="1">
        <v>42527</v>
      </c>
      <c r="I433" s="1">
        <v>44171</v>
      </c>
      <c r="J433" s="966" t="s">
        <v>16729</v>
      </c>
      <c r="K433" t="s">
        <v>16730</v>
      </c>
      <c r="L433" t="s">
        <v>12</v>
      </c>
      <c r="M433" t="s">
        <v>16729</v>
      </c>
      <c r="N433" t="s">
        <v>16731</v>
      </c>
    </row>
    <row r="434" spans="1:14" x14ac:dyDescent="0.25">
      <c r="A434" s="3">
        <v>431</v>
      </c>
      <c r="B434" t="s">
        <v>463</v>
      </c>
      <c r="C434" t="s">
        <v>464</v>
      </c>
      <c r="D434" t="s">
        <v>462</v>
      </c>
      <c r="E434" t="s">
        <v>12</v>
      </c>
      <c r="F434" t="s">
        <v>465</v>
      </c>
      <c r="G434" s="1">
        <v>42440</v>
      </c>
      <c r="H434" s="1">
        <v>42527</v>
      </c>
      <c r="I434" s="1">
        <v>44171</v>
      </c>
      <c r="J434" s="966" t="s">
        <v>16729</v>
      </c>
      <c r="K434" t="s">
        <v>16730</v>
      </c>
      <c r="L434" t="s">
        <v>12</v>
      </c>
      <c r="M434" t="s">
        <v>16732</v>
      </c>
      <c r="N434" t="s">
        <v>16731</v>
      </c>
    </row>
    <row r="435" spans="1:14" x14ac:dyDescent="0.25">
      <c r="A435" s="3">
        <v>432</v>
      </c>
      <c r="B435" t="s">
        <v>463</v>
      </c>
      <c r="C435" t="s">
        <v>464</v>
      </c>
      <c r="D435" t="s">
        <v>462</v>
      </c>
      <c r="E435" t="s">
        <v>12</v>
      </c>
      <c r="F435" t="s">
        <v>465</v>
      </c>
      <c r="G435" s="1">
        <v>42440</v>
      </c>
      <c r="H435" s="1">
        <v>42527</v>
      </c>
      <c r="I435" s="1">
        <v>44171</v>
      </c>
      <c r="J435" s="966" t="s">
        <v>16733</v>
      </c>
      <c r="K435" t="s">
        <v>16734</v>
      </c>
      <c r="L435" t="s">
        <v>12</v>
      </c>
      <c r="M435" t="s">
        <v>16733</v>
      </c>
      <c r="N435" t="s">
        <v>16735</v>
      </c>
    </row>
    <row r="436" spans="1:14" x14ac:dyDescent="0.25">
      <c r="A436" s="3">
        <v>433</v>
      </c>
      <c r="B436" t="s">
        <v>463</v>
      </c>
      <c r="C436" t="s">
        <v>464</v>
      </c>
      <c r="D436" t="s">
        <v>462</v>
      </c>
      <c r="E436" t="s">
        <v>12</v>
      </c>
      <c r="F436" t="s">
        <v>465</v>
      </c>
      <c r="G436" s="1">
        <v>42440</v>
      </c>
      <c r="H436" s="1">
        <v>42527</v>
      </c>
      <c r="I436" s="1">
        <v>44171</v>
      </c>
      <c r="J436" s="966" t="s">
        <v>16733</v>
      </c>
      <c r="K436" t="s">
        <v>16734</v>
      </c>
      <c r="L436" t="s">
        <v>12</v>
      </c>
      <c r="M436" t="s">
        <v>16736</v>
      </c>
      <c r="N436" t="s">
        <v>16735</v>
      </c>
    </row>
    <row r="437" spans="1:14" x14ac:dyDescent="0.25">
      <c r="A437" s="3">
        <v>434</v>
      </c>
      <c r="B437" t="s">
        <v>463</v>
      </c>
      <c r="C437" t="s">
        <v>464</v>
      </c>
      <c r="D437" t="s">
        <v>462</v>
      </c>
      <c r="E437" t="s">
        <v>12</v>
      </c>
      <c r="F437" t="s">
        <v>465</v>
      </c>
      <c r="G437" s="1">
        <v>42440</v>
      </c>
      <c r="H437" s="1">
        <v>42527</v>
      </c>
      <c r="I437" s="1">
        <v>44171</v>
      </c>
      <c r="J437" s="966" t="s">
        <v>16737</v>
      </c>
      <c r="K437" t="s">
        <v>16738</v>
      </c>
      <c r="L437" t="s">
        <v>12</v>
      </c>
      <c r="M437" t="s">
        <v>16737</v>
      </c>
      <c r="N437" t="s">
        <v>16739</v>
      </c>
    </row>
    <row r="438" spans="1:14" x14ac:dyDescent="0.25">
      <c r="A438" s="3">
        <v>435</v>
      </c>
      <c r="B438" t="s">
        <v>463</v>
      </c>
      <c r="C438" t="s">
        <v>464</v>
      </c>
      <c r="D438" t="s">
        <v>462</v>
      </c>
      <c r="E438" t="s">
        <v>12</v>
      </c>
      <c r="F438" t="s">
        <v>465</v>
      </c>
      <c r="G438" s="1">
        <v>42440</v>
      </c>
      <c r="H438" s="1">
        <v>42527</v>
      </c>
      <c r="I438" s="1">
        <v>44171</v>
      </c>
      <c r="J438" s="966" t="s">
        <v>16737</v>
      </c>
      <c r="K438" t="s">
        <v>16738</v>
      </c>
      <c r="L438" t="s">
        <v>12</v>
      </c>
      <c r="M438" t="s">
        <v>16740</v>
      </c>
      <c r="N438" t="s">
        <v>16739</v>
      </c>
    </row>
    <row r="439" spans="1:14" x14ac:dyDescent="0.25">
      <c r="A439" s="3">
        <v>436</v>
      </c>
      <c r="B439" t="s">
        <v>463</v>
      </c>
      <c r="C439" t="s">
        <v>464</v>
      </c>
      <c r="D439" t="s">
        <v>462</v>
      </c>
      <c r="E439" t="s">
        <v>12</v>
      </c>
      <c r="F439" t="s">
        <v>465</v>
      </c>
      <c r="G439" s="1">
        <v>42440</v>
      </c>
      <c r="H439" s="1">
        <v>42527</v>
      </c>
      <c r="I439" s="1">
        <v>44171</v>
      </c>
      <c r="J439" s="966" t="s">
        <v>16741</v>
      </c>
      <c r="K439" t="s">
        <v>16742</v>
      </c>
      <c r="L439" t="s">
        <v>12</v>
      </c>
      <c r="M439" t="s">
        <v>16741</v>
      </c>
      <c r="N439" t="s">
        <v>16743</v>
      </c>
    </row>
    <row r="440" spans="1:14" x14ac:dyDescent="0.25">
      <c r="A440" s="3">
        <v>437</v>
      </c>
      <c r="B440" t="s">
        <v>463</v>
      </c>
      <c r="C440" t="s">
        <v>464</v>
      </c>
      <c r="D440" t="s">
        <v>462</v>
      </c>
      <c r="E440" t="s">
        <v>12</v>
      </c>
      <c r="F440" t="s">
        <v>465</v>
      </c>
      <c r="G440" s="1">
        <v>42440</v>
      </c>
      <c r="H440" s="1">
        <v>42527</v>
      </c>
      <c r="I440" s="1">
        <v>44171</v>
      </c>
      <c r="J440" s="966" t="s">
        <v>16741</v>
      </c>
      <c r="K440" t="s">
        <v>16742</v>
      </c>
      <c r="L440" t="s">
        <v>12</v>
      </c>
      <c r="M440" t="s">
        <v>16744</v>
      </c>
      <c r="N440" t="s">
        <v>16743</v>
      </c>
    </row>
    <row r="441" spans="1:14" x14ac:dyDescent="0.25">
      <c r="A441" s="3">
        <v>438</v>
      </c>
      <c r="B441" t="s">
        <v>463</v>
      </c>
      <c r="C441" t="s">
        <v>464</v>
      </c>
      <c r="D441" t="s">
        <v>462</v>
      </c>
      <c r="E441" t="s">
        <v>12</v>
      </c>
      <c r="F441" t="s">
        <v>465</v>
      </c>
      <c r="G441" s="1">
        <v>42440</v>
      </c>
      <c r="H441" s="1">
        <v>42527</v>
      </c>
      <c r="I441" s="1">
        <v>44171</v>
      </c>
      <c r="J441" s="966" t="s">
        <v>16745</v>
      </c>
      <c r="K441" t="s">
        <v>16746</v>
      </c>
      <c r="L441" t="s">
        <v>12</v>
      </c>
      <c r="M441" t="s">
        <v>16745</v>
      </c>
      <c r="N441" t="s">
        <v>16747</v>
      </c>
    </row>
    <row r="442" spans="1:14" x14ac:dyDescent="0.25">
      <c r="A442" s="3">
        <v>439</v>
      </c>
      <c r="B442" t="s">
        <v>463</v>
      </c>
      <c r="C442" t="s">
        <v>464</v>
      </c>
      <c r="D442" t="s">
        <v>462</v>
      </c>
      <c r="E442" t="s">
        <v>12</v>
      </c>
      <c r="F442" t="s">
        <v>465</v>
      </c>
      <c r="G442" s="1">
        <v>42440</v>
      </c>
      <c r="H442" s="1">
        <v>42527</v>
      </c>
      <c r="I442" s="1">
        <v>44171</v>
      </c>
      <c r="J442" s="966" t="s">
        <v>16745</v>
      </c>
      <c r="K442" t="s">
        <v>16746</v>
      </c>
      <c r="L442" t="s">
        <v>12</v>
      </c>
      <c r="M442" t="s">
        <v>16748</v>
      </c>
      <c r="N442" t="s">
        <v>16747</v>
      </c>
    </row>
    <row r="443" spans="1:14" x14ac:dyDescent="0.25">
      <c r="A443" s="3">
        <v>440</v>
      </c>
      <c r="B443" t="s">
        <v>463</v>
      </c>
      <c r="C443" t="s">
        <v>464</v>
      </c>
      <c r="D443" t="s">
        <v>462</v>
      </c>
      <c r="E443" t="s">
        <v>12</v>
      </c>
      <c r="F443" t="s">
        <v>465</v>
      </c>
      <c r="G443" s="1">
        <v>42440</v>
      </c>
      <c r="H443" s="1">
        <v>42527</v>
      </c>
      <c r="I443" s="1">
        <v>44171</v>
      </c>
      <c r="J443" s="966" t="s">
        <v>16749</v>
      </c>
      <c r="K443" t="s">
        <v>16750</v>
      </c>
      <c r="L443" t="s">
        <v>12</v>
      </c>
      <c r="M443" t="s">
        <v>16749</v>
      </c>
      <c r="N443" t="s">
        <v>16751</v>
      </c>
    </row>
    <row r="444" spans="1:14" x14ac:dyDescent="0.25">
      <c r="A444" s="3">
        <v>441</v>
      </c>
      <c r="B444" t="s">
        <v>463</v>
      </c>
      <c r="C444" t="s">
        <v>464</v>
      </c>
      <c r="D444" t="s">
        <v>462</v>
      </c>
      <c r="E444" t="s">
        <v>12</v>
      </c>
      <c r="F444" t="s">
        <v>465</v>
      </c>
      <c r="G444" s="1">
        <v>42440</v>
      </c>
      <c r="H444" s="1">
        <v>42527</v>
      </c>
      <c r="I444" s="1">
        <v>44171</v>
      </c>
      <c r="J444" s="966" t="s">
        <v>16749</v>
      </c>
      <c r="K444" t="s">
        <v>16750</v>
      </c>
      <c r="L444" t="s">
        <v>12</v>
      </c>
      <c r="M444" t="s">
        <v>16752</v>
      </c>
      <c r="N444" t="s">
        <v>16751</v>
      </c>
    </row>
    <row r="445" spans="1:14" x14ac:dyDescent="0.25">
      <c r="A445" s="3">
        <v>442</v>
      </c>
      <c r="B445" t="s">
        <v>463</v>
      </c>
      <c r="C445" t="s">
        <v>464</v>
      </c>
      <c r="D445" t="s">
        <v>462</v>
      </c>
      <c r="E445" t="s">
        <v>12</v>
      </c>
      <c r="F445" t="s">
        <v>465</v>
      </c>
      <c r="G445" s="1">
        <v>42440</v>
      </c>
      <c r="H445" s="1">
        <v>42527</v>
      </c>
      <c r="I445" s="1">
        <v>44171</v>
      </c>
      <c r="J445" s="966" t="s">
        <v>16753</v>
      </c>
      <c r="K445" t="s">
        <v>16754</v>
      </c>
      <c r="L445" t="s">
        <v>12</v>
      </c>
      <c r="M445" t="s">
        <v>16753</v>
      </c>
      <c r="N445" t="s">
        <v>16755</v>
      </c>
    </row>
    <row r="446" spans="1:14" x14ac:dyDescent="0.25">
      <c r="A446" s="3">
        <v>443</v>
      </c>
      <c r="B446" t="s">
        <v>463</v>
      </c>
      <c r="C446" t="s">
        <v>464</v>
      </c>
      <c r="D446" t="s">
        <v>462</v>
      </c>
      <c r="E446" t="s">
        <v>12</v>
      </c>
      <c r="F446" t="s">
        <v>465</v>
      </c>
      <c r="G446" s="1">
        <v>42440</v>
      </c>
      <c r="H446" s="1">
        <v>42527</v>
      </c>
      <c r="I446" s="1">
        <v>44171</v>
      </c>
      <c r="J446" s="966" t="s">
        <v>16753</v>
      </c>
      <c r="K446" t="s">
        <v>16754</v>
      </c>
      <c r="L446" t="s">
        <v>12</v>
      </c>
      <c r="M446" t="s">
        <v>16756</v>
      </c>
      <c r="N446" t="s">
        <v>16755</v>
      </c>
    </row>
    <row r="447" spans="1:14" x14ac:dyDescent="0.25">
      <c r="A447" s="3">
        <v>444</v>
      </c>
      <c r="B447" t="s">
        <v>466</v>
      </c>
      <c r="C447" t="s">
        <v>467</v>
      </c>
      <c r="D447" t="s">
        <v>468</v>
      </c>
      <c r="E447" t="s">
        <v>12</v>
      </c>
      <c r="F447" t="s">
        <v>469</v>
      </c>
      <c r="G447" s="1">
        <v>41963</v>
      </c>
      <c r="H447" s="1">
        <v>41992</v>
      </c>
      <c r="I447" s="1">
        <v>43088</v>
      </c>
      <c r="J447" s="966" t="s">
        <v>16757</v>
      </c>
      <c r="K447" t="s">
        <v>16758</v>
      </c>
      <c r="L447" t="s">
        <v>12</v>
      </c>
      <c r="M447" t="s">
        <v>16757</v>
      </c>
      <c r="N447" t="s">
        <v>16759</v>
      </c>
    </row>
    <row r="448" spans="1:14" x14ac:dyDescent="0.25">
      <c r="A448" s="3">
        <v>445</v>
      </c>
      <c r="B448" t="s">
        <v>466</v>
      </c>
      <c r="C448" t="s">
        <v>467</v>
      </c>
      <c r="D448" t="s">
        <v>468</v>
      </c>
      <c r="E448" t="s">
        <v>12</v>
      </c>
      <c r="F448" t="s">
        <v>469</v>
      </c>
      <c r="G448" s="1">
        <v>41963</v>
      </c>
      <c r="H448" s="1">
        <v>41992</v>
      </c>
      <c r="I448" s="1">
        <v>43088</v>
      </c>
      <c r="J448" s="966" t="s">
        <v>16760</v>
      </c>
      <c r="K448" t="s">
        <v>16761</v>
      </c>
      <c r="L448" t="s">
        <v>12</v>
      </c>
      <c r="M448" t="s">
        <v>16760</v>
      </c>
      <c r="N448" t="s">
        <v>16762</v>
      </c>
    </row>
    <row r="449" spans="1:14" x14ac:dyDescent="0.25">
      <c r="A449" s="3">
        <v>446</v>
      </c>
      <c r="B449" t="s">
        <v>466</v>
      </c>
      <c r="C449" t="s">
        <v>467</v>
      </c>
      <c r="D449" t="s">
        <v>468</v>
      </c>
      <c r="E449" t="s">
        <v>12</v>
      </c>
      <c r="F449" t="s">
        <v>469</v>
      </c>
      <c r="G449" s="1">
        <v>41963</v>
      </c>
      <c r="H449" s="1">
        <v>41992</v>
      </c>
      <c r="I449" s="1">
        <v>43088</v>
      </c>
      <c r="J449" s="966" t="s">
        <v>16763</v>
      </c>
      <c r="K449" t="s">
        <v>16764</v>
      </c>
      <c r="L449" t="s">
        <v>12</v>
      </c>
      <c r="M449" t="s">
        <v>16763</v>
      </c>
      <c r="N449" t="s">
        <v>16765</v>
      </c>
    </row>
    <row r="450" spans="1:14" x14ac:dyDescent="0.25">
      <c r="A450" s="3">
        <v>447</v>
      </c>
      <c r="B450" t="s">
        <v>466</v>
      </c>
      <c r="C450" t="s">
        <v>467</v>
      </c>
      <c r="D450" t="s">
        <v>468</v>
      </c>
      <c r="E450" t="s">
        <v>12</v>
      </c>
      <c r="F450" t="s">
        <v>469</v>
      </c>
      <c r="G450" s="1">
        <v>41963</v>
      </c>
      <c r="H450" s="1">
        <v>41992</v>
      </c>
      <c r="I450" s="1">
        <v>43088</v>
      </c>
      <c r="J450" s="966" t="s">
        <v>16766</v>
      </c>
      <c r="K450" t="s">
        <v>16767</v>
      </c>
      <c r="L450" t="s">
        <v>16768</v>
      </c>
      <c r="M450" t="s">
        <v>16766</v>
      </c>
      <c r="N450" t="s">
        <v>16768</v>
      </c>
    </row>
    <row r="451" spans="1:14" x14ac:dyDescent="0.25">
      <c r="A451" s="3">
        <v>448</v>
      </c>
      <c r="B451" t="s">
        <v>466</v>
      </c>
      <c r="C451" t="s">
        <v>467</v>
      </c>
      <c r="D451" t="s">
        <v>468</v>
      </c>
      <c r="E451" t="s">
        <v>12</v>
      </c>
      <c r="F451" t="s">
        <v>469</v>
      </c>
      <c r="G451" s="1">
        <v>41963</v>
      </c>
      <c r="H451" s="1">
        <v>41992</v>
      </c>
      <c r="I451" s="1">
        <v>43088</v>
      </c>
      <c r="J451" s="966" t="s">
        <v>16766</v>
      </c>
      <c r="K451" t="s">
        <v>16767</v>
      </c>
      <c r="L451" t="s">
        <v>16768</v>
      </c>
      <c r="M451" t="s">
        <v>16766</v>
      </c>
      <c r="N451" t="s">
        <v>16768</v>
      </c>
    </row>
    <row r="452" spans="1:14" x14ac:dyDescent="0.25">
      <c r="A452" s="3">
        <v>449</v>
      </c>
      <c r="B452" t="s">
        <v>466</v>
      </c>
      <c r="C452" t="s">
        <v>467</v>
      </c>
      <c r="D452" t="s">
        <v>468</v>
      </c>
      <c r="E452" t="s">
        <v>12</v>
      </c>
      <c r="F452" t="s">
        <v>469</v>
      </c>
      <c r="G452" s="1">
        <v>41963</v>
      </c>
      <c r="H452" s="1">
        <v>41992</v>
      </c>
      <c r="I452" s="1">
        <v>43088</v>
      </c>
      <c r="J452" s="966" t="s">
        <v>16769</v>
      </c>
      <c r="K452" t="s">
        <v>16770</v>
      </c>
      <c r="L452" t="s">
        <v>12</v>
      </c>
      <c r="M452" t="s">
        <v>16769</v>
      </c>
      <c r="N452" t="s">
        <v>16771</v>
      </c>
    </row>
    <row r="453" spans="1:14" x14ac:dyDescent="0.25">
      <c r="A453" s="3">
        <v>450</v>
      </c>
      <c r="B453" t="s">
        <v>466</v>
      </c>
      <c r="C453" t="s">
        <v>467</v>
      </c>
      <c r="D453" t="s">
        <v>468</v>
      </c>
      <c r="E453" t="s">
        <v>12</v>
      </c>
      <c r="F453" t="s">
        <v>469</v>
      </c>
      <c r="G453" s="1">
        <v>41963</v>
      </c>
      <c r="H453" s="1">
        <v>41992</v>
      </c>
      <c r="I453" s="1">
        <v>43088</v>
      </c>
      <c r="J453" s="966" t="s">
        <v>16772</v>
      </c>
      <c r="K453" t="s">
        <v>16773</v>
      </c>
      <c r="L453" t="s">
        <v>12</v>
      </c>
      <c r="M453" t="s">
        <v>16772</v>
      </c>
      <c r="N453" t="s">
        <v>16774</v>
      </c>
    </row>
    <row r="454" spans="1:14" x14ac:dyDescent="0.25">
      <c r="A454" s="3">
        <v>451</v>
      </c>
      <c r="B454" t="s">
        <v>466</v>
      </c>
      <c r="C454" t="s">
        <v>467</v>
      </c>
      <c r="D454" t="s">
        <v>468</v>
      </c>
      <c r="E454" t="s">
        <v>12</v>
      </c>
      <c r="F454" t="s">
        <v>469</v>
      </c>
      <c r="G454" s="1">
        <v>41963</v>
      </c>
      <c r="H454" s="1">
        <v>41992</v>
      </c>
      <c r="I454" s="1">
        <v>43088</v>
      </c>
      <c r="J454" s="966" t="s">
        <v>16775</v>
      </c>
      <c r="K454" t="s">
        <v>16776</v>
      </c>
      <c r="L454" t="s">
        <v>12</v>
      </c>
      <c r="M454" t="s">
        <v>16775</v>
      </c>
      <c r="N454" t="s">
        <v>16777</v>
      </c>
    </row>
    <row r="455" spans="1:14" x14ac:dyDescent="0.25">
      <c r="A455" s="3">
        <v>452</v>
      </c>
      <c r="B455" t="s">
        <v>466</v>
      </c>
      <c r="C455" t="s">
        <v>467</v>
      </c>
      <c r="D455" t="s">
        <v>468</v>
      </c>
      <c r="E455" t="s">
        <v>12</v>
      </c>
      <c r="F455" t="s">
        <v>469</v>
      </c>
      <c r="G455" s="1">
        <v>41963</v>
      </c>
      <c r="H455" s="1">
        <v>41992</v>
      </c>
      <c r="I455" s="1">
        <v>43088</v>
      </c>
      <c r="J455" s="966" t="s">
        <v>16778</v>
      </c>
      <c r="K455" t="s">
        <v>16779</v>
      </c>
      <c r="L455" t="s">
        <v>12</v>
      </c>
      <c r="M455" t="s">
        <v>16778</v>
      </c>
      <c r="N455" t="s">
        <v>16780</v>
      </c>
    </row>
    <row r="456" spans="1:14" x14ac:dyDescent="0.25">
      <c r="A456" s="3">
        <v>453</v>
      </c>
      <c r="B456" t="s">
        <v>466</v>
      </c>
      <c r="C456" t="s">
        <v>467</v>
      </c>
      <c r="D456" t="s">
        <v>468</v>
      </c>
      <c r="E456" t="s">
        <v>12</v>
      </c>
      <c r="F456" t="s">
        <v>469</v>
      </c>
      <c r="G456" s="1">
        <v>41963</v>
      </c>
      <c r="H456" s="1">
        <v>41992</v>
      </c>
      <c r="I456" s="1">
        <v>43088</v>
      </c>
      <c r="J456" s="966" t="s">
        <v>16781</v>
      </c>
      <c r="K456" t="s">
        <v>16782</v>
      </c>
      <c r="L456" t="s">
        <v>16783</v>
      </c>
      <c r="M456" t="s">
        <v>16781</v>
      </c>
      <c r="N456" t="s">
        <v>16783</v>
      </c>
    </row>
    <row r="457" spans="1:14" x14ac:dyDescent="0.25">
      <c r="A457" s="3">
        <v>454</v>
      </c>
      <c r="B457" t="s">
        <v>466</v>
      </c>
      <c r="C457" t="s">
        <v>467</v>
      </c>
      <c r="D457" t="s">
        <v>468</v>
      </c>
      <c r="E457" t="s">
        <v>12</v>
      </c>
      <c r="F457" t="s">
        <v>469</v>
      </c>
      <c r="G457" s="1">
        <v>41963</v>
      </c>
      <c r="H457" s="1">
        <v>41992</v>
      </c>
      <c r="I457" s="1">
        <v>43088</v>
      </c>
      <c r="J457" s="966" t="s">
        <v>16781</v>
      </c>
      <c r="K457" t="s">
        <v>16782</v>
      </c>
      <c r="L457" t="s">
        <v>16783</v>
      </c>
      <c r="M457" t="s">
        <v>16781</v>
      </c>
      <c r="N457" t="s">
        <v>16783</v>
      </c>
    </row>
    <row r="458" spans="1:14" x14ac:dyDescent="0.25">
      <c r="A458" s="3">
        <v>455</v>
      </c>
      <c r="B458" t="s">
        <v>466</v>
      </c>
      <c r="C458" t="s">
        <v>467</v>
      </c>
      <c r="D458" t="s">
        <v>468</v>
      </c>
      <c r="E458" t="s">
        <v>12</v>
      </c>
      <c r="F458" t="s">
        <v>469</v>
      </c>
      <c r="G458" s="1">
        <v>41963</v>
      </c>
      <c r="H458" s="1">
        <v>41992</v>
      </c>
      <c r="I458" s="1">
        <v>43088</v>
      </c>
      <c r="J458" s="966" t="s">
        <v>16784</v>
      </c>
      <c r="K458" t="s">
        <v>16785</v>
      </c>
      <c r="L458" t="s">
        <v>12</v>
      </c>
      <c r="M458" t="s">
        <v>16784</v>
      </c>
      <c r="N458" t="s">
        <v>16786</v>
      </c>
    </row>
    <row r="459" spans="1:14" x14ac:dyDescent="0.25">
      <c r="A459" s="3">
        <v>456</v>
      </c>
      <c r="B459" t="s">
        <v>470</v>
      </c>
      <c r="C459" t="s">
        <v>471</v>
      </c>
      <c r="D459" t="s">
        <v>472</v>
      </c>
      <c r="E459" t="s">
        <v>12</v>
      </c>
      <c r="F459" t="s">
        <v>473</v>
      </c>
      <c r="G459" s="1">
        <v>42503</v>
      </c>
      <c r="H459" s="1">
        <v>42520</v>
      </c>
      <c r="I459" s="1">
        <v>43615</v>
      </c>
      <c r="J459" s="966" t="s">
        <v>16850</v>
      </c>
      <c r="K459" t="s">
        <v>16851</v>
      </c>
      <c r="L459" t="s">
        <v>12</v>
      </c>
      <c r="M459" t="s">
        <v>16850</v>
      </c>
      <c r="N459" t="s">
        <v>16852</v>
      </c>
    </row>
    <row r="460" spans="1:14" x14ac:dyDescent="0.25">
      <c r="A460" s="3">
        <v>457</v>
      </c>
      <c r="B460" t="s">
        <v>470</v>
      </c>
      <c r="C460" t="s">
        <v>471</v>
      </c>
      <c r="D460" t="s">
        <v>472</v>
      </c>
      <c r="E460" t="s">
        <v>12</v>
      </c>
      <c r="F460" t="s">
        <v>473</v>
      </c>
      <c r="G460" s="1">
        <v>42503</v>
      </c>
      <c r="H460" s="1">
        <v>42520</v>
      </c>
      <c r="I460" s="1">
        <v>43615</v>
      </c>
      <c r="J460" s="966" t="s">
        <v>16853</v>
      </c>
      <c r="K460" t="s">
        <v>16854</v>
      </c>
      <c r="L460" t="s">
        <v>12</v>
      </c>
      <c r="M460" t="s">
        <v>16853</v>
      </c>
      <c r="N460" t="s">
        <v>16855</v>
      </c>
    </row>
    <row r="461" spans="1:14" x14ac:dyDescent="0.25">
      <c r="A461" s="3">
        <v>458</v>
      </c>
      <c r="B461" t="s">
        <v>470</v>
      </c>
      <c r="C461" t="s">
        <v>471</v>
      </c>
      <c r="D461" t="s">
        <v>472</v>
      </c>
      <c r="E461" t="s">
        <v>12</v>
      </c>
      <c r="F461" t="s">
        <v>473</v>
      </c>
      <c r="G461" s="1">
        <v>42503</v>
      </c>
      <c r="H461" s="1">
        <v>42520</v>
      </c>
      <c r="I461" s="1">
        <v>43615</v>
      </c>
      <c r="J461" s="966" t="s">
        <v>16856</v>
      </c>
      <c r="K461" t="s">
        <v>16857</v>
      </c>
      <c r="L461" t="s">
        <v>12</v>
      </c>
      <c r="M461" t="s">
        <v>16856</v>
      </c>
      <c r="N461" t="s">
        <v>16858</v>
      </c>
    </row>
    <row r="462" spans="1:14" x14ac:dyDescent="0.25">
      <c r="A462" s="3">
        <v>459</v>
      </c>
      <c r="B462" t="s">
        <v>470</v>
      </c>
      <c r="C462" t="s">
        <v>471</v>
      </c>
      <c r="D462" t="s">
        <v>472</v>
      </c>
      <c r="E462" t="s">
        <v>12</v>
      </c>
      <c r="F462" t="s">
        <v>473</v>
      </c>
      <c r="G462" s="1">
        <v>42503</v>
      </c>
      <c r="H462" s="1">
        <v>42520</v>
      </c>
      <c r="I462" s="1">
        <v>43615</v>
      </c>
      <c r="J462" s="966" t="s">
        <v>16859</v>
      </c>
      <c r="K462" t="s">
        <v>16860</v>
      </c>
      <c r="L462" t="s">
        <v>12</v>
      </c>
      <c r="M462" t="s">
        <v>16859</v>
      </c>
      <c r="N462" t="s">
        <v>16861</v>
      </c>
    </row>
    <row r="463" spans="1:14" x14ac:dyDescent="0.25">
      <c r="A463" s="3">
        <v>460</v>
      </c>
      <c r="B463" t="s">
        <v>470</v>
      </c>
      <c r="C463" t="s">
        <v>471</v>
      </c>
      <c r="D463" t="s">
        <v>472</v>
      </c>
      <c r="E463" t="s">
        <v>12</v>
      </c>
      <c r="F463" t="s">
        <v>473</v>
      </c>
      <c r="G463" s="1">
        <v>42503</v>
      </c>
      <c r="H463" s="1">
        <v>42520</v>
      </c>
      <c r="I463" s="1">
        <v>43615</v>
      </c>
      <c r="J463" s="966" t="s">
        <v>16862</v>
      </c>
      <c r="K463" t="s">
        <v>16863</v>
      </c>
      <c r="L463" t="s">
        <v>12</v>
      </c>
      <c r="M463" t="s">
        <v>16862</v>
      </c>
      <c r="N463" t="s">
        <v>16864</v>
      </c>
    </row>
    <row r="464" spans="1:14" x14ac:dyDescent="0.25">
      <c r="A464" s="3">
        <v>461</v>
      </c>
      <c r="B464" t="s">
        <v>470</v>
      </c>
      <c r="C464" t="s">
        <v>471</v>
      </c>
      <c r="D464" t="s">
        <v>472</v>
      </c>
      <c r="E464" t="s">
        <v>12</v>
      </c>
      <c r="F464" t="s">
        <v>473</v>
      </c>
      <c r="G464" s="1">
        <v>42503</v>
      </c>
      <c r="H464" s="1">
        <v>42520</v>
      </c>
      <c r="I464" s="1">
        <v>43615</v>
      </c>
      <c r="J464" s="966" t="s">
        <v>16865</v>
      </c>
      <c r="K464" t="s">
        <v>16866</v>
      </c>
      <c r="L464" t="s">
        <v>12</v>
      </c>
      <c r="M464" t="s">
        <v>16865</v>
      </c>
      <c r="N464" t="s">
        <v>16867</v>
      </c>
    </row>
    <row r="465" spans="1:14" x14ac:dyDescent="0.25">
      <c r="A465" s="3">
        <v>462</v>
      </c>
      <c r="B465" t="s">
        <v>470</v>
      </c>
      <c r="C465" t="s">
        <v>471</v>
      </c>
      <c r="D465" t="s">
        <v>472</v>
      </c>
      <c r="E465" t="s">
        <v>12</v>
      </c>
      <c r="F465" t="s">
        <v>473</v>
      </c>
      <c r="G465" s="1">
        <v>42503</v>
      </c>
      <c r="H465" s="1">
        <v>42520</v>
      </c>
      <c r="I465" s="1">
        <v>43615</v>
      </c>
      <c r="J465" s="966" t="s">
        <v>16868</v>
      </c>
      <c r="K465" t="s">
        <v>16869</v>
      </c>
      <c r="L465" t="s">
        <v>12</v>
      </c>
      <c r="M465" t="s">
        <v>16868</v>
      </c>
      <c r="N465" t="s">
        <v>16870</v>
      </c>
    </row>
    <row r="466" spans="1:14" x14ac:dyDescent="0.25">
      <c r="A466" s="3">
        <v>463</v>
      </c>
      <c r="B466" t="s">
        <v>470</v>
      </c>
      <c r="C466" t="s">
        <v>471</v>
      </c>
      <c r="D466" t="s">
        <v>472</v>
      </c>
      <c r="E466" t="s">
        <v>12</v>
      </c>
      <c r="F466" t="s">
        <v>473</v>
      </c>
      <c r="G466" s="1">
        <v>42503</v>
      </c>
      <c r="H466" s="1">
        <v>42520</v>
      </c>
      <c r="I466" s="1">
        <v>43615</v>
      </c>
      <c r="J466" s="966" t="s">
        <v>16871</v>
      </c>
      <c r="K466" t="s">
        <v>16872</v>
      </c>
      <c r="L466" t="s">
        <v>12</v>
      </c>
      <c r="M466" t="s">
        <v>16871</v>
      </c>
      <c r="N466" t="s">
        <v>16873</v>
      </c>
    </row>
    <row r="467" spans="1:14" x14ac:dyDescent="0.25">
      <c r="A467" s="3">
        <v>464</v>
      </c>
      <c r="B467" t="s">
        <v>470</v>
      </c>
      <c r="C467" t="s">
        <v>471</v>
      </c>
      <c r="D467" t="s">
        <v>472</v>
      </c>
      <c r="E467" t="s">
        <v>12</v>
      </c>
      <c r="F467" t="s">
        <v>473</v>
      </c>
      <c r="G467" s="1">
        <v>42503</v>
      </c>
      <c r="H467" s="1">
        <v>42520</v>
      </c>
      <c r="I467" s="1">
        <v>43615</v>
      </c>
      <c r="J467" s="966" t="s">
        <v>16874</v>
      </c>
      <c r="K467" t="s">
        <v>16875</v>
      </c>
      <c r="L467" t="s">
        <v>12</v>
      </c>
      <c r="M467" t="s">
        <v>16874</v>
      </c>
      <c r="N467" t="s">
        <v>16876</v>
      </c>
    </row>
    <row r="468" spans="1:14" x14ac:dyDescent="0.25">
      <c r="A468" s="3">
        <v>465</v>
      </c>
      <c r="B468" t="s">
        <v>470</v>
      </c>
      <c r="C468" t="s">
        <v>471</v>
      </c>
      <c r="D468" t="s">
        <v>472</v>
      </c>
      <c r="E468" t="s">
        <v>12</v>
      </c>
      <c r="F468" t="s">
        <v>473</v>
      </c>
      <c r="G468" s="1">
        <v>42503</v>
      </c>
      <c r="H468" s="1">
        <v>42520</v>
      </c>
      <c r="I468" s="1">
        <v>43615</v>
      </c>
      <c r="J468" s="966" t="s">
        <v>16877</v>
      </c>
      <c r="K468" t="s">
        <v>16878</v>
      </c>
      <c r="L468" t="s">
        <v>12</v>
      </c>
      <c r="M468" t="s">
        <v>16877</v>
      </c>
      <c r="N468" t="s">
        <v>16879</v>
      </c>
    </row>
    <row r="469" spans="1:14" x14ac:dyDescent="0.25">
      <c r="A469" s="3">
        <v>466</v>
      </c>
      <c r="B469" t="s">
        <v>477</v>
      </c>
      <c r="C469" t="s">
        <v>478</v>
      </c>
      <c r="D469" t="s">
        <v>479</v>
      </c>
      <c r="E469" t="s">
        <v>12</v>
      </c>
      <c r="F469" t="s">
        <v>480</v>
      </c>
      <c r="G469" s="1">
        <v>41936</v>
      </c>
      <c r="H469" s="1">
        <v>41988</v>
      </c>
      <c r="I469" s="1">
        <v>43449</v>
      </c>
      <c r="J469" s="966" t="s">
        <v>16914</v>
      </c>
      <c r="K469" t="s">
        <v>16915</v>
      </c>
      <c r="L469" t="s">
        <v>12</v>
      </c>
      <c r="M469" t="s">
        <v>16914</v>
      </c>
      <c r="N469" t="s">
        <v>16916</v>
      </c>
    </row>
    <row r="470" spans="1:14" x14ac:dyDescent="0.25">
      <c r="A470" s="3">
        <v>467</v>
      </c>
      <c r="B470" t="s">
        <v>477</v>
      </c>
      <c r="C470" t="s">
        <v>478</v>
      </c>
      <c r="D470" t="s">
        <v>479</v>
      </c>
      <c r="E470" t="s">
        <v>12</v>
      </c>
      <c r="F470" t="s">
        <v>480</v>
      </c>
      <c r="G470" s="1">
        <v>41936</v>
      </c>
      <c r="H470" s="1">
        <v>41988</v>
      </c>
      <c r="I470" s="1">
        <v>43449</v>
      </c>
      <c r="J470" s="966" t="s">
        <v>16917</v>
      </c>
      <c r="K470" t="s">
        <v>16918</v>
      </c>
      <c r="L470" t="s">
        <v>12</v>
      </c>
      <c r="M470" t="s">
        <v>16917</v>
      </c>
      <c r="N470" t="s">
        <v>16919</v>
      </c>
    </row>
    <row r="471" spans="1:14" x14ac:dyDescent="0.25">
      <c r="A471" s="3">
        <v>468</v>
      </c>
      <c r="B471" t="s">
        <v>481</v>
      </c>
      <c r="C471" t="s">
        <v>482</v>
      </c>
      <c r="D471" t="s">
        <v>479</v>
      </c>
      <c r="E471" t="s">
        <v>12</v>
      </c>
      <c r="F471" t="s">
        <v>479</v>
      </c>
      <c r="G471" s="1">
        <v>41926</v>
      </c>
      <c r="H471" s="1">
        <v>41942</v>
      </c>
      <c r="I471" s="1">
        <v>43038</v>
      </c>
      <c r="J471" s="966" t="s">
        <v>16920</v>
      </c>
      <c r="K471" t="s">
        <v>16921</v>
      </c>
      <c r="L471" t="s">
        <v>12</v>
      </c>
      <c r="M471" t="s">
        <v>16920</v>
      </c>
      <c r="N471" t="s">
        <v>16922</v>
      </c>
    </row>
    <row r="472" spans="1:14" x14ac:dyDescent="0.25">
      <c r="A472" s="3">
        <v>469</v>
      </c>
      <c r="B472" t="s">
        <v>481</v>
      </c>
      <c r="C472" t="s">
        <v>482</v>
      </c>
      <c r="D472" t="s">
        <v>479</v>
      </c>
      <c r="E472" t="s">
        <v>12</v>
      </c>
      <c r="F472" t="s">
        <v>479</v>
      </c>
      <c r="G472" s="1">
        <v>41926</v>
      </c>
      <c r="H472" s="1">
        <v>41942</v>
      </c>
      <c r="I472" s="1">
        <v>43038</v>
      </c>
      <c r="J472" s="966" t="s">
        <v>16923</v>
      </c>
      <c r="K472" t="s">
        <v>16924</v>
      </c>
      <c r="L472" t="s">
        <v>12</v>
      </c>
      <c r="M472" t="s">
        <v>16923</v>
      </c>
      <c r="N472" t="s">
        <v>16925</v>
      </c>
    </row>
    <row r="473" spans="1:14" x14ac:dyDescent="0.25">
      <c r="A473" s="3">
        <v>470</v>
      </c>
      <c r="B473" t="s">
        <v>483</v>
      </c>
      <c r="C473" t="s">
        <v>484</v>
      </c>
      <c r="D473" t="s">
        <v>485</v>
      </c>
      <c r="E473" t="s">
        <v>12</v>
      </c>
      <c r="F473" t="s">
        <v>486</v>
      </c>
      <c r="G473" s="1">
        <v>42534</v>
      </c>
      <c r="H473" s="1">
        <v>42538</v>
      </c>
      <c r="I473" s="1">
        <v>43268</v>
      </c>
      <c r="J473" s="966" t="s">
        <v>16926</v>
      </c>
      <c r="K473" t="s">
        <v>16927</v>
      </c>
      <c r="L473" t="s">
        <v>12</v>
      </c>
      <c r="M473" t="s">
        <v>16926</v>
      </c>
      <c r="N473" t="s">
        <v>16928</v>
      </c>
    </row>
    <row r="474" spans="1:14" x14ac:dyDescent="0.25">
      <c r="A474" s="3">
        <v>471</v>
      </c>
      <c r="B474" t="s">
        <v>483</v>
      </c>
      <c r="C474" t="s">
        <v>484</v>
      </c>
      <c r="D474" t="s">
        <v>485</v>
      </c>
      <c r="E474" t="s">
        <v>12</v>
      </c>
      <c r="F474" t="s">
        <v>486</v>
      </c>
      <c r="G474" s="1">
        <v>42534</v>
      </c>
      <c r="H474" s="1">
        <v>42538</v>
      </c>
      <c r="I474" s="1">
        <v>43268</v>
      </c>
      <c r="J474" s="966" t="s">
        <v>16929</v>
      </c>
      <c r="K474" t="s">
        <v>16930</v>
      </c>
      <c r="L474" t="s">
        <v>12</v>
      </c>
      <c r="M474" t="s">
        <v>16929</v>
      </c>
      <c r="N474" t="s">
        <v>16931</v>
      </c>
    </row>
    <row r="475" spans="1:14" x14ac:dyDescent="0.25">
      <c r="A475" s="3">
        <v>472</v>
      </c>
      <c r="B475" t="s">
        <v>487</v>
      </c>
      <c r="C475" t="s">
        <v>488</v>
      </c>
      <c r="D475" t="s">
        <v>489</v>
      </c>
      <c r="E475" t="s">
        <v>12</v>
      </c>
      <c r="F475" t="s">
        <v>490</v>
      </c>
      <c r="G475" s="1">
        <v>42534</v>
      </c>
      <c r="H475" s="1">
        <v>42583</v>
      </c>
      <c r="I475" s="1">
        <v>44409</v>
      </c>
      <c r="J475" s="966" t="s">
        <v>16932</v>
      </c>
      <c r="K475" t="s">
        <v>14022</v>
      </c>
      <c r="L475" t="s">
        <v>12</v>
      </c>
      <c r="M475" t="s">
        <v>16932</v>
      </c>
      <c r="N475" t="s">
        <v>14021</v>
      </c>
    </row>
    <row r="476" spans="1:14" x14ac:dyDescent="0.25">
      <c r="A476" s="3">
        <v>473</v>
      </c>
      <c r="B476" t="s">
        <v>491</v>
      </c>
      <c r="C476" t="s">
        <v>492</v>
      </c>
      <c r="D476" t="s">
        <v>493</v>
      </c>
      <c r="E476" t="s">
        <v>12</v>
      </c>
      <c r="F476" t="s">
        <v>494</v>
      </c>
      <c r="G476" s="1">
        <v>42565</v>
      </c>
      <c r="H476" s="1">
        <v>42591</v>
      </c>
      <c r="I476" s="1">
        <v>43321</v>
      </c>
      <c r="J476" s="966" t="s">
        <v>16933</v>
      </c>
      <c r="K476" t="s">
        <v>16934</v>
      </c>
      <c r="L476" t="s">
        <v>12</v>
      </c>
      <c r="M476" t="s">
        <v>16933</v>
      </c>
      <c r="N476" t="s">
        <v>16935</v>
      </c>
    </row>
    <row r="477" spans="1:14" x14ac:dyDescent="0.25">
      <c r="A477" s="3">
        <v>474</v>
      </c>
      <c r="B477" t="s">
        <v>491</v>
      </c>
      <c r="C477" t="s">
        <v>492</v>
      </c>
      <c r="D477" t="s">
        <v>493</v>
      </c>
      <c r="E477" t="s">
        <v>12</v>
      </c>
      <c r="F477" t="s">
        <v>494</v>
      </c>
      <c r="G477" s="1">
        <v>42565</v>
      </c>
      <c r="H477" s="1">
        <v>42591</v>
      </c>
      <c r="I477" s="1">
        <v>43321</v>
      </c>
      <c r="J477" s="966" t="s">
        <v>16936</v>
      </c>
      <c r="K477" t="s">
        <v>16937</v>
      </c>
      <c r="L477" t="s">
        <v>12</v>
      </c>
      <c r="M477" t="s">
        <v>16936</v>
      </c>
      <c r="N477" t="s">
        <v>16938</v>
      </c>
    </row>
    <row r="478" spans="1:14" x14ac:dyDescent="0.25">
      <c r="A478" s="3">
        <v>475</v>
      </c>
      <c r="B478" t="s">
        <v>491</v>
      </c>
      <c r="C478" t="s">
        <v>492</v>
      </c>
      <c r="D478" t="s">
        <v>493</v>
      </c>
      <c r="E478" t="s">
        <v>12</v>
      </c>
      <c r="F478" t="s">
        <v>494</v>
      </c>
      <c r="G478" s="1">
        <v>42565</v>
      </c>
      <c r="H478" s="1">
        <v>42591</v>
      </c>
      <c r="I478" s="1">
        <v>43321</v>
      </c>
      <c r="J478" s="966" t="s">
        <v>16939</v>
      </c>
      <c r="K478" t="s">
        <v>16940</v>
      </c>
      <c r="L478" t="s">
        <v>12</v>
      </c>
      <c r="M478" t="s">
        <v>16939</v>
      </c>
      <c r="N478" t="s">
        <v>16941</v>
      </c>
    </row>
    <row r="479" spans="1:14" x14ac:dyDescent="0.25">
      <c r="A479" s="3">
        <v>476</v>
      </c>
      <c r="B479" t="s">
        <v>491</v>
      </c>
      <c r="C479" t="s">
        <v>492</v>
      </c>
      <c r="D479" t="s">
        <v>493</v>
      </c>
      <c r="E479" t="s">
        <v>12</v>
      </c>
      <c r="F479" t="s">
        <v>494</v>
      </c>
      <c r="G479" s="1">
        <v>42565</v>
      </c>
      <c r="H479" s="1">
        <v>42591</v>
      </c>
      <c r="I479" s="1">
        <v>43321</v>
      </c>
      <c r="J479" s="966" t="s">
        <v>16942</v>
      </c>
      <c r="K479" t="s">
        <v>16943</v>
      </c>
      <c r="L479" t="s">
        <v>12</v>
      </c>
      <c r="M479" t="s">
        <v>16942</v>
      </c>
      <c r="N479" t="s">
        <v>16944</v>
      </c>
    </row>
    <row r="480" spans="1:14" x14ac:dyDescent="0.25">
      <c r="A480" s="3">
        <v>477</v>
      </c>
      <c r="B480" t="s">
        <v>491</v>
      </c>
      <c r="C480" t="s">
        <v>492</v>
      </c>
      <c r="D480" t="s">
        <v>493</v>
      </c>
      <c r="E480" t="s">
        <v>12</v>
      </c>
      <c r="F480" t="s">
        <v>494</v>
      </c>
      <c r="G480" s="1">
        <v>42565</v>
      </c>
      <c r="H480" s="1">
        <v>42591</v>
      </c>
      <c r="I480" s="1">
        <v>43321</v>
      </c>
      <c r="J480" s="966" t="s">
        <v>16945</v>
      </c>
      <c r="K480" t="s">
        <v>16946</v>
      </c>
      <c r="L480" t="s">
        <v>12</v>
      </c>
      <c r="M480" t="s">
        <v>16945</v>
      </c>
      <c r="N480" t="s">
        <v>16947</v>
      </c>
    </row>
    <row r="481" spans="1:14" x14ac:dyDescent="0.25">
      <c r="A481" s="3">
        <v>478</v>
      </c>
      <c r="B481" t="s">
        <v>495</v>
      </c>
      <c r="C481" t="s">
        <v>496</v>
      </c>
      <c r="D481" t="s">
        <v>458</v>
      </c>
      <c r="E481" t="s">
        <v>12</v>
      </c>
      <c r="F481" t="s">
        <v>461</v>
      </c>
      <c r="G481" s="1">
        <v>42458</v>
      </c>
      <c r="H481" s="1">
        <v>42543</v>
      </c>
      <c r="I481" s="1">
        <v>44187</v>
      </c>
      <c r="J481" s="966" t="s">
        <v>16954</v>
      </c>
      <c r="K481" t="s">
        <v>16955</v>
      </c>
      <c r="L481" t="s">
        <v>12</v>
      </c>
      <c r="M481" t="s">
        <v>16954</v>
      </c>
      <c r="N481" t="s">
        <v>16956</v>
      </c>
    </row>
    <row r="482" spans="1:14" x14ac:dyDescent="0.25">
      <c r="A482" s="3">
        <v>479</v>
      </c>
      <c r="B482" t="s">
        <v>495</v>
      </c>
      <c r="C482" t="s">
        <v>496</v>
      </c>
      <c r="D482" t="s">
        <v>458</v>
      </c>
      <c r="E482" t="s">
        <v>12</v>
      </c>
      <c r="F482" t="s">
        <v>461</v>
      </c>
      <c r="G482" s="1">
        <v>42458</v>
      </c>
      <c r="H482" s="1">
        <v>42543</v>
      </c>
      <c r="I482" s="1">
        <v>44187</v>
      </c>
      <c r="J482" s="966" t="s">
        <v>16957</v>
      </c>
      <c r="K482" t="s">
        <v>16958</v>
      </c>
      <c r="L482" t="s">
        <v>12</v>
      </c>
      <c r="M482" t="s">
        <v>16957</v>
      </c>
      <c r="N482" t="s">
        <v>16959</v>
      </c>
    </row>
    <row r="483" spans="1:14" x14ac:dyDescent="0.25">
      <c r="A483" s="3">
        <v>480</v>
      </c>
      <c r="B483" t="s">
        <v>495</v>
      </c>
      <c r="C483" t="s">
        <v>496</v>
      </c>
      <c r="D483" t="s">
        <v>458</v>
      </c>
      <c r="E483" t="s">
        <v>12</v>
      </c>
      <c r="F483" t="s">
        <v>461</v>
      </c>
      <c r="G483" s="1">
        <v>42458</v>
      </c>
      <c r="H483" s="1">
        <v>42543</v>
      </c>
      <c r="I483" s="1">
        <v>44187</v>
      </c>
      <c r="J483" s="966" t="s">
        <v>16960</v>
      </c>
      <c r="K483" t="s">
        <v>16961</v>
      </c>
      <c r="L483" t="s">
        <v>12</v>
      </c>
      <c r="M483" t="s">
        <v>16960</v>
      </c>
      <c r="N483" t="s">
        <v>16962</v>
      </c>
    </row>
    <row r="484" spans="1:14" x14ac:dyDescent="0.25">
      <c r="A484" s="3">
        <v>481</v>
      </c>
      <c r="B484" t="s">
        <v>495</v>
      </c>
      <c r="C484" t="s">
        <v>496</v>
      </c>
      <c r="D484" t="s">
        <v>458</v>
      </c>
      <c r="E484" t="s">
        <v>12</v>
      </c>
      <c r="F484" t="s">
        <v>461</v>
      </c>
      <c r="G484" s="1">
        <v>42458</v>
      </c>
      <c r="H484" s="1">
        <v>42543</v>
      </c>
      <c r="I484" s="1">
        <v>44187</v>
      </c>
      <c r="J484" s="966" t="s">
        <v>16960</v>
      </c>
      <c r="K484" t="s">
        <v>16961</v>
      </c>
      <c r="L484" t="s">
        <v>12</v>
      </c>
      <c r="M484" t="s">
        <v>16963</v>
      </c>
      <c r="N484" t="s">
        <v>16962</v>
      </c>
    </row>
    <row r="485" spans="1:14" x14ac:dyDescent="0.25">
      <c r="A485" s="3">
        <v>482</v>
      </c>
      <c r="B485" t="s">
        <v>495</v>
      </c>
      <c r="C485" t="s">
        <v>496</v>
      </c>
      <c r="D485" t="s">
        <v>458</v>
      </c>
      <c r="E485" t="s">
        <v>12</v>
      </c>
      <c r="F485" t="s">
        <v>461</v>
      </c>
      <c r="G485" s="1">
        <v>42458</v>
      </c>
      <c r="H485" s="1">
        <v>42543</v>
      </c>
      <c r="I485" s="1">
        <v>44187</v>
      </c>
      <c r="J485" s="966" t="s">
        <v>16960</v>
      </c>
      <c r="K485" t="s">
        <v>16961</v>
      </c>
      <c r="L485" t="s">
        <v>12</v>
      </c>
      <c r="M485" t="s">
        <v>16963</v>
      </c>
      <c r="N485" t="s">
        <v>16962</v>
      </c>
    </row>
    <row r="486" spans="1:14" x14ac:dyDescent="0.25">
      <c r="A486" s="3">
        <v>483</v>
      </c>
      <c r="B486" t="s">
        <v>495</v>
      </c>
      <c r="C486" t="s">
        <v>496</v>
      </c>
      <c r="D486" t="s">
        <v>458</v>
      </c>
      <c r="E486" t="s">
        <v>12</v>
      </c>
      <c r="F486" t="s">
        <v>461</v>
      </c>
      <c r="G486" s="1">
        <v>42458</v>
      </c>
      <c r="H486" s="1">
        <v>42543</v>
      </c>
      <c r="I486" s="1">
        <v>44187</v>
      </c>
      <c r="J486" s="966" t="s">
        <v>16964</v>
      </c>
      <c r="K486" t="s">
        <v>16965</v>
      </c>
      <c r="L486" t="s">
        <v>12</v>
      </c>
      <c r="M486" t="s">
        <v>16964</v>
      </c>
      <c r="N486" t="s">
        <v>16966</v>
      </c>
    </row>
    <row r="487" spans="1:14" x14ac:dyDescent="0.25">
      <c r="A487" s="3">
        <v>484</v>
      </c>
      <c r="B487" t="s">
        <v>495</v>
      </c>
      <c r="C487" t="s">
        <v>496</v>
      </c>
      <c r="D487" t="s">
        <v>458</v>
      </c>
      <c r="E487" t="s">
        <v>12</v>
      </c>
      <c r="F487" t="s">
        <v>461</v>
      </c>
      <c r="G487" s="1">
        <v>42458</v>
      </c>
      <c r="H487" s="1">
        <v>42543</v>
      </c>
      <c r="I487" s="1">
        <v>44187</v>
      </c>
      <c r="J487" s="966" t="s">
        <v>16964</v>
      </c>
      <c r="K487" t="s">
        <v>16965</v>
      </c>
      <c r="L487" t="s">
        <v>12</v>
      </c>
      <c r="M487" t="s">
        <v>16967</v>
      </c>
      <c r="N487" t="s">
        <v>16966</v>
      </c>
    </row>
    <row r="488" spans="1:14" x14ac:dyDescent="0.25">
      <c r="A488" s="3">
        <v>485</v>
      </c>
      <c r="B488" t="s">
        <v>495</v>
      </c>
      <c r="C488" t="s">
        <v>496</v>
      </c>
      <c r="D488" t="s">
        <v>458</v>
      </c>
      <c r="E488" t="s">
        <v>12</v>
      </c>
      <c r="F488" t="s">
        <v>461</v>
      </c>
      <c r="G488" s="1">
        <v>42458</v>
      </c>
      <c r="H488" s="1">
        <v>42543</v>
      </c>
      <c r="I488" s="1">
        <v>44187</v>
      </c>
      <c r="J488" s="966" t="s">
        <v>16964</v>
      </c>
      <c r="K488" t="s">
        <v>16965</v>
      </c>
      <c r="L488" t="s">
        <v>12</v>
      </c>
      <c r="M488" t="s">
        <v>16967</v>
      </c>
      <c r="N488" t="s">
        <v>16966</v>
      </c>
    </row>
    <row r="489" spans="1:14" x14ac:dyDescent="0.25">
      <c r="A489" s="3">
        <v>486</v>
      </c>
      <c r="B489" t="s">
        <v>495</v>
      </c>
      <c r="C489" t="s">
        <v>496</v>
      </c>
      <c r="D489" t="s">
        <v>458</v>
      </c>
      <c r="E489" t="s">
        <v>12</v>
      </c>
      <c r="F489" t="s">
        <v>461</v>
      </c>
      <c r="G489" s="1">
        <v>42458</v>
      </c>
      <c r="H489" s="1">
        <v>42543</v>
      </c>
      <c r="I489" s="1">
        <v>44187</v>
      </c>
      <c r="J489" s="966" t="s">
        <v>16968</v>
      </c>
      <c r="K489" t="s">
        <v>16969</v>
      </c>
      <c r="L489" t="s">
        <v>12</v>
      </c>
      <c r="M489" t="s">
        <v>16968</v>
      </c>
      <c r="N489" t="s">
        <v>16970</v>
      </c>
    </row>
    <row r="490" spans="1:14" x14ac:dyDescent="0.25">
      <c r="A490" s="3">
        <v>487</v>
      </c>
      <c r="B490" t="s">
        <v>495</v>
      </c>
      <c r="C490" t="s">
        <v>496</v>
      </c>
      <c r="D490" t="s">
        <v>458</v>
      </c>
      <c r="E490" t="s">
        <v>12</v>
      </c>
      <c r="F490" t="s">
        <v>461</v>
      </c>
      <c r="G490" s="1">
        <v>42458</v>
      </c>
      <c r="H490" s="1">
        <v>42543</v>
      </c>
      <c r="I490" s="1">
        <v>44187</v>
      </c>
      <c r="J490" s="966" t="s">
        <v>16968</v>
      </c>
      <c r="K490" t="s">
        <v>16969</v>
      </c>
      <c r="L490" t="s">
        <v>12</v>
      </c>
      <c r="M490" t="s">
        <v>16971</v>
      </c>
      <c r="N490" t="s">
        <v>16970</v>
      </c>
    </row>
    <row r="491" spans="1:14" x14ac:dyDescent="0.25">
      <c r="A491" s="3">
        <v>488</v>
      </c>
      <c r="B491" t="s">
        <v>495</v>
      </c>
      <c r="C491" t="s">
        <v>496</v>
      </c>
      <c r="D491" t="s">
        <v>458</v>
      </c>
      <c r="E491" t="s">
        <v>12</v>
      </c>
      <c r="F491" t="s">
        <v>461</v>
      </c>
      <c r="G491" s="1">
        <v>42458</v>
      </c>
      <c r="H491" s="1">
        <v>42543</v>
      </c>
      <c r="I491" s="1">
        <v>44187</v>
      </c>
      <c r="J491" s="966" t="s">
        <v>16968</v>
      </c>
      <c r="K491" t="s">
        <v>16969</v>
      </c>
      <c r="L491" t="s">
        <v>12</v>
      </c>
      <c r="M491" t="s">
        <v>16971</v>
      </c>
      <c r="N491" t="s">
        <v>16970</v>
      </c>
    </row>
    <row r="492" spans="1:14" x14ac:dyDescent="0.25">
      <c r="A492" s="3">
        <v>489</v>
      </c>
      <c r="B492" t="s">
        <v>497</v>
      </c>
      <c r="C492" t="s">
        <v>498</v>
      </c>
      <c r="D492" t="s">
        <v>499</v>
      </c>
      <c r="E492" t="s">
        <v>12</v>
      </c>
      <c r="F492" t="s">
        <v>500</v>
      </c>
      <c r="G492" s="1">
        <v>42459</v>
      </c>
      <c r="H492" s="1">
        <v>42502</v>
      </c>
      <c r="I492" s="1">
        <v>43597</v>
      </c>
      <c r="J492" s="966" t="s">
        <v>16984</v>
      </c>
      <c r="K492" t="s">
        <v>16985</v>
      </c>
      <c r="L492" t="s">
        <v>12</v>
      </c>
      <c r="M492" t="s">
        <v>16984</v>
      </c>
      <c r="N492" t="s">
        <v>14174</v>
      </c>
    </row>
    <row r="493" spans="1:14" x14ac:dyDescent="0.25">
      <c r="A493" s="3">
        <v>490</v>
      </c>
      <c r="B493" t="s">
        <v>505</v>
      </c>
      <c r="C493" t="s">
        <v>506</v>
      </c>
      <c r="D493" t="s">
        <v>507</v>
      </c>
      <c r="E493" t="s">
        <v>12</v>
      </c>
      <c r="F493" t="s">
        <v>508</v>
      </c>
      <c r="G493" s="1">
        <v>41704</v>
      </c>
      <c r="H493" s="1">
        <v>41769</v>
      </c>
      <c r="I493" s="1">
        <v>42865</v>
      </c>
      <c r="J493" s="966" t="s">
        <v>17017</v>
      </c>
      <c r="K493" t="s">
        <v>17018</v>
      </c>
      <c r="L493" t="s">
        <v>12</v>
      </c>
      <c r="M493" t="s">
        <v>17017</v>
      </c>
      <c r="N493" t="s">
        <v>17019</v>
      </c>
    </row>
    <row r="494" spans="1:14" x14ac:dyDescent="0.25">
      <c r="A494" s="3">
        <v>491</v>
      </c>
      <c r="B494" t="s">
        <v>505</v>
      </c>
      <c r="C494" t="s">
        <v>506</v>
      </c>
      <c r="D494" t="s">
        <v>507</v>
      </c>
      <c r="E494" t="s">
        <v>12</v>
      </c>
      <c r="F494" t="s">
        <v>508</v>
      </c>
      <c r="G494" s="1">
        <v>41704</v>
      </c>
      <c r="H494" s="1">
        <v>41769</v>
      </c>
      <c r="I494" s="1">
        <v>42865</v>
      </c>
      <c r="J494" s="966" t="s">
        <v>17020</v>
      </c>
      <c r="K494" t="s">
        <v>17021</v>
      </c>
      <c r="L494" t="s">
        <v>12</v>
      </c>
      <c r="M494" t="s">
        <v>17020</v>
      </c>
      <c r="N494" t="s">
        <v>17022</v>
      </c>
    </row>
    <row r="495" spans="1:14" x14ac:dyDescent="0.25">
      <c r="A495" s="3">
        <v>492</v>
      </c>
      <c r="B495" t="s">
        <v>505</v>
      </c>
      <c r="C495" t="s">
        <v>506</v>
      </c>
      <c r="D495" t="s">
        <v>507</v>
      </c>
      <c r="E495" t="s">
        <v>12</v>
      </c>
      <c r="F495" t="s">
        <v>508</v>
      </c>
      <c r="G495" s="1">
        <v>41704</v>
      </c>
      <c r="H495" s="1">
        <v>41769</v>
      </c>
      <c r="I495" s="1">
        <v>42865</v>
      </c>
      <c r="J495" s="966" t="s">
        <v>17023</v>
      </c>
      <c r="K495" t="s">
        <v>17024</v>
      </c>
      <c r="L495" t="s">
        <v>12</v>
      </c>
      <c r="M495" t="s">
        <v>17023</v>
      </c>
      <c r="N495" t="s">
        <v>17025</v>
      </c>
    </row>
    <row r="496" spans="1:14" x14ac:dyDescent="0.25">
      <c r="A496" s="3">
        <v>493</v>
      </c>
      <c r="B496" t="s">
        <v>505</v>
      </c>
      <c r="C496" t="s">
        <v>506</v>
      </c>
      <c r="D496" t="s">
        <v>507</v>
      </c>
      <c r="E496" t="s">
        <v>12</v>
      </c>
      <c r="F496" t="s">
        <v>508</v>
      </c>
      <c r="G496" s="1">
        <v>41704</v>
      </c>
      <c r="H496" s="1">
        <v>41769</v>
      </c>
      <c r="I496" s="1">
        <v>42865</v>
      </c>
      <c r="J496" s="966" t="s">
        <v>17026</v>
      </c>
      <c r="K496" t="s">
        <v>17027</v>
      </c>
      <c r="L496" t="s">
        <v>12</v>
      </c>
      <c r="M496" t="s">
        <v>17026</v>
      </c>
      <c r="N496" t="s">
        <v>17028</v>
      </c>
    </row>
    <row r="497" spans="1:14" x14ac:dyDescent="0.25">
      <c r="A497" s="3">
        <v>494</v>
      </c>
      <c r="B497" t="s">
        <v>509</v>
      </c>
      <c r="C497" t="s">
        <v>510</v>
      </c>
      <c r="D497" t="s">
        <v>511</v>
      </c>
      <c r="E497" t="s">
        <v>12</v>
      </c>
      <c r="F497" t="s">
        <v>457</v>
      </c>
      <c r="G497" s="1">
        <v>42460</v>
      </c>
      <c r="H497" s="1">
        <v>42548</v>
      </c>
      <c r="I497" s="1">
        <v>44192</v>
      </c>
      <c r="J497" s="966" t="s">
        <v>17037</v>
      </c>
      <c r="K497" t="s">
        <v>17038</v>
      </c>
      <c r="L497" t="s">
        <v>12</v>
      </c>
      <c r="M497" t="s">
        <v>17037</v>
      </c>
      <c r="N497" t="s">
        <v>17039</v>
      </c>
    </row>
    <row r="498" spans="1:14" x14ac:dyDescent="0.25">
      <c r="A498" s="3">
        <v>495</v>
      </c>
      <c r="B498" t="s">
        <v>509</v>
      </c>
      <c r="C498" t="s">
        <v>510</v>
      </c>
      <c r="D498" t="s">
        <v>511</v>
      </c>
      <c r="E498" t="s">
        <v>12</v>
      </c>
      <c r="F498" t="s">
        <v>457</v>
      </c>
      <c r="G498" s="1">
        <v>42460</v>
      </c>
      <c r="H498" s="1">
        <v>42548</v>
      </c>
      <c r="I498" s="1">
        <v>44192</v>
      </c>
      <c r="J498" s="966" t="s">
        <v>17037</v>
      </c>
      <c r="K498" t="s">
        <v>17038</v>
      </c>
      <c r="L498" t="s">
        <v>12</v>
      </c>
      <c r="M498" t="s">
        <v>17040</v>
      </c>
      <c r="N498" t="s">
        <v>17039</v>
      </c>
    </row>
    <row r="499" spans="1:14" x14ac:dyDescent="0.25">
      <c r="A499" s="3">
        <v>496</v>
      </c>
      <c r="B499" t="s">
        <v>509</v>
      </c>
      <c r="C499" t="s">
        <v>510</v>
      </c>
      <c r="D499" t="s">
        <v>511</v>
      </c>
      <c r="E499" t="s">
        <v>12</v>
      </c>
      <c r="F499" t="s">
        <v>457</v>
      </c>
      <c r="G499" s="1">
        <v>42460</v>
      </c>
      <c r="H499" s="1">
        <v>42548</v>
      </c>
      <c r="I499" s="1">
        <v>44192</v>
      </c>
      <c r="J499" s="966" t="s">
        <v>17041</v>
      </c>
      <c r="K499" t="s">
        <v>17042</v>
      </c>
      <c r="L499" t="s">
        <v>12</v>
      </c>
      <c r="M499" t="s">
        <v>17041</v>
      </c>
      <c r="N499" t="s">
        <v>17043</v>
      </c>
    </row>
    <row r="500" spans="1:14" x14ac:dyDescent="0.25">
      <c r="A500" s="3">
        <v>497</v>
      </c>
      <c r="B500" t="s">
        <v>509</v>
      </c>
      <c r="C500" t="s">
        <v>510</v>
      </c>
      <c r="D500" t="s">
        <v>511</v>
      </c>
      <c r="E500" t="s">
        <v>12</v>
      </c>
      <c r="F500" t="s">
        <v>457</v>
      </c>
      <c r="G500" s="1">
        <v>42460</v>
      </c>
      <c r="H500" s="1">
        <v>42548</v>
      </c>
      <c r="I500" s="1">
        <v>44192</v>
      </c>
      <c r="J500" s="966" t="s">
        <v>17041</v>
      </c>
      <c r="K500" t="s">
        <v>17042</v>
      </c>
      <c r="L500" t="s">
        <v>12</v>
      </c>
      <c r="M500" t="s">
        <v>17044</v>
      </c>
      <c r="N500" t="s">
        <v>17043</v>
      </c>
    </row>
    <row r="501" spans="1:14" x14ac:dyDescent="0.25">
      <c r="A501" s="3">
        <v>498</v>
      </c>
      <c r="B501" t="s">
        <v>509</v>
      </c>
      <c r="C501" t="s">
        <v>510</v>
      </c>
      <c r="D501" t="s">
        <v>511</v>
      </c>
      <c r="E501" t="s">
        <v>12</v>
      </c>
      <c r="F501" t="s">
        <v>457</v>
      </c>
      <c r="G501" s="1">
        <v>42460</v>
      </c>
      <c r="H501" s="1">
        <v>42548</v>
      </c>
      <c r="I501" s="1">
        <v>44192</v>
      </c>
      <c r="J501" s="966" t="s">
        <v>17045</v>
      </c>
      <c r="K501" t="s">
        <v>17046</v>
      </c>
      <c r="L501" t="s">
        <v>12</v>
      </c>
      <c r="M501" t="s">
        <v>17045</v>
      </c>
      <c r="N501" t="s">
        <v>17047</v>
      </c>
    </row>
    <row r="502" spans="1:14" x14ac:dyDescent="0.25">
      <c r="A502" s="3">
        <v>499</v>
      </c>
      <c r="B502" t="s">
        <v>509</v>
      </c>
      <c r="C502" t="s">
        <v>510</v>
      </c>
      <c r="D502" t="s">
        <v>511</v>
      </c>
      <c r="E502" t="s">
        <v>12</v>
      </c>
      <c r="F502" t="s">
        <v>457</v>
      </c>
      <c r="G502" s="1">
        <v>42460</v>
      </c>
      <c r="H502" s="1">
        <v>42548</v>
      </c>
      <c r="I502" s="1">
        <v>44192</v>
      </c>
      <c r="J502" s="966" t="s">
        <v>17045</v>
      </c>
      <c r="K502" t="s">
        <v>17046</v>
      </c>
      <c r="L502" t="s">
        <v>12</v>
      </c>
      <c r="M502" t="s">
        <v>17048</v>
      </c>
      <c r="N502" t="s">
        <v>17047</v>
      </c>
    </row>
    <row r="503" spans="1:14" x14ac:dyDescent="0.25">
      <c r="A503" s="3">
        <v>500</v>
      </c>
      <c r="B503" t="s">
        <v>509</v>
      </c>
      <c r="C503" t="s">
        <v>510</v>
      </c>
      <c r="D503" t="s">
        <v>511</v>
      </c>
      <c r="E503" t="s">
        <v>12</v>
      </c>
      <c r="F503" t="s">
        <v>457</v>
      </c>
      <c r="G503" s="1">
        <v>42460</v>
      </c>
      <c r="H503" s="1">
        <v>42548</v>
      </c>
      <c r="I503" s="1">
        <v>44192</v>
      </c>
      <c r="J503" s="966" t="s">
        <v>17049</v>
      </c>
      <c r="K503" t="s">
        <v>17050</v>
      </c>
      <c r="L503" t="s">
        <v>12</v>
      </c>
      <c r="M503" t="s">
        <v>17049</v>
      </c>
      <c r="N503" t="s">
        <v>17051</v>
      </c>
    </row>
    <row r="504" spans="1:14" x14ac:dyDescent="0.25">
      <c r="A504" s="3">
        <v>501</v>
      </c>
      <c r="B504" t="s">
        <v>509</v>
      </c>
      <c r="C504" t="s">
        <v>510</v>
      </c>
      <c r="D504" t="s">
        <v>511</v>
      </c>
      <c r="E504" t="s">
        <v>12</v>
      </c>
      <c r="F504" t="s">
        <v>457</v>
      </c>
      <c r="G504" s="1">
        <v>42460</v>
      </c>
      <c r="H504" s="1">
        <v>42548</v>
      </c>
      <c r="I504" s="1">
        <v>44192</v>
      </c>
      <c r="J504" s="966" t="s">
        <v>17049</v>
      </c>
      <c r="K504" t="s">
        <v>17050</v>
      </c>
      <c r="L504" t="s">
        <v>12</v>
      </c>
      <c r="M504" t="s">
        <v>17052</v>
      </c>
      <c r="N504" t="s">
        <v>17051</v>
      </c>
    </row>
    <row r="505" spans="1:14" x14ac:dyDescent="0.25">
      <c r="A505" s="3">
        <v>502</v>
      </c>
      <c r="B505" t="s">
        <v>509</v>
      </c>
      <c r="C505" t="s">
        <v>510</v>
      </c>
      <c r="D505" t="s">
        <v>511</v>
      </c>
      <c r="E505" t="s">
        <v>12</v>
      </c>
      <c r="F505" t="s">
        <v>457</v>
      </c>
      <c r="G505" s="1">
        <v>42460</v>
      </c>
      <c r="H505" s="1">
        <v>42548</v>
      </c>
      <c r="I505" s="1">
        <v>44192</v>
      </c>
      <c r="J505" s="966" t="s">
        <v>17053</v>
      </c>
      <c r="K505" t="s">
        <v>17054</v>
      </c>
      <c r="L505" t="s">
        <v>12</v>
      </c>
      <c r="M505" t="s">
        <v>17053</v>
      </c>
      <c r="N505" t="s">
        <v>17055</v>
      </c>
    </row>
    <row r="506" spans="1:14" x14ac:dyDescent="0.25">
      <c r="A506" s="3">
        <v>503</v>
      </c>
      <c r="B506" t="s">
        <v>509</v>
      </c>
      <c r="C506" t="s">
        <v>510</v>
      </c>
      <c r="D506" t="s">
        <v>511</v>
      </c>
      <c r="E506" t="s">
        <v>12</v>
      </c>
      <c r="F506" t="s">
        <v>457</v>
      </c>
      <c r="G506" s="1">
        <v>42460</v>
      </c>
      <c r="H506" s="1">
        <v>42548</v>
      </c>
      <c r="I506" s="1">
        <v>44192</v>
      </c>
      <c r="J506" s="966" t="s">
        <v>17053</v>
      </c>
      <c r="K506" t="s">
        <v>17054</v>
      </c>
      <c r="L506" t="s">
        <v>12</v>
      </c>
      <c r="M506" t="s">
        <v>17056</v>
      </c>
      <c r="N506" t="s">
        <v>17055</v>
      </c>
    </row>
    <row r="507" spans="1:14" x14ac:dyDescent="0.25">
      <c r="A507" s="3">
        <v>504</v>
      </c>
      <c r="B507" t="s">
        <v>509</v>
      </c>
      <c r="C507" t="s">
        <v>510</v>
      </c>
      <c r="D507" t="s">
        <v>511</v>
      </c>
      <c r="E507" t="s">
        <v>12</v>
      </c>
      <c r="F507" t="s">
        <v>457</v>
      </c>
      <c r="G507" s="1">
        <v>42460</v>
      </c>
      <c r="H507" s="1">
        <v>42548</v>
      </c>
      <c r="I507" s="1">
        <v>44192</v>
      </c>
      <c r="J507" s="966" t="s">
        <v>17057</v>
      </c>
      <c r="K507" t="s">
        <v>17058</v>
      </c>
      <c r="L507" t="s">
        <v>12</v>
      </c>
      <c r="M507" t="s">
        <v>17057</v>
      </c>
      <c r="N507" t="s">
        <v>17059</v>
      </c>
    </row>
    <row r="508" spans="1:14" x14ac:dyDescent="0.25">
      <c r="A508" s="3">
        <v>505</v>
      </c>
      <c r="B508" t="s">
        <v>509</v>
      </c>
      <c r="C508" t="s">
        <v>510</v>
      </c>
      <c r="D508" t="s">
        <v>511</v>
      </c>
      <c r="E508" t="s">
        <v>12</v>
      </c>
      <c r="F508" t="s">
        <v>457</v>
      </c>
      <c r="G508" s="1">
        <v>42460</v>
      </c>
      <c r="H508" s="1">
        <v>42548</v>
      </c>
      <c r="I508" s="1">
        <v>44192</v>
      </c>
      <c r="J508" s="966" t="s">
        <v>17057</v>
      </c>
      <c r="K508" t="s">
        <v>17058</v>
      </c>
      <c r="L508" t="s">
        <v>12</v>
      </c>
      <c r="M508" t="s">
        <v>17060</v>
      </c>
      <c r="N508" t="s">
        <v>17059</v>
      </c>
    </row>
    <row r="509" spans="1:14" x14ac:dyDescent="0.25">
      <c r="A509" s="3">
        <v>506</v>
      </c>
      <c r="B509" t="s">
        <v>509</v>
      </c>
      <c r="C509" t="s">
        <v>510</v>
      </c>
      <c r="D509" t="s">
        <v>511</v>
      </c>
      <c r="E509" t="s">
        <v>12</v>
      </c>
      <c r="F509" t="s">
        <v>457</v>
      </c>
      <c r="G509" s="1">
        <v>42460</v>
      </c>
      <c r="H509" s="1">
        <v>42548</v>
      </c>
      <c r="I509" s="1">
        <v>44192</v>
      </c>
      <c r="J509" s="966" t="s">
        <v>17061</v>
      </c>
      <c r="K509" t="s">
        <v>17062</v>
      </c>
      <c r="L509" t="s">
        <v>12</v>
      </c>
      <c r="M509" t="s">
        <v>17061</v>
      </c>
      <c r="N509" t="s">
        <v>17063</v>
      </c>
    </row>
    <row r="510" spans="1:14" x14ac:dyDescent="0.25">
      <c r="A510" s="3">
        <v>507</v>
      </c>
      <c r="B510" t="s">
        <v>509</v>
      </c>
      <c r="C510" t="s">
        <v>510</v>
      </c>
      <c r="D510" t="s">
        <v>511</v>
      </c>
      <c r="E510" t="s">
        <v>12</v>
      </c>
      <c r="F510" t="s">
        <v>457</v>
      </c>
      <c r="G510" s="1">
        <v>42460</v>
      </c>
      <c r="H510" s="1">
        <v>42548</v>
      </c>
      <c r="I510" s="1">
        <v>44192</v>
      </c>
      <c r="J510" s="966" t="s">
        <v>17061</v>
      </c>
      <c r="K510" t="s">
        <v>17062</v>
      </c>
      <c r="L510" t="s">
        <v>12</v>
      </c>
      <c r="M510" t="s">
        <v>17064</v>
      </c>
      <c r="N510" t="s">
        <v>17063</v>
      </c>
    </row>
    <row r="511" spans="1:14" x14ac:dyDescent="0.25">
      <c r="A511" s="3">
        <v>508</v>
      </c>
      <c r="B511" t="s">
        <v>509</v>
      </c>
      <c r="C511" t="s">
        <v>510</v>
      </c>
      <c r="D511" t="s">
        <v>511</v>
      </c>
      <c r="E511" t="s">
        <v>12</v>
      </c>
      <c r="F511" t="s">
        <v>457</v>
      </c>
      <c r="G511" s="1">
        <v>42460</v>
      </c>
      <c r="H511" s="1">
        <v>42548</v>
      </c>
      <c r="I511" s="1">
        <v>44192</v>
      </c>
      <c r="J511" s="966" t="s">
        <v>17065</v>
      </c>
      <c r="K511" t="s">
        <v>17066</v>
      </c>
      <c r="L511" t="s">
        <v>12</v>
      </c>
      <c r="M511" t="s">
        <v>17065</v>
      </c>
      <c r="N511" t="s">
        <v>17067</v>
      </c>
    </row>
    <row r="512" spans="1:14" x14ac:dyDescent="0.25">
      <c r="A512" s="3">
        <v>509</v>
      </c>
      <c r="B512" t="s">
        <v>509</v>
      </c>
      <c r="C512" t="s">
        <v>510</v>
      </c>
      <c r="D512" t="s">
        <v>511</v>
      </c>
      <c r="E512" t="s">
        <v>12</v>
      </c>
      <c r="F512" t="s">
        <v>457</v>
      </c>
      <c r="G512" s="1">
        <v>42460</v>
      </c>
      <c r="H512" s="1">
        <v>42548</v>
      </c>
      <c r="I512" s="1">
        <v>44192</v>
      </c>
      <c r="J512" s="966" t="s">
        <v>17065</v>
      </c>
      <c r="K512" t="s">
        <v>17066</v>
      </c>
      <c r="L512" t="s">
        <v>12</v>
      </c>
      <c r="M512" t="s">
        <v>17068</v>
      </c>
      <c r="N512" t="s">
        <v>17067</v>
      </c>
    </row>
    <row r="513" spans="1:14" x14ac:dyDescent="0.25">
      <c r="A513" s="3">
        <v>510</v>
      </c>
      <c r="B513" t="s">
        <v>509</v>
      </c>
      <c r="C513" t="s">
        <v>510</v>
      </c>
      <c r="D513" t="s">
        <v>511</v>
      </c>
      <c r="E513" t="s">
        <v>12</v>
      </c>
      <c r="F513" t="s">
        <v>457</v>
      </c>
      <c r="G513" s="1">
        <v>42460</v>
      </c>
      <c r="H513" s="1">
        <v>42548</v>
      </c>
      <c r="I513" s="1">
        <v>44192</v>
      </c>
      <c r="J513" s="966" t="s">
        <v>17069</v>
      </c>
      <c r="K513" t="s">
        <v>17070</v>
      </c>
      <c r="L513" t="s">
        <v>12</v>
      </c>
      <c r="M513" t="s">
        <v>17069</v>
      </c>
      <c r="N513" t="s">
        <v>17071</v>
      </c>
    </row>
    <row r="514" spans="1:14" x14ac:dyDescent="0.25">
      <c r="A514" s="3">
        <v>511</v>
      </c>
      <c r="B514" t="s">
        <v>509</v>
      </c>
      <c r="C514" t="s">
        <v>510</v>
      </c>
      <c r="D514" t="s">
        <v>511</v>
      </c>
      <c r="E514" t="s">
        <v>12</v>
      </c>
      <c r="F514" t="s">
        <v>457</v>
      </c>
      <c r="G514" s="1">
        <v>42460</v>
      </c>
      <c r="H514" s="1">
        <v>42548</v>
      </c>
      <c r="I514" s="1">
        <v>44192</v>
      </c>
      <c r="J514" s="966" t="s">
        <v>17069</v>
      </c>
      <c r="K514" t="s">
        <v>17070</v>
      </c>
      <c r="L514" t="s">
        <v>12</v>
      </c>
      <c r="M514" t="s">
        <v>17072</v>
      </c>
      <c r="N514" t="s">
        <v>17071</v>
      </c>
    </row>
    <row r="515" spans="1:14" x14ac:dyDescent="0.25">
      <c r="A515" s="3">
        <v>512</v>
      </c>
      <c r="B515" t="s">
        <v>509</v>
      </c>
      <c r="C515" t="s">
        <v>510</v>
      </c>
      <c r="D515" t="s">
        <v>511</v>
      </c>
      <c r="E515" t="s">
        <v>12</v>
      </c>
      <c r="F515" t="s">
        <v>457</v>
      </c>
      <c r="G515" s="1">
        <v>42460</v>
      </c>
      <c r="H515" s="1">
        <v>42548</v>
      </c>
      <c r="I515" s="1">
        <v>44192</v>
      </c>
      <c r="J515" s="966" t="s">
        <v>17073</v>
      </c>
      <c r="K515" t="s">
        <v>17074</v>
      </c>
      <c r="L515" t="s">
        <v>12</v>
      </c>
      <c r="M515" t="s">
        <v>17073</v>
      </c>
      <c r="N515" t="s">
        <v>17075</v>
      </c>
    </row>
    <row r="516" spans="1:14" x14ac:dyDescent="0.25">
      <c r="A516" s="3">
        <v>513</v>
      </c>
      <c r="B516" t="s">
        <v>512</v>
      </c>
      <c r="C516" t="s">
        <v>513</v>
      </c>
      <c r="D516" t="s">
        <v>468</v>
      </c>
      <c r="E516" t="s">
        <v>12</v>
      </c>
      <c r="F516" t="s">
        <v>514</v>
      </c>
      <c r="G516" s="1">
        <v>41963</v>
      </c>
      <c r="H516" s="1">
        <v>42016</v>
      </c>
      <c r="I516" s="1">
        <v>43112</v>
      </c>
      <c r="J516" s="966" t="s">
        <v>17076</v>
      </c>
      <c r="K516" t="s">
        <v>17077</v>
      </c>
      <c r="L516" t="s">
        <v>17078</v>
      </c>
      <c r="M516" t="s">
        <v>17076</v>
      </c>
      <c r="N516" t="s">
        <v>17078</v>
      </c>
    </row>
    <row r="517" spans="1:14" x14ac:dyDescent="0.25">
      <c r="A517" s="3">
        <v>514</v>
      </c>
      <c r="B517" t="s">
        <v>512</v>
      </c>
      <c r="C517" t="s">
        <v>513</v>
      </c>
      <c r="D517" t="s">
        <v>468</v>
      </c>
      <c r="E517" t="s">
        <v>12</v>
      </c>
      <c r="F517" t="s">
        <v>514</v>
      </c>
      <c r="G517" s="1">
        <v>41963</v>
      </c>
      <c r="H517" s="1">
        <v>42016</v>
      </c>
      <c r="I517" s="1">
        <v>43112</v>
      </c>
      <c r="J517" s="966" t="s">
        <v>17076</v>
      </c>
      <c r="K517" t="s">
        <v>17077</v>
      </c>
      <c r="L517" t="s">
        <v>17078</v>
      </c>
      <c r="M517" t="s">
        <v>17076</v>
      </c>
      <c r="N517" t="s">
        <v>17078</v>
      </c>
    </row>
    <row r="518" spans="1:14" x14ac:dyDescent="0.25">
      <c r="A518" s="3">
        <v>515</v>
      </c>
      <c r="B518" t="s">
        <v>512</v>
      </c>
      <c r="C518" t="s">
        <v>513</v>
      </c>
      <c r="D518" t="s">
        <v>468</v>
      </c>
      <c r="E518" t="s">
        <v>12</v>
      </c>
      <c r="F518" t="s">
        <v>514</v>
      </c>
      <c r="G518" s="1">
        <v>41963</v>
      </c>
      <c r="H518" s="1">
        <v>42016</v>
      </c>
      <c r="I518" s="1">
        <v>43112</v>
      </c>
      <c r="J518" s="966" t="s">
        <v>17079</v>
      </c>
      <c r="K518" t="s">
        <v>17080</v>
      </c>
      <c r="L518" t="s">
        <v>12</v>
      </c>
      <c r="M518" t="s">
        <v>17079</v>
      </c>
      <c r="N518" t="s">
        <v>17081</v>
      </c>
    </row>
    <row r="519" spans="1:14" x14ac:dyDescent="0.25">
      <c r="A519" s="3">
        <v>516</v>
      </c>
      <c r="B519" t="s">
        <v>512</v>
      </c>
      <c r="C519" t="s">
        <v>513</v>
      </c>
      <c r="D519" t="s">
        <v>468</v>
      </c>
      <c r="E519" t="s">
        <v>12</v>
      </c>
      <c r="F519" t="s">
        <v>514</v>
      </c>
      <c r="G519" s="1">
        <v>41963</v>
      </c>
      <c r="H519" s="1">
        <v>42016</v>
      </c>
      <c r="I519" s="1">
        <v>43112</v>
      </c>
      <c r="J519" s="966" t="s">
        <v>17082</v>
      </c>
      <c r="K519" t="s">
        <v>17083</v>
      </c>
      <c r="L519" t="s">
        <v>12</v>
      </c>
      <c r="M519" t="s">
        <v>17082</v>
      </c>
      <c r="N519" t="s">
        <v>17084</v>
      </c>
    </row>
    <row r="520" spans="1:14" x14ac:dyDescent="0.25">
      <c r="A520" s="3">
        <v>517</v>
      </c>
      <c r="B520" t="s">
        <v>512</v>
      </c>
      <c r="C520" t="s">
        <v>513</v>
      </c>
      <c r="D520" t="s">
        <v>468</v>
      </c>
      <c r="E520" t="s">
        <v>12</v>
      </c>
      <c r="F520" t="s">
        <v>514</v>
      </c>
      <c r="G520" s="1">
        <v>41963</v>
      </c>
      <c r="H520" s="1">
        <v>42016</v>
      </c>
      <c r="I520" s="1">
        <v>43112</v>
      </c>
      <c r="J520" s="966" t="s">
        <v>17085</v>
      </c>
      <c r="K520" t="s">
        <v>17086</v>
      </c>
      <c r="L520" t="s">
        <v>12</v>
      </c>
      <c r="M520" t="s">
        <v>17085</v>
      </c>
      <c r="N520" t="s">
        <v>17087</v>
      </c>
    </row>
    <row r="521" spans="1:14" x14ac:dyDescent="0.25">
      <c r="A521" s="3">
        <v>518</v>
      </c>
      <c r="B521" t="s">
        <v>512</v>
      </c>
      <c r="C521" t="s">
        <v>513</v>
      </c>
      <c r="D521" t="s">
        <v>468</v>
      </c>
      <c r="E521" t="s">
        <v>12</v>
      </c>
      <c r="F521" t="s">
        <v>514</v>
      </c>
      <c r="G521" s="1">
        <v>41963</v>
      </c>
      <c r="H521" s="1">
        <v>42016</v>
      </c>
      <c r="I521" s="1">
        <v>43112</v>
      </c>
      <c r="J521" s="966" t="s">
        <v>17088</v>
      </c>
      <c r="K521" t="s">
        <v>17089</v>
      </c>
      <c r="L521" t="s">
        <v>17090</v>
      </c>
      <c r="M521" t="s">
        <v>17088</v>
      </c>
      <c r="N521" t="s">
        <v>17090</v>
      </c>
    </row>
    <row r="522" spans="1:14" x14ac:dyDescent="0.25">
      <c r="A522" s="3">
        <v>519</v>
      </c>
      <c r="B522" t="s">
        <v>512</v>
      </c>
      <c r="C522" t="s">
        <v>513</v>
      </c>
      <c r="D522" t="s">
        <v>468</v>
      </c>
      <c r="E522" t="s">
        <v>12</v>
      </c>
      <c r="F522" t="s">
        <v>514</v>
      </c>
      <c r="G522" s="1">
        <v>41963</v>
      </c>
      <c r="H522" s="1">
        <v>42016</v>
      </c>
      <c r="I522" s="1">
        <v>43112</v>
      </c>
      <c r="J522" s="966" t="s">
        <v>17091</v>
      </c>
      <c r="K522" t="s">
        <v>17092</v>
      </c>
      <c r="L522" t="s">
        <v>17093</v>
      </c>
      <c r="M522" t="s">
        <v>17091</v>
      </c>
      <c r="N522" t="s">
        <v>17093</v>
      </c>
    </row>
    <row r="523" spans="1:14" x14ac:dyDescent="0.25">
      <c r="A523" s="3">
        <v>520</v>
      </c>
      <c r="B523" t="s">
        <v>512</v>
      </c>
      <c r="C523" t="s">
        <v>513</v>
      </c>
      <c r="D523" t="s">
        <v>468</v>
      </c>
      <c r="E523" t="s">
        <v>12</v>
      </c>
      <c r="F523" t="s">
        <v>514</v>
      </c>
      <c r="G523" s="1">
        <v>41963</v>
      </c>
      <c r="H523" s="1">
        <v>42016</v>
      </c>
      <c r="I523" s="1">
        <v>43112</v>
      </c>
      <c r="J523" s="966" t="s">
        <v>17091</v>
      </c>
      <c r="K523" t="s">
        <v>17092</v>
      </c>
      <c r="L523" t="s">
        <v>17093</v>
      </c>
      <c r="M523" t="s">
        <v>17091</v>
      </c>
      <c r="N523" t="s">
        <v>17093</v>
      </c>
    </row>
    <row r="524" spans="1:14" x14ac:dyDescent="0.25">
      <c r="A524" s="3">
        <v>521</v>
      </c>
      <c r="B524" t="s">
        <v>512</v>
      </c>
      <c r="C524" t="s">
        <v>513</v>
      </c>
      <c r="D524" t="s">
        <v>468</v>
      </c>
      <c r="E524" t="s">
        <v>12</v>
      </c>
      <c r="F524" t="s">
        <v>514</v>
      </c>
      <c r="G524" s="1">
        <v>41963</v>
      </c>
      <c r="H524" s="1">
        <v>42016</v>
      </c>
      <c r="I524" s="1">
        <v>43112</v>
      </c>
      <c r="J524" s="966" t="s">
        <v>17094</v>
      </c>
      <c r="K524" t="s">
        <v>17095</v>
      </c>
      <c r="L524" t="s">
        <v>12</v>
      </c>
      <c r="M524" t="s">
        <v>17094</v>
      </c>
      <c r="N524" t="s">
        <v>17096</v>
      </c>
    </row>
    <row r="525" spans="1:14" x14ac:dyDescent="0.25">
      <c r="A525" s="3">
        <v>522</v>
      </c>
      <c r="B525" t="s">
        <v>512</v>
      </c>
      <c r="C525" t="s">
        <v>513</v>
      </c>
      <c r="D525" t="s">
        <v>468</v>
      </c>
      <c r="E525" t="s">
        <v>12</v>
      </c>
      <c r="F525" t="s">
        <v>514</v>
      </c>
      <c r="G525" s="1">
        <v>41963</v>
      </c>
      <c r="H525" s="1">
        <v>42016</v>
      </c>
      <c r="I525" s="1">
        <v>43112</v>
      </c>
      <c r="J525" s="966" t="s">
        <v>17097</v>
      </c>
      <c r="K525" t="s">
        <v>17098</v>
      </c>
      <c r="L525" t="s">
        <v>12</v>
      </c>
      <c r="M525" t="s">
        <v>17097</v>
      </c>
      <c r="N525" t="s">
        <v>17099</v>
      </c>
    </row>
    <row r="526" spans="1:14" x14ac:dyDescent="0.25">
      <c r="A526" s="3">
        <v>523</v>
      </c>
      <c r="B526" t="s">
        <v>512</v>
      </c>
      <c r="C526" t="s">
        <v>513</v>
      </c>
      <c r="D526" t="s">
        <v>468</v>
      </c>
      <c r="E526" t="s">
        <v>12</v>
      </c>
      <c r="F526" t="s">
        <v>514</v>
      </c>
      <c r="G526" s="1">
        <v>41963</v>
      </c>
      <c r="H526" s="1">
        <v>42016</v>
      </c>
      <c r="I526" s="1">
        <v>43112</v>
      </c>
      <c r="J526" s="966" t="s">
        <v>17100</v>
      </c>
      <c r="K526" t="s">
        <v>17101</v>
      </c>
      <c r="L526" t="s">
        <v>12</v>
      </c>
      <c r="M526" t="s">
        <v>17100</v>
      </c>
      <c r="N526" t="s">
        <v>17102</v>
      </c>
    </row>
    <row r="527" spans="1:14" x14ac:dyDescent="0.25">
      <c r="A527" s="3">
        <v>524</v>
      </c>
      <c r="B527" t="s">
        <v>512</v>
      </c>
      <c r="C527" t="s">
        <v>513</v>
      </c>
      <c r="D527" t="s">
        <v>468</v>
      </c>
      <c r="E527" t="s">
        <v>12</v>
      </c>
      <c r="F527" t="s">
        <v>514</v>
      </c>
      <c r="G527" s="1">
        <v>41963</v>
      </c>
      <c r="H527" s="1">
        <v>42016</v>
      </c>
      <c r="I527" s="1">
        <v>43112</v>
      </c>
      <c r="J527" s="966" t="s">
        <v>17103</v>
      </c>
      <c r="K527" t="s">
        <v>17104</v>
      </c>
      <c r="L527" t="s">
        <v>17105</v>
      </c>
      <c r="M527" t="s">
        <v>17103</v>
      </c>
      <c r="N527" t="s">
        <v>17105</v>
      </c>
    </row>
    <row r="528" spans="1:14" x14ac:dyDescent="0.25">
      <c r="A528" s="3">
        <v>525</v>
      </c>
      <c r="B528" t="s">
        <v>512</v>
      </c>
      <c r="C528" t="s">
        <v>513</v>
      </c>
      <c r="D528" t="s">
        <v>468</v>
      </c>
      <c r="E528" t="s">
        <v>12</v>
      </c>
      <c r="F528" t="s">
        <v>514</v>
      </c>
      <c r="G528" s="1">
        <v>41963</v>
      </c>
      <c r="H528" s="1">
        <v>42016</v>
      </c>
      <c r="I528" s="1">
        <v>43112</v>
      </c>
      <c r="J528" s="966" t="s">
        <v>17106</v>
      </c>
      <c r="K528" t="s">
        <v>17107</v>
      </c>
      <c r="L528" t="s">
        <v>12</v>
      </c>
      <c r="M528" t="s">
        <v>17106</v>
      </c>
      <c r="N528" t="s">
        <v>17108</v>
      </c>
    </row>
    <row r="529" spans="1:14" x14ac:dyDescent="0.25">
      <c r="A529" s="3">
        <v>526</v>
      </c>
      <c r="B529" t="s">
        <v>512</v>
      </c>
      <c r="C529" t="s">
        <v>513</v>
      </c>
      <c r="D529" t="s">
        <v>468</v>
      </c>
      <c r="E529" t="s">
        <v>12</v>
      </c>
      <c r="F529" t="s">
        <v>514</v>
      </c>
      <c r="G529" s="1">
        <v>41963</v>
      </c>
      <c r="H529" s="1">
        <v>42016</v>
      </c>
      <c r="I529" s="1">
        <v>43112</v>
      </c>
      <c r="J529" s="966" t="s">
        <v>17109</v>
      </c>
      <c r="K529" t="s">
        <v>17110</v>
      </c>
      <c r="L529" t="s">
        <v>12</v>
      </c>
      <c r="M529" t="s">
        <v>17109</v>
      </c>
      <c r="N529" t="s">
        <v>17111</v>
      </c>
    </row>
    <row r="530" spans="1:14" x14ac:dyDescent="0.25">
      <c r="A530" s="3">
        <v>527</v>
      </c>
      <c r="B530" t="s">
        <v>512</v>
      </c>
      <c r="C530" t="s">
        <v>513</v>
      </c>
      <c r="D530" t="s">
        <v>468</v>
      </c>
      <c r="E530" t="s">
        <v>12</v>
      </c>
      <c r="F530" t="s">
        <v>514</v>
      </c>
      <c r="G530" s="1">
        <v>41963</v>
      </c>
      <c r="H530" s="1">
        <v>42016</v>
      </c>
      <c r="I530" s="1">
        <v>43112</v>
      </c>
      <c r="J530" s="966" t="s">
        <v>17112</v>
      </c>
      <c r="K530" t="s">
        <v>17113</v>
      </c>
      <c r="L530" t="s">
        <v>12</v>
      </c>
      <c r="M530" t="s">
        <v>17112</v>
      </c>
      <c r="N530" t="s">
        <v>17114</v>
      </c>
    </row>
    <row r="531" spans="1:14" x14ac:dyDescent="0.25">
      <c r="A531" s="3">
        <v>528</v>
      </c>
      <c r="B531" t="s">
        <v>512</v>
      </c>
      <c r="C531" t="s">
        <v>513</v>
      </c>
      <c r="D531" t="s">
        <v>468</v>
      </c>
      <c r="E531" t="s">
        <v>12</v>
      </c>
      <c r="F531" t="s">
        <v>514</v>
      </c>
      <c r="G531" s="1">
        <v>41963</v>
      </c>
      <c r="H531" s="1">
        <v>42016</v>
      </c>
      <c r="I531" s="1">
        <v>43112</v>
      </c>
      <c r="J531" s="966" t="s">
        <v>17115</v>
      </c>
      <c r="K531" t="s">
        <v>17116</v>
      </c>
      <c r="L531" t="s">
        <v>12</v>
      </c>
      <c r="M531" t="s">
        <v>17115</v>
      </c>
      <c r="N531" t="s">
        <v>17117</v>
      </c>
    </row>
    <row r="532" spans="1:14" x14ac:dyDescent="0.25">
      <c r="A532" s="3">
        <v>529</v>
      </c>
      <c r="B532" t="s">
        <v>512</v>
      </c>
      <c r="C532" t="s">
        <v>513</v>
      </c>
      <c r="D532" t="s">
        <v>468</v>
      </c>
      <c r="E532" t="s">
        <v>12</v>
      </c>
      <c r="F532" t="s">
        <v>514</v>
      </c>
      <c r="G532" s="1">
        <v>41963</v>
      </c>
      <c r="H532" s="1">
        <v>42016</v>
      </c>
      <c r="I532" s="1">
        <v>43112</v>
      </c>
      <c r="J532" s="966" t="s">
        <v>17118</v>
      </c>
      <c r="K532" t="s">
        <v>17119</v>
      </c>
      <c r="L532" t="s">
        <v>17120</v>
      </c>
      <c r="M532" t="s">
        <v>17118</v>
      </c>
      <c r="N532" t="s">
        <v>17120</v>
      </c>
    </row>
    <row r="533" spans="1:14" x14ac:dyDescent="0.25">
      <c r="A533" s="3">
        <v>530</v>
      </c>
      <c r="B533" t="s">
        <v>512</v>
      </c>
      <c r="C533" t="s">
        <v>513</v>
      </c>
      <c r="D533" t="s">
        <v>468</v>
      </c>
      <c r="E533" t="s">
        <v>12</v>
      </c>
      <c r="F533" t="s">
        <v>514</v>
      </c>
      <c r="G533" s="1">
        <v>41963</v>
      </c>
      <c r="H533" s="1">
        <v>42016</v>
      </c>
      <c r="I533" s="1">
        <v>43112</v>
      </c>
      <c r="J533" s="966" t="s">
        <v>17118</v>
      </c>
      <c r="K533" t="s">
        <v>17119</v>
      </c>
      <c r="L533" t="s">
        <v>17120</v>
      </c>
      <c r="M533" t="s">
        <v>17118</v>
      </c>
      <c r="N533" t="s">
        <v>17120</v>
      </c>
    </row>
    <row r="534" spans="1:14" x14ac:dyDescent="0.25">
      <c r="A534" s="3">
        <v>531</v>
      </c>
      <c r="B534" t="s">
        <v>512</v>
      </c>
      <c r="C534" t="s">
        <v>513</v>
      </c>
      <c r="D534" t="s">
        <v>468</v>
      </c>
      <c r="E534" t="s">
        <v>12</v>
      </c>
      <c r="F534" t="s">
        <v>514</v>
      </c>
      <c r="G534" s="1">
        <v>41963</v>
      </c>
      <c r="H534" s="1">
        <v>42016</v>
      </c>
      <c r="I534" s="1">
        <v>43112</v>
      </c>
      <c r="J534" s="966" t="s">
        <v>17121</v>
      </c>
      <c r="K534" t="s">
        <v>17122</v>
      </c>
      <c r="L534" t="s">
        <v>12</v>
      </c>
      <c r="M534" t="s">
        <v>17121</v>
      </c>
      <c r="N534" t="s">
        <v>17123</v>
      </c>
    </row>
    <row r="535" spans="1:14" x14ac:dyDescent="0.25">
      <c r="A535" s="3">
        <v>532</v>
      </c>
      <c r="B535" t="s">
        <v>512</v>
      </c>
      <c r="C535" t="s">
        <v>513</v>
      </c>
      <c r="D535" t="s">
        <v>468</v>
      </c>
      <c r="E535" t="s">
        <v>12</v>
      </c>
      <c r="F535" t="s">
        <v>514</v>
      </c>
      <c r="G535" s="1">
        <v>41963</v>
      </c>
      <c r="H535" s="1">
        <v>42016</v>
      </c>
      <c r="I535" s="1">
        <v>43112</v>
      </c>
      <c r="J535" s="966" t="s">
        <v>17124</v>
      </c>
      <c r="K535" t="s">
        <v>17125</v>
      </c>
      <c r="L535" t="s">
        <v>12</v>
      </c>
      <c r="M535" t="s">
        <v>17124</v>
      </c>
      <c r="N535" t="s">
        <v>17126</v>
      </c>
    </row>
    <row r="536" spans="1:14" x14ac:dyDescent="0.25">
      <c r="A536" s="3">
        <v>533</v>
      </c>
      <c r="B536" t="s">
        <v>512</v>
      </c>
      <c r="C536" t="s">
        <v>513</v>
      </c>
      <c r="D536" t="s">
        <v>468</v>
      </c>
      <c r="E536" t="s">
        <v>12</v>
      </c>
      <c r="F536" t="s">
        <v>514</v>
      </c>
      <c r="G536" s="1">
        <v>41963</v>
      </c>
      <c r="H536" s="1">
        <v>42016</v>
      </c>
      <c r="I536" s="1">
        <v>43112</v>
      </c>
      <c r="J536" s="966" t="s">
        <v>17127</v>
      </c>
      <c r="K536" t="s">
        <v>17128</v>
      </c>
      <c r="L536" t="s">
        <v>17129</v>
      </c>
      <c r="M536" t="s">
        <v>17127</v>
      </c>
      <c r="N536" t="s">
        <v>17129</v>
      </c>
    </row>
    <row r="537" spans="1:14" x14ac:dyDescent="0.25">
      <c r="A537" s="3">
        <v>534</v>
      </c>
      <c r="B537" t="s">
        <v>512</v>
      </c>
      <c r="C537" t="s">
        <v>513</v>
      </c>
      <c r="D537" t="s">
        <v>468</v>
      </c>
      <c r="E537" t="s">
        <v>12</v>
      </c>
      <c r="F537" t="s">
        <v>514</v>
      </c>
      <c r="G537" s="1">
        <v>41963</v>
      </c>
      <c r="H537" s="1">
        <v>42016</v>
      </c>
      <c r="I537" s="1">
        <v>43112</v>
      </c>
      <c r="J537" s="966" t="s">
        <v>17127</v>
      </c>
      <c r="K537" t="s">
        <v>17128</v>
      </c>
      <c r="L537" t="s">
        <v>17129</v>
      </c>
      <c r="M537" t="s">
        <v>17127</v>
      </c>
      <c r="N537" t="s">
        <v>17129</v>
      </c>
    </row>
    <row r="538" spans="1:14" x14ac:dyDescent="0.25">
      <c r="A538" s="3">
        <v>535</v>
      </c>
      <c r="B538" t="s">
        <v>512</v>
      </c>
      <c r="C538" t="s">
        <v>513</v>
      </c>
      <c r="D538" t="s">
        <v>468</v>
      </c>
      <c r="E538" t="s">
        <v>12</v>
      </c>
      <c r="F538" t="s">
        <v>514</v>
      </c>
      <c r="G538" s="1">
        <v>41963</v>
      </c>
      <c r="H538" s="1">
        <v>42016</v>
      </c>
      <c r="I538" s="1">
        <v>43112</v>
      </c>
      <c r="J538" s="966" t="s">
        <v>17130</v>
      </c>
      <c r="K538" t="s">
        <v>17131</v>
      </c>
      <c r="L538" t="s">
        <v>17132</v>
      </c>
      <c r="M538" t="s">
        <v>17130</v>
      </c>
      <c r="N538" t="s">
        <v>17132</v>
      </c>
    </row>
    <row r="539" spans="1:14" x14ac:dyDescent="0.25">
      <c r="A539" s="3">
        <v>536</v>
      </c>
      <c r="B539" t="s">
        <v>512</v>
      </c>
      <c r="C539" t="s">
        <v>513</v>
      </c>
      <c r="D539" t="s">
        <v>468</v>
      </c>
      <c r="E539" t="s">
        <v>12</v>
      </c>
      <c r="F539" t="s">
        <v>514</v>
      </c>
      <c r="G539" s="1">
        <v>41963</v>
      </c>
      <c r="H539" s="1">
        <v>42016</v>
      </c>
      <c r="I539" s="1">
        <v>43112</v>
      </c>
      <c r="J539" s="966" t="s">
        <v>17130</v>
      </c>
      <c r="K539" t="s">
        <v>17131</v>
      </c>
      <c r="L539" t="s">
        <v>17132</v>
      </c>
      <c r="M539" t="s">
        <v>17130</v>
      </c>
      <c r="N539" t="s">
        <v>17132</v>
      </c>
    </row>
    <row r="540" spans="1:14" x14ac:dyDescent="0.25">
      <c r="A540" s="3">
        <v>537</v>
      </c>
      <c r="B540" t="s">
        <v>512</v>
      </c>
      <c r="C540" t="s">
        <v>513</v>
      </c>
      <c r="D540" t="s">
        <v>468</v>
      </c>
      <c r="E540" t="s">
        <v>12</v>
      </c>
      <c r="F540" t="s">
        <v>514</v>
      </c>
      <c r="G540" s="1">
        <v>41963</v>
      </c>
      <c r="H540" s="1">
        <v>42016</v>
      </c>
      <c r="I540" s="1">
        <v>43112</v>
      </c>
      <c r="J540" s="966" t="s">
        <v>17133</v>
      </c>
      <c r="K540" t="s">
        <v>17134</v>
      </c>
      <c r="L540" t="s">
        <v>12</v>
      </c>
      <c r="M540" t="s">
        <v>17133</v>
      </c>
      <c r="N540" t="s">
        <v>17135</v>
      </c>
    </row>
    <row r="541" spans="1:14" x14ac:dyDescent="0.25">
      <c r="A541" s="3">
        <v>538</v>
      </c>
      <c r="B541" t="s">
        <v>501</v>
      </c>
      <c r="C541" t="s">
        <v>502</v>
      </c>
      <c r="D541" t="s">
        <v>503</v>
      </c>
      <c r="E541" t="s">
        <v>12</v>
      </c>
      <c r="F541" t="s">
        <v>504</v>
      </c>
      <c r="G541" s="1">
        <v>42156</v>
      </c>
      <c r="H541" s="1">
        <v>42198</v>
      </c>
      <c r="I541" s="1">
        <v>43659</v>
      </c>
      <c r="J541" s="966" t="s">
        <v>17162</v>
      </c>
      <c r="K541" t="s">
        <v>17163</v>
      </c>
      <c r="L541" t="s">
        <v>12</v>
      </c>
      <c r="M541" t="s">
        <v>17162</v>
      </c>
      <c r="N541" t="s">
        <v>17164</v>
      </c>
    </row>
    <row r="542" spans="1:14" x14ac:dyDescent="0.25">
      <c r="A542" s="3">
        <v>539</v>
      </c>
      <c r="B542" t="s">
        <v>501</v>
      </c>
      <c r="C542" t="s">
        <v>502</v>
      </c>
      <c r="D542" t="s">
        <v>503</v>
      </c>
      <c r="E542" t="s">
        <v>12</v>
      </c>
      <c r="F542" t="s">
        <v>504</v>
      </c>
      <c r="G542" s="1">
        <v>42156</v>
      </c>
      <c r="H542" s="1">
        <v>42198</v>
      </c>
      <c r="I542" s="1">
        <v>43659</v>
      </c>
      <c r="J542" s="966" t="s">
        <v>17165</v>
      </c>
      <c r="K542" t="s">
        <v>17166</v>
      </c>
      <c r="L542" t="s">
        <v>12</v>
      </c>
      <c r="M542" t="s">
        <v>17165</v>
      </c>
      <c r="N542" t="s">
        <v>17167</v>
      </c>
    </row>
    <row r="543" spans="1:14" x14ac:dyDescent="0.25">
      <c r="A543" s="3">
        <v>540</v>
      </c>
      <c r="B543" t="s">
        <v>501</v>
      </c>
      <c r="C543" t="s">
        <v>502</v>
      </c>
      <c r="D543" t="s">
        <v>503</v>
      </c>
      <c r="E543" t="s">
        <v>12</v>
      </c>
      <c r="F543" t="s">
        <v>504</v>
      </c>
      <c r="G543" s="1">
        <v>42156</v>
      </c>
      <c r="H543" s="1">
        <v>42198</v>
      </c>
      <c r="I543" s="1">
        <v>43659</v>
      </c>
      <c r="J543" s="966" t="s">
        <v>17168</v>
      </c>
      <c r="K543" t="s">
        <v>17169</v>
      </c>
      <c r="L543" t="s">
        <v>17170</v>
      </c>
      <c r="M543" t="s">
        <v>17168</v>
      </c>
      <c r="N543" t="s">
        <v>17170</v>
      </c>
    </row>
    <row r="544" spans="1:14" x14ac:dyDescent="0.25">
      <c r="A544" s="3">
        <v>541</v>
      </c>
      <c r="B544" t="s">
        <v>501</v>
      </c>
      <c r="C544" t="s">
        <v>502</v>
      </c>
      <c r="D544" t="s">
        <v>503</v>
      </c>
      <c r="E544" t="s">
        <v>12</v>
      </c>
      <c r="F544" t="s">
        <v>504</v>
      </c>
      <c r="G544" s="1">
        <v>42156</v>
      </c>
      <c r="H544" s="1">
        <v>42198</v>
      </c>
      <c r="I544" s="1">
        <v>43659</v>
      </c>
      <c r="J544" s="966" t="s">
        <v>17171</v>
      </c>
      <c r="K544" t="s">
        <v>17172</v>
      </c>
      <c r="L544" t="s">
        <v>12</v>
      </c>
      <c r="M544" t="s">
        <v>17171</v>
      </c>
      <c r="N544" t="s">
        <v>17173</v>
      </c>
    </row>
    <row r="545" spans="1:14" x14ac:dyDescent="0.25">
      <c r="A545" s="3">
        <v>542</v>
      </c>
      <c r="B545" t="s">
        <v>501</v>
      </c>
      <c r="C545" t="s">
        <v>502</v>
      </c>
      <c r="D545" t="s">
        <v>503</v>
      </c>
      <c r="E545" t="s">
        <v>12</v>
      </c>
      <c r="F545" t="s">
        <v>504</v>
      </c>
      <c r="G545" s="1">
        <v>42156</v>
      </c>
      <c r="H545" s="1">
        <v>42198</v>
      </c>
      <c r="I545" s="1">
        <v>43659</v>
      </c>
      <c r="J545" s="966" t="s">
        <v>17174</v>
      </c>
      <c r="K545" t="s">
        <v>17175</v>
      </c>
      <c r="L545" t="s">
        <v>12</v>
      </c>
      <c r="M545" t="s">
        <v>17174</v>
      </c>
      <c r="N545" t="s">
        <v>17176</v>
      </c>
    </row>
    <row r="546" spans="1:14" x14ac:dyDescent="0.25">
      <c r="A546" s="3">
        <v>543</v>
      </c>
      <c r="B546" t="s">
        <v>501</v>
      </c>
      <c r="C546" t="s">
        <v>502</v>
      </c>
      <c r="D546" t="s">
        <v>503</v>
      </c>
      <c r="E546" t="s">
        <v>12</v>
      </c>
      <c r="F546" t="s">
        <v>504</v>
      </c>
      <c r="G546" s="1">
        <v>42156</v>
      </c>
      <c r="H546" s="1">
        <v>42198</v>
      </c>
      <c r="I546" s="1">
        <v>43659</v>
      </c>
      <c r="J546" s="966" t="s">
        <v>17177</v>
      </c>
      <c r="K546" t="s">
        <v>17178</v>
      </c>
      <c r="L546" t="s">
        <v>12</v>
      </c>
      <c r="M546" t="s">
        <v>17177</v>
      </c>
      <c r="N546" t="s">
        <v>17179</v>
      </c>
    </row>
    <row r="547" spans="1:14" x14ac:dyDescent="0.25">
      <c r="A547" s="3">
        <v>544</v>
      </c>
      <c r="B547" t="s">
        <v>501</v>
      </c>
      <c r="C547" t="s">
        <v>502</v>
      </c>
      <c r="D547" t="s">
        <v>503</v>
      </c>
      <c r="E547" t="s">
        <v>12</v>
      </c>
      <c r="F547" t="s">
        <v>504</v>
      </c>
      <c r="G547" s="1">
        <v>42156</v>
      </c>
      <c r="H547" s="1">
        <v>42198</v>
      </c>
      <c r="I547" s="1">
        <v>43659</v>
      </c>
      <c r="J547" s="966" t="s">
        <v>17180</v>
      </c>
      <c r="K547" t="s">
        <v>17181</v>
      </c>
      <c r="L547" t="s">
        <v>12</v>
      </c>
      <c r="M547" t="s">
        <v>17180</v>
      </c>
      <c r="N547" t="s">
        <v>17182</v>
      </c>
    </row>
    <row r="548" spans="1:14" x14ac:dyDescent="0.25">
      <c r="A548" s="3">
        <v>545</v>
      </c>
      <c r="B548" t="s">
        <v>501</v>
      </c>
      <c r="C548" t="s">
        <v>502</v>
      </c>
      <c r="D548" t="s">
        <v>503</v>
      </c>
      <c r="E548" t="s">
        <v>12</v>
      </c>
      <c r="F548" t="s">
        <v>504</v>
      </c>
      <c r="G548" s="1">
        <v>42156</v>
      </c>
      <c r="H548" s="1">
        <v>42198</v>
      </c>
      <c r="I548" s="1">
        <v>43659</v>
      </c>
      <c r="J548" s="966" t="s">
        <v>17183</v>
      </c>
      <c r="K548" t="s">
        <v>17184</v>
      </c>
      <c r="L548" t="s">
        <v>12</v>
      </c>
      <c r="M548" t="s">
        <v>17183</v>
      </c>
      <c r="N548" t="s">
        <v>17185</v>
      </c>
    </row>
    <row r="549" spans="1:14" x14ac:dyDescent="0.25">
      <c r="A549" s="3">
        <v>546</v>
      </c>
      <c r="B549" t="s">
        <v>501</v>
      </c>
      <c r="C549" t="s">
        <v>502</v>
      </c>
      <c r="D549" t="s">
        <v>503</v>
      </c>
      <c r="E549" t="s">
        <v>12</v>
      </c>
      <c r="F549" t="s">
        <v>504</v>
      </c>
      <c r="G549" s="1">
        <v>42156</v>
      </c>
      <c r="H549" s="1">
        <v>42198</v>
      </c>
      <c r="I549" s="1">
        <v>43659</v>
      </c>
      <c r="J549" s="966" t="s">
        <v>17186</v>
      </c>
      <c r="K549" t="s">
        <v>17187</v>
      </c>
      <c r="L549" t="s">
        <v>12</v>
      </c>
      <c r="M549" t="s">
        <v>17186</v>
      </c>
      <c r="N549" t="s">
        <v>17188</v>
      </c>
    </row>
    <row r="550" spans="1:14" x14ac:dyDescent="0.25">
      <c r="A550" s="3">
        <v>547</v>
      </c>
      <c r="B550" t="s">
        <v>501</v>
      </c>
      <c r="C550" t="s">
        <v>502</v>
      </c>
      <c r="D550" t="s">
        <v>503</v>
      </c>
      <c r="E550" t="s">
        <v>12</v>
      </c>
      <c r="F550" t="s">
        <v>504</v>
      </c>
      <c r="G550" s="1">
        <v>42156</v>
      </c>
      <c r="H550" s="1">
        <v>42198</v>
      </c>
      <c r="I550" s="1">
        <v>43659</v>
      </c>
      <c r="J550" s="966" t="s">
        <v>17189</v>
      </c>
      <c r="K550" t="s">
        <v>17190</v>
      </c>
      <c r="L550" t="s">
        <v>12</v>
      </c>
      <c r="M550" t="s">
        <v>17189</v>
      </c>
      <c r="N550" t="s">
        <v>17191</v>
      </c>
    </row>
    <row r="551" spans="1:14" x14ac:dyDescent="0.25">
      <c r="A551" s="3">
        <v>548</v>
      </c>
      <c r="B551" t="s">
        <v>547</v>
      </c>
      <c r="C551" t="s">
        <v>548</v>
      </c>
      <c r="D551" t="s">
        <v>549</v>
      </c>
      <c r="E551" t="s">
        <v>12</v>
      </c>
      <c r="F551" t="s">
        <v>550</v>
      </c>
      <c r="G551" s="1">
        <v>41939</v>
      </c>
      <c r="H551" s="1">
        <v>42017</v>
      </c>
      <c r="I551" s="1">
        <v>43843</v>
      </c>
      <c r="J551" s="966" t="s">
        <v>17807</v>
      </c>
      <c r="K551" t="s">
        <v>17808</v>
      </c>
      <c r="L551" t="s">
        <v>12</v>
      </c>
      <c r="M551" t="s">
        <v>17807</v>
      </c>
      <c r="N551" t="s">
        <v>17809</v>
      </c>
    </row>
    <row r="552" spans="1:14" x14ac:dyDescent="0.25">
      <c r="A552" s="3">
        <v>549</v>
      </c>
      <c r="B552" t="s">
        <v>531</v>
      </c>
      <c r="C552" t="s">
        <v>532</v>
      </c>
      <c r="D552" t="s">
        <v>533</v>
      </c>
      <c r="E552" t="s">
        <v>12</v>
      </c>
      <c r="F552" t="s">
        <v>533</v>
      </c>
      <c r="G552" s="1">
        <v>41991</v>
      </c>
      <c r="H552" s="1">
        <v>42048</v>
      </c>
      <c r="I552" s="1">
        <v>43144</v>
      </c>
      <c r="J552" s="966" t="s">
        <v>17810</v>
      </c>
      <c r="K552" t="s">
        <v>17811</v>
      </c>
      <c r="L552" t="s">
        <v>12</v>
      </c>
      <c r="M552" t="s">
        <v>17810</v>
      </c>
      <c r="N552" t="s">
        <v>17812</v>
      </c>
    </row>
    <row r="553" spans="1:14" x14ac:dyDescent="0.25">
      <c r="A553" s="3">
        <v>550</v>
      </c>
      <c r="B553" t="s">
        <v>531</v>
      </c>
      <c r="C553" t="s">
        <v>532</v>
      </c>
      <c r="D553" t="s">
        <v>533</v>
      </c>
      <c r="E553" t="s">
        <v>12</v>
      </c>
      <c r="F553" t="s">
        <v>533</v>
      </c>
      <c r="G553" s="1">
        <v>41991</v>
      </c>
      <c r="H553" s="1">
        <v>42048</v>
      </c>
      <c r="I553" s="1">
        <v>43144</v>
      </c>
      <c r="J553" s="966" t="s">
        <v>17813</v>
      </c>
      <c r="K553" t="s">
        <v>17814</v>
      </c>
      <c r="L553" t="s">
        <v>12</v>
      </c>
      <c r="M553" t="s">
        <v>17813</v>
      </c>
      <c r="N553" t="s">
        <v>17815</v>
      </c>
    </row>
    <row r="554" spans="1:14" x14ac:dyDescent="0.25">
      <c r="A554" s="3">
        <v>551</v>
      </c>
      <c r="B554" t="s">
        <v>531</v>
      </c>
      <c r="C554" t="s">
        <v>532</v>
      </c>
      <c r="D554" t="s">
        <v>533</v>
      </c>
      <c r="E554" t="s">
        <v>12</v>
      </c>
      <c r="F554" t="s">
        <v>533</v>
      </c>
      <c r="G554" s="1">
        <v>41991</v>
      </c>
      <c r="H554" s="1">
        <v>42048</v>
      </c>
      <c r="I554" s="1">
        <v>43144</v>
      </c>
      <c r="J554" s="966" t="s">
        <v>17816</v>
      </c>
      <c r="K554" t="s">
        <v>17817</v>
      </c>
      <c r="L554" t="s">
        <v>12</v>
      </c>
      <c r="M554" t="s">
        <v>17816</v>
      </c>
      <c r="N554" t="s">
        <v>17818</v>
      </c>
    </row>
    <row r="555" spans="1:14" x14ac:dyDescent="0.25">
      <c r="A555" s="3">
        <v>552</v>
      </c>
      <c r="B555" t="s">
        <v>531</v>
      </c>
      <c r="C555" t="s">
        <v>532</v>
      </c>
      <c r="D555" t="s">
        <v>533</v>
      </c>
      <c r="E555" t="s">
        <v>12</v>
      </c>
      <c r="F555" t="s">
        <v>533</v>
      </c>
      <c r="G555" s="1">
        <v>41991</v>
      </c>
      <c r="H555" s="1">
        <v>42048</v>
      </c>
      <c r="I555" s="1">
        <v>43144</v>
      </c>
      <c r="J555" s="966" t="s">
        <v>17819</v>
      </c>
      <c r="K555" t="s">
        <v>17820</v>
      </c>
      <c r="L555" t="s">
        <v>12</v>
      </c>
      <c r="M555" t="s">
        <v>17819</v>
      </c>
      <c r="N555" t="s">
        <v>17821</v>
      </c>
    </row>
    <row r="556" spans="1:14" x14ac:dyDescent="0.25">
      <c r="A556" s="3">
        <v>553</v>
      </c>
      <c r="B556" t="s">
        <v>531</v>
      </c>
      <c r="C556" t="s">
        <v>532</v>
      </c>
      <c r="D556" t="s">
        <v>533</v>
      </c>
      <c r="E556" t="s">
        <v>12</v>
      </c>
      <c r="F556" t="s">
        <v>533</v>
      </c>
      <c r="G556" s="1">
        <v>41991</v>
      </c>
      <c r="H556" s="1">
        <v>42048</v>
      </c>
      <c r="I556" s="1">
        <v>43144</v>
      </c>
      <c r="J556" s="966" t="s">
        <v>17822</v>
      </c>
      <c r="K556" t="s">
        <v>17823</v>
      </c>
      <c r="L556" t="s">
        <v>12</v>
      </c>
      <c r="M556" t="s">
        <v>17822</v>
      </c>
      <c r="N556" t="s">
        <v>17824</v>
      </c>
    </row>
    <row r="557" spans="1:14" x14ac:dyDescent="0.25">
      <c r="A557" s="3">
        <v>554</v>
      </c>
      <c r="B557" t="s">
        <v>536</v>
      </c>
      <c r="C557" t="s">
        <v>537</v>
      </c>
      <c r="D557" t="s">
        <v>538</v>
      </c>
      <c r="E557" t="s">
        <v>12</v>
      </c>
      <c r="F557" t="s">
        <v>539</v>
      </c>
      <c r="G557" s="1">
        <v>42499</v>
      </c>
      <c r="H557" s="1">
        <v>42517</v>
      </c>
      <c r="I557" s="1">
        <v>43978</v>
      </c>
      <c r="J557" s="966" t="s">
        <v>17825</v>
      </c>
      <c r="K557" t="s">
        <v>13967</v>
      </c>
      <c r="L557" t="s">
        <v>12</v>
      </c>
      <c r="M557" t="s">
        <v>17825</v>
      </c>
      <c r="N557" t="s">
        <v>13966</v>
      </c>
    </row>
    <row r="558" spans="1:14" x14ac:dyDescent="0.25">
      <c r="A558" s="3">
        <v>555</v>
      </c>
      <c r="B558" t="s">
        <v>540</v>
      </c>
      <c r="C558" t="s">
        <v>541</v>
      </c>
      <c r="D558" t="s">
        <v>542</v>
      </c>
      <c r="E558" t="s">
        <v>12</v>
      </c>
      <c r="F558" t="s">
        <v>543</v>
      </c>
      <c r="G558" s="1">
        <v>42570</v>
      </c>
      <c r="H558" s="1">
        <v>42618</v>
      </c>
      <c r="I558" s="1">
        <v>44444</v>
      </c>
      <c r="J558" s="966" t="s">
        <v>9850</v>
      </c>
      <c r="K558" t="s">
        <v>9852</v>
      </c>
      <c r="L558" t="s">
        <v>12</v>
      </c>
      <c r="M558" t="s">
        <v>9850</v>
      </c>
      <c r="N558" t="s">
        <v>9851</v>
      </c>
    </row>
    <row r="559" spans="1:14" x14ac:dyDescent="0.25">
      <c r="A559" s="3">
        <v>556</v>
      </c>
      <c r="B559" t="s">
        <v>540</v>
      </c>
      <c r="C559" t="s">
        <v>541</v>
      </c>
      <c r="D559" t="s">
        <v>542</v>
      </c>
      <c r="E559" t="s">
        <v>12</v>
      </c>
      <c r="F559" t="s">
        <v>543</v>
      </c>
      <c r="G559" s="1">
        <v>42570</v>
      </c>
      <c r="H559" s="1">
        <v>42618</v>
      </c>
      <c r="I559" s="1">
        <v>44444</v>
      </c>
      <c r="J559" s="966" t="s">
        <v>9850</v>
      </c>
      <c r="K559" t="s">
        <v>9852</v>
      </c>
      <c r="L559" t="s">
        <v>12</v>
      </c>
      <c r="M559" t="s">
        <v>9850</v>
      </c>
      <c r="N559" t="s">
        <v>9851</v>
      </c>
    </row>
    <row r="560" spans="1:14" x14ac:dyDescent="0.25">
      <c r="A560" s="3">
        <v>557</v>
      </c>
      <c r="B560" t="s">
        <v>540</v>
      </c>
      <c r="C560" t="s">
        <v>541</v>
      </c>
      <c r="D560" t="s">
        <v>542</v>
      </c>
      <c r="E560" t="s">
        <v>12</v>
      </c>
      <c r="F560" t="s">
        <v>543</v>
      </c>
      <c r="G560" s="1">
        <v>42570</v>
      </c>
      <c r="H560" s="1">
        <v>42618</v>
      </c>
      <c r="I560" s="1">
        <v>44444</v>
      </c>
      <c r="J560" s="966" t="s">
        <v>9850</v>
      </c>
      <c r="K560" t="s">
        <v>9852</v>
      </c>
      <c r="L560" t="s">
        <v>12</v>
      </c>
      <c r="M560" t="s">
        <v>9850</v>
      </c>
      <c r="N560" t="s">
        <v>9851</v>
      </c>
    </row>
    <row r="561" spans="1:14" x14ac:dyDescent="0.25">
      <c r="A561" s="3">
        <v>558</v>
      </c>
      <c r="B561" t="s">
        <v>540</v>
      </c>
      <c r="C561" t="s">
        <v>541</v>
      </c>
      <c r="D561" t="s">
        <v>542</v>
      </c>
      <c r="E561" t="s">
        <v>12</v>
      </c>
      <c r="F561" t="s">
        <v>543</v>
      </c>
      <c r="G561" s="1">
        <v>42570</v>
      </c>
      <c r="H561" s="1">
        <v>42618</v>
      </c>
      <c r="I561" s="1">
        <v>44444</v>
      </c>
      <c r="J561" s="966" t="s">
        <v>9850</v>
      </c>
      <c r="K561" t="s">
        <v>9852</v>
      </c>
      <c r="L561" t="s">
        <v>12</v>
      </c>
      <c r="M561" t="s">
        <v>9850</v>
      </c>
      <c r="N561" t="s">
        <v>9851</v>
      </c>
    </row>
    <row r="562" spans="1:14" x14ac:dyDescent="0.25">
      <c r="A562" s="3">
        <v>559</v>
      </c>
      <c r="B562" t="s">
        <v>540</v>
      </c>
      <c r="C562" t="s">
        <v>541</v>
      </c>
      <c r="D562" t="s">
        <v>542</v>
      </c>
      <c r="E562" t="s">
        <v>12</v>
      </c>
      <c r="F562" t="s">
        <v>543</v>
      </c>
      <c r="G562" s="1">
        <v>42570</v>
      </c>
      <c r="H562" s="1">
        <v>42618</v>
      </c>
      <c r="I562" s="1">
        <v>44444</v>
      </c>
      <c r="J562" s="966" t="s">
        <v>9861</v>
      </c>
      <c r="K562" t="s">
        <v>9863</v>
      </c>
      <c r="L562" t="s">
        <v>12</v>
      </c>
      <c r="M562" t="s">
        <v>9861</v>
      </c>
      <c r="N562" t="s">
        <v>9862</v>
      </c>
    </row>
    <row r="563" spans="1:14" x14ac:dyDescent="0.25">
      <c r="A563" s="3">
        <v>560</v>
      </c>
      <c r="B563" t="s">
        <v>540</v>
      </c>
      <c r="C563" t="s">
        <v>541</v>
      </c>
      <c r="D563" t="s">
        <v>542</v>
      </c>
      <c r="E563" t="s">
        <v>12</v>
      </c>
      <c r="F563" t="s">
        <v>543</v>
      </c>
      <c r="G563" s="1">
        <v>42570</v>
      </c>
      <c r="H563" s="1">
        <v>42618</v>
      </c>
      <c r="I563" s="1">
        <v>44444</v>
      </c>
      <c r="J563" s="966" t="s">
        <v>9861</v>
      </c>
      <c r="K563" t="s">
        <v>9863</v>
      </c>
      <c r="L563" t="s">
        <v>12</v>
      </c>
      <c r="M563" t="s">
        <v>9861</v>
      </c>
      <c r="N563" t="s">
        <v>9862</v>
      </c>
    </row>
    <row r="564" spans="1:14" x14ac:dyDescent="0.25">
      <c r="A564" s="3">
        <v>561</v>
      </c>
      <c r="B564" t="s">
        <v>540</v>
      </c>
      <c r="C564" t="s">
        <v>541</v>
      </c>
      <c r="D564" t="s">
        <v>542</v>
      </c>
      <c r="E564" t="s">
        <v>12</v>
      </c>
      <c r="F564" t="s">
        <v>543</v>
      </c>
      <c r="G564" s="1">
        <v>42570</v>
      </c>
      <c r="H564" s="1">
        <v>42618</v>
      </c>
      <c r="I564" s="1">
        <v>44444</v>
      </c>
      <c r="J564" s="966" t="s">
        <v>9861</v>
      </c>
      <c r="K564" t="s">
        <v>9863</v>
      </c>
      <c r="L564" t="s">
        <v>12</v>
      </c>
      <c r="M564" t="s">
        <v>9861</v>
      </c>
      <c r="N564" t="s">
        <v>9862</v>
      </c>
    </row>
    <row r="565" spans="1:14" x14ac:dyDescent="0.25">
      <c r="A565" s="3">
        <v>562</v>
      </c>
      <c r="B565" t="s">
        <v>540</v>
      </c>
      <c r="C565" t="s">
        <v>541</v>
      </c>
      <c r="D565" t="s">
        <v>542</v>
      </c>
      <c r="E565" t="s">
        <v>12</v>
      </c>
      <c r="F565" t="s">
        <v>543</v>
      </c>
      <c r="G565" s="1">
        <v>42570</v>
      </c>
      <c r="H565" s="1">
        <v>42618</v>
      </c>
      <c r="I565" s="1">
        <v>44444</v>
      </c>
      <c r="J565" s="966" t="s">
        <v>9861</v>
      </c>
      <c r="K565" t="s">
        <v>9863</v>
      </c>
      <c r="L565" t="s">
        <v>12</v>
      </c>
      <c r="M565" t="s">
        <v>9861</v>
      </c>
      <c r="N565" t="s">
        <v>9862</v>
      </c>
    </row>
    <row r="566" spans="1:14" x14ac:dyDescent="0.25">
      <c r="A566" s="3">
        <v>563</v>
      </c>
      <c r="B566" t="s">
        <v>544</v>
      </c>
      <c r="C566" t="s">
        <v>545</v>
      </c>
      <c r="D566" t="s">
        <v>538</v>
      </c>
      <c r="E566" t="s">
        <v>12</v>
      </c>
      <c r="F566" t="s">
        <v>546</v>
      </c>
      <c r="G566" s="1">
        <v>42499</v>
      </c>
      <c r="H566" s="1">
        <v>42522</v>
      </c>
      <c r="I566" s="1">
        <v>43983</v>
      </c>
      <c r="J566" s="966" t="s">
        <v>12468</v>
      </c>
      <c r="K566" t="s">
        <v>12470</v>
      </c>
      <c r="L566" t="s">
        <v>12469</v>
      </c>
      <c r="M566" t="s">
        <v>12468</v>
      </c>
      <c r="N566" t="s">
        <v>12469</v>
      </c>
    </row>
    <row r="567" spans="1:14" x14ac:dyDescent="0.25">
      <c r="A567" s="3">
        <v>564</v>
      </c>
      <c r="B567" t="s">
        <v>544</v>
      </c>
      <c r="C567" t="s">
        <v>545</v>
      </c>
      <c r="D567" t="s">
        <v>538</v>
      </c>
      <c r="E567" t="s">
        <v>12</v>
      </c>
      <c r="F567" t="s">
        <v>546</v>
      </c>
      <c r="G567" s="1">
        <v>42499</v>
      </c>
      <c r="H567" s="1">
        <v>42522</v>
      </c>
      <c r="I567" s="1">
        <v>43983</v>
      </c>
      <c r="J567" s="966" t="s">
        <v>12468</v>
      </c>
      <c r="K567" t="s">
        <v>12470</v>
      </c>
      <c r="L567" t="s">
        <v>12469</v>
      </c>
      <c r="M567" t="s">
        <v>12468</v>
      </c>
      <c r="N567" t="s">
        <v>12469</v>
      </c>
    </row>
    <row r="568" spans="1:14" x14ac:dyDescent="0.25">
      <c r="A568" s="3">
        <v>565</v>
      </c>
      <c r="B568" t="s">
        <v>544</v>
      </c>
      <c r="C568" t="s">
        <v>545</v>
      </c>
      <c r="D568" t="s">
        <v>538</v>
      </c>
      <c r="E568" t="s">
        <v>12</v>
      </c>
      <c r="F568" t="s">
        <v>546</v>
      </c>
      <c r="G568" s="1">
        <v>42499</v>
      </c>
      <c r="H568" s="1">
        <v>42522</v>
      </c>
      <c r="I568" s="1">
        <v>43983</v>
      </c>
      <c r="J568" s="966" t="s">
        <v>12468</v>
      </c>
      <c r="K568" t="s">
        <v>12470</v>
      </c>
      <c r="L568" t="s">
        <v>12469</v>
      </c>
      <c r="M568" t="s">
        <v>12468</v>
      </c>
      <c r="N568" t="s">
        <v>12469</v>
      </c>
    </row>
    <row r="569" spans="1:14" x14ac:dyDescent="0.25">
      <c r="A569" s="3">
        <v>566</v>
      </c>
      <c r="B569" t="s">
        <v>547</v>
      </c>
      <c r="C569" t="s">
        <v>548</v>
      </c>
      <c r="D569" t="s">
        <v>549</v>
      </c>
      <c r="E569" t="s">
        <v>12</v>
      </c>
      <c r="F569" t="s">
        <v>550</v>
      </c>
      <c r="G569" s="1">
        <v>41939</v>
      </c>
      <c r="H569" s="1">
        <v>42017</v>
      </c>
      <c r="I569" s="1">
        <v>43843</v>
      </c>
      <c r="J569" s="966" t="s">
        <v>17826</v>
      </c>
      <c r="K569" t="s">
        <v>17827</v>
      </c>
      <c r="L569" t="s">
        <v>12</v>
      </c>
      <c r="M569" t="s">
        <v>17826</v>
      </c>
      <c r="N569" t="s">
        <v>17828</v>
      </c>
    </row>
    <row r="570" spans="1:14" x14ac:dyDescent="0.25">
      <c r="A570" s="3">
        <v>567</v>
      </c>
      <c r="B570" t="s">
        <v>547</v>
      </c>
      <c r="C570" t="s">
        <v>548</v>
      </c>
      <c r="D570" t="s">
        <v>549</v>
      </c>
      <c r="E570" t="s">
        <v>12</v>
      </c>
      <c r="F570" t="s">
        <v>550</v>
      </c>
      <c r="G570" s="1">
        <v>41939</v>
      </c>
      <c r="H570" s="1">
        <v>42017</v>
      </c>
      <c r="I570" s="1">
        <v>43843</v>
      </c>
      <c r="J570" s="966" t="s">
        <v>17826</v>
      </c>
      <c r="K570" t="s">
        <v>17827</v>
      </c>
      <c r="L570" t="s">
        <v>12</v>
      </c>
      <c r="M570" t="s">
        <v>17829</v>
      </c>
      <c r="N570" t="s">
        <v>17828</v>
      </c>
    </row>
    <row r="571" spans="1:14" x14ac:dyDescent="0.25">
      <c r="A571" s="3">
        <v>568</v>
      </c>
      <c r="B571" t="s">
        <v>547</v>
      </c>
      <c r="C571" t="s">
        <v>548</v>
      </c>
      <c r="D571" t="s">
        <v>549</v>
      </c>
      <c r="E571" t="s">
        <v>12</v>
      </c>
      <c r="F571" t="s">
        <v>550</v>
      </c>
      <c r="G571" s="1">
        <v>41939</v>
      </c>
      <c r="H571" s="1">
        <v>42017</v>
      </c>
      <c r="I571" s="1">
        <v>43843</v>
      </c>
      <c r="J571" s="966" t="s">
        <v>17830</v>
      </c>
      <c r="K571" t="s">
        <v>17831</v>
      </c>
      <c r="L571" t="s">
        <v>12</v>
      </c>
      <c r="M571" t="s">
        <v>17830</v>
      </c>
      <c r="N571" t="s">
        <v>17832</v>
      </c>
    </row>
    <row r="572" spans="1:14" x14ac:dyDescent="0.25">
      <c r="A572" s="3">
        <v>569</v>
      </c>
      <c r="B572" t="s">
        <v>547</v>
      </c>
      <c r="C572" t="s">
        <v>548</v>
      </c>
      <c r="D572" t="s">
        <v>549</v>
      </c>
      <c r="E572" t="s">
        <v>12</v>
      </c>
      <c r="F572" t="s">
        <v>550</v>
      </c>
      <c r="G572" s="1">
        <v>41939</v>
      </c>
      <c r="H572" s="1">
        <v>42017</v>
      </c>
      <c r="I572" s="1">
        <v>43843</v>
      </c>
      <c r="J572" s="966" t="s">
        <v>17833</v>
      </c>
      <c r="K572" t="s">
        <v>17834</v>
      </c>
      <c r="L572" t="s">
        <v>12</v>
      </c>
      <c r="M572" t="s">
        <v>17833</v>
      </c>
      <c r="N572" t="s">
        <v>17835</v>
      </c>
    </row>
    <row r="573" spans="1:14" x14ac:dyDescent="0.25">
      <c r="A573" s="3">
        <v>570</v>
      </c>
      <c r="B573" t="s">
        <v>547</v>
      </c>
      <c r="C573" t="s">
        <v>548</v>
      </c>
      <c r="D573" t="s">
        <v>549</v>
      </c>
      <c r="E573" t="s">
        <v>12</v>
      </c>
      <c r="F573" t="s">
        <v>550</v>
      </c>
      <c r="G573" s="1">
        <v>41939</v>
      </c>
      <c r="H573" s="1">
        <v>42017</v>
      </c>
      <c r="I573" s="1">
        <v>43843</v>
      </c>
      <c r="J573" s="966" t="s">
        <v>17836</v>
      </c>
      <c r="K573" t="s">
        <v>17837</v>
      </c>
      <c r="L573" t="s">
        <v>12</v>
      </c>
      <c r="M573" t="s">
        <v>17836</v>
      </c>
      <c r="N573" t="s">
        <v>17838</v>
      </c>
    </row>
    <row r="574" spans="1:14" x14ac:dyDescent="0.25">
      <c r="A574" s="3">
        <v>571</v>
      </c>
      <c r="B574" t="s">
        <v>547</v>
      </c>
      <c r="C574" t="s">
        <v>548</v>
      </c>
      <c r="D574" t="s">
        <v>549</v>
      </c>
      <c r="E574" t="s">
        <v>12</v>
      </c>
      <c r="F574" t="s">
        <v>550</v>
      </c>
      <c r="G574" s="1">
        <v>41939</v>
      </c>
      <c r="H574" s="1">
        <v>42017</v>
      </c>
      <c r="I574" s="1">
        <v>43843</v>
      </c>
      <c r="J574" s="966" t="s">
        <v>17839</v>
      </c>
      <c r="K574" t="s">
        <v>17840</v>
      </c>
      <c r="L574" t="s">
        <v>12</v>
      </c>
      <c r="M574" t="s">
        <v>17839</v>
      </c>
      <c r="N574" t="s">
        <v>17841</v>
      </c>
    </row>
    <row r="575" spans="1:14" x14ac:dyDescent="0.25">
      <c r="A575" s="3">
        <v>572</v>
      </c>
      <c r="B575" t="s">
        <v>547</v>
      </c>
      <c r="C575" t="s">
        <v>548</v>
      </c>
      <c r="D575" t="s">
        <v>549</v>
      </c>
      <c r="E575" t="s">
        <v>12</v>
      </c>
      <c r="F575" t="s">
        <v>550</v>
      </c>
      <c r="G575" s="1">
        <v>41939</v>
      </c>
      <c r="H575" s="1">
        <v>42017</v>
      </c>
      <c r="I575" s="1">
        <v>43843</v>
      </c>
      <c r="J575" s="966" t="s">
        <v>17842</v>
      </c>
      <c r="K575" t="s">
        <v>17843</v>
      </c>
      <c r="L575" t="s">
        <v>12</v>
      </c>
      <c r="M575" t="s">
        <v>17842</v>
      </c>
      <c r="N575" t="s">
        <v>17844</v>
      </c>
    </row>
    <row r="576" spans="1:14" x14ac:dyDescent="0.25">
      <c r="A576" s="3">
        <v>573</v>
      </c>
      <c r="B576" t="s">
        <v>547</v>
      </c>
      <c r="C576" t="s">
        <v>548</v>
      </c>
      <c r="D576" t="s">
        <v>549</v>
      </c>
      <c r="E576" t="s">
        <v>12</v>
      </c>
      <c r="F576" t="s">
        <v>550</v>
      </c>
      <c r="G576" s="1">
        <v>41939</v>
      </c>
      <c r="H576" s="1">
        <v>42017</v>
      </c>
      <c r="I576" s="1">
        <v>43843</v>
      </c>
      <c r="J576" s="966" t="s">
        <v>17845</v>
      </c>
      <c r="K576" t="s">
        <v>17846</v>
      </c>
      <c r="L576" t="s">
        <v>12</v>
      </c>
      <c r="M576" t="s">
        <v>17845</v>
      </c>
      <c r="N576" t="s">
        <v>17847</v>
      </c>
    </row>
    <row r="577" spans="1:14" x14ac:dyDescent="0.25">
      <c r="A577" s="3">
        <v>574</v>
      </c>
      <c r="B577" t="s">
        <v>547</v>
      </c>
      <c r="C577" t="s">
        <v>548</v>
      </c>
      <c r="D577" t="s">
        <v>549</v>
      </c>
      <c r="E577" t="s">
        <v>12</v>
      </c>
      <c r="F577" t="s">
        <v>550</v>
      </c>
      <c r="G577" s="1">
        <v>41939</v>
      </c>
      <c r="H577" s="1">
        <v>42017</v>
      </c>
      <c r="I577" s="1">
        <v>43843</v>
      </c>
      <c r="J577" s="966" t="s">
        <v>17848</v>
      </c>
      <c r="K577" t="s">
        <v>17849</v>
      </c>
      <c r="L577" t="s">
        <v>12</v>
      </c>
      <c r="M577" t="s">
        <v>17848</v>
      </c>
      <c r="N577" t="s">
        <v>17850</v>
      </c>
    </row>
    <row r="578" spans="1:14" x14ac:dyDescent="0.25">
      <c r="A578" s="3">
        <v>575</v>
      </c>
      <c r="B578" t="s">
        <v>547</v>
      </c>
      <c r="C578" t="s">
        <v>548</v>
      </c>
      <c r="D578" t="s">
        <v>549</v>
      </c>
      <c r="E578" t="s">
        <v>12</v>
      </c>
      <c r="F578" t="s">
        <v>550</v>
      </c>
      <c r="G578" s="1">
        <v>41939</v>
      </c>
      <c r="H578" s="1">
        <v>42017</v>
      </c>
      <c r="I578" s="1">
        <v>43843</v>
      </c>
      <c r="J578" s="966" t="s">
        <v>17851</v>
      </c>
      <c r="K578" t="s">
        <v>17852</v>
      </c>
      <c r="L578" t="s">
        <v>12</v>
      </c>
      <c r="M578" t="s">
        <v>17851</v>
      </c>
      <c r="N578" t="s">
        <v>17853</v>
      </c>
    </row>
    <row r="579" spans="1:14" x14ac:dyDescent="0.25">
      <c r="A579" s="3">
        <v>576</v>
      </c>
      <c r="B579" t="s">
        <v>547</v>
      </c>
      <c r="C579" t="s">
        <v>548</v>
      </c>
      <c r="D579" t="s">
        <v>549</v>
      </c>
      <c r="E579" t="s">
        <v>12</v>
      </c>
      <c r="F579" t="s">
        <v>550</v>
      </c>
      <c r="G579" s="1">
        <v>41939</v>
      </c>
      <c r="H579" s="1">
        <v>42017</v>
      </c>
      <c r="I579" s="1">
        <v>43843</v>
      </c>
      <c r="J579" s="966" t="s">
        <v>17854</v>
      </c>
      <c r="K579" t="s">
        <v>17855</v>
      </c>
      <c r="L579" t="s">
        <v>12</v>
      </c>
      <c r="M579" t="s">
        <v>17854</v>
      </c>
      <c r="N579" t="s">
        <v>17856</v>
      </c>
    </row>
    <row r="580" spans="1:14" x14ac:dyDescent="0.25">
      <c r="A580" s="3">
        <v>577</v>
      </c>
      <c r="B580" t="s">
        <v>547</v>
      </c>
      <c r="C580" t="s">
        <v>548</v>
      </c>
      <c r="D580" t="s">
        <v>549</v>
      </c>
      <c r="E580" t="s">
        <v>12</v>
      </c>
      <c r="F580" t="s">
        <v>550</v>
      </c>
      <c r="G580" s="1">
        <v>41939</v>
      </c>
      <c r="H580" s="1">
        <v>42017</v>
      </c>
      <c r="I580" s="1">
        <v>43843</v>
      </c>
      <c r="J580" s="966" t="s">
        <v>17857</v>
      </c>
      <c r="K580" t="s">
        <v>17858</v>
      </c>
      <c r="L580" t="s">
        <v>12</v>
      </c>
      <c r="M580" t="s">
        <v>17857</v>
      </c>
      <c r="N580" t="s">
        <v>17859</v>
      </c>
    </row>
    <row r="581" spans="1:14" x14ac:dyDescent="0.25">
      <c r="A581" s="3">
        <v>578</v>
      </c>
      <c r="B581" t="s">
        <v>547</v>
      </c>
      <c r="C581" t="s">
        <v>548</v>
      </c>
      <c r="D581" t="s">
        <v>549</v>
      </c>
      <c r="E581" t="s">
        <v>12</v>
      </c>
      <c r="F581" t="s">
        <v>550</v>
      </c>
      <c r="G581" s="1">
        <v>41939</v>
      </c>
      <c r="H581" s="1">
        <v>42017</v>
      </c>
      <c r="I581" s="1">
        <v>43843</v>
      </c>
      <c r="J581" s="966" t="s">
        <v>17860</v>
      </c>
      <c r="K581" t="s">
        <v>17861</v>
      </c>
      <c r="L581" t="s">
        <v>12</v>
      </c>
      <c r="M581" t="s">
        <v>17860</v>
      </c>
      <c r="N581" t="s">
        <v>17862</v>
      </c>
    </row>
    <row r="582" spans="1:14" x14ac:dyDescent="0.25">
      <c r="A582" s="3">
        <v>579</v>
      </c>
      <c r="B582" t="s">
        <v>547</v>
      </c>
      <c r="C582" t="s">
        <v>548</v>
      </c>
      <c r="D582" t="s">
        <v>549</v>
      </c>
      <c r="E582" t="s">
        <v>12</v>
      </c>
      <c r="F582" t="s">
        <v>550</v>
      </c>
      <c r="G582" s="1">
        <v>41939</v>
      </c>
      <c r="H582" s="1">
        <v>42017</v>
      </c>
      <c r="I582" s="1">
        <v>43843</v>
      </c>
      <c r="J582" s="966" t="s">
        <v>17863</v>
      </c>
      <c r="K582" t="s">
        <v>17864</v>
      </c>
      <c r="L582" t="s">
        <v>12</v>
      </c>
      <c r="M582" t="s">
        <v>17863</v>
      </c>
      <c r="N582" t="s">
        <v>17865</v>
      </c>
    </row>
    <row r="583" spans="1:14" x14ac:dyDescent="0.25">
      <c r="A583" s="3">
        <v>580</v>
      </c>
      <c r="B583" t="s">
        <v>547</v>
      </c>
      <c r="C583" t="s">
        <v>548</v>
      </c>
      <c r="D583" t="s">
        <v>549</v>
      </c>
      <c r="E583" t="s">
        <v>12</v>
      </c>
      <c r="F583" t="s">
        <v>550</v>
      </c>
      <c r="G583" s="1">
        <v>41939</v>
      </c>
      <c r="H583" s="1">
        <v>42017</v>
      </c>
      <c r="I583" s="1">
        <v>43843</v>
      </c>
      <c r="J583" s="966" t="s">
        <v>17866</v>
      </c>
      <c r="K583" t="s">
        <v>17867</v>
      </c>
      <c r="L583" t="s">
        <v>12</v>
      </c>
      <c r="M583" t="s">
        <v>17866</v>
      </c>
      <c r="N583" t="s">
        <v>17868</v>
      </c>
    </row>
    <row r="584" spans="1:14" x14ac:dyDescent="0.25">
      <c r="A584" s="3">
        <v>581</v>
      </c>
      <c r="B584" t="s">
        <v>547</v>
      </c>
      <c r="C584" t="s">
        <v>548</v>
      </c>
      <c r="D584" t="s">
        <v>549</v>
      </c>
      <c r="E584" t="s">
        <v>12</v>
      </c>
      <c r="F584" t="s">
        <v>550</v>
      </c>
      <c r="G584" s="1">
        <v>41939</v>
      </c>
      <c r="H584" s="1">
        <v>42017</v>
      </c>
      <c r="I584" s="1">
        <v>43843</v>
      </c>
      <c r="J584" s="966" t="s">
        <v>17869</v>
      </c>
      <c r="K584" t="s">
        <v>17870</v>
      </c>
      <c r="L584" t="s">
        <v>12</v>
      </c>
      <c r="M584" t="s">
        <v>17869</v>
      </c>
      <c r="N584" t="s">
        <v>17871</v>
      </c>
    </row>
    <row r="585" spans="1:14" x14ac:dyDescent="0.25">
      <c r="A585" s="3">
        <v>582</v>
      </c>
      <c r="B585" t="s">
        <v>547</v>
      </c>
      <c r="C585" t="s">
        <v>548</v>
      </c>
      <c r="D585" t="s">
        <v>549</v>
      </c>
      <c r="E585" t="s">
        <v>12</v>
      </c>
      <c r="F585" t="s">
        <v>550</v>
      </c>
      <c r="G585" s="1">
        <v>41939</v>
      </c>
      <c r="H585" s="1">
        <v>42017</v>
      </c>
      <c r="I585" s="1">
        <v>43843</v>
      </c>
      <c r="J585" s="966" t="s">
        <v>17872</v>
      </c>
      <c r="K585" t="s">
        <v>17873</v>
      </c>
      <c r="L585" t="s">
        <v>12</v>
      </c>
      <c r="M585" t="s">
        <v>17872</v>
      </c>
      <c r="N585" t="s">
        <v>17874</v>
      </c>
    </row>
    <row r="586" spans="1:14" x14ac:dyDescent="0.25">
      <c r="A586" s="3">
        <v>583</v>
      </c>
      <c r="B586" t="s">
        <v>547</v>
      </c>
      <c r="C586" t="s">
        <v>548</v>
      </c>
      <c r="D586" t="s">
        <v>549</v>
      </c>
      <c r="E586" t="s">
        <v>12</v>
      </c>
      <c r="F586" t="s">
        <v>550</v>
      </c>
      <c r="G586" s="1">
        <v>41939</v>
      </c>
      <c r="H586" s="1">
        <v>42017</v>
      </c>
      <c r="I586" s="1">
        <v>43843</v>
      </c>
      <c r="J586" s="966" t="s">
        <v>17875</v>
      </c>
      <c r="K586" t="s">
        <v>17876</v>
      </c>
      <c r="L586" t="s">
        <v>12</v>
      </c>
      <c r="M586" t="s">
        <v>17875</v>
      </c>
      <c r="N586" t="s">
        <v>17877</v>
      </c>
    </row>
    <row r="587" spans="1:14" x14ac:dyDescent="0.25">
      <c r="A587" s="3">
        <v>584</v>
      </c>
      <c r="B587" t="s">
        <v>547</v>
      </c>
      <c r="C587" t="s">
        <v>548</v>
      </c>
      <c r="D587" t="s">
        <v>549</v>
      </c>
      <c r="E587" t="s">
        <v>12</v>
      </c>
      <c r="F587" t="s">
        <v>550</v>
      </c>
      <c r="G587" s="1">
        <v>41939</v>
      </c>
      <c r="H587" s="1">
        <v>42017</v>
      </c>
      <c r="I587" s="1">
        <v>43843</v>
      </c>
      <c r="J587" s="966" t="s">
        <v>17878</v>
      </c>
      <c r="K587" t="s">
        <v>17879</v>
      </c>
      <c r="L587" t="s">
        <v>12</v>
      </c>
      <c r="M587" t="s">
        <v>17878</v>
      </c>
      <c r="N587" t="s">
        <v>17880</v>
      </c>
    </row>
    <row r="588" spans="1:14" x14ac:dyDescent="0.25">
      <c r="A588" s="3">
        <v>585</v>
      </c>
      <c r="B588" t="s">
        <v>547</v>
      </c>
      <c r="C588" t="s">
        <v>548</v>
      </c>
      <c r="D588" t="s">
        <v>549</v>
      </c>
      <c r="E588" t="s">
        <v>12</v>
      </c>
      <c r="F588" t="s">
        <v>550</v>
      </c>
      <c r="G588" s="1">
        <v>41939</v>
      </c>
      <c r="H588" s="1">
        <v>42017</v>
      </c>
      <c r="I588" s="1">
        <v>43843</v>
      </c>
      <c r="J588" s="966" t="s">
        <v>17881</v>
      </c>
      <c r="K588" t="s">
        <v>17882</v>
      </c>
      <c r="L588" t="s">
        <v>12</v>
      </c>
      <c r="M588" t="s">
        <v>17881</v>
      </c>
      <c r="N588" t="s">
        <v>17883</v>
      </c>
    </row>
    <row r="589" spans="1:14" x14ac:dyDescent="0.25">
      <c r="A589" s="3">
        <v>586</v>
      </c>
      <c r="B589" t="s">
        <v>547</v>
      </c>
      <c r="C589" t="s">
        <v>548</v>
      </c>
      <c r="D589" t="s">
        <v>549</v>
      </c>
      <c r="E589" t="s">
        <v>12</v>
      </c>
      <c r="F589" t="s">
        <v>550</v>
      </c>
      <c r="G589" s="1">
        <v>41939</v>
      </c>
      <c r="H589" s="1">
        <v>42017</v>
      </c>
      <c r="I589" s="1">
        <v>43843</v>
      </c>
      <c r="J589" s="966" t="s">
        <v>17884</v>
      </c>
      <c r="K589" t="s">
        <v>17885</v>
      </c>
      <c r="L589" t="s">
        <v>12</v>
      </c>
      <c r="M589" t="s">
        <v>17884</v>
      </c>
      <c r="N589" t="s">
        <v>17886</v>
      </c>
    </row>
    <row r="590" spans="1:14" x14ac:dyDescent="0.25">
      <c r="A590" s="3">
        <v>587</v>
      </c>
      <c r="B590" t="s">
        <v>547</v>
      </c>
      <c r="C590" t="s">
        <v>548</v>
      </c>
      <c r="D590" t="s">
        <v>549</v>
      </c>
      <c r="E590" t="s">
        <v>12</v>
      </c>
      <c r="F590" t="s">
        <v>550</v>
      </c>
      <c r="G590" s="1">
        <v>41939</v>
      </c>
      <c r="H590" s="1">
        <v>42017</v>
      </c>
      <c r="I590" s="1">
        <v>43843</v>
      </c>
      <c r="J590" s="966" t="s">
        <v>17887</v>
      </c>
      <c r="K590" t="s">
        <v>17888</v>
      </c>
      <c r="L590" t="s">
        <v>12</v>
      </c>
      <c r="M590" t="s">
        <v>17887</v>
      </c>
      <c r="N590" t="s">
        <v>17889</v>
      </c>
    </row>
    <row r="591" spans="1:14" x14ac:dyDescent="0.25">
      <c r="A591" s="3">
        <v>588</v>
      </c>
      <c r="B591" t="s">
        <v>547</v>
      </c>
      <c r="C591" t="s">
        <v>548</v>
      </c>
      <c r="D591" t="s">
        <v>549</v>
      </c>
      <c r="E591" t="s">
        <v>12</v>
      </c>
      <c r="F591" t="s">
        <v>550</v>
      </c>
      <c r="G591" s="1">
        <v>41939</v>
      </c>
      <c r="H591" s="1">
        <v>42017</v>
      </c>
      <c r="I591" s="1">
        <v>43843</v>
      </c>
      <c r="J591" s="966" t="s">
        <v>17890</v>
      </c>
      <c r="K591" t="s">
        <v>17891</v>
      </c>
      <c r="L591" t="s">
        <v>17892</v>
      </c>
      <c r="M591" t="s">
        <v>17890</v>
      </c>
      <c r="N591" t="s">
        <v>17892</v>
      </c>
    </row>
    <row r="592" spans="1:14" x14ac:dyDescent="0.25">
      <c r="A592" s="3">
        <v>589</v>
      </c>
      <c r="B592" t="s">
        <v>547</v>
      </c>
      <c r="C592" t="s">
        <v>548</v>
      </c>
      <c r="D592" t="s">
        <v>549</v>
      </c>
      <c r="E592" t="s">
        <v>12</v>
      </c>
      <c r="F592" t="s">
        <v>550</v>
      </c>
      <c r="G592" s="1">
        <v>41939</v>
      </c>
      <c r="H592" s="1">
        <v>42017</v>
      </c>
      <c r="I592" s="1">
        <v>43843</v>
      </c>
      <c r="J592" s="966" t="s">
        <v>17893</v>
      </c>
      <c r="K592" t="s">
        <v>17894</v>
      </c>
      <c r="L592" t="s">
        <v>12</v>
      </c>
      <c r="M592" t="s">
        <v>17893</v>
      </c>
      <c r="N592" t="s">
        <v>17895</v>
      </c>
    </row>
    <row r="593" spans="1:14" x14ac:dyDescent="0.25">
      <c r="A593" s="3">
        <v>590</v>
      </c>
      <c r="B593" t="s">
        <v>547</v>
      </c>
      <c r="C593" t="s">
        <v>548</v>
      </c>
      <c r="D593" t="s">
        <v>549</v>
      </c>
      <c r="E593" t="s">
        <v>12</v>
      </c>
      <c r="F593" t="s">
        <v>550</v>
      </c>
      <c r="G593" s="1">
        <v>41939</v>
      </c>
      <c r="H593" s="1">
        <v>42017</v>
      </c>
      <c r="I593" s="1">
        <v>43843</v>
      </c>
      <c r="J593" s="966" t="s">
        <v>17896</v>
      </c>
      <c r="K593" t="s">
        <v>17897</v>
      </c>
      <c r="L593" t="s">
        <v>12</v>
      </c>
      <c r="M593" t="s">
        <v>17896</v>
      </c>
      <c r="N593" t="s">
        <v>17898</v>
      </c>
    </row>
    <row r="594" spans="1:14" x14ac:dyDescent="0.25">
      <c r="A594" s="3">
        <v>591</v>
      </c>
      <c r="B594" t="s">
        <v>515</v>
      </c>
      <c r="C594" t="s">
        <v>516</v>
      </c>
      <c r="D594" t="s">
        <v>517</v>
      </c>
      <c r="E594" t="s">
        <v>12</v>
      </c>
      <c r="F594" t="s">
        <v>518</v>
      </c>
      <c r="G594" s="1">
        <v>41948</v>
      </c>
      <c r="H594" s="1">
        <v>41948</v>
      </c>
      <c r="I594" s="1">
        <v>43044</v>
      </c>
      <c r="J594" s="966" t="s">
        <v>17914</v>
      </c>
      <c r="K594" t="s">
        <v>17915</v>
      </c>
      <c r="L594" t="s">
        <v>12</v>
      </c>
      <c r="M594" t="s">
        <v>17914</v>
      </c>
      <c r="N594" t="s">
        <v>17916</v>
      </c>
    </row>
    <row r="595" spans="1:14" x14ac:dyDescent="0.25">
      <c r="A595" s="3">
        <v>592</v>
      </c>
      <c r="B595" t="s">
        <v>519</v>
      </c>
      <c r="C595" t="s">
        <v>520</v>
      </c>
      <c r="D595" t="s">
        <v>521</v>
      </c>
      <c r="E595" t="s">
        <v>12</v>
      </c>
      <c r="F595" t="s">
        <v>522</v>
      </c>
      <c r="G595" s="1">
        <v>41879</v>
      </c>
      <c r="H595" s="1">
        <v>41890</v>
      </c>
      <c r="I595" s="1">
        <v>43351</v>
      </c>
      <c r="J595" s="966" t="s">
        <v>17917</v>
      </c>
      <c r="K595" t="s">
        <v>17918</v>
      </c>
      <c r="L595" t="s">
        <v>12</v>
      </c>
      <c r="M595" t="s">
        <v>17917</v>
      </c>
      <c r="N595" t="s">
        <v>17919</v>
      </c>
    </row>
    <row r="596" spans="1:14" x14ac:dyDescent="0.25">
      <c r="A596" s="3">
        <v>593</v>
      </c>
      <c r="B596" t="s">
        <v>519</v>
      </c>
      <c r="C596" t="s">
        <v>520</v>
      </c>
      <c r="D596" t="s">
        <v>521</v>
      </c>
      <c r="E596" t="s">
        <v>12</v>
      </c>
      <c r="F596" t="s">
        <v>522</v>
      </c>
      <c r="G596" s="1">
        <v>41879</v>
      </c>
      <c r="H596" s="1">
        <v>41890</v>
      </c>
      <c r="I596" s="1">
        <v>43351</v>
      </c>
      <c r="J596" s="966" t="s">
        <v>17920</v>
      </c>
      <c r="K596" t="s">
        <v>17921</v>
      </c>
      <c r="L596" t="s">
        <v>12</v>
      </c>
      <c r="M596" t="s">
        <v>17920</v>
      </c>
      <c r="N596" t="s">
        <v>17922</v>
      </c>
    </row>
    <row r="597" spans="1:14" x14ac:dyDescent="0.25">
      <c r="A597" s="3">
        <v>594</v>
      </c>
      <c r="B597" t="s">
        <v>519</v>
      </c>
      <c r="C597" t="s">
        <v>520</v>
      </c>
      <c r="D597" t="s">
        <v>521</v>
      </c>
      <c r="E597" t="s">
        <v>12</v>
      </c>
      <c r="F597" t="s">
        <v>522</v>
      </c>
      <c r="G597" s="1">
        <v>41879</v>
      </c>
      <c r="H597" s="1">
        <v>41890</v>
      </c>
      <c r="I597" s="1">
        <v>43351</v>
      </c>
      <c r="J597" s="966" t="s">
        <v>17923</v>
      </c>
      <c r="K597" t="s">
        <v>17924</v>
      </c>
      <c r="L597" t="s">
        <v>12</v>
      </c>
      <c r="M597" t="s">
        <v>17923</v>
      </c>
      <c r="N597" t="s">
        <v>17925</v>
      </c>
    </row>
    <row r="598" spans="1:14" x14ac:dyDescent="0.25">
      <c r="A598" s="3">
        <v>595</v>
      </c>
      <c r="B598" t="s">
        <v>519</v>
      </c>
      <c r="C598" t="s">
        <v>520</v>
      </c>
      <c r="D598" t="s">
        <v>521</v>
      </c>
      <c r="E598" t="s">
        <v>12</v>
      </c>
      <c r="F598" t="s">
        <v>522</v>
      </c>
      <c r="G598" s="1">
        <v>41879</v>
      </c>
      <c r="H598" s="1">
        <v>41890</v>
      </c>
      <c r="I598" s="1">
        <v>43351</v>
      </c>
      <c r="J598" s="966" t="s">
        <v>17926</v>
      </c>
      <c r="K598" t="s">
        <v>17927</v>
      </c>
      <c r="L598" t="s">
        <v>12</v>
      </c>
      <c r="M598" t="s">
        <v>17926</v>
      </c>
      <c r="N598" t="s">
        <v>17928</v>
      </c>
    </row>
    <row r="599" spans="1:14" x14ac:dyDescent="0.25">
      <c r="A599" s="3">
        <v>596</v>
      </c>
      <c r="B599" t="s">
        <v>519</v>
      </c>
      <c r="C599" t="s">
        <v>520</v>
      </c>
      <c r="D599" t="s">
        <v>521</v>
      </c>
      <c r="E599" t="s">
        <v>12</v>
      </c>
      <c r="F599" t="s">
        <v>522</v>
      </c>
      <c r="G599" s="1">
        <v>41879</v>
      </c>
      <c r="H599" s="1">
        <v>41890</v>
      </c>
      <c r="I599" s="1">
        <v>43351</v>
      </c>
      <c r="J599" s="966" t="s">
        <v>17929</v>
      </c>
      <c r="K599" t="s">
        <v>17930</v>
      </c>
      <c r="L599" t="s">
        <v>12</v>
      </c>
      <c r="M599" t="s">
        <v>17929</v>
      </c>
      <c r="N599" t="s">
        <v>17931</v>
      </c>
    </row>
    <row r="600" spans="1:14" x14ac:dyDescent="0.25">
      <c r="A600" s="3">
        <v>597</v>
      </c>
      <c r="B600" t="s">
        <v>523</v>
      </c>
      <c r="C600" t="s">
        <v>524</v>
      </c>
      <c r="D600" t="s">
        <v>525</v>
      </c>
      <c r="E600" t="s">
        <v>12</v>
      </c>
      <c r="F600" t="s">
        <v>526</v>
      </c>
      <c r="G600" s="1">
        <v>41836</v>
      </c>
      <c r="H600" s="1">
        <v>41909</v>
      </c>
      <c r="I600" s="1">
        <v>43370</v>
      </c>
      <c r="J600" s="966" t="s">
        <v>17932</v>
      </c>
      <c r="K600" t="s">
        <v>17933</v>
      </c>
      <c r="L600" t="s">
        <v>12</v>
      </c>
      <c r="M600" t="s">
        <v>17932</v>
      </c>
      <c r="N600" t="s">
        <v>17934</v>
      </c>
    </row>
    <row r="601" spans="1:14" x14ac:dyDescent="0.25">
      <c r="A601" s="3">
        <v>598</v>
      </c>
      <c r="B601" t="s">
        <v>523</v>
      </c>
      <c r="C601" t="s">
        <v>524</v>
      </c>
      <c r="D601" t="s">
        <v>525</v>
      </c>
      <c r="E601" t="s">
        <v>12</v>
      </c>
      <c r="F601" t="s">
        <v>526</v>
      </c>
      <c r="G601" s="1">
        <v>41836</v>
      </c>
      <c r="H601" s="1">
        <v>41909</v>
      </c>
      <c r="I601" s="1">
        <v>43370</v>
      </c>
      <c r="J601" s="966" t="s">
        <v>17935</v>
      </c>
      <c r="K601" t="s">
        <v>17936</v>
      </c>
      <c r="L601" t="s">
        <v>12</v>
      </c>
      <c r="M601" t="s">
        <v>17935</v>
      </c>
      <c r="N601" t="s">
        <v>17937</v>
      </c>
    </row>
    <row r="602" spans="1:14" x14ac:dyDescent="0.25">
      <c r="A602" s="3">
        <v>599</v>
      </c>
      <c r="B602" t="s">
        <v>523</v>
      </c>
      <c r="C602" t="s">
        <v>524</v>
      </c>
      <c r="D602" t="s">
        <v>525</v>
      </c>
      <c r="E602" t="s">
        <v>12</v>
      </c>
      <c r="F602" t="s">
        <v>526</v>
      </c>
      <c r="G602" s="1">
        <v>41836</v>
      </c>
      <c r="H602" s="1">
        <v>41909</v>
      </c>
      <c r="I602" s="1">
        <v>43370</v>
      </c>
      <c r="J602" s="966" t="s">
        <v>17938</v>
      </c>
      <c r="K602" t="s">
        <v>17939</v>
      </c>
      <c r="L602" t="s">
        <v>12</v>
      </c>
      <c r="M602" t="s">
        <v>17938</v>
      </c>
      <c r="N602" t="s">
        <v>17940</v>
      </c>
    </row>
    <row r="603" spans="1:14" x14ac:dyDescent="0.25">
      <c r="A603" s="3">
        <v>600</v>
      </c>
      <c r="B603" t="s">
        <v>523</v>
      </c>
      <c r="C603" t="s">
        <v>524</v>
      </c>
      <c r="D603" t="s">
        <v>525</v>
      </c>
      <c r="E603" t="s">
        <v>12</v>
      </c>
      <c r="F603" t="s">
        <v>526</v>
      </c>
      <c r="G603" s="1">
        <v>41836</v>
      </c>
      <c r="H603" s="1">
        <v>41909</v>
      </c>
      <c r="I603" s="1">
        <v>43370</v>
      </c>
      <c r="J603" s="966" t="s">
        <v>17941</v>
      </c>
      <c r="K603" t="s">
        <v>17942</v>
      </c>
      <c r="L603" t="s">
        <v>12</v>
      </c>
      <c r="M603" t="s">
        <v>17941</v>
      </c>
      <c r="N603" t="s">
        <v>17943</v>
      </c>
    </row>
    <row r="604" spans="1:14" x14ac:dyDescent="0.25">
      <c r="A604" s="3">
        <v>601</v>
      </c>
      <c r="B604" t="s">
        <v>523</v>
      </c>
      <c r="C604" t="s">
        <v>524</v>
      </c>
      <c r="D604" t="s">
        <v>525</v>
      </c>
      <c r="E604" t="s">
        <v>12</v>
      </c>
      <c r="F604" t="s">
        <v>526</v>
      </c>
      <c r="G604" s="1">
        <v>41836</v>
      </c>
      <c r="H604" s="1">
        <v>41909</v>
      </c>
      <c r="I604" s="1">
        <v>43370</v>
      </c>
      <c r="J604" s="966" t="s">
        <v>17944</v>
      </c>
      <c r="K604" t="s">
        <v>17945</v>
      </c>
      <c r="L604" t="s">
        <v>12</v>
      </c>
      <c r="M604" t="s">
        <v>17944</v>
      </c>
      <c r="N604" t="s">
        <v>17946</v>
      </c>
    </row>
    <row r="605" spans="1:14" x14ac:dyDescent="0.25">
      <c r="A605" s="3">
        <v>602</v>
      </c>
      <c r="B605" t="s">
        <v>527</v>
      </c>
      <c r="C605" t="s">
        <v>528</v>
      </c>
      <c r="D605" t="s">
        <v>529</v>
      </c>
      <c r="E605" t="s">
        <v>12</v>
      </c>
      <c r="F605" t="s">
        <v>530</v>
      </c>
      <c r="G605" s="1">
        <v>42499</v>
      </c>
      <c r="H605" s="1">
        <v>42517</v>
      </c>
      <c r="I605" s="1">
        <v>43978</v>
      </c>
      <c r="J605" s="966" t="s">
        <v>17947</v>
      </c>
      <c r="K605" t="s">
        <v>13920</v>
      </c>
      <c r="L605" t="s">
        <v>12</v>
      </c>
      <c r="M605" t="s">
        <v>17947</v>
      </c>
      <c r="N605" t="s">
        <v>13919</v>
      </c>
    </row>
    <row r="606" spans="1:14" x14ac:dyDescent="0.25">
      <c r="A606" s="3">
        <v>603</v>
      </c>
      <c r="B606" t="s">
        <v>595</v>
      </c>
      <c r="C606" t="s">
        <v>596</v>
      </c>
      <c r="D606" t="s">
        <v>597</v>
      </c>
      <c r="E606" t="s">
        <v>12</v>
      </c>
      <c r="F606" t="s">
        <v>598</v>
      </c>
      <c r="G606" s="1">
        <v>42537</v>
      </c>
      <c r="H606" s="1">
        <v>42584</v>
      </c>
      <c r="I606" s="1">
        <v>43679</v>
      </c>
      <c r="J606" s="966" t="s">
        <v>17948</v>
      </c>
      <c r="K606" t="s">
        <v>17949</v>
      </c>
      <c r="L606" t="s">
        <v>12</v>
      </c>
      <c r="M606" t="s">
        <v>17948</v>
      </c>
      <c r="N606" t="s">
        <v>17950</v>
      </c>
    </row>
    <row r="607" spans="1:14" x14ac:dyDescent="0.25">
      <c r="A607" s="3">
        <v>604</v>
      </c>
      <c r="B607" t="s">
        <v>26</v>
      </c>
      <c r="C607" t="s">
        <v>27</v>
      </c>
      <c r="D607" t="s">
        <v>28</v>
      </c>
      <c r="E607" t="s">
        <v>12</v>
      </c>
      <c r="F607" t="s">
        <v>29</v>
      </c>
      <c r="G607" s="1">
        <v>42263</v>
      </c>
      <c r="H607" s="1">
        <v>42282</v>
      </c>
      <c r="I607" s="1">
        <v>43377</v>
      </c>
      <c r="J607" s="966" t="s">
        <v>17951</v>
      </c>
      <c r="K607" t="s">
        <v>17952</v>
      </c>
      <c r="L607" t="s">
        <v>12</v>
      </c>
      <c r="M607" t="s">
        <v>17951</v>
      </c>
      <c r="N607" t="s">
        <v>17953</v>
      </c>
    </row>
    <row r="608" spans="1:14" x14ac:dyDescent="0.25">
      <c r="A608" s="3">
        <v>605</v>
      </c>
      <c r="B608" t="s">
        <v>26</v>
      </c>
      <c r="C608" t="s">
        <v>27</v>
      </c>
      <c r="D608" t="s">
        <v>28</v>
      </c>
      <c r="E608" t="s">
        <v>12</v>
      </c>
      <c r="F608" t="s">
        <v>29</v>
      </c>
      <c r="G608" s="1">
        <v>42263</v>
      </c>
      <c r="H608" s="1">
        <v>42282</v>
      </c>
      <c r="I608" s="1">
        <v>43377</v>
      </c>
      <c r="J608" s="966" t="s">
        <v>17954</v>
      </c>
      <c r="K608" t="s">
        <v>17955</v>
      </c>
      <c r="L608" t="s">
        <v>12</v>
      </c>
      <c r="M608" t="s">
        <v>17954</v>
      </c>
      <c r="N608" t="s">
        <v>17956</v>
      </c>
    </row>
    <row r="609" spans="1:14" x14ac:dyDescent="0.25">
      <c r="A609" s="3">
        <v>606</v>
      </c>
      <c r="B609" t="s">
        <v>26</v>
      </c>
      <c r="C609" t="s">
        <v>27</v>
      </c>
      <c r="D609" t="s">
        <v>28</v>
      </c>
      <c r="E609" t="s">
        <v>12</v>
      </c>
      <c r="F609" t="s">
        <v>29</v>
      </c>
      <c r="G609" s="1">
        <v>42263</v>
      </c>
      <c r="H609" s="1">
        <v>42282</v>
      </c>
      <c r="I609" s="1">
        <v>43377</v>
      </c>
      <c r="J609" s="966" t="s">
        <v>17957</v>
      </c>
      <c r="K609" t="s">
        <v>17958</v>
      </c>
      <c r="L609" t="s">
        <v>12</v>
      </c>
      <c r="M609" t="s">
        <v>17957</v>
      </c>
      <c r="N609" t="s">
        <v>17959</v>
      </c>
    </row>
    <row r="610" spans="1:14" x14ac:dyDescent="0.25">
      <c r="A610" s="3">
        <v>607</v>
      </c>
      <c r="B610" t="s">
        <v>26</v>
      </c>
      <c r="C610" t="s">
        <v>27</v>
      </c>
      <c r="D610" t="s">
        <v>28</v>
      </c>
      <c r="E610" t="s">
        <v>12</v>
      </c>
      <c r="F610" t="s">
        <v>29</v>
      </c>
      <c r="G610" s="1">
        <v>42263</v>
      </c>
      <c r="H610" s="1">
        <v>42282</v>
      </c>
      <c r="I610" s="1">
        <v>43377</v>
      </c>
      <c r="J610" s="966" t="s">
        <v>17960</v>
      </c>
      <c r="K610" t="s">
        <v>17961</v>
      </c>
      <c r="L610" t="s">
        <v>12</v>
      </c>
      <c r="M610" t="s">
        <v>17960</v>
      </c>
      <c r="N610" t="s">
        <v>17962</v>
      </c>
    </row>
    <row r="611" spans="1:14" x14ac:dyDescent="0.25">
      <c r="A611" s="3">
        <v>608</v>
      </c>
      <c r="B611" t="s">
        <v>26</v>
      </c>
      <c r="C611" t="s">
        <v>27</v>
      </c>
      <c r="D611" t="s">
        <v>28</v>
      </c>
      <c r="E611" t="s">
        <v>12</v>
      </c>
      <c r="F611" t="s">
        <v>29</v>
      </c>
      <c r="G611" s="1">
        <v>42263</v>
      </c>
      <c r="H611" s="1">
        <v>42282</v>
      </c>
      <c r="I611" s="1">
        <v>43377</v>
      </c>
      <c r="J611" s="966" t="s">
        <v>17963</v>
      </c>
      <c r="K611" t="s">
        <v>17964</v>
      </c>
      <c r="L611" t="s">
        <v>12</v>
      </c>
      <c r="M611" t="s">
        <v>17963</v>
      </c>
      <c r="N611" t="s">
        <v>17965</v>
      </c>
    </row>
    <row r="612" spans="1:14" x14ac:dyDescent="0.25">
      <c r="A612" s="3">
        <v>609</v>
      </c>
      <c r="B612" t="s">
        <v>595</v>
      </c>
      <c r="C612" t="s">
        <v>596</v>
      </c>
      <c r="D612" t="s">
        <v>597</v>
      </c>
      <c r="E612" t="s">
        <v>12</v>
      </c>
      <c r="F612" t="s">
        <v>598</v>
      </c>
      <c r="G612" s="1">
        <v>42537</v>
      </c>
      <c r="H612" s="1">
        <v>42584</v>
      </c>
      <c r="I612" s="1">
        <v>43679</v>
      </c>
      <c r="J612" s="966" t="s">
        <v>17994</v>
      </c>
      <c r="K612" t="s">
        <v>17995</v>
      </c>
      <c r="L612" t="s">
        <v>12</v>
      </c>
      <c r="M612" t="s">
        <v>17994</v>
      </c>
      <c r="N612" t="s">
        <v>17996</v>
      </c>
    </row>
    <row r="613" spans="1:14" x14ac:dyDescent="0.25">
      <c r="A613" s="3">
        <v>610</v>
      </c>
      <c r="B613" t="s">
        <v>599</v>
      </c>
      <c r="C613" t="s">
        <v>600</v>
      </c>
      <c r="D613" t="s">
        <v>316</v>
      </c>
      <c r="E613" t="s">
        <v>12</v>
      </c>
      <c r="F613" t="s">
        <v>601</v>
      </c>
      <c r="G613" s="1">
        <v>42180</v>
      </c>
      <c r="H613" s="1">
        <v>42255</v>
      </c>
      <c r="I613" s="1">
        <v>44082</v>
      </c>
      <c r="J613" s="966" t="s">
        <v>17997</v>
      </c>
      <c r="K613" t="s">
        <v>17998</v>
      </c>
      <c r="L613" t="s">
        <v>12</v>
      </c>
      <c r="M613" t="s">
        <v>17997</v>
      </c>
      <c r="N613" t="s">
        <v>17999</v>
      </c>
    </row>
    <row r="614" spans="1:14" x14ac:dyDescent="0.25">
      <c r="A614" s="3">
        <v>611</v>
      </c>
      <c r="B614" t="s">
        <v>599</v>
      </c>
      <c r="C614" t="s">
        <v>600</v>
      </c>
      <c r="D614" t="s">
        <v>316</v>
      </c>
      <c r="E614" t="s">
        <v>12</v>
      </c>
      <c r="F614" t="s">
        <v>601</v>
      </c>
      <c r="G614" s="1">
        <v>42180</v>
      </c>
      <c r="H614" s="1">
        <v>42255</v>
      </c>
      <c r="I614" s="1">
        <v>44082</v>
      </c>
      <c r="J614" s="966" t="s">
        <v>18000</v>
      </c>
      <c r="K614" t="s">
        <v>18001</v>
      </c>
      <c r="L614" t="s">
        <v>12</v>
      </c>
      <c r="M614" t="s">
        <v>18000</v>
      </c>
      <c r="N614" t="s">
        <v>18002</v>
      </c>
    </row>
    <row r="615" spans="1:14" x14ac:dyDescent="0.25">
      <c r="A615" s="3">
        <v>612</v>
      </c>
      <c r="B615" t="s">
        <v>599</v>
      </c>
      <c r="C615" t="s">
        <v>600</v>
      </c>
      <c r="D615" t="s">
        <v>316</v>
      </c>
      <c r="E615" t="s">
        <v>12</v>
      </c>
      <c r="F615" t="s">
        <v>601</v>
      </c>
      <c r="G615" s="1">
        <v>42180</v>
      </c>
      <c r="H615" s="1">
        <v>42255</v>
      </c>
      <c r="I615" s="1">
        <v>44082</v>
      </c>
      <c r="J615" s="966" t="s">
        <v>18003</v>
      </c>
      <c r="K615" t="s">
        <v>18004</v>
      </c>
      <c r="L615" t="s">
        <v>12</v>
      </c>
      <c r="M615" t="s">
        <v>18003</v>
      </c>
      <c r="N615" t="s">
        <v>18005</v>
      </c>
    </row>
    <row r="616" spans="1:14" x14ac:dyDescent="0.25">
      <c r="A616" s="3">
        <v>613</v>
      </c>
      <c r="B616" t="s">
        <v>599</v>
      </c>
      <c r="C616" t="s">
        <v>600</v>
      </c>
      <c r="D616" t="s">
        <v>316</v>
      </c>
      <c r="E616" t="s">
        <v>12</v>
      </c>
      <c r="F616" t="s">
        <v>601</v>
      </c>
      <c r="G616" s="1">
        <v>42180</v>
      </c>
      <c r="H616" s="1">
        <v>42255</v>
      </c>
      <c r="I616" s="1">
        <v>44082</v>
      </c>
      <c r="J616" s="966" t="s">
        <v>18006</v>
      </c>
      <c r="K616" t="s">
        <v>18007</v>
      </c>
      <c r="L616" t="s">
        <v>12</v>
      </c>
      <c r="M616" t="s">
        <v>18006</v>
      </c>
      <c r="N616" t="s">
        <v>18008</v>
      </c>
    </row>
    <row r="617" spans="1:14" x14ac:dyDescent="0.25">
      <c r="A617" s="3">
        <v>614</v>
      </c>
      <c r="B617" t="s">
        <v>602</v>
      </c>
      <c r="C617" t="s">
        <v>603</v>
      </c>
      <c r="D617" t="s">
        <v>312</v>
      </c>
      <c r="E617" t="s">
        <v>12</v>
      </c>
      <c r="F617" t="s">
        <v>24</v>
      </c>
      <c r="G617" s="1">
        <v>42165</v>
      </c>
      <c r="H617" s="1">
        <v>42240</v>
      </c>
      <c r="I617" s="1">
        <v>44067</v>
      </c>
      <c r="J617" s="966" t="s">
        <v>18009</v>
      </c>
      <c r="K617" t="s">
        <v>18010</v>
      </c>
      <c r="L617" t="s">
        <v>12</v>
      </c>
      <c r="M617" t="s">
        <v>18009</v>
      </c>
      <c r="N617" t="s">
        <v>18011</v>
      </c>
    </row>
    <row r="618" spans="1:14" x14ac:dyDescent="0.25">
      <c r="A618" s="3">
        <v>615</v>
      </c>
      <c r="B618" t="s">
        <v>602</v>
      </c>
      <c r="C618" t="s">
        <v>603</v>
      </c>
      <c r="D618" t="s">
        <v>312</v>
      </c>
      <c r="E618" t="s">
        <v>12</v>
      </c>
      <c r="F618" t="s">
        <v>24</v>
      </c>
      <c r="G618" s="1">
        <v>42165</v>
      </c>
      <c r="H618" s="1">
        <v>42240</v>
      </c>
      <c r="I618" s="1">
        <v>44067</v>
      </c>
      <c r="J618" s="966" t="s">
        <v>18012</v>
      </c>
      <c r="K618" t="s">
        <v>18013</v>
      </c>
      <c r="L618" t="s">
        <v>12</v>
      </c>
      <c r="M618" t="s">
        <v>18012</v>
      </c>
      <c r="N618" t="s">
        <v>18014</v>
      </c>
    </row>
    <row r="619" spans="1:14" x14ac:dyDescent="0.25">
      <c r="A619" s="3">
        <v>616</v>
      </c>
      <c r="B619" t="s">
        <v>604</v>
      </c>
      <c r="C619" t="s">
        <v>605</v>
      </c>
      <c r="D619" t="s">
        <v>606</v>
      </c>
      <c r="E619" t="s">
        <v>12</v>
      </c>
      <c r="F619" t="s">
        <v>607</v>
      </c>
      <c r="G619" s="1">
        <v>41796</v>
      </c>
      <c r="H619" s="1">
        <v>41897</v>
      </c>
      <c r="I619" s="1">
        <v>42993</v>
      </c>
      <c r="J619" s="966" t="s">
        <v>18015</v>
      </c>
      <c r="K619" t="s">
        <v>18016</v>
      </c>
      <c r="L619" t="s">
        <v>12</v>
      </c>
      <c r="M619" t="s">
        <v>18015</v>
      </c>
      <c r="N619" t="s">
        <v>18017</v>
      </c>
    </row>
    <row r="620" spans="1:14" x14ac:dyDescent="0.25">
      <c r="A620" s="3">
        <v>617</v>
      </c>
      <c r="B620" t="s">
        <v>604</v>
      </c>
      <c r="C620" t="s">
        <v>605</v>
      </c>
      <c r="D620" t="s">
        <v>606</v>
      </c>
      <c r="E620" t="s">
        <v>12</v>
      </c>
      <c r="F620" t="s">
        <v>607</v>
      </c>
      <c r="G620" s="1">
        <v>41796</v>
      </c>
      <c r="H620" s="1">
        <v>41897</v>
      </c>
      <c r="I620" s="1">
        <v>42993</v>
      </c>
      <c r="J620" s="966" t="s">
        <v>18018</v>
      </c>
      <c r="K620" t="s">
        <v>18019</v>
      </c>
      <c r="L620" t="s">
        <v>12</v>
      </c>
      <c r="M620" t="s">
        <v>18018</v>
      </c>
      <c r="N620" t="s">
        <v>18020</v>
      </c>
    </row>
    <row r="621" spans="1:14" x14ac:dyDescent="0.25">
      <c r="A621" s="3">
        <v>618</v>
      </c>
      <c r="B621" t="s">
        <v>604</v>
      </c>
      <c r="C621" t="s">
        <v>605</v>
      </c>
      <c r="D621" t="s">
        <v>606</v>
      </c>
      <c r="E621" t="s">
        <v>12</v>
      </c>
      <c r="F621" t="s">
        <v>607</v>
      </c>
      <c r="G621" s="1">
        <v>41796</v>
      </c>
      <c r="H621" s="1">
        <v>41897</v>
      </c>
      <c r="I621" s="1">
        <v>42993</v>
      </c>
      <c r="J621" s="966" t="s">
        <v>18021</v>
      </c>
      <c r="K621" t="s">
        <v>18022</v>
      </c>
      <c r="L621" t="s">
        <v>12</v>
      </c>
      <c r="M621" t="s">
        <v>18021</v>
      </c>
      <c r="N621" t="s">
        <v>18023</v>
      </c>
    </row>
    <row r="622" spans="1:14" x14ac:dyDescent="0.25">
      <c r="A622" s="3">
        <v>619</v>
      </c>
      <c r="B622" t="s">
        <v>604</v>
      </c>
      <c r="C622" t="s">
        <v>605</v>
      </c>
      <c r="D622" t="s">
        <v>606</v>
      </c>
      <c r="E622" t="s">
        <v>12</v>
      </c>
      <c r="F622" t="s">
        <v>607</v>
      </c>
      <c r="G622" s="1">
        <v>41796</v>
      </c>
      <c r="H622" s="1">
        <v>41897</v>
      </c>
      <c r="I622" s="1">
        <v>42993</v>
      </c>
      <c r="J622" s="966" t="s">
        <v>18024</v>
      </c>
      <c r="K622" t="s">
        <v>18025</v>
      </c>
      <c r="L622" t="s">
        <v>12</v>
      </c>
      <c r="M622" t="s">
        <v>18024</v>
      </c>
      <c r="N622" t="s">
        <v>18026</v>
      </c>
    </row>
    <row r="623" spans="1:14" x14ac:dyDescent="0.25">
      <c r="A623" s="3">
        <v>620</v>
      </c>
      <c r="B623" t="s">
        <v>604</v>
      </c>
      <c r="C623" t="s">
        <v>605</v>
      </c>
      <c r="D623" t="s">
        <v>606</v>
      </c>
      <c r="E623" t="s">
        <v>12</v>
      </c>
      <c r="F623" t="s">
        <v>607</v>
      </c>
      <c r="G623" s="1">
        <v>41796</v>
      </c>
      <c r="H623" s="1">
        <v>41897</v>
      </c>
      <c r="I623" s="1">
        <v>42993</v>
      </c>
      <c r="J623" s="966" t="s">
        <v>18027</v>
      </c>
      <c r="K623" t="s">
        <v>18028</v>
      </c>
      <c r="L623" t="s">
        <v>12</v>
      </c>
      <c r="M623" t="s">
        <v>18027</v>
      </c>
      <c r="N623" t="s">
        <v>18029</v>
      </c>
    </row>
    <row r="624" spans="1:14" x14ac:dyDescent="0.25">
      <c r="A624" s="3">
        <v>621</v>
      </c>
      <c r="B624" t="s">
        <v>608</v>
      </c>
      <c r="C624" t="s">
        <v>609</v>
      </c>
      <c r="D624" t="s">
        <v>606</v>
      </c>
      <c r="E624" t="s">
        <v>12</v>
      </c>
      <c r="F624" t="s">
        <v>610</v>
      </c>
      <c r="G624" s="1">
        <v>41796</v>
      </c>
      <c r="H624" s="1">
        <v>41870</v>
      </c>
      <c r="I624" s="1">
        <v>42966</v>
      </c>
      <c r="J624" s="966" t="s">
        <v>18030</v>
      </c>
      <c r="K624" t="s">
        <v>18031</v>
      </c>
      <c r="L624" t="s">
        <v>12</v>
      </c>
      <c r="M624" t="s">
        <v>18030</v>
      </c>
      <c r="N624" t="s">
        <v>18032</v>
      </c>
    </row>
    <row r="625" spans="1:14" x14ac:dyDescent="0.25">
      <c r="A625" s="3">
        <v>622</v>
      </c>
      <c r="B625" t="s">
        <v>608</v>
      </c>
      <c r="C625" t="s">
        <v>609</v>
      </c>
      <c r="D625" t="s">
        <v>606</v>
      </c>
      <c r="E625" t="s">
        <v>12</v>
      </c>
      <c r="F625" t="s">
        <v>610</v>
      </c>
      <c r="G625" s="1">
        <v>41796</v>
      </c>
      <c r="H625" s="1">
        <v>41870</v>
      </c>
      <c r="I625" s="1">
        <v>42966</v>
      </c>
      <c r="J625" s="966" t="s">
        <v>18033</v>
      </c>
      <c r="K625" t="s">
        <v>18034</v>
      </c>
      <c r="L625" t="s">
        <v>12</v>
      </c>
      <c r="M625" t="s">
        <v>18033</v>
      </c>
      <c r="N625" t="s">
        <v>18035</v>
      </c>
    </row>
    <row r="626" spans="1:14" x14ac:dyDescent="0.25">
      <c r="A626" s="3">
        <v>623</v>
      </c>
      <c r="B626" t="s">
        <v>608</v>
      </c>
      <c r="C626" t="s">
        <v>609</v>
      </c>
      <c r="D626" t="s">
        <v>606</v>
      </c>
      <c r="E626" t="s">
        <v>12</v>
      </c>
      <c r="F626" t="s">
        <v>610</v>
      </c>
      <c r="G626" s="1">
        <v>41796</v>
      </c>
      <c r="H626" s="1">
        <v>41870</v>
      </c>
      <c r="I626" s="1">
        <v>42966</v>
      </c>
      <c r="J626" s="966" t="s">
        <v>18036</v>
      </c>
      <c r="K626" t="s">
        <v>18037</v>
      </c>
      <c r="L626" t="s">
        <v>12</v>
      </c>
      <c r="M626" t="s">
        <v>18036</v>
      </c>
      <c r="N626" t="s">
        <v>18038</v>
      </c>
    </row>
    <row r="627" spans="1:14" x14ac:dyDescent="0.25">
      <c r="A627" s="3">
        <v>624</v>
      </c>
      <c r="B627" t="s">
        <v>608</v>
      </c>
      <c r="C627" t="s">
        <v>609</v>
      </c>
      <c r="D627" t="s">
        <v>606</v>
      </c>
      <c r="E627" t="s">
        <v>12</v>
      </c>
      <c r="F627" t="s">
        <v>610</v>
      </c>
      <c r="G627" s="1">
        <v>41796</v>
      </c>
      <c r="H627" s="1">
        <v>41870</v>
      </c>
      <c r="I627" s="1">
        <v>42966</v>
      </c>
      <c r="J627" s="966" t="s">
        <v>18039</v>
      </c>
      <c r="K627" t="s">
        <v>18040</v>
      </c>
      <c r="L627" t="s">
        <v>12</v>
      </c>
      <c r="M627" t="s">
        <v>18039</v>
      </c>
      <c r="N627" t="s">
        <v>18041</v>
      </c>
    </row>
    <row r="628" spans="1:14" x14ac:dyDescent="0.25">
      <c r="A628" s="3">
        <v>625</v>
      </c>
      <c r="B628" t="s">
        <v>608</v>
      </c>
      <c r="C628" t="s">
        <v>609</v>
      </c>
      <c r="D628" t="s">
        <v>606</v>
      </c>
      <c r="E628" t="s">
        <v>12</v>
      </c>
      <c r="F628" t="s">
        <v>610</v>
      </c>
      <c r="G628" s="1">
        <v>41796</v>
      </c>
      <c r="H628" s="1">
        <v>41870</v>
      </c>
      <c r="I628" s="1">
        <v>42966</v>
      </c>
      <c r="J628" s="966" t="s">
        <v>18042</v>
      </c>
      <c r="K628" t="s">
        <v>18043</v>
      </c>
      <c r="L628" t="s">
        <v>12</v>
      </c>
      <c r="M628" t="s">
        <v>18042</v>
      </c>
      <c r="N628" t="s">
        <v>18044</v>
      </c>
    </row>
    <row r="629" spans="1:14" x14ac:dyDescent="0.25">
      <c r="A629" s="3">
        <v>626</v>
      </c>
      <c r="B629" t="s">
        <v>120</v>
      </c>
      <c r="C629" t="s">
        <v>121</v>
      </c>
      <c r="D629" t="s">
        <v>122</v>
      </c>
      <c r="E629" t="s">
        <v>12</v>
      </c>
      <c r="F629" t="s">
        <v>123</v>
      </c>
      <c r="G629" s="1">
        <v>42674</v>
      </c>
      <c r="H629" s="1">
        <v>42698</v>
      </c>
      <c r="I629" s="1">
        <v>43427</v>
      </c>
      <c r="J629" s="966" t="s">
        <v>18093</v>
      </c>
      <c r="K629" t="s">
        <v>18094</v>
      </c>
      <c r="L629" t="s">
        <v>12</v>
      </c>
      <c r="M629" t="s">
        <v>18093</v>
      </c>
      <c r="N629" t="s">
        <v>18095</v>
      </c>
    </row>
    <row r="630" spans="1:14" x14ac:dyDescent="0.25">
      <c r="A630" s="3">
        <v>627</v>
      </c>
      <c r="B630" t="s">
        <v>558</v>
      </c>
      <c r="C630" t="s">
        <v>559</v>
      </c>
      <c r="D630" t="s">
        <v>560</v>
      </c>
      <c r="E630" t="s">
        <v>12</v>
      </c>
      <c r="F630" t="s">
        <v>561</v>
      </c>
      <c r="G630" s="1">
        <v>42766</v>
      </c>
      <c r="H630" s="1">
        <v>42835</v>
      </c>
      <c r="I630" s="1">
        <v>44660</v>
      </c>
      <c r="J630" s="966" t="s">
        <v>18096</v>
      </c>
      <c r="K630" t="s">
        <v>18097</v>
      </c>
      <c r="L630" t="s">
        <v>18098</v>
      </c>
      <c r="M630" t="s">
        <v>18096</v>
      </c>
      <c r="N630" t="s">
        <v>18098</v>
      </c>
    </row>
    <row r="631" spans="1:14" x14ac:dyDescent="0.25">
      <c r="A631" s="3">
        <v>628</v>
      </c>
      <c r="B631" t="s">
        <v>558</v>
      </c>
      <c r="C631" t="s">
        <v>559</v>
      </c>
      <c r="D631" t="s">
        <v>560</v>
      </c>
      <c r="E631" t="s">
        <v>12</v>
      </c>
      <c r="F631" t="s">
        <v>561</v>
      </c>
      <c r="G631" s="1">
        <v>42766</v>
      </c>
      <c r="H631" s="1">
        <v>42835</v>
      </c>
      <c r="I631" s="1">
        <v>44660</v>
      </c>
      <c r="J631" s="966" t="s">
        <v>18099</v>
      </c>
      <c r="K631" t="s">
        <v>18100</v>
      </c>
      <c r="L631" t="s">
        <v>18101</v>
      </c>
      <c r="M631" t="s">
        <v>18099</v>
      </c>
      <c r="N631" t="s">
        <v>18101</v>
      </c>
    </row>
    <row r="632" spans="1:14" x14ac:dyDescent="0.25">
      <c r="A632" s="3">
        <v>629</v>
      </c>
      <c r="B632" t="s">
        <v>562</v>
      </c>
      <c r="C632" t="s">
        <v>563</v>
      </c>
      <c r="D632" t="s">
        <v>564</v>
      </c>
      <c r="E632" t="s">
        <v>12</v>
      </c>
      <c r="F632" t="s">
        <v>565</v>
      </c>
      <c r="G632" s="1">
        <v>42766</v>
      </c>
      <c r="H632" s="1">
        <v>42835</v>
      </c>
      <c r="I632" s="1">
        <v>44660</v>
      </c>
      <c r="J632" s="966" t="s">
        <v>18102</v>
      </c>
      <c r="K632" t="s">
        <v>18103</v>
      </c>
      <c r="L632" t="s">
        <v>18104</v>
      </c>
      <c r="M632" t="s">
        <v>18102</v>
      </c>
      <c r="N632" t="s">
        <v>18104</v>
      </c>
    </row>
    <row r="633" spans="1:14" x14ac:dyDescent="0.25">
      <c r="A633" s="3">
        <v>630</v>
      </c>
      <c r="B633" t="s">
        <v>562</v>
      </c>
      <c r="C633" t="s">
        <v>563</v>
      </c>
      <c r="D633" t="s">
        <v>564</v>
      </c>
      <c r="E633" t="s">
        <v>12</v>
      </c>
      <c r="F633" t="s">
        <v>565</v>
      </c>
      <c r="G633" s="1">
        <v>42766</v>
      </c>
      <c r="H633" s="1">
        <v>42835</v>
      </c>
      <c r="I633" s="1">
        <v>44660</v>
      </c>
      <c r="J633" s="966" t="s">
        <v>18105</v>
      </c>
      <c r="K633" t="s">
        <v>18106</v>
      </c>
      <c r="L633" t="s">
        <v>18107</v>
      </c>
      <c r="M633" t="s">
        <v>18105</v>
      </c>
      <c r="N633" t="s">
        <v>18107</v>
      </c>
    </row>
    <row r="634" spans="1:14" x14ac:dyDescent="0.25">
      <c r="A634" s="3">
        <v>631</v>
      </c>
      <c r="B634" t="s">
        <v>551</v>
      </c>
      <c r="C634" t="s">
        <v>552</v>
      </c>
      <c r="D634" t="s">
        <v>553</v>
      </c>
      <c r="E634" t="s">
        <v>12</v>
      </c>
      <c r="F634" t="s">
        <v>554</v>
      </c>
      <c r="G634" s="1">
        <v>42766</v>
      </c>
      <c r="H634" s="1">
        <v>42835</v>
      </c>
      <c r="I634" s="1">
        <v>44660</v>
      </c>
      <c r="J634" s="966" t="s">
        <v>18108</v>
      </c>
      <c r="K634" t="s">
        <v>18109</v>
      </c>
      <c r="L634" t="s">
        <v>18110</v>
      </c>
      <c r="M634" t="s">
        <v>18108</v>
      </c>
      <c r="N634" t="s">
        <v>18110</v>
      </c>
    </row>
    <row r="635" spans="1:14" x14ac:dyDescent="0.25">
      <c r="A635" s="3">
        <v>632</v>
      </c>
      <c r="B635" t="s">
        <v>551</v>
      </c>
      <c r="C635" t="s">
        <v>552</v>
      </c>
      <c r="D635" t="s">
        <v>553</v>
      </c>
      <c r="E635" t="s">
        <v>12</v>
      </c>
      <c r="F635" t="s">
        <v>554</v>
      </c>
      <c r="G635" s="1">
        <v>42766</v>
      </c>
      <c r="H635" s="1">
        <v>42835</v>
      </c>
      <c r="I635" s="1">
        <v>44660</v>
      </c>
      <c r="J635" s="966" t="s">
        <v>18111</v>
      </c>
      <c r="K635" t="s">
        <v>18112</v>
      </c>
      <c r="L635" t="s">
        <v>18113</v>
      </c>
      <c r="M635" t="s">
        <v>18111</v>
      </c>
      <c r="N635" t="s">
        <v>18113</v>
      </c>
    </row>
    <row r="636" spans="1:14" x14ac:dyDescent="0.25">
      <c r="A636" s="3">
        <v>633</v>
      </c>
      <c r="B636" t="s">
        <v>551</v>
      </c>
      <c r="C636" t="s">
        <v>552</v>
      </c>
      <c r="D636" t="s">
        <v>553</v>
      </c>
      <c r="E636" t="s">
        <v>12</v>
      </c>
      <c r="F636" t="s">
        <v>554</v>
      </c>
      <c r="G636" s="1">
        <v>42766</v>
      </c>
      <c r="H636" s="1">
        <v>42835</v>
      </c>
      <c r="I636" s="1">
        <v>44660</v>
      </c>
      <c r="J636" s="966" t="s">
        <v>18114</v>
      </c>
      <c r="K636" t="s">
        <v>18115</v>
      </c>
      <c r="L636" t="s">
        <v>18116</v>
      </c>
      <c r="M636" t="s">
        <v>18114</v>
      </c>
      <c r="N636" t="s">
        <v>18116</v>
      </c>
    </row>
    <row r="637" spans="1:14" x14ac:dyDescent="0.25">
      <c r="A637" s="3">
        <v>634</v>
      </c>
      <c r="B637" t="s">
        <v>555</v>
      </c>
      <c r="C637" t="s">
        <v>556</v>
      </c>
      <c r="D637" t="s">
        <v>554</v>
      </c>
      <c r="E637" t="s">
        <v>12</v>
      </c>
      <c r="F637" t="s">
        <v>557</v>
      </c>
      <c r="G637" s="1">
        <v>42766</v>
      </c>
      <c r="H637" s="1">
        <v>42810</v>
      </c>
      <c r="I637" s="1">
        <v>44636</v>
      </c>
      <c r="J637" s="966" t="s">
        <v>18117</v>
      </c>
      <c r="K637" t="s">
        <v>18118</v>
      </c>
      <c r="L637" t="s">
        <v>18119</v>
      </c>
      <c r="M637" t="s">
        <v>18117</v>
      </c>
      <c r="N637" t="s">
        <v>18119</v>
      </c>
    </row>
    <row r="638" spans="1:14" x14ac:dyDescent="0.25">
      <c r="A638" s="3">
        <v>635</v>
      </c>
      <c r="B638" t="s">
        <v>555</v>
      </c>
      <c r="C638" t="s">
        <v>556</v>
      </c>
      <c r="D638" t="s">
        <v>554</v>
      </c>
      <c r="E638" t="s">
        <v>12</v>
      </c>
      <c r="F638" t="s">
        <v>557</v>
      </c>
      <c r="G638" s="1">
        <v>42766</v>
      </c>
      <c r="H638" s="1">
        <v>42810</v>
      </c>
      <c r="I638" s="1">
        <v>44636</v>
      </c>
      <c r="J638" s="966" t="s">
        <v>18120</v>
      </c>
      <c r="K638" t="s">
        <v>18121</v>
      </c>
      <c r="L638" t="s">
        <v>18122</v>
      </c>
      <c r="M638" t="s">
        <v>18120</v>
      </c>
      <c r="N638" t="s">
        <v>18122</v>
      </c>
    </row>
    <row r="639" spans="1:14" x14ac:dyDescent="0.25">
      <c r="A639" s="3">
        <v>636</v>
      </c>
      <c r="B639" t="s">
        <v>555</v>
      </c>
      <c r="C639" t="s">
        <v>556</v>
      </c>
      <c r="D639" t="s">
        <v>554</v>
      </c>
      <c r="E639" t="s">
        <v>12</v>
      </c>
      <c r="F639" t="s">
        <v>557</v>
      </c>
      <c r="G639" s="1">
        <v>42766</v>
      </c>
      <c r="H639" s="1">
        <v>42810</v>
      </c>
      <c r="I639" s="1">
        <v>44636</v>
      </c>
      <c r="J639" s="966" t="s">
        <v>18123</v>
      </c>
      <c r="K639" t="s">
        <v>18124</v>
      </c>
      <c r="L639" t="s">
        <v>18125</v>
      </c>
      <c r="M639" t="s">
        <v>18123</v>
      </c>
      <c r="N639" t="s">
        <v>18125</v>
      </c>
    </row>
    <row r="640" spans="1:14" x14ac:dyDescent="0.25">
      <c r="A640" s="3">
        <v>637</v>
      </c>
      <c r="B640" t="s">
        <v>555</v>
      </c>
      <c r="C640" t="s">
        <v>556</v>
      </c>
      <c r="D640" t="s">
        <v>554</v>
      </c>
      <c r="E640" t="s">
        <v>12</v>
      </c>
      <c r="F640" t="s">
        <v>557</v>
      </c>
      <c r="G640" s="1">
        <v>42766</v>
      </c>
      <c r="H640" s="1">
        <v>42810</v>
      </c>
      <c r="I640" s="1">
        <v>44636</v>
      </c>
      <c r="J640" s="966" t="s">
        <v>18126</v>
      </c>
      <c r="K640" t="s">
        <v>18127</v>
      </c>
      <c r="L640" t="s">
        <v>18128</v>
      </c>
      <c r="M640" t="s">
        <v>18126</v>
      </c>
      <c r="N640" t="s">
        <v>18128</v>
      </c>
    </row>
    <row r="641" spans="1:14" x14ac:dyDescent="0.25">
      <c r="A641" s="3">
        <v>638</v>
      </c>
      <c r="B641" t="s">
        <v>623</v>
      </c>
      <c r="C641" t="s">
        <v>624</v>
      </c>
      <c r="D641" t="s">
        <v>266</v>
      </c>
      <c r="E641" t="s">
        <v>12</v>
      </c>
      <c r="F641" t="s">
        <v>625</v>
      </c>
      <c r="G641" s="1">
        <v>42458</v>
      </c>
      <c r="H641" s="1">
        <v>42481</v>
      </c>
      <c r="I641" s="1">
        <v>43942</v>
      </c>
      <c r="J641" s="966" t="s">
        <v>18129</v>
      </c>
      <c r="K641" t="s">
        <v>13917</v>
      </c>
      <c r="L641" t="s">
        <v>12</v>
      </c>
      <c r="M641" t="s">
        <v>18129</v>
      </c>
      <c r="N641" t="s">
        <v>13916</v>
      </c>
    </row>
    <row r="642" spans="1:14" x14ac:dyDescent="0.25">
      <c r="A642" s="3">
        <v>639</v>
      </c>
      <c r="B642" t="s">
        <v>619</v>
      </c>
      <c r="C642" t="s">
        <v>620</v>
      </c>
      <c r="D642" t="s">
        <v>621</v>
      </c>
      <c r="E642" t="s">
        <v>12</v>
      </c>
      <c r="F642" t="s">
        <v>622</v>
      </c>
      <c r="G642" s="1">
        <v>42450</v>
      </c>
      <c r="H642" s="1">
        <v>42520</v>
      </c>
      <c r="I642" s="1">
        <v>42520</v>
      </c>
      <c r="J642" s="966" t="s">
        <v>18148</v>
      </c>
      <c r="K642" t="s">
        <v>18149</v>
      </c>
      <c r="L642" t="s">
        <v>12</v>
      </c>
      <c r="M642" t="s">
        <v>18148</v>
      </c>
      <c r="N642" t="s">
        <v>18150</v>
      </c>
    </row>
    <row r="643" spans="1:14" x14ac:dyDescent="0.25">
      <c r="A643" s="3">
        <v>640</v>
      </c>
      <c r="B643" t="s">
        <v>619</v>
      </c>
      <c r="C643" t="s">
        <v>620</v>
      </c>
      <c r="D643" t="s">
        <v>621</v>
      </c>
      <c r="E643" t="s">
        <v>12</v>
      </c>
      <c r="F643" t="s">
        <v>622</v>
      </c>
      <c r="G643" s="1">
        <v>42450</v>
      </c>
      <c r="H643" s="1">
        <v>42520</v>
      </c>
      <c r="I643" s="1">
        <v>42520</v>
      </c>
      <c r="J643" s="966" t="s">
        <v>18151</v>
      </c>
      <c r="K643" t="s">
        <v>18152</v>
      </c>
      <c r="L643" t="s">
        <v>12</v>
      </c>
      <c r="M643" t="s">
        <v>18151</v>
      </c>
      <c r="N643" t="s">
        <v>18153</v>
      </c>
    </row>
    <row r="644" spans="1:14" x14ac:dyDescent="0.25">
      <c r="A644" s="3">
        <v>641</v>
      </c>
      <c r="B644" t="s">
        <v>619</v>
      </c>
      <c r="C644" t="s">
        <v>620</v>
      </c>
      <c r="D644" t="s">
        <v>621</v>
      </c>
      <c r="E644" t="s">
        <v>12</v>
      </c>
      <c r="F644" t="s">
        <v>622</v>
      </c>
      <c r="G644" s="1">
        <v>42450</v>
      </c>
      <c r="H644" s="1">
        <v>42520</v>
      </c>
      <c r="I644" s="1">
        <v>42520</v>
      </c>
      <c r="J644" s="966" t="s">
        <v>18154</v>
      </c>
      <c r="K644" t="s">
        <v>18155</v>
      </c>
      <c r="L644" t="s">
        <v>12</v>
      </c>
      <c r="M644" t="s">
        <v>18154</v>
      </c>
      <c r="N644" t="s">
        <v>18156</v>
      </c>
    </row>
    <row r="645" spans="1:14" x14ac:dyDescent="0.25">
      <c r="A645" s="3">
        <v>642</v>
      </c>
      <c r="B645" t="s">
        <v>619</v>
      </c>
      <c r="C645" t="s">
        <v>620</v>
      </c>
      <c r="D645" t="s">
        <v>621</v>
      </c>
      <c r="E645" t="s">
        <v>12</v>
      </c>
      <c r="F645" t="s">
        <v>622</v>
      </c>
      <c r="G645" s="1">
        <v>42450</v>
      </c>
      <c r="H645" s="1">
        <v>42520</v>
      </c>
      <c r="I645" s="1">
        <v>42520</v>
      </c>
      <c r="J645" s="966" t="s">
        <v>18157</v>
      </c>
      <c r="K645" t="s">
        <v>18158</v>
      </c>
      <c r="L645" t="s">
        <v>12</v>
      </c>
      <c r="M645" t="s">
        <v>18157</v>
      </c>
      <c r="N645" t="s">
        <v>18159</v>
      </c>
    </row>
    <row r="646" spans="1:14" x14ac:dyDescent="0.25">
      <c r="A646" s="3">
        <v>643</v>
      </c>
      <c r="B646" t="s">
        <v>619</v>
      </c>
      <c r="C646" t="s">
        <v>620</v>
      </c>
      <c r="D646" t="s">
        <v>621</v>
      </c>
      <c r="E646" t="s">
        <v>12</v>
      </c>
      <c r="F646" t="s">
        <v>622</v>
      </c>
      <c r="G646" s="1">
        <v>42450</v>
      </c>
      <c r="H646" s="1">
        <v>42520</v>
      </c>
      <c r="I646" s="1">
        <v>42520</v>
      </c>
      <c r="J646" s="966" t="s">
        <v>18160</v>
      </c>
      <c r="K646" t="s">
        <v>18161</v>
      </c>
      <c r="L646" t="s">
        <v>12</v>
      </c>
      <c r="M646" t="s">
        <v>18160</v>
      </c>
      <c r="N646" t="s">
        <v>18162</v>
      </c>
    </row>
    <row r="647" spans="1:14" x14ac:dyDescent="0.25">
      <c r="A647" s="3">
        <v>644</v>
      </c>
      <c r="B647" t="s">
        <v>619</v>
      </c>
      <c r="C647" t="s">
        <v>620</v>
      </c>
      <c r="D647" t="s">
        <v>621</v>
      </c>
      <c r="E647" t="s">
        <v>12</v>
      </c>
      <c r="F647" t="s">
        <v>622</v>
      </c>
      <c r="G647" s="1">
        <v>42450</v>
      </c>
      <c r="H647" s="1">
        <v>42520</v>
      </c>
      <c r="I647" s="1">
        <v>42520</v>
      </c>
      <c r="J647" s="966" t="s">
        <v>18163</v>
      </c>
      <c r="K647" t="s">
        <v>18164</v>
      </c>
      <c r="L647" t="s">
        <v>12</v>
      </c>
      <c r="M647" t="s">
        <v>18163</v>
      </c>
      <c r="N647" t="s">
        <v>18165</v>
      </c>
    </row>
    <row r="648" spans="1:14" x14ac:dyDescent="0.25">
      <c r="A648" s="3">
        <v>645</v>
      </c>
      <c r="B648" t="s">
        <v>619</v>
      </c>
      <c r="C648" t="s">
        <v>620</v>
      </c>
      <c r="D648" t="s">
        <v>621</v>
      </c>
      <c r="E648" t="s">
        <v>12</v>
      </c>
      <c r="F648" t="s">
        <v>622</v>
      </c>
      <c r="G648" s="1">
        <v>42450</v>
      </c>
      <c r="H648" s="1">
        <v>42520</v>
      </c>
      <c r="I648" s="1">
        <v>42520</v>
      </c>
      <c r="J648" s="966" t="s">
        <v>18166</v>
      </c>
      <c r="K648" t="s">
        <v>18167</v>
      </c>
      <c r="L648" t="s">
        <v>12</v>
      </c>
      <c r="M648" t="s">
        <v>18166</v>
      </c>
      <c r="N648" t="s">
        <v>18168</v>
      </c>
    </row>
    <row r="649" spans="1:14" x14ac:dyDescent="0.25">
      <c r="A649" s="3">
        <v>646</v>
      </c>
      <c r="B649" t="s">
        <v>623</v>
      </c>
      <c r="C649" t="s">
        <v>624</v>
      </c>
      <c r="D649" t="s">
        <v>266</v>
      </c>
      <c r="E649" t="s">
        <v>12</v>
      </c>
      <c r="F649" t="s">
        <v>625</v>
      </c>
      <c r="G649" s="1">
        <v>42458</v>
      </c>
      <c r="H649" s="1">
        <v>42481</v>
      </c>
      <c r="I649" s="1">
        <v>43942</v>
      </c>
      <c r="J649" s="966" t="s">
        <v>18169</v>
      </c>
      <c r="K649" t="s">
        <v>13959</v>
      </c>
      <c r="L649" t="s">
        <v>12</v>
      </c>
      <c r="M649" t="s">
        <v>18169</v>
      </c>
      <c r="N649" t="s">
        <v>13958</v>
      </c>
    </row>
    <row r="650" spans="1:14" x14ac:dyDescent="0.25">
      <c r="A650" s="3">
        <v>647</v>
      </c>
      <c r="B650" t="s">
        <v>626</v>
      </c>
      <c r="C650" t="s">
        <v>627</v>
      </c>
      <c r="D650" t="s">
        <v>628</v>
      </c>
      <c r="E650" t="s">
        <v>12</v>
      </c>
      <c r="F650" t="s">
        <v>629</v>
      </c>
      <c r="G650" s="1">
        <v>42699</v>
      </c>
      <c r="H650" s="1">
        <v>42759</v>
      </c>
      <c r="I650" s="1">
        <v>43124</v>
      </c>
      <c r="J650" s="966" t="s">
        <v>18170</v>
      </c>
      <c r="K650" t="s">
        <v>18171</v>
      </c>
      <c r="L650" t="s">
        <v>18172</v>
      </c>
      <c r="M650" t="s">
        <v>18170</v>
      </c>
      <c r="N650" t="s">
        <v>18172</v>
      </c>
    </row>
    <row r="651" spans="1:14" x14ac:dyDescent="0.25">
      <c r="A651" s="3">
        <v>648</v>
      </c>
      <c r="B651" t="s">
        <v>626</v>
      </c>
      <c r="C651" t="s">
        <v>627</v>
      </c>
      <c r="D651" t="s">
        <v>628</v>
      </c>
      <c r="E651" t="s">
        <v>12</v>
      </c>
      <c r="F651" t="s">
        <v>629</v>
      </c>
      <c r="G651" s="1">
        <v>42699</v>
      </c>
      <c r="H651" s="1">
        <v>42759</v>
      </c>
      <c r="I651" s="1">
        <v>43124</v>
      </c>
      <c r="J651" s="966" t="s">
        <v>18173</v>
      </c>
      <c r="K651" t="s">
        <v>18174</v>
      </c>
      <c r="L651" t="s">
        <v>18175</v>
      </c>
      <c r="M651" t="s">
        <v>18173</v>
      </c>
      <c r="N651" t="s">
        <v>18175</v>
      </c>
    </row>
    <row r="652" spans="1:14" x14ac:dyDescent="0.25">
      <c r="A652" s="3">
        <v>649</v>
      </c>
      <c r="B652" t="s">
        <v>626</v>
      </c>
      <c r="C652" t="s">
        <v>627</v>
      </c>
      <c r="D652" t="s">
        <v>628</v>
      </c>
      <c r="E652" t="s">
        <v>12</v>
      </c>
      <c r="F652" t="s">
        <v>629</v>
      </c>
      <c r="G652" s="1">
        <v>42699</v>
      </c>
      <c r="H652" s="1">
        <v>42759</v>
      </c>
      <c r="I652" s="1">
        <v>43124</v>
      </c>
      <c r="J652" s="966" t="s">
        <v>18176</v>
      </c>
      <c r="K652" t="s">
        <v>18177</v>
      </c>
      <c r="L652" t="s">
        <v>18178</v>
      </c>
      <c r="M652" t="s">
        <v>18176</v>
      </c>
      <c r="N652" t="s">
        <v>18178</v>
      </c>
    </row>
    <row r="653" spans="1:14" x14ac:dyDescent="0.25">
      <c r="A653" s="3">
        <v>650</v>
      </c>
      <c r="B653" t="s">
        <v>626</v>
      </c>
      <c r="C653" t="s">
        <v>627</v>
      </c>
      <c r="D653" t="s">
        <v>628</v>
      </c>
      <c r="E653" t="s">
        <v>12</v>
      </c>
      <c r="F653" t="s">
        <v>629</v>
      </c>
      <c r="G653" s="1">
        <v>42699</v>
      </c>
      <c r="H653" s="1">
        <v>42759</v>
      </c>
      <c r="I653" s="1">
        <v>43124</v>
      </c>
      <c r="J653" s="966" t="s">
        <v>18179</v>
      </c>
      <c r="K653" t="s">
        <v>18180</v>
      </c>
      <c r="L653" t="s">
        <v>12</v>
      </c>
      <c r="M653" t="s">
        <v>18179</v>
      </c>
      <c r="N653" t="s">
        <v>18181</v>
      </c>
    </row>
    <row r="654" spans="1:14" x14ac:dyDescent="0.25">
      <c r="A654" s="3">
        <v>651</v>
      </c>
      <c r="B654" t="s">
        <v>626</v>
      </c>
      <c r="C654" t="s">
        <v>627</v>
      </c>
      <c r="D654" t="s">
        <v>628</v>
      </c>
      <c r="E654" t="s">
        <v>12</v>
      </c>
      <c r="F654" t="s">
        <v>629</v>
      </c>
      <c r="G654" s="1">
        <v>42699</v>
      </c>
      <c r="H654" s="1">
        <v>42759</v>
      </c>
      <c r="I654" s="1">
        <v>43124</v>
      </c>
      <c r="J654" s="966" t="s">
        <v>18182</v>
      </c>
      <c r="K654" t="s">
        <v>18183</v>
      </c>
      <c r="L654" t="s">
        <v>18184</v>
      </c>
      <c r="M654" t="s">
        <v>18182</v>
      </c>
      <c r="N654" t="s">
        <v>18184</v>
      </c>
    </row>
    <row r="655" spans="1:14" x14ac:dyDescent="0.25">
      <c r="A655" s="3">
        <v>652</v>
      </c>
      <c r="B655" t="s">
        <v>626</v>
      </c>
      <c r="C655" t="s">
        <v>627</v>
      </c>
      <c r="D655" t="s">
        <v>628</v>
      </c>
      <c r="E655" t="s">
        <v>12</v>
      </c>
      <c r="F655" t="s">
        <v>629</v>
      </c>
      <c r="G655" s="1">
        <v>42699</v>
      </c>
      <c r="H655" s="1">
        <v>42759</v>
      </c>
      <c r="I655" s="1">
        <v>43124</v>
      </c>
      <c r="J655" s="966" t="s">
        <v>18185</v>
      </c>
      <c r="K655" t="s">
        <v>18186</v>
      </c>
      <c r="L655" t="s">
        <v>18187</v>
      </c>
      <c r="M655" t="s">
        <v>18185</v>
      </c>
      <c r="N655" t="s">
        <v>18187</v>
      </c>
    </row>
    <row r="656" spans="1:14" x14ac:dyDescent="0.25">
      <c r="A656" s="3">
        <v>653</v>
      </c>
      <c r="B656" t="s">
        <v>626</v>
      </c>
      <c r="C656" t="s">
        <v>627</v>
      </c>
      <c r="D656" t="s">
        <v>628</v>
      </c>
      <c r="E656" t="s">
        <v>12</v>
      </c>
      <c r="F656" t="s">
        <v>629</v>
      </c>
      <c r="G656" s="1">
        <v>42699</v>
      </c>
      <c r="H656" s="1">
        <v>42759</v>
      </c>
      <c r="I656" s="1">
        <v>43124</v>
      </c>
      <c r="J656" s="966" t="s">
        <v>18188</v>
      </c>
      <c r="K656" t="s">
        <v>18189</v>
      </c>
      <c r="L656" t="s">
        <v>18190</v>
      </c>
      <c r="M656" t="s">
        <v>18188</v>
      </c>
      <c r="N656" t="s">
        <v>18190</v>
      </c>
    </row>
    <row r="657" spans="1:14" x14ac:dyDescent="0.25">
      <c r="A657" s="3">
        <v>654</v>
      </c>
      <c r="B657" t="s">
        <v>626</v>
      </c>
      <c r="C657" t="s">
        <v>627</v>
      </c>
      <c r="D657" t="s">
        <v>628</v>
      </c>
      <c r="E657" t="s">
        <v>12</v>
      </c>
      <c r="F657" t="s">
        <v>629</v>
      </c>
      <c r="G657" s="1">
        <v>42699</v>
      </c>
      <c r="H657" s="1">
        <v>42759</v>
      </c>
      <c r="I657" s="1">
        <v>43124</v>
      </c>
      <c r="J657" s="966" t="s">
        <v>18191</v>
      </c>
      <c r="K657" t="s">
        <v>18192</v>
      </c>
      <c r="L657" t="s">
        <v>18193</v>
      </c>
      <c r="M657" t="s">
        <v>18191</v>
      </c>
      <c r="N657" t="s">
        <v>18193</v>
      </c>
    </row>
    <row r="658" spans="1:14" x14ac:dyDescent="0.25">
      <c r="A658" s="3">
        <v>655</v>
      </c>
      <c r="B658" t="s">
        <v>626</v>
      </c>
      <c r="C658" t="s">
        <v>627</v>
      </c>
      <c r="D658" t="s">
        <v>628</v>
      </c>
      <c r="E658" t="s">
        <v>12</v>
      </c>
      <c r="F658" t="s">
        <v>629</v>
      </c>
      <c r="G658" s="1">
        <v>42699</v>
      </c>
      <c r="H658" s="1">
        <v>42759</v>
      </c>
      <c r="I658" s="1">
        <v>43124</v>
      </c>
      <c r="J658" s="966" t="s">
        <v>18194</v>
      </c>
      <c r="K658" t="s">
        <v>18195</v>
      </c>
      <c r="L658" t="s">
        <v>18196</v>
      </c>
      <c r="M658" t="s">
        <v>18194</v>
      </c>
      <c r="N658" t="s">
        <v>18196</v>
      </c>
    </row>
    <row r="659" spans="1:14" x14ac:dyDescent="0.25">
      <c r="A659" s="3">
        <v>656</v>
      </c>
      <c r="B659" t="s">
        <v>626</v>
      </c>
      <c r="C659" t="s">
        <v>627</v>
      </c>
      <c r="D659" t="s">
        <v>628</v>
      </c>
      <c r="E659" t="s">
        <v>12</v>
      </c>
      <c r="F659" t="s">
        <v>629</v>
      </c>
      <c r="G659" s="1">
        <v>42699</v>
      </c>
      <c r="H659" s="1">
        <v>42759</v>
      </c>
      <c r="I659" s="1">
        <v>43124</v>
      </c>
      <c r="J659" s="966" t="s">
        <v>18197</v>
      </c>
      <c r="K659" t="s">
        <v>18198</v>
      </c>
      <c r="L659" t="s">
        <v>18199</v>
      </c>
      <c r="M659" t="s">
        <v>18197</v>
      </c>
      <c r="N659" t="s">
        <v>18199</v>
      </c>
    </row>
    <row r="660" spans="1:14" x14ac:dyDescent="0.25">
      <c r="A660" s="3">
        <v>657</v>
      </c>
      <c r="B660" t="s">
        <v>626</v>
      </c>
      <c r="C660" t="s">
        <v>627</v>
      </c>
      <c r="D660" t="s">
        <v>628</v>
      </c>
      <c r="E660" t="s">
        <v>12</v>
      </c>
      <c r="F660" t="s">
        <v>629</v>
      </c>
      <c r="G660" s="1">
        <v>42699</v>
      </c>
      <c r="H660" s="1">
        <v>42759</v>
      </c>
      <c r="I660" s="1">
        <v>43124</v>
      </c>
      <c r="J660" s="966" t="s">
        <v>18200</v>
      </c>
      <c r="K660" t="s">
        <v>18201</v>
      </c>
      <c r="L660" t="s">
        <v>12</v>
      </c>
      <c r="M660" t="s">
        <v>18200</v>
      </c>
      <c r="N660" t="s">
        <v>18202</v>
      </c>
    </row>
    <row r="661" spans="1:14" x14ac:dyDescent="0.25">
      <c r="A661" s="3">
        <v>658</v>
      </c>
      <c r="B661" t="s">
        <v>626</v>
      </c>
      <c r="C661" t="s">
        <v>627</v>
      </c>
      <c r="D661" t="s">
        <v>628</v>
      </c>
      <c r="E661" t="s">
        <v>12</v>
      </c>
      <c r="F661" t="s">
        <v>629</v>
      </c>
      <c r="G661" s="1">
        <v>42699</v>
      </c>
      <c r="H661" s="1">
        <v>42759</v>
      </c>
      <c r="I661" s="1">
        <v>43124</v>
      </c>
      <c r="J661" s="966" t="s">
        <v>18203</v>
      </c>
      <c r="K661" t="s">
        <v>18204</v>
      </c>
      <c r="L661" t="s">
        <v>18205</v>
      </c>
      <c r="M661" t="s">
        <v>18203</v>
      </c>
      <c r="N661" t="s">
        <v>18205</v>
      </c>
    </row>
    <row r="662" spans="1:14" x14ac:dyDescent="0.25">
      <c r="A662" s="3">
        <v>659</v>
      </c>
      <c r="B662" t="s">
        <v>611</v>
      </c>
      <c r="C662" t="s">
        <v>612</v>
      </c>
      <c r="D662" t="s">
        <v>613</v>
      </c>
      <c r="E662" t="s">
        <v>12</v>
      </c>
      <c r="F662" t="s">
        <v>614</v>
      </c>
      <c r="G662" s="1">
        <v>42829</v>
      </c>
      <c r="H662" s="1">
        <v>42851</v>
      </c>
      <c r="I662" s="1">
        <v>43580</v>
      </c>
      <c r="J662" s="966" t="s">
        <v>18206</v>
      </c>
      <c r="K662" t="s">
        <v>14183</v>
      </c>
      <c r="L662" t="s">
        <v>12</v>
      </c>
      <c r="M662" t="s">
        <v>18206</v>
      </c>
      <c r="N662" t="s">
        <v>14182</v>
      </c>
    </row>
    <row r="663" spans="1:14" x14ac:dyDescent="0.25">
      <c r="A663" s="3">
        <v>660</v>
      </c>
      <c r="B663" t="s">
        <v>611</v>
      </c>
      <c r="C663" t="s">
        <v>612</v>
      </c>
      <c r="D663" t="s">
        <v>613</v>
      </c>
      <c r="E663" t="s">
        <v>12</v>
      </c>
      <c r="F663" t="s">
        <v>614</v>
      </c>
      <c r="G663" s="1">
        <v>42829</v>
      </c>
      <c r="H663" s="1">
        <v>42851</v>
      </c>
      <c r="I663" s="1">
        <v>43580</v>
      </c>
      <c r="J663" s="966" t="s">
        <v>18206</v>
      </c>
      <c r="K663" t="s">
        <v>14183</v>
      </c>
      <c r="L663" t="s">
        <v>12</v>
      </c>
      <c r="M663" t="s">
        <v>18206</v>
      </c>
      <c r="N663" t="s">
        <v>14182</v>
      </c>
    </row>
    <row r="664" spans="1:14" x14ac:dyDescent="0.25">
      <c r="A664" s="3">
        <v>661</v>
      </c>
      <c r="B664" t="s">
        <v>630</v>
      </c>
      <c r="C664" t="s">
        <v>631</v>
      </c>
      <c r="D664" t="s">
        <v>499</v>
      </c>
      <c r="E664" t="s">
        <v>12</v>
      </c>
      <c r="F664" t="s">
        <v>632</v>
      </c>
      <c r="G664" s="1">
        <v>42459</v>
      </c>
      <c r="H664" s="1">
        <v>42498</v>
      </c>
      <c r="I664" s="1">
        <v>43593</v>
      </c>
      <c r="J664" s="966" t="s">
        <v>18207</v>
      </c>
      <c r="K664" t="s">
        <v>14171</v>
      </c>
      <c r="L664" t="s">
        <v>12</v>
      </c>
      <c r="M664" t="s">
        <v>18207</v>
      </c>
      <c r="N664" t="s">
        <v>14170</v>
      </c>
    </row>
    <row r="665" spans="1:14" x14ac:dyDescent="0.25">
      <c r="A665" s="3">
        <v>662</v>
      </c>
      <c r="B665" t="s">
        <v>497</v>
      </c>
      <c r="C665" t="s">
        <v>498</v>
      </c>
      <c r="D665" t="s">
        <v>499</v>
      </c>
      <c r="E665" t="s">
        <v>12</v>
      </c>
      <c r="F665" t="s">
        <v>500</v>
      </c>
      <c r="G665" s="1">
        <v>42459</v>
      </c>
      <c r="H665" s="1">
        <v>42502</v>
      </c>
      <c r="I665" s="1">
        <v>43597</v>
      </c>
      <c r="J665" s="966" t="s">
        <v>18208</v>
      </c>
      <c r="K665" t="s">
        <v>14175</v>
      </c>
      <c r="L665" t="s">
        <v>12</v>
      </c>
      <c r="M665" t="s">
        <v>18208</v>
      </c>
      <c r="N665" t="s">
        <v>14174</v>
      </c>
    </row>
    <row r="666" spans="1:14" x14ac:dyDescent="0.25">
      <c r="A666" s="3">
        <v>663</v>
      </c>
      <c r="B666" t="s">
        <v>633</v>
      </c>
      <c r="C666" t="s">
        <v>634</v>
      </c>
      <c r="D666" t="s">
        <v>635</v>
      </c>
      <c r="E666" t="s">
        <v>12</v>
      </c>
      <c r="F666" t="s">
        <v>635</v>
      </c>
      <c r="G666" s="1">
        <v>41427</v>
      </c>
      <c r="H666" s="1">
        <v>41518</v>
      </c>
      <c r="I666" s="1">
        <v>42614</v>
      </c>
      <c r="J666" s="966" t="s">
        <v>18209</v>
      </c>
      <c r="K666" t="s">
        <v>18210</v>
      </c>
      <c r="L666" t="s">
        <v>12</v>
      </c>
      <c r="M666" t="s">
        <v>18209</v>
      </c>
      <c r="N666" t="s">
        <v>18211</v>
      </c>
    </row>
    <row r="667" spans="1:14" x14ac:dyDescent="0.25">
      <c r="A667" s="3">
        <v>664</v>
      </c>
      <c r="B667" t="s">
        <v>636</v>
      </c>
      <c r="C667" t="s">
        <v>637</v>
      </c>
      <c r="D667" t="s">
        <v>638</v>
      </c>
      <c r="E667" t="s">
        <v>12</v>
      </c>
      <c r="F667" t="s">
        <v>639</v>
      </c>
      <c r="G667" s="1">
        <v>41427</v>
      </c>
      <c r="H667" s="1">
        <v>41487</v>
      </c>
      <c r="I667" s="1">
        <v>42583</v>
      </c>
      <c r="J667" s="966" t="s">
        <v>18212</v>
      </c>
      <c r="K667" t="s">
        <v>18213</v>
      </c>
      <c r="L667" t="s">
        <v>12</v>
      </c>
      <c r="M667" t="s">
        <v>18212</v>
      </c>
      <c r="N667" t="s">
        <v>18214</v>
      </c>
    </row>
    <row r="668" spans="1:14" x14ac:dyDescent="0.25">
      <c r="A668" s="3">
        <v>665</v>
      </c>
      <c r="B668" t="s">
        <v>644</v>
      </c>
      <c r="C668" t="s">
        <v>644</v>
      </c>
      <c r="D668" t="s">
        <v>538</v>
      </c>
      <c r="E668" t="s">
        <v>12</v>
      </c>
      <c r="F668" t="s">
        <v>645</v>
      </c>
      <c r="G668" s="1">
        <v>42499</v>
      </c>
      <c r="H668" s="1">
        <v>42522</v>
      </c>
      <c r="I668" s="1">
        <v>43983</v>
      </c>
      <c r="J668" s="966" t="s">
        <v>12471</v>
      </c>
      <c r="K668" t="s">
        <v>12473</v>
      </c>
      <c r="L668" t="s">
        <v>12472</v>
      </c>
      <c r="M668" t="s">
        <v>12471</v>
      </c>
      <c r="N668" t="s">
        <v>12472</v>
      </c>
    </row>
    <row r="669" spans="1:14" x14ac:dyDescent="0.25">
      <c r="A669" s="3">
        <v>666</v>
      </c>
      <c r="B669" t="s">
        <v>644</v>
      </c>
      <c r="C669" t="s">
        <v>644</v>
      </c>
      <c r="D669" t="s">
        <v>538</v>
      </c>
      <c r="E669" t="s">
        <v>12</v>
      </c>
      <c r="F669" t="s">
        <v>645</v>
      </c>
      <c r="G669" s="1">
        <v>42499</v>
      </c>
      <c r="H669" s="1">
        <v>42522</v>
      </c>
      <c r="I669" s="1">
        <v>43983</v>
      </c>
      <c r="J669" s="966" t="s">
        <v>12471</v>
      </c>
      <c r="K669" t="s">
        <v>12473</v>
      </c>
      <c r="L669" t="s">
        <v>12472</v>
      </c>
      <c r="M669" t="s">
        <v>12471</v>
      </c>
      <c r="N669" t="s">
        <v>12472</v>
      </c>
    </row>
    <row r="670" spans="1:14" x14ac:dyDescent="0.25">
      <c r="A670" s="3">
        <v>667</v>
      </c>
      <c r="B670" t="s">
        <v>644</v>
      </c>
      <c r="C670" t="s">
        <v>644</v>
      </c>
      <c r="D670" t="s">
        <v>538</v>
      </c>
      <c r="E670" t="s">
        <v>12</v>
      </c>
      <c r="F670" t="s">
        <v>645</v>
      </c>
      <c r="G670" s="1">
        <v>42499</v>
      </c>
      <c r="H670" s="1">
        <v>42522</v>
      </c>
      <c r="I670" s="1">
        <v>43983</v>
      </c>
      <c r="J670" s="966" t="s">
        <v>12471</v>
      </c>
      <c r="K670" t="s">
        <v>12473</v>
      </c>
      <c r="L670" t="s">
        <v>12472</v>
      </c>
      <c r="M670" t="s">
        <v>12471</v>
      </c>
      <c r="N670" t="s">
        <v>12472</v>
      </c>
    </row>
    <row r="671" spans="1:14" x14ac:dyDescent="0.25">
      <c r="A671" s="3">
        <v>668</v>
      </c>
      <c r="B671" t="s">
        <v>324</v>
      </c>
      <c r="C671" t="s">
        <v>325</v>
      </c>
      <c r="D671" t="s">
        <v>326</v>
      </c>
      <c r="E671" t="s">
        <v>12</v>
      </c>
      <c r="F671" t="s">
        <v>327</v>
      </c>
      <c r="G671" s="1">
        <v>42699</v>
      </c>
      <c r="H671" s="1">
        <v>42798</v>
      </c>
      <c r="I671" s="1">
        <v>44624</v>
      </c>
      <c r="J671" s="966" t="s">
        <v>18215</v>
      </c>
      <c r="K671" t="s">
        <v>18216</v>
      </c>
      <c r="L671" t="s">
        <v>18217</v>
      </c>
      <c r="M671" t="s">
        <v>18215</v>
      </c>
      <c r="N671" t="s">
        <v>18217</v>
      </c>
    </row>
    <row r="672" spans="1:14" x14ac:dyDescent="0.25">
      <c r="A672" s="3">
        <v>669</v>
      </c>
      <c r="B672" t="s">
        <v>324</v>
      </c>
      <c r="C672" t="s">
        <v>325</v>
      </c>
      <c r="D672" t="s">
        <v>326</v>
      </c>
      <c r="E672" t="s">
        <v>12</v>
      </c>
      <c r="F672" t="s">
        <v>327</v>
      </c>
      <c r="G672" s="1">
        <v>42699</v>
      </c>
      <c r="H672" s="1">
        <v>42798</v>
      </c>
      <c r="I672" s="1">
        <v>44624</v>
      </c>
      <c r="J672" s="966" t="s">
        <v>18218</v>
      </c>
      <c r="K672" t="s">
        <v>18219</v>
      </c>
      <c r="L672" t="s">
        <v>18220</v>
      </c>
      <c r="M672" t="s">
        <v>18218</v>
      </c>
      <c r="N672" t="s">
        <v>18220</v>
      </c>
    </row>
    <row r="673" spans="1:14" x14ac:dyDescent="0.25">
      <c r="A673" s="3">
        <v>670</v>
      </c>
      <c r="B673" t="s">
        <v>329</v>
      </c>
      <c r="C673" t="s">
        <v>330</v>
      </c>
      <c r="D673" t="s">
        <v>331</v>
      </c>
      <c r="E673" t="s">
        <v>12</v>
      </c>
      <c r="F673" t="s">
        <v>332</v>
      </c>
      <c r="G673" s="1">
        <v>42699</v>
      </c>
      <c r="H673" s="1">
        <v>42798</v>
      </c>
      <c r="I673" s="1">
        <v>44624</v>
      </c>
      <c r="J673" s="966" t="s">
        <v>18221</v>
      </c>
      <c r="K673" t="s">
        <v>18222</v>
      </c>
      <c r="L673" t="s">
        <v>18223</v>
      </c>
      <c r="M673" t="s">
        <v>18221</v>
      </c>
      <c r="N673" t="s">
        <v>18224</v>
      </c>
    </row>
    <row r="674" spans="1:14" x14ac:dyDescent="0.25">
      <c r="A674" s="3">
        <v>671</v>
      </c>
      <c r="B674" t="s">
        <v>329</v>
      </c>
      <c r="C674" t="s">
        <v>330</v>
      </c>
      <c r="D674" t="s">
        <v>331</v>
      </c>
      <c r="E674" t="s">
        <v>12</v>
      </c>
      <c r="F674" t="s">
        <v>332</v>
      </c>
      <c r="G674" s="1">
        <v>42699</v>
      </c>
      <c r="H674" s="1">
        <v>42798</v>
      </c>
      <c r="I674" s="1">
        <v>44624</v>
      </c>
      <c r="J674" s="966" t="s">
        <v>18221</v>
      </c>
      <c r="K674" t="s">
        <v>18222</v>
      </c>
      <c r="L674" t="s">
        <v>18223</v>
      </c>
      <c r="M674" t="s">
        <v>18221</v>
      </c>
      <c r="N674" t="s">
        <v>18224</v>
      </c>
    </row>
    <row r="675" spans="1:14" x14ac:dyDescent="0.25">
      <c r="A675" s="3">
        <v>672</v>
      </c>
      <c r="B675" t="s">
        <v>329</v>
      </c>
      <c r="C675" t="s">
        <v>330</v>
      </c>
      <c r="D675" t="s">
        <v>331</v>
      </c>
      <c r="E675" t="s">
        <v>12</v>
      </c>
      <c r="F675" t="s">
        <v>332</v>
      </c>
      <c r="G675" s="1">
        <v>42699</v>
      </c>
      <c r="H675" s="1">
        <v>42798</v>
      </c>
      <c r="I675" s="1">
        <v>44624</v>
      </c>
      <c r="J675" s="966" t="s">
        <v>18225</v>
      </c>
      <c r="K675" t="s">
        <v>18226</v>
      </c>
      <c r="L675" t="s">
        <v>18227</v>
      </c>
      <c r="M675" t="s">
        <v>18225</v>
      </c>
      <c r="N675" t="s">
        <v>18227</v>
      </c>
    </row>
    <row r="676" spans="1:14" x14ac:dyDescent="0.25">
      <c r="A676" s="3">
        <v>673</v>
      </c>
      <c r="B676" t="s">
        <v>329</v>
      </c>
      <c r="C676" t="s">
        <v>330</v>
      </c>
      <c r="D676" t="s">
        <v>331</v>
      </c>
      <c r="E676" t="s">
        <v>12</v>
      </c>
      <c r="F676" t="s">
        <v>332</v>
      </c>
      <c r="G676" s="1">
        <v>42699</v>
      </c>
      <c r="H676" s="1">
        <v>42798</v>
      </c>
      <c r="I676" s="1">
        <v>44624</v>
      </c>
      <c r="J676" s="966" t="s">
        <v>18228</v>
      </c>
      <c r="K676" t="s">
        <v>18229</v>
      </c>
      <c r="L676" t="s">
        <v>18224</v>
      </c>
      <c r="M676" t="s">
        <v>18228</v>
      </c>
      <c r="N676" t="s">
        <v>18223</v>
      </c>
    </row>
    <row r="677" spans="1:14" x14ac:dyDescent="0.25">
      <c r="A677" s="3">
        <v>674</v>
      </c>
      <c r="B677" t="s">
        <v>329</v>
      </c>
      <c r="C677" t="s">
        <v>330</v>
      </c>
      <c r="D677" t="s">
        <v>331</v>
      </c>
      <c r="E677" t="s">
        <v>12</v>
      </c>
      <c r="F677" t="s">
        <v>332</v>
      </c>
      <c r="G677" s="1">
        <v>42699</v>
      </c>
      <c r="H677" s="1">
        <v>42798</v>
      </c>
      <c r="I677" s="1">
        <v>44624</v>
      </c>
      <c r="J677" s="966" t="s">
        <v>18228</v>
      </c>
      <c r="K677" t="s">
        <v>18229</v>
      </c>
      <c r="L677" t="s">
        <v>18224</v>
      </c>
      <c r="M677" t="s">
        <v>18228</v>
      </c>
      <c r="N677" t="s">
        <v>18223</v>
      </c>
    </row>
    <row r="678" spans="1:14" x14ac:dyDescent="0.25">
      <c r="A678" s="3">
        <v>675</v>
      </c>
      <c r="B678" t="s">
        <v>615</v>
      </c>
      <c r="C678" t="s">
        <v>616</v>
      </c>
      <c r="D678" t="s">
        <v>617</v>
      </c>
      <c r="E678" t="s">
        <v>12</v>
      </c>
      <c r="F678" t="s">
        <v>618</v>
      </c>
      <c r="G678" s="1">
        <v>42821</v>
      </c>
      <c r="H678" s="1">
        <v>42885</v>
      </c>
      <c r="I678" s="1">
        <v>43980</v>
      </c>
      <c r="J678" s="966" t="s">
        <v>18230</v>
      </c>
      <c r="K678" t="s">
        <v>18231</v>
      </c>
      <c r="L678" t="s">
        <v>18232</v>
      </c>
      <c r="M678" t="s">
        <v>18230</v>
      </c>
      <c r="N678" t="s">
        <v>18232</v>
      </c>
    </row>
    <row r="679" spans="1:14" x14ac:dyDescent="0.25">
      <c r="A679" s="3">
        <v>676</v>
      </c>
      <c r="B679" t="s">
        <v>615</v>
      </c>
      <c r="C679" t="s">
        <v>616</v>
      </c>
      <c r="D679" t="s">
        <v>617</v>
      </c>
      <c r="E679" t="s">
        <v>12</v>
      </c>
      <c r="F679" t="s">
        <v>618</v>
      </c>
      <c r="G679" s="1">
        <v>42821</v>
      </c>
      <c r="H679" s="1">
        <v>42885</v>
      </c>
      <c r="I679" s="1">
        <v>43980</v>
      </c>
      <c r="J679" s="966" t="s">
        <v>18233</v>
      </c>
      <c r="K679" t="s">
        <v>18234</v>
      </c>
      <c r="L679" t="s">
        <v>18235</v>
      </c>
      <c r="M679" t="s">
        <v>18233</v>
      </c>
      <c r="N679" t="s">
        <v>18235</v>
      </c>
    </row>
    <row r="680" spans="1:14" x14ac:dyDescent="0.25">
      <c r="A680" s="3">
        <v>677</v>
      </c>
      <c r="B680" t="s">
        <v>615</v>
      </c>
      <c r="C680" t="s">
        <v>616</v>
      </c>
      <c r="D680" t="s">
        <v>617</v>
      </c>
      <c r="E680" t="s">
        <v>12</v>
      </c>
      <c r="F680" t="s">
        <v>618</v>
      </c>
      <c r="G680" s="1">
        <v>42821</v>
      </c>
      <c r="H680" s="1">
        <v>42885</v>
      </c>
      <c r="I680" s="1">
        <v>43980</v>
      </c>
      <c r="J680" s="966" t="s">
        <v>18236</v>
      </c>
      <c r="K680" t="s">
        <v>18237</v>
      </c>
      <c r="L680" t="s">
        <v>18238</v>
      </c>
      <c r="M680" t="s">
        <v>18236</v>
      </c>
      <c r="N680" t="s">
        <v>18238</v>
      </c>
    </row>
    <row r="681" spans="1:14" x14ac:dyDescent="0.25">
      <c r="A681" s="3">
        <v>678</v>
      </c>
      <c r="B681" t="s">
        <v>615</v>
      </c>
      <c r="C681" t="s">
        <v>616</v>
      </c>
      <c r="D681" t="s">
        <v>617</v>
      </c>
      <c r="E681" t="s">
        <v>12</v>
      </c>
      <c r="F681" t="s">
        <v>618</v>
      </c>
      <c r="G681" s="1">
        <v>42821</v>
      </c>
      <c r="H681" s="1">
        <v>42885</v>
      </c>
      <c r="I681" s="1">
        <v>43980</v>
      </c>
      <c r="J681" s="966" t="s">
        <v>18239</v>
      </c>
      <c r="K681" t="s">
        <v>18240</v>
      </c>
      <c r="L681" t="s">
        <v>18241</v>
      </c>
      <c r="M681" t="s">
        <v>18239</v>
      </c>
      <c r="N681" t="s">
        <v>18241</v>
      </c>
    </row>
    <row r="682" spans="1:14" x14ac:dyDescent="0.25">
      <c r="A682" s="3">
        <v>679</v>
      </c>
      <c r="B682" t="s">
        <v>615</v>
      </c>
      <c r="C682" t="s">
        <v>616</v>
      </c>
      <c r="D682" t="s">
        <v>617</v>
      </c>
      <c r="E682" t="s">
        <v>12</v>
      </c>
      <c r="F682" t="s">
        <v>618</v>
      </c>
      <c r="G682" s="1">
        <v>42821</v>
      </c>
      <c r="H682" s="1">
        <v>42885</v>
      </c>
      <c r="I682" s="1">
        <v>43980</v>
      </c>
      <c r="J682" s="966" t="s">
        <v>18242</v>
      </c>
      <c r="K682" t="s">
        <v>18243</v>
      </c>
      <c r="L682" t="s">
        <v>18244</v>
      </c>
      <c r="M682" t="s">
        <v>18242</v>
      </c>
      <c r="N682" t="s">
        <v>18244</v>
      </c>
    </row>
    <row r="683" spans="1:14" x14ac:dyDescent="0.25">
      <c r="A683" s="3">
        <v>680</v>
      </c>
      <c r="B683" t="s">
        <v>615</v>
      </c>
      <c r="C683" t="s">
        <v>616</v>
      </c>
      <c r="D683" t="s">
        <v>617</v>
      </c>
      <c r="E683" t="s">
        <v>12</v>
      </c>
      <c r="F683" t="s">
        <v>618</v>
      </c>
      <c r="G683" s="1">
        <v>42821</v>
      </c>
      <c r="H683" s="1">
        <v>42885</v>
      </c>
      <c r="I683" s="1">
        <v>43980</v>
      </c>
      <c r="J683" s="966" t="s">
        <v>18245</v>
      </c>
      <c r="K683" t="s">
        <v>18246</v>
      </c>
      <c r="L683" t="s">
        <v>18247</v>
      </c>
      <c r="M683" t="s">
        <v>18245</v>
      </c>
      <c r="N683" t="s">
        <v>18247</v>
      </c>
    </row>
    <row r="684" spans="1:14" x14ac:dyDescent="0.25">
      <c r="A684" s="3">
        <v>681</v>
      </c>
      <c r="B684" t="s">
        <v>615</v>
      </c>
      <c r="C684" t="s">
        <v>616</v>
      </c>
      <c r="D684" t="s">
        <v>617</v>
      </c>
      <c r="E684" t="s">
        <v>12</v>
      </c>
      <c r="F684" t="s">
        <v>618</v>
      </c>
      <c r="G684" s="1">
        <v>42821</v>
      </c>
      <c r="H684" s="1">
        <v>42885</v>
      </c>
      <c r="I684" s="1">
        <v>43980</v>
      </c>
      <c r="J684" s="966" t="s">
        <v>18248</v>
      </c>
      <c r="K684" t="s">
        <v>18249</v>
      </c>
      <c r="L684" t="s">
        <v>18250</v>
      </c>
      <c r="M684" t="s">
        <v>18248</v>
      </c>
      <c r="N684" t="s">
        <v>18250</v>
      </c>
    </row>
    <row r="685" spans="1:14" x14ac:dyDescent="0.25">
      <c r="A685" s="3">
        <v>682</v>
      </c>
      <c r="B685" t="s">
        <v>615</v>
      </c>
      <c r="C685" t="s">
        <v>616</v>
      </c>
      <c r="D685" t="s">
        <v>617</v>
      </c>
      <c r="E685" t="s">
        <v>12</v>
      </c>
      <c r="F685" t="s">
        <v>618</v>
      </c>
      <c r="G685" s="1">
        <v>42821</v>
      </c>
      <c r="H685" s="1">
        <v>42885</v>
      </c>
      <c r="I685" s="1">
        <v>43980</v>
      </c>
      <c r="J685" s="966" t="s">
        <v>18251</v>
      </c>
      <c r="K685" t="s">
        <v>18252</v>
      </c>
      <c r="L685" t="s">
        <v>18253</v>
      </c>
      <c r="M685" t="s">
        <v>18251</v>
      </c>
      <c r="N685" t="s">
        <v>18253</v>
      </c>
    </row>
    <row r="686" spans="1:14" x14ac:dyDescent="0.25">
      <c r="A686" s="3">
        <v>683</v>
      </c>
      <c r="B686" t="s">
        <v>615</v>
      </c>
      <c r="C686" t="s">
        <v>616</v>
      </c>
      <c r="D686" t="s">
        <v>617</v>
      </c>
      <c r="E686" t="s">
        <v>12</v>
      </c>
      <c r="F686" t="s">
        <v>618</v>
      </c>
      <c r="G686" s="1">
        <v>42821</v>
      </c>
      <c r="H686" s="1">
        <v>42885</v>
      </c>
      <c r="I686" s="1">
        <v>43980</v>
      </c>
      <c r="J686" s="966" t="s">
        <v>18254</v>
      </c>
      <c r="K686" t="s">
        <v>18255</v>
      </c>
      <c r="L686" t="s">
        <v>18256</v>
      </c>
      <c r="M686" t="s">
        <v>18254</v>
      </c>
      <c r="N686" t="s">
        <v>18256</v>
      </c>
    </row>
    <row r="687" spans="1:14" x14ac:dyDescent="0.25">
      <c r="A687" s="3">
        <v>684</v>
      </c>
      <c r="B687" t="s">
        <v>615</v>
      </c>
      <c r="C687" t="s">
        <v>616</v>
      </c>
      <c r="D687" t="s">
        <v>617</v>
      </c>
      <c r="E687" t="s">
        <v>12</v>
      </c>
      <c r="F687" t="s">
        <v>618</v>
      </c>
      <c r="G687" s="1">
        <v>42821</v>
      </c>
      <c r="H687" s="1">
        <v>42885</v>
      </c>
      <c r="I687" s="1">
        <v>43980</v>
      </c>
      <c r="J687" s="966" t="s">
        <v>18257</v>
      </c>
      <c r="K687" t="s">
        <v>18258</v>
      </c>
      <c r="L687" t="s">
        <v>18259</v>
      </c>
      <c r="M687" t="s">
        <v>18257</v>
      </c>
      <c r="N687" t="s">
        <v>18259</v>
      </c>
    </row>
    <row r="688" spans="1:14" x14ac:dyDescent="0.25">
      <c r="A688" s="3">
        <v>685</v>
      </c>
      <c r="B688" t="s">
        <v>615</v>
      </c>
      <c r="C688" t="s">
        <v>616</v>
      </c>
      <c r="D688" t="s">
        <v>617</v>
      </c>
      <c r="E688" t="s">
        <v>12</v>
      </c>
      <c r="F688" t="s">
        <v>618</v>
      </c>
      <c r="G688" s="1">
        <v>42821</v>
      </c>
      <c r="H688" s="1">
        <v>42885</v>
      </c>
      <c r="I688" s="1">
        <v>43980</v>
      </c>
      <c r="J688" s="966" t="s">
        <v>18260</v>
      </c>
      <c r="K688" t="s">
        <v>18261</v>
      </c>
      <c r="L688" t="s">
        <v>18262</v>
      </c>
      <c r="M688" t="s">
        <v>18260</v>
      </c>
      <c r="N688" t="s">
        <v>18262</v>
      </c>
    </row>
    <row r="689" spans="1:14" x14ac:dyDescent="0.25">
      <c r="A689" s="3">
        <v>686</v>
      </c>
      <c r="B689" t="s">
        <v>615</v>
      </c>
      <c r="C689" t="s">
        <v>616</v>
      </c>
      <c r="D689" t="s">
        <v>617</v>
      </c>
      <c r="E689" t="s">
        <v>12</v>
      </c>
      <c r="F689" t="s">
        <v>618</v>
      </c>
      <c r="G689" s="1">
        <v>42821</v>
      </c>
      <c r="H689" s="1">
        <v>42885</v>
      </c>
      <c r="I689" s="1">
        <v>43980</v>
      </c>
      <c r="J689" s="966" t="s">
        <v>18263</v>
      </c>
      <c r="K689" t="s">
        <v>18264</v>
      </c>
      <c r="L689" t="s">
        <v>18265</v>
      </c>
      <c r="M689" t="s">
        <v>18263</v>
      </c>
      <c r="N689" t="s">
        <v>18265</v>
      </c>
    </row>
    <row r="690" spans="1:14" x14ac:dyDescent="0.25">
      <c r="A690" s="3">
        <v>687</v>
      </c>
      <c r="B690" t="s">
        <v>127</v>
      </c>
      <c r="C690" t="s">
        <v>128</v>
      </c>
      <c r="D690" t="s">
        <v>129</v>
      </c>
      <c r="E690" t="s">
        <v>12</v>
      </c>
      <c r="F690" t="s">
        <v>130</v>
      </c>
      <c r="G690" s="1">
        <v>42675</v>
      </c>
      <c r="H690" s="1">
        <v>42919</v>
      </c>
      <c r="I690" s="1">
        <v>44744</v>
      </c>
      <c r="J690" s="966" t="s">
        <v>18266</v>
      </c>
      <c r="K690" t="s">
        <v>18267</v>
      </c>
      <c r="L690" t="s">
        <v>18268</v>
      </c>
      <c r="M690" t="s">
        <v>18266</v>
      </c>
      <c r="N690" t="s">
        <v>18268</v>
      </c>
    </row>
    <row r="691" spans="1:14" x14ac:dyDescent="0.25">
      <c r="A691" s="3">
        <v>688</v>
      </c>
      <c r="B691" t="s">
        <v>127</v>
      </c>
      <c r="C691" t="s">
        <v>128</v>
      </c>
      <c r="D691" t="s">
        <v>129</v>
      </c>
      <c r="E691" t="s">
        <v>12</v>
      </c>
      <c r="F691" t="s">
        <v>130</v>
      </c>
      <c r="G691" s="1">
        <v>42675</v>
      </c>
      <c r="H691" s="1">
        <v>42919</v>
      </c>
      <c r="I691" s="1">
        <v>44744</v>
      </c>
      <c r="J691" s="966" t="s">
        <v>18266</v>
      </c>
      <c r="K691" t="s">
        <v>18267</v>
      </c>
      <c r="L691" t="s">
        <v>18268</v>
      </c>
      <c r="M691" t="s">
        <v>18266</v>
      </c>
      <c r="N691" t="s">
        <v>18268</v>
      </c>
    </row>
    <row r="692" spans="1:14" x14ac:dyDescent="0.25">
      <c r="A692" s="3">
        <v>689</v>
      </c>
      <c r="B692" t="s">
        <v>127</v>
      </c>
      <c r="C692" t="s">
        <v>128</v>
      </c>
      <c r="D692" t="s">
        <v>129</v>
      </c>
      <c r="E692" t="s">
        <v>12</v>
      </c>
      <c r="F692" t="s">
        <v>130</v>
      </c>
      <c r="G692" s="1">
        <v>42675</v>
      </c>
      <c r="H692" s="1">
        <v>42919</v>
      </c>
      <c r="I692" s="1">
        <v>44744</v>
      </c>
      <c r="J692" s="966" t="s">
        <v>18269</v>
      </c>
      <c r="K692" t="s">
        <v>18270</v>
      </c>
      <c r="L692" t="s">
        <v>18271</v>
      </c>
      <c r="M692" t="s">
        <v>18269</v>
      </c>
      <c r="N692" t="s">
        <v>18271</v>
      </c>
    </row>
    <row r="693" spans="1:14" x14ac:dyDescent="0.25">
      <c r="A693" s="3">
        <v>690</v>
      </c>
      <c r="B693" t="s">
        <v>127</v>
      </c>
      <c r="C693" t="s">
        <v>128</v>
      </c>
      <c r="D693" t="s">
        <v>129</v>
      </c>
      <c r="E693" t="s">
        <v>12</v>
      </c>
      <c r="F693" t="s">
        <v>130</v>
      </c>
      <c r="G693" s="1">
        <v>42675</v>
      </c>
      <c r="H693" s="1">
        <v>42919</v>
      </c>
      <c r="I693" s="1">
        <v>44744</v>
      </c>
      <c r="J693" s="966" t="s">
        <v>18269</v>
      </c>
      <c r="K693" t="s">
        <v>18270</v>
      </c>
      <c r="L693" t="s">
        <v>18271</v>
      </c>
      <c r="M693" t="s">
        <v>18269</v>
      </c>
      <c r="N693" t="s">
        <v>18271</v>
      </c>
    </row>
    <row r="694" spans="1:14" x14ac:dyDescent="0.25">
      <c r="A694" s="3">
        <v>691</v>
      </c>
      <c r="B694" t="s">
        <v>127</v>
      </c>
      <c r="C694" t="s">
        <v>128</v>
      </c>
      <c r="D694" t="s">
        <v>129</v>
      </c>
      <c r="E694" t="s">
        <v>12</v>
      </c>
      <c r="F694" t="s">
        <v>130</v>
      </c>
      <c r="G694" s="1">
        <v>42675</v>
      </c>
      <c r="H694" s="1">
        <v>42919</v>
      </c>
      <c r="I694" s="1">
        <v>44744</v>
      </c>
      <c r="J694" s="966" t="s">
        <v>18272</v>
      </c>
      <c r="K694" t="s">
        <v>18273</v>
      </c>
      <c r="L694" t="s">
        <v>18274</v>
      </c>
      <c r="M694" t="s">
        <v>18272</v>
      </c>
      <c r="N694" t="s">
        <v>18274</v>
      </c>
    </row>
    <row r="695" spans="1:14" x14ac:dyDescent="0.25">
      <c r="A695" s="3">
        <v>692</v>
      </c>
      <c r="B695" t="s">
        <v>127</v>
      </c>
      <c r="C695" t="s">
        <v>128</v>
      </c>
      <c r="D695" t="s">
        <v>129</v>
      </c>
      <c r="E695" t="s">
        <v>12</v>
      </c>
      <c r="F695" t="s">
        <v>130</v>
      </c>
      <c r="G695" s="1">
        <v>42675</v>
      </c>
      <c r="H695" s="1">
        <v>42919</v>
      </c>
      <c r="I695" s="1">
        <v>44744</v>
      </c>
      <c r="J695" s="966" t="s">
        <v>18272</v>
      </c>
      <c r="K695" t="s">
        <v>18273</v>
      </c>
      <c r="L695" t="s">
        <v>18274</v>
      </c>
      <c r="M695" t="s">
        <v>18272</v>
      </c>
      <c r="N695" t="s">
        <v>18274</v>
      </c>
    </row>
    <row r="696" spans="1:14" x14ac:dyDescent="0.25">
      <c r="A696" s="3">
        <v>693</v>
      </c>
      <c r="B696" t="s">
        <v>127</v>
      </c>
      <c r="C696" t="s">
        <v>128</v>
      </c>
      <c r="D696" t="s">
        <v>129</v>
      </c>
      <c r="E696" t="s">
        <v>12</v>
      </c>
      <c r="F696" t="s">
        <v>130</v>
      </c>
      <c r="G696" s="1">
        <v>42675</v>
      </c>
      <c r="H696" s="1">
        <v>42919</v>
      </c>
      <c r="I696" s="1">
        <v>44744</v>
      </c>
      <c r="J696" s="966" t="s">
        <v>18275</v>
      </c>
      <c r="K696" t="s">
        <v>18276</v>
      </c>
      <c r="L696" t="s">
        <v>18277</v>
      </c>
      <c r="M696" t="s">
        <v>18275</v>
      </c>
      <c r="N696" t="s">
        <v>18277</v>
      </c>
    </row>
    <row r="697" spans="1:14" x14ac:dyDescent="0.25">
      <c r="A697" s="3">
        <v>694</v>
      </c>
      <c r="B697" t="s">
        <v>127</v>
      </c>
      <c r="C697" t="s">
        <v>128</v>
      </c>
      <c r="D697" t="s">
        <v>129</v>
      </c>
      <c r="E697" t="s">
        <v>12</v>
      </c>
      <c r="F697" t="s">
        <v>130</v>
      </c>
      <c r="G697" s="1">
        <v>42675</v>
      </c>
      <c r="H697" s="1">
        <v>42919</v>
      </c>
      <c r="I697" s="1">
        <v>44744</v>
      </c>
      <c r="J697" s="966" t="s">
        <v>18275</v>
      </c>
      <c r="K697" t="s">
        <v>18276</v>
      </c>
      <c r="L697" t="s">
        <v>18277</v>
      </c>
      <c r="M697" t="s">
        <v>18275</v>
      </c>
      <c r="N697" t="s">
        <v>18277</v>
      </c>
    </row>
    <row r="698" spans="1:14" x14ac:dyDescent="0.25">
      <c r="A698" s="3">
        <v>695</v>
      </c>
      <c r="B698" t="s">
        <v>127</v>
      </c>
      <c r="C698" t="s">
        <v>128</v>
      </c>
      <c r="D698" t="s">
        <v>129</v>
      </c>
      <c r="E698" t="s">
        <v>12</v>
      </c>
      <c r="F698" t="s">
        <v>130</v>
      </c>
      <c r="G698" s="1">
        <v>42675</v>
      </c>
      <c r="H698" s="1">
        <v>42919</v>
      </c>
      <c r="I698" s="1">
        <v>44744</v>
      </c>
      <c r="J698" s="966" t="s">
        <v>18278</v>
      </c>
      <c r="K698" t="s">
        <v>18279</v>
      </c>
      <c r="L698" t="s">
        <v>18280</v>
      </c>
      <c r="M698" t="s">
        <v>18278</v>
      </c>
      <c r="N698" t="s">
        <v>18280</v>
      </c>
    </row>
    <row r="699" spans="1:14" x14ac:dyDescent="0.25">
      <c r="A699" s="3">
        <v>696</v>
      </c>
      <c r="B699" t="s">
        <v>127</v>
      </c>
      <c r="C699" t="s">
        <v>128</v>
      </c>
      <c r="D699" t="s">
        <v>129</v>
      </c>
      <c r="E699" t="s">
        <v>12</v>
      </c>
      <c r="F699" t="s">
        <v>130</v>
      </c>
      <c r="G699" s="1">
        <v>42675</v>
      </c>
      <c r="H699" s="1">
        <v>42919</v>
      </c>
      <c r="I699" s="1">
        <v>44744</v>
      </c>
      <c r="J699" s="966" t="s">
        <v>18278</v>
      </c>
      <c r="K699" t="s">
        <v>18279</v>
      </c>
      <c r="L699" t="s">
        <v>18280</v>
      </c>
      <c r="M699" t="s">
        <v>18278</v>
      </c>
      <c r="N699" t="s">
        <v>18280</v>
      </c>
    </row>
    <row r="700" spans="1:14" x14ac:dyDescent="0.25">
      <c r="A700" s="3">
        <v>697</v>
      </c>
      <c r="B700" t="s">
        <v>646</v>
      </c>
      <c r="C700" t="s">
        <v>647</v>
      </c>
      <c r="D700" t="s">
        <v>648</v>
      </c>
      <c r="E700" t="s">
        <v>12</v>
      </c>
      <c r="F700" t="s">
        <v>649</v>
      </c>
      <c r="G700" s="1">
        <v>42919</v>
      </c>
      <c r="H700" s="1">
        <v>42927</v>
      </c>
      <c r="I700" s="1">
        <v>44022</v>
      </c>
      <c r="J700" s="966" t="s">
        <v>18281</v>
      </c>
      <c r="K700" t="s">
        <v>18282</v>
      </c>
      <c r="L700" t="s">
        <v>12</v>
      </c>
      <c r="M700" t="s">
        <v>18281</v>
      </c>
      <c r="N700" t="s">
        <v>18283</v>
      </c>
    </row>
    <row r="701" spans="1:14" x14ac:dyDescent="0.25">
      <c r="A701" s="3">
        <v>698</v>
      </c>
      <c r="B701" t="s">
        <v>132</v>
      </c>
      <c r="C701" t="s">
        <v>133</v>
      </c>
      <c r="D701" t="s">
        <v>134</v>
      </c>
      <c r="E701" t="s">
        <v>12</v>
      </c>
      <c r="F701" t="s">
        <v>135</v>
      </c>
      <c r="G701" s="1">
        <v>42675</v>
      </c>
      <c r="H701" s="1">
        <v>42982</v>
      </c>
      <c r="I701" s="1">
        <v>44808</v>
      </c>
      <c r="J701" s="966" t="s">
        <v>18284</v>
      </c>
      <c r="K701" t="s">
        <v>18285</v>
      </c>
      <c r="L701" t="s">
        <v>18286</v>
      </c>
      <c r="M701" t="s">
        <v>18284</v>
      </c>
      <c r="N701" t="s">
        <v>18286</v>
      </c>
    </row>
    <row r="702" spans="1:14" x14ac:dyDescent="0.25">
      <c r="A702" s="3">
        <v>699</v>
      </c>
      <c r="B702" t="s">
        <v>132</v>
      </c>
      <c r="C702" t="s">
        <v>133</v>
      </c>
      <c r="D702" t="s">
        <v>134</v>
      </c>
      <c r="E702" t="s">
        <v>12</v>
      </c>
      <c r="F702" t="s">
        <v>135</v>
      </c>
      <c r="G702" s="1">
        <v>42675</v>
      </c>
      <c r="H702" s="1">
        <v>42982</v>
      </c>
      <c r="I702" s="1">
        <v>44808</v>
      </c>
      <c r="J702" s="966" t="s">
        <v>18287</v>
      </c>
      <c r="K702" t="s">
        <v>18288</v>
      </c>
      <c r="L702" t="s">
        <v>18289</v>
      </c>
      <c r="M702" t="s">
        <v>18287</v>
      </c>
      <c r="N702" t="s">
        <v>18289</v>
      </c>
    </row>
    <row r="703" spans="1:14" x14ac:dyDescent="0.25">
      <c r="A703" s="3">
        <v>700</v>
      </c>
      <c r="B703" t="s">
        <v>132</v>
      </c>
      <c r="C703" t="s">
        <v>133</v>
      </c>
      <c r="D703" t="s">
        <v>134</v>
      </c>
      <c r="E703" t="s">
        <v>12</v>
      </c>
      <c r="F703" t="s">
        <v>135</v>
      </c>
      <c r="G703" s="1">
        <v>42675</v>
      </c>
      <c r="H703" s="1">
        <v>42982</v>
      </c>
      <c r="I703" s="1">
        <v>44808</v>
      </c>
      <c r="J703" s="966" t="s">
        <v>18290</v>
      </c>
      <c r="K703" t="s">
        <v>18291</v>
      </c>
      <c r="L703" t="s">
        <v>18292</v>
      </c>
      <c r="M703" t="s">
        <v>18290</v>
      </c>
      <c r="N703" t="s">
        <v>18292</v>
      </c>
    </row>
    <row r="704" spans="1:14" x14ac:dyDescent="0.25">
      <c r="A704" s="3">
        <v>701</v>
      </c>
      <c r="B704" t="s">
        <v>651</v>
      </c>
      <c r="C704" t="s">
        <v>652</v>
      </c>
      <c r="D704" t="s">
        <v>653</v>
      </c>
      <c r="E704" t="s">
        <v>12</v>
      </c>
      <c r="F704" t="s">
        <v>654</v>
      </c>
      <c r="G704" s="1">
        <v>42891</v>
      </c>
      <c r="H704" s="1">
        <v>42908</v>
      </c>
      <c r="I704" s="1">
        <v>44003</v>
      </c>
      <c r="J704" s="966" t="s">
        <v>18293</v>
      </c>
      <c r="K704" t="s">
        <v>18294</v>
      </c>
      <c r="L704" t="s">
        <v>12</v>
      </c>
      <c r="M704" t="s">
        <v>18293</v>
      </c>
      <c r="N704" t="s">
        <v>18295</v>
      </c>
    </row>
    <row r="705" spans="1:14" x14ac:dyDescent="0.25">
      <c r="A705" s="3">
        <v>702</v>
      </c>
      <c r="B705" t="s">
        <v>651</v>
      </c>
      <c r="C705" t="s">
        <v>652</v>
      </c>
      <c r="D705" t="s">
        <v>653</v>
      </c>
      <c r="E705" t="s">
        <v>12</v>
      </c>
      <c r="F705" t="s">
        <v>654</v>
      </c>
      <c r="G705" s="1">
        <v>42891</v>
      </c>
      <c r="H705" s="1">
        <v>42908</v>
      </c>
      <c r="I705" s="1">
        <v>44003</v>
      </c>
      <c r="J705" s="966" t="s">
        <v>18293</v>
      </c>
      <c r="K705" t="s">
        <v>18294</v>
      </c>
      <c r="L705" t="s">
        <v>12</v>
      </c>
      <c r="M705" t="s">
        <v>18293</v>
      </c>
      <c r="N705" t="s">
        <v>18295</v>
      </c>
    </row>
    <row r="706" spans="1:14" x14ac:dyDescent="0.25">
      <c r="A706" s="3">
        <v>703</v>
      </c>
      <c r="B706" t="s">
        <v>655</v>
      </c>
      <c r="C706" t="s">
        <v>656</v>
      </c>
      <c r="D706" t="s">
        <v>657</v>
      </c>
      <c r="E706" t="s">
        <v>12</v>
      </c>
      <c r="F706" t="s">
        <v>658</v>
      </c>
      <c r="G706" s="1">
        <v>42926</v>
      </c>
      <c r="H706" s="1">
        <v>42941</v>
      </c>
      <c r="I706" s="1">
        <v>44036</v>
      </c>
      <c r="J706" s="966" t="s">
        <v>18296</v>
      </c>
      <c r="K706" t="s">
        <v>18297</v>
      </c>
      <c r="L706" t="s">
        <v>12</v>
      </c>
      <c r="M706" t="s">
        <v>18296</v>
      </c>
      <c r="N706" t="s">
        <v>18298</v>
      </c>
    </row>
    <row r="707" spans="1:14" x14ac:dyDescent="0.25">
      <c r="A707" s="3">
        <v>704</v>
      </c>
      <c r="B707" t="s">
        <v>655</v>
      </c>
      <c r="C707" t="s">
        <v>656</v>
      </c>
      <c r="D707" t="s">
        <v>657</v>
      </c>
      <c r="E707" t="s">
        <v>12</v>
      </c>
      <c r="F707" t="s">
        <v>658</v>
      </c>
      <c r="G707" s="1">
        <v>42926</v>
      </c>
      <c r="H707" s="1">
        <v>42941</v>
      </c>
      <c r="I707" s="1">
        <v>44036</v>
      </c>
      <c r="J707" s="966" t="s">
        <v>18296</v>
      </c>
      <c r="K707" t="s">
        <v>18297</v>
      </c>
      <c r="L707" t="s">
        <v>12</v>
      </c>
      <c r="M707" t="s">
        <v>18296</v>
      </c>
      <c r="N707" t="s">
        <v>18298</v>
      </c>
    </row>
    <row r="708" spans="1:14" x14ac:dyDescent="0.25">
      <c r="A708" s="3">
        <v>705</v>
      </c>
      <c r="B708" t="s">
        <v>659</v>
      </c>
      <c r="C708" t="s">
        <v>660</v>
      </c>
      <c r="D708" t="s">
        <v>661</v>
      </c>
      <c r="E708" t="s">
        <v>12</v>
      </c>
      <c r="F708" t="s">
        <v>662</v>
      </c>
      <c r="G708" s="1">
        <v>42885</v>
      </c>
      <c r="H708" s="1">
        <v>42899</v>
      </c>
      <c r="I708" s="1">
        <v>43994</v>
      </c>
      <c r="J708" s="966" t="s">
        <v>18299</v>
      </c>
      <c r="K708" t="s">
        <v>18300</v>
      </c>
      <c r="L708" t="s">
        <v>12</v>
      </c>
      <c r="M708" t="s">
        <v>18299</v>
      </c>
      <c r="N708" t="s">
        <v>18301</v>
      </c>
    </row>
    <row r="709" spans="1:14" x14ac:dyDescent="0.25">
      <c r="A709" s="3">
        <v>706</v>
      </c>
      <c r="B709" t="s">
        <v>659</v>
      </c>
      <c r="C709" t="s">
        <v>660</v>
      </c>
      <c r="D709" t="s">
        <v>661</v>
      </c>
      <c r="E709" t="s">
        <v>12</v>
      </c>
      <c r="F709" t="s">
        <v>662</v>
      </c>
      <c r="G709" s="1">
        <v>42885</v>
      </c>
      <c r="H709" s="1">
        <v>42899</v>
      </c>
      <c r="I709" s="1">
        <v>43994</v>
      </c>
      <c r="J709" s="966" t="s">
        <v>18299</v>
      </c>
      <c r="K709" t="s">
        <v>18300</v>
      </c>
      <c r="L709" t="s">
        <v>12</v>
      </c>
      <c r="M709" t="s">
        <v>18299</v>
      </c>
      <c r="N709" t="s">
        <v>18301</v>
      </c>
    </row>
    <row r="710" spans="1:14" x14ac:dyDescent="0.25">
      <c r="A710" s="3">
        <v>707</v>
      </c>
      <c r="B710" t="s">
        <v>659</v>
      </c>
      <c r="C710" t="s">
        <v>660</v>
      </c>
      <c r="D710" t="s">
        <v>661</v>
      </c>
      <c r="E710" t="s">
        <v>12</v>
      </c>
      <c r="F710" t="s">
        <v>662</v>
      </c>
      <c r="G710" s="1">
        <v>42885</v>
      </c>
      <c r="H710" s="1">
        <v>42899</v>
      </c>
      <c r="I710" s="1">
        <v>43994</v>
      </c>
      <c r="J710" s="966" t="s">
        <v>18302</v>
      </c>
      <c r="K710" t="s">
        <v>18303</v>
      </c>
      <c r="L710" t="s">
        <v>12</v>
      </c>
      <c r="M710" t="s">
        <v>18302</v>
      </c>
      <c r="N710" t="s">
        <v>18304</v>
      </c>
    </row>
    <row r="711" spans="1:14" x14ac:dyDescent="0.25">
      <c r="A711" s="3">
        <v>708</v>
      </c>
      <c r="B711" t="s">
        <v>659</v>
      </c>
      <c r="C711" t="s">
        <v>660</v>
      </c>
      <c r="D711" t="s">
        <v>661</v>
      </c>
      <c r="E711" t="s">
        <v>12</v>
      </c>
      <c r="F711" t="s">
        <v>662</v>
      </c>
      <c r="G711" s="1">
        <v>42885</v>
      </c>
      <c r="H711" s="1">
        <v>42899</v>
      </c>
      <c r="I711" s="1">
        <v>43994</v>
      </c>
      <c r="J711" s="966" t="s">
        <v>18302</v>
      </c>
      <c r="K711" t="s">
        <v>18303</v>
      </c>
      <c r="L711" t="s">
        <v>12</v>
      </c>
      <c r="M711" t="s">
        <v>18302</v>
      </c>
      <c r="N711" t="s">
        <v>18304</v>
      </c>
    </row>
    <row r="712" spans="1:14" x14ac:dyDescent="0.25">
      <c r="A712" s="3">
        <v>709</v>
      </c>
      <c r="B712" t="s">
        <v>659</v>
      </c>
      <c r="C712" t="s">
        <v>660</v>
      </c>
      <c r="D712" t="s">
        <v>661</v>
      </c>
      <c r="E712" t="s">
        <v>12</v>
      </c>
      <c r="F712" t="s">
        <v>663</v>
      </c>
      <c r="G712" s="1">
        <v>42885</v>
      </c>
      <c r="H712" s="1">
        <v>42899</v>
      </c>
      <c r="I712" s="1">
        <v>43994</v>
      </c>
      <c r="J712" s="966" t="s">
        <v>18305</v>
      </c>
      <c r="K712" t="s">
        <v>18306</v>
      </c>
      <c r="L712" t="s">
        <v>12</v>
      </c>
      <c r="M712" t="s">
        <v>18305</v>
      </c>
      <c r="N712" t="s">
        <v>18307</v>
      </c>
    </row>
    <row r="713" spans="1:14" x14ac:dyDescent="0.25">
      <c r="A713" s="3">
        <v>710</v>
      </c>
      <c r="B713" t="s">
        <v>659</v>
      </c>
      <c r="C713" t="s">
        <v>660</v>
      </c>
      <c r="D713" t="s">
        <v>661</v>
      </c>
      <c r="E713" t="s">
        <v>12</v>
      </c>
      <c r="F713" t="s">
        <v>663</v>
      </c>
      <c r="G713" s="1">
        <v>42885</v>
      </c>
      <c r="H713" s="1">
        <v>42899</v>
      </c>
      <c r="I713" s="1">
        <v>43994</v>
      </c>
      <c r="J713" s="966" t="s">
        <v>18305</v>
      </c>
      <c r="K713" t="s">
        <v>18306</v>
      </c>
      <c r="L713" t="s">
        <v>12</v>
      </c>
      <c r="M713" t="s">
        <v>18305</v>
      </c>
      <c r="N713" t="s">
        <v>18307</v>
      </c>
    </row>
    <row r="714" spans="1:14" x14ac:dyDescent="0.25">
      <c r="A714" s="3">
        <v>711</v>
      </c>
      <c r="B714" t="s">
        <v>659</v>
      </c>
      <c r="C714" t="s">
        <v>660</v>
      </c>
      <c r="D714" t="s">
        <v>661</v>
      </c>
      <c r="E714" t="s">
        <v>12</v>
      </c>
      <c r="F714" t="s">
        <v>663</v>
      </c>
      <c r="G714" s="1">
        <v>42885</v>
      </c>
      <c r="H714" s="1">
        <v>42899</v>
      </c>
      <c r="I714" s="1">
        <v>43994</v>
      </c>
      <c r="J714" s="966" t="s">
        <v>18308</v>
      </c>
      <c r="K714" t="s">
        <v>18309</v>
      </c>
      <c r="L714" t="s">
        <v>12</v>
      </c>
      <c r="M714" t="s">
        <v>18308</v>
      </c>
      <c r="N714" t="s">
        <v>18310</v>
      </c>
    </row>
    <row r="715" spans="1:14" x14ac:dyDescent="0.25">
      <c r="A715" s="3">
        <v>712</v>
      </c>
      <c r="B715" t="s">
        <v>659</v>
      </c>
      <c r="C715" t="s">
        <v>660</v>
      </c>
      <c r="D715" t="s">
        <v>661</v>
      </c>
      <c r="E715" t="s">
        <v>12</v>
      </c>
      <c r="F715" t="s">
        <v>663</v>
      </c>
      <c r="G715" s="1">
        <v>42885</v>
      </c>
      <c r="H715" s="1">
        <v>42899</v>
      </c>
      <c r="I715" s="1">
        <v>43994</v>
      </c>
      <c r="J715" s="966" t="s">
        <v>18308</v>
      </c>
      <c r="K715" t="s">
        <v>18309</v>
      </c>
      <c r="L715" t="s">
        <v>12</v>
      </c>
      <c r="M715" t="s">
        <v>18308</v>
      </c>
      <c r="N715" t="s">
        <v>18310</v>
      </c>
    </row>
    <row r="716" spans="1:14" x14ac:dyDescent="0.25">
      <c r="A716" s="3">
        <v>713</v>
      </c>
      <c r="B716" t="s">
        <v>659</v>
      </c>
      <c r="C716" t="s">
        <v>660</v>
      </c>
      <c r="D716" t="s">
        <v>661</v>
      </c>
      <c r="E716" t="s">
        <v>12</v>
      </c>
      <c r="F716" t="s">
        <v>665</v>
      </c>
      <c r="G716" s="1">
        <v>42891</v>
      </c>
      <c r="H716" s="1">
        <v>42907</v>
      </c>
      <c r="I716" s="1">
        <v>44002</v>
      </c>
      <c r="J716" s="966" t="s">
        <v>18311</v>
      </c>
      <c r="K716" t="s">
        <v>18312</v>
      </c>
      <c r="L716" t="s">
        <v>12</v>
      </c>
      <c r="M716" t="s">
        <v>18311</v>
      </c>
      <c r="N716" t="s">
        <v>18313</v>
      </c>
    </row>
    <row r="717" spans="1:14" x14ac:dyDescent="0.25">
      <c r="A717" s="3">
        <v>714</v>
      </c>
      <c r="B717" t="s">
        <v>659</v>
      </c>
      <c r="C717" t="s">
        <v>660</v>
      </c>
      <c r="D717" t="s">
        <v>661</v>
      </c>
      <c r="E717" t="s">
        <v>12</v>
      </c>
      <c r="F717" t="s">
        <v>665</v>
      </c>
      <c r="G717" s="1">
        <v>42891</v>
      </c>
      <c r="H717" s="1">
        <v>42907</v>
      </c>
      <c r="I717" s="1">
        <v>44002</v>
      </c>
      <c r="J717" s="966" t="s">
        <v>18311</v>
      </c>
      <c r="K717" t="s">
        <v>18312</v>
      </c>
      <c r="L717" t="s">
        <v>12</v>
      </c>
      <c r="M717" t="s">
        <v>18311</v>
      </c>
      <c r="N717" t="s">
        <v>18313</v>
      </c>
    </row>
    <row r="718" spans="1:14" x14ac:dyDescent="0.25">
      <c r="A718" s="3">
        <v>715</v>
      </c>
      <c r="B718" t="s">
        <v>666</v>
      </c>
      <c r="C718" t="s">
        <v>667</v>
      </c>
      <c r="D718" t="s">
        <v>649</v>
      </c>
      <c r="E718" t="s">
        <v>12</v>
      </c>
      <c r="F718" t="s">
        <v>668</v>
      </c>
      <c r="G718" s="1">
        <v>42956</v>
      </c>
      <c r="H718" s="1">
        <v>42977</v>
      </c>
      <c r="I718" s="1">
        <v>44072</v>
      </c>
      <c r="J718" s="966" t="s">
        <v>18314</v>
      </c>
      <c r="K718" t="s">
        <v>18315</v>
      </c>
      <c r="L718" t="s">
        <v>12</v>
      </c>
      <c r="M718" t="s">
        <v>18314</v>
      </c>
      <c r="N718" t="s">
        <v>18316</v>
      </c>
    </row>
    <row r="719" spans="1:14" x14ac:dyDescent="0.25">
      <c r="A719" s="3">
        <v>716</v>
      </c>
      <c r="B719" t="s">
        <v>666</v>
      </c>
      <c r="C719" t="s">
        <v>667</v>
      </c>
      <c r="D719" t="s">
        <v>649</v>
      </c>
      <c r="E719" t="s">
        <v>12</v>
      </c>
      <c r="F719" t="s">
        <v>668</v>
      </c>
      <c r="G719" s="1">
        <v>42956</v>
      </c>
      <c r="H719" s="1">
        <v>42977</v>
      </c>
      <c r="I719" s="1">
        <v>44072</v>
      </c>
      <c r="J719" s="966" t="s">
        <v>18317</v>
      </c>
      <c r="K719" t="s">
        <v>18318</v>
      </c>
      <c r="L719" t="s">
        <v>12</v>
      </c>
      <c r="M719" t="s">
        <v>18317</v>
      </c>
      <c r="N719" t="s">
        <v>18319</v>
      </c>
    </row>
    <row r="720" spans="1:14" x14ac:dyDescent="0.25">
      <c r="A720" s="3">
        <v>717</v>
      </c>
      <c r="B720" t="s">
        <v>666</v>
      </c>
      <c r="C720" t="s">
        <v>667</v>
      </c>
      <c r="D720" t="s">
        <v>649</v>
      </c>
      <c r="E720" t="s">
        <v>12</v>
      </c>
      <c r="F720" t="s">
        <v>668</v>
      </c>
      <c r="G720" s="1">
        <v>42956</v>
      </c>
      <c r="H720" s="1">
        <v>42977</v>
      </c>
      <c r="I720" s="1">
        <v>44072</v>
      </c>
      <c r="J720" s="966" t="s">
        <v>18317</v>
      </c>
      <c r="K720" t="s">
        <v>18318</v>
      </c>
      <c r="L720" t="s">
        <v>12</v>
      </c>
      <c r="M720" t="s">
        <v>18317</v>
      </c>
      <c r="N720" t="s">
        <v>18319</v>
      </c>
    </row>
    <row r="721" spans="1:14" x14ac:dyDescent="0.25">
      <c r="A721" s="3">
        <v>718</v>
      </c>
      <c r="B721" t="s">
        <v>669</v>
      </c>
      <c r="C721" t="s">
        <v>670</v>
      </c>
      <c r="D721" t="s">
        <v>671</v>
      </c>
      <c r="E721" t="s">
        <v>12</v>
      </c>
      <c r="F721" t="s">
        <v>672</v>
      </c>
      <c r="G721" s="1">
        <v>42955</v>
      </c>
      <c r="H721" s="1">
        <v>42969</v>
      </c>
      <c r="I721" s="1">
        <v>44064</v>
      </c>
      <c r="J721" s="966" t="s">
        <v>18320</v>
      </c>
      <c r="K721" t="s">
        <v>18321</v>
      </c>
      <c r="L721" t="s">
        <v>12</v>
      </c>
      <c r="M721" t="s">
        <v>18320</v>
      </c>
      <c r="N721" t="s">
        <v>18322</v>
      </c>
    </row>
    <row r="722" spans="1:14" x14ac:dyDescent="0.25">
      <c r="A722" s="3">
        <v>719</v>
      </c>
      <c r="B722" t="s">
        <v>669</v>
      </c>
      <c r="C722" t="s">
        <v>670</v>
      </c>
      <c r="D722" t="s">
        <v>671</v>
      </c>
      <c r="E722" t="s">
        <v>12</v>
      </c>
      <c r="F722" t="s">
        <v>672</v>
      </c>
      <c r="G722" s="1">
        <v>42955</v>
      </c>
      <c r="H722" s="1">
        <v>42969</v>
      </c>
      <c r="I722" s="1">
        <v>44064</v>
      </c>
      <c r="J722" s="966" t="s">
        <v>18323</v>
      </c>
      <c r="K722" t="s">
        <v>18324</v>
      </c>
      <c r="L722" t="s">
        <v>12</v>
      </c>
      <c r="M722" t="s">
        <v>18323</v>
      </c>
      <c r="N722" t="s">
        <v>18325</v>
      </c>
    </row>
    <row r="723" spans="1:14" x14ac:dyDescent="0.25">
      <c r="A723" s="3">
        <v>720</v>
      </c>
      <c r="B723" t="s">
        <v>669</v>
      </c>
      <c r="C723" t="s">
        <v>670</v>
      </c>
      <c r="D723" t="s">
        <v>671</v>
      </c>
      <c r="E723" t="s">
        <v>12</v>
      </c>
      <c r="F723" t="s">
        <v>672</v>
      </c>
      <c r="G723" s="1">
        <v>42955</v>
      </c>
      <c r="H723" s="1">
        <v>42969</v>
      </c>
      <c r="I723" s="1">
        <v>44064</v>
      </c>
      <c r="J723" s="966" t="s">
        <v>18326</v>
      </c>
      <c r="K723" t="s">
        <v>18327</v>
      </c>
      <c r="L723" t="s">
        <v>12</v>
      </c>
      <c r="M723" t="s">
        <v>18326</v>
      </c>
      <c r="N723" t="s">
        <v>18328</v>
      </c>
    </row>
    <row r="724" spans="1:14" x14ac:dyDescent="0.25">
      <c r="A724" s="3">
        <v>721</v>
      </c>
      <c r="B724" t="s">
        <v>669</v>
      </c>
      <c r="C724" t="s">
        <v>670</v>
      </c>
      <c r="D724" t="s">
        <v>671</v>
      </c>
      <c r="E724" t="s">
        <v>12</v>
      </c>
      <c r="F724" t="s">
        <v>672</v>
      </c>
      <c r="G724" s="1">
        <v>42955</v>
      </c>
      <c r="H724" s="1">
        <v>42969</v>
      </c>
      <c r="I724" s="1">
        <v>44064</v>
      </c>
      <c r="J724" s="966" t="s">
        <v>18329</v>
      </c>
      <c r="K724" t="s">
        <v>18330</v>
      </c>
      <c r="L724" t="s">
        <v>12</v>
      </c>
      <c r="M724" t="s">
        <v>18329</v>
      </c>
      <c r="N724" t="s">
        <v>18331</v>
      </c>
    </row>
    <row r="725" spans="1:14" x14ac:dyDescent="0.25">
      <c r="A725" s="3">
        <v>722</v>
      </c>
      <c r="B725" t="s">
        <v>673</v>
      </c>
      <c r="C725" t="s">
        <v>674</v>
      </c>
      <c r="D725" t="s">
        <v>675</v>
      </c>
      <c r="E725" t="s">
        <v>12</v>
      </c>
      <c r="F725" t="s">
        <v>676</v>
      </c>
      <c r="G725" s="1">
        <v>42958</v>
      </c>
      <c r="H725" s="1">
        <v>42972</v>
      </c>
      <c r="I725" s="1">
        <v>44067</v>
      </c>
      <c r="J725" s="966" t="s">
        <v>18332</v>
      </c>
      <c r="K725" t="s">
        <v>18333</v>
      </c>
      <c r="L725" t="s">
        <v>12</v>
      </c>
      <c r="M725" t="s">
        <v>18332</v>
      </c>
      <c r="N725" t="s">
        <v>18334</v>
      </c>
    </row>
    <row r="726" spans="1:14" x14ac:dyDescent="0.25">
      <c r="A726" s="3">
        <v>723</v>
      </c>
      <c r="B726" t="s">
        <v>673</v>
      </c>
      <c r="C726" t="s">
        <v>674</v>
      </c>
      <c r="D726" t="s">
        <v>675</v>
      </c>
      <c r="E726" t="s">
        <v>12</v>
      </c>
      <c r="F726" t="s">
        <v>676</v>
      </c>
      <c r="G726" s="1">
        <v>42958</v>
      </c>
      <c r="H726" s="1">
        <v>42972</v>
      </c>
      <c r="I726" s="1">
        <v>44067</v>
      </c>
      <c r="J726" s="966" t="s">
        <v>18335</v>
      </c>
      <c r="K726" t="s">
        <v>18336</v>
      </c>
      <c r="L726" t="s">
        <v>12</v>
      </c>
      <c r="M726" t="s">
        <v>18335</v>
      </c>
      <c r="N726" t="s">
        <v>18337</v>
      </c>
    </row>
    <row r="727" spans="1:14" x14ac:dyDescent="0.25">
      <c r="A727" s="3">
        <v>724</v>
      </c>
      <c r="B727" t="s">
        <v>673</v>
      </c>
      <c r="C727" t="s">
        <v>674</v>
      </c>
      <c r="D727" t="s">
        <v>675</v>
      </c>
      <c r="E727" t="s">
        <v>12</v>
      </c>
      <c r="F727" t="s">
        <v>676</v>
      </c>
      <c r="G727" s="1">
        <v>42958</v>
      </c>
      <c r="H727" s="1">
        <v>42972</v>
      </c>
      <c r="I727" s="1">
        <v>44067</v>
      </c>
      <c r="J727" s="966" t="s">
        <v>18335</v>
      </c>
      <c r="K727" t="s">
        <v>18336</v>
      </c>
      <c r="L727" t="s">
        <v>12</v>
      </c>
      <c r="M727" t="s">
        <v>18335</v>
      </c>
      <c r="N727" t="s">
        <v>18337</v>
      </c>
    </row>
    <row r="728" spans="1:14" x14ac:dyDescent="0.25">
      <c r="A728" s="3">
        <v>725</v>
      </c>
      <c r="B728" t="s">
        <v>677</v>
      </c>
      <c r="C728" t="s">
        <v>678</v>
      </c>
      <c r="D728" t="s">
        <v>679</v>
      </c>
      <c r="E728" t="s">
        <v>12</v>
      </c>
      <c r="F728" t="s">
        <v>680</v>
      </c>
      <c r="G728" s="1">
        <v>42958</v>
      </c>
      <c r="H728" s="1">
        <v>42977</v>
      </c>
      <c r="I728" s="1">
        <v>44072</v>
      </c>
      <c r="J728" s="966" t="s">
        <v>18338</v>
      </c>
      <c r="K728" t="s">
        <v>18339</v>
      </c>
      <c r="L728" t="s">
        <v>12</v>
      </c>
      <c r="M728" t="s">
        <v>18338</v>
      </c>
      <c r="N728" t="s">
        <v>18340</v>
      </c>
    </row>
    <row r="729" spans="1:14" x14ac:dyDescent="0.25">
      <c r="A729" s="3">
        <v>726</v>
      </c>
      <c r="B729" t="s">
        <v>681</v>
      </c>
      <c r="C729" t="s">
        <v>682</v>
      </c>
      <c r="D729" t="s">
        <v>683</v>
      </c>
      <c r="E729" t="s">
        <v>12</v>
      </c>
      <c r="F729" t="s">
        <v>684</v>
      </c>
      <c r="G729" s="1">
        <v>42977</v>
      </c>
      <c r="H729" s="1">
        <v>42978</v>
      </c>
      <c r="I729" s="1">
        <v>44073</v>
      </c>
      <c r="J729" s="966" t="s">
        <v>16790</v>
      </c>
      <c r="K729" t="s">
        <v>16788</v>
      </c>
      <c r="L729" t="s">
        <v>12</v>
      </c>
      <c r="M729" t="s">
        <v>16787</v>
      </c>
      <c r="N729" t="s">
        <v>16789</v>
      </c>
    </row>
    <row r="730" spans="1:14" x14ac:dyDescent="0.25">
      <c r="A730" s="3">
        <v>727</v>
      </c>
      <c r="B730" t="s">
        <v>681</v>
      </c>
      <c r="C730" t="s">
        <v>682</v>
      </c>
      <c r="D730" t="s">
        <v>683</v>
      </c>
      <c r="E730" t="s">
        <v>12</v>
      </c>
      <c r="F730" t="s">
        <v>684</v>
      </c>
      <c r="G730" s="1">
        <v>42977</v>
      </c>
      <c r="H730" s="1">
        <v>42978</v>
      </c>
      <c r="I730" s="1">
        <v>44073</v>
      </c>
      <c r="J730" s="966" t="s">
        <v>16790</v>
      </c>
      <c r="K730" t="s">
        <v>16788</v>
      </c>
      <c r="L730" t="s">
        <v>12</v>
      </c>
      <c r="M730" t="s">
        <v>16790</v>
      </c>
      <c r="N730" t="s">
        <v>16789</v>
      </c>
    </row>
    <row r="731" spans="1:14" x14ac:dyDescent="0.25">
      <c r="A731" s="3">
        <v>728</v>
      </c>
      <c r="B731" t="s">
        <v>681</v>
      </c>
      <c r="C731" t="s">
        <v>682</v>
      </c>
      <c r="D731" t="s">
        <v>683</v>
      </c>
      <c r="E731" t="s">
        <v>12</v>
      </c>
      <c r="F731" t="s">
        <v>684</v>
      </c>
      <c r="G731" s="1">
        <v>42977</v>
      </c>
      <c r="H731" s="1">
        <v>42978</v>
      </c>
      <c r="I731" s="1">
        <v>44073</v>
      </c>
      <c r="J731" s="966" t="s">
        <v>16790</v>
      </c>
      <c r="K731" t="s">
        <v>16788</v>
      </c>
      <c r="L731" t="s">
        <v>12</v>
      </c>
      <c r="M731" t="s">
        <v>16790</v>
      </c>
      <c r="N731" t="s">
        <v>16789</v>
      </c>
    </row>
    <row r="732" spans="1:14" x14ac:dyDescent="0.25">
      <c r="A732" s="3">
        <v>729</v>
      </c>
      <c r="B732" t="s">
        <v>681</v>
      </c>
      <c r="C732" t="s">
        <v>682</v>
      </c>
      <c r="D732" t="s">
        <v>683</v>
      </c>
      <c r="E732" t="s">
        <v>12</v>
      </c>
      <c r="F732" t="s">
        <v>684</v>
      </c>
      <c r="G732" s="1">
        <v>42977</v>
      </c>
      <c r="H732" s="1">
        <v>42978</v>
      </c>
      <c r="I732" s="1">
        <v>44073</v>
      </c>
      <c r="J732" s="966" t="s">
        <v>16794</v>
      </c>
      <c r="K732" t="s">
        <v>16792</v>
      </c>
      <c r="L732" t="s">
        <v>12</v>
      </c>
      <c r="M732" t="s">
        <v>16791</v>
      </c>
      <c r="N732" t="s">
        <v>16793</v>
      </c>
    </row>
    <row r="733" spans="1:14" x14ac:dyDescent="0.25">
      <c r="A733" s="3">
        <v>730</v>
      </c>
      <c r="B733" t="s">
        <v>681</v>
      </c>
      <c r="C733" t="s">
        <v>682</v>
      </c>
      <c r="D733" t="s">
        <v>683</v>
      </c>
      <c r="E733" t="s">
        <v>12</v>
      </c>
      <c r="F733" t="s">
        <v>684</v>
      </c>
      <c r="G733" s="1">
        <v>42977</v>
      </c>
      <c r="H733" s="1">
        <v>42978</v>
      </c>
      <c r="I733" s="1">
        <v>44073</v>
      </c>
      <c r="J733" s="966" t="s">
        <v>16794</v>
      </c>
      <c r="K733" t="s">
        <v>16792</v>
      </c>
      <c r="L733" t="s">
        <v>12</v>
      </c>
      <c r="M733" t="s">
        <v>16794</v>
      </c>
      <c r="N733" t="s">
        <v>16793</v>
      </c>
    </row>
    <row r="734" spans="1:14" x14ac:dyDescent="0.25">
      <c r="A734" s="3">
        <v>731</v>
      </c>
      <c r="B734" t="s">
        <v>681</v>
      </c>
      <c r="C734" t="s">
        <v>682</v>
      </c>
      <c r="D734" t="s">
        <v>683</v>
      </c>
      <c r="E734" t="s">
        <v>12</v>
      </c>
      <c r="F734" t="s">
        <v>684</v>
      </c>
      <c r="G734" s="1">
        <v>42977</v>
      </c>
      <c r="H734" s="1">
        <v>42978</v>
      </c>
      <c r="I734" s="1">
        <v>44073</v>
      </c>
      <c r="J734" s="966" t="s">
        <v>16794</v>
      </c>
      <c r="K734" t="s">
        <v>16792</v>
      </c>
      <c r="L734" t="s">
        <v>12</v>
      </c>
      <c r="M734" t="s">
        <v>16794</v>
      </c>
      <c r="N734" t="s">
        <v>16793</v>
      </c>
    </row>
    <row r="735" spans="1:14" x14ac:dyDescent="0.25">
      <c r="A735" s="3">
        <v>732</v>
      </c>
      <c r="B735" t="s">
        <v>681</v>
      </c>
      <c r="C735" t="s">
        <v>682</v>
      </c>
      <c r="D735" t="s">
        <v>683</v>
      </c>
      <c r="E735" t="s">
        <v>12</v>
      </c>
      <c r="F735" t="s">
        <v>684</v>
      </c>
      <c r="G735" s="1">
        <v>42977</v>
      </c>
      <c r="H735" s="1">
        <v>42978</v>
      </c>
      <c r="I735" s="1">
        <v>44073</v>
      </c>
      <c r="J735" s="966" t="s">
        <v>16794</v>
      </c>
      <c r="K735" t="s">
        <v>16792</v>
      </c>
      <c r="L735" t="s">
        <v>12</v>
      </c>
      <c r="M735" t="s">
        <v>16794</v>
      </c>
      <c r="N735" t="s">
        <v>16793</v>
      </c>
    </row>
    <row r="736" spans="1:14" x14ac:dyDescent="0.25">
      <c r="A736" s="3">
        <v>733</v>
      </c>
      <c r="B736" t="s">
        <v>681</v>
      </c>
      <c r="C736" t="s">
        <v>682</v>
      </c>
      <c r="D736" t="s">
        <v>683</v>
      </c>
      <c r="E736" t="s">
        <v>12</v>
      </c>
      <c r="F736" t="s">
        <v>684</v>
      </c>
      <c r="G736" s="1">
        <v>42977</v>
      </c>
      <c r="H736" s="1">
        <v>42978</v>
      </c>
      <c r="I736" s="1">
        <v>44073</v>
      </c>
      <c r="J736" s="966" t="s">
        <v>16798</v>
      </c>
      <c r="K736" t="s">
        <v>16796</v>
      </c>
      <c r="L736" t="s">
        <v>12</v>
      </c>
      <c r="M736" t="s">
        <v>16795</v>
      </c>
      <c r="N736" t="s">
        <v>16797</v>
      </c>
    </row>
    <row r="737" spans="1:14" x14ac:dyDescent="0.25">
      <c r="A737" s="3">
        <v>734</v>
      </c>
      <c r="B737" t="s">
        <v>681</v>
      </c>
      <c r="C737" t="s">
        <v>682</v>
      </c>
      <c r="D737" t="s">
        <v>683</v>
      </c>
      <c r="E737" t="s">
        <v>12</v>
      </c>
      <c r="F737" t="s">
        <v>684</v>
      </c>
      <c r="G737" s="1">
        <v>42977</v>
      </c>
      <c r="H737" s="1">
        <v>42978</v>
      </c>
      <c r="I737" s="1">
        <v>44073</v>
      </c>
      <c r="J737" s="966" t="s">
        <v>16798</v>
      </c>
      <c r="K737" t="s">
        <v>16796</v>
      </c>
      <c r="L737" t="s">
        <v>12</v>
      </c>
      <c r="M737" t="s">
        <v>16798</v>
      </c>
      <c r="N737" t="s">
        <v>16797</v>
      </c>
    </row>
    <row r="738" spans="1:14" x14ac:dyDescent="0.25">
      <c r="A738" s="3">
        <v>735</v>
      </c>
      <c r="B738" t="s">
        <v>681</v>
      </c>
      <c r="C738" t="s">
        <v>682</v>
      </c>
      <c r="D738" t="s">
        <v>683</v>
      </c>
      <c r="E738" t="s">
        <v>12</v>
      </c>
      <c r="F738" t="s">
        <v>684</v>
      </c>
      <c r="G738" s="1">
        <v>42977</v>
      </c>
      <c r="H738" s="1">
        <v>42978</v>
      </c>
      <c r="I738" s="1">
        <v>44073</v>
      </c>
      <c r="J738" s="966" t="s">
        <v>16798</v>
      </c>
      <c r="K738" t="s">
        <v>16796</v>
      </c>
      <c r="L738" t="s">
        <v>12</v>
      </c>
      <c r="M738" t="s">
        <v>16798</v>
      </c>
      <c r="N738" t="s">
        <v>16797</v>
      </c>
    </row>
    <row r="739" spans="1:14" x14ac:dyDescent="0.25">
      <c r="A739" s="3">
        <v>736</v>
      </c>
      <c r="B739" t="s">
        <v>681</v>
      </c>
      <c r="C739" t="s">
        <v>682</v>
      </c>
      <c r="D739" t="s">
        <v>683</v>
      </c>
      <c r="E739" t="s">
        <v>12</v>
      </c>
      <c r="F739" t="s">
        <v>684</v>
      </c>
      <c r="G739" s="1">
        <v>42977</v>
      </c>
      <c r="H739" s="1">
        <v>42978</v>
      </c>
      <c r="I739" s="1">
        <v>44073</v>
      </c>
      <c r="J739" s="966" t="s">
        <v>16798</v>
      </c>
      <c r="K739" t="s">
        <v>16796</v>
      </c>
      <c r="L739" t="s">
        <v>12</v>
      </c>
      <c r="M739" t="s">
        <v>16798</v>
      </c>
      <c r="N739" t="s">
        <v>16797</v>
      </c>
    </row>
    <row r="740" spans="1:14" x14ac:dyDescent="0.25">
      <c r="A740" s="3">
        <v>737</v>
      </c>
      <c r="B740" t="s">
        <v>681</v>
      </c>
      <c r="C740" t="s">
        <v>682</v>
      </c>
      <c r="D740" t="s">
        <v>683</v>
      </c>
      <c r="E740" t="s">
        <v>12</v>
      </c>
      <c r="F740" t="s">
        <v>684</v>
      </c>
      <c r="G740" s="1">
        <v>42977</v>
      </c>
      <c r="H740" s="1">
        <v>42978</v>
      </c>
      <c r="I740" s="1">
        <v>44073</v>
      </c>
      <c r="J740" s="966" t="s">
        <v>16802</v>
      </c>
      <c r="K740" t="s">
        <v>16800</v>
      </c>
      <c r="L740" t="s">
        <v>12</v>
      </c>
      <c r="M740" t="s">
        <v>16799</v>
      </c>
      <c r="N740" t="s">
        <v>16801</v>
      </c>
    </row>
    <row r="741" spans="1:14" x14ac:dyDescent="0.25">
      <c r="A741" s="3">
        <v>738</v>
      </c>
      <c r="B741" t="s">
        <v>681</v>
      </c>
      <c r="C741" t="s">
        <v>682</v>
      </c>
      <c r="D741" t="s">
        <v>683</v>
      </c>
      <c r="E741" t="s">
        <v>12</v>
      </c>
      <c r="F741" t="s">
        <v>684</v>
      </c>
      <c r="G741" s="1">
        <v>42977</v>
      </c>
      <c r="H741" s="1">
        <v>42978</v>
      </c>
      <c r="I741" s="1">
        <v>44073</v>
      </c>
      <c r="J741" s="966" t="s">
        <v>16802</v>
      </c>
      <c r="K741" t="s">
        <v>16800</v>
      </c>
      <c r="L741" t="s">
        <v>12</v>
      </c>
      <c r="M741" t="s">
        <v>16802</v>
      </c>
      <c r="N741" t="s">
        <v>16801</v>
      </c>
    </row>
    <row r="742" spans="1:14" x14ac:dyDescent="0.25">
      <c r="A742" s="3">
        <v>739</v>
      </c>
      <c r="B742" t="s">
        <v>681</v>
      </c>
      <c r="C742" t="s">
        <v>682</v>
      </c>
      <c r="D742" t="s">
        <v>683</v>
      </c>
      <c r="E742" t="s">
        <v>12</v>
      </c>
      <c r="F742" t="s">
        <v>684</v>
      </c>
      <c r="G742" s="1">
        <v>42977</v>
      </c>
      <c r="H742" s="1">
        <v>42978</v>
      </c>
      <c r="I742" s="1">
        <v>44073</v>
      </c>
      <c r="J742" s="966" t="s">
        <v>16802</v>
      </c>
      <c r="K742" t="s">
        <v>16800</v>
      </c>
      <c r="L742" t="s">
        <v>12</v>
      </c>
      <c r="M742" t="s">
        <v>16802</v>
      </c>
      <c r="N742" t="s">
        <v>16801</v>
      </c>
    </row>
    <row r="743" spans="1:14" x14ac:dyDescent="0.25">
      <c r="A743" s="3">
        <v>740</v>
      </c>
      <c r="B743" t="s">
        <v>681</v>
      </c>
      <c r="C743" t="s">
        <v>682</v>
      </c>
      <c r="D743" t="s">
        <v>683</v>
      </c>
      <c r="E743" t="s">
        <v>12</v>
      </c>
      <c r="F743" t="s">
        <v>684</v>
      </c>
      <c r="G743" s="1">
        <v>42977</v>
      </c>
      <c r="H743" s="1">
        <v>42978</v>
      </c>
      <c r="I743" s="1">
        <v>44073</v>
      </c>
      <c r="J743" s="966" t="s">
        <v>16806</v>
      </c>
      <c r="K743" t="s">
        <v>16804</v>
      </c>
      <c r="L743" t="s">
        <v>12</v>
      </c>
      <c r="M743" t="s">
        <v>16803</v>
      </c>
      <c r="N743" t="s">
        <v>16805</v>
      </c>
    </row>
    <row r="744" spans="1:14" x14ac:dyDescent="0.25">
      <c r="A744" s="3">
        <v>741</v>
      </c>
      <c r="B744" t="s">
        <v>681</v>
      </c>
      <c r="C744" t="s">
        <v>682</v>
      </c>
      <c r="D744" t="s">
        <v>683</v>
      </c>
      <c r="E744" t="s">
        <v>12</v>
      </c>
      <c r="F744" t="s">
        <v>684</v>
      </c>
      <c r="G744" s="1">
        <v>42977</v>
      </c>
      <c r="H744" s="1">
        <v>42978</v>
      </c>
      <c r="I744" s="1">
        <v>44073</v>
      </c>
      <c r="J744" s="966" t="s">
        <v>16806</v>
      </c>
      <c r="K744" t="s">
        <v>16804</v>
      </c>
      <c r="L744" t="s">
        <v>12</v>
      </c>
      <c r="M744" t="s">
        <v>16806</v>
      </c>
      <c r="N744" t="s">
        <v>16805</v>
      </c>
    </row>
    <row r="745" spans="1:14" x14ac:dyDescent="0.25">
      <c r="A745" s="3">
        <v>742</v>
      </c>
      <c r="B745" t="s">
        <v>681</v>
      </c>
      <c r="C745" t="s">
        <v>682</v>
      </c>
      <c r="D745" t="s">
        <v>683</v>
      </c>
      <c r="E745" t="s">
        <v>12</v>
      </c>
      <c r="F745" t="s">
        <v>684</v>
      </c>
      <c r="G745" s="1">
        <v>42977</v>
      </c>
      <c r="H745" s="1">
        <v>42978</v>
      </c>
      <c r="I745" s="1">
        <v>44073</v>
      </c>
      <c r="J745" s="966" t="s">
        <v>16806</v>
      </c>
      <c r="K745" t="s">
        <v>16804</v>
      </c>
      <c r="L745" t="s">
        <v>12</v>
      </c>
      <c r="M745" t="s">
        <v>16806</v>
      </c>
      <c r="N745" t="s">
        <v>16805</v>
      </c>
    </row>
    <row r="746" spans="1:14" x14ac:dyDescent="0.25">
      <c r="A746" s="3">
        <v>743</v>
      </c>
      <c r="B746" t="s">
        <v>681</v>
      </c>
      <c r="C746" t="s">
        <v>682</v>
      </c>
      <c r="D746" t="s">
        <v>683</v>
      </c>
      <c r="E746" t="s">
        <v>12</v>
      </c>
      <c r="F746" t="s">
        <v>684</v>
      </c>
      <c r="G746" s="1">
        <v>42977</v>
      </c>
      <c r="H746" s="1">
        <v>42978</v>
      </c>
      <c r="I746" s="1">
        <v>44073</v>
      </c>
      <c r="J746" s="966" t="s">
        <v>16806</v>
      </c>
      <c r="K746" t="s">
        <v>16804</v>
      </c>
      <c r="L746" t="s">
        <v>12</v>
      </c>
      <c r="M746" t="s">
        <v>16806</v>
      </c>
      <c r="N746" t="s">
        <v>16805</v>
      </c>
    </row>
    <row r="747" spans="1:14" x14ac:dyDescent="0.25">
      <c r="A747" s="3">
        <v>744</v>
      </c>
      <c r="B747" t="s">
        <v>681</v>
      </c>
      <c r="C747" t="s">
        <v>682</v>
      </c>
      <c r="D747" t="s">
        <v>683</v>
      </c>
      <c r="E747" t="s">
        <v>12</v>
      </c>
      <c r="F747" t="s">
        <v>684</v>
      </c>
      <c r="G747" s="1">
        <v>42977</v>
      </c>
      <c r="H747" s="1">
        <v>42978</v>
      </c>
      <c r="I747" s="1">
        <v>44073</v>
      </c>
      <c r="J747" s="966" t="s">
        <v>16810</v>
      </c>
      <c r="K747" t="s">
        <v>16808</v>
      </c>
      <c r="L747" t="s">
        <v>12</v>
      </c>
      <c r="M747" t="s">
        <v>16807</v>
      </c>
      <c r="N747" t="s">
        <v>16809</v>
      </c>
    </row>
    <row r="748" spans="1:14" x14ac:dyDescent="0.25">
      <c r="A748" s="3">
        <v>745</v>
      </c>
      <c r="B748" t="s">
        <v>681</v>
      </c>
      <c r="C748" t="s">
        <v>682</v>
      </c>
      <c r="D748" t="s">
        <v>683</v>
      </c>
      <c r="E748" t="s">
        <v>12</v>
      </c>
      <c r="F748" t="s">
        <v>684</v>
      </c>
      <c r="G748" s="1">
        <v>42977</v>
      </c>
      <c r="H748" s="1">
        <v>42978</v>
      </c>
      <c r="I748" s="1">
        <v>44073</v>
      </c>
      <c r="J748" s="966" t="s">
        <v>16810</v>
      </c>
      <c r="K748" t="s">
        <v>16808</v>
      </c>
      <c r="L748" t="s">
        <v>12</v>
      </c>
      <c r="M748" t="s">
        <v>16810</v>
      </c>
      <c r="N748" t="s">
        <v>16809</v>
      </c>
    </row>
    <row r="749" spans="1:14" x14ac:dyDescent="0.25">
      <c r="A749" s="3">
        <v>746</v>
      </c>
      <c r="B749" t="s">
        <v>681</v>
      </c>
      <c r="C749" t="s">
        <v>682</v>
      </c>
      <c r="D749" t="s">
        <v>683</v>
      </c>
      <c r="E749" t="s">
        <v>12</v>
      </c>
      <c r="F749" t="s">
        <v>684</v>
      </c>
      <c r="G749" s="1">
        <v>42977</v>
      </c>
      <c r="H749" s="1">
        <v>42978</v>
      </c>
      <c r="I749" s="1">
        <v>44073</v>
      </c>
      <c r="J749" s="966" t="s">
        <v>16810</v>
      </c>
      <c r="K749" t="s">
        <v>16808</v>
      </c>
      <c r="L749" t="s">
        <v>12</v>
      </c>
      <c r="M749" t="s">
        <v>16810</v>
      </c>
      <c r="N749" t="s">
        <v>16809</v>
      </c>
    </row>
    <row r="750" spans="1:14" x14ac:dyDescent="0.25">
      <c r="A750" s="3">
        <v>747</v>
      </c>
      <c r="B750" t="s">
        <v>681</v>
      </c>
      <c r="C750" t="s">
        <v>682</v>
      </c>
      <c r="D750" t="s">
        <v>683</v>
      </c>
      <c r="E750" t="s">
        <v>12</v>
      </c>
      <c r="F750" t="s">
        <v>684</v>
      </c>
      <c r="G750" s="1">
        <v>42977</v>
      </c>
      <c r="H750" s="1">
        <v>42978</v>
      </c>
      <c r="I750" s="1">
        <v>44073</v>
      </c>
      <c r="J750" s="966" t="s">
        <v>16810</v>
      </c>
      <c r="K750" t="s">
        <v>16808</v>
      </c>
      <c r="L750" t="s">
        <v>12</v>
      </c>
      <c r="M750" t="s">
        <v>16810</v>
      </c>
      <c r="N750" t="s">
        <v>16809</v>
      </c>
    </row>
    <row r="751" spans="1:14" x14ac:dyDescent="0.25">
      <c r="A751" s="3">
        <v>748</v>
      </c>
      <c r="B751" t="s">
        <v>681</v>
      </c>
      <c r="C751" t="s">
        <v>682</v>
      </c>
      <c r="D751" t="s">
        <v>683</v>
      </c>
      <c r="E751" t="s">
        <v>12</v>
      </c>
      <c r="F751" t="s">
        <v>684</v>
      </c>
      <c r="G751" s="1">
        <v>42977</v>
      </c>
      <c r="H751" s="1">
        <v>42978</v>
      </c>
      <c r="I751" s="1">
        <v>44073</v>
      </c>
      <c r="J751" s="966" t="s">
        <v>16814</v>
      </c>
      <c r="K751" t="s">
        <v>16812</v>
      </c>
      <c r="L751" t="s">
        <v>12</v>
      </c>
      <c r="M751" t="s">
        <v>16811</v>
      </c>
      <c r="N751" t="s">
        <v>16813</v>
      </c>
    </row>
    <row r="752" spans="1:14" x14ac:dyDescent="0.25">
      <c r="A752" s="3">
        <v>749</v>
      </c>
      <c r="B752" t="s">
        <v>681</v>
      </c>
      <c r="C752" t="s">
        <v>682</v>
      </c>
      <c r="D752" t="s">
        <v>683</v>
      </c>
      <c r="E752" t="s">
        <v>12</v>
      </c>
      <c r="F752" t="s">
        <v>684</v>
      </c>
      <c r="G752" s="1">
        <v>42977</v>
      </c>
      <c r="H752" s="1">
        <v>42978</v>
      </c>
      <c r="I752" s="1">
        <v>44073</v>
      </c>
      <c r="J752" s="966" t="s">
        <v>16814</v>
      </c>
      <c r="K752" t="s">
        <v>16812</v>
      </c>
      <c r="L752" t="s">
        <v>12</v>
      </c>
      <c r="M752" t="s">
        <v>16814</v>
      </c>
      <c r="N752" t="s">
        <v>16813</v>
      </c>
    </row>
    <row r="753" spans="1:14" x14ac:dyDescent="0.25">
      <c r="A753" s="3">
        <v>750</v>
      </c>
      <c r="B753" t="s">
        <v>681</v>
      </c>
      <c r="C753" t="s">
        <v>682</v>
      </c>
      <c r="D753" t="s">
        <v>683</v>
      </c>
      <c r="E753" t="s">
        <v>12</v>
      </c>
      <c r="F753" t="s">
        <v>684</v>
      </c>
      <c r="G753" s="1">
        <v>42977</v>
      </c>
      <c r="H753" s="1">
        <v>42978</v>
      </c>
      <c r="I753" s="1">
        <v>44073</v>
      </c>
      <c r="J753" s="966" t="s">
        <v>16814</v>
      </c>
      <c r="K753" t="s">
        <v>16812</v>
      </c>
      <c r="L753" t="s">
        <v>12</v>
      </c>
      <c r="M753" t="s">
        <v>16814</v>
      </c>
      <c r="N753" t="s">
        <v>16813</v>
      </c>
    </row>
    <row r="754" spans="1:14" x14ac:dyDescent="0.25">
      <c r="A754" s="3">
        <v>751</v>
      </c>
      <c r="B754" t="s">
        <v>681</v>
      </c>
      <c r="C754" t="s">
        <v>682</v>
      </c>
      <c r="D754" t="s">
        <v>683</v>
      </c>
      <c r="E754" t="s">
        <v>12</v>
      </c>
      <c r="F754" t="s">
        <v>684</v>
      </c>
      <c r="G754" s="1">
        <v>42977</v>
      </c>
      <c r="H754" s="1">
        <v>42978</v>
      </c>
      <c r="I754" s="1">
        <v>44073</v>
      </c>
      <c r="J754" s="966" t="s">
        <v>16814</v>
      </c>
      <c r="K754" t="s">
        <v>16812</v>
      </c>
      <c r="L754" t="s">
        <v>12</v>
      </c>
      <c r="M754" t="s">
        <v>16814</v>
      </c>
      <c r="N754" t="s">
        <v>16813</v>
      </c>
    </row>
    <row r="755" spans="1:14" x14ac:dyDescent="0.25">
      <c r="A755" s="3">
        <v>752</v>
      </c>
      <c r="B755" t="s">
        <v>681</v>
      </c>
      <c r="C755" t="s">
        <v>682</v>
      </c>
      <c r="D755" t="s">
        <v>683</v>
      </c>
      <c r="E755" t="s">
        <v>12</v>
      </c>
      <c r="F755" t="s">
        <v>684</v>
      </c>
      <c r="G755" s="1">
        <v>42977</v>
      </c>
      <c r="H755" s="1">
        <v>42978</v>
      </c>
      <c r="I755" s="1">
        <v>44073</v>
      </c>
      <c r="J755" s="966" t="s">
        <v>16818</v>
      </c>
      <c r="K755" t="s">
        <v>16816</v>
      </c>
      <c r="L755" t="s">
        <v>12</v>
      </c>
      <c r="M755" t="s">
        <v>16815</v>
      </c>
      <c r="N755" t="s">
        <v>16817</v>
      </c>
    </row>
    <row r="756" spans="1:14" x14ac:dyDescent="0.25">
      <c r="A756" s="3">
        <v>753</v>
      </c>
      <c r="B756" t="s">
        <v>681</v>
      </c>
      <c r="C756" t="s">
        <v>682</v>
      </c>
      <c r="D756" t="s">
        <v>683</v>
      </c>
      <c r="E756" t="s">
        <v>12</v>
      </c>
      <c r="F756" t="s">
        <v>684</v>
      </c>
      <c r="G756" s="1">
        <v>42977</v>
      </c>
      <c r="H756" s="1">
        <v>42978</v>
      </c>
      <c r="I756" s="1">
        <v>44073</v>
      </c>
      <c r="J756" s="966" t="s">
        <v>16818</v>
      </c>
      <c r="K756" t="s">
        <v>16816</v>
      </c>
      <c r="L756" t="s">
        <v>12</v>
      </c>
      <c r="M756" t="s">
        <v>16818</v>
      </c>
      <c r="N756" t="s">
        <v>16817</v>
      </c>
    </row>
    <row r="757" spans="1:14" x14ac:dyDescent="0.25">
      <c r="A757" s="3">
        <v>754</v>
      </c>
      <c r="B757" t="s">
        <v>681</v>
      </c>
      <c r="C757" t="s">
        <v>682</v>
      </c>
      <c r="D757" t="s">
        <v>683</v>
      </c>
      <c r="E757" t="s">
        <v>12</v>
      </c>
      <c r="F757" t="s">
        <v>684</v>
      </c>
      <c r="G757" s="1">
        <v>42977</v>
      </c>
      <c r="H757" s="1">
        <v>42978</v>
      </c>
      <c r="I757" s="1">
        <v>44073</v>
      </c>
      <c r="J757" s="966" t="s">
        <v>16818</v>
      </c>
      <c r="K757" t="s">
        <v>16816</v>
      </c>
      <c r="L757" t="s">
        <v>12</v>
      </c>
      <c r="M757" t="s">
        <v>16818</v>
      </c>
      <c r="N757" t="s">
        <v>16817</v>
      </c>
    </row>
    <row r="758" spans="1:14" x14ac:dyDescent="0.25">
      <c r="A758" s="3">
        <v>755</v>
      </c>
      <c r="B758" t="s">
        <v>681</v>
      </c>
      <c r="C758" t="s">
        <v>682</v>
      </c>
      <c r="D758" t="s">
        <v>683</v>
      </c>
      <c r="E758" t="s">
        <v>12</v>
      </c>
      <c r="F758" t="s">
        <v>684</v>
      </c>
      <c r="G758" s="1">
        <v>42977</v>
      </c>
      <c r="H758" s="1">
        <v>42978</v>
      </c>
      <c r="I758" s="1">
        <v>44073</v>
      </c>
      <c r="J758" s="966" t="s">
        <v>16818</v>
      </c>
      <c r="K758" t="s">
        <v>16816</v>
      </c>
      <c r="L758" t="s">
        <v>12</v>
      </c>
      <c r="M758" t="s">
        <v>16818</v>
      </c>
      <c r="N758" t="s">
        <v>16817</v>
      </c>
    </row>
    <row r="759" spans="1:14" x14ac:dyDescent="0.25">
      <c r="A759" s="3">
        <v>756</v>
      </c>
      <c r="B759" t="s">
        <v>681</v>
      </c>
      <c r="C759" t="s">
        <v>682</v>
      </c>
      <c r="D759" t="s">
        <v>683</v>
      </c>
      <c r="E759" t="s">
        <v>12</v>
      </c>
      <c r="F759" t="s">
        <v>684</v>
      </c>
      <c r="G759" s="1">
        <v>42977</v>
      </c>
      <c r="H759" s="1">
        <v>42978</v>
      </c>
      <c r="I759" s="1">
        <v>44073</v>
      </c>
      <c r="J759" s="966" t="s">
        <v>16822</v>
      </c>
      <c r="K759" t="s">
        <v>16820</v>
      </c>
      <c r="L759" t="s">
        <v>12</v>
      </c>
      <c r="M759" t="s">
        <v>16819</v>
      </c>
      <c r="N759" t="s">
        <v>16821</v>
      </c>
    </row>
    <row r="760" spans="1:14" x14ac:dyDescent="0.25">
      <c r="A760" s="3">
        <v>757</v>
      </c>
      <c r="B760" t="s">
        <v>681</v>
      </c>
      <c r="C760" t="s">
        <v>682</v>
      </c>
      <c r="D760" t="s">
        <v>683</v>
      </c>
      <c r="E760" t="s">
        <v>12</v>
      </c>
      <c r="F760" t="s">
        <v>684</v>
      </c>
      <c r="G760" s="1">
        <v>42977</v>
      </c>
      <c r="H760" s="1">
        <v>42978</v>
      </c>
      <c r="I760" s="1">
        <v>44073</v>
      </c>
      <c r="J760" s="966" t="s">
        <v>16822</v>
      </c>
      <c r="K760" t="s">
        <v>16820</v>
      </c>
      <c r="L760" t="s">
        <v>12</v>
      </c>
      <c r="M760" t="s">
        <v>16822</v>
      </c>
      <c r="N760" t="s">
        <v>16821</v>
      </c>
    </row>
    <row r="761" spans="1:14" x14ac:dyDescent="0.25">
      <c r="A761" s="3">
        <v>758</v>
      </c>
      <c r="B761" t="s">
        <v>681</v>
      </c>
      <c r="C761" t="s">
        <v>682</v>
      </c>
      <c r="D761" t="s">
        <v>683</v>
      </c>
      <c r="E761" t="s">
        <v>12</v>
      </c>
      <c r="F761" t="s">
        <v>684</v>
      </c>
      <c r="G761" s="1">
        <v>42977</v>
      </c>
      <c r="H761" s="1">
        <v>42978</v>
      </c>
      <c r="I761" s="1">
        <v>44073</v>
      </c>
      <c r="J761" s="966" t="s">
        <v>16822</v>
      </c>
      <c r="K761" t="s">
        <v>16820</v>
      </c>
      <c r="L761" t="s">
        <v>12</v>
      </c>
      <c r="M761" t="s">
        <v>16822</v>
      </c>
      <c r="N761" t="s">
        <v>16821</v>
      </c>
    </row>
    <row r="762" spans="1:14" x14ac:dyDescent="0.25">
      <c r="A762" s="3">
        <v>759</v>
      </c>
      <c r="B762" t="s">
        <v>681</v>
      </c>
      <c r="C762" t="s">
        <v>682</v>
      </c>
      <c r="D762" t="s">
        <v>683</v>
      </c>
      <c r="E762" t="s">
        <v>12</v>
      </c>
      <c r="F762" t="s">
        <v>684</v>
      </c>
      <c r="G762" s="1">
        <v>42977</v>
      </c>
      <c r="H762" s="1">
        <v>42978</v>
      </c>
      <c r="I762" s="1">
        <v>44073</v>
      </c>
      <c r="J762" s="966" t="s">
        <v>16822</v>
      </c>
      <c r="K762" t="s">
        <v>16820</v>
      </c>
      <c r="L762" t="s">
        <v>12</v>
      </c>
      <c r="M762" t="s">
        <v>16822</v>
      </c>
      <c r="N762" t="s">
        <v>16821</v>
      </c>
    </row>
    <row r="763" spans="1:14" x14ac:dyDescent="0.25">
      <c r="A763" s="3">
        <v>760</v>
      </c>
      <c r="B763" t="s">
        <v>681</v>
      </c>
      <c r="C763" t="s">
        <v>682</v>
      </c>
      <c r="D763" t="s">
        <v>683</v>
      </c>
      <c r="E763" t="s">
        <v>12</v>
      </c>
      <c r="F763" t="s">
        <v>684</v>
      </c>
      <c r="G763" s="1">
        <v>42977</v>
      </c>
      <c r="H763" s="1">
        <v>42978</v>
      </c>
      <c r="I763" s="1">
        <v>44073</v>
      </c>
      <c r="J763" s="966" t="s">
        <v>16826</v>
      </c>
      <c r="K763" t="s">
        <v>16824</v>
      </c>
      <c r="L763" t="s">
        <v>12</v>
      </c>
      <c r="M763" t="s">
        <v>16823</v>
      </c>
      <c r="N763" t="s">
        <v>16825</v>
      </c>
    </row>
    <row r="764" spans="1:14" x14ac:dyDescent="0.25">
      <c r="A764" s="3">
        <v>761</v>
      </c>
      <c r="B764" t="s">
        <v>681</v>
      </c>
      <c r="C764" t="s">
        <v>682</v>
      </c>
      <c r="D764" t="s">
        <v>683</v>
      </c>
      <c r="E764" t="s">
        <v>12</v>
      </c>
      <c r="F764" t="s">
        <v>684</v>
      </c>
      <c r="G764" s="1">
        <v>42977</v>
      </c>
      <c r="H764" s="1">
        <v>42978</v>
      </c>
      <c r="I764" s="1">
        <v>44073</v>
      </c>
      <c r="J764" s="966" t="s">
        <v>16826</v>
      </c>
      <c r="K764" t="s">
        <v>16824</v>
      </c>
      <c r="L764" t="s">
        <v>12</v>
      </c>
      <c r="M764" t="s">
        <v>16826</v>
      </c>
      <c r="N764" t="s">
        <v>16825</v>
      </c>
    </row>
    <row r="765" spans="1:14" x14ac:dyDescent="0.25">
      <c r="A765" s="3">
        <v>762</v>
      </c>
      <c r="B765" t="s">
        <v>681</v>
      </c>
      <c r="C765" t="s">
        <v>682</v>
      </c>
      <c r="D765" t="s">
        <v>683</v>
      </c>
      <c r="E765" t="s">
        <v>12</v>
      </c>
      <c r="F765" t="s">
        <v>684</v>
      </c>
      <c r="G765" s="1">
        <v>42977</v>
      </c>
      <c r="H765" s="1">
        <v>42978</v>
      </c>
      <c r="I765" s="1">
        <v>44073</v>
      </c>
      <c r="J765" s="966" t="s">
        <v>16826</v>
      </c>
      <c r="K765" t="s">
        <v>16824</v>
      </c>
      <c r="L765" t="s">
        <v>12</v>
      </c>
      <c r="M765" t="s">
        <v>16826</v>
      </c>
      <c r="N765" t="s">
        <v>16825</v>
      </c>
    </row>
    <row r="766" spans="1:14" x14ac:dyDescent="0.25">
      <c r="A766" s="3">
        <v>763</v>
      </c>
      <c r="B766" t="s">
        <v>681</v>
      </c>
      <c r="C766" t="s">
        <v>682</v>
      </c>
      <c r="D766" t="s">
        <v>683</v>
      </c>
      <c r="E766" t="s">
        <v>12</v>
      </c>
      <c r="F766" t="s">
        <v>684</v>
      </c>
      <c r="G766" s="1">
        <v>42977</v>
      </c>
      <c r="H766" s="1">
        <v>42978</v>
      </c>
      <c r="I766" s="1">
        <v>44073</v>
      </c>
      <c r="J766" s="966" t="s">
        <v>16826</v>
      </c>
      <c r="K766" t="s">
        <v>16824</v>
      </c>
      <c r="L766" t="s">
        <v>12</v>
      </c>
      <c r="M766" t="s">
        <v>16826</v>
      </c>
      <c r="N766" t="s">
        <v>16825</v>
      </c>
    </row>
    <row r="767" spans="1:14" x14ac:dyDescent="0.25">
      <c r="A767" s="3">
        <v>764</v>
      </c>
      <c r="B767" t="s">
        <v>681</v>
      </c>
      <c r="C767" t="s">
        <v>682</v>
      </c>
      <c r="D767" t="s">
        <v>683</v>
      </c>
      <c r="E767" t="s">
        <v>12</v>
      </c>
      <c r="F767" t="s">
        <v>684</v>
      </c>
      <c r="G767" s="1">
        <v>42977</v>
      </c>
      <c r="H767" s="1">
        <v>42978</v>
      </c>
      <c r="I767" s="1">
        <v>44073</v>
      </c>
      <c r="J767" s="966" t="s">
        <v>16830</v>
      </c>
      <c r="K767" t="s">
        <v>16828</v>
      </c>
      <c r="L767" t="s">
        <v>12</v>
      </c>
      <c r="M767" t="s">
        <v>16827</v>
      </c>
      <c r="N767" t="s">
        <v>16829</v>
      </c>
    </row>
    <row r="768" spans="1:14" x14ac:dyDescent="0.25">
      <c r="A768" s="3">
        <v>765</v>
      </c>
      <c r="B768" t="s">
        <v>681</v>
      </c>
      <c r="C768" t="s">
        <v>682</v>
      </c>
      <c r="D768" t="s">
        <v>683</v>
      </c>
      <c r="E768" t="s">
        <v>12</v>
      </c>
      <c r="F768" t="s">
        <v>684</v>
      </c>
      <c r="G768" s="1">
        <v>42977</v>
      </c>
      <c r="H768" s="1">
        <v>42978</v>
      </c>
      <c r="I768" s="1">
        <v>44073</v>
      </c>
      <c r="J768" s="966" t="s">
        <v>16830</v>
      </c>
      <c r="K768" t="s">
        <v>16828</v>
      </c>
      <c r="L768" t="s">
        <v>12</v>
      </c>
      <c r="M768" t="s">
        <v>16830</v>
      </c>
      <c r="N768" t="s">
        <v>16829</v>
      </c>
    </row>
    <row r="769" spans="1:14" x14ac:dyDescent="0.25">
      <c r="A769" s="3">
        <v>766</v>
      </c>
      <c r="B769" t="s">
        <v>681</v>
      </c>
      <c r="C769" t="s">
        <v>682</v>
      </c>
      <c r="D769" t="s">
        <v>683</v>
      </c>
      <c r="E769" t="s">
        <v>12</v>
      </c>
      <c r="F769" t="s">
        <v>684</v>
      </c>
      <c r="G769" s="1">
        <v>42977</v>
      </c>
      <c r="H769" s="1">
        <v>42978</v>
      </c>
      <c r="I769" s="1">
        <v>44073</v>
      </c>
      <c r="J769" s="966" t="s">
        <v>16830</v>
      </c>
      <c r="K769" t="s">
        <v>16828</v>
      </c>
      <c r="L769" t="s">
        <v>12</v>
      </c>
      <c r="M769" t="s">
        <v>16830</v>
      </c>
      <c r="N769" t="s">
        <v>16829</v>
      </c>
    </row>
    <row r="770" spans="1:14" x14ac:dyDescent="0.25">
      <c r="A770" s="3">
        <v>767</v>
      </c>
      <c r="B770" t="s">
        <v>681</v>
      </c>
      <c r="C770" t="s">
        <v>682</v>
      </c>
      <c r="D770" t="s">
        <v>683</v>
      </c>
      <c r="E770" t="s">
        <v>12</v>
      </c>
      <c r="F770" t="s">
        <v>684</v>
      </c>
      <c r="G770" s="1">
        <v>42977</v>
      </c>
      <c r="H770" s="1">
        <v>42978</v>
      </c>
      <c r="I770" s="1">
        <v>44073</v>
      </c>
      <c r="J770" s="966" t="s">
        <v>16830</v>
      </c>
      <c r="K770" t="s">
        <v>16828</v>
      </c>
      <c r="L770" t="s">
        <v>12</v>
      </c>
      <c r="M770" t="s">
        <v>16830</v>
      </c>
      <c r="N770" t="s">
        <v>16829</v>
      </c>
    </row>
    <row r="771" spans="1:14" x14ac:dyDescent="0.25">
      <c r="A771" s="3">
        <v>768</v>
      </c>
      <c r="B771" t="s">
        <v>681</v>
      </c>
      <c r="C771" t="s">
        <v>682</v>
      </c>
      <c r="D771" t="s">
        <v>683</v>
      </c>
      <c r="E771" t="s">
        <v>12</v>
      </c>
      <c r="F771" t="s">
        <v>684</v>
      </c>
      <c r="G771" s="1">
        <v>42977</v>
      </c>
      <c r="H771" s="1">
        <v>42978</v>
      </c>
      <c r="I771" s="1">
        <v>44073</v>
      </c>
      <c r="J771" s="966" t="s">
        <v>16834</v>
      </c>
      <c r="K771" t="s">
        <v>16832</v>
      </c>
      <c r="L771" t="s">
        <v>12</v>
      </c>
      <c r="M771" t="s">
        <v>16831</v>
      </c>
      <c r="N771" t="s">
        <v>16833</v>
      </c>
    </row>
    <row r="772" spans="1:14" x14ac:dyDescent="0.25">
      <c r="A772" s="3">
        <v>769</v>
      </c>
      <c r="B772" t="s">
        <v>681</v>
      </c>
      <c r="C772" t="s">
        <v>682</v>
      </c>
      <c r="D772" t="s">
        <v>683</v>
      </c>
      <c r="E772" t="s">
        <v>12</v>
      </c>
      <c r="F772" t="s">
        <v>684</v>
      </c>
      <c r="G772" s="1">
        <v>42977</v>
      </c>
      <c r="H772" s="1">
        <v>42978</v>
      </c>
      <c r="I772" s="1">
        <v>44073</v>
      </c>
      <c r="J772" s="966" t="s">
        <v>16834</v>
      </c>
      <c r="K772" t="s">
        <v>16832</v>
      </c>
      <c r="L772" t="s">
        <v>12</v>
      </c>
      <c r="M772" t="s">
        <v>16834</v>
      </c>
      <c r="N772" t="s">
        <v>16833</v>
      </c>
    </row>
    <row r="773" spans="1:14" x14ac:dyDescent="0.25">
      <c r="A773" s="3">
        <v>770</v>
      </c>
      <c r="B773" t="s">
        <v>681</v>
      </c>
      <c r="C773" t="s">
        <v>682</v>
      </c>
      <c r="D773" t="s">
        <v>683</v>
      </c>
      <c r="E773" t="s">
        <v>12</v>
      </c>
      <c r="F773" t="s">
        <v>684</v>
      </c>
      <c r="G773" s="1">
        <v>42977</v>
      </c>
      <c r="H773" s="1">
        <v>42978</v>
      </c>
      <c r="I773" s="1">
        <v>44073</v>
      </c>
      <c r="J773" s="966" t="s">
        <v>16834</v>
      </c>
      <c r="K773" t="s">
        <v>16832</v>
      </c>
      <c r="L773" t="s">
        <v>12</v>
      </c>
      <c r="M773" t="s">
        <v>16834</v>
      </c>
      <c r="N773" t="s">
        <v>16833</v>
      </c>
    </row>
    <row r="774" spans="1:14" x14ac:dyDescent="0.25">
      <c r="A774" s="3">
        <v>771</v>
      </c>
      <c r="B774" t="s">
        <v>685</v>
      </c>
      <c r="C774" t="s">
        <v>686</v>
      </c>
      <c r="D774" t="s">
        <v>687</v>
      </c>
      <c r="E774" t="s">
        <v>12</v>
      </c>
      <c r="F774" t="s">
        <v>688</v>
      </c>
      <c r="G774" s="1">
        <v>42977</v>
      </c>
      <c r="H774" s="1">
        <v>42978</v>
      </c>
      <c r="I774" s="1">
        <v>44073</v>
      </c>
      <c r="J774" s="966" t="s">
        <v>16609</v>
      </c>
      <c r="K774" t="s">
        <v>16607</v>
      </c>
      <c r="L774" t="s">
        <v>12</v>
      </c>
      <c r="M774" t="s">
        <v>16606</v>
      </c>
      <c r="N774" t="s">
        <v>16608</v>
      </c>
    </row>
    <row r="775" spans="1:14" x14ac:dyDescent="0.25">
      <c r="A775" s="3">
        <v>772</v>
      </c>
      <c r="B775" t="s">
        <v>685</v>
      </c>
      <c r="C775" t="s">
        <v>686</v>
      </c>
      <c r="D775" t="s">
        <v>687</v>
      </c>
      <c r="E775" t="s">
        <v>12</v>
      </c>
      <c r="F775" t="s">
        <v>688</v>
      </c>
      <c r="G775" s="1">
        <v>42977</v>
      </c>
      <c r="H775" s="1">
        <v>42978</v>
      </c>
      <c r="I775" s="1">
        <v>44073</v>
      </c>
      <c r="J775" s="966" t="s">
        <v>16609</v>
      </c>
      <c r="K775" t="s">
        <v>16607</v>
      </c>
      <c r="L775" t="s">
        <v>12</v>
      </c>
      <c r="M775" t="s">
        <v>16609</v>
      </c>
      <c r="N775" t="s">
        <v>16608</v>
      </c>
    </row>
    <row r="776" spans="1:14" x14ac:dyDescent="0.25">
      <c r="A776" s="3">
        <v>773</v>
      </c>
      <c r="B776" t="s">
        <v>685</v>
      </c>
      <c r="C776" t="s">
        <v>686</v>
      </c>
      <c r="D776" t="s">
        <v>687</v>
      </c>
      <c r="E776" t="s">
        <v>12</v>
      </c>
      <c r="F776" t="s">
        <v>688</v>
      </c>
      <c r="G776" s="1">
        <v>42977</v>
      </c>
      <c r="H776" s="1">
        <v>42978</v>
      </c>
      <c r="I776" s="1">
        <v>44073</v>
      </c>
      <c r="J776" s="966" t="s">
        <v>16613</v>
      </c>
      <c r="K776" t="s">
        <v>16611</v>
      </c>
      <c r="L776" t="s">
        <v>12</v>
      </c>
      <c r="M776" t="s">
        <v>16610</v>
      </c>
      <c r="N776" t="s">
        <v>16612</v>
      </c>
    </row>
    <row r="777" spans="1:14" x14ac:dyDescent="0.25">
      <c r="A777" s="3">
        <v>774</v>
      </c>
      <c r="B777" t="s">
        <v>685</v>
      </c>
      <c r="C777" t="s">
        <v>686</v>
      </c>
      <c r="D777" t="s">
        <v>687</v>
      </c>
      <c r="E777" t="s">
        <v>12</v>
      </c>
      <c r="F777" t="s">
        <v>688</v>
      </c>
      <c r="G777" s="1">
        <v>42977</v>
      </c>
      <c r="H777" s="1">
        <v>42978</v>
      </c>
      <c r="I777" s="1">
        <v>44073</v>
      </c>
      <c r="J777" s="966" t="s">
        <v>16613</v>
      </c>
      <c r="K777" t="s">
        <v>16611</v>
      </c>
      <c r="L777" t="s">
        <v>12</v>
      </c>
      <c r="M777" t="s">
        <v>16613</v>
      </c>
      <c r="N777" t="s">
        <v>16612</v>
      </c>
    </row>
    <row r="778" spans="1:14" x14ac:dyDescent="0.25">
      <c r="A778" s="3">
        <v>775</v>
      </c>
      <c r="B778" t="s">
        <v>685</v>
      </c>
      <c r="C778" t="s">
        <v>686</v>
      </c>
      <c r="D778" t="s">
        <v>687</v>
      </c>
      <c r="E778" t="s">
        <v>12</v>
      </c>
      <c r="F778" t="s">
        <v>688</v>
      </c>
      <c r="G778" s="1">
        <v>42977</v>
      </c>
      <c r="H778" s="1">
        <v>42978</v>
      </c>
      <c r="I778" s="1">
        <v>44073</v>
      </c>
      <c r="J778" s="966" t="s">
        <v>16613</v>
      </c>
      <c r="K778" t="s">
        <v>16611</v>
      </c>
      <c r="L778" t="s">
        <v>12</v>
      </c>
      <c r="M778" t="s">
        <v>16613</v>
      </c>
      <c r="N778" t="s">
        <v>16612</v>
      </c>
    </row>
    <row r="779" spans="1:14" x14ac:dyDescent="0.25">
      <c r="A779" s="3">
        <v>776</v>
      </c>
      <c r="B779" t="s">
        <v>685</v>
      </c>
      <c r="C779" t="s">
        <v>686</v>
      </c>
      <c r="D779" t="s">
        <v>687</v>
      </c>
      <c r="E779" t="s">
        <v>12</v>
      </c>
      <c r="F779" t="s">
        <v>688</v>
      </c>
      <c r="G779" s="1">
        <v>42977</v>
      </c>
      <c r="H779" s="1">
        <v>42978</v>
      </c>
      <c r="I779" s="1">
        <v>44073</v>
      </c>
      <c r="J779" s="966" t="s">
        <v>16613</v>
      </c>
      <c r="K779" t="s">
        <v>16611</v>
      </c>
      <c r="L779" t="s">
        <v>12</v>
      </c>
      <c r="M779" t="s">
        <v>16613</v>
      </c>
      <c r="N779" t="s">
        <v>16612</v>
      </c>
    </row>
    <row r="780" spans="1:14" x14ac:dyDescent="0.25">
      <c r="A780" s="3">
        <v>777</v>
      </c>
      <c r="B780" t="s">
        <v>685</v>
      </c>
      <c r="C780" t="s">
        <v>686</v>
      </c>
      <c r="D780" t="s">
        <v>687</v>
      </c>
      <c r="E780" t="s">
        <v>12</v>
      </c>
      <c r="F780" t="s">
        <v>688</v>
      </c>
      <c r="G780" s="1">
        <v>42977</v>
      </c>
      <c r="H780" s="1">
        <v>42978</v>
      </c>
      <c r="I780" s="1">
        <v>44073</v>
      </c>
      <c r="J780" s="966" t="s">
        <v>16617</v>
      </c>
      <c r="K780" t="s">
        <v>16615</v>
      </c>
      <c r="L780" t="s">
        <v>12</v>
      </c>
      <c r="M780" t="s">
        <v>16614</v>
      </c>
      <c r="N780" t="s">
        <v>16616</v>
      </c>
    </row>
    <row r="781" spans="1:14" x14ac:dyDescent="0.25">
      <c r="A781" s="3">
        <v>778</v>
      </c>
      <c r="B781" t="s">
        <v>685</v>
      </c>
      <c r="C781" t="s">
        <v>686</v>
      </c>
      <c r="D781" t="s">
        <v>687</v>
      </c>
      <c r="E781" t="s">
        <v>12</v>
      </c>
      <c r="F781" t="s">
        <v>688</v>
      </c>
      <c r="G781" s="1">
        <v>42977</v>
      </c>
      <c r="H781" s="1">
        <v>42978</v>
      </c>
      <c r="I781" s="1">
        <v>44073</v>
      </c>
      <c r="J781" s="966" t="s">
        <v>16617</v>
      </c>
      <c r="K781" t="s">
        <v>16615</v>
      </c>
      <c r="L781" t="s">
        <v>12</v>
      </c>
      <c r="M781" t="s">
        <v>16617</v>
      </c>
      <c r="N781" t="s">
        <v>16616</v>
      </c>
    </row>
    <row r="782" spans="1:14" x14ac:dyDescent="0.25">
      <c r="A782" s="3">
        <v>779</v>
      </c>
      <c r="B782" t="s">
        <v>685</v>
      </c>
      <c r="C782" t="s">
        <v>686</v>
      </c>
      <c r="D782" t="s">
        <v>687</v>
      </c>
      <c r="E782" t="s">
        <v>12</v>
      </c>
      <c r="F782" t="s">
        <v>688</v>
      </c>
      <c r="G782" s="1">
        <v>42977</v>
      </c>
      <c r="H782" s="1">
        <v>42978</v>
      </c>
      <c r="I782" s="1">
        <v>44073</v>
      </c>
      <c r="J782" s="966" t="s">
        <v>16617</v>
      </c>
      <c r="K782" t="s">
        <v>16615</v>
      </c>
      <c r="L782" t="s">
        <v>12</v>
      </c>
      <c r="M782" t="s">
        <v>16617</v>
      </c>
      <c r="N782" t="s">
        <v>16616</v>
      </c>
    </row>
    <row r="783" spans="1:14" x14ac:dyDescent="0.25">
      <c r="A783" s="3">
        <v>780</v>
      </c>
      <c r="B783" t="s">
        <v>685</v>
      </c>
      <c r="C783" t="s">
        <v>686</v>
      </c>
      <c r="D783" t="s">
        <v>687</v>
      </c>
      <c r="E783" t="s">
        <v>12</v>
      </c>
      <c r="F783" t="s">
        <v>688</v>
      </c>
      <c r="G783" s="1">
        <v>42977</v>
      </c>
      <c r="H783" s="1">
        <v>42978</v>
      </c>
      <c r="I783" s="1">
        <v>44073</v>
      </c>
      <c r="J783" s="966" t="s">
        <v>16617</v>
      </c>
      <c r="K783" t="s">
        <v>16615</v>
      </c>
      <c r="L783" t="s">
        <v>12</v>
      </c>
      <c r="M783" t="s">
        <v>16617</v>
      </c>
      <c r="N783" t="s">
        <v>16616</v>
      </c>
    </row>
    <row r="784" spans="1:14" x14ac:dyDescent="0.25">
      <c r="A784" s="3">
        <v>781</v>
      </c>
      <c r="B784" t="s">
        <v>685</v>
      </c>
      <c r="C784" t="s">
        <v>686</v>
      </c>
      <c r="D784" t="s">
        <v>687</v>
      </c>
      <c r="E784" t="s">
        <v>12</v>
      </c>
      <c r="F784" t="s">
        <v>688</v>
      </c>
      <c r="G784" s="1">
        <v>42977</v>
      </c>
      <c r="H784" s="1">
        <v>42978</v>
      </c>
      <c r="I784" s="1">
        <v>44073</v>
      </c>
      <c r="J784" s="966" t="s">
        <v>8959</v>
      </c>
      <c r="K784" t="s">
        <v>8961</v>
      </c>
      <c r="L784" t="s">
        <v>12</v>
      </c>
      <c r="M784" t="s">
        <v>16618</v>
      </c>
      <c r="N784" t="s">
        <v>8960</v>
      </c>
    </row>
    <row r="785" spans="1:14" x14ac:dyDescent="0.25">
      <c r="A785" s="3">
        <v>782</v>
      </c>
      <c r="B785" t="s">
        <v>685</v>
      </c>
      <c r="C785" t="s">
        <v>686</v>
      </c>
      <c r="D785" t="s">
        <v>687</v>
      </c>
      <c r="E785" t="s">
        <v>12</v>
      </c>
      <c r="F785" t="s">
        <v>688</v>
      </c>
      <c r="G785" s="1">
        <v>42977</v>
      </c>
      <c r="H785" s="1">
        <v>42978</v>
      </c>
      <c r="I785" s="1">
        <v>44073</v>
      </c>
      <c r="J785" s="966" t="s">
        <v>8959</v>
      </c>
      <c r="K785" t="s">
        <v>8961</v>
      </c>
      <c r="L785" t="s">
        <v>12</v>
      </c>
      <c r="M785" t="s">
        <v>8959</v>
      </c>
      <c r="N785" t="s">
        <v>8960</v>
      </c>
    </row>
    <row r="786" spans="1:14" x14ac:dyDescent="0.25">
      <c r="A786" s="3">
        <v>783</v>
      </c>
      <c r="B786" t="s">
        <v>685</v>
      </c>
      <c r="C786" t="s">
        <v>686</v>
      </c>
      <c r="D786" t="s">
        <v>687</v>
      </c>
      <c r="E786" t="s">
        <v>12</v>
      </c>
      <c r="F786" t="s">
        <v>688</v>
      </c>
      <c r="G786" s="1">
        <v>42977</v>
      </c>
      <c r="H786" s="1">
        <v>42978</v>
      </c>
      <c r="I786" s="1">
        <v>44073</v>
      </c>
      <c r="J786" s="966" t="s">
        <v>8959</v>
      </c>
      <c r="K786" t="s">
        <v>8961</v>
      </c>
      <c r="L786" t="s">
        <v>12</v>
      </c>
      <c r="M786" t="s">
        <v>8959</v>
      </c>
      <c r="N786" t="s">
        <v>8960</v>
      </c>
    </row>
    <row r="787" spans="1:14" x14ac:dyDescent="0.25">
      <c r="A787" s="3">
        <v>784</v>
      </c>
      <c r="B787" t="s">
        <v>685</v>
      </c>
      <c r="C787" t="s">
        <v>686</v>
      </c>
      <c r="D787" t="s">
        <v>687</v>
      </c>
      <c r="E787" t="s">
        <v>12</v>
      </c>
      <c r="F787" t="s">
        <v>688</v>
      </c>
      <c r="G787" s="1">
        <v>42977</v>
      </c>
      <c r="H787" s="1">
        <v>42978</v>
      </c>
      <c r="I787" s="1">
        <v>44073</v>
      </c>
      <c r="J787" s="966" t="s">
        <v>8959</v>
      </c>
      <c r="K787" t="s">
        <v>8961</v>
      </c>
      <c r="L787" t="s">
        <v>12</v>
      </c>
      <c r="M787" t="s">
        <v>8959</v>
      </c>
      <c r="N787" t="s">
        <v>8960</v>
      </c>
    </row>
    <row r="788" spans="1:14" x14ac:dyDescent="0.25">
      <c r="A788" s="3">
        <v>785</v>
      </c>
      <c r="B788" t="s">
        <v>685</v>
      </c>
      <c r="C788" t="s">
        <v>686</v>
      </c>
      <c r="D788" t="s">
        <v>687</v>
      </c>
      <c r="E788" t="s">
        <v>12</v>
      </c>
      <c r="F788" t="s">
        <v>688</v>
      </c>
      <c r="G788" s="1">
        <v>42977</v>
      </c>
      <c r="H788" s="1">
        <v>42978</v>
      </c>
      <c r="I788" s="1">
        <v>44073</v>
      </c>
      <c r="J788" s="966" t="s">
        <v>5580</v>
      </c>
      <c r="K788" t="s">
        <v>5582</v>
      </c>
      <c r="L788" t="s">
        <v>12</v>
      </c>
      <c r="M788" t="s">
        <v>16619</v>
      </c>
      <c r="N788" t="s">
        <v>5581</v>
      </c>
    </row>
    <row r="789" spans="1:14" x14ac:dyDescent="0.25">
      <c r="A789" s="3">
        <v>786</v>
      </c>
      <c r="B789" t="s">
        <v>685</v>
      </c>
      <c r="C789" t="s">
        <v>686</v>
      </c>
      <c r="D789" t="s">
        <v>687</v>
      </c>
      <c r="E789" t="s">
        <v>12</v>
      </c>
      <c r="F789" t="s">
        <v>688</v>
      </c>
      <c r="G789" s="1">
        <v>42977</v>
      </c>
      <c r="H789" s="1">
        <v>42978</v>
      </c>
      <c r="I789" s="1">
        <v>44073</v>
      </c>
      <c r="J789" s="966" t="s">
        <v>5580</v>
      </c>
      <c r="K789" t="s">
        <v>5582</v>
      </c>
      <c r="L789" t="s">
        <v>12</v>
      </c>
      <c r="M789" t="s">
        <v>5580</v>
      </c>
      <c r="N789" t="s">
        <v>5581</v>
      </c>
    </row>
    <row r="790" spans="1:14" x14ac:dyDescent="0.25">
      <c r="A790" s="3">
        <v>787</v>
      </c>
      <c r="B790" t="s">
        <v>685</v>
      </c>
      <c r="C790" t="s">
        <v>686</v>
      </c>
      <c r="D790" t="s">
        <v>687</v>
      </c>
      <c r="E790" t="s">
        <v>12</v>
      </c>
      <c r="F790" t="s">
        <v>688</v>
      </c>
      <c r="G790" s="1">
        <v>42977</v>
      </c>
      <c r="H790" s="1">
        <v>42978</v>
      </c>
      <c r="I790" s="1">
        <v>44073</v>
      </c>
      <c r="J790" s="966" t="s">
        <v>5580</v>
      </c>
      <c r="K790" t="s">
        <v>5582</v>
      </c>
      <c r="L790" t="s">
        <v>12</v>
      </c>
      <c r="M790" t="s">
        <v>5580</v>
      </c>
      <c r="N790" t="s">
        <v>5581</v>
      </c>
    </row>
    <row r="791" spans="1:14" x14ac:dyDescent="0.25">
      <c r="A791" s="3">
        <v>788</v>
      </c>
      <c r="B791" t="s">
        <v>685</v>
      </c>
      <c r="C791" t="s">
        <v>686</v>
      </c>
      <c r="D791" t="s">
        <v>687</v>
      </c>
      <c r="E791" t="s">
        <v>12</v>
      </c>
      <c r="F791" t="s">
        <v>688</v>
      </c>
      <c r="G791" s="1">
        <v>42977</v>
      </c>
      <c r="H791" s="1">
        <v>42978</v>
      </c>
      <c r="I791" s="1">
        <v>44073</v>
      </c>
      <c r="J791" s="966" t="s">
        <v>8953</v>
      </c>
      <c r="K791" t="s">
        <v>8955</v>
      </c>
      <c r="L791" t="s">
        <v>12</v>
      </c>
      <c r="M791" t="s">
        <v>16620</v>
      </c>
      <c r="N791" t="s">
        <v>8954</v>
      </c>
    </row>
    <row r="792" spans="1:14" x14ac:dyDescent="0.25">
      <c r="A792" s="3">
        <v>789</v>
      </c>
      <c r="B792" t="s">
        <v>685</v>
      </c>
      <c r="C792" t="s">
        <v>686</v>
      </c>
      <c r="D792" t="s">
        <v>687</v>
      </c>
      <c r="E792" t="s">
        <v>12</v>
      </c>
      <c r="F792" t="s">
        <v>688</v>
      </c>
      <c r="G792" s="1">
        <v>42977</v>
      </c>
      <c r="H792" s="1">
        <v>42978</v>
      </c>
      <c r="I792" s="1">
        <v>44073</v>
      </c>
      <c r="J792" s="966" t="s">
        <v>8953</v>
      </c>
      <c r="K792" t="s">
        <v>8955</v>
      </c>
      <c r="L792" t="s">
        <v>12</v>
      </c>
      <c r="M792" t="s">
        <v>8953</v>
      </c>
      <c r="N792" t="s">
        <v>8954</v>
      </c>
    </row>
    <row r="793" spans="1:14" x14ac:dyDescent="0.25">
      <c r="A793" s="3">
        <v>790</v>
      </c>
      <c r="B793" t="s">
        <v>685</v>
      </c>
      <c r="C793" t="s">
        <v>686</v>
      </c>
      <c r="D793" t="s">
        <v>687</v>
      </c>
      <c r="E793" t="s">
        <v>12</v>
      </c>
      <c r="F793" t="s">
        <v>688</v>
      </c>
      <c r="G793" s="1">
        <v>42977</v>
      </c>
      <c r="H793" s="1">
        <v>42978</v>
      </c>
      <c r="I793" s="1">
        <v>44073</v>
      </c>
      <c r="J793" s="966" t="s">
        <v>8953</v>
      </c>
      <c r="K793" t="s">
        <v>8955</v>
      </c>
      <c r="L793" t="s">
        <v>12</v>
      </c>
      <c r="M793" t="s">
        <v>8953</v>
      </c>
      <c r="N793" t="s">
        <v>8954</v>
      </c>
    </row>
    <row r="794" spans="1:14" x14ac:dyDescent="0.25">
      <c r="A794" s="3">
        <v>791</v>
      </c>
      <c r="B794" t="s">
        <v>685</v>
      </c>
      <c r="C794" t="s">
        <v>686</v>
      </c>
      <c r="D794" t="s">
        <v>687</v>
      </c>
      <c r="E794" t="s">
        <v>12</v>
      </c>
      <c r="F794" t="s">
        <v>688</v>
      </c>
      <c r="G794" s="1">
        <v>42977</v>
      </c>
      <c r="H794" s="1">
        <v>42978</v>
      </c>
      <c r="I794" s="1">
        <v>44073</v>
      </c>
      <c r="J794" s="966" t="s">
        <v>8953</v>
      </c>
      <c r="K794" t="s">
        <v>8955</v>
      </c>
      <c r="L794" t="s">
        <v>12</v>
      </c>
      <c r="M794" t="s">
        <v>8953</v>
      </c>
      <c r="N794" t="s">
        <v>8954</v>
      </c>
    </row>
    <row r="795" spans="1:14" x14ac:dyDescent="0.25">
      <c r="A795" s="3">
        <v>792</v>
      </c>
      <c r="B795" t="s">
        <v>685</v>
      </c>
      <c r="C795" t="s">
        <v>686</v>
      </c>
      <c r="D795" t="s">
        <v>687</v>
      </c>
      <c r="E795" t="s">
        <v>12</v>
      </c>
      <c r="F795" t="s">
        <v>688</v>
      </c>
      <c r="G795" s="1">
        <v>42977</v>
      </c>
      <c r="H795" s="1">
        <v>42978</v>
      </c>
      <c r="I795" s="1">
        <v>44073</v>
      </c>
      <c r="J795" s="966" t="s">
        <v>16624</v>
      </c>
      <c r="K795" t="s">
        <v>16622</v>
      </c>
      <c r="L795" t="s">
        <v>12</v>
      </c>
      <c r="M795" t="s">
        <v>16621</v>
      </c>
      <c r="N795" t="s">
        <v>16623</v>
      </c>
    </row>
    <row r="796" spans="1:14" x14ac:dyDescent="0.25">
      <c r="A796" s="3">
        <v>793</v>
      </c>
      <c r="B796" t="s">
        <v>685</v>
      </c>
      <c r="C796" t="s">
        <v>686</v>
      </c>
      <c r="D796" t="s">
        <v>687</v>
      </c>
      <c r="E796" t="s">
        <v>12</v>
      </c>
      <c r="F796" t="s">
        <v>688</v>
      </c>
      <c r="G796" s="1">
        <v>42977</v>
      </c>
      <c r="H796" s="1">
        <v>42978</v>
      </c>
      <c r="I796" s="1">
        <v>44073</v>
      </c>
      <c r="J796" s="966" t="s">
        <v>16624</v>
      </c>
      <c r="K796" t="s">
        <v>16622</v>
      </c>
      <c r="L796" t="s">
        <v>12</v>
      </c>
      <c r="M796" t="s">
        <v>16624</v>
      </c>
      <c r="N796" t="s">
        <v>16623</v>
      </c>
    </row>
    <row r="797" spans="1:14" x14ac:dyDescent="0.25">
      <c r="A797" s="3">
        <v>794</v>
      </c>
      <c r="B797" t="s">
        <v>685</v>
      </c>
      <c r="C797" t="s">
        <v>686</v>
      </c>
      <c r="D797" t="s">
        <v>687</v>
      </c>
      <c r="E797" t="s">
        <v>12</v>
      </c>
      <c r="F797" t="s">
        <v>688</v>
      </c>
      <c r="G797" s="1">
        <v>42977</v>
      </c>
      <c r="H797" s="1">
        <v>42978</v>
      </c>
      <c r="I797" s="1">
        <v>44073</v>
      </c>
      <c r="J797" s="966" t="s">
        <v>16624</v>
      </c>
      <c r="K797" t="s">
        <v>16622</v>
      </c>
      <c r="L797" t="s">
        <v>12</v>
      </c>
      <c r="M797" t="s">
        <v>16624</v>
      </c>
      <c r="N797" t="s">
        <v>16623</v>
      </c>
    </row>
    <row r="798" spans="1:14" x14ac:dyDescent="0.25">
      <c r="A798" s="3">
        <v>795</v>
      </c>
      <c r="B798" t="s">
        <v>685</v>
      </c>
      <c r="C798" t="s">
        <v>686</v>
      </c>
      <c r="D798" t="s">
        <v>687</v>
      </c>
      <c r="E798" t="s">
        <v>12</v>
      </c>
      <c r="F798" t="s">
        <v>688</v>
      </c>
      <c r="G798" s="1">
        <v>42977</v>
      </c>
      <c r="H798" s="1">
        <v>42978</v>
      </c>
      <c r="I798" s="1">
        <v>44073</v>
      </c>
      <c r="J798" s="966" t="s">
        <v>16624</v>
      </c>
      <c r="K798" t="s">
        <v>16622</v>
      </c>
      <c r="L798" t="s">
        <v>12</v>
      </c>
      <c r="M798" t="s">
        <v>16624</v>
      </c>
      <c r="N798" t="s">
        <v>16623</v>
      </c>
    </row>
    <row r="799" spans="1:14" x14ac:dyDescent="0.25">
      <c r="A799" s="3">
        <v>796</v>
      </c>
      <c r="B799" t="s">
        <v>685</v>
      </c>
      <c r="C799" t="s">
        <v>686</v>
      </c>
      <c r="D799" t="s">
        <v>687</v>
      </c>
      <c r="E799" t="s">
        <v>12</v>
      </c>
      <c r="F799" t="s">
        <v>688</v>
      </c>
      <c r="G799" s="1">
        <v>42977</v>
      </c>
      <c r="H799" s="1">
        <v>42978</v>
      </c>
      <c r="I799" s="1">
        <v>44073</v>
      </c>
      <c r="J799" s="966" t="s">
        <v>8964</v>
      </c>
      <c r="K799" t="s">
        <v>8966</v>
      </c>
      <c r="L799" t="s">
        <v>12</v>
      </c>
      <c r="M799" t="s">
        <v>16625</v>
      </c>
      <c r="N799" t="s">
        <v>8965</v>
      </c>
    </row>
    <row r="800" spans="1:14" x14ac:dyDescent="0.25">
      <c r="A800" s="3">
        <v>797</v>
      </c>
      <c r="B800" t="s">
        <v>685</v>
      </c>
      <c r="C800" t="s">
        <v>686</v>
      </c>
      <c r="D800" t="s">
        <v>687</v>
      </c>
      <c r="E800" t="s">
        <v>12</v>
      </c>
      <c r="F800" t="s">
        <v>688</v>
      </c>
      <c r="G800" s="1">
        <v>42977</v>
      </c>
      <c r="H800" s="1">
        <v>42978</v>
      </c>
      <c r="I800" s="1">
        <v>44073</v>
      </c>
      <c r="J800" s="966" t="s">
        <v>8964</v>
      </c>
      <c r="K800" t="s">
        <v>8966</v>
      </c>
      <c r="L800" t="s">
        <v>12</v>
      </c>
      <c r="M800" t="s">
        <v>8964</v>
      </c>
      <c r="N800" t="s">
        <v>8965</v>
      </c>
    </row>
    <row r="801" spans="1:14" x14ac:dyDescent="0.25">
      <c r="A801" s="3">
        <v>798</v>
      </c>
      <c r="B801" t="s">
        <v>685</v>
      </c>
      <c r="C801" t="s">
        <v>686</v>
      </c>
      <c r="D801" t="s">
        <v>687</v>
      </c>
      <c r="E801" t="s">
        <v>12</v>
      </c>
      <c r="F801" t="s">
        <v>688</v>
      </c>
      <c r="G801" s="1">
        <v>42977</v>
      </c>
      <c r="H801" s="1">
        <v>42978</v>
      </c>
      <c r="I801" s="1">
        <v>44073</v>
      </c>
      <c r="J801" s="966" t="s">
        <v>8964</v>
      </c>
      <c r="K801" t="s">
        <v>8966</v>
      </c>
      <c r="L801" t="s">
        <v>12</v>
      </c>
      <c r="M801" t="s">
        <v>8964</v>
      </c>
      <c r="N801" t="s">
        <v>8965</v>
      </c>
    </row>
    <row r="802" spans="1:14" x14ac:dyDescent="0.25">
      <c r="A802" s="3">
        <v>799</v>
      </c>
      <c r="B802" t="s">
        <v>685</v>
      </c>
      <c r="C802" t="s">
        <v>686</v>
      </c>
      <c r="D802" t="s">
        <v>687</v>
      </c>
      <c r="E802" t="s">
        <v>12</v>
      </c>
      <c r="F802" t="s">
        <v>688</v>
      </c>
      <c r="G802" s="1">
        <v>42977</v>
      </c>
      <c r="H802" s="1">
        <v>42978</v>
      </c>
      <c r="I802" s="1">
        <v>44073</v>
      </c>
      <c r="J802" s="966" t="s">
        <v>8964</v>
      </c>
      <c r="K802" t="s">
        <v>8966</v>
      </c>
      <c r="L802" t="s">
        <v>12</v>
      </c>
      <c r="M802" t="s">
        <v>8964</v>
      </c>
      <c r="N802" t="s">
        <v>8965</v>
      </c>
    </row>
    <row r="803" spans="1:14" x14ac:dyDescent="0.25">
      <c r="A803" s="3">
        <v>800</v>
      </c>
      <c r="B803" t="s">
        <v>102</v>
      </c>
      <c r="C803" t="s">
        <v>103</v>
      </c>
      <c r="D803" t="s">
        <v>104</v>
      </c>
      <c r="E803" t="s">
        <v>12</v>
      </c>
      <c r="F803" t="s">
        <v>105</v>
      </c>
      <c r="G803" s="1">
        <v>42383</v>
      </c>
      <c r="H803" s="1">
        <v>42394</v>
      </c>
      <c r="I803" s="1">
        <v>43124</v>
      </c>
      <c r="J803" s="966" t="s">
        <v>18341</v>
      </c>
      <c r="K803" t="s">
        <v>18342</v>
      </c>
      <c r="L803" t="s">
        <v>12</v>
      </c>
      <c r="M803" t="s">
        <v>18341</v>
      </c>
      <c r="N803" t="s">
        <v>18343</v>
      </c>
    </row>
    <row r="804" spans="1:14" x14ac:dyDescent="0.25">
      <c r="A804" s="3">
        <v>801</v>
      </c>
      <c r="B804" t="s">
        <v>693</v>
      </c>
      <c r="C804" t="s">
        <v>694</v>
      </c>
      <c r="D804" t="s">
        <v>695</v>
      </c>
      <c r="E804" t="s">
        <v>12</v>
      </c>
      <c r="F804" t="s">
        <v>696</v>
      </c>
      <c r="G804" s="1">
        <v>43087</v>
      </c>
      <c r="H804" s="1">
        <v>43091</v>
      </c>
      <c r="I804" s="1">
        <v>44551</v>
      </c>
      <c r="J804" s="966" t="s">
        <v>18344</v>
      </c>
      <c r="K804" t="s">
        <v>18345</v>
      </c>
      <c r="L804" t="s">
        <v>12</v>
      </c>
      <c r="M804" t="s">
        <v>18344</v>
      </c>
      <c r="N804" t="s">
        <v>18346</v>
      </c>
    </row>
    <row r="805" spans="1:14" x14ac:dyDescent="0.25">
      <c r="A805" s="3">
        <v>802</v>
      </c>
      <c r="B805" t="s">
        <v>693</v>
      </c>
      <c r="C805" t="s">
        <v>694</v>
      </c>
      <c r="D805" t="s">
        <v>695</v>
      </c>
      <c r="E805" t="s">
        <v>12</v>
      </c>
      <c r="F805" t="s">
        <v>696</v>
      </c>
      <c r="G805" s="1">
        <v>43087</v>
      </c>
      <c r="H805" s="1">
        <v>43091</v>
      </c>
      <c r="I805" s="1">
        <v>44551</v>
      </c>
      <c r="J805" s="966" t="s">
        <v>18344</v>
      </c>
      <c r="K805" t="s">
        <v>18345</v>
      </c>
      <c r="L805" t="s">
        <v>12</v>
      </c>
      <c r="M805" t="s">
        <v>18344</v>
      </c>
      <c r="N805" t="s">
        <v>18346</v>
      </c>
    </row>
    <row r="806" spans="1:14" x14ac:dyDescent="0.25">
      <c r="A806" s="3">
        <v>803</v>
      </c>
      <c r="B806" t="s">
        <v>693</v>
      </c>
      <c r="C806" t="s">
        <v>694</v>
      </c>
      <c r="D806" t="s">
        <v>695</v>
      </c>
      <c r="E806" t="s">
        <v>12</v>
      </c>
      <c r="F806" t="s">
        <v>696</v>
      </c>
      <c r="G806" s="1">
        <v>43087</v>
      </c>
      <c r="H806" s="1">
        <v>43091</v>
      </c>
      <c r="I806" s="1">
        <v>44551</v>
      </c>
      <c r="J806" s="966" t="s">
        <v>18344</v>
      </c>
      <c r="K806" t="s">
        <v>18345</v>
      </c>
      <c r="L806" t="s">
        <v>12</v>
      </c>
      <c r="M806" t="s">
        <v>18344</v>
      </c>
      <c r="N806" t="s">
        <v>18346</v>
      </c>
    </row>
    <row r="807" spans="1:14" x14ac:dyDescent="0.25">
      <c r="A807" s="3">
        <v>804</v>
      </c>
      <c r="B807" t="s">
        <v>693</v>
      </c>
      <c r="C807" t="s">
        <v>694</v>
      </c>
      <c r="D807" t="s">
        <v>695</v>
      </c>
      <c r="E807" t="s">
        <v>12</v>
      </c>
      <c r="F807" t="s">
        <v>696</v>
      </c>
      <c r="G807" s="1">
        <v>43087</v>
      </c>
      <c r="H807" s="1">
        <v>43091</v>
      </c>
      <c r="I807" s="1">
        <v>44551</v>
      </c>
      <c r="J807" s="966" t="s">
        <v>18347</v>
      </c>
      <c r="K807" t="s">
        <v>18348</v>
      </c>
      <c r="L807" t="s">
        <v>12</v>
      </c>
      <c r="M807" t="s">
        <v>18347</v>
      </c>
      <c r="N807" t="s">
        <v>18349</v>
      </c>
    </row>
    <row r="808" spans="1:14" x14ac:dyDescent="0.25">
      <c r="A808" s="3">
        <v>805</v>
      </c>
      <c r="B808" t="s">
        <v>693</v>
      </c>
      <c r="C808" t="s">
        <v>694</v>
      </c>
      <c r="D808" t="s">
        <v>695</v>
      </c>
      <c r="E808" t="s">
        <v>12</v>
      </c>
      <c r="F808" t="s">
        <v>696</v>
      </c>
      <c r="G808" s="1">
        <v>43087</v>
      </c>
      <c r="H808" s="1">
        <v>43091</v>
      </c>
      <c r="I808" s="1">
        <v>44551</v>
      </c>
      <c r="J808" s="966" t="s">
        <v>18347</v>
      </c>
      <c r="K808" t="s">
        <v>18348</v>
      </c>
      <c r="L808" t="s">
        <v>12</v>
      </c>
      <c r="M808" t="s">
        <v>18347</v>
      </c>
      <c r="N808" t="s">
        <v>18349</v>
      </c>
    </row>
    <row r="809" spans="1:14" x14ac:dyDescent="0.25">
      <c r="A809" s="3">
        <v>806</v>
      </c>
      <c r="B809" t="s">
        <v>693</v>
      </c>
      <c r="C809" t="s">
        <v>694</v>
      </c>
      <c r="D809" t="s">
        <v>695</v>
      </c>
      <c r="E809" t="s">
        <v>12</v>
      </c>
      <c r="F809" t="s">
        <v>696</v>
      </c>
      <c r="G809" s="1">
        <v>43087</v>
      </c>
      <c r="H809" s="1">
        <v>43091</v>
      </c>
      <c r="I809" s="1">
        <v>44551</v>
      </c>
      <c r="J809" s="966" t="s">
        <v>18347</v>
      </c>
      <c r="K809" t="s">
        <v>18348</v>
      </c>
      <c r="L809" t="s">
        <v>12</v>
      </c>
      <c r="M809" t="s">
        <v>18347</v>
      </c>
      <c r="N809" t="s">
        <v>18349</v>
      </c>
    </row>
    <row r="810" spans="1:14" x14ac:dyDescent="0.25">
      <c r="A810" s="3">
        <v>807</v>
      </c>
      <c r="B810" t="s">
        <v>693</v>
      </c>
      <c r="C810" t="s">
        <v>694</v>
      </c>
      <c r="D810" t="s">
        <v>695</v>
      </c>
      <c r="E810" t="s">
        <v>12</v>
      </c>
      <c r="F810" t="s">
        <v>696</v>
      </c>
      <c r="G810" s="1">
        <v>43087</v>
      </c>
      <c r="H810" s="1">
        <v>43091</v>
      </c>
      <c r="I810" s="1">
        <v>44551</v>
      </c>
      <c r="J810" s="966" t="s">
        <v>18350</v>
      </c>
      <c r="K810" t="s">
        <v>18351</v>
      </c>
      <c r="L810" t="s">
        <v>12</v>
      </c>
      <c r="M810" t="s">
        <v>18350</v>
      </c>
      <c r="N810" t="s">
        <v>18352</v>
      </c>
    </row>
    <row r="811" spans="1:14" x14ac:dyDescent="0.25">
      <c r="A811" s="3">
        <v>808</v>
      </c>
      <c r="B811" t="s">
        <v>693</v>
      </c>
      <c r="C811" t="s">
        <v>694</v>
      </c>
      <c r="D811" t="s">
        <v>695</v>
      </c>
      <c r="E811" t="s">
        <v>12</v>
      </c>
      <c r="F811" t="s">
        <v>696</v>
      </c>
      <c r="G811" s="1">
        <v>43087</v>
      </c>
      <c r="H811" s="1">
        <v>43091</v>
      </c>
      <c r="I811" s="1">
        <v>44551</v>
      </c>
      <c r="J811" s="966" t="s">
        <v>18350</v>
      </c>
      <c r="K811" t="s">
        <v>18351</v>
      </c>
      <c r="L811" t="s">
        <v>12</v>
      </c>
      <c r="M811" t="s">
        <v>18350</v>
      </c>
      <c r="N811" t="s">
        <v>18352</v>
      </c>
    </row>
    <row r="812" spans="1:14" x14ac:dyDescent="0.25">
      <c r="A812" s="3">
        <v>809</v>
      </c>
      <c r="B812" t="s">
        <v>693</v>
      </c>
      <c r="C812" t="s">
        <v>694</v>
      </c>
      <c r="D812" t="s">
        <v>695</v>
      </c>
      <c r="E812" t="s">
        <v>12</v>
      </c>
      <c r="F812" t="s">
        <v>696</v>
      </c>
      <c r="G812" s="1">
        <v>43087</v>
      </c>
      <c r="H812" s="1">
        <v>43091</v>
      </c>
      <c r="I812" s="1">
        <v>44551</v>
      </c>
      <c r="J812" s="966" t="s">
        <v>18350</v>
      </c>
      <c r="K812" t="s">
        <v>18351</v>
      </c>
      <c r="L812" t="s">
        <v>12</v>
      </c>
      <c r="M812" t="s">
        <v>18350</v>
      </c>
      <c r="N812" t="s">
        <v>18352</v>
      </c>
    </row>
    <row r="813" spans="1:14" x14ac:dyDescent="0.25">
      <c r="A813" s="3">
        <v>810</v>
      </c>
      <c r="B813" t="s">
        <v>693</v>
      </c>
      <c r="C813" t="s">
        <v>694</v>
      </c>
      <c r="D813" t="s">
        <v>695</v>
      </c>
      <c r="E813" t="s">
        <v>12</v>
      </c>
      <c r="F813" t="s">
        <v>696</v>
      </c>
      <c r="G813" s="1">
        <v>43087</v>
      </c>
      <c r="H813" s="1">
        <v>43091</v>
      </c>
      <c r="I813" s="1">
        <v>44551</v>
      </c>
      <c r="J813" s="966" t="s">
        <v>18353</v>
      </c>
      <c r="K813" t="s">
        <v>18354</v>
      </c>
      <c r="L813" t="s">
        <v>12</v>
      </c>
      <c r="M813" t="s">
        <v>18353</v>
      </c>
      <c r="N813" t="s">
        <v>18355</v>
      </c>
    </row>
    <row r="814" spans="1:14" x14ac:dyDescent="0.25">
      <c r="A814" s="3">
        <v>811</v>
      </c>
      <c r="B814" t="s">
        <v>693</v>
      </c>
      <c r="C814" t="s">
        <v>694</v>
      </c>
      <c r="D814" t="s">
        <v>695</v>
      </c>
      <c r="E814" t="s">
        <v>12</v>
      </c>
      <c r="F814" t="s">
        <v>696</v>
      </c>
      <c r="G814" s="1">
        <v>43087</v>
      </c>
      <c r="H814" s="1">
        <v>43091</v>
      </c>
      <c r="I814" s="1">
        <v>44551</v>
      </c>
      <c r="J814" s="966" t="s">
        <v>18353</v>
      </c>
      <c r="K814" t="s">
        <v>18354</v>
      </c>
      <c r="L814" t="s">
        <v>12</v>
      </c>
      <c r="M814" t="s">
        <v>18353</v>
      </c>
      <c r="N814" t="s">
        <v>18355</v>
      </c>
    </row>
    <row r="815" spans="1:14" x14ac:dyDescent="0.25">
      <c r="A815" s="3">
        <v>812</v>
      </c>
      <c r="B815" t="s">
        <v>693</v>
      </c>
      <c r="C815" t="s">
        <v>694</v>
      </c>
      <c r="D815" t="s">
        <v>695</v>
      </c>
      <c r="E815" t="s">
        <v>12</v>
      </c>
      <c r="F815" t="s">
        <v>696</v>
      </c>
      <c r="G815" s="1">
        <v>43087</v>
      </c>
      <c r="H815" s="1">
        <v>43091</v>
      </c>
      <c r="I815" s="1">
        <v>44551</v>
      </c>
      <c r="J815" s="966" t="s">
        <v>18353</v>
      </c>
      <c r="K815" t="s">
        <v>18354</v>
      </c>
      <c r="L815" t="s">
        <v>12</v>
      </c>
      <c r="M815" t="s">
        <v>18353</v>
      </c>
      <c r="N815" t="s">
        <v>18355</v>
      </c>
    </row>
    <row r="816" spans="1:14" x14ac:dyDescent="0.25">
      <c r="A816" s="3">
        <v>813</v>
      </c>
      <c r="B816" t="s">
        <v>693</v>
      </c>
      <c r="C816" t="s">
        <v>694</v>
      </c>
      <c r="D816" t="s">
        <v>695</v>
      </c>
      <c r="E816" t="s">
        <v>12</v>
      </c>
      <c r="F816" t="s">
        <v>696</v>
      </c>
      <c r="G816" s="1">
        <v>43087</v>
      </c>
      <c r="H816" s="1">
        <v>43091</v>
      </c>
      <c r="I816" s="1">
        <v>44551</v>
      </c>
      <c r="J816" s="966" t="s">
        <v>18356</v>
      </c>
      <c r="K816" t="s">
        <v>18357</v>
      </c>
      <c r="L816" t="s">
        <v>12</v>
      </c>
      <c r="M816" t="s">
        <v>18356</v>
      </c>
      <c r="N816" t="s">
        <v>18358</v>
      </c>
    </row>
    <row r="817" spans="1:14" x14ac:dyDescent="0.25">
      <c r="A817" s="3">
        <v>814</v>
      </c>
      <c r="B817" t="s">
        <v>693</v>
      </c>
      <c r="C817" t="s">
        <v>694</v>
      </c>
      <c r="D817" t="s">
        <v>695</v>
      </c>
      <c r="E817" t="s">
        <v>12</v>
      </c>
      <c r="F817" t="s">
        <v>696</v>
      </c>
      <c r="G817" s="1">
        <v>43087</v>
      </c>
      <c r="H817" s="1">
        <v>43091</v>
      </c>
      <c r="I817" s="1">
        <v>44551</v>
      </c>
      <c r="J817" s="966" t="s">
        <v>18356</v>
      </c>
      <c r="K817" t="s">
        <v>18357</v>
      </c>
      <c r="L817" t="s">
        <v>12</v>
      </c>
      <c r="M817" t="s">
        <v>18356</v>
      </c>
      <c r="N817" t="s">
        <v>18358</v>
      </c>
    </row>
    <row r="818" spans="1:14" x14ac:dyDescent="0.25">
      <c r="A818" s="3">
        <v>815</v>
      </c>
      <c r="B818" t="s">
        <v>693</v>
      </c>
      <c r="C818" t="s">
        <v>694</v>
      </c>
      <c r="D818" t="s">
        <v>695</v>
      </c>
      <c r="E818" t="s">
        <v>12</v>
      </c>
      <c r="F818" t="s">
        <v>696</v>
      </c>
      <c r="G818" s="1">
        <v>43087</v>
      </c>
      <c r="H818" s="1">
        <v>43091</v>
      </c>
      <c r="I818" s="1">
        <v>44551</v>
      </c>
      <c r="J818" s="966" t="s">
        <v>18356</v>
      </c>
      <c r="K818" t="s">
        <v>18357</v>
      </c>
      <c r="L818" t="s">
        <v>12</v>
      </c>
      <c r="M818" t="s">
        <v>18356</v>
      </c>
      <c r="N818" t="s">
        <v>18358</v>
      </c>
    </row>
    <row r="819" spans="1:14" x14ac:dyDescent="0.25">
      <c r="A819" s="3">
        <v>816</v>
      </c>
      <c r="B819" t="s">
        <v>693</v>
      </c>
      <c r="C819" t="s">
        <v>694</v>
      </c>
      <c r="D819" t="s">
        <v>695</v>
      </c>
      <c r="E819" t="s">
        <v>12</v>
      </c>
      <c r="F819" t="s">
        <v>698</v>
      </c>
      <c r="G819" s="1">
        <v>43074</v>
      </c>
      <c r="H819" s="1">
        <v>43109</v>
      </c>
      <c r="I819" s="1">
        <v>44569</v>
      </c>
      <c r="J819" s="966" t="s">
        <v>18359</v>
      </c>
      <c r="K819" t="s">
        <v>18360</v>
      </c>
      <c r="L819" t="s">
        <v>12</v>
      </c>
      <c r="M819" t="s">
        <v>18359</v>
      </c>
      <c r="N819" t="s">
        <v>18361</v>
      </c>
    </row>
    <row r="820" spans="1:14" x14ac:dyDescent="0.25">
      <c r="A820" s="3">
        <v>817</v>
      </c>
      <c r="B820" t="s">
        <v>693</v>
      </c>
      <c r="C820" t="s">
        <v>694</v>
      </c>
      <c r="D820" t="s">
        <v>695</v>
      </c>
      <c r="E820" t="s">
        <v>12</v>
      </c>
      <c r="F820" t="s">
        <v>698</v>
      </c>
      <c r="G820" s="1">
        <v>43074</v>
      </c>
      <c r="H820" s="1">
        <v>43109</v>
      </c>
      <c r="I820" s="1">
        <v>44569</v>
      </c>
      <c r="J820" s="966" t="s">
        <v>18359</v>
      </c>
      <c r="K820" t="s">
        <v>18360</v>
      </c>
      <c r="L820" t="s">
        <v>12</v>
      </c>
      <c r="M820" t="s">
        <v>18359</v>
      </c>
      <c r="N820" t="s">
        <v>18361</v>
      </c>
    </row>
    <row r="821" spans="1:14" x14ac:dyDescent="0.25">
      <c r="A821" s="3">
        <v>818</v>
      </c>
      <c r="B821" t="s">
        <v>693</v>
      </c>
      <c r="C821" t="s">
        <v>694</v>
      </c>
      <c r="D821" t="s">
        <v>695</v>
      </c>
      <c r="E821" t="s">
        <v>12</v>
      </c>
      <c r="F821" t="s">
        <v>698</v>
      </c>
      <c r="G821" s="1">
        <v>43074</v>
      </c>
      <c r="H821" s="1">
        <v>43109</v>
      </c>
      <c r="I821" s="1">
        <v>44569</v>
      </c>
      <c r="J821" s="966" t="s">
        <v>18359</v>
      </c>
      <c r="K821" t="s">
        <v>18360</v>
      </c>
      <c r="L821" t="s">
        <v>12</v>
      </c>
      <c r="M821" t="s">
        <v>18359</v>
      </c>
      <c r="N821" t="s">
        <v>18361</v>
      </c>
    </row>
    <row r="822" spans="1:14" x14ac:dyDescent="0.25">
      <c r="A822" s="3">
        <v>819</v>
      </c>
      <c r="B822" t="s">
        <v>693</v>
      </c>
      <c r="C822" t="s">
        <v>694</v>
      </c>
      <c r="D822" t="s">
        <v>695</v>
      </c>
      <c r="E822" t="s">
        <v>12</v>
      </c>
      <c r="F822" t="s">
        <v>698</v>
      </c>
      <c r="G822" s="1">
        <v>43074</v>
      </c>
      <c r="H822" s="1">
        <v>43109</v>
      </c>
      <c r="I822" s="1">
        <v>44569</v>
      </c>
      <c r="J822" s="966" t="s">
        <v>18362</v>
      </c>
      <c r="K822" t="s">
        <v>18363</v>
      </c>
      <c r="L822" t="s">
        <v>12</v>
      </c>
      <c r="M822" t="s">
        <v>18362</v>
      </c>
      <c r="N822" t="s">
        <v>18364</v>
      </c>
    </row>
    <row r="823" spans="1:14" x14ac:dyDescent="0.25">
      <c r="A823" s="3">
        <v>820</v>
      </c>
      <c r="B823" t="s">
        <v>693</v>
      </c>
      <c r="C823" t="s">
        <v>694</v>
      </c>
      <c r="D823" t="s">
        <v>695</v>
      </c>
      <c r="E823" t="s">
        <v>12</v>
      </c>
      <c r="F823" t="s">
        <v>698</v>
      </c>
      <c r="G823" s="1">
        <v>43074</v>
      </c>
      <c r="H823" s="1">
        <v>43109</v>
      </c>
      <c r="I823" s="1">
        <v>44569</v>
      </c>
      <c r="J823" s="966" t="s">
        <v>18362</v>
      </c>
      <c r="K823" t="s">
        <v>18363</v>
      </c>
      <c r="L823" t="s">
        <v>12</v>
      </c>
      <c r="M823" t="s">
        <v>18362</v>
      </c>
      <c r="N823" t="s">
        <v>18364</v>
      </c>
    </row>
    <row r="824" spans="1:14" x14ac:dyDescent="0.25">
      <c r="A824" s="3">
        <v>821</v>
      </c>
      <c r="B824" t="s">
        <v>693</v>
      </c>
      <c r="C824" t="s">
        <v>694</v>
      </c>
      <c r="D824" t="s">
        <v>695</v>
      </c>
      <c r="E824" t="s">
        <v>12</v>
      </c>
      <c r="F824" t="s">
        <v>698</v>
      </c>
      <c r="G824" s="1">
        <v>43074</v>
      </c>
      <c r="H824" s="1">
        <v>43109</v>
      </c>
      <c r="I824" s="1">
        <v>44569</v>
      </c>
      <c r="J824" s="966" t="s">
        <v>18362</v>
      </c>
      <c r="K824" t="s">
        <v>18363</v>
      </c>
      <c r="L824" t="s">
        <v>12</v>
      </c>
      <c r="M824" t="s">
        <v>18362</v>
      </c>
      <c r="N824" t="s">
        <v>18364</v>
      </c>
    </row>
    <row r="825" spans="1:14" x14ac:dyDescent="0.25">
      <c r="A825" s="3">
        <v>822</v>
      </c>
      <c r="B825" t="s">
        <v>693</v>
      </c>
      <c r="C825" t="s">
        <v>694</v>
      </c>
      <c r="D825" t="s">
        <v>695</v>
      </c>
      <c r="E825" t="s">
        <v>12</v>
      </c>
      <c r="F825" t="s">
        <v>698</v>
      </c>
      <c r="G825" s="1">
        <v>43074</v>
      </c>
      <c r="H825" s="1">
        <v>43109</v>
      </c>
      <c r="I825" s="1">
        <v>44569</v>
      </c>
      <c r="J825" s="966" t="s">
        <v>18365</v>
      </c>
      <c r="K825" t="s">
        <v>18366</v>
      </c>
      <c r="L825" t="s">
        <v>12</v>
      </c>
      <c r="M825" t="s">
        <v>18365</v>
      </c>
      <c r="N825" t="s">
        <v>18367</v>
      </c>
    </row>
    <row r="826" spans="1:14" x14ac:dyDescent="0.25">
      <c r="A826" s="3">
        <v>823</v>
      </c>
      <c r="B826" t="s">
        <v>693</v>
      </c>
      <c r="C826" t="s">
        <v>694</v>
      </c>
      <c r="D826" t="s">
        <v>695</v>
      </c>
      <c r="E826" t="s">
        <v>12</v>
      </c>
      <c r="F826" t="s">
        <v>698</v>
      </c>
      <c r="G826" s="1">
        <v>43074</v>
      </c>
      <c r="H826" s="1">
        <v>43109</v>
      </c>
      <c r="I826" s="1">
        <v>44569</v>
      </c>
      <c r="J826" s="966" t="s">
        <v>18365</v>
      </c>
      <c r="K826" t="s">
        <v>18366</v>
      </c>
      <c r="L826" t="s">
        <v>12</v>
      </c>
      <c r="M826" t="s">
        <v>18365</v>
      </c>
      <c r="N826" t="s">
        <v>18367</v>
      </c>
    </row>
    <row r="827" spans="1:14" x14ac:dyDescent="0.25">
      <c r="A827" s="3">
        <v>824</v>
      </c>
      <c r="B827" t="s">
        <v>693</v>
      </c>
      <c r="C827" t="s">
        <v>694</v>
      </c>
      <c r="D827" t="s">
        <v>695</v>
      </c>
      <c r="E827" t="s">
        <v>12</v>
      </c>
      <c r="F827" t="s">
        <v>698</v>
      </c>
      <c r="G827" s="1">
        <v>43074</v>
      </c>
      <c r="H827" s="1">
        <v>43109</v>
      </c>
      <c r="I827" s="1">
        <v>44569</v>
      </c>
      <c r="J827" s="966" t="s">
        <v>18365</v>
      </c>
      <c r="K827" t="s">
        <v>18366</v>
      </c>
      <c r="L827" t="s">
        <v>12</v>
      </c>
      <c r="M827" t="s">
        <v>18365</v>
      </c>
      <c r="N827" t="s">
        <v>18367</v>
      </c>
    </row>
    <row r="828" spans="1:14" x14ac:dyDescent="0.25">
      <c r="A828" s="3">
        <v>825</v>
      </c>
      <c r="B828" t="s">
        <v>693</v>
      </c>
      <c r="C828" t="s">
        <v>694</v>
      </c>
      <c r="D828" t="s">
        <v>695</v>
      </c>
      <c r="E828" t="s">
        <v>12</v>
      </c>
      <c r="F828" t="s">
        <v>698</v>
      </c>
      <c r="G828" s="1">
        <v>43074</v>
      </c>
      <c r="H828" s="1">
        <v>43109</v>
      </c>
      <c r="I828" s="1">
        <v>44569</v>
      </c>
      <c r="J828" s="966" t="s">
        <v>18368</v>
      </c>
      <c r="K828" t="s">
        <v>18369</v>
      </c>
      <c r="L828" t="s">
        <v>12</v>
      </c>
      <c r="M828" t="s">
        <v>18368</v>
      </c>
      <c r="N828" t="s">
        <v>18370</v>
      </c>
    </row>
    <row r="829" spans="1:14" x14ac:dyDescent="0.25">
      <c r="A829" s="3">
        <v>826</v>
      </c>
      <c r="B829" t="s">
        <v>693</v>
      </c>
      <c r="C829" t="s">
        <v>694</v>
      </c>
      <c r="D829" t="s">
        <v>695</v>
      </c>
      <c r="E829" t="s">
        <v>12</v>
      </c>
      <c r="F829" t="s">
        <v>698</v>
      </c>
      <c r="G829" s="1">
        <v>43074</v>
      </c>
      <c r="H829" s="1">
        <v>43109</v>
      </c>
      <c r="I829" s="1">
        <v>44569</v>
      </c>
      <c r="J829" s="966" t="s">
        <v>18368</v>
      </c>
      <c r="K829" t="s">
        <v>18369</v>
      </c>
      <c r="L829" t="s">
        <v>12</v>
      </c>
      <c r="M829" t="s">
        <v>18368</v>
      </c>
      <c r="N829" t="s">
        <v>18370</v>
      </c>
    </row>
    <row r="830" spans="1:14" x14ac:dyDescent="0.25">
      <c r="A830" s="3">
        <v>827</v>
      </c>
      <c r="B830" t="s">
        <v>693</v>
      </c>
      <c r="C830" t="s">
        <v>694</v>
      </c>
      <c r="D830" t="s">
        <v>695</v>
      </c>
      <c r="E830" t="s">
        <v>12</v>
      </c>
      <c r="F830" t="s">
        <v>698</v>
      </c>
      <c r="G830" s="1">
        <v>43074</v>
      </c>
      <c r="H830" s="1">
        <v>43109</v>
      </c>
      <c r="I830" s="1">
        <v>44569</v>
      </c>
      <c r="J830" s="966" t="s">
        <v>18368</v>
      </c>
      <c r="K830" t="s">
        <v>18369</v>
      </c>
      <c r="L830" t="s">
        <v>12</v>
      </c>
      <c r="M830" t="s">
        <v>18368</v>
      </c>
      <c r="N830" t="s">
        <v>18370</v>
      </c>
    </row>
    <row r="831" spans="1:14" x14ac:dyDescent="0.25">
      <c r="A831" s="3">
        <v>828</v>
      </c>
      <c r="B831" t="s">
        <v>693</v>
      </c>
      <c r="C831" t="s">
        <v>694</v>
      </c>
      <c r="D831" t="s">
        <v>695</v>
      </c>
      <c r="E831" t="s">
        <v>12</v>
      </c>
      <c r="F831" t="s">
        <v>698</v>
      </c>
      <c r="G831" s="1">
        <v>43074</v>
      </c>
      <c r="H831" s="1">
        <v>43109</v>
      </c>
      <c r="I831" s="1">
        <v>44569</v>
      </c>
      <c r="J831" s="966" t="s">
        <v>18371</v>
      </c>
      <c r="K831" t="s">
        <v>18372</v>
      </c>
      <c r="L831" t="s">
        <v>12</v>
      </c>
      <c r="M831" t="s">
        <v>18371</v>
      </c>
      <c r="N831" t="s">
        <v>18373</v>
      </c>
    </row>
    <row r="832" spans="1:14" x14ac:dyDescent="0.25">
      <c r="A832" s="3">
        <v>829</v>
      </c>
      <c r="B832" t="s">
        <v>693</v>
      </c>
      <c r="C832" t="s">
        <v>694</v>
      </c>
      <c r="D832" t="s">
        <v>695</v>
      </c>
      <c r="E832" t="s">
        <v>12</v>
      </c>
      <c r="F832" t="s">
        <v>698</v>
      </c>
      <c r="G832" s="1">
        <v>43074</v>
      </c>
      <c r="H832" s="1">
        <v>43109</v>
      </c>
      <c r="I832" s="1">
        <v>44569</v>
      </c>
      <c r="J832" s="966" t="s">
        <v>18371</v>
      </c>
      <c r="K832" t="s">
        <v>18372</v>
      </c>
      <c r="L832" t="s">
        <v>12</v>
      </c>
      <c r="M832" t="s">
        <v>18371</v>
      </c>
      <c r="N832" t="s">
        <v>18373</v>
      </c>
    </row>
    <row r="833" spans="1:14" x14ac:dyDescent="0.25">
      <c r="A833" s="3">
        <v>830</v>
      </c>
      <c r="B833" t="s">
        <v>693</v>
      </c>
      <c r="C833" t="s">
        <v>694</v>
      </c>
      <c r="D833" t="s">
        <v>695</v>
      </c>
      <c r="E833" t="s">
        <v>12</v>
      </c>
      <c r="F833" t="s">
        <v>698</v>
      </c>
      <c r="G833" s="1">
        <v>43074</v>
      </c>
      <c r="H833" s="1">
        <v>43109</v>
      </c>
      <c r="I833" s="1">
        <v>44569</v>
      </c>
      <c r="J833" s="966" t="s">
        <v>18371</v>
      </c>
      <c r="K833" t="s">
        <v>18372</v>
      </c>
      <c r="L833" t="s">
        <v>12</v>
      </c>
      <c r="M833" t="s">
        <v>18374</v>
      </c>
      <c r="N833" t="s">
        <v>18373</v>
      </c>
    </row>
    <row r="834" spans="1:14" x14ac:dyDescent="0.25">
      <c r="A834" s="3">
        <v>831</v>
      </c>
      <c r="B834" t="s">
        <v>693</v>
      </c>
      <c r="C834" t="s">
        <v>694</v>
      </c>
      <c r="D834" t="s">
        <v>695</v>
      </c>
      <c r="E834" t="s">
        <v>12</v>
      </c>
      <c r="F834" t="s">
        <v>699</v>
      </c>
      <c r="G834" s="1">
        <v>43074</v>
      </c>
      <c r="H834" s="1">
        <v>43113</v>
      </c>
      <c r="I834" s="1">
        <v>44573</v>
      </c>
      <c r="J834" s="966" t="s">
        <v>18375</v>
      </c>
      <c r="K834" t="s">
        <v>18376</v>
      </c>
      <c r="L834" t="s">
        <v>12</v>
      </c>
      <c r="M834" t="s">
        <v>18375</v>
      </c>
      <c r="N834" t="s">
        <v>18377</v>
      </c>
    </row>
    <row r="835" spans="1:14" x14ac:dyDescent="0.25">
      <c r="A835" s="3">
        <v>832</v>
      </c>
      <c r="B835" t="s">
        <v>693</v>
      </c>
      <c r="C835" t="s">
        <v>694</v>
      </c>
      <c r="D835" t="s">
        <v>695</v>
      </c>
      <c r="E835" t="s">
        <v>12</v>
      </c>
      <c r="F835" t="s">
        <v>699</v>
      </c>
      <c r="G835" s="1">
        <v>43074</v>
      </c>
      <c r="H835" s="1">
        <v>43113</v>
      </c>
      <c r="I835" s="1">
        <v>44573</v>
      </c>
      <c r="J835" s="966" t="s">
        <v>18375</v>
      </c>
      <c r="K835" t="s">
        <v>18376</v>
      </c>
      <c r="L835" t="s">
        <v>12</v>
      </c>
      <c r="M835" t="s">
        <v>18375</v>
      </c>
      <c r="N835" t="s">
        <v>18377</v>
      </c>
    </row>
    <row r="836" spans="1:14" x14ac:dyDescent="0.25">
      <c r="A836" s="3">
        <v>833</v>
      </c>
      <c r="B836" t="s">
        <v>693</v>
      </c>
      <c r="C836" t="s">
        <v>694</v>
      </c>
      <c r="D836" t="s">
        <v>695</v>
      </c>
      <c r="E836" t="s">
        <v>12</v>
      </c>
      <c r="F836" t="s">
        <v>699</v>
      </c>
      <c r="G836" s="1">
        <v>43074</v>
      </c>
      <c r="H836" s="1">
        <v>43113</v>
      </c>
      <c r="I836" s="1">
        <v>44573</v>
      </c>
      <c r="J836" s="966" t="s">
        <v>18375</v>
      </c>
      <c r="K836" t="s">
        <v>18376</v>
      </c>
      <c r="L836" t="s">
        <v>12</v>
      </c>
      <c r="M836" t="s">
        <v>18375</v>
      </c>
      <c r="N836" t="s">
        <v>18377</v>
      </c>
    </row>
    <row r="837" spans="1:14" x14ac:dyDescent="0.25">
      <c r="A837" s="3">
        <v>834</v>
      </c>
      <c r="B837" t="s">
        <v>693</v>
      </c>
      <c r="C837" t="s">
        <v>694</v>
      </c>
      <c r="D837" t="s">
        <v>695</v>
      </c>
      <c r="E837" t="s">
        <v>12</v>
      </c>
      <c r="F837" t="s">
        <v>699</v>
      </c>
      <c r="G837" s="1">
        <v>43074</v>
      </c>
      <c r="H837" s="1">
        <v>43113</v>
      </c>
      <c r="I837" s="1">
        <v>44573</v>
      </c>
      <c r="J837" s="966" t="s">
        <v>18378</v>
      </c>
      <c r="K837" t="s">
        <v>18379</v>
      </c>
      <c r="L837" t="s">
        <v>12</v>
      </c>
      <c r="M837" t="s">
        <v>18378</v>
      </c>
      <c r="N837" t="s">
        <v>18380</v>
      </c>
    </row>
    <row r="838" spans="1:14" x14ac:dyDescent="0.25">
      <c r="A838" s="3">
        <v>835</v>
      </c>
      <c r="B838" t="s">
        <v>693</v>
      </c>
      <c r="C838" t="s">
        <v>694</v>
      </c>
      <c r="D838" t="s">
        <v>695</v>
      </c>
      <c r="E838" t="s">
        <v>12</v>
      </c>
      <c r="F838" t="s">
        <v>699</v>
      </c>
      <c r="G838" s="1">
        <v>43074</v>
      </c>
      <c r="H838" s="1">
        <v>43113</v>
      </c>
      <c r="I838" s="1">
        <v>44573</v>
      </c>
      <c r="J838" s="966" t="s">
        <v>18378</v>
      </c>
      <c r="K838" t="s">
        <v>18379</v>
      </c>
      <c r="L838" t="s">
        <v>12</v>
      </c>
      <c r="M838" t="s">
        <v>18378</v>
      </c>
      <c r="N838" t="s">
        <v>18380</v>
      </c>
    </row>
    <row r="839" spans="1:14" x14ac:dyDescent="0.25">
      <c r="A839" s="3">
        <v>836</v>
      </c>
      <c r="B839" t="s">
        <v>693</v>
      </c>
      <c r="C839" t="s">
        <v>694</v>
      </c>
      <c r="D839" t="s">
        <v>695</v>
      </c>
      <c r="E839" t="s">
        <v>12</v>
      </c>
      <c r="F839" t="s">
        <v>699</v>
      </c>
      <c r="G839" s="1">
        <v>43074</v>
      </c>
      <c r="H839" s="1">
        <v>43113</v>
      </c>
      <c r="I839" s="1">
        <v>44573</v>
      </c>
      <c r="J839" s="966" t="s">
        <v>18378</v>
      </c>
      <c r="K839" t="s">
        <v>18379</v>
      </c>
      <c r="L839" t="s">
        <v>12</v>
      </c>
      <c r="M839" t="s">
        <v>18378</v>
      </c>
      <c r="N839" t="s">
        <v>18380</v>
      </c>
    </row>
    <row r="840" spans="1:14" x14ac:dyDescent="0.25">
      <c r="A840" s="3">
        <v>837</v>
      </c>
      <c r="B840" t="s">
        <v>693</v>
      </c>
      <c r="C840" t="s">
        <v>694</v>
      </c>
      <c r="D840" t="s">
        <v>695</v>
      </c>
      <c r="E840" t="s">
        <v>12</v>
      </c>
      <c r="F840" t="s">
        <v>699</v>
      </c>
      <c r="G840" s="1">
        <v>43074</v>
      </c>
      <c r="H840" s="1">
        <v>43113</v>
      </c>
      <c r="I840" s="1">
        <v>44573</v>
      </c>
      <c r="J840" s="966" t="s">
        <v>18381</v>
      </c>
      <c r="K840" t="s">
        <v>18382</v>
      </c>
      <c r="L840" t="s">
        <v>12</v>
      </c>
      <c r="M840" t="s">
        <v>18381</v>
      </c>
      <c r="N840" t="s">
        <v>18383</v>
      </c>
    </row>
    <row r="841" spans="1:14" x14ac:dyDescent="0.25">
      <c r="A841" s="3">
        <v>838</v>
      </c>
      <c r="B841" t="s">
        <v>693</v>
      </c>
      <c r="C841" t="s">
        <v>694</v>
      </c>
      <c r="D841" t="s">
        <v>695</v>
      </c>
      <c r="E841" t="s">
        <v>12</v>
      </c>
      <c r="F841" t="s">
        <v>699</v>
      </c>
      <c r="G841" s="1">
        <v>43074</v>
      </c>
      <c r="H841" s="1">
        <v>43113</v>
      </c>
      <c r="I841" s="1">
        <v>44573</v>
      </c>
      <c r="J841" s="966" t="s">
        <v>18381</v>
      </c>
      <c r="K841" t="s">
        <v>18382</v>
      </c>
      <c r="L841" t="s">
        <v>12</v>
      </c>
      <c r="M841" t="s">
        <v>18381</v>
      </c>
      <c r="N841" t="s">
        <v>18383</v>
      </c>
    </row>
    <row r="842" spans="1:14" x14ac:dyDescent="0.25">
      <c r="A842" s="3">
        <v>839</v>
      </c>
      <c r="B842" t="s">
        <v>693</v>
      </c>
      <c r="C842" t="s">
        <v>694</v>
      </c>
      <c r="D842" t="s">
        <v>695</v>
      </c>
      <c r="E842" t="s">
        <v>12</v>
      </c>
      <c r="F842" t="s">
        <v>699</v>
      </c>
      <c r="G842" s="1">
        <v>43074</v>
      </c>
      <c r="H842" s="1">
        <v>43113</v>
      </c>
      <c r="I842" s="1">
        <v>44573</v>
      </c>
      <c r="J842" s="966" t="s">
        <v>18381</v>
      </c>
      <c r="K842" t="s">
        <v>18382</v>
      </c>
      <c r="L842" t="s">
        <v>12</v>
      </c>
      <c r="M842" t="s">
        <v>18381</v>
      </c>
      <c r="N842" t="s">
        <v>18383</v>
      </c>
    </row>
    <row r="843" spans="1:14" x14ac:dyDescent="0.25">
      <c r="A843" s="3">
        <v>840</v>
      </c>
      <c r="B843" t="s">
        <v>693</v>
      </c>
      <c r="C843" t="s">
        <v>694</v>
      </c>
      <c r="D843" t="s">
        <v>695</v>
      </c>
      <c r="E843" t="s">
        <v>12</v>
      </c>
      <c r="F843" t="s">
        <v>699</v>
      </c>
      <c r="G843" s="1">
        <v>43074</v>
      </c>
      <c r="H843" s="1">
        <v>43113</v>
      </c>
      <c r="I843" s="1">
        <v>44573</v>
      </c>
      <c r="J843" s="966" t="s">
        <v>18384</v>
      </c>
      <c r="K843" t="s">
        <v>18385</v>
      </c>
      <c r="L843" t="s">
        <v>12</v>
      </c>
      <c r="M843" t="s">
        <v>18384</v>
      </c>
      <c r="N843" t="s">
        <v>18386</v>
      </c>
    </row>
    <row r="844" spans="1:14" x14ac:dyDescent="0.25">
      <c r="A844" s="3">
        <v>841</v>
      </c>
      <c r="B844" t="s">
        <v>693</v>
      </c>
      <c r="C844" t="s">
        <v>694</v>
      </c>
      <c r="D844" t="s">
        <v>695</v>
      </c>
      <c r="E844" t="s">
        <v>12</v>
      </c>
      <c r="F844" t="s">
        <v>699</v>
      </c>
      <c r="G844" s="1">
        <v>43074</v>
      </c>
      <c r="H844" s="1">
        <v>43113</v>
      </c>
      <c r="I844" s="1">
        <v>44573</v>
      </c>
      <c r="J844" s="966" t="s">
        <v>18384</v>
      </c>
      <c r="K844" t="s">
        <v>18385</v>
      </c>
      <c r="L844" t="s">
        <v>12</v>
      </c>
      <c r="M844" t="s">
        <v>18384</v>
      </c>
      <c r="N844" t="s">
        <v>18386</v>
      </c>
    </row>
    <row r="845" spans="1:14" x14ac:dyDescent="0.25">
      <c r="A845" s="3">
        <v>842</v>
      </c>
      <c r="B845" t="s">
        <v>693</v>
      </c>
      <c r="C845" t="s">
        <v>694</v>
      </c>
      <c r="D845" t="s">
        <v>695</v>
      </c>
      <c r="E845" t="s">
        <v>12</v>
      </c>
      <c r="F845" t="s">
        <v>699</v>
      </c>
      <c r="G845" s="1">
        <v>43074</v>
      </c>
      <c r="H845" s="1">
        <v>43113</v>
      </c>
      <c r="I845" s="1">
        <v>44573</v>
      </c>
      <c r="J845" s="966" t="s">
        <v>18384</v>
      </c>
      <c r="K845" t="s">
        <v>18385</v>
      </c>
      <c r="L845" t="s">
        <v>12</v>
      </c>
      <c r="M845" t="s">
        <v>18384</v>
      </c>
      <c r="N845" t="s">
        <v>18386</v>
      </c>
    </row>
    <row r="846" spans="1:14" x14ac:dyDescent="0.25">
      <c r="A846" s="3">
        <v>843</v>
      </c>
      <c r="B846" t="s">
        <v>693</v>
      </c>
      <c r="C846" t="s">
        <v>694</v>
      </c>
      <c r="D846" t="s">
        <v>695</v>
      </c>
      <c r="E846" t="s">
        <v>12</v>
      </c>
      <c r="F846" t="s">
        <v>699</v>
      </c>
      <c r="G846" s="1">
        <v>43074</v>
      </c>
      <c r="H846" s="1">
        <v>43113</v>
      </c>
      <c r="I846" s="1">
        <v>44573</v>
      </c>
      <c r="J846" s="966" t="s">
        <v>18387</v>
      </c>
      <c r="K846" t="s">
        <v>18388</v>
      </c>
      <c r="L846" t="s">
        <v>12</v>
      </c>
      <c r="M846" t="s">
        <v>18387</v>
      </c>
      <c r="N846" t="s">
        <v>18389</v>
      </c>
    </row>
    <row r="847" spans="1:14" x14ac:dyDescent="0.25">
      <c r="A847" s="3">
        <v>844</v>
      </c>
      <c r="B847" t="s">
        <v>693</v>
      </c>
      <c r="C847" t="s">
        <v>694</v>
      </c>
      <c r="D847" t="s">
        <v>695</v>
      </c>
      <c r="E847" t="s">
        <v>12</v>
      </c>
      <c r="F847" t="s">
        <v>699</v>
      </c>
      <c r="G847" s="1">
        <v>43074</v>
      </c>
      <c r="H847" s="1">
        <v>43113</v>
      </c>
      <c r="I847" s="1">
        <v>44573</v>
      </c>
      <c r="J847" s="966" t="s">
        <v>18387</v>
      </c>
      <c r="K847" t="s">
        <v>18388</v>
      </c>
      <c r="L847" t="s">
        <v>12</v>
      </c>
      <c r="M847" t="s">
        <v>18387</v>
      </c>
      <c r="N847" t="s">
        <v>18389</v>
      </c>
    </row>
    <row r="848" spans="1:14" x14ac:dyDescent="0.25">
      <c r="A848" s="3">
        <v>845</v>
      </c>
      <c r="B848" t="s">
        <v>693</v>
      </c>
      <c r="C848" t="s">
        <v>694</v>
      </c>
      <c r="D848" t="s">
        <v>695</v>
      </c>
      <c r="E848" t="s">
        <v>12</v>
      </c>
      <c r="F848" t="s">
        <v>699</v>
      </c>
      <c r="G848" s="1">
        <v>43074</v>
      </c>
      <c r="H848" s="1">
        <v>43113</v>
      </c>
      <c r="I848" s="1">
        <v>44573</v>
      </c>
      <c r="J848" s="966" t="s">
        <v>18387</v>
      </c>
      <c r="K848" t="s">
        <v>18388</v>
      </c>
      <c r="L848" t="s">
        <v>12</v>
      </c>
      <c r="M848" t="s">
        <v>18387</v>
      </c>
      <c r="N848" t="s">
        <v>18389</v>
      </c>
    </row>
    <row r="849" spans="1:14" x14ac:dyDescent="0.25">
      <c r="A849" s="3">
        <v>846</v>
      </c>
      <c r="B849" t="s">
        <v>693</v>
      </c>
      <c r="C849" t="s">
        <v>694</v>
      </c>
      <c r="D849" t="s">
        <v>695</v>
      </c>
      <c r="E849" t="s">
        <v>12</v>
      </c>
      <c r="F849" t="s">
        <v>699</v>
      </c>
      <c r="G849" s="1">
        <v>43074</v>
      </c>
      <c r="H849" s="1">
        <v>43113</v>
      </c>
      <c r="I849" s="1">
        <v>44573</v>
      </c>
      <c r="J849" s="966" t="s">
        <v>18390</v>
      </c>
      <c r="K849" t="s">
        <v>18391</v>
      </c>
      <c r="L849" t="s">
        <v>12</v>
      </c>
      <c r="M849" t="s">
        <v>18390</v>
      </c>
      <c r="N849" t="s">
        <v>18392</v>
      </c>
    </row>
    <row r="850" spans="1:14" x14ac:dyDescent="0.25">
      <c r="A850" s="3">
        <v>847</v>
      </c>
      <c r="B850" t="s">
        <v>693</v>
      </c>
      <c r="C850" t="s">
        <v>694</v>
      </c>
      <c r="D850" t="s">
        <v>695</v>
      </c>
      <c r="E850" t="s">
        <v>12</v>
      </c>
      <c r="F850" t="s">
        <v>699</v>
      </c>
      <c r="G850" s="1">
        <v>43074</v>
      </c>
      <c r="H850" s="1">
        <v>43113</v>
      </c>
      <c r="I850" s="1">
        <v>44573</v>
      </c>
      <c r="J850" s="966" t="s">
        <v>18390</v>
      </c>
      <c r="K850" t="s">
        <v>18391</v>
      </c>
      <c r="L850" t="s">
        <v>12</v>
      </c>
      <c r="M850" t="s">
        <v>18390</v>
      </c>
      <c r="N850" t="s">
        <v>18392</v>
      </c>
    </row>
    <row r="851" spans="1:14" x14ac:dyDescent="0.25">
      <c r="A851" s="3">
        <v>848</v>
      </c>
      <c r="B851" t="s">
        <v>693</v>
      </c>
      <c r="C851" t="s">
        <v>694</v>
      </c>
      <c r="D851" t="s">
        <v>695</v>
      </c>
      <c r="E851" t="s">
        <v>12</v>
      </c>
      <c r="F851" t="s">
        <v>699</v>
      </c>
      <c r="G851" s="1">
        <v>43074</v>
      </c>
      <c r="H851" s="1">
        <v>43113</v>
      </c>
      <c r="I851" s="1">
        <v>44573</v>
      </c>
      <c r="J851" s="966" t="s">
        <v>18390</v>
      </c>
      <c r="K851" t="s">
        <v>18391</v>
      </c>
      <c r="L851" t="s">
        <v>12</v>
      </c>
      <c r="M851" t="s">
        <v>18390</v>
      </c>
      <c r="N851" t="s">
        <v>18392</v>
      </c>
    </row>
    <row r="852" spans="1:14" x14ac:dyDescent="0.25">
      <c r="A852" s="3">
        <v>849</v>
      </c>
      <c r="B852" t="s">
        <v>693</v>
      </c>
      <c r="C852" t="s">
        <v>694</v>
      </c>
      <c r="D852" t="s">
        <v>695</v>
      </c>
      <c r="E852" t="s">
        <v>12</v>
      </c>
      <c r="F852" t="s">
        <v>699</v>
      </c>
      <c r="G852" s="1">
        <v>43074</v>
      </c>
      <c r="H852" s="1">
        <v>43113</v>
      </c>
      <c r="I852" s="1">
        <v>44573</v>
      </c>
      <c r="J852" s="966" t="s">
        <v>18393</v>
      </c>
      <c r="K852" t="s">
        <v>18394</v>
      </c>
      <c r="L852" t="s">
        <v>12</v>
      </c>
      <c r="M852" t="s">
        <v>18393</v>
      </c>
      <c r="N852" t="s">
        <v>18395</v>
      </c>
    </row>
    <row r="853" spans="1:14" x14ac:dyDescent="0.25">
      <c r="A853" s="3">
        <v>850</v>
      </c>
      <c r="B853" t="s">
        <v>693</v>
      </c>
      <c r="C853" t="s">
        <v>694</v>
      </c>
      <c r="D853" t="s">
        <v>695</v>
      </c>
      <c r="E853" t="s">
        <v>12</v>
      </c>
      <c r="F853" t="s">
        <v>699</v>
      </c>
      <c r="G853" s="1">
        <v>43074</v>
      </c>
      <c r="H853" s="1">
        <v>43113</v>
      </c>
      <c r="I853" s="1">
        <v>44573</v>
      </c>
      <c r="J853" s="966" t="s">
        <v>18393</v>
      </c>
      <c r="K853" t="s">
        <v>18394</v>
      </c>
      <c r="L853" t="s">
        <v>12</v>
      </c>
      <c r="M853" t="s">
        <v>18396</v>
      </c>
      <c r="N853" t="s">
        <v>18395</v>
      </c>
    </row>
    <row r="854" spans="1:14" x14ac:dyDescent="0.25">
      <c r="A854" s="3">
        <v>851</v>
      </c>
      <c r="B854" t="s">
        <v>693</v>
      </c>
      <c r="C854" t="s">
        <v>694</v>
      </c>
      <c r="D854" t="s">
        <v>695</v>
      </c>
      <c r="E854" t="s">
        <v>12</v>
      </c>
      <c r="F854" t="s">
        <v>699</v>
      </c>
      <c r="G854" s="1">
        <v>43074</v>
      </c>
      <c r="H854" s="1">
        <v>43113</v>
      </c>
      <c r="I854" s="1">
        <v>44573</v>
      </c>
      <c r="J854" s="966" t="s">
        <v>18397</v>
      </c>
      <c r="K854" t="s">
        <v>18398</v>
      </c>
      <c r="L854" t="s">
        <v>12</v>
      </c>
      <c r="M854" t="s">
        <v>18397</v>
      </c>
      <c r="N854" t="s">
        <v>18399</v>
      </c>
    </row>
    <row r="855" spans="1:14" x14ac:dyDescent="0.25">
      <c r="A855" s="3">
        <v>852</v>
      </c>
      <c r="B855" t="s">
        <v>693</v>
      </c>
      <c r="C855" t="s">
        <v>694</v>
      </c>
      <c r="D855" t="s">
        <v>695</v>
      </c>
      <c r="E855" t="s">
        <v>12</v>
      </c>
      <c r="F855" t="s">
        <v>699</v>
      </c>
      <c r="G855" s="1">
        <v>43074</v>
      </c>
      <c r="H855" s="1">
        <v>43113</v>
      </c>
      <c r="I855" s="1">
        <v>44573</v>
      </c>
      <c r="J855" s="966" t="s">
        <v>18397</v>
      </c>
      <c r="K855" t="s">
        <v>18398</v>
      </c>
      <c r="L855" t="s">
        <v>12</v>
      </c>
      <c r="M855" t="s">
        <v>18397</v>
      </c>
      <c r="N855" t="s">
        <v>18399</v>
      </c>
    </row>
    <row r="856" spans="1:14" x14ac:dyDescent="0.25">
      <c r="A856" s="3">
        <v>853</v>
      </c>
      <c r="B856" t="s">
        <v>693</v>
      </c>
      <c r="C856" t="s">
        <v>694</v>
      </c>
      <c r="D856" t="s">
        <v>695</v>
      </c>
      <c r="E856" t="s">
        <v>12</v>
      </c>
      <c r="F856" t="s">
        <v>699</v>
      </c>
      <c r="G856" s="1">
        <v>43074</v>
      </c>
      <c r="H856" s="1">
        <v>43113</v>
      </c>
      <c r="I856" s="1">
        <v>44573</v>
      </c>
      <c r="J856" s="966" t="s">
        <v>18397</v>
      </c>
      <c r="K856" t="s">
        <v>18398</v>
      </c>
      <c r="L856" t="s">
        <v>12</v>
      </c>
      <c r="M856" t="s">
        <v>18397</v>
      </c>
      <c r="N856" t="s">
        <v>18399</v>
      </c>
    </row>
    <row r="857" spans="1:14" x14ac:dyDescent="0.25">
      <c r="A857" s="3">
        <v>854</v>
      </c>
      <c r="B857" t="s">
        <v>693</v>
      </c>
      <c r="C857" t="s">
        <v>694</v>
      </c>
      <c r="D857" t="s">
        <v>695</v>
      </c>
      <c r="E857" t="s">
        <v>12</v>
      </c>
      <c r="F857" t="s">
        <v>699</v>
      </c>
      <c r="G857" s="1">
        <v>43074</v>
      </c>
      <c r="H857" s="1">
        <v>43113</v>
      </c>
      <c r="I857" s="1">
        <v>44573</v>
      </c>
      <c r="J857" s="966" t="s">
        <v>18400</v>
      </c>
      <c r="K857" t="s">
        <v>18401</v>
      </c>
      <c r="L857" t="s">
        <v>12</v>
      </c>
      <c r="M857" t="s">
        <v>18400</v>
      </c>
      <c r="N857" t="s">
        <v>18402</v>
      </c>
    </row>
    <row r="858" spans="1:14" x14ac:dyDescent="0.25">
      <c r="A858" s="3">
        <v>855</v>
      </c>
      <c r="B858" t="s">
        <v>693</v>
      </c>
      <c r="C858" t="s">
        <v>694</v>
      </c>
      <c r="D858" t="s">
        <v>695</v>
      </c>
      <c r="E858" t="s">
        <v>12</v>
      </c>
      <c r="F858" t="s">
        <v>699</v>
      </c>
      <c r="G858" s="1">
        <v>43074</v>
      </c>
      <c r="H858" s="1">
        <v>43113</v>
      </c>
      <c r="I858" s="1">
        <v>44573</v>
      </c>
      <c r="J858" s="966" t="s">
        <v>18400</v>
      </c>
      <c r="K858" t="s">
        <v>18401</v>
      </c>
      <c r="L858" t="s">
        <v>12</v>
      </c>
      <c r="M858" t="s">
        <v>18403</v>
      </c>
      <c r="N858" t="s">
        <v>18402</v>
      </c>
    </row>
    <row r="859" spans="1:14" x14ac:dyDescent="0.25">
      <c r="A859" s="3">
        <v>856</v>
      </c>
      <c r="B859" t="s">
        <v>693</v>
      </c>
      <c r="C859" t="s">
        <v>694</v>
      </c>
      <c r="D859" t="s">
        <v>695</v>
      </c>
      <c r="E859" t="s">
        <v>12</v>
      </c>
      <c r="F859" t="s">
        <v>699</v>
      </c>
      <c r="G859" s="1">
        <v>43074</v>
      </c>
      <c r="H859" s="1">
        <v>43113</v>
      </c>
      <c r="I859" s="1">
        <v>44573</v>
      </c>
      <c r="J859" s="966" t="s">
        <v>18404</v>
      </c>
      <c r="K859" t="s">
        <v>18405</v>
      </c>
      <c r="L859" t="s">
        <v>12</v>
      </c>
      <c r="M859" t="s">
        <v>18404</v>
      </c>
      <c r="N859" t="s">
        <v>18406</v>
      </c>
    </row>
    <row r="860" spans="1:14" x14ac:dyDescent="0.25">
      <c r="A860" s="3">
        <v>857</v>
      </c>
      <c r="B860" t="s">
        <v>693</v>
      </c>
      <c r="C860" t="s">
        <v>694</v>
      </c>
      <c r="D860" t="s">
        <v>695</v>
      </c>
      <c r="E860" t="s">
        <v>12</v>
      </c>
      <c r="F860" t="s">
        <v>699</v>
      </c>
      <c r="G860" s="1">
        <v>43074</v>
      </c>
      <c r="H860" s="1">
        <v>43113</v>
      </c>
      <c r="I860" s="1">
        <v>44573</v>
      </c>
      <c r="J860" s="966" t="s">
        <v>18404</v>
      </c>
      <c r="K860" t="s">
        <v>18405</v>
      </c>
      <c r="L860" t="s">
        <v>12</v>
      </c>
      <c r="M860" t="s">
        <v>18404</v>
      </c>
      <c r="N860" t="s">
        <v>18406</v>
      </c>
    </row>
    <row r="861" spans="1:14" x14ac:dyDescent="0.25">
      <c r="A861" s="3">
        <v>858</v>
      </c>
      <c r="B861" t="s">
        <v>693</v>
      </c>
      <c r="C861" t="s">
        <v>694</v>
      </c>
      <c r="D861" t="s">
        <v>695</v>
      </c>
      <c r="E861" t="s">
        <v>12</v>
      </c>
      <c r="F861" t="s">
        <v>699</v>
      </c>
      <c r="G861" s="1">
        <v>43074</v>
      </c>
      <c r="H861" s="1">
        <v>43113</v>
      </c>
      <c r="I861" s="1">
        <v>44573</v>
      </c>
      <c r="J861" s="966" t="s">
        <v>18404</v>
      </c>
      <c r="K861" t="s">
        <v>18405</v>
      </c>
      <c r="L861" t="s">
        <v>12</v>
      </c>
      <c r="M861" t="s">
        <v>18404</v>
      </c>
      <c r="N861" t="s">
        <v>18406</v>
      </c>
    </row>
    <row r="862" spans="1:14" x14ac:dyDescent="0.25">
      <c r="A862" s="3">
        <v>859</v>
      </c>
      <c r="B862" t="s">
        <v>700</v>
      </c>
      <c r="C862" t="s">
        <v>701</v>
      </c>
      <c r="D862" t="s">
        <v>702</v>
      </c>
      <c r="E862" t="s">
        <v>12</v>
      </c>
      <c r="F862" t="s">
        <v>703</v>
      </c>
      <c r="G862" s="1">
        <v>43108</v>
      </c>
      <c r="H862" s="1">
        <v>43116</v>
      </c>
      <c r="I862" s="1">
        <v>44576</v>
      </c>
      <c r="J862" s="966" t="s">
        <v>18407</v>
      </c>
      <c r="K862" t="s">
        <v>18408</v>
      </c>
      <c r="L862" t="s">
        <v>12</v>
      </c>
      <c r="M862" t="s">
        <v>18407</v>
      </c>
      <c r="N862" t="s">
        <v>18409</v>
      </c>
    </row>
    <row r="863" spans="1:14" x14ac:dyDescent="0.25">
      <c r="A863" s="3">
        <v>860</v>
      </c>
      <c r="B863" t="s">
        <v>700</v>
      </c>
      <c r="C863" t="s">
        <v>701</v>
      </c>
      <c r="D863" t="s">
        <v>702</v>
      </c>
      <c r="E863" t="s">
        <v>12</v>
      </c>
      <c r="F863" t="s">
        <v>703</v>
      </c>
      <c r="G863" s="1">
        <v>43108</v>
      </c>
      <c r="H863" s="1">
        <v>43116</v>
      </c>
      <c r="I863" s="1">
        <v>44576</v>
      </c>
      <c r="J863" s="966" t="s">
        <v>18410</v>
      </c>
      <c r="K863" t="s">
        <v>18411</v>
      </c>
      <c r="L863" t="s">
        <v>12</v>
      </c>
      <c r="M863" t="s">
        <v>18410</v>
      </c>
      <c r="N863" t="s">
        <v>18412</v>
      </c>
    </row>
    <row r="864" spans="1:14" x14ac:dyDescent="0.25">
      <c r="A864" s="3">
        <v>861</v>
      </c>
      <c r="B864" t="s">
        <v>700</v>
      </c>
      <c r="C864" t="s">
        <v>701</v>
      </c>
      <c r="D864" t="s">
        <v>702</v>
      </c>
      <c r="E864" t="s">
        <v>12</v>
      </c>
      <c r="F864" t="s">
        <v>703</v>
      </c>
      <c r="G864" s="1">
        <v>43108</v>
      </c>
      <c r="H864" s="1">
        <v>43116</v>
      </c>
      <c r="I864" s="1">
        <v>44576</v>
      </c>
      <c r="J864" s="966" t="s">
        <v>18413</v>
      </c>
      <c r="K864" t="s">
        <v>18414</v>
      </c>
      <c r="L864" t="s">
        <v>12</v>
      </c>
      <c r="M864" t="s">
        <v>18413</v>
      </c>
      <c r="N864" t="s">
        <v>18415</v>
      </c>
    </row>
    <row r="865" spans="1:14" x14ac:dyDescent="0.25">
      <c r="A865" s="3">
        <v>862</v>
      </c>
      <c r="B865" t="s">
        <v>700</v>
      </c>
      <c r="C865" t="s">
        <v>701</v>
      </c>
      <c r="D865" t="s">
        <v>702</v>
      </c>
      <c r="E865" t="s">
        <v>12</v>
      </c>
      <c r="F865" t="s">
        <v>703</v>
      </c>
      <c r="G865" s="1">
        <v>43108</v>
      </c>
      <c r="H865" s="1">
        <v>43116</v>
      </c>
      <c r="I865" s="1">
        <v>44576</v>
      </c>
      <c r="J865" s="966" t="s">
        <v>18416</v>
      </c>
      <c r="K865" t="s">
        <v>18417</v>
      </c>
      <c r="L865" t="s">
        <v>12</v>
      </c>
      <c r="M865" t="s">
        <v>18416</v>
      </c>
      <c r="N865" t="s">
        <v>18418</v>
      </c>
    </row>
    <row r="866" spans="1:14" x14ac:dyDescent="0.25">
      <c r="A866" s="3">
        <v>863</v>
      </c>
      <c r="B866" t="s">
        <v>704</v>
      </c>
      <c r="C866" t="s">
        <v>705</v>
      </c>
      <c r="D866" t="s">
        <v>706</v>
      </c>
      <c r="E866" t="s">
        <v>12</v>
      </c>
      <c r="F866" t="s">
        <v>707</v>
      </c>
      <c r="G866" s="1">
        <v>43108</v>
      </c>
      <c r="H866" s="1">
        <v>43116</v>
      </c>
      <c r="I866" s="1">
        <v>44576</v>
      </c>
      <c r="J866" s="966" t="s">
        <v>18419</v>
      </c>
      <c r="K866" t="s">
        <v>18420</v>
      </c>
      <c r="L866" t="s">
        <v>12</v>
      </c>
      <c r="M866" t="s">
        <v>18419</v>
      </c>
      <c r="N866" t="s">
        <v>18421</v>
      </c>
    </row>
    <row r="867" spans="1:14" x14ac:dyDescent="0.25">
      <c r="A867" s="3">
        <v>864</v>
      </c>
      <c r="B867" t="s">
        <v>704</v>
      </c>
      <c r="C867" t="s">
        <v>705</v>
      </c>
      <c r="D867" t="s">
        <v>706</v>
      </c>
      <c r="E867" t="s">
        <v>12</v>
      </c>
      <c r="F867" t="s">
        <v>707</v>
      </c>
      <c r="G867" s="1">
        <v>43108</v>
      </c>
      <c r="H867" s="1">
        <v>43116</v>
      </c>
      <c r="I867" s="1">
        <v>44576</v>
      </c>
      <c r="J867" s="966" t="s">
        <v>18422</v>
      </c>
      <c r="K867" t="s">
        <v>18423</v>
      </c>
      <c r="L867" t="s">
        <v>12</v>
      </c>
      <c r="M867" t="s">
        <v>18422</v>
      </c>
      <c r="N867" t="s">
        <v>18424</v>
      </c>
    </row>
    <row r="868" spans="1:14" x14ac:dyDescent="0.25">
      <c r="A868" s="3">
        <v>865</v>
      </c>
      <c r="B868" t="s">
        <v>704</v>
      </c>
      <c r="C868" t="s">
        <v>705</v>
      </c>
      <c r="D868" t="s">
        <v>706</v>
      </c>
      <c r="E868" t="s">
        <v>12</v>
      </c>
      <c r="F868" t="s">
        <v>707</v>
      </c>
      <c r="G868" s="1">
        <v>43108</v>
      </c>
      <c r="H868" s="1">
        <v>43116</v>
      </c>
      <c r="I868" s="1">
        <v>44576</v>
      </c>
      <c r="J868" s="966" t="s">
        <v>18425</v>
      </c>
      <c r="K868" t="s">
        <v>18426</v>
      </c>
      <c r="L868" t="s">
        <v>12</v>
      </c>
      <c r="M868" t="s">
        <v>18425</v>
      </c>
      <c r="N868" t="s">
        <v>18427</v>
      </c>
    </row>
    <row r="869" spans="1:14" x14ac:dyDescent="0.25">
      <c r="A869" s="3">
        <v>866</v>
      </c>
      <c r="B869" t="s">
        <v>704</v>
      </c>
      <c r="C869" t="s">
        <v>705</v>
      </c>
      <c r="D869" t="s">
        <v>706</v>
      </c>
      <c r="E869" t="s">
        <v>12</v>
      </c>
      <c r="F869" t="s">
        <v>707</v>
      </c>
      <c r="G869" s="1">
        <v>43108</v>
      </c>
      <c r="H869" s="1">
        <v>43116</v>
      </c>
      <c r="I869" s="1">
        <v>44576</v>
      </c>
      <c r="J869" s="966" t="s">
        <v>18428</v>
      </c>
      <c r="K869" t="s">
        <v>18429</v>
      </c>
      <c r="L869" t="s">
        <v>12</v>
      </c>
      <c r="M869" t="s">
        <v>18428</v>
      </c>
      <c r="N869" t="s">
        <v>18430</v>
      </c>
    </row>
    <row r="870" spans="1:14" x14ac:dyDescent="0.25">
      <c r="A870" s="3">
        <v>867</v>
      </c>
      <c r="B870" t="s">
        <v>704</v>
      </c>
      <c r="C870" t="s">
        <v>705</v>
      </c>
      <c r="D870" t="s">
        <v>706</v>
      </c>
      <c r="E870" t="s">
        <v>12</v>
      </c>
      <c r="F870" t="s">
        <v>708</v>
      </c>
      <c r="G870" s="1">
        <v>43108</v>
      </c>
      <c r="H870" s="1">
        <v>43116</v>
      </c>
      <c r="I870" s="1">
        <v>44576</v>
      </c>
      <c r="J870" s="966" t="s">
        <v>18431</v>
      </c>
      <c r="K870" t="s">
        <v>18432</v>
      </c>
      <c r="L870" t="s">
        <v>12</v>
      </c>
      <c r="M870" t="s">
        <v>18431</v>
      </c>
      <c r="N870" t="s">
        <v>18433</v>
      </c>
    </row>
    <row r="871" spans="1:14" x14ac:dyDescent="0.25">
      <c r="A871" s="3">
        <v>868</v>
      </c>
      <c r="B871" t="s">
        <v>704</v>
      </c>
      <c r="C871" t="s">
        <v>705</v>
      </c>
      <c r="D871" t="s">
        <v>706</v>
      </c>
      <c r="E871" t="s">
        <v>12</v>
      </c>
      <c r="F871" t="s">
        <v>708</v>
      </c>
      <c r="G871" s="1">
        <v>43108</v>
      </c>
      <c r="H871" s="1">
        <v>43116</v>
      </c>
      <c r="I871" s="1">
        <v>44576</v>
      </c>
      <c r="J871" s="966" t="s">
        <v>18434</v>
      </c>
      <c r="K871" t="s">
        <v>18435</v>
      </c>
      <c r="L871" t="s">
        <v>12</v>
      </c>
      <c r="M871" t="s">
        <v>18434</v>
      </c>
      <c r="N871" t="s">
        <v>18436</v>
      </c>
    </row>
    <row r="872" spans="1:14" x14ac:dyDescent="0.25">
      <c r="A872" s="3">
        <v>869</v>
      </c>
      <c r="B872" t="s">
        <v>704</v>
      </c>
      <c r="C872" t="s">
        <v>705</v>
      </c>
      <c r="D872" t="s">
        <v>706</v>
      </c>
      <c r="E872" t="s">
        <v>12</v>
      </c>
      <c r="F872" t="s">
        <v>708</v>
      </c>
      <c r="G872" s="1">
        <v>43108</v>
      </c>
      <c r="H872" s="1">
        <v>43116</v>
      </c>
      <c r="I872" s="1">
        <v>44576</v>
      </c>
      <c r="J872" s="966" t="s">
        <v>18437</v>
      </c>
      <c r="K872" t="s">
        <v>18438</v>
      </c>
      <c r="L872" t="s">
        <v>12</v>
      </c>
      <c r="M872" t="s">
        <v>18437</v>
      </c>
      <c r="N872" t="s">
        <v>18439</v>
      </c>
    </row>
    <row r="873" spans="1:14" x14ac:dyDescent="0.25">
      <c r="A873" s="3">
        <v>870</v>
      </c>
      <c r="B873" t="s">
        <v>704</v>
      </c>
      <c r="C873" t="s">
        <v>705</v>
      </c>
      <c r="D873" t="s">
        <v>706</v>
      </c>
      <c r="E873" t="s">
        <v>12</v>
      </c>
      <c r="F873" t="s">
        <v>708</v>
      </c>
      <c r="G873" s="1">
        <v>43108</v>
      </c>
      <c r="H873" s="1">
        <v>43116</v>
      </c>
      <c r="I873" s="1">
        <v>44576</v>
      </c>
      <c r="J873" s="966" t="s">
        <v>18440</v>
      </c>
      <c r="K873" t="s">
        <v>18441</v>
      </c>
      <c r="L873" t="s">
        <v>12</v>
      </c>
      <c r="M873" t="s">
        <v>18440</v>
      </c>
      <c r="N873" t="s">
        <v>18442</v>
      </c>
    </row>
    <row r="874" spans="1:14" x14ac:dyDescent="0.25">
      <c r="A874" s="3">
        <v>871</v>
      </c>
      <c r="B874" t="s">
        <v>704</v>
      </c>
      <c r="C874" t="s">
        <v>705</v>
      </c>
      <c r="D874" t="s">
        <v>706</v>
      </c>
      <c r="E874" t="s">
        <v>12</v>
      </c>
      <c r="F874" t="s">
        <v>708</v>
      </c>
      <c r="G874" s="1">
        <v>43108</v>
      </c>
      <c r="H874" s="1">
        <v>43116</v>
      </c>
      <c r="I874" s="1">
        <v>44576</v>
      </c>
      <c r="J874" s="966" t="s">
        <v>18443</v>
      </c>
      <c r="K874" t="s">
        <v>18444</v>
      </c>
      <c r="L874" t="s">
        <v>12</v>
      </c>
      <c r="M874" t="s">
        <v>18443</v>
      </c>
      <c r="N874" t="s">
        <v>18445</v>
      </c>
    </row>
    <row r="875" spans="1:14" x14ac:dyDescent="0.25">
      <c r="A875" s="3">
        <v>872</v>
      </c>
      <c r="B875" t="s">
        <v>704</v>
      </c>
      <c r="C875" t="s">
        <v>705</v>
      </c>
      <c r="D875" t="s">
        <v>706</v>
      </c>
      <c r="E875" t="s">
        <v>12</v>
      </c>
      <c r="F875" t="s">
        <v>708</v>
      </c>
      <c r="G875" s="1">
        <v>43108</v>
      </c>
      <c r="H875" s="1">
        <v>43116</v>
      </c>
      <c r="I875" s="1">
        <v>44576</v>
      </c>
      <c r="J875" s="966" t="s">
        <v>18446</v>
      </c>
      <c r="K875" t="s">
        <v>18447</v>
      </c>
      <c r="L875" t="s">
        <v>12</v>
      </c>
      <c r="M875" t="s">
        <v>18446</v>
      </c>
      <c r="N875" t="s">
        <v>18448</v>
      </c>
    </row>
    <row r="876" spans="1:14" x14ac:dyDescent="0.25">
      <c r="A876" s="3">
        <v>873</v>
      </c>
      <c r="B876" t="s">
        <v>709</v>
      </c>
      <c r="C876" t="s">
        <v>710</v>
      </c>
      <c r="D876" t="s">
        <v>711</v>
      </c>
      <c r="E876" t="s">
        <v>12</v>
      </c>
      <c r="F876" t="s">
        <v>712</v>
      </c>
      <c r="G876" s="1">
        <v>43137</v>
      </c>
      <c r="H876" s="1">
        <v>43183</v>
      </c>
      <c r="I876" s="1">
        <v>44643</v>
      </c>
      <c r="J876" s="966" t="s">
        <v>18449</v>
      </c>
      <c r="K876" t="s">
        <v>18449</v>
      </c>
      <c r="L876" t="s">
        <v>12</v>
      </c>
      <c r="M876" t="s">
        <v>18449</v>
      </c>
      <c r="N876" t="s">
        <v>18449</v>
      </c>
    </row>
    <row r="877" spans="1:14" x14ac:dyDescent="0.25">
      <c r="A877" s="3">
        <v>874</v>
      </c>
      <c r="B877" t="s">
        <v>709</v>
      </c>
      <c r="C877" t="s">
        <v>710</v>
      </c>
      <c r="D877" t="s">
        <v>711</v>
      </c>
      <c r="E877" t="s">
        <v>12</v>
      </c>
      <c r="F877" t="s">
        <v>712</v>
      </c>
      <c r="G877" s="1">
        <v>43137</v>
      </c>
      <c r="H877" s="1">
        <v>43183</v>
      </c>
      <c r="I877" s="1">
        <v>44643</v>
      </c>
      <c r="J877" s="966" t="s">
        <v>18449</v>
      </c>
      <c r="K877" t="s">
        <v>18449</v>
      </c>
      <c r="L877" t="s">
        <v>12</v>
      </c>
      <c r="M877" t="s">
        <v>18449</v>
      </c>
      <c r="N877" t="s">
        <v>18449</v>
      </c>
    </row>
    <row r="878" spans="1:14" x14ac:dyDescent="0.25">
      <c r="A878" s="3">
        <v>875</v>
      </c>
      <c r="B878" t="s">
        <v>709</v>
      </c>
      <c r="C878" t="s">
        <v>710</v>
      </c>
      <c r="D878" t="s">
        <v>711</v>
      </c>
      <c r="E878" t="s">
        <v>12</v>
      </c>
      <c r="F878" t="s">
        <v>712</v>
      </c>
      <c r="G878" s="1">
        <v>43137</v>
      </c>
      <c r="H878" s="1">
        <v>43183</v>
      </c>
      <c r="I878" s="1">
        <v>44643</v>
      </c>
      <c r="J878" s="966" t="s">
        <v>18450</v>
      </c>
      <c r="K878" t="s">
        <v>18450</v>
      </c>
      <c r="L878" t="s">
        <v>12</v>
      </c>
      <c r="M878" t="s">
        <v>18450</v>
      </c>
      <c r="N878" t="s">
        <v>18450</v>
      </c>
    </row>
    <row r="879" spans="1:14" x14ac:dyDescent="0.25">
      <c r="A879" s="3">
        <v>876</v>
      </c>
      <c r="B879" t="s">
        <v>709</v>
      </c>
      <c r="C879" t="s">
        <v>710</v>
      </c>
      <c r="D879" t="s">
        <v>711</v>
      </c>
      <c r="E879" t="s">
        <v>12</v>
      </c>
      <c r="F879" t="s">
        <v>712</v>
      </c>
      <c r="G879" s="1">
        <v>43137</v>
      </c>
      <c r="H879" s="1">
        <v>43183</v>
      </c>
      <c r="I879" s="1">
        <v>44643</v>
      </c>
      <c r="J879" s="966" t="s">
        <v>18450</v>
      </c>
      <c r="K879" t="s">
        <v>18450</v>
      </c>
      <c r="L879" t="s">
        <v>12</v>
      </c>
      <c r="M879" t="s">
        <v>18450</v>
      </c>
      <c r="N879" t="s">
        <v>18450</v>
      </c>
    </row>
    <row r="880" spans="1:14" x14ac:dyDescent="0.25">
      <c r="A880" s="3">
        <v>877</v>
      </c>
      <c r="B880" t="s">
        <v>713</v>
      </c>
      <c r="C880" t="s">
        <v>714</v>
      </c>
      <c r="D880" t="s">
        <v>715</v>
      </c>
      <c r="E880" t="s">
        <v>12</v>
      </c>
      <c r="F880" t="s">
        <v>716</v>
      </c>
      <c r="G880" s="1">
        <v>43137</v>
      </c>
      <c r="H880" s="1">
        <v>43183</v>
      </c>
      <c r="I880" s="1">
        <v>44643</v>
      </c>
      <c r="J880" s="966" t="s">
        <v>18451</v>
      </c>
      <c r="K880" t="s">
        <v>18451</v>
      </c>
      <c r="L880" t="s">
        <v>12</v>
      </c>
      <c r="M880" t="s">
        <v>18451</v>
      </c>
      <c r="N880" t="s">
        <v>18451</v>
      </c>
    </row>
    <row r="881" spans="1:14" x14ac:dyDescent="0.25">
      <c r="A881" s="3">
        <v>878</v>
      </c>
      <c r="B881" t="s">
        <v>713</v>
      </c>
      <c r="C881" t="s">
        <v>714</v>
      </c>
      <c r="D881" t="s">
        <v>715</v>
      </c>
      <c r="E881" t="s">
        <v>12</v>
      </c>
      <c r="F881" t="s">
        <v>716</v>
      </c>
      <c r="G881" s="1">
        <v>43137</v>
      </c>
      <c r="H881" s="1">
        <v>43183</v>
      </c>
      <c r="I881" s="1">
        <v>44643</v>
      </c>
      <c r="J881" s="966" t="s">
        <v>18451</v>
      </c>
      <c r="K881" t="s">
        <v>18451</v>
      </c>
      <c r="L881" t="s">
        <v>12</v>
      </c>
      <c r="M881" t="s">
        <v>18451</v>
      </c>
      <c r="N881" t="s">
        <v>18451</v>
      </c>
    </row>
    <row r="882" spans="1:14" x14ac:dyDescent="0.25">
      <c r="A882" s="3">
        <v>879</v>
      </c>
      <c r="B882" t="s">
        <v>713</v>
      </c>
      <c r="C882" t="s">
        <v>714</v>
      </c>
      <c r="D882" t="s">
        <v>715</v>
      </c>
      <c r="E882" t="s">
        <v>12</v>
      </c>
      <c r="F882" t="s">
        <v>716</v>
      </c>
      <c r="G882" s="1">
        <v>43137</v>
      </c>
      <c r="H882" s="1">
        <v>43183</v>
      </c>
      <c r="I882" s="1">
        <v>44643</v>
      </c>
      <c r="J882" s="966" t="s">
        <v>18452</v>
      </c>
      <c r="K882" t="s">
        <v>18452</v>
      </c>
      <c r="L882" t="s">
        <v>12</v>
      </c>
      <c r="M882" t="s">
        <v>18452</v>
      </c>
      <c r="N882" t="s">
        <v>18452</v>
      </c>
    </row>
    <row r="883" spans="1:14" x14ac:dyDescent="0.25">
      <c r="A883" s="3">
        <v>880</v>
      </c>
      <c r="B883" t="s">
        <v>713</v>
      </c>
      <c r="C883" t="s">
        <v>714</v>
      </c>
      <c r="D883" t="s">
        <v>715</v>
      </c>
      <c r="E883" t="s">
        <v>12</v>
      </c>
      <c r="F883" t="s">
        <v>716</v>
      </c>
      <c r="G883" s="1">
        <v>43137</v>
      </c>
      <c r="H883" s="1">
        <v>43183</v>
      </c>
      <c r="I883" s="1">
        <v>44643</v>
      </c>
      <c r="J883" s="966" t="s">
        <v>18452</v>
      </c>
      <c r="K883" t="s">
        <v>18452</v>
      </c>
      <c r="L883" t="s">
        <v>12</v>
      </c>
      <c r="M883" t="s">
        <v>18452</v>
      </c>
      <c r="N883" t="s">
        <v>18452</v>
      </c>
    </row>
    <row r="884" spans="1:14" x14ac:dyDescent="0.25">
      <c r="A884" s="3">
        <v>881</v>
      </c>
      <c r="B884" t="s">
        <v>713</v>
      </c>
      <c r="C884" t="s">
        <v>714</v>
      </c>
      <c r="D884" t="s">
        <v>715</v>
      </c>
      <c r="E884" t="s">
        <v>12</v>
      </c>
      <c r="F884" t="s">
        <v>716</v>
      </c>
      <c r="G884" s="1">
        <v>43137</v>
      </c>
      <c r="H884" s="1">
        <v>43183</v>
      </c>
      <c r="I884" s="1">
        <v>44643</v>
      </c>
      <c r="J884" s="966" t="s">
        <v>18453</v>
      </c>
      <c r="K884" t="s">
        <v>18453</v>
      </c>
      <c r="L884" t="s">
        <v>12</v>
      </c>
      <c r="M884" t="s">
        <v>18453</v>
      </c>
      <c r="N884" t="s">
        <v>18453</v>
      </c>
    </row>
    <row r="885" spans="1:14" x14ac:dyDescent="0.25">
      <c r="A885" s="3">
        <v>882</v>
      </c>
      <c r="B885" t="s">
        <v>713</v>
      </c>
      <c r="C885" t="s">
        <v>714</v>
      </c>
      <c r="D885" t="s">
        <v>715</v>
      </c>
      <c r="E885" t="s">
        <v>12</v>
      </c>
      <c r="F885" t="s">
        <v>716</v>
      </c>
      <c r="G885" s="1">
        <v>43137</v>
      </c>
      <c r="H885" s="1">
        <v>43183</v>
      </c>
      <c r="I885" s="1">
        <v>44643</v>
      </c>
      <c r="J885" s="966" t="s">
        <v>18453</v>
      </c>
      <c r="K885" t="s">
        <v>18453</v>
      </c>
      <c r="L885" t="s">
        <v>12</v>
      </c>
      <c r="M885" t="s">
        <v>18453</v>
      </c>
      <c r="N885" t="s">
        <v>18453</v>
      </c>
    </row>
    <row r="886" spans="1:14" x14ac:dyDescent="0.25">
      <c r="A886" s="3">
        <v>883</v>
      </c>
      <c r="B886" t="s">
        <v>717</v>
      </c>
      <c r="C886" t="s">
        <v>718</v>
      </c>
      <c r="D886" t="s">
        <v>719</v>
      </c>
      <c r="E886" t="s">
        <v>12</v>
      </c>
      <c r="F886" t="s">
        <v>720</v>
      </c>
      <c r="G886" s="1">
        <v>43105</v>
      </c>
      <c r="H886" s="1">
        <v>43106</v>
      </c>
      <c r="I886" s="1">
        <v>44566</v>
      </c>
      <c r="J886" s="966" t="s">
        <v>18454</v>
      </c>
      <c r="K886" t="s">
        <v>18455</v>
      </c>
      <c r="L886" t="s">
        <v>12</v>
      </c>
      <c r="M886" t="s">
        <v>18454</v>
      </c>
      <c r="N886" t="s">
        <v>18456</v>
      </c>
    </row>
    <row r="887" spans="1:14" x14ac:dyDescent="0.25">
      <c r="A887" s="3">
        <v>884</v>
      </c>
      <c r="B887" t="s">
        <v>717</v>
      </c>
      <c r="C887" t="s">
        <v>718</v>
      </c>
      <c r="D887" t="s">
        <v>719</v>
      </c>
      <c r="E887" t="s">
        <v>12</v>
      </c>
      <c r="F887" t="s">
        <v>720</v>
      </c>
      <c r="G887" s="1">
        <v>43105</v>
      </c>
      <c r="H887" s="1">
        <v>43106</v>
      </c>
      <c r="I887" s="1">
        <v>44566</v>
      </c>
      <c r="J887" s="966" t="s">
        <v>18457</v>
      </c>
      <c r="K887" t="s">
        <v>18458</v>
      </c>
      <c r="L887" t="s">
        <v>12</v>
      </c>
      <c r="M887" t="s">
        <v>18457</v>
      </c>
      <c r="N887" t="s">
        <v>18459</v>
      </c>
    </row>
    <row r="888" spans="1:14" x14ac:dyDescent="0.25">
      <c r="A888" s="3">
        <v>885</v>
      </c>
      <c r="B888" t="s">
        <v>717</v>
      </c>
      <c r="C888" t="s">
        <v>718</v>
      </c>
      <c r="D888" t="s">
        <v>719</v>
      </c>
      <c r="E888" t="s">
        <v>12</v>
      </c>
      <c r="F888" t="s">
        <v>720</v>
      </c>
      <c r="G888" s="1">
        <v>43105</v>
      </c>
      <c r="H888" s="1">
        <v>43106</v>
      </c>
      <c r="I888" s="1">
        <v>44566</v>
      </c>
      <c r="J888" s="966" t="s">
        <v>18460</v>
      </c>
      <c r="K888" t="s">
        <v>18461</v>
      </c>
      <c r="L888" t="s">
        <v>12</v>
      </c>
      <c r="M888" t="s">
        <v>18460</v>
      </c>
      <c r="N888" t="s">
        <v>18462</v>
      </c>
    </row>
    <row r="889" spans="1:14" x14ac:dyDescent="0.25">
      <c r="A889" s="3">
        <v>886</v>
      </c>
      <c r="B889" t="s">
        <v>717</v>
      </c>
      <c r="C889" t="s">
        <v>718</v>
      </c>
      <c r="D889" t="s">
        <v>719</v>
      </c>
      <c r="E889" t="s">
        <v>12</v>
      </c>
      <c r="F889" t="s">
        <v>720</v>
      </c>
      <c r="G889" s="1">
        <v>43105</v>
      </c>
      <c r="H889" s="1">
        <v>43106</v>
      </c>
      <c r="I889" s="1">
        <v>44566</v>
      </c>
      <c r="J889" s="966" t="s">
        <v>18463</v>
      </c>
      <c r="K889" t="s">
        <v>18464</v>
      </c>
      <c r="L889" t="s">
        <v>12</v>
      </c>
      <c r="M889" t="s">
        <v>18463</v>
      </c>
      <c r="N889" t="s">
        <v>18465</v>
      </c>
    </row>
    <row r="890" spans="1:14" x14ac:dyDescent="0.25">
      <c r="A890" s="3">
        <v>887</v>
      </c>
      <c r="B890" t="s">
        <v>717</v>
      </c>
      <c r="C890" t="s">
        <v>718</v>
      </c>
      <c r="D890" t="s">
        <v>719</v>
      </c>
      <c r="E890" t="s">
        <v>12</v>
      </c>
      <c r="F890" t="s">
        <v>720</v>
      </c>
      <c r="G890" s="1">
        <v>43105</v>
      </c>
      <c r="H890" s="1">
        <v>43106</v>
      </c>
      <c r="I890" s="1">
        <v>44566</v>
      </c>
      <c r="J890" s="966" t="s">
        <v>18466</v>
      </c>
      <c r="K890" t="s">
        <v>18467</v>
      </c>
      <c r="L890" t="s">
        <v>12</v>
      </c>
      <c r="M890" t="s">
        <v>18466</v>
      </c>
      <c r="N890" t="s">
        <v>18468</v>
      </c>
    </row>
    <row r="891" spans="1:14" x14ac:dyDescent="0.25">
      <c r="A891" s="3">
        <v>888</v>
      </c>
      <c r="B891" t="s">
        <v>717</v>
      </c>
      <c r="C891" t="s">
        <v>718</v>
      </c>
      <c r="D891" t="s">
        <v>719</v>
      </c>
      <c r="E891" t="s">
        <v>12</v>
      </c>
      <c r="F891" t="s">
        <v>720</v>
      </c>
      <c r="G891" s="1">
        <v>43105</v>
      </c>
      <c r="H891" s="1">
        <v>43106</v>
      </c>
      <c r="I891" s="1">
        <v>44566</v>
      </c>
      <c r="J891" s="966" t="s">
        <v>18469</v>
      </c>
      <c r="K891" t="s">
        <v>18470</v>
      </c>
      <c r="L891" t="s">
        <v>12</v>
      </c>
      <c r="M891" t="s">
        <v>18469</v>
      </c>
      <c r="N891" t="s">
        <v>18471</v>
      </c>
    </row>
    <row r="892" spans="1:14" x14ac:dyDescent="0.25">
      <c r="A892" s="3">
        <v>889</v>
      </c>
      <c r="B892" t="s">
        <v>717</v>
      </c>
      <c r="C892" t="s">
        <v>718</v>
      </c>
      <c r="D892" t="s">
        <v>719</v>
      </c>
      <c r="E892" t="s">
        <v>12</v>
      </c>
      <c r="F892" t="s">
        <v>720</v>
      </c>
      <c r="G892" s="1">
        <v>43105</v>
      </c>
      <c r="H892" s="1">
        <v>43106</v>
      </c>
      <c r="I892" s="1">
        <v>44566</v>
      </c>
      <c r="J892" s="966" t="s">
        <v>18472</v>
      </c>
      <c r="K892" t="s">
        <v>18473</v>
      </c>
      <c r="L892" t="s">
        <v>12</v>
      </c>
      <c r="M892" t="s">
        <v>18472</v>
      </c>
      <c r="N892" t="s">
        <v>18474</v>
      </c>
    </row>
    <row r="893" spans="1:14" x14ac:dyDescent="0.25">
      <c r="A893" s="3">
        <v>890</v>
      </c>
      <c r="B893" t="s">
        <v>717</v>
      </c>
      <c r="C893" t="s">
        <v>718</v>
      </c>
      <c r="D893" t="s">
        <v>719</v>
      </c>
      <c r="E893" t="s">
        <v>12</v>
      </c>
      <c r="F893" t="s">
        <v>720</v>
      </c>
      <c r="G893" s="1">
        <v>43105</v>
      </c>
      <c r="H893" s="1">
        <v>43106</v>
      </c>
      <c r="I893" s="1">
        <v>44566</v>
      </c>
      <c r="J893" s="966" t="s">
        <v>18475</v>
      </c>
      <c r="K893" t="s">
        <v>18476</v>
      </c>
      <c r="L893" t="s">
        <v>12</v>
      </c>
      <c r="M893" t="s">
        <v>18475</v>
      </c>
      <c r="N893" t="s">
        <v>18477</v>
      </c>
    </row>
    <row r="894" spans="1:14" x14ac:dyDescent="0.25">
      <c r="A894" s="3">
        <v>891</v>
      </c>
      <c r="B894" t="s">
        <v>717</v>
      </c>
      <c r="C894" t="s">
        <v>718</v>
      </c>
      <c r="D894" t="s">
        <v>719</v>
      </c>
      <c r="E894" t="s">
        <v>12</v>
      </c>
      <c r="F894" t="s">
        <v>720</v>
      </c>
      <c r="G894" s="1">
        <v>43105</v>
      </c>
      <c r="H894" s="1">
        <v>43106</v>
      </c>
      <c r="I894" s="1">
        <v>44566</v>
      </c>
      <c r="J894" s="966" t="s">
        <v>18478</v>
      </c>
      <c r="K894" t="s">
        <v>18479</v>
      </c>
      <c r="L894" t="s">
        <v>12</v>
      </c>
      <c r="M894" t="s">
        <v>18478</v>
      </c>
      <c r="N894" t="s">
        <v>18480</v>
      </c>
    </row>
    <row r="895" spans="1:14" x14ac:dyDescent="0.25">
      <c r="A895" s="3">
        <v>892</v>
      </c>
      <c r="B895" t="s">
        <v>717</v>
      </c>
      <c r="C895" t="s">
        <v>718</v>
      </c>
      <c r="D895" t="s">
        <v>719</v>
      </c>
      <c r="E895" t="s">
        <v>12</v>
      </c>
      <c r="F895" t="s">
        <v>720</v>
      </c>
      <c r="G895" s="1">
        <v>43105</v>
      </c>
      <c r="H895" s="1">
        <v>43106</v>
      </c>
      <c r="I895" s="1">
        <v>44566</v>
      </c>
      <c r="J895" s="966" t="s">
        <v>18481</v>
      </c>
      <c r="K895" t="s">
        <v>18482</v>
      </c>
      <c r="L895" t="s">
        <v>12</v>
      </c>
      <c r="M895" t="s">
        <v>18481</v>
      </c>
      <c r="N895" t="s">
        <v>18483</v>
      </c>
    </row>
    <row r="896" spans="1:14" x14ac:dyDescent="0.25">
      <c r="A896" s="3">
        <v>893</v>
      </c>
      <c r="B896" t="s">
        <v>721</v>
      </c>
      <c r="C896" t="s">
        <v>722</v>
      </c>
      <c r="D896" t="s">
        <v>723</v>
      </c>
      <c r="E896" t="s">
        <v>12</v>
      </c>
      <c r="F896" t="s">
        <v>724</v>
      </c>
      <c r="G896" s="1">
        <v>43137</v>
      </c>
      <c r="H896" s="1">
        <v>43183</v>
      </c>
      <c r="I896" s="1">
        <v>44643</v>
      </c>
      <c r="J896" s="966" t="s">
        <v>18484</v>
      </c>
      <c r="K896" t="s">
        <v>18484</v>
      </c>
      <c r="L896" t="s">
        <v>12</v>
      </c>
      <c r="M896" t="s">
        <v>18484</v>
      </c>
      <c r="N896" t="s">
        <v>18484</v>
      </c>
    </row>
    <row r="897" spans="1:14" x14ac:dyDescent="0.25">
      <c r="A897" s="3">
        <v>894</v>
      </c>
      <c r="B897" t="s">
        <v>721</v>
      </c>
      <c r="C897" t="s">
        <v>722</v>
      </c>
      <c r="D897" t="s">
        <v>723</v>
      </c>
      <c r="E897" t="s">
        <v>12</v>
      </c>
      <c r="F897" t="s">
        <v>724</v>
      </c>
      <c r="G897" s="1">
        <v>43137</v>
      </c>
      <c r="H897" s="1">
        <v>43183</v>
      </c>
      <c r="I897" s="1">
        <v>44643</v>
      </c>
      <c r="J897" s="966" t="s">
        <v>18484</v>
      </c>
      <c r="K897" t="s">
        <v>18484</v>
      </c>
      <c r="L897" t="s">
        <v>12</v>
      </c>
      <c r="M897" t="s">
        <v>18484</v>
      </c>
      <c r="N897" t="s">
        <v>18484</v>
      </c>
    </row>
    <row r="898" spans="1:14" x14ac:dyDescent="0.25">
      <c r="A898" s="3">
        <v>895</v>
      </c>
      <c r="B898" t="s">
        <v>725</v>
      </c>
      <c r="C898" t="s">
        <v>726</v>
      </c>
      <c r="D898" t="s">
        <v>727</v>
      </c>
      <c r="E898" t="s">
        <v>12</v>
      </c>
      <c r="F898" t="s">
        <v>728</v>
      </c>
      <c r="G898" s="1">
        <v>43168</v>
      </c>
      <c r="H898" s="1">
        <v>43214</v>
      </c>
      <c r="I898" s="1">
        <v>44674</v>
      </c>
      <c r="J898" s="966" t="s">
        <v>18485</v>
      </c>
      <c r="K898" t="s">
        <v>18486</v>
      </c>
      <c r="L898" t="s">
        <v>12</v>
      </c>
      <c r="M898" t="s">
        <v>18485</v>
      </c>
      <c r="N898" t="s">
        <v>18487</v>
      </c>
    </row>
    <row r="899" spans="1:14" x14ac:dyDescent="0.25">
      <c r="A899" s="3">
        <v>896</v>
      </c>
      <c r="B899" t="s">
        <v>725</v>
      </c>
      <c r="C899" t="s">
        <v>726</v>
      </c>
      <c r="D899" t="s">
        <v>727</v>
      </c>
      <c r="E899" t="s">
        <v>12</v>
      </c>
      <c r="F899" t="s">
        <v>728</v>
      </c>
      <c r="G899" s="1">
        <v>43168</v>
      </c>
      <c r="H899" s="1">
        <v>43214</v>
      </c>
      <c r="I899" s="1">
        <v>44674</v>
      </c>
      <c r="J899" s="966" t="s">
        <v>18488</v>
      </c>
      <c r="K899" t="s">
        <v>18489</v>
      </c>
      <c r="L899" t="s">
        <v>12</v>
      </c>
      <c r="M899" t="s">
        <v>18488</v>
      </c>
      <c r="N899" t="s">
        <v>18490</v>
      </c>
    </row>
    <row r="900" spans="1:14" x14ac:dyDescent="0.25">
      <c r="A900" s="3">
        <v>897</v>
      </c>
      <c r="B900" t="s">
        <v>725</v>
      </c>
      <c r="C900" t="s">
        <v>726</v>
      </c>
      <c r="D900" t="s">
        <v>727</v>
      </c>
      <c r="E900" t="s">
        <v>12</v>
      </c>
      <c r="F900" t="s">
        <v>728</v>
      </c>
      <c r="G900" s="1">
        <v>43168</v>
      </c>
      <c r="H900" s="1">
        <v>43214</v>
      </c>
      <c r="I900" s="1">
        <v>44674</v>
      </c>
      <c r="J900" s="966" t="s">
        <v>18491</v>
      </c>
      <c r="K900" t="s">
        <v>18492</v>
      </c>
      <c r="L900" t="s">
        <v>12</v>
      </c>
      <c r="M900" t="s">
        <v>18491</v>
      </c>
      <c r="N900" t="s">
        <v>18493</v>
      </c>
    </row>
    <row r="901" spans="1:14" x14ac:dyDescent="0.25">
      <c r="A901" s="3">
        <v>898</v>
      </c>
      <c r="B901" t="s">
        <v>725</v>
      </c>
      <c r="C901" t="s">
        <v>726</v>
      </c>
      <c r="D901" t="s">
        <v>727</v>
      </c>
      <c r="E901" t="s">
        <v>12</v>
      </c>
      <c r="F901" t="s">
        <v>728</v>
      </c>
      <c r="G901" s="1">
        <v>43168</v>
      </c>
      <c r="H901" s="1">
        <v>43214</v>
      </c>
      <c r="I901" s="1">
        <v>44674</v>
      </c>
      <c r="J901" s="966" t="s">
        <v>18494</v>
      </c>
      <c r="K901" t="s">
        <v>18495</v>
      </c>
      <c r="L901" t="s">
        <v>12</v>
      </c>
      <c r="M901" t="s">
        <v>18494</v>
      </c>
      <c r="N901" t="s">
        <v>18496</v>
      </c>
    </row>
    <row r="902" spans="1:14" x14ac:dyDescent="0.25">
      <c r="A902" s="3">
        <v>899</v>
      </c>
      <c r="B902" t="s">
        <v>725</v>
      </c>
      <c r="C902" t="s">
        <v>726</v>
      </c>
      <c r="D902" t="s">
        <v>727</v>
      </c>
      <c r="E902" t="s">
        <v>12</v>
      </c>
      <c r="F902" t="s">
        <v>728</v>
      </c>
      <c r="G902" s="1">
        <v>43168</v>
      </c>
      <c r="H902" s="1">
        <v>43214</v>
      </c>
      <c r="I902" s="1">
        <v>44674</v>
      </c>
      <c r="J902" s="966" t="s">
        <v>18497</v>
      </c>
      <c r="K902" t="s">
        <v>18498</v>
      </c>
      <c r="L902" t="s">
        <v>12</v>
      </c>
      <c r="M902" t="s">
        <v>18497</v>
      </c>
      <c r="N902" t="s">
        <v>18499</v>
      </c>
    </row>
    <row r="903" spans="1:14" x14ac:dyDescent="0.25">
      <c r="A903" s="3">
        <v>900</v>
      </c>
      <c r="B903" t="s">
        <v>725</v>
      </c>
      <c r="C903" t="s">
        <v>726</v>
      </c>
      <c r="D903" t="s">
        <v>727</v>
      </c>
      <c r="E903" t="s">
        <v>12</v>
      </c>
      <c r="F903" t="s">
        <v>728</v>
      </c>
      <c r="G903" s="1">
        <v>43168</v>
      </c>
      <c r="H903" s="1">
        <v>43214</v>
      </c>
      <c r="I903" s="1">
        <v>44674</v>
      </c>
      <c r="J903" s="966" t="s">
        <v>18500</v>
      </c>
      <c r="K903" t="s">
        <v>18501</v>
      </c>
      <c r="L903" t="s">
        <v>12</v>
      </c>
      <c r="M903" t="s">
        <v>18500</v>
      </c>
      <c r="N903" t="s">
        <v>18502</v>
      </c>
    </row>
    <row r="904" spans="1:14" x14ac:dyDescent="0.25">
      <c r="A904" s="3">
        <v>901</v>
      </c>
      <c r="B904" t="s">
        <v>725</v>
      </c>
      <c r="C904" t="s">
        <v>726</v>
      </c>
      <c r="D904" t="s">
        <v>727</v>
      </c>
      <c r="E904" t="s">
        <v>12</v>
      </c>
      <c r="F904" t="s">
        <v>728</v>
      </c>
      <c r="G904" s="1">
        <v>43168</v>
      </c>
      <c r="H904" s="1">
        <v>43214</v>
      </c>
      <c r="I904" s="1">
        <v>44674</v>
      </c>
      <c r="J904" s="966" t="s">
        <v>18503</v>
      </c>
      <c r="K904" t="s">
        <v>18504</v>
      </c>
      <c r="L904" t="s">
        <v>12</v>
      </c>
      <c r="M904" t="s">
        <v>18503</v>
      </c>
      <c r="N904" t="s">
        <v>18505</v>
      </c>
    </row>
    <row r="905" spans="1:14" x14ac:dyDescent="0.25">
      <c r="A905" s="3">
        <v>902</v>
      </c>
      <c r="B905" t="s">
        <v>725</v>
      </c>
      <c r="C905" t="s">
        <v>726</v>
      </c>
      <c r="D905" t="s">
        <v>727</v>
      </c>
      <c r="E905" t="s">
        <v>12</v>
      </c>
      <c r="F905" t="s">
        <v>728</v>
      </c>
      <c r="G905" s="1">
        <v>43168</v>
      </c>
      <c r="H905" s="1">
        <v>43214</v>
      </c>
      <c r="I905" s="1">
        <v>44674</v>
      </c>
      <c r="J905" s="966" t="s">
        <v>18506</v>
      </c>
      <c r="K905" t="s">
        <v>18507</v>
      </c>
      <c r="L905" t="s">
        <v>12</v>
      </c>
      <c r="M905" t="s">
        <v>18506</v>
      </c>
      <c r="N905" t="s">
        <v>18508</v>
      </c>
    </row>
    <row r="906" spans="1:14" x14ac:dyDescent="0.25">
      <c r="A906" s="3">
        <v>903</v>
      </c>
      <c r="B906" t="s">
        <v>725</v>
      </c>
      <c r="C906" t="s">
        <v>726</v>
      </c>
      <c r="D906" t="s">
        <v>727</v>
      </c>
      <c r="E906" t="s">
        <v>12</v>
      </c>
      <c r="F906" t="s">
        <v>728</v>
      </c>
      <c r="G906" s="1">
        <v>43168</v>
      </c>
      <c r="H906" s="1">
        <v>43214</v>
      </c>
      <c r="I906" s="1">
        <v>44674</v>
      </c>
      <c r="J906" s="966" t="s">
        <v>18509</v>
      </c>
      <c r="K906" t="s">
        <v>18510</v>
      </c>
      <c r="L906" t="s">
        <v>12</v>
      </c>
      <c r="M906" t="s">
        <v>18509</v>
      </c>
      <c r="N906" t="s">
        <v>18511</v>
      </c>
    </row>
    <row r="907" spans="1:14" x14ac:dyDescent="0.25">
      <c r="A907" s="3">
        <v>904</v>
      </c>
      <c r="B907" t="s">
        <v>725</v>
      </c>
      <c r="C907" t="s">
        <v>726</v>
      </c>
      <c r="D907" t="s">
        <v>727</v>
      </c>
      <c r="E907" t="s">
        <v>12</v>
      </c>
      <c r="F907" t="s">
        <v>728</v>
      </c>
      <c r="G907" s="1">
        <v>43168</v>
      </c>
      <c r="H907" s="1">
        <v>43214</v>
      </c>
      <c r="I907" s="1">
        <v>44674</v>
      </c>
      <c r="J907" s="966" t="s">
        <v>18512</v>
      </c>
      <c r="K907" t="s">
        <v>18513</v>
      </c>
      <c r="L907" t="s">
        <v>12</v>
      </c>
      <c r="M907" t="s">
        <v>18512</v>
      </c>
      <c r="N907" t="s">
        <v>18514</v>
      </c>
    </row>
    <row r="908" spans="1:14" x14ac:dyDescent="0.25">
      <c r="A908" s="3">
        <v>905</v>
      </c>
      <c r="B908" t="s">
        <v>729</v>
      </c>
      <c r="C908" t="s">
        <v>730</v>
      </c>
      <c r="D908" t="s">
        <v>731</v>
      </c>
      <c r="E908" t="s">
        <v>12</v>
      </c>
      <c r="F908" t="s">
        <v>732</v>
      </c>
      <c r="G908" s="1">
        <v>43160</v>
      </c>
      <c r="H908" s="1">
        <v>43161</v>
      </c>
      <c r="I908" s="1">
        <v>43525</v>
      </c>
      <c r="J908" s="966" t="s">
        <v>18515</v>
      </c>
      <c r="K908" t="s">
        <v>12054</v>
      </c>
      <c r="L908" t="s">
        <v>12</v>
      </c>
      <c r="M908" t="s">
        <v>18515</v>
      </c>
      <c r="N908" t="s">
        <v>12053</v>
      </c>
    </row>
    <row r="909" spans="1:14" x14ac:dyDescent="0.25">
      <c r="A909" s="3">
        <v>906</v>
      </c>
      <c r="B909" t="s">
        <v>729</v>
      </c>
      <c r="C909" t="s">
        <v>730</v>
      </c>
      <c r="D909" t="s">
        <v>731</v>
      </c>
      <c r="E909" t="s">
        <v>12</v>
      </c>
      <c r="F909" t="s">
        <v>732</v>
      </c>
      <c r="G909" s="1">
        <v>43160</v>
      </c>
      <c r="H909" s="1">
        <v>43161</v>
      </c>
      <c r="I909" s="1">
        <v>43525</v>
      </c>
      <c r="J909" s="966" t="s">
        <v>18515</v>
      </c>
      <c r="K909" t="s">
        <v>12054</v>
      </c>
      <c r="L909" t="s">
        <v>12</v>
      </c>
      <c r="M909" t="s">
        <v>18515</v>
      </c>
      <c r="N909" t="s">
        <v>12053</v>
      </c>
    </row>
    <row r="910" spans="1:14" x14ac:dyDescent="0.25">
      <c r="A910" s="3">
        <v>907</v>
      </c>
      <c r="B910" t="s">
        <v>729</v>
      </c>
      <c r="C910" t="s">
        <v>730</v>
      </c>
      <c r="D910" t="s">
        <v>731</v>
      </c>
      <c r="E910" t="s">
        <v>12</v>
      </c>
      <c r="F910" t="s">
        <v>732</v>
      </c>
      <c r="G910" s="1">
        <v>43160</v>
      </c>
      <c r="H910" s="1">
        <v>43161</v>
      </c>
      <c r="I910" s="1">
        <v>43525</v>
      </c>
      <c r="J910" s="966" t="s">
        <v>18515</v>
      </c>
      <c r="K910" t="s">
        <v>12054</v>
      </c>
      <c r="L910" t="s">
        <v>12</v>
      </c>
      <c r="M910" t="s">
        <v>18515</v>
      </c>
      <c r="N910" t="s">
        <v>12053</v>
      </c>
    </row>
    <row r="911" spans="1:14" x14ac:dyDescent="0.25">
      <c r="A911" s="3">
        <v>908</v>
      </c>
      <c r="B911" t="s">
        <v>729</v>
      </c>
      <c r="C911" t="s">
        <v>730</v>
      </c>
      <c r="D911" t="s">
        <v>731</v>
      </c>
      <c r="E911" t="s">
        <v>12</v>
      </c>
      <c r="F911" t="s">
        <v>732</v>
      </c>
      <c r="G911" s="1">
        <v>43160</v>
      </c>
      <c r="H911" s="1">
        <v>43161</v>
      </c>
      <c r="I911" s="1">
        <v>43525</v>
      </c>
      <c r="J911" s="966" t="s">
        <v>18515</v>
      </c>
      <c r="K911" t="s">
        <v>12054</v>
      </c>
      <c r="L911" t="s">
        <v>12</v>
      </c>
      <c r="M911" t="s">
        <v>18515</v>
      </c>
      <c r="N911" t="s">
        <v>12053</v>
      </c>
    </row>
    <row r="912" spans="1:14" x14ac:dyDescent="0.25">
      <c r="A912" s="3">
        <v>909</v>
      </c>
      <c r="B912" t="s">
        <v>733</v>
      </c>
      <c r="C912" t="s">
        <v>734</v>
      </c>
      <c r="D912" t="s">
        <v>735</v>
      </c>
      <c r="E912" t="s">
        <v>12</v>
      </c>
      <c r="F912" t="s">
        <v>736</v>
      </c>
      <c r="G912" s="1">
        <v>43164</v>
      </c>
      <c r="H912" s="1">
        <v>43186</v>
      </c>
      <c r="I912" s="1">
        <v>44281</v>
      </c>
      <c r="J912" s="966" t="s">
        <v>18516</v>
      </c>
      <c r="K912" t="s">
        <v>18517</v>
      </c>
      <c r="L912" t="s">
        <v>12</v>
      </c>
      <c r="M912" t="s">
        <v>18516</v>
      </c>
      <c r="N912" t="s">
        <v>18518</v>
      </c>
    </row>
    <row r="913" spans="1:14" x14ac:dyDescent="0.25">
      <c r="A913" s="3">
        <v>910</v>
      </c>
      <c r="B913" t="s">
        <v>704</v>
      </c>
      <c r="C913" t="s">
        <v>705</v>
      </c>
      <c r="D913" t="s">
        <v>706</v>
      </c>
      <c r="E913" t="s">
        <v>12</v>
      </c>
      <c r="F913" t="s">
        <v>707</v>
      </c>
      <c r="G913" s="1">
        <v>43108</v>
      </c>
      <c r="H913" s="1">
        <v>43116</v>
      </c>
      <c r="I913" s="1">
        <v>44576</v>
      </c>
      <c r="J913" s="966" t="s">
        <v>18519</v>
      </c>
      <c r="K913" t="s">
        <v>18520</v>
      </c>
      <c r="L913" t="s">
        <v>12</v>
      </c>
      <c r="M913" t="s">
        <v>18519</v>
      </c>
      <c r="N913" t="s">
        <v>18521</v>
      </c>
    </row>
    <row r="914" spans="1:14" x14ac:dyDescent="0.25">
      <c r="A914" s="3">
        <v>911</v>
      </c>
      <c r="B914" t="s">
        <v>737</v>
      </c>
      <c r="C914" t="s">
        <v>738</v>
      </c>
      <c r="D914" t="s">
        <v>739</v>
      </c>
      <c r="E914" t="s">
        <v>740</v>
      </c>
      <c r="F914" t="s">
        <v>740</v>
      </c>
      <c r="G914" s="1">
        <v>43241</v>
      </c>
      <c r="H914" s="1">
        <v>43256</v>
      </c>
      <c r="I914" s="1">
        <v>44352</v>
      </c>
      <c r="J914" s="966" t="s">
        <v>18522</v>
      </c>
      <c r="K914" t="s">
        <v>18523</v>
      </c>
      <c r="L914" t="s">
        <v>18524</v>
      </c>
      <c r="M914" t="s">
        <v>18522</v>
      </c>
      <c r="N914" t="s">
        <v>18524</v>
      </c>
    </row>
    <row r="915" spans="1:14" x14ac:dyDescent="0.25">
      <c r="A915" s="3">
        <v>912</v>
      </c>
      <c r="B915" t="s">
        <v>566</v>
      </c>
      <c r="C915" t="s">
        <v>567</v>
      </c>
      <c r="D915" t="s">
        <v>568</v>
      </c>
      <c r="E915" t="s">
        <v>12</v>
      </c>
      <c r="F915" t="s">
        <v>569</v>
      </c>
      <c r="G915" s="1">
        <v>42767</v>
      </c>
      <c r="H915" s="1">
        <v>42885</v>
      </c>
      <c r="I915" s="1">
        <v>44710</v>
      </c>
      <c r="J915" s="966" t="s">
        <v>18525</v>
      </c>
      <c r="K915" t="s">
        <v>18526</v>
      </c>
      <c r="L915" t="s">
        <v>18527</v>
      </c>
      <c r="M915" t="s">
        <v>18525</v>
      </c>
      <c r="N915" t="s">
        <v>18527</v>
      </c>
    </row>
    <row r="916" spans="1:14" x14ac:dyDescent="0.25">
      <c r="A916" s="3">
        <v>913</v>
      </c>
      <c r="B916" t="s">
        <v>566</v>
      </c>
      <c r="C916" t="s">
        <v>567</v>
      </c>
      <c r="D916" t="s">
        <v>568</v>
      </c>
      <c r="E916" t="s">
        <v>12</v>
      </c>
      <c r="F916" t="s">
        <v>569</v>
      </c>
      <c r="G916" s="1">
        <v>42767</v>
      </c>
      <c r="H916" s="1">
        <v>42885</v>
      </c>
      <c r="I916" s="1">
        <v>44710</v>
      </c>
      <c r="J916" s="966" t="s">
        <v>18528</v>
      </c>
      <c r="K916" t="s">
        <v>18529</v>
      </c>
      <c r="L916" t="s">
        <v>18530</v>
      </c>
      <c r="M916" t="s">
        <v>18528</v>
      </c>
      <c r="N916" t="s">
        <v>18530</v>
      </c>
    </row>
    <row r="917" spans="1:14" x14ac:dyDescent="0.25">
      <c r="A917" s="3">
        <v>914</v>
      </c>
      <c r="B917" t="s">
        <v>591</v>
      </c>
      <c r="C917" t="s">
        <v>592</v>
      </c>
      <c r="D917" t="s">
        <v>593</v>
      </c>
      <c r="E917" t="s">
        <v>12</v>
      </c>
      <c r="F917" t="s">
        <v>594</v>
      </c>
      <c r="G917" s="1">
        <v>42767</v>
      </c>
      <c r="H917" s="1">
        <v>42885</v>
      </c>
      <c r="I917" s="1">
        <v>44710</v>
      </c>
      <c r="J917" s="966" t="s">
        <v>18531</v>
      </c>
      <c r="K917" t="s">
        <v>18532</v>
      </c>
      <c r="L917" t="s">
        <v>18533</v>
      </c>
      <c r="M917" t="s">
        <v>18531</v>
      </c>
      <c r="N917" t="s">
        <v>18533</v>
      </c>
    </row>
    <row r="918" spans="1:14" x14ac:dyDescent="0.25">
      <c r="A918" s="3">
        <v>915</v>
      </c>
      <c r="B918" t="s">
        <v>587</v>
      </c>
      <c r="C918" t="s">
        <v>588</v>
      </c>
      <c r="D918" t="s">
        <v>589</v>
      </c>
      <c r="E918" t="s">
        <v>12</v>
      </c>
      <c r="F918" t="s">
        <v>590</v>
      </c>
      <c r="G918" s="1">
        <v>42767</v>
      </c>
      <c r="H918" s="1">
        <v>42885</v>
      </c>
      <c r="I918" s="1">
        <v>44710</v>
      </c>
      <c r="J918" s="966" t="s">
        <v>18534</v>
      </c>
      <c r="K918" t="s">
        <v>18535</v>
      </c>
      <c r="L918" t="s">
        <v>18536</v>
      </c>
      <c r="M918" t="s">
        <v>18534</v>
      </c>
      <c r="N918" t="s">
        <v>18536</v>
      </c>
    </row>
    <row r="919" spans="1:14" x14ac:dyDescent="0.25">
      <c r="A919" s="3">
        <v>916</v>
      </c>
      <c r="B919" t="s">
        <v>583</v>
      </c>
      <c r="C919" t="s">
        <v>584</v>
      </c>
      <c r="D919" t="s">
        <v>585</v>
      </c>
      <c r="E919" t="s">
        <v>12</v>
      </c>
      <c r="F919" t="s">
        <v>586</v>
      </c>
      <c r="G919" s="1">
        <v>42767</v>
      </c>
      <c r="H919" s="1">
        <v>42885</v>
      </c>
      <c r="I919" s="1">
        <v>44710</v>
      </c>
      <c r="J919" s="966" t="s">
        <v>18537</v>
      </c>
      <c r="K919" t="s">
        <v>18538</v>
      </c>
      <c r="L919" t="s">
        <v>18539</v>
      </c>
      <c r="M919" t="s">
        <v>18537</v>
      </c>
      <c r="N919" t="s">
        <v>18539</v>
      </c>
    </row>
    <row r="920" spans="1:14" x14ac:dyDescent="0.25">
      <c r="A920" s="3">
        <v>917</v>
      </c>
      <c r="B920" t="s">
        <v>836</v>
      </c>
      <c r="C920" t="s">
        <v>837</v>
      </c>
      <c r="D920" t="s">
        <v>838</v>
      </c>
      <c r="E920" t="s">
        <v>839</v>
      </c>
      <c r="F920" t="s">
        <v>839</v>
      </c>
      <c r="G920" s="1">
        <v>43304</v>
      </c>
      <c r="H920" s="1">
        <v>43304</v>
      </c>
      <c r="I920" s="1">
        <v>45130</v>
      </c>
      <c r="J920" s="966" t="s">
        <v>18540</v>
      </c>
      <c r="K920" t="s">
        <v>18541</v>
      </c>
      <c r="L920" t="s">
        <v>18542</v>
      </c>
      <c r="M920" t="s">
        <v>18540</v>
      </c>
      <c r="N920" t="s">
        <v>18542</v>
      </c>
    </row>
    <row r="921" spans="1:14" x14ac:dyDescent="0.25">
      <c r="A921" s="3">
        <v>918</v>
      </c>
      <c r="B921" t="s">
        <v>836</v>
      </c>
      <c r="C921" t="s">
        <v>837</v>
      </c>
      <c r="D921" t="s">
        <v>838</v>
      </c>
      <c r="E921" t="s">
        <v>839</v>
      </c>
      <c r="F921" t="s">
        <v>839</v>
      </c>
      <c r="G921" s="1">
        <v>43304</v>
      </c>
      <c r="H921" s="1">
        <v>43304</v>
      </c>
      <c r="I921" s="1">
        <v>45130</v>
      </c>
      <c r="J921" s="966" t="s">
        <v>18543</v>
      </c>
      <c r="K921" t="s">
        <v>18544</v>
      </c>
      <c r="L921" t="s">
        <v>18545</v>
      </c>
      <c r="M921" t="s">
        <v>18543</v>
      </c>
      <c r="N921" t="s">
        <v>18545</v>
      </c>
    </row>
    <row r="922" spans="1:14" x14ac:dyDescent="0.25">
      <c r="A922" s="3">
        <v>919</v>
      </c>
      <c r="B922" t="s">
        <v>836</v>
      </c>
      <c r="C922" t="s">
        <v>837</v>
      </c>
      <c r="D922" t="s">
        <v>838</v>
      </c>
      <c r="E922" t="s">
        <v>839</v>
      </c>
      <c r="F922" t="s">
        <v>839</v>
      </c>
      <c r="G922" s="1">
        <v>43304</v>
      </c>
      <c r="H922" s="1">
        <v>43304</v>
      </c>
      <c r="I922" s="1">
        <v>45130</v>
      </c>
      <c r="J922" s="966" t="s">
        <v>18546</v>
      </c>
      <c r="K922" t="s">
        <v>18547</v>
      </c>
      <c r="L922" t="s">
        <v>18548</v>
      </c>
      <c r="M922" t="s">
        <v>18546</v>
      </c>
      <c r="N922" t="s">
        <v>18548</v>
      </c>
    </row>
    <row r="923" spans="1:14" x14ac:dyDescent="0.25">
      <c r="A923" s="3">
        <v>920</v>
      </c>
      <c r="B923" t="s">
        <v>840</v>
      </c>
      <c r="C923" t="s">
        <v>841</v>
      </c>
      <c r="D923" t="s">
        <v>842</v>
      </c>
      <c r="E923" t="s">
        <v>843</v>
      </c>
      <c r="F923" t="s">
        <v>843</v>
      </c>
      <c r="G923" s="1">
        <v>43283</v>
      </c>
      <c r="H923" s="1">
        <v>43182</v>
      </c>
      <c r="I923" s="1">
        <v>45008</v>
      </c>
      <c r="J923" s="966" t="s">
        <v>18549</v>
      </c>
      <c r="K923" t="s">
        <v>18550</v>
      </c>
      <c r="L923" t="s">
        <v>18551</v>
      </c>
      <c r="M923" t="s">
        <v>18549</v>
      </c>
      <c r="N923" t="s">
        <v>18551</v>
      </c>
    </row>
    <row r="924" spans="1:14" x14ac:dyDescent="0.25">
      <c r="A924" s="3">
        <v>921</v>
      </c>
      <c r="B924" t="s">
        <v>840</v>
      </c>
      <c r="C924" t="s">
        <v>841</v>
      </c>
      <c r="D924" t="s">
        <v>842</v>
      </c>
      <c r="E924" t="s">
        <v>843</v>
      </c>
      <c r="F924" t="s">
        <v>843</v>
      </c>
      <c r="G924" s="1">
        <v>43283</v>
      </c>
      <c r="H924" s="1">
        <v>43182</v>
      </c>
      <c r="I924" s="1">
        <v>45008</v>
      </c>
      <c r="J924" s="966" t="s">
        <v>18552</v>
      </c>
      <c r="K924" t="s">
        <v>18553</v>
      </c>
      <c r="L924" t="s">
        <v>18554</v>
      </c>
      <c r="M924" t="s">
        <v>18552</v>
      </c>
      <c r="N924" t="s">
        <v>18554</v>
      </c>
    </row>
    <row r="925" spans="1:14" x14ac:dyDescent="0.25">
      <c r="A925" s="3">
        <v>922</v>
      </c>
      <c r="B925" t="s">
        <v>840</v>
      </c>
      <c r="C925" t="s">
        <v>841</v>
      </c>
      <c r="D925" t="s">
        <v>842</v>
      </c>
      <c r="E925" t="s">
        <v>843</v>
      </c>
      <c r="F925" t="s">
        <v>843</v>
      </c>
      <c r="G925" s="1">
        <v>43283</v>
      </c>
      <c r="H925" s="1">
        <v>43182</v>
      </c>
      <c r="I925" s="1">
        <v>45008</v>
      </c>
      <c r="J925" s="966" t="s">
        <v>18555</v>
      </c>
      <c r="K925" t="s">
        <v>18556</v>
      </c>
      <c r="L925" t="s">
        <v>18557</v>
      </c>
      <c r="M925" t="s">
        <v>18555</v>
      </c>
      <c r="N925" t="s">
        <v>18557</v>
      </c>
    </row>
    <row r="926" spans="1:14" x14ac:dyDescent="0.25">
      <c r="A926" s="3">
        <v>923</v>
      </c>
      <c r="B926" t="s">
        <v>840</v>
      </c>
      <c r="C926" t="s">
        <v>841</v>
      </c>
      <c r="D926" t="s">
        <v>842</v>
      </c>
      <c r="E926" t="s">
        <v>843</v>
      </c>
      <c r="F926" t="s">
        <v>843</v>
      </c>
      <c r="G926" s="1">
        <v>43283</v>
      </c>
      <c r="H926" s="1">
        <v>43182</v>
      </c>
      <c r="I926" s="1">
        <v>45008</v>
      </c>
      <c r="J926" s="966" t="s">
        <v>18558</v>
      </c>
      <c r="K926" t="s">
        <v>18559</v>
      </c>
      <c r="L926" t="s">
        <v>18560</v>
      </c>
      <c r="M926" t="s">
        <v>18558</v>
      </c>
      <c r="N926" t="s">
        <v>18560</v>
      </c>
    </row>
    <row r="927" spans="1:14" x14ac:dyDescent="0.25">
      <c r="A927" s="3">
        <v>924</v>
      </c>
      <c r="B927" t="s">
        <v>840</v>
      </c>
      <c r="C927" t="s">
        <v>841</v>
      </c>
      <c r="D927" t="s">
        <v>842</v>
      </c>
      <c r="E927" t="s">
        <v>843</v>
      </c>
      <c r="F927" t="s">
        <v>843</v>
      </c>
      <c r="G927" s="1">
        <v>43283</v>
      </c>
      <c r="H927" s="1">
        <v>43182</v>
      </c>
      <c r="I927" s="1">
        <v>45008</v>
      </c>
      <c r="J927" s="966" t="s">
        <v>18561</v>
      </c>
      <c r="K927" t="s">
        <v>18562</v>
      </c>
      <c r="L927" t="s">
        <v>18563</v>
      </c>
      <c r="M927" t="s">
        <v>18561</v>
      </c>
      <c r="N927" t="s">
        <v>18563</v>
      </c>
    </row>
    <row r="928" spans="1:14" x14ac:dyDescent="0.25">
      <c r="A928" s="3">
        <v>925</v>
      </c>
      <c r="B928" t="s">
        <v>849</v>
      </c>
      <c r="C928" t="s">
        <v>850</v>
      </c>
      <c r="D928" t="s">
        <v>851</v>
      </c>
      <c r="E928" t="s">
        <v>852</v>
      </c>
      <c r="F928" t="s">
        <v>852</v>
      </c>
      <c r="G928" s="1">
        <v>43283</v>
      </c>
      <c r="H928" s="1">
        <v>43299</v>
      </c>
      <c r="I928" s="1">
        <v>45125</v>
      </c>
      <c r="J928" s="966" t="s">
        <v>18567</v>
      </c>
      <c r="K928" t="s">
        <v>18568</v>
      </c>
      <c r="L928" t="s">
        <v>18569</v>
      </c>
      <c r="M928" t="s">
        <v>18567</v>
      </c>
      <c r="N928" t="s">
        <v>18569</v>
      </c>
    </row>
    <row r="929" spans="1:14" x14ac:dyDescent="0.25">
      <c r="A929" s="3">
        <v>926</v>
      </c>
      <c r="B929" t="s">
        <v>849</v>
      </c>
      <c r="C929" t="s">
        <v>850</v>
      </c>
      <c r="D929" t="s">
        <v>851</v>
      </c>
      <c r="E929" t="s">
        <v>852</v>
      </c>
      <c r="F929" t="s">
        <v>852</v>
      </c>
      <c r="G929" s="1">
        <v>43283</v>
      </c>
      <c r="H929" s="1">
        <v>43299</v>
      </c>
      <c r="I929" s="1">
        <v>45125</v>
      </c>
      <c r="J929" s="966" t="s">
        <v>18567</v>
      </c>
      <c r="K929" t="s">
        <v>18568</v>
      </c>
      <c r="L929" t="s">
        <v>18569</v>
      </c>
      <c r="M929" t="s">
        <v>18568</v>
      </c>
      <c r="N929" t="s">
        <v>18569</v>
      </c>
    </row>
    <row r="930" spans="1:14" x14ac:dyDescent="0.25">
      <c r="A930" s="3">
        <v>927</v>
      </c>
      <c r="B930" t="s">
        <v>849</v>
      </c>
      <c r="C930" t="s">
        <v>850</v>
      </c>
      <c r="D930" t="s">
        <v>851</v>
      </c>
      <c r="E930" t="s">
        <v>852</v>
      </c>
      <c r="F930" t="s">
        <v>852</v>
      </c>
      <c r="G930" s="1">
        <v>43283</v>
      </c>
      <c r="H930" s="1">
        <v>43299</v>
      </c>
      <c r="I930" s="1">
        <v>45125</v>
      </c>
      <c r="J930" s="966" t="s">
        <v>18567</v>
      </c>
      <c r="K930" t="s">
        <v>18568</v>
      </c>
      <c r="L930" t="s">
        <v>18569</v>
      </c>
      <c r="M930" t="s">
        <v>18567</v>
      </c>
      <c r="N930" t="s">
        <v>18569</v>
      </c>
    </row>
    <row r="931" spans="1:14" x14ac:dyDescent="0.25">
      <c r="A931" s="3">
        <v>928</v>
      </c>
      <c r="B931" t="s">
        <v>849</v>
      </c>
      <c r="C931" t="s">
        <v>850</v>
      </c>
      <c r="D931" t="s">
        <v>851</v>
      </c>
      <c r="E931" t="s">
        <v>852</v>
      </c>
      <c r="F931" t="s">
        <v>852</v>
      </c>
      <c r="G931" s="1">
        <v>43283</v>
      </c>
      <c r="H931" s="1">
        <v>43299</v>
      </c>
      <c r="I931" s="1">
        <v>45125</v>
      </c>
      <c r="J931" s="966" t="s">
        <v>18567</v>
      </c>
      <c r="K931" t="s">
        <v>18568</v>
      </c>
      <c r="L931" t="s">
        <v>18569</v>
      </c>
      <c r="M931" t="s">
        <v>18567</v>
      </c>
      <c r="N931" t="s">
        <v>18569</v>
      </c>
    </row>
    <row r="932" spans="1:14" x14ac:dyDescent="0.25">
      <c r="A932" s="3">
        <v>929</v>
      </c>
      <c r="B932" t="s">
        <v>849</v>
      </c>
      <c r="C932" t="s">
        <v>850</v>
      </c>
      <c r="D932" t="s">
        <v>851</v>
      </c>
      <c r="E932" t="s">
        <v>852</v>
      </c>
      <c r="F932" t="s">
        <v>852</v>
      </c>
      <c r="G932" s="1">
        <v>43283</v>
      </c>
      <c r="H932" s="1">
        <v>43299</v>
      </c>
      <c r="I932" s="1">
        <v>45125</v>
      </c>
      <c r="J932" s="966" t="s">
        <v>18570</v>
      </c>
      <c r="K932" t="s">
        <v>18571</v>
      </c>
      <c r="L932" t="s">
        <v>18572</v>
      </c>
      <c r="M932" t="s">
        <v>18570</v>
      </c>
      <c r="N932" t="s">
        <v>18572</v>
      </c>
    </row>
    <row r="933" spans="1:14" x14ac:dyDescent="0.25">
      <c r="A933" s="3">
        <v>930</v>
      </c>
      <c r="B933" t="s">
        <v>849</v>
      </c>
      <c r="C933" t="s">
        <v>850</v>
      </c>
      <c r="D933" t="s">
        <v>851</v>
      </c>
      <c r="E933" t="s">
        <v>852</v>
      </c>
      <c r="F933" t="s">
        <v>852</v>
      </c>
      <c r="G933" s="1">
        <v>43283</v>
      </c>
      <c r="H933" s="1">
        <v>43299</v>
      </c>
      <c r="I933" s="1">
        <v>45125</v>
      </c>
      <c r="J933" s="966" t="s">
        <v>18570</v>
      </c>
      <c r="K933" t="s">
        <v>18571</v>
      </c>
      <c r="L933" t="s">
        <v>18572</v>
      </c>
      <c r="M933" t="s">
        <v>18571</v>
      </c>
      <c r="N933" t="s">
        <v>18572</v>
      </c>
    </row>
    <row r="934" spans="1:14" x14ac:dyDescent="0.25">
      <c r="A934" s="3">
        <v>931</v>
      </c>
      <c r="B934" t="s">
        <v>849</v>
      </c>
      <c r="C934" t="s">
        <v>850</v>
      </c>
      <c r="D934" t="s">
        <v>851</v>
      </c>
      <c r="E934" t="s">
        <v>852</v>
      </c>
      <c r="F934" t="s">
        <v>852</v>
      </c>
      <c r="G934" s="1">
        <v>43283</v>
      </c>
      <c r="H934" s="1">
        <v>43299</v>
      </c>
      <c r="I934" s="1">
        <v>45125</v>
      </c>
      <c r="J934" s="966" t="s">
        <v>18570</v>
      </c>
      <c r="K934" t="s">
        <v>18571</v>
      </c>
      <c r="L934" t="s">
        <v>18572</v>
      </c>
      <c r="M934" t="s">
        <v>18570</v>
      </c>
      <c r="N934" t="s">
        <v>18572</v>
      </c>
    </row>
    <row r="935" spans="1:14" x14ac:dyDescent="0.25">
      <c r="A935" s="3">
        <v>932</v>
      </c>
      <c r="B935" t="s">
        <v>849</v>
      </c>
      <c r="C935" t="s">
        <v>850</v>
      </c>
      <c r="D935" t="s">
        <v>851</v>
      </c>
      <c r="E935" t="s">
        <v>852</v>
      </c>
      <c r="F935" t="s">
        <v>852</v>
      </c>
      <c r="G935" s="1">
        <v>43283</v>
      </c>
      <c r="H935" s="1">
        <v>43299</v>
      </c>
      <c r="I935" s="1">
        <v>45125</v>
      </c>
      <c r="J935" s="966" t="s">
        <v>18570</v>
      </c>
      <c r="K935" t="s">
        <v>18571</v>
      </c>
      <c r="L935" t="s">
        <v>18572</v>
      </c>
      <c r="M935" t="s">
        <v>18570</v>
      </c>
      <c r="N935" t="s">
        <v>18572</v>
      </c>
    </row>
    <row r="936" spans="1:14" x14ac:dyDescent="0.25">
      <c r="A936" s="3">
        <v>933</v>
      </c>
      <c r="B936" t="s">
        <v>849</v>
      </c>
      <c r="C936" t="s">
        <v>850</v>
      </c>
      <c r="D936" t="s">
        <v>851</v>
      </c>
      <c r="E936" t="s">
        <v>852</v>
      </c>
      <c r="F936" t="s">
        <v>852</v>
      </c>
      <c r="G936" s="1">
        <v>43283</v>
      </c>
      <c r="H936" s="1">
        <v>43299</v>
      </c>
      <c r="I936" s="1">
        <v>45125</v>
      </c>
      <c r="J936" s="966" t="s">
        <v>18573</v>
      </c>
      <c r="K936" t="s">
        <v>18574</v>
      </c>
      <c r="L936" t="s">
        <v>18575</v>
      </c>
      <c r="M936" t="s">
        <v>18573</v>
      </c>
      <c r="N936" t="s">
        <v>18575</v>
      </c>
    </row>
    <row r="937" spans="1:14" x14ac:dyDescent="0.25">
      <c r="A937" s="3">
        <v>934</v>
      </c>
      <c r="B937" t="s">
        <v>849</v>
      </c>
      <c r="C937" t="s">
        <v>850</v>
      </c>
      <c r="D937" t="s">
        <v>851</v>
      </c>
      <c r="E937" t="s">
        <v>852</v>
      </c>
      <c r="F937" t="s">
        <v>852</v>
      </c>
      <c r="G937" s="1">
        <v>43283</v>
      </c>
      <c r="H937" s="1">
        <v>43299</v>
      </c>
      <c r="I937" s="1">
        <v>45125</v>
      </c>
      <c r="J937" s="966" t="s">
        <v>18573</v>
      </c>
      <c r="K937" t="s">
        <v>18574</v>
      </c>
      <c r="L937" t="s">
        <v>18575</v>
      </c>
      <c r="M937" t="s">
        <v>18574</v>
      </c>
      <c r="N937" t="s">
        <v>18575</v>
      </c>
    </row>
    <row r="938" spans="1:14" x14ac:dyDescent="0.25">
      <c r="A938" s="3">
        <v>935</v>
      </c>
      <c r="B938" t="s">
        <v>849</v>
      </c>
      <c r="C938" t="s">
        <v>850</v>
      </c>
      <c r="D938" t="s">
        <v>851</v>
      </c>
      <c r="E938" t="s">
        <v>852</v>
      </c>
      <c r="F938" t="s">
        <v>852</v>
      </c>
      <c r="G938" s="1">
        <v>43283</v>
      </c>
      <c r="H938" s="1">
        <v>43299</v>
      </c>
      <c r="I938" s="1">
        <v>45125</v>
      </c>
      <c r="J938" s="966" t="s">
        <v>18573</v>
      </c>
      <c r="K938" t="s">
        <v>18574</v>
      </c>
      <c r="L938" t="s">
        <v>18575</v>
      </c>
      <c r="M938" t="s">
        <v>18573</v>
      </c>
      <c r="N938" t="s">
        <v>18575</v>
      </c>
    </row>
    <row r="939" spans="1:14" x14ac:dyDescent="0.25">
      <c r="A939" s="3">
        <v>936</v>
      </c>
      <c r="B939" t="s">
        <v>849</v>
      </c>
      <c r="C939" t="s">
        <v>850</v>
      </c>
      <c r="D939" t="s">
        <v>851</v>
      </c>
      <c r="E939" t="s">
        <v>852</v>
      </c>
      <c r="F939" t="s">
        <v>852</v>
      </c>
      <c r="G939" s="1">
        <v>43283</v>
      </c>
      <c r="H939" s="1">
        <v>43299</v>
      </c>
      <c r="I939" s="1">
        <v>45125</v>
      </c>
      <c r="J939" s="966" t="s">
        <v>18573</v>
      </c>
      <c r="K939" t="s">
        <v>18574</v>
      </c>
      <c r="L939" t="s">
        <v>18575</v>
      </c>
      <c r="M939" t="s">
        <v>18573</v>
      </c>
      <c r="N939" t="s">
        <v>18575</v>
      </c>
    </row>
    <row r="940" spans="1:14" x14ac:dyDescent="0.25">
      <c r="A940" s="3">
        <v>937</v>
      </c>
      <c r="B940" t="s">
        <v>849</v>
      </c>
      <c r="C940" t="s">
        <v>850</v>
      </c>
      <c r="D940" t="s">
        <v>851</v>
      </c>
      <c r="E940" t="s">
        <v>852</v>
      </c>
      <c r="F940" t="s">
        <v>852</v>
      </c>
      <c r="G940" s="1">
        <v>43283</v>
      </c>
      <c r="H940" s="1">
        <v>43299</v>
      </c>
      <c r="I940" s="1">
        <v>45125</v>
      </c>
      <c r="J940" s="966" t="s">
        <v>18576</v>
      </c>
      <c r="K940" t="s">
        <v>18577</v>
      </c>
      <c r="L940" t="s">
        <v>18578</v>
      </c>
      <c r="M940" t="s">
        <v>18576</v>
      </c>
      <c r="N940" t="s">
        <v>18578</v>
      </c>
    </row>
    <row r="941" spans="1:14" x14ac:dyDescent="0.25">
      <c r="A941" s="3">
        <v>938</v>
      </c>
      <c r="B941" t="s">
        <v>849</v>
      </c>
      <c r="C941" t="s">
        <v>850</v>
      </c>
      <c r="D941" t="s">
        <v>851</v>
      </c>
      <c r="E941" t="s">
        <v>852</v>
      </c>
      <c r="F941" t="s">
        <v>852</v>
      </c>
      <c r="G941" s="1">
        <v>43283</v>
      </c>
      <c r="H941" s="1">
        <v>43299</v>
      </c>
      <c r="I941" s="1">
        <v>45125</v>
      </c>
      <c r="J941" s="966" t="s">
        <v>18576</v>
      </c>
      <c r="K941" t="s">
        <v>18577</v>
      </c>
      <c r="L941" t="s">
        <v>18578</v>
      </c>
      <c r="M941" t="s">
        <v>18577</v>
      </c>
      <c r="N941" t="s">
        <v>18578</v>
      </c>
    </row>
    <row r="942" spans="1:14" x14ac:dyDescent="0.25">
      <c r="A942" s="3">
        <v>939</v>
      </c>
      <c r="B942" t="s">
        <v>849</v>
      </c>
      <c r="C942" t="s">
        <v>850</v>
      </c>
      <c r="D942" t="s">
        <v>851</v>
      </c>
      <c r="E942" t="s">
        <v>852</v>
      </c>
      <c r="F942" t="s">
        <v>852</v>
      </c>
      <c r="G942" s="1">
        <v>43283</v>
      </c>
      <c r="H942" s="1">
        <v>43299</v>
      </c>
      <c r="I942" s="1">
        <v>45125</v>
      </c>
      <c r="J942" s="966" t="s">
        <v>18576</v>
      </c>
      <c r="K942" t="s">
        <v>18577</v>
      </c>
      <c r="L942" t="s">
        <v>18578</v>
      </c>
      <c r="M942" t="s">
        <v>18576</v>
      </c>
      <c r="N942" t="s">
        <v>18578</v>
      </c>
    </row>
    <row r="943" spans="1:14" x14ac:dyDescent="0.25">
      <c r="A943" s="3">
        <v>940</v>
      </c>
      <c r="B943" t="s">
        <v>849</v>
      </c>
      <c r="C943" t="s">
        <v>850</v>
      </c>
      <c r="D943" t="s">
        <v>851</v>
      </c>
      <c r="E943" t="s">
        <v>852</v>
      </c>
      <c r="F943" t="s">
        <v>852</v>
      </c>
      <c r="G943" s="1">
        <v>43283</v>
      </c>
      <c r="H943" s="1">
        <v>43299</v>
      </c>
      <c r="I943" s="1">
        <v>45125</v>
      </c>
      <c r="J943" s="966" t="s">
        <v>18576</v>
      </c>
      <c r="K943" t="s">
        <v>18577</v>
      </c>
      <c r="L943" t="s">
        <v>18578</v>
      </c>
      <c r="M943" t="s">
        <v>18576</v>
      </c>
      <c r="N943" t="s">
        <v>18578</v>
      </c>
    </row>
    <row r="944" spans="1:14" x14ac:dyDescent="0.25">
      <c r="A944" s="3">
        <v>941</v>
      </c>
      <c r="B944" t="s">
        <v>849</v>
      </c>
      <c r="C944" t="s">
        <v>850</v>
      </c>
      <c r="D944" t="s">
        <v>851</v>
      </c>
      <c r="E944" t="s">
        <v>852</v>
      </c>
      <c r="F944" t="s">
        <v>852</v>
      </c>
      <c r="G944" s="1">
        <v>43283</v>
      </c>
      <c r="H944" s="1">
        <v>43299</v>
      </c>
      <c r="I944" s="1">
        <v>45125</v>
      </c>
      <c r="J944" s="966" t="s">
        <v>18579</v>
      </c>
      <c r="K944" t="s">
        <v>18580</v>
      </c>
      <c r="L944" t="s">
        <v>18581</v>
      </c>
      <c r="M944" t="s">
        <v>18579</v>
      </c>
      <c r="N944" t="s">
        <v>18581</v>
      </c>
    </row>
    <row r="945" spans="1:14" x14ac:dyDescent="0.25">
      <c r="A945" s="3">
        <v>942</v>
      </c>
      <c r="B945" t="s">
        <v>849</v>
      </c>
      <c r="C945" t="s">
        <v>850</v>
      </c>
      <c r="D945" t="s">
        <v>851</v>
      </c>
      <c r="E945" t="s">
        <v>852</v>
      </c>
      <c r="F945" t="s">
        <v>852</v>
      </c>
      <c r="G945" s="1">
        <v>43283</v>
      </c>
      <c r="H945" s="1">
        <v>43299</v>
      </c>
      <c r="I945" s="1">
        <v>45125</v>
      </c>
      <c r="J945" s="966" t="s">
        <v>18579</v>
      </c>
      <c r="K945" t="s">
        <v>18580</v>
      </c>
      <c r="L945" t="s">
        <v>18581</v>
      </c>
      <c r="M945" t="s">
        <v>18580</v>
      </c>
      <c r="N945" t="s">
        <v>18581</v>
      </c>
    </row>
    <row r="946" spans="1:14" x14ac:dyDescent="0.25">
      <c r="A946" s="3">
        <v>943</v>
      </c>
      <c r="B946" t="s">
        <v>849</v>
      </c>
      <c r="C946" t="s">
        <v>850</v>
      </c>
      <c r="D946" t="s">
        <v>851</v>
      </c>
      <c r="E946" t="s">
        <v>852</v>
      </c>
      <c r="F946" t="s">
        <v>852</v>
      </c>
      <c r="G946" s="1">
        <v>43283</v>
      </c>
      <c r="H946" s="1">
        <v>43299</v>
      </c>
      <c r="I946" s="1">
        <v>45125</v>
      </c>
      <c r="J946" s="966" t="s">
        <v>18579</v>
      </c>
      <c r="K946" t="s">
        <v>18580</v>
      </c>
      <c r="L946" t="s">
        <v>18581</v>
      </c>
      <c r="M946" t="s">
        <v>18579</v>
      </c>
      <c r="N946" t="s">
        <v>18581</v>
      </c>
    </row>
    <row r="947" spans="1:14" x14ac:dyDescent="0.25">
      <c r="A947" s="3">
        <v>944</v>
      </c>
      <c r="B947" t="s">
        <v>849</v>
      </c>
      <c r="C947" t="s">
        <v>850</v>
      </c>
      <c r="D947" t="s">
        <v>851</v>
      </c>
      <c r="E947" t="s">
        <v>852</v>
      </c>
      <c r="F947" t="s">
        <v>852</v>
      </c>
      <c r="G947" s="1">
        <v>43283</v>
      </c>
      <c r="H947" s="1">
        <v>43299</v>
      </c>
      <c r="I947" s="1">
        <v>45125</v>
      </c>
      <c r="J947" s="966" t="s">
        <v>18579</v>
      </c>
      <c r="K947" t="s">
        <v>18580</v>
      </c>
      <c r="L947" t="s">
        <v>18581</v>
      </c>
      <c r="M947" t="s">
        <v>18579</v>
      </c>
      <c r="N947" t="s">
        <v>18581</v>
      </c>
    </row>
    <row r="948" spans="1:14" x14ac:dyDescent="0.25">
      <c r="A948" s="3">
        <v>945</v>
      </c>
      <c r="B948" t="s">
        <v>853</v>
      </c>
      <c r="C948" t="s">
        <v>854</v>
      </c>
      <c r="D948" t="s">
        <v>855</v>
      </c>
      <c r="E948" t="s">
        <v>856</v>
      </c>
      <c r="F948" t="s">
        <v>856</v>
      </c>
      <c r="G948" s="1">
        <v>43283</v>
      </c>
      <c r="H948" s="1">
        <v>43319</v>
      </c>
      <c r="I948" s="1">
        <v>45145</v>
      </c>
      <c r="J948" s="966" t="s">
        <v>18582</v>
      </c>
      <c r="K948" t="s">
        <v>18583</v>
      </c>
      <c r="L948" t="s">
        <v>18584</v>
      </c>
      <c r="M948" t="s">
        <v>18582</v>
      </c>
      <c r="N948" t="s">
        <v>18584</v>
      </c>
    </row>
    <row r="949" spans="1:14" x14ac:dyDescent="0.25">
      <c r="A949" s="3">
        <v>946</v>
      </c>
      <c r="B949" t="s">
        <v>853</v>
      </c>
      <c r="C949" t="s">
        <v>854</v>
      </c>
      <c r="D949" t="s">
        <v>855</v>
      </c>
      <c r="E949" t="s">
        <v>856</v>
      </c>
      <c r="F949" t="s">
        <v>856</v>
      </c>
      <c r="G949" s="1">
        <v>43283</v>
      </c>
      <c r="H949" s="1">
        <v>43319</v>
      </c>
      <c r="I949" s="1">
        <v>45145</v>
      </c>
      <c r="J949" s="966" t="s">
        <v>18582</v>
      </c>
      <c r="K949" t="s">
        <v>18583</v>
      </c>
      <c r="L949" t="s">
        <v>18584</v>
      </c>
      <c r="M949" t="s">
        <v>18582</v>
      </c>
      <c r="N949" t="s">
        <v>18584</v>
      </c>
    </row>
    <row r="950" spans="1:14" x14ac:dyDescent="0.25">
      <c r="A950" s="3">
        <v>947</v>
      </c>
      <c r="B950" t="s">
        <v>853</v>
      </c>
      <c r="C950" t="s">
        <v>854</v>
      </c>
      <c r="D950" t="s">
        <v>855</v>
      </c>
      <c r="E950" t="s">
        <v>856</v>
      </c>
      <c r="F950" t="s">
        <v>856</v>
      </c>
      <c r="G950" s="1">
        <v>43283</v>
      </c>
      <c r="H950" s="1">
        <v>43319</v>
      </c>
      <c r="I950" s="1">
        <v>45145</v>
      </c>
      <c r="J950" s="966" t="s">
        <v>18585</v>
      </c>
      <c r="K950" t="s">
        <v>18586</v>
      </c>
      <c r="L950" t="s">
        <v>18587</v>
      </c>
      <c r="M950" t="s">
        <v>18585</v>
      </c>
      <c r="N950" t="s">
        <v>18587</v>
      </c>
    </row>
    <row r="951" spans="1:14" x14ac:dyDescent="0.25">
      <c r="A951" s="3">
        <v>948</v>
      </c>
      <c r="B951" t="s">
        <v>853</v>
      </c>
      <c r="C951" t="s">
        <v>854</v>
      </c>
      <c r="D951" t="s">
        <v>855</v>
      </c>
      <c r="E951" t="s">
        <v>856</v>
      </c>
      <c r="F951" t="s">
        <v>856</v>
      </c>
      <c r="G951" s="1">
        <v>43283</v>
      </c>
      <c r="H951" s="1">
        <v>43319</v>
      </c>
      <c r="I951" s="1">
        <v>45145</v>
      </c>
      <c r="J951" s="966" t="s">
        <v>18585</v>
      </c>
      <c r="K951" t="s">
        <v>18586</v>
      </c>
      <c r="L951" t="s">
        <v>18587</v>
      </c>
      <c r="M951" t="s">
        <v>18585</v>
      </c>
      <c r="N951" t="s">
        <v>18587</v>
      </c>
    </row>
    <row r="952" spans="1:14" x14ac:dyDescent="0.25">
      <c r="A952" s="3">
        <v>949</v>
      </c>
      <c r="B952" t="s">
        <v>853</v>
      </c>
      <c r="C952" t="s">
        <v>854</v>
      </c>
      <c r="D952" t="s">
        <v>855</v>
      </c>
      <c r="E952" t="s">
        <v>856</v>
      </c>
      <c r="F952" t="s">
        <v>856</v>
      </c>
      <c r="G952" s="1">
        <v>43283</v>
      </c>
      <c r="H952" s="1">
        <v>43319</v>
      </c>
      <c r="I952" s="1">
        <v>45145</v>
      </c>
      <c r="J952" s="966" t="s">
        <v>18588</v>
      </c>
      <c r="K952" t="s">
        <v>18589</v>
      </c>
      <c r="L952" t="s">
        <v>18590</v>
      </c>
      <c r="M952" t="s">
        <v>18588</v>
      </c>
      <c r="N952" t="s">
        <v>18590</v>
      </c>
    </row>
    <row r="953" spans="1:14" x14ac:dyDescent="0.25">
      <c r="A953" s="3">
        <v>950</v>
      </c>
      <c r="B953" t="s">
        <v>853</v>
      </c>
      <c r="C953" t="s">
        <v>854</v>
      </c>
      <c r="D953" t="s">
        <v>855</v>
      </c>
      <c r="E953" t="s">
        <v>856</v>
      </c>
      <c r="F953" t="s">
        <v>856</v>
      </c>
      <c r="G953" s="1">
        <v>43283</v>
      </c>
      <c r="H953" s="1">
        <v>43319</v>
      </c>
      <c r="I953" s="1">
        <v>45145</v>
      </c>
      <c r="J953" s="966" t="s">
        <v>18588</v>
      </c>
      <c r="K953" t="s">
        <v>18589</v>
      </c>
      <c r="L953" t="s">
        <v>18590</v>
      </c>
      <c r="M953" t="s">
        <v>18588</v>
      </c>
      <c r="N953" t="s">
        <v>18590</v>
      </c>
    </row>
    <row r="954" spans="1:14" x14ac:dyDescent="0.25">
      <c r="A954" s="3">
        <v>951</v>
      </c>
      <c r="B954" t="s">
        <v>853</v>
      </c>
      <c r="C954" t="s">
        <v>854</v>
      </c>
      <c r="D954" t="s">
        <v>855</v>
      </c>
      <c r="E954" t="s">
        <v>856</v>
      </c>
      <c r="F954" t="s">
        <v>856</v>
      </c>
      <c r="G954" s="1">
        <v>43283</v>
      </c>
      <c r="H954" s="1">
        <v>43319</v>
      </c>
      <c r="I954" s="1">
        <v>45145</v>
      </c>
      <c r="J954" s="966" t="s">
        <v>18591</v>
      </c>
      <c r="K954" t="s">
        <v>18592</v>
      </c>
      <c r="L954" t="s">
        <v>18593</v>
      </c>
      <c r="M954" t="s">
        <v>18591</v>
      </c>
      <c r="N954" t="s">
        <v>18593</v>
      </c>
    </row>
    <row r="955" spans="1:14" x14ac:dyDescent="0.25">
      <c r="A955" s="3">
        <v>952</v>
      </c>
      <c r="B955" t="s">
        <v>853</v>
      </c>
      <c r="C955" t="s">
        <v>854</v>
      </c>
      <c r="D955" t="s">
        <v>855</v>
      </c>
      <c r="E955" t="s">
        <v>856</v>
      </c>
      <c r="F955" t="s">
        <v>856</v>
      </c>
      <c r="G955" s="1">
        <v>43283</v>
      </c>
      <c r="H955" s="1">
        <v>43319</v>
      </c>
      <c r="I955" s="1">
        <v>45145</v>
      </c>
      <c r="J955" s="966" t="s">
        <v>18591</v>
      </c>
      <c r="K955" t="s">
        <v>18592</v>
      </c>
      <c r="L955" t="s">
        <v>18593</v>
      </c>
      <c r="M955" t="s">
        <v>18591</v>
      </c>
      <c r="N955" t="s">
        <v>18593</v>
      </c>
    </row>
    <row r="956" spans="1:14" x14ac:dyDescent="0.25">
      <c r="A956" s="3">
        <v>953</v>
      </c>
      <c r="B956" t="s">
        <v>853</v>
      </c>
      <c r="C956" t="s">
        <v>854</v>
      </c>
      <c r="D956" t="s">
        <v>855</v>
      </c>
      <c r="E956" t="s">
        <v>856</v>
      </c>
      <c r="F956" t="s">
        <v>856</v>
      </c>
      <c r="G956" s="1">
        <v>43283</v>
      </c>
      <c r="H956" s="1">
        <v>43319</v>
      </c>
      <c r="I956" s="1">
        <v>45145</v>
      </c>
      <c r="J956" s="966" t="s">
        <v>18594</v>
      </c>
      <c r="K956" t="s">
        <v>18595</v>
      </c>
      <c r="L956" t="s">
        <v>18596</v>
      </c>
      <c r="M956" t="s">
        <v>18594</v>
      </c>
      <c r="N956" t="s">
        <v>18596</v>
      </c>
    </row>
    <row r="957" spans="1:14" x14ac:dyDescent="0.25">
      <c r="A957" s="3">
        <v>954</v>
      </c>
      <c r="B957" t="s">
        <v>844</v>
      </c>
      <c r="C957" t="s">
        <v>845</v>
      </c>
      <c r="D957" t="s">
        <v>846</v>
      </c>
      <c r="E957" t="s">
        <v>12</v>
      </c>
      <c r="F957" t="s">
        <v>847</v>
      </c>
      <c r="G957" s="1">
        <v>43283</v>
      </c>
      <c r="H957" s="1">
        <v>43312</v>
      </c>
      <c r="I957" s="1">
        <v>45137</v>
      </c>
      <c r="J957" s="966" t="s">
        <v>18597</v>
      </c>
      <c r="K957" t="s">
        <v>18598</v>
      </c>
      <c r="L957" t="s">
        <v>18599</v>
      </c>
      <c r="M957" t="s">
        <v>18597</v>
      </c>
      <c r="N957" t="s">
        <v>18599</v>
      </c>
    </row>
    <row r="958" spans="1:14" x14ac:dyDescent="0.25">
      <c r="A958" s="3">
        <v>955</v>
      </c>
      <c r="B958" t="s">
        <v>844</v>
      </c>
      <c r="C958" t="s">
        <v>845</v>
      </c>
      <c r="D958" t="s">
        <v>846</v>
      </c>
      <c r="E958" t="s">
        <v>12</v>
      </c>
      <c r="F958" t="s">
        <v>847</v>
      </c>
      <c r="G958" s="1">
        <v>43283</v>
      </c>
      <c r="H958" s="1">
        <v>43312</v>
      </c>
      <c r="I958" s="1">
        <v>45137</v>
      </c>
      <c r="J958" s="966" t="s">
        <v>18600</v>
      </c>
      <c r="K958" t="s">
        <v>18601</v>
      </c>
      <c r="L958" t="s">
        <v>18602</v>
      </c>
      <c r="M958" t="s">
        <v>18600</v>
      </c>
      <c r="N958" t="s">
        <v>18602</v>
      </c>
    </row>
    <row r="959" spans="1:14" x14ac:dyDescent="0.25">
      <c r="A959" s="3">
        <v>956</v>
      </c>
      <c r="B959" t="s">
        <v>844</v>
      </c>
      <c r="C959" t="s">
        <v>845</v>
      </c>
      <c r="D959" t="s">
        <v>846</v>
      </c>
      <c r="E959" t="s">
        <v>12</v>
      </c>
      <c r="F959" t="s">
        <v>847</v>
      </c>
      <c r="G959" s="1">
        <v>43283</v>
      </c>
      <c r="H959" s="1">
        <v>43312</v>
      </c>
      <c r="I959" s="1">
        <v>45137</v>
      </c>
      <c r="J959" s="966" t="s">
        <v>18603</v>
      </c>
      <c r="K959" t="s">
        <v>18604</v>
      </c>
      <c r="L959" t="s">
        <v>18605</v>
      </c>
      <c r="M959" t="s">
        <v>18603</v>
      </c>
      <c r="N959" t="s">
        <v>18605</v>
      </c>
    </row>
    <row r="960" spans="1:14" x14ac:dyDescent="0.25">
      <c r="A960" s="3">
        <v>957</v>
      </c>
      <c r="B960" t="s">
        <v>844</v>
      </c>
      <c r="C960" t="s">
        <v>845</v>
      </c>
      <c r="D960" t="s">
        <v>846</v>
      </c>
      <c r="E960" t="s">
        <v>12</v>
      </c>
      <c r="F960" t="s">
        <v>847</v>
      </c>
      <c r="G960" s="1">
        <v>43283</v>
      </c>
      <c r="H960" s="1">
        <v>43312</v>
      </c>
      <c r="I960" s="1">
        <v>45137</v>
      </c>
      <c r="J960" s="966" t="s">
        <v>18606</v>
      </c>
      <c r="K960" t="s">
        <v>18607</v>
      </c>
      <c r="L960" t="s">
        <v>18608</v>
      </c>
      <c r="M960" t="s">
        <v>18606</v>
      </c>
      <c r="N960" t="s">
        <v>18608</v>
      </c>
    </row>
    <row r="961" spans="1:14" x14ac:dyDescent="0.25">
      <c r="A961" s="3">
        <v>958</v>
      </c>
      <c r="B961" t="s">
        <v>844</v>
      </c>
      <c r="C961" t="s">
        <v>845</v>
      </c>
      <c r="D961" t="s">
        <v>846</v>
      </c>
      <c r="E961" t="s">
        <v>12</v>
      </c>
      <c r="F961" t="s">
        <v>847</v>
      </c>
      <c r="G961" s="1">
        <v>43283</v>
      </c>
      <c r="H961" s="1">
        <v>43312</v>
      </c>
      <c r="I961" s="1">
        <v>45137</v>
      </c>
      <c r="J961" s="966" t="s">
        <v>18609</v>
      </c>
      <c r="K961" t="s">
        <v>18610</v>
      </c>
      <c r="L961" t="s">
        <v>18611</v>
      </c>
      <c r="M961" t="s">
        <v>18609</v>
      </c>
      <c r="N961" t="s">
        <v>18611</v>
      </c>
    </row>
    <row r="962" spans="1:14" x14ac:dyDescent="0.25">
      <c r="A962" s="3">
        <v>959</v>
      </c>
      <c r="B962" t="s">
        <v>836</v>
      </c>
      <c r="C962" t="s">
        <v>837</v>
      </c>
      <c r="D962" t="s">
        <v>838</v>
      </c>
      <c r="E962" t="s">
        <v>12</v>
      </c>
      <c r="F962" t="s">
        <v>848</v>
      </c>
      <c r="G962" s="1">
        <v>43319</v>
      </c>
      <c r="H962" s="1">
        <v>43349</v>
      </c>
      <c r="I962" s="1">
        <v>45174</v>
      </c>
      <c r="J962" s="966" t="s">
        <v>18612</v>
      </c>
      <c r="K962" t="s">
        <v>18613</v>
      </c>
      <c r="L962" t="s">
        <v>18614</v>
      </c>
      <c r="M962" t="s">
        <v>18612</v>
      </c>
      <c r="N962" t="s">
        <v>18614</v>
      </c>
    </row>
    <row r="963" spans="1:14" x14ac:dyDescent="0.25">
      <c r="A963" s="3">
        <v>960</v>
      </c>
      <c r="B963" t="s">
        <v>836</v>
      </c>
      <c r="C963" t="s">
        <v>837</v>
      </c>
      <c r="D963" t="s">
        <v>838</v>
      </c>
      <c r="E963" t="s">
        <v>12</v>
      </c>
      <c r="F963" t="s">
        <v>848</v>
      </c>
      <c r="G963" s="1">
        <v>43319</v>
      </c>
      <c r="H963" s="1">
        <v>43349</v>
      </c>
      <c r="I963" s="1">
        <v>45174</v>
      </c>
      <c r="J963" s="966" t="s">
        <v>18615</v>
      </c>
      <c r="K963" t="s">
        <v>18616</v>
      </c>
      <c r="L963" t="s">
        <v>18617</v>
      </c>
      <c r="M963" t="s">
        <v>18615</v>
      </c>
      <c r="N963" t="s">
        <v>18617</v>
      </c>
    </row>
    <row r="964" spans="1:14" x14ac:dyDescent="0.25">
      <c r="A964" s="3">
        <v>961</v>
      </c>
      <c r="B964" t="s">
        <v>836</v>
      </c>
      <c r="C964" t="s">
        <v>837</v>
      </c>
      <c r="D964" t="s">
        <v>838</v>
      </c>
      <c r="E964" t="s">
        <v>12</v>
      </c>
      <c r="F964" t="s">
        <v>848</v>
      </c>
      <c r="G964" s="1">
        <v>43319</v>
      </c>
      <c r="H964" s="1">
        <v>43349</v>
      </c>
      <c r="I964" s="1">
        <v>45174</v>
      </c>
      <c r="J964" s="966" t="s">
        <v>18618</v>
      </c>
      <c r="K964" t="s">
        <v>18619</v>
      </c>
      <c r="L964" t="s">
        <v>18620</v>
      </c>
      <c r="M964" t="s">
        <v>18618</v>
      </c>
      <c r="N964" t="s">
        <v>18620</v>
      </c>
    </row>
    <row r="965" spans="1:14" x14ac:dyDescent="0.25">
      <c r="A965" s="3">
        <v>962</v>
      </c>
      <c r="B965" t="s">
        <v>797</v>
      </c>
      <c r="C965" t="s">
        <v>798</v>
      </c>
      <c r="D965" t="s">
        <v>799</v>
      </c>
      <c r="E965" t="s">
        <v>800</v>
      </c>
      <c r="F965" t="s">
        <v>800</v>
      </c>
      <c r="G965" s="1">
        <v>43139</v>
      </c>
      <c r="H965" s="1">
        <v>43185</v>
      </c>
      <c r="I965" s="1">
        <v>45011</v>
      </c>
      <c r="J965" s="966" t="s">
        <v>18621</v>
      </c>
      <c r="K965" t="s">
        <v>18622</v>
      </c>
      <c r="L965" t="s">
        <v>18623</v>
      </c>
      <c r="M965" t="s">
        <v>18621</v>
      </c>
      <c r="N965" t="s">
        <v>18623</v>
      </c>
    </row>
    <row r="966" spans="1:14" x14ac:dyDescent="0.25">
      <c r="A966" s="3">
        <v>963</v>
      </c>
      <c r="B966" t="s">
        <v>797</v>
      </c>
      <c r="C966" t="s">
        <v>798</v>
      </c>
      <c r="D966" t="s">
        <v>799</v>
      </c>
      <c r="E966" t="s">
        <v>800</v>
      </c>
      <c r="F966" t="s">
        <v>800</v>
      </c>
      <c r="G966" s="1">
        <v>43139</v>
      </c>
      <c r="H966" s="1">
        <v>43185</v>
      </c>
      <c r="I966" s="1">
        <v>45011</v>
      </c>
      <c r="J966" s="966" t="s">
        <v>18624</v>
      </c>
      <c r="K966" t="s">
        <v>18625</v>
      </c>
      <c r="L966" t="s">
        <v>18626</v>
      </c>
      <c r="M966" t="s">
        <v>18624</v>
      </c>
      <c r="N966" t="s">
        <v>18626</v>
      </c>
    </row>
    <row r="967" spans="1:14" x14ac:dyDescent="0.25">
      <c r="A967" s="3">
        <v>964</v>
      </c>
      <c r="B967" t="s">
        <v>801</v>
      </c>
      <c r="C967" t="s">
        <v>802</v>
      </c>
      <c r="D967" t="s">
        <v>803</v>
      </c>
      <c r="E967" t="s">
        <v>804</v>
      </c>
      <c r="F967" t="s">
        <v>804</v>
      </c>
      <c r="G967" s="1">
        <v>43139</v>
      </c>
      <c r="H967" s="1">
        <v>43185</v>
      </c>
      <c r="I967" s="1">
        <v>45011</v>
      </c>
      <c r="J967" s="966" t="s">
        <v>18627</v>
      </c>
      <c r="K967" t="s">
        <v>18628</v>
      </c>
      <c r="L967" t="s">
        <v>18629</v>
      </c>
      <c r="M967" t="s">
        <v>18627</v>
      </c>
      <c r="N967" t="s">
        <v>18629</v>
      </c>
    </row>
    <row r="968" spans="1:14" x14ac:dyDescent="0.25">
      <c r="A968" s="3">
        <v>965</v>
      </c>
      <c r="B968" t="s">
        <v>797</v>
      </c>
      <c r="C968" t="s">
        <v>798</v>
      </c>
      <c r="D968" t="s">
        <v>799</v>
      </c>
      <c r="E968" t="s">
        <v>805</v>
      </c>
      <c r="F968" t="s">
        <v>805</v>
      </c>
      <c r="G968" s="1">
        <v>43139</v>
      </c>
      <c r="H968" s="1">
        <v>43185</v>
      </c>
      <c r="I968" s="1">
        <v>45011</v>
      </c>
      <c r="J968" s="966" t="s">
        <v>18630</v>
      </c>
      <c r="K968" t="s">
        <v>18631</v>
      </c>
      <c r="L968" t="s">
        <v>18632</v>
      </c>
      <c r="M968" t="s">
        <v>18630</v>
      </c>
      <c r="N968" t="s">
        <v>18632</v>
      </c>
    </row>
    <row r="969" spans="1:14" x14ac:dyDescent="0.25">
      <c r="A969" s="3">
        <v>966</v>
      </c>
      <c r="B969" t="s">
        <v>797</v>
      </c>
      <c r="C969" t="s">
        <v>798</v>
      </c>
      <c r="D969" t="s">
        <v>799</v>
      </c>
      <c r="E969" t="s">
        <v>805</v>
      </c>
      <c r="F969" t="s">
        <v>805</v>
      </c>
      <c r="G969" s="1">
        <v>43139</v>
      </c>
      <c r="H969" s="1">
        <v>43185</v>
      </c>
      <c r="I969" s="1">
        <v>45011</v>
      </c>
      <c r="J969" s="966" t="s">
        <v>18633</v>
      </c>
      <c r="K969" t="s">
        <v>18634</v>
      </c>
      <c r="L969" t="s">
        <v>18635</v>
      </c>
      <c r="M969" t="s">
        <v>18633</v>
      </c>
      <c r="N969" t="s">
        <v>18635</v>
      </c>
    </row>
    <row r="970" spans="1:14" x14ac:dyDescent="0.25">
      <c r="A970" s="3">
        <v>967</v>
      </c>
      <c r="B970" t="s">
        <v>797</v>
      </c>
      <c r="C970" t="s">
        <v>798</v>
      </c>
      <c r="D970" t="s">
        <v>799</v>
      </c>
      <c r="E970" t="s">
        <v>806</v>
      </c>
      <c r="F970" t="s">
        <v>806</v>
      </c>
      <c r="G970" s="1">
        <v>43192</v>
      </c>
      <c r="H970" s="1">
        <v>43193</v>
      </c>
      <c r="I970" s="1">
        <v>45019</v>
      </c>
      <c r="J970" s="966" t="s">
        <v>18636</v>
      </c>
      <c r="K970" t="s">
        <v>18637</v>
      </c>
      <c r="L970" t="s">
        <v>18638</v>
      </c>
      <c r="M970" t="s">
        <v>18636</v>
      </c>
      <c r="N970" t="s">
        <v>18638</v>
      </c>
    </row>
    <row r="971" spans="1:14" x14ac:dyDescent="0.25">
      <c r="A971" s="3">
        <v>968</v>
      </c>
      <c r="B971" t="s">
        <v>797</v>
      </c>
      <c r="C971" t="s">
        <v>798</v>
      </c>
      <c r="D971" t="s">
        <v>799</v>
      </c>
      <c r="E971" t="s">
        <v>806</v>
      </c>
      <c r="F971" t="s">
        <v>806</v>
      </c>
      <c r="G971" s="1">
        <v>43192</v>
      </c>
      <c r="H971" s="1">
        <v>43193</v>
      </c>
      <c r="I971" s="1">
        <v>45019</v>
      </c>
      <c r="J971" s="966" t="s">
        <v>18639</v>
      </c>
      <c r="K971" t="s">
        <v>18640</v>
      </c>
      <c r="L971" t="s">
        <v>18641</v>
      </c>
      <c r="M971" t="s">
        <v>18639</v>
      </c>
      <c r="N971" t="s">
        <v>18641</v>
      </c>
    </row>
    <row r="972" spans="1:14" x14ac:dyDescent="0.25">
      <c r="A972" s="3">
        <v>969</v>
      </c>
      <c r="B972" t="s">
        <v>797</v>
      </c>
      <c r="C972" t="s">
        <v>798</v>
      </c>
      <c r="D972" t="s">
        <v>799</v>
      </c>
      <c r="E972" t="s">
        <v>806</v>
      </c>
      <c r="F972" t="s">
        <v>806</v>
      </c>
      <c r="G972" s="1">
        <v>43192</v>
      </c>
      <c r="H972" s="1">
        <v>43193</v>
      </c>
      <c r="I972" s="1">
        <v>45019</v>
      </c>
      <c r="J972" s="966" t="s">
        <v>18642</v>
      </c>
      <c r="K972" t="s">
        <v>18643</v>
      </c>
      <c r="L972" t="s">
        <v>18644</v>
      </c>
      <c r="M972" t="s">
        <v>18642</v>
      </c>
      <c r="N972" t="s">
        <v>18644</v>
      </c>
    </row>
    <row r="973" spans="1:14" x14ac:dyDescent="0.25">
      <c r="A973" s="3">
        <v>970</v>
      </c>
      <c r="B973" t="s">
        <v>797</v>
      </c>
      <c r="C973" t="s">
        <v>798</v>
      </c>
      <c r="D973" t="s">
        <v>799</v>
      </c>
      <c r="E973" t="s">
        <v>806</v>
      </c>
      <c r="F973" t="s">
        <v>806</v>
      </c>
      <c r="G973" s="1">
        <v>43192</v>
      </c>
      <c r="H973" s="1">
        <v>43193</v>
      </c>
      <c r="I973" s="1">
        <v>45019</v>
      </c>
      <c r="J973" s="966" t="s">
        <v>18645</v>
      </c>
      <c r="K973" t="s">
        <v>18646</v>
      </c>
      <c r="L973" t="s">
        <v>18647</v>
      </c>
      <c r="M973" t="s">
        <v>18645</v>
      </c>
      <c r="N973" t="s">
        <v>18647</v>
      </c>
    </row>
    <row r="974" spans="1:14" x14ac:dyDescent="0.25">
      <c r="A974" s="3">
        <v>971</v>
      </c>
      <c r="B974" t="s">
        <v>801</v>
      </c>
      <c r="C974" t="s">
        <v>802</v>
      </c>
      <c r="D974" t="s">
        <v>803</v>
      </c>
      <c r="E974" t="s">
        <v>807</v>
      </c>
      <c r="F974" t="s">
        <v>807</v>
      </c>
      <c r="G974" s="1">
        <v>43217</v>
      </c>
      <c r="H974" s="1">
        <v>43223</v>
      </c>
      <c r="I974" s="1">
        <v>45049</v>
      </c>
      <c r="J974" s="966" t="s">
        <v>18648</v>
      </c>
      <c r="K974" t="s">
        <v>18649</v>
      </c>
      <c r="L974" t="s">
        <v>18650</v>
      </c>
      <c r="M974" t="s">
        <v>18648</v>
      </c>
      <c r="N974" t="s">
        <v>18650</v>
      </c>
    </row>
    <row r="975" spans="1:14" x14ac:dyDescent="0.25">
      <c r="A975" s="3">
        <v>972</v>
      </c>
      <c r="B975" t="s">
        <v>801</v>
      </c>
      <c r="C975" t="s">
        <v>802</v>
      </c>
      <c r="D975" t="s">
        <v>803</v>
      </c>
      <c r="E975" t="s">
        <v>807</v>
      </c>
      <c r="F975" t="s">
        <v>807</v>
      </c>
      <c r="G975" s="1">
        <v>43217</v>
      </c>
      <c r="H975" s="1">
        <v>43223</v>
      </c>
      <c r="I975" s="1">
        <v>45049</v>
      </c>
      <c r="J975" s="966" t="s">
        <v>18651</v>
      </c>
      <c r="K975" t="s">
        <v>18652</v>
      </c>
      <c r="L975" t="s">
        <v>18653</v>
      </c>
      <c r="M975" t="s">
        <v>18651</v>
      </c>
      <c r="N975" t="s">
        <v>18653</v>
      </c>
    </row>
    <row r="976" spans="1:14" x14ac:dyDescent="0.25">
      <c r="A976" s="3">
        <v>973</v>
      </c>
      <c r="B976" t="s">
        <v>801</v>
      </c>
      <c r="C976" t="s">
        <v>802</v>
      </c>
      <c r="D976" t="s">
        <v>803</v>
      </c>
      <c r="E976" t="s">
        <v>807</v>
      </c>
      <c r="F976" t="s">
        <v>807</v>
      </c>
      <c r="G976" s="1">
        <v>43217</v>
      </c>
      <c r="H976" s="1">
        <v>43223</v>
      </c>
      <c r="I976" s="1">
        <v>45049</v>
      </c>
      <c r="J976" s="966" t="s">
        <v>18654</v>
      </c>
      <c r="K976" t="s">
        <v>18655</v>
      </c>
      <c r="L976" t="s">
        <v>18656</v>
      </c>
      <c r="M976" t="s">
        <v>18654</v>
      </c>
      <c r="N976" t="s">
        <v>18656</v>
      </c>
    </row>
    <row r="977" spans="1:14" x14ac:dyDescent="0.25">
      <c r="A977" s="3">
        <v>974</v>
      </c>
      <c r="B977" t="s">
        <v>808</v>
      </c>
      <c r="C977" t="s">
        <v>809</v>
      </c>
      <c r="D977" t="s">
        <v>810</v>
      </c>
      <c r="E977" t="s">
        <v>811</v>
      </c>
      <c r="F977" t="s">
        <v>811</v>
      </c>
      <c r="G977" s="1">
        <v>43137</v>
      </c>
      <c r="H977" s="1">
        <v>43182</v>
      </c>
      <c r="I977" s="1">
        <v>44643</v>
      </c>
      <c r="J977" s="966" t="s">
        <v>18449</v>
      </c>
      <c r="K977" t="s">
        <v>18449</v>
      </c>
      <c r="M977" t="s">
        <v>18449</v>
      </c>
      <c r="N977" t="s">
        <v>18449</v>
      </c>
    </row>
    <row r="978" spans="1:14" x14ac:dyDescent="0.25">
      <c r="A978" s="3">
        <v>975</v>
      </c>
      <c r="B978" t="s">
        <v>808</v>
      </c>
      <c r="C978" t="s">
        <v>809</v>
      </c>
      <c r="D978" t="s">
        <v>810</v>
      </c>
      <c r="E978" t="s">
        <v>811</v>
      </c>
      <c r="F978" t="s">
        <v>811</v>
      </c>
      <c r="G978" s="1">
        <v>43137</v>
      </c>
      <c r="H978" s="1">
        <v>43182</v>
      </c>
      <c r="I978" s="1">
        <v>44643</v>
      </c>
      <c r="J978" s="966" t="s">
        <v>18449</v>
      </c>
      <c r="K978" t="s">
        <v>18449</v>
      </c>
      <c r="M978" t="s">
        <v>18449</v>
      </c>
      <c r="N978" t="s">
        <v>18449</v>
      </c>
    </row>
    <row r="979" spans="1:14" x14ac:dyDescent="0.25">
      <c r="A979" s="3">
        <v>976</v>
      </c>
      <c r="B979" t="s">
        <v>808</v>
      </c>
      <c r="C979" t="s">
        <v>809</v>
      </c>
      <c r="D979" t="s">
        <v>810</v>
      </c>
      <c r="E979" t="s">
        <v>811</v>
      </c>
      <c r="F979" t="s">
        <v>811</v>
      </c>
      <c r="G979" s="1">
        <v>43137</v>
      </c>
      <c r="H979" s="1">
        <v>43182</v>
      </c>
      <c r="I979" s="1">
        <v>44643</v>
      </c>
      <c r="J979" s="966" t="s">
        <v>18450</v>
      </c>
      <c r="K979" t="s">
        <v>18450</v>
      </c>
      <c r="M979" t="s">
        <v>18450</v>
      </c>
      <c r="N979" t="s">
        <v>18450</v>
      </c>
    </row>
    <row r="980" spans="1:14" x14ac:dyDescent="0.25">
      <c r="A980" s="3">
        <v>977</v>
      </c>
      <c r="B980" t="s">
        <v>808</v>
      </c>
      <c r="C980" t="s">
        <v>809</v>
      </c>
      <c r="D980" t="s">
        <v>810</v>
      </c>
      <c r="E980" t="s">
        <v>811</v>
      </c>
      <c r="F980" t="s">
        <v>811</v>
      </c>
      <c r="G980" s="1">
        <v>43137</v>
      </c>
      <c r="H980" s="1">
        <v>43182</v>
      </c>
      <c r="I980" s="1">
        <v>44643</v>
      </c>
      <c r="J980" s="966" t="s">
        <v>18450</v>
      </c>
      <c r="K980" t="s">
        <v>18450</v>
      </c>
      <c r="M980" t="s">
        <v>18450</v>
      </c>
      <c r="N980" t="s">
        <v>18450</v>
      </c>
    </row>
    <row r="981" spans="1:14" x14ac:dyDescent="0.25">
      <c r="A981" s="3">
        <v>978</v>
      </c>
      <c r="B981" t="s">
        <v>812</v>
      </c>
      <c r="C981" t="s">
        <v>813</v>
      </c>
      <c r="D981" t="s">
        <v>814</v>
      </c>
      <c r="E981" t="s">
        <v>815</v>
      </c>
      <c r="F981" t="s">
        <v>815</v>
      </c>
      <c r="G981" s="1">
        <v>43137</v>
      </c>
      <c r="H981" s="1">
        <v>43182</v>
      </c>
      <c r="I981" s="1">
        <v>44643</v>
      </c>
      <c r="J981" s="966" t="s">
        <v>18451</v>
      </c>
      <c r="K981" t="s">
        <v>18451</v>
      </c>
      <c r="M981" t="s">
        <v>18451</v>
      </c>
      <c r="N981" t="s">
        <v>18451</v>
      </c>
    </row>
    <row r="982" spans="1:14" x14ac:dyDescent="0.25">
      <c r="A982" s="3">
        <v>979</v>
      </c>
      <c r="B982" t="s">
        <v>812</v>
      </c>
      <c r="C982" t="s">
        <v>813</v>
      </c>
      <c r="D982" t="s">
        <v>814</v>
      </c>
      <c r="E982" t="s">
        <v>815</v>
      </c>
      <c r="F982" t="s">
        <v>815</v>
      </c>
      <c r="G982" s="1">
        <v>43137</v>
      </c>
      <c r="H982" s="1">
        <v>43182</v>
      </c>
      <c r="I982" s="1">
        <v>44643</v>
      </c>
      <c r="J982" s="966" t="s">
        <v>18451</v>
      </c>
      <c r="K982" t="s">
        <v>18451</v>
      </c>
      <c r="M982" t="s">
        <v>18451</v>
      </c>
      <c r="N982" t="s">
        <v>18451</v>
      </c>
    </row>
    <row r="983" spans="1:14" x14ac:dyDescent="0.25">
      <c r="A983" s="3">
        <v>980</v>
      </c>
      <c r="B983" t="s">
        <v>812</v>
      </c>
      <c r="C983" t="s">
        <v>813</v>
      </c>
      <c r="D983" t="s">
        <v>814</v>
      </c>
      <c r="E983" t="s">
        <v>815</v>
      </c>
      <c r="F983" t="s">
        <v>815</v>
      </c>
      <c r="G983" s="1">
        <v>43137</v>
      </c>
      <c r="H983" s="1">
        <v>43182</v>
      </c>
      <c r="I983" s="1">
        <v>44643</v>
      </c>
      <c r="J983" s="966" t="s">
        <v>18452</v>
      </c>
      <c r="K983" t="s">
        <v>18452</v>
      </c>
      <c r="M983" t="s">
        <v>18452</v>
      </c>
      <c r="N983" t="s">
        <v>18452</v>
      </c>
    </row>
    <row r="984" spans="1:14" x14ac:dyDescent="0.25">
      <c r="A984" s="3">
        <v>981</v>
      </c>
      <c r="B984" t="s">
        <v>812</v>
      </c>
      <c r="C984" t="s">
        <v>813</v>
      </c>
      <c r="D984" t="s">
        <v>814</v>
      </c>
      <c r="E984" t="s">
        <v>815</v>
      </c>
      <c r="F984" t="s">
        <v>815</v>
      </c>
      <c r="G984" s="1">
        <v>43137</v>
      </c>
      <c r="H984" s="1">
        <v>43182</v>
      </c>
      <c r="I984" s="1">
        <v>44643</v>
      </c>
      <c r="J984" s="966" t="s">
        <v>18452</v>
      </c>
      <c r="K984" t="s">
        <v>18452</v>
      </c>
      <c r="M984" t="s">
        <v>18452</v>
      </c>
      <c r="N984" t="s">
        <v>18452</v>
      </c>
    </row>
    <row r="985" spans="1:14" x14ac:dyDescent="0.25">
      <c r="A985" s="3">
        <v>982</v>
      </c>
      <c r="B985" t="s">
        <v>812</v>
      </c>
      <c r="C985" t="s">
        <v>813</v>
      </c>
      <c r="D985" t="s">
        <v>814</v>
      </c>
      <c r="E985" t="s">
        <v>815</v>
      </c>
      <c r="F985" t="s">
        <v>815</v>
      </c>
      <c r="G985" s="1">
        <v>43137</v>
      </c>
      <c r="H985" s="1">
        <v>43182</v>
      </c>
      <c r="I985" s="1">
        <v>44643</v>
      </c>
      <c r="J985" s="966" t="s">
        <v>18453</v>
      </c>
      <c r="K985" t="s">
        <v>18453</v>
      </c>
      <c r="M985" t="s">
        <v>18453</v>
      </c>
      <c r="N985" t="s">
        <v>18453</v>
      </c>
    </row>
    <row r="986" spans="1:14" x14ac:dyDescent="0.25">
      <c r="A986" s="3">
        <v>983</v>
      </c>
      <c r="B986" t="s">
        <v>812</v>
      </c>
      <c r="C986" t="s">
        <v>813</v>
      </c>
      <c r="D986" t="s">
        <v>814</v>
      </c>
      <c r="E986" t="s">
        <v>815</v>
      </c>
      <c r="F986" t="s">
        <v>815</v>
      </c>
      <c r="G986" s="1">
        <v>43137</v>
      </c>
      <c r="H986" s="1">
        <v>43182</v>
      </c>
      <c r="I986" s="1">
        <v>44643</v>
      </c>
      <c r="J986" s="966" t="s">
        <v>18453</v>
      </c>
      <c r="K986" t="s">
        <v>18453</v>
      </c>
      <c r="M986" t="s">
        <v>18453</v>
      </c>
      <c r="N986" t="s">
        <v>18453</v>
      </c>
    </row>
    <row r="987" spans="1:14" x14ac:dyDescent="0.25">
      <c r="A987" s="3">
        <v>984</v>
      </c>
      <c r="B987" t="s">
        <v>816</v>
      </c>
      <c r="C987" t="s">
        <v>817</v>
      </c>
      <c r="D987" t="s">
        <v>818</v>
      </c>
      <c r="E987" t="s">
        <v>819</v>
      </c>
      <c r="F987" t="s">
        <v>819</v>
      </c>
      <c r="G987" s="1">
        <v>43137</v>
      </c>
      <c r="H987" s="1">
        <v>43182</v>
      </c>
      <c r="I987" s="1">
        <v>44643</v>
      </c>
      <c r="J987" s="966" t="s">
        <v>18484</v>
      </c>
      <c r="K987" t="s">
        <v>18484</v>
      </c>
      <c r="M987" t="s">
        <v>18484</v>
      </c>
      <c r="N987" t="s">
        <v>18484</v>
      </c>
    </row>
    <row r="988" spans="1:14" x14ac:dyDescent="0.25">
      <c r="A988" s="3">
        <v>985</v>
      </c>
      <c r="B988" t="s">
        <v>816</v>
      </c>
      <c r="C988" t="s">
        <v>817</v>
      </c>
      <c r="D988" t="s">
        <v>818</v>
      </c>
      <c r="E988" t="s">
        <v>819</v>
      </c>
      <c r="F988" t="s">
        <v>819</v>
      </c>
      <c r="G988" s="1">
        <v>43137</v>
      </c>
      <c r="H988" s="1">
        <v>43182</v>
      </c>
      <c r="I988" s="1">
        <v>44643</v>
      </c>
      <c r="J988" s="966" t="s">
        <v>18484</v>
      </c>
      <c r="K988" t="s">
        <v>18484</v>
      </c>
      <c r="M988" t="s">
        <v>18484</v>
      </c>
      <c r="N988" t="s">
        <v>18484</v>
      </c>
    </row>
    <row r="989" spans="1:14" x14ac:dyDescent="0.25">
      <c r="A989" s="3">
        <v>986</v>
      </c>
      <c r="B989" t="s">
        <v>832</v>
      </c>
      <c r="C989" t="s">
        <v>833</v>
      </c>
      <c r="D989" t="s">
        <v>834</v>
      </c>
      <c r="E989" t="s">
        <v>835</v>
      </c>
      <c r="F989" t="s">
        <v>835</v>
      </c>
      <c r="G989" s="1">
        <v>43033</v>
      </c>
      <c r="H989" s="1">
        <v>43067</v>
      </c>
      <c r="I989" s="1">
        <v>44528</v>
      </c>
      <c r="J989" s="966" t="s">
        <v>18722</v>
      </c>
      <c r="K989" t="s">
        <v>18722</v>
      </c>
      <c r="M989" t="s">
        <v>18722</v>
      </c>
      <c r="N989" t="s">
        <v>18722</v>
      </c>
    </row>
    <row r="990" spans="1:14" x14ac:dyDescent="0.25">
      <c r="A990" s="3">
        <v>987</v>
      </c>
      <c r="B990" t="s">
        <v>857</v>
      </c>
      <c r="C990" t="s">
        <v>857</v>
      </c>
      <c r="D990" t="s">
        <v>857</v>
      </c>
      <c r="E990" t="s">
        <v>858</v>
      </c>
      <c r="F990" t="s">
        <v>858</v>
      </c>
      <c r="G990" s="1">
        <v>43007</v>
      </c>
      <c r="H990" s="1">
        <v>42980</v>
      </c>
      <c r="I990" s="1">
        <v>43009</v>
      </c>
      <c r="J990" s="966" t="s">
        <v>741</v>
      </c>
      <c r="K990">
        <v>6319789</v>
      </c>
      <c r="L990" t="s">
        <v>741</v>
      </c>
      <c r="M990">
        <v>6319789</v>
      </c>
      <c r="N990">
        <v>6319789</v>
      </c>
    </row>
    <row r="991" spans="1:14" x14ac:dyDescent="0.25">
      <c r="A991" s="3">
        <v>988</v>
      </c>
      <c r="B991" t="s">
        <v>857</v>
      </c>
      <c r="C991" t="s">
        <v>857</v>
      </c>
      <c r="D991" t="s">
        <v>857</v>
      </c>
      <c r="E991" t="s">
        <v>858</v>
      </c>
      <c r="F991" t="s">
        <v>858</v>
      </c>
      <c r="G991" s="1">
        <v>43007</v>
      </c>
      <c r="H991" s="1">
        <v>42980</v>
      </c>
      <c r="I991" s="1">
        <v>43009</v>
      </c>
      <c r="J991" s="966" t="s">
        <v>741</v>
      </c>
      <c r="K991">
        <v>6319789</v>
      </c>
      <c r="L991" t="s">
        <v>741</v>
      </c>
      <c r="M991">
        <v>6319789</v>
      </c>
      <c r="N991">
        <v>6319789</v>
      </c>
    </row>
    <row r="992" spans="1:14" x14ac:dyDescent="0.25">
      <c r="A992" s="3">
        <v>989</v>
      </c>
      <c r="B992" t="s">
        <v>867</v>
      </c>
      <c r="C992" t="s">
        <v>868</v>
      </c>
      <c r="D992" t="s">
        <v>869</v>
      </c>
      <c r="E992" t="s">
        <v>12</v>
      </c>
      <c r="F992" t="s">
        <v>870</v>
      </c>
      <c r="G992" s="1">
        <v>43376</v>
      </c>
      <c r="H992" s="1">
        <v>43397</v>
      </c>
      <c r="I992" s="1">
        <v>45222</v>
      </c>
      <c r="J992" s="966" t="s">
        <v>18728</v>
      </c>
      <c r="K992" t="s">
        <v>18729</v>
      </c>
      <c r="L992" t="s">
        <v>18730</v>
      </c>
      <c r="M992" t="s">
        <v>18728</v>
      </c>
      <c r="N992" t="s">
        <v>18730</v>
      </c>
    </row>
    <row r="993" spans="1:14" x14ac:dyDescent="0.25">
      <c r="A993" s="3">
        <v>990</v>
      </c>
      <c r="B993" t="s">
        <v>867</v>
      </c>
      <c r="C993" t="s">
        <v>868</v>
      </c>
      <c r="D993" t="s">
        <v>869</v>
      </c>
      <c r="E993" t="s">
        <v>12</v>
      </c>
      <c r="F993" t="s">
        <v>870</v>
      </c>
      <c r="G993" s="1">
        <v>43376</v>
      </c>
      <c r="H993" s="1">
        <v>43397</v>
      </c>
      <c r="I993" s="1">
        <v>45222</v>
      </c>
      <c r="J993" s="966" t="s">
        <v>18731</v>
      </c>
      <c r="K993" t="s">
        <v>18732</v>
      </c>
      <c r="L993" t="s">
        <v>18733</v>
      </c>
      <c r="M993" t="s">
        <v>18731</v>
      </c>
      <c r="N993" t="s">
        <v>18733</v>
      </c>
    </row>
    <row r="994" spans="1:14" x14ac:dyDescent="0.25">
      <c r="A994" s="3">
        <v>991</v>
      </c>
      <c r="B994" t="s">
        <v>867</v>
      </c>
      <c r="C994" t="s">
        <v>868</v>
      </c>
      <c r="D994" t="s">
        <v>869</v>
      </c>
      <c r="E994" t="s">
        <v>12</v>
      </c>
      <c r="F994" t="s">
        <v>870</v>
      </c>
      <c r="G994" s="1">
        <v>43376</v>
      </c>
      <c r="H994" s="1">
        <v>43397</v>
      </c>
      <c r="I994" s="1">
        <v>45222</v>
      </c>
      <c r="J994" s="966" t="s">
        <v>18734</v>
      </c>
      <c r="K994" t="s">
        <v>18735</v>
      </c>
      <c r="L994" t="s">
        <v>18736</v>
      </c>
      <c r="M994" t="s">
        <v>18734</v>
      </c>
      <c r="N994" t="s">
        <v>18736</v>
      </c>
    </row>
    <row r="995" spans="1:14" x14ac:dyDescent="0.25">
      <c r="A995" s="3">
        <v>992</v>
      </c>
      <c r="B995" t="s">
        <v>859</v>
      </c>
      <c r="C995" t="s">
        <v>860</v>
      </c>
      <c r="D995" t="s">
        <v>861</v>
      </c>
      <c r="E995" t="s">
        <v>12</v>
      </c>
      <c r="F995" t="s">
        <v>862</v>
      </c>
      <c r="G995" s="1">
        <v>43376</v>
      </c>
      <c r="H995" s="1">
        <v>43397</v>
      </c>
      <c r="I995" s="1">
        <v>45222</v>
      </c>
      <c r="J995" s="966" t="s">
        <v>18737</v>
      </c>
      <c r="K995" t="s">
        <v>18738</v>
      </c>
      <c r="L995" t="s">
        <v>18739</v>
      </c>
      <c r="M995" t="s">
        <v>18737</v>
      </c>
      <c r="N995" t="s">
        <v>18739</v>
      </c>
    </row>
    <row r="996" spans="1:14" x14ac:dyDescent="0.25">
      <c r="A996" s="3">
        <v>993</v>
      </c>
      <c r="B996" t="s">
        <v>859</v>
      </c>
      <c r="C996" t="s">
        <v>860</v>
      </c>
      <c r="D996" t="s">
        <v>861</v>
      </c>
      <c r="E996" t="s">
        <v>12</v>
      </c>
      <c r="F996" t="s">
        <v>862</v>
      </c>
      <c r="G996" s="1">
        <v>43376</v>
      </c>
      <c r="H996" s="1">
        <v>43397</v>
      </c>
      <c r="I996" s="1">
        <v>45222</v>
      </c>
      <c r="J996" s="966" t="s">
        <v>18740</v>
      </c>
      <c r="K996" t="s">
        <v>18741</v>
      </c>
      <c r="L996" t="s">
        <v>18742</v>
      </c>
      <c r="M996" t="s">
        <v>18740</v>
      </c>
      <c r="N996" t="s">
        <v>18742</v>
      </c>
    </row>
    <row r="997" spans="1:14" x14ac:dyDescent="0.25">
      <c r="A997" s="3">
        <v>994</v>
      </c>
      <c r="B997" t="s">
        <v>859</v>
      </c>
      <c r="C997" t="s">
        <v>860</v>
      </c>
      <c r="D997" t="s">
        <v>861</v>
      </c>
      <c r="E997" t="s">
        <v>12</v>
      </c>
      <c r="F997" t="s">
        <v>862</v>
      </c>
      <c r="G997" s="1">
        <v>43376</v>
      </c>
      <c r="H997" s="1">
        <v>43397</v>
      </c>
      <c r="I997" s="1">
        <v>45222</v>
      </c>
      <c r="J997" s="966" t="s">
        <v>18743</v>
      </c>
      <c r="K997" t="s">
        <v>18744</v>
      </c>
      <c r="L997" t="s">
        <v>18745</v>
      </c>
      <c r="M997" t="s">
        <v>18743</v>
      </c>
      <c r="N997" t="s">
        <v>18745</v>
      </c>
    </row>
    <row r="998" spans="1:14" x14ac:dyDescent="0.25">
      <c r="A998" s="3">
        <v>995</v>
      </c>
      <c r="B998" t="s">
        <v>863</v>
      </c>
      <c r="C998" t="s">
        <v>864</v>
      </c>
      <c r="D998" t="s">
        <v>865</v>
      </c>
      <c r="E998" t="s">
        <v>12</v>
      </c>
      <c r="F998" t="s">
        <v>866</v>
      </c>
      <c r="G998" s="1">
        <v>43376</v>
      </c>
      <c r="H998" s="1">
        <v>43411</v>
      </c>
      <c r="I998" s="1">
        <v>45236</v>
      </c>
      <c r="J998" s="966" t="s">
        <v>18746</v>
      </c>
      <c r="K998" t="s">
        <v>18747</v>
      </c>
      <c r="L998" t="s">
        <v>18748</v>
      </c>
      <c r="M998" t="s">
        <v>18746</v>
      </c>
      <c r="N998" t="s">
        <v>18748</v>
      </c>
    </row>
    <row r="999" spans="1:14" x14ac:dyDescent="0.25">
      <c r="A999" s="3">
        <v>996</v>
      </c>
      <c r="B999" t="s">
        <v>863</v>
      </c>
      <c r="C999" t="s">
        <v>864</v>
      </c>
      <c r="D999" t="s">
        <v>865</v>
      </c>
      <c r="E999" t="s">
        <v>12</v>
      </c>
      <c r="F999" t="s">
        <v>866</v>
      </c>
      <c r="G999" s="1">
        <v>43376</v>
      </c>
      <c r="H999" s="1">
        <v>43411</v>
      </c>
      <c r="I999" s="1">
        <v>45236</v>
      </c>
      <c r="J999" s="966" t="s">
        <v>18749</v>
      </c>
      <c r="K999" t="s">
        <v>18750</v>
      </c>
      <c r="L999" t="s">
        <v>18751</v>
      </c>
      <c r="M999" t="s">
        <v>18749</v>
      </c>
      <c r="N999" t="s">
        <v>18751</v>
      </c>
    </row>
    <row r="1000" spans="1:14" x14ac:dyDescent="0.25">
      <c r="A1000" s="3">
        <v>997</v>
      </c>
      <c r="B1000" t="s">
        <v>871</v>
      </c>
      <c r="C1000" t="s">
        <v>872</v>
      </c>
      <c r="D1000" t="s">
        <v>873</v>
      </c>
      <c r="E1000" t="s">
        <v>12</v>
      </c>
      <c r="F1000" t="s">
        <v>874</v>
      </c>
      <c r="G1000" s="1">
        <v>43374</v>
      </c>
      <c r="H1000" s="1">
        <v>43414</v>
      </c>
      <c r="I1000" s="1">
        <v>45239</v>
      </c>
      <c r="J1000" s="966" t="s">
        <v>18752</v>
      </c>
      <c r="K1000" t="s">
        <v>18753</v>
      </c>
      <c r="L1000" t="s">
        <v>18754</v>
      </c>
      <c r="M1000" t="s">
        <v>18752</v>
      </c>
      <c r="N1000" t="s">
        <v>18754</v>
      </c>
    </row>
    <row r="1001" spans="1:14" x14ac:dyDescent="0.25">
      <c r="A1001" s="3">
        <v>998</v>
      </c>
      <c r="B1001" t="s">
        <v>871</v>
      </c>
      <c r="C1001" t="s">
        <v>872</v>
      </c>
      <c r="D1001" t="s">
        <v>873</v>
      </c>
      <c r="E1001" t="s">
        <v>12</v>
      </c>
      <c r="F1001" t="s">
        <v>874</v>
      </c>
      <c r="G1001" s="1">
        <v>43374</v>
      </c>
      <c r="H1001" s="1">
        <v>43414</v>
      </c>
      <c r="I1001" s="1">
        <v>45239</v>
      </c>
      <c r="J1001" s="966" t="s">
        <v>18755</v>
      </c>
      <c r="K1001" t="s">
        <v>18756</v>
      </c>
      <c r="L1001" t="s">
        <v>18757</v>
      </c>
      <c r="M1001" t="s">
        <v>18755</v>
      </c>
      <c r="N1001" t="s">
        <v>18757</v>
      </c>
    </row>
    <row r="1002" spans="1:14" x14ac:dyDescent="0.25">
      <c r="A1002" s="3">
        <v>999</v>
      </c>
      <c r="B1002" t="s">
        <v>887</v>
      </c>
      <c r="C1002" t="s">
        <v>887</v>
      </c>
      <c r="D1002" t="s">
        <v>887</v>
      </c>
      <c r="E1002" t="s">
        <v>888</v>
      </c>
      <c r="F1002" t="s">
        <v>888</v>
      </c>
      <c r="G1002" s="1">
        <v>43405</v>
      </c>
      <c r="H1002" s="1">
        <v>43375</v>
      </c>
      <c r="I1002" s="1">
        <v>43405</v>
      </c>
      <c r="J1002" s="966" t="s">
        <v>18758</v>
      </c>
      <c r="K1002" t="s">
        <v>18759</v>
      </c>
      <c r="L1002" t="s">
        <v>18760</v>
      </c>
      <c r="M1002" t="s">
        <v>18758</v>
      </c>
      <c r="N1002" t="s">
        <v>18760</v>
      </c>
    </row>
    <row r="1003" spans="1:14" x14ac:dyDescent="0.25">
      <c r="A1003" s="3">
        <v>1000</v>
      </c>
      <c r="B1003" t="s">
        <v>887</v>
      </c>
      <c r="C1003" t="s">
        <v>887</v>
      </c>
      <c r="D1003" t="s">
        <v>887</v>
      </c>
      <c r="E1003" t="s">
        <v>888</v>
      </c>
      <c r="F1003" t="s">
        <v>888</v>
      </c>
      <c r="G1003" s="1">
        <v>43405</v>
      </c>
      <c r="H1003" s="1">
        <v>43375</v>
      </c>
      <c r="I1003" s="1">
        <v>43405</v>
      </c>
      <c r="J1003" s="966" t="s">
        <v>18761</v>
      </c>
      <c r="K1003" t="s">
        <v>18762</v>
      </c>
      <c r="L1003" t="s">
        <v>18763</v>
      </c>
      <c r="M1003" t="s">
        <v>18761</v>
      </c>
      <c r="N1003" t="s">
        <v>18763</v>
      </c>
    </row>
    <row r="1004" spans="1:14" x14ac:dyDescent="0.25">
      <c r="A1004" s="3">
        <v>1001</v>
      </c>
      <c r="B1004" t="s">
        <v>887</v>
      </c>
      <c r="C1004" t="s">
        <v>887</v>
      </c>
      <c r="D1004" t="s">
        <v>887</v>
      </c>
      <c r="E1004" t="s">
        <v>888</v>
      </c>
      <c r="F1004" t="s">
        <v>888</v>
      </c>
      <c r="G1004" s="1">
        <v>43405</v>
      </c>
      <c r="H1004" s="1">
        <v>43375</v>
      </c>
      <c r="I1004" s="1">
        <v>43405</v>
      </c>
      <c r="J1004" s="966" t="s">
        <v>18764</v>
      </c>
      <c r="K1004" t="s">
        <v>18765</v>
      </c>
      <c r="L1004" t="s">
        <v>18766</v>
      </c>
      <c r="M1004" t="s">
        <v>18764</v>
      </c>
      <c r="N1004" t="s">
        <v>18766</v>
      </c>
    </row>
    <row r="1005" spans="1:14" x14ac:dyDescent="0.25">
      <c r="A1005" s="3">
        <v>1002</v>
      </c>
      <c r="B1005" t="s">
        <v>887</v>
      </c>
      <c r="C1005" t="s">
        <v>887</v>
      </c>
      <c r="D1005" t="s">
        <v>887</v>
      </c>
      <c r="E1005" t="s">
        <v>888</v>
      </c>
      <c r="F1005" t="s">
        <v>888</v>
      </c>
      <c r="G1005" s="1">
        <v>43405</v>
      </c>
      <c r="H1005" s="1">
        <v>43375</v>
      </c>
      <c r="I1005" s="1">
        <v>43405</v>
      </c>
      <c r="J1005" s="966" t="s">
        <v>18764</v>
      </c>
      <c r="K1005" t="s">
        <v>18765</v>
      </c>
      <c r="L1005" t="s">
        <v>18766</v>
      </c>
      <c r="M1005" t="s">
        <v>18764</v>
      </c>
      <c r="N1005" t="s">
        <v>18766</v>
      </c>
    </row>
    <row r="1006" spans="1:14" x14ac:dyDescent="0.25">
      <c r="A1006" s="3">
        <v>1003</v>
      </c>
      <c r="B1006" t="s">
        <v>887</v>
      </c>
      <c r="C1006" t="s">
        <v>887</v>
      </c>
      <c r="D1006" t="s">
        <v>887</v>
      </c>
      <c r="E1006" t="s">
        <v>888</v>
      </c>
      <c r="F1006" t="s">
        <v>888</v>
      </c>
      <c r="G1006" s="1">
        <v>43405</v>
      </c>
      <c r="H1006" s="1">
        <v>43375</v>
      </c>
      <c r="I1006" s="1">
        <v>43405</v>
      </c>
      <c r="J1006" s="966" t="s">
        <v>18767</v>
      </c>
      <c r="K1006" t="s">
        <v>18768</v>
      </c>
      <c r="L1006" t="s">
        <v>18769</v>
      </c>
      <c r="M1006" t="s">
        <v>18767</v>
      </c>
      <c r="N1006" t="s">
        <v>18769</v>
      </c>
    </row>
    <row r="1007" spans="1:14" x14ac:dyDescent="0.25">
      <c r="A1007" s="3">
        <v>1004</v>
      </c>
      <c r="B1007" t="s">
        <v>887</v>
      </c>
      <c r="C1007" t="s">
        <v>887</v>
      </c>
      <c r="D1007" t="s">
        <v>887</v>
      </c>
      <c r="E1007" t="s">
        <v>888</v>
      </c>
      <c r="F1007" t="s">
        <v>888</v>
      </c>
      <c r="G1007" s="1">
        <v>43405</v>
      </c>
      <c r="H1007" s="1">
        <v>43375</v>
      </c>
      <c r="I1007" s="1">
        <v>43405</v>
      </c>
      <c r="J1007" s="966" t="s">
        <v>18770</v>
      </c>
      <c r="K1007" t="s">
        <v>18771</v>
      </c>
      <c r="L1007" t="s">
        <v>18772</v>
      </c>
      <c r="M1007" t="s">
        <v>18770</v>
      </c>
      <c r="N1007" t="s">
        <v>18772</v>
      </c>
    </row>
    <row r="1008" spans="1:14" x14ac:dyDescent="0.25">
      <c r="A1008" s="3">
        <v>1005</v>
      </c>
      <c r="B1008" t="s">
        <v>887</v>
      </c>
      <c r="C1008" t="s">
        <v>887</v>
      </c>
      <c r="D1008" t="s">
        <v>887</v>
      </c>
      <c r="E1008" t="s">
        <v>888</v>
      </c>
      <c r="F1008" t="s">
        <v>888</v>
      </c>
      <c r="G1008" s="1">
        <v>43405</v>
      </c>
      <c r="H1008" s="1">
        <v>43375</v>
      </c>
      <c r="I1008" s="1">
        <v>43405</v>
      </c>
      <c r="J1008" s="966" t="s">
        <v>18773</v>
      </c>
      <c r="K1008" t="s">
        <v>18774</v>
      </c>
      <c r="L1008" t="s">
        <v>18775</v>
      </c>
      <c r="M1008" t="s">
        <v>18773</v>
      </c>
      <c r="N1008" t="s">
        <v>18775</v>
      </c>
    </row>
    <row r="1009" spans="1:14" x14ac:dyDescent="0.25">
      <c r="A1009" s="3">
        <v>1006</v>
      </c>
      <c r="B1009" t="s">
        <v>887</v>
      </c>
      <c r="C1009" t="s">
        <v>887</v>
      </c>
      <c r="D1009" t="s">
        <v>887</v>
      </c>
      <c r="E1009" t="s">
        <v>888</v>
      </c>
      <c r="F1009" t="s">
        <v>888</v>
      </c>
      <c r="G1009" s="1">
        <v>43405</v>
      </c>
      <c r="H1009" s="1">
        <v>43375</v>
      </c>
      <c r="I1009" s="1">
        <v>43405</v>
      </c>
      <c r="J1009" s="966" t="s">
        <v>18776</v>
      </c>
      <c r="K1009" t="s">
        <v>18777</v>
      </c>
      <c r="L1009" t="s">
        <v>18778</v>
      </c>
      <c r="M1009" t="s">
        <v>18776</v>
      </c>
      <c r="N1009" t="s">
        <v>18778</v>
      </c>
    </row>
    <row r="1010" spans="1:14" x14ac:dyDescent="0.25">
      <c r="A1010" s="3">
        <v>1007</v>
      </c>
      <c r="B1010" t="s">
        <v>887</v>
      </c>
      <c r="C1010" t="s">
        <v>887</v>
      </c>
      <c r="D1010" t="s">
        <v>887</v>
      </c>
      <c r="E1010" t="s">
        <v>888</v>
      </c>
      <c r="F1010" t="s">
        <v>888</v>
      </c>
      <c r="G1010" s="1">
        <v>43405</v>
      </c>
      <c r="H1010" s="1">
        <v>43375</v>
      </c>
      <c r="I1010" s="1">
        <v>43405</v>
      </c>
      <c r="J1010" s="966" t="s">
        <v>18779</v>
      </c>
      <c r="K1010" t="s">
        <v>18780</v>
      </c>
      <c r="L1010" t="s">
        <v>18781</v>
      </c>
      <c r="M1010" t="s">
        <v>18779</v>
      </c>
      <c r="N1010" t="s">
        <v>18781</v>
      </c>
    </row>
    <row r="1011" spans="1:14" x14ac:dyDescent="0.25">
      <c r="A1011" s="3">
        <v>1008</v>
      </c>
      <c r="B1011" t="s">
        <v>887</v>
      </c>
      <c r="C1011" t="s">
        <v>887</v>
      </c>
      <c r="D1011" t="s">
        <v>887</v>
      </c>
      <c r="E1011" t="s">
        <v>888</v>
      </c>
      <c r="F1011" t="s">
        <v>888</v>
      </c>
      <c r="G1011" s="1">
        <v>43405</v>
      </c>
      <c r="H1011" s="1">
        <v>43375</v>
      </c>
      <c r="I1011" s="1">
        <v>43405</v>
      </c>
      <c r="J1011" s="966" t="s">
        <v>18779</v>
      </c>
      <c r="K1011" t="s">
        <v>18780</v>
      </c>
      <c r="L1011" t="s">
        <v>18781</v>
      </c>
      <c r="M1011" t="s">
        <v>18779</v>
      </c>
      <c r="N1011" t="s">
        <v>18781</v>
      </c>
    </row>
    <row r="1012" spans="1:14" x14ac:dyDescent="0.25">
      <c r="A1012" s="3">
        <v>1009</v>
      </c>
      <c r="B1012" t="s">
        <v>887</v>
      </c>
      <c r="C1012" t="s">
        <v>887</v>
      </c>
      <c r="D1012" t="s">
        <v>887</v>
      </c>
      <c r="E1012" t="s">
        <v>888</v>
      </c>
      <c r="F1012" t="s">
        <v>888</v>
      </c>
      <c r="G1012" s="1">
        <v>43405</v>
      </c>
      <c r="H1012" s="1">
        <v>43375</v>
      </c>
      <c r="I1012" s="1">
        <v>43405</v>
      </c>
      <c r="J1012" s="966" t="s">
        <v>18782</v>
      </c>
      <c r="K1012" t="s">
        <v>18783</v>
      </c>
      <c r="L1012" t="s">
        <v>18784</v>
      </c>
      <c r="M1012" t="s">
        <v>18782</v>
      </c>
      <c r="N1012" t="s">
        <v>18784</v>
      </c>
    </row>
    <row r="1013" spans="1:14" x14ac:dyDescent="0.25">
      <c r="A1013" s="3">
        <v>1010</v>
      </c>
      <c r="B1013" t="s">
        <v>887</v>
      </c>
      <c r="C1013" t="s">
        <v>887</v>
      </c>
      <c r="D1013" t="s">
        <v>887</v>
      </c>
      <c r="E1013" t="s">
        <v>888</v>
      </c>
      <c r="F1013" t="s">
        <v>888</v>
      </c>
      <c r="G1013" s="1">
        <v>43405</v>
      </c>
      <c r="H1013" s="1">
        <v>43375</v>
      </c>
      <c r="I1013" s="1">
        <v>43405</v>
      </c>
      <c r="J1013" s="966" t="s">
        <v>18785</v>
      </c>
      <c r="K1013" t="s">
        <v>18786</v>
      </c>
      <c r="L1013" t="s">
        <v>18787</v>
      </c>
      <c r="M1013" t="s">
        <v>18785</v>
      </c>
      <c r="N1013" t="s">
        <v>18787</v>
      </c>
    </row>
    <row r="1014" spans="1:14" x14ac:dyDescent="0.25">
      <c r="A1014" s="3">
        <v>1011</v>
      </c>
      <c r="B1014" t="s">
        <v>887</v>
      </c>
      <c r="C1014" t="s">
        <v>887</v>
      </c>
      <c r="D1014" t="s">
        <v>887</v>
      </c>
      <c r="E1014" t="s">
        <v>888</v>
      </c>
      <c r="F1014" t="s">
        <v>888</v>
      </c>
      <c r="G1014" s="1">
        <v>43405</v>
      </c>
      <c r="H1014" s="1">
        <v>43375</v>
      </c>
      <c r="I1014" s="1">
        <v>43405</v>
      </c>
      <c r="J1014" s="966" t="s">
        <v>18788</v>
      </c>
      <c r="K1014" t="s">
        <v>18789</v>
      </c>
      <c r="L1014" t="s">
        <v>18790</v>
      </c>
      <c r="M1014" t="s">
        <v>18788</v>
      </c>
      <c r="N1014" t="s">
        <v>18790</v>
      </c>
    </row>
    <row r="1015" spans="1:14" x14ac:dyDescent="0.25">
      <c r="A1015" s="3">
        <v>1012</v>
      </c>
      <c r="B1015" t="s">
        <v>887</v>
      </c>
      <c r="C1015" t="s">
        <v>887</v>
      </c>
      <c r="D1015" t="s">
        <v>887</v>
      </c>
      <c r="E1015" t="s">
        <v>888</v>
      </c>
      <c r="F1015" t="s">
        <v>888</v>
      </c>
      <c r="G1015" s="1">
        <v>43405</v>
      </c>
      <c r="H1015" s="1">
        <v>43375</v>
      </c>
      <c r="I1015" s="1">
        <v>43405</v>
      </c>
      <c r="J1015" s="966" t="s">
        <v>18791</v>
      </c>
      <c r="K1015" t="s">
        <v>18792</v>
      </c>
      <c r="L1015" t="s">
        <v>18793</v>
      </c>
      <c r="M1015" t="s">
        <v>18791</v>
      </c>
      <c r="N1015" t="s">
        <v>18793</v>
      </c>
    </row>
    <row r="1016" spans="1:14" x14ac:dyDescent="0.25">
      <c r="A1016" s="3">
        <v>1013</v>
      </c>
      <c r="B1016" t="s">
        <v>887</v>
      </c>
      <c r="C1016" t="s">
        <v>887</v>
      </c>
      <c r="D1016" t="s">
        <v>887</v>
      </c>
      <c r="E1016" t="s">
        <v>888</v>
      </c>
      <c r="F1016" t="s">
        <v>888</v>
      </c>
      <c r="G1016" s="1">
        <v>43405</v>
      </c>
      <c r="H1016" s="1">
        <v>43375</v>
      </c>
      <c r="I1016" s="1">
        <v>43405</v>
      </c>
      <c r="J1016" s="966" t="s">
        <v>18794</v>
      </c>
      <c r="K1016" t="s">
        <v>18795</v>
      </c>
      <c r="L1016" t="s">
        <v>18796</v>
      </c>
      <c r="M1016" t="s">
        <v>18794</v>
      </c>
      <c r="N1016" t="s">
        <v>18796</v>
      </c>
    </row>
    <row r="1017" spans="1:14" x14ac:dyDescent="0.25">
      <c r="A1017" s="3">
        <v>1014</v>
      </c>
      <c r="B1017" t="s">
        <v>887</v>
      </c>
      <c r="C1017" t="s">
        <v>887</v>
      </c>
      <c r="D1017" t="s">
        <v>887</v>
      </c>
      <c r="E1017" t="s">
        <v>888</v>
      </c>
      <c r="F1017" t="s">
        <v>888</v>
      </c>
      <c r="G1017" s="1">
        <v>43405</v>
      </c>
      <c r="H1017" s="1">
        <v>43375</v>
      </c>
      <c r="I1017" s="1">
        <v>43405</v>
      </c>
      <c r="J1017" s="966" t="s">
        <v>18797</v>
      </c>
      <c r="K1017" t="s">
        <v>18798</v>
      </c>
      <c r="L1017" t="s">
        <v>18799</v>
      </c>
      <c r="M1017" t="s">
        <v>18797</v>
      </c>
      <c r="N1017" t="s">
        <v>18799</v>
      </c>
    </row>
    <row r="1018" spans="1:14" x14ac:dyDescent="0.25">
      <c r="A1018" s="3">
        <v>1015</v>
      </c>
      <c r="B1018" t="s">
        <v>887</v>
      </c>
      <c r="C1018" t="s">
        <v>887</v>
      </c>
      <c r="D1018" t="s">
        <v>887</v>
      </c>
      <c r="E1018" t="s">
        <v>888</v>
      </c>
      <c r="F1018" t="s">
        <v>888</v>
      </c>
      <c r="G1018" s="1">
        <v>43405</v>
      </c>
      <c r="H1018" s="1">
        <v>43375</v>
      </c>
      <c r="I1018" s="1">
        <v>43405</v>
      </c>
      <c r="J1018" s="966" t="s">
        <v>18800</v>
      </c>
      <c r="K1018" t="s">
        <v>18801</v>
      </c>
      <c r="L1018" t="s">
        <v>18802</v>
      </c>
      <c r="M1018" t="s">
        <v>18800</v>
      </c>
      <c r="N1018" t="s">
        <v>18802</v>
      </c>
    </row>
    <row r="1019" spans="1:14" x14ac:dyDescent="0.25">
      <c r="A1019" s="3">
        <v>1016</v>
      </c>
      <c r="B1019" t="s">
        <v>887</v>
      </c>
      <c r="C1019" t="s">
        <v>887</v>
      </c>
      <c r="D1019" t="s">
        <v>887</v>
      </c>
      <c r="E1019" t="s">
        <v>888</v>
      </c>
      <c r="F1019" t="s">
        <v>888</v>
      </c>
      <c r="G1019" s="1">
        <v>43405</v>
      </c>
      <c r="H1019" s="1">
        <v>43375</v>
      </c>
      <c r="I1019" s="1">
        <v>43405</v>
      </c>
      <c r="J1019" s="966" t="s">
        <v>18803</v>
      </c>
      <c r="K1019" t="s">
        <v>18804</v>
      </c>
      <c r="L1019" t="s">
        <v>18805</v>
      </c>
      <c r="M1019" t="s">
        <v>18803</v>
      </c>
      <c r="N1019" t="s">
        <v>18805</v>
      </c>
    </row>
    <row r="1020" spans="1:14" x14ac:dyDescent="0.25">
      <c r="A1020" s="3">
        <v>1017</v>
      </c>
      <c r="B1020" t="s">
        <v>887</v>
      </c>
      <c r="C1020" t="s">
        <v>887</v>
      </c>
      <c r="D1020" t="s">
        <v>887</v>
      </c>
      <c r="E1020" t="s">
        <v>888</v>
      </c>
      <c r="F1020" t="s">
        <v>888</v>
      </c>
      <c r="G1020" s="1">
        <v>43405</v>
      </c>
      <c r="H1020" s="1">
        <v>43375</v>
      </c>
      <c r="I1020" s="1">
        <v>43405</v>
      </c>
      <c r="J1020" s="966" t="s">
        <v>18803</v>
      </c>
      <c r="K1020" t="s">
        <v>18804</v>
      </c>
      <c r="L1020" t="s">
        <v>18805</v>
      </c>
      <c r="M1020" t="s">
        <v>18803</v>
      </c>
      <c r="N1020" t="s">
        <v>18805</v>
      </c>
    </row>
    <row r="1021" spans="1:14" x14ac:dyDescent="0.25">
      <c r="A1021" s="3">
        <v>1018</v>
      </c>
      <c r="B1021" t="s">
        <v>887</v>
      </c>
      <c r="C1021" t="s">
        <v>887</v>
      </c>
      <c r="D1021" t="s">
        <v>887</v>
      </c>
      <c r="E1021" t="s">
        <v>888</v>
      </c>
      <c r="F1021" t="s">
        <v>888</v>
      </c>
      <c r="G1021" s="1">
        <v>43405</v>
      </c>
      <c r="H1021" s="1">
        <v>43375</v>
      </c>
      <c r="I1021" s="1">
        <v>43405</v>
      </c>
      <c r="J1021" s="966" t="s">
        <v>18806</v>
      </c>
      <c r="K1021" t="s">
        <v>18807</v>
      </c>
      <c r="L1021" t="s">
        <v>18808</v>
      </c>
      <c r="M1021" t="s">
        <v>18806</v>
      </c>
      <c r="N1021" t="s">
        <v>18808</v>
      </c>
    </row>
    <row r="1022" spans="1:14" x14ac:dyDescent="0.25">
      <c r="A1022" s="3">
        <v>1019</v>
      </c>
      <c r="B1022" t="s">
        <v>887</v>
      </c>
      <c r="C1022" t="s">
        <v>887</v>
      </c>
      <c r="D1022" t="s">
        <v>887</v>
      </c>
      <c r="E1022" t="s">
        <v>888</v>
      </c>
      <c r="F1022" t="s">
        <v>888</v>
      </c>
      <c r="G1022" s="1">
        <v>43405</v>
      </c>
      <c r="H1022" s="1">
        <v>43375</v>
      </c>
      <c r="I1022" s="1">
        <v>43405</v>
      </c>
      <c r="J1022" s="966" t="s">
        <v>18806</v>
      </c>
      <c r="K1022" t="s">
        <v>18807</v>
      </c>
      <c r="L1022" t="s">
        <v>18808</v>
      </c>
      <c r="M1022" t="s">
        <v>18806</v>
      </c>
      <c r="N1022" t="s">
        <v>18808</v>
      </c>
    </row>
    <row r="1023" spans="1:14" x14ac:dyDescent="0.25">
      <c r="A1023" s="3">
        <v>1020</v>
      </c>
      <c r="B1023" t="s">
        <v>887</v>
      </c>
      <c r="C1023" t="s">
        <v>887</v>
      </c>
      <c r="D1023" t="s">
        <v>887</v>
      </c>
      <c r="E1023" t="s">
        <v>888</v>
      </c>
      <c r="F1023" t="s">
        <v>888</v>
      </c>
      <c r="G1023" s="1">
        <v>43405</v>
      </c>
      <c r="H1023" s="1">
        <v>43375</v>
      </c>
      <c r="I1023" s="1">
        <v>43405</v>
      </c>
      <c r="J1023" s="966" t="s">
        <v>18809</v>
      </c>
      <c r="K1023" t="s">
        <v>18810</v>
      </c>
      <c r="L1023" t="s">
        <v>18811</v>
      </c>
      <c r="M1023" t="s">
        <v>18809</v>
      </c>
      <c r="N1023" t="s">
        <v>18811</v>
      </c>
    </row>
    <row r="1024" spans="1:14" x14ac:dyDescent="0.25">
      <c r="A1024" s="3">
        <v>1021</v>
      </c>
      <c r="B1024" t="s">
        <v>887</v>
      </c>
      <c r="C1024" t="s">
        <v>887</v>
      </c>
      <c r="D1024" t="s">
        <v>887</v>
      </c>
      <c r="E1024" t="s">
        <v>888</v>
      </c>
      <c r="F1024" t="s">
        <v>888</v>
      </c>
      <c r="G1024" s="1">
        <v>43405</v>
      </c>
      <c r="H1024" s="1">
        <v>43375</v>
      </c>
      <c r="I1024" s="1">
        <v>43405</v>
      </c>
      <c r="J1024" s="966" t="s">
        <v>18812</v>
      </c>
      <c r="K1024" t="s">
        <v>18813</v>
      </c>
      <c r="L1024" t="s">
        <v>18814</v>
      </c>
      <c r="M1024" t="s">
        <v>18812</v>
      </c>
      <c r="N1024" t="s">
        <v>18814</v>
      </c>
    </row>
    <row r="1025" spans="1:14" x14ac:dyDescent="0.25">
      <c r="A1025" s="3">
        <v>1022</v>
      </c>
      <c r="B1025" t="s">
        <v>887</v>
      </c>
      <c r="C1025" t="s">
        <v>887</v>
      </c>
      <c r="D1025" t="s">
        <v>887</v>
      </c>
      <c r="E1025" t="s">
        <v>888</v>
      </c>
      <c r="F1025" t="s">
        <v>888</v>
      </c>
      <c r="G1025" s="1">
        <v>43405</v>
      </c>
      <c r="H1025" s="1">
        <v>43375</v>
      </c>
      <c r="I1025" s="1">
        <v>43405</v>
      </c>
      <c r="J1025" s="966" t="s">
        <v>18815</v>
      </c>
      <c r="K1025" t="s">
        <v>18816</v>
      </c>
      <c r="L1025" t="s">
        <v>18817</v>
      </c>
      <c r="M1025" t="s">
        <v>18815</v>
      </c>
      <c r="N1025" t="s">
        <v>18817</v>
      </c>
    </row>
    <row r="1026" spans="1:14" x14ac:dyDescent="0.25">
      <c r="A1026" s="3">
        <v>1023</v>
      </c>
      <c r="B1026" t="s">
        <v>887</v>
      </c>
      <c r="C1026" t="s">
        <v>887</v>
      </c>
      <c r="D1026" t="s">
        <v>887</v>
      </c>
      <c r="E1026" t="s">
        <v>888</v>
      </c>
      <c r="F1026" t="s">
        <v>888</v>
      </c>
      <c r="G1026" s="1">
        <v>43405</v>
      </c>
      <c r="H1026" s="1">
        <v>43375</v>
      </c>
      <c r="I1026" s="1">
        <v>43405</v>
      </c>
      <c r="J1026" s="966" t="s">
        <v>18818</v>
      </c>
      <c r="K1026" t="s">
        <v>18819</v>
      </c>
      <c r="L1026" t="s">
        <v>18820</v>
      </c>
      <c r="M1026" t="s">
        <v>18818</v>
      </c>
      <c r="N1026" t="s">
        <v>18820</v>
      </c>
    </row>
    <row r="1027" spans="1:14" x14ac:dyDescent="0.25">
      <c r="A1027" s="3">
        <v>1024</v>
      </c>
      <c r="B1027" t="s">
        <v>887</v>
      </c>
      <c r="C1027" t="s">
        <v>887</v>
      </c>
      <c r="D1027" t="s">
        <v>887</v>
      </c>
      <c r="E1027" t="s">
        <v>888</v>
      </c>
      <c r="F1027" t="s">
        <v>888</v>
      </c>
      <c r="G1027" s="1">
        <v>43405</v>
      </c>
      <c r="H1027" s="1">
        <v>43375</v>
      </c>
      <c r="I1027" s="1">
        <v>43405</v>
      </c>
      <c r="J1027" s="966" t="s">
        <v>18821</v>
      </c>
      <c r="K1027" t="s">
        <v>18822</v>
      </c>
      <c r="L1027" t="s">
        <v>18823</v>
      </c>
      <c r="M1027" t="s">
        <v>18821</v>
      </c>
      <c r="N1027" t="s">
        <v>18823</v>
      </c>
    </row>
    <row r="1028" spans="1:14" x14ac:dyDescent="0.25">
      <c r="A1028" s="3">
        <v>1025</v>
      </c>
      <c r="B1028" t="s">
        <v>887</v>
      </c>
      <c r="C1028" t="s">
        <v>887</v>
      </c>
      <c r="D1028" t="s">
        <v>887</v>
      </c>
      <c r="E1028" t="s">
        <v>888</v>
      </c>
      <c r="F1028" t="s">
        <v>888</v>
      </c>
      <c r="G1028" s="1">
        <v>43405</v>
      </c>
      <c r="H1028" s="1">
        <v>43375</v>
      </c>
      <c r="I1028" s="1">
        <v>43405</v>
      </c>
      <c r="J1028" s="966" t="s">
        <v>18824</v>
      </c>
      <c r="K1028" t="s">
        <v>18825</v>
      </c>
      <c r="L1028" t="s">
        <v>18826</v>
      </c>
      <c r="M1028" t="s">
        <v>18824</v>
      </c>
      <c r="N1028" t="s">
        <v>18826</v>
      </c>
    </row>
    <row r="1029" spans="1:14" x14ac:dyDescent="0.25">
      <c r="A1029" s="3">
        <v>1026</v>
      </c>
      <c r="B1029" t="s">
        <v>887</v>
      </c>
      <c r="C1029" t="s">
        <v>887</v>
      </c>
      <c r="D1029" t="s">
        <v>887</v>
      </c>
      <c r="E1029" t="s">
        <v>888</v>
      </c>
      <c r="F1029" t="s">
        <v>888</v>
      </c>
      <c r="G1029" s="1">
        <v>43405</v>
      </c>
      <c r="H1029" s="1">
        <v>43375</v>
      </c>
      <c r="I1029" s="1">
        <v>43405</v>
      </c>
      <c r="J1029" s="966" t="s">
        <v>18827</v>
      </c>
      <c r="K1029" t="s">
        <v>18828</v>
      </c>
      <c r="L1029" t="s">
        <v>18829</v>
      </c>
      <c r="M1029" t="s">
        <v>18827</v>
      </c>
      <c r="N1029" t="s">
        <v>18829</v>
      </c>
    </row>
    <row r="1030" spans="1:14" x14ac:dyDescent="0.25">
      <c r="A1030" s="3">
        <v>1027</v>
      </c>
      <c r="B1030" t="s">
        <v>887</v>
      </c>
      <c r="C1030" t="s">
        <v>887</v>
      </c>
      <c r="D1030" t="s">
        <v>887</v>
      </c>
      <c r="E1030" t="s">
        <v>888</v>
      </c>
      <c r="F1030" t="s">
        <v>888</v>
      </c>
      <c r="G1030" s="1">
        <v>43405</v>
      </c>
      <c r="H1030" s="1">
        <v>43375</v>
      </c>
      <c r="I1030" s="1">
        <v>43405</v>
      </c>
      <c r="J1030" s="966" t="s">
        <v>18830</v>
      </c>
      <c r="K1030" t="s">
        <v>18831</v>
      </c>
      <c r="L1030" t="s">
        <v>18832</v>
      </c>
      <c r="M1030" t="s">
        <v>18830</v>
      </c>
      <c r="N1030" t="s">
        <v>18832</v>
      </c>
    </row>
    <row r="1031" spans="1:14" x14ac:dyDescent="0.25">
      <c r="A1031" s="3">
        <v>1028</v>
      </c>
      <c r="B1031" t="s">
        <v>887</v>
      </c>
      <c r="C1031" t="s">
        <v>887</v>
      </c>
      <c r="D1031" t="s">
        <v>887</v>
      </c>
      <c r="E1031" t="s">
        <v>888</v>
      </c>
      <c r="F1031" t="s">
        <v>888</v>
      </c>
      <c r="G1031" s="1">
        <v>43405</v>
      </c>
      <c r="H1031" s="1">
        <v>43375</v>
      </c>
      <c r="I1031" s="1">
        <v>43405</v>
      </c>
      <c r="J1031" s="966" t="s">
        <v>18830</v>
      </c>
      <c r="K1031" t="s">
        <v>18831</v>
      </c>
      <c r="L1031" t="s">
        <v>18832</v>
      </c>
      <c r="M1031" t="s">
        <v>18830</v>
      </c>
      <c r="N1031" t="s">
        <v>18832</v>
      </c>
    </row>
    <row r="1032" spans="1:14" x14ac:dyDescent="0.25">
      <c r="A1032" s="3">
        <v>1029</v>
      </c>
      <c r="B1032" t="s">
        <v>887</v>
      </c>
      <c r="C1032" t="s">
        <v>887</v>
      </c>
      <c r="D1032" t="s">
        <v>887</v>
      </c>
      <c r="E1032" t="s">
        <v>888</v>
      </c>
      <c r="F1032" t="s">
        <v>888</v>
      </c>
      <c r="G1032" s="1">
        <v>43405</v>
      </c>
      <c r="H1032" s="1">
        <v>43375</v>
      </c>
      <c r="I1032" s="1">
        <v>43405</v>
      </c>
      <c r="J1032" s="966" t="s">
        <v>18833</v>
      </c>
      <c r="K1032" t="s">
        <v>18834</v>
      </c>
      <c r="L1032" t="s">
        <v>18835</v>
      </c>
      <c r="M1032" t="s">
        <v>18833</v>
      </c>
      <c r="N1032" t="s">
        <v>18835</v>
      </c>
    </row>
    <row r="1033" spans="1:14" x14ac:dyDescent="0.25">
      <c r="A1033" s="3">
        <v>1030</v>
      </c>
      <c r="B1033" t="s">
        <v>887</v>
      </c>
      <c r="C1033" t="s">
        <v>887</v>
      </c>
      <c r="D1033" t="s">
        <v>887</v>
      </c>
      <c r="E1033" t="s">
        <v>888</v>
      </c>
      <c r="F1033" t="s">
        <v>888</v>
      </c>
      <c r="G1033" s="1">
        <v>43405</v>
      </c>
      <c r="H1033" s="1">
        <v>43375</v>
      </c>
      <c r="I1033" s="1">
        <v>43405</v>
      </c>
      <c r="J1033" s="966" t="s">
        <v>18833</v>
      </c>
      <c r="K1033" t="s">
        <v>18834</v>
      </c>
      <c r="L1033" t="s">
        <v>18835</v>
      </c>
      <c r="M1033" t="s">
        <v>18833</v>
      </c>
      <c r="N1033" t="s">
        <v>18835</v>
      </c>
    </row>
    <row r="1034" spans="1:14" x14ac:dyDescent="0.25">
      <c r="A1034" s="3">
        <v>1031</v>
      </c>
      <c r="B1034" t="s">
        <v>887</v>
      </c>
      <c r="C1034" t="s">
        <v>887</v>
      </c>
      <c r="D1034" t="s">
        <v>887</v>
      </c>
      <c r="E1034" t="s">
        <v>888</v>
      </c>
      <c r="F1034" t="s">
        <v>888</v>
      </c>
      <c r="G1034" s="1">
        <v>43405</v>
      </c>
      <c r="H1034" s="1">
        <v>43375</v>
      </c>
      <c r="I1034" s="1">
        <v>43405</v>
      </c>
      <c r="J1034" s="966" t="s">
        <v>18836</v>
      </c>
      <c r="K1034" t="s">
        <v>18837</v>
      </c>
      <c r="L1034" t="s">
        <v>18838</v>
      </c>
      <c r="M1034" t="s">
        <v>18836</v>
      </c>
      <c r="N1034" t="s">
        <v>18838</v>
      </c>
    </row>
    <row r="1035" spans="1:14" x14ac:dyDescent="0.25">
      <c r="A1035" s="3">
        <v>1032</v>
      </c>
      <c r="B1035" t="s">
        <v>887</v>
      </c>
      <c r="C1035" t="s">
        <v>887</v>
      </c>
      <c r="D1035" t="s">
        <v>887</v>
      </c>
      <c r="E1035" t="s">
        <v>888</v>
      </c>
      <c r="F1035" t="s">
        <v>888</v>
      </c>
      <c r="G1035" s="1">
        <v>43405</v>
      </c>
      <c r="H1035" s="1">
        <v>43375</v>
      </c>
      <c r="I1035" s="1">
        <v>43405</v>
      </c>
      <c r="J1035" s="966" t="s">
        <v>18839</v>
      </c>
      <c r="K1035" t="s">
        <v>18840</v>
      </c>
      <c r="L1035" t="s">
        <v>18841</v>
      </c>
      <c r="M1035" t="s">
        <v>18839</v>
      </c>
      <c r="N1035" t="s">
        <v>18841</v>
      </c>
    </row>
    <row r="1036" spans="1:14" x14ac:dyDescent="0.25">
      <c r="A1036" s="3">
        <v>1033</v>
      </c>
      <c r="B1036" t="s">
        <v>887</v>
      </c>
      <c r="C1036" t="s">
        <v>887</v>
      </c>
      <c r="D1036" t="s">
        <v>887</v>
      </c>
      <c r="E1036" t="s">
        <v>888</v>
      </c>
      <c r="F1036" t="s">
        <v>888</v>
      </c>
      <c r="G1036" s="1">
        <v>43405</v>
      </c>
      <c r="H1036" s="1">
        <v>43375</v>
      </c>
      <c r="I1036" s="1">
        <v>43405</v>
      </c>
      <c r="J1036" s="966" t="s">
        <v>18839</v>
      </c>
      <c r="K1036" t="s">
        <v>18840</v>
      </c>
      <c r="L1036" t="s">
        <v>18841</v>
      </c>
      <c r="M1036" t="s">
        <v>18839</v>
      </c>
      <c r="N1036" t="s">
        <v>18841</v>
      </c>
    </row>
    <row r="1037" spans="1:14" x14ac:dyDescent="0.25">
      <c r="A1037" s="3">
        <v>1034</v>
      </c>
      <c r="B1037" t="s">
        <v>887</v>
      </c>
      <c r="C1037" t="s">
        <v>887</v>
      </c>
      <c r="D1037" t="s">
        <v>887</v>
      </c>
      <c r="E1037" t="s">
        <v>888</v>
      </c>
      <c r="F1037" t="s">
        <v>888</v>
      </c>
      <c r="G1037" s="1">
        <v>43405</v>
      </c>
      <c r="H1037" s="1">
        <v>43375</v>
      </c>
      <c r="I1037" s="1">
        <v>43405</v>
      </c>
      <c r="J1037" s="966" t="s">
        <v>18842</v>
      </c>
      <c r="K1037" t="s">
        <v>18843</v>
      </c>
      <c r="L1037" t="s">
        <v>18844</v>
      </c>
      <c r="M1037" t="s">
        <v>18842</v>
      </c>
      <c r="N1037" t="s">
        <v>18844</v>
      </c>
    </row>
    <row r="1038" spans="1:14" x14ac:dyDescent="0.25">
      <c r="A1038" s="3">
        <v>1035</v>
      </c>
      <c r="B1038" t="s">
        <v>887</v>
      </c>
      <c r="C1038" t="s">
        <v>887</v>
      </c>
      <c r="D1038" t="s">
        <v>887</v>
      </c>
      <c r="E1038" t="s">
        <v>888</v>
      </c>
      <c r="F1038" t="s">
        <v>888</v>
      </c>
      <c r="G1038" s="1">
        <v>43405</v>
      </c>
      <c r="H1038" s="1">
        <v>43375</v>
      </c>
      <c r="I1038" s="1">
        <v>43405</v>
      </c>
      <c r="J1038" s="966" t="s">
        <v>18845</v>
      </c>
      <c r="K1038" t="s">
        <v>18846</v>
      </c>
      <c r="L1038" t="s">
        <v>18847</v>
      </c>
      <c r="M1038" t="s">
        <v>18845</v>
      </c>
      <c r="N1038" t="s">
        <v>18847</v>
      </c>
    </row>
    <row r="1039" spans="1:14" x14ac:dyDescent="0.25">
      <c r="A1039" s="3">
        <v>1036</v>
      </c>
      <c r="B1039" t="s">
        <v>887</v>
      </c>
      <c r="C1039" t="s">
        <v>887</v>
      </c>
      <c r="D1039" t="s">
        <v>887</v>
      </c>
      <c r="E1039" t="s">
        <v>888</v>
      </c>
      <c r="F1039" t="s">
        <v>888</v>
      </c>
      <c r="G1039" s="1">
        <v>43405</v>
      </c>
      <c r="H1039" s="1">
        <v>43375</v>
      </c>
      <c r="I1039" s="1">
        <v>43405</v>
      </c>
      <c r="J1039" s="966" t="s">
        <v>18848</v>
      </c>
      <c r="K1039" t="s">
        <v>18849</v>
      </c>
      <c r="L1039" t="s">
        <v>18850</v>
      </c>
      <c r="M1039" t="s">
        <v>18848</v>
      </c>
      <c r="N1039" t="s">
        <v>18850</v>
      </c>
    </row>
    <row r="1040" spans="1:14" x14ac:dyDescent="0.25">
      <c r="A1040" s="3">
        <v>1037</v>
      </c>
      <c r="B1040" t="s">
        <v>887</v>
      </c>
      <c r="C1040" t="s">
        <v>887</v>
      </c>
      <c r="D1040" t="s">
        <v>887</v>
      </c>
      <c r="E1040" t="s">
        <v>888</v>
      </c>
      <c r="F1040" t="s">
        <v>888</v>
      </c>
      <c r="G1040" s="1">
        <v>43405</v>
      </c>
      <c r="H1040" s="1">
        <v>43375</v>
      </c>
      <c r="I1040" s="1">
        <v>43405</v>
      </c>
      <c r="J1040" s="966" t="s">
        <v>18851</v>
      </c>
      <c r="K1040" t="s">
        <v>18852</v>
      </c>
      <c r="L1040" t="s">
        <v>18853</v>
      </c>
      <c r="M1040" t="s">
        <v>18851</v>
      </c>
      <c r="N1040" t="s">
        <v>18853</v>
      </c>
    </row>
    <row r="1041" spans="1:14" x14ac:dyDescent="0.25">
      <c r="A1041" s="3">
        <v>1038</v>
      </c>
      <c r="B1041" t="s">
        <v>887</v>
      </c>
      <c r="C1041" t="s">
        <v>887</v>
      </c>
      <c r="D1041" t="s">
        <v>887</v>
      </c>
      <c r="E1041" t="s">
        <v>888</v>
      </c>
      <c r="F1041" t="s">
        <v>888</v>
      </c>
      <c r="G1041" s="1">
        <v>43405</v>
      </c>
      <c r="H1041" s="1">
        <v>43375</v>
      </c>
      <c r="I1041" s="1">
        <v>43405</v>
      </c>
      <c r="J1041" s="966" t="s">
        <v>18851</v>
      </c>
      <c r="K1041" t="s">
        <v>18852</v>
      </c>
      <c r="L1041" t="s">
        <v>18853</v>
      </c>
      <c r="M1041" t="s">
        <v>18851</v>
      </c>
      <c r="N1041" t="s">
        <v>18853</v>
      </c>
    </row>
    <row r="1042" spans="1:14" x14ac:dyDescent="0.25">
      <c r="A1042" s="3">
        <v>1039</v>
      </c>
      <c r="B1042" t="s">
        <v>887</v>
      </c>
      <c r="C1042" t="s">
        <v>887</v>
      </c>
      <c r="D1042" t="s">
        <v>887</v>
      </c>
      <c r="E1042" t="s">
        <v>888</v>
      </c>
      <c r="F1042" t="s">
        <v>888</v>
      </c>
      <c r="G1042" s="1">
        <v>43405</v>
      </c>
      <c r="H1042" s="1">
        <v>43375</v>
      </c>
      <c r="I1042" s="1">
        <v>43405</v>
      </c>
      <c r="J1042" s="966" t="s">
        <v>18854</v>
      </c>
      <c r="K1042" t="s">
        <v>18855</v>
      </c>
      <c r="L1042" t="s">
        <v>18856</v>
      </c>
      <c r="M1042" t="s">
        <v>18854</v>
      </c>
      <c r="N1042" t="s">
        <v>18856</v>
      </c>
    </row>
    <row r="1043" spans="1:14" x14ac:dyDescent="0.25">
      <c r="A1043" s="3">
        <v>1040</v>
      </c>
      <c r="B1043" t="s">
        <v>887</v>
      </c>
      <c r="C1043" t="s">
        <v>887</v>
      </c>
      <c r="D1043" t="s">
        <v>887</v>
      </c>
      <c r="E1043" t="s">
        <v>888</v>
      </c>
      <c r="F1043" t="s">
        <v>888</v>
      </c>
      <c r="G1043" s="1">
        <v>43405</v>
      </c>
      <c r="H1043" s="1">
        <v>43375</v>
      </c>
      <c r="I1043" s="1">
        <v>43405</v>
      </c>
      <c r="J1043" s="966" t="s">
        <v>18857</v>
      </c>
      <c r="K1043" t="s">
        <v>18858</v>
      </c>
      <c r="L1043" t="s">
        <v>18859</v>
      </c>
      <c r="M1043" t="s">
        <v>18857</v>
      </c>
      <c r="N1043" t="s">
        <v>18859</v>
      </c>
    </row>
    <row r="1044" spans="1:14" x14ac:dyDescent="0.25">
      <c r="A1044" s="3">
        <v>1041</v>
      </c>
      <c r="B1044" t="s">
        <v>887</v>
      </c>
      <c r="C1044" t="s">
        <v>887</v>
      </c>
      <c r="D1044" t="s">
        <v>887</v>
      </c>
      <c r="E1044" t="s">
        <v>888</v>
      </c>
      <c r="F1044" t="s">
        <v>888</v>
      </c>
      <c r="G1044" s="1">
        <v>43405</v>
      </c>
      <c r="H1044" s="1">
        <v>43375</v>
      </c>
      <c r="I1044" s="1">
        <v>43405</v>
      </c>
      <c r="J1044" s="966" t="s">
        <v>18860</v>
      </c>
      <c r="K1044" t="s">
        <v>18861</v>
      </c>
      <c r="L1044" t="s">
        <v>18862</v>
      </c>
      <c r="M1044" t="s">
        <v>18860</v>
      </c>
      <c r="N1044" t="s">
        <v>18862</v>
      </c>
    </row>
    <row r="1045" spans="1:14" x14ac:dyDescent="0.25">
      <c r="A1045" s="3">
        <v>1042</v>
      </c>
      <c r="B1045" t="s">
        <v>887</v>
      </c>
      <c r="C1045" t="s">
        <v>887</v>
      </c>
      <c r="D1045" t="s">
        <v>887</v>
      </c>
      <c r="E1045" t="s">
        <v>888</v>
      </c>
      <c r="F1045" t="s">
        <v>888</v>
      </c>
      <c r="G1045" s="1">
        <v>43405</v>
      </c>
      <c r="H1045" s="1">
        <v>43375</v>
      </c>
      <c r="I1045" s="1">
        <v>43405</v>
      </c>
      <c r="J1045" s="966" t="s">
        <v>18860</v>
      </c>
      <c r="K1045" t="s">
        <v>18861</v>
      </c>
      <c r="L1045" t="s">
        <v>18862</v>
      </c>
      <c r="M1045" t="s">
        <v>18860</v>
      </c>
      <c r="N1045" t="s">
        <v>18862</v>
      </c>
    </row>
    <row r="1046" spans="1:14" x14ac:dyDescent="0.25">
      <c r="A1046" s="3">
        <v>1043</v>
      </c>
      <c r="B1046" t="s">
        <v>887</v>
      </c>
      <c r="C1046" t="s">
        <v>887</v>
      </c>
      <c r="D1046" t="s">
        <v>887</v>
      </c>
      <c r="E1046" t="s">
        <v>888</v>
      </c>
      <c r="F1046" t="s">
        <v>888</v>
      </c>
      <c r="G1046" s="1">
        <v>43405</v>
      </c>
      <c r="H1046" s="1">
        <v>43375</v>
      </c>
      <c r="I1046" s="1">
        <v>43405</v>
      </c>
      <c r="J1046" s="966" t="s">
        <v>18863</v>
      </c>
      <c r="K1046" t="s">
        <v>18864</v>
      </c>
      <c r="L1046" t="s">
        <v>18865</v>
      </c>
      <c r="M1046" t="s">
        <v>18863</v>
      </c>
      <c r="N1046" t="s">
        <v>18865</v>
      </c>
    </row>
    <row r="1047" spans="1:14" x14ac:dyDescent="0.25">
      <c r="A1047" s="3">
        <v>1044</v>
      </c>
      <c r="B1047" t="s">
        <v>887</v>
      </c>
      <c r="C1047" t="s">
        <v>887</v>
      </c>
      <c r="D1047" t="s">
        <v>887</v>
      </c>
      <c r="E1047" t="s">
        <v>888</v>
      </c>
      <c r="F1047" t="s">
        <v>888</v>
      </c>
      <c r="G1047" s="1">
        <v>43405</v>
      </c>
      <c r="H1047" s="1">
        <v>43375</v>
      </c>
      <c r="I1047" s="1">
        <v>43405</v>
      </c>
      <c r="J1047" s="966" t="s">
        <v>18863</v>
      </c>
      <c r="K1047" t="s">
        <v>18864</v>
      </c>
      <c r="L1047" t="s">
        <v>18865</v>
      </c>
      <c r="M1047" t="s">
        <v>18863</v>
      </c>
      <c r="N1047" t="s">
        <v>18865</v>
      </c>
    </row>
    <row r="1048" spans="1:14" x14ac:dyDescent="0.25">
      <c r="A1048" s="3">
        <v>1045</v>
      </c>
      <c r="B1048" t="s">
        <v>887</v>
      </c>
      <c r="C1048" t="s">
        <v>887</v>
      </c>
      <c r="D1048" t="s">
        <v>887</v>
      </c>
      <c r="E1048" t="s">
        <v>888</v>
      </c>
      <c r="F1048" t="s">
        <v>888</v>
      </c>
      <c r="G1048" s="1">
        <v>43405</v>
      </c>
      <c r="H1048" s="1">
        <v>43375</v>
      </c>
      <c r="I1048" s="1">
        <v>43405</v>
      </c>
      <c r="J1048" s="966" t="s">
        <v>18866</v>
      </c>
      <c r="K1048" t="s">
        <v>18867</v>
      </c>
      <c r="L1048" t="s">
        <v>18868</v>
      </c>
      <c r="M1048" t="s">
        <v>18866</v>
      </c>
      <c r="N1048" t="s">
        <v>18868</v>
      </c>
    </row>
    <row r="1049" spans="1:14" x14ac:dyDescent="0.25">
      <c r="A1049" s="3">
        <v>1046</v>
      </c>
      <c r="B1049" t="s">
        <v>887</v>
      </c>
      <c r="C1049" t="s">
        <v>887</v>
      </c>
      <c r="D1049" t="s">
        <v>887</v>
      </c>
      <c r="E1049" t="s">
        <v>888</v>
      </c>
      <c r="F1049" t="s">
        <v>888</v>
      </c>
      <c r="G1049" s="1">
        <v>43405</v>
      </c>
      <c r="H1049" s="1">
        <v>43375</v>
      </c>
      <c r="I1049" s="1">
        <v>43405</v>
      </c>
      <c r="J1049" s="966" t="s">
        <v>18866</v>
      </c>
      <c r="K1049" t="s">
        <v>18867</v>
      </c>
      <c r="L1049" t="s">
        <v>18868</v>
      </c>
      <c r="M1049" t="s">
        <v>18866</v>
      </c>
      <c r="N1049" t="s">
        <v>18868</v>
      </c>
    </row>
    <row r="1050" spans="1:14" x14ac:dyDescent="0.25">
      <c r="A1050" s="3">
        <v>1047</v>
      </c>
      <c r="B1050" t="s">
        <v>887</v>
      </c>
      <c r="C1050" t="s">
        <v>887</v>
      </c>
      <c r="D1050" t="s">
        <v>887</v>
      </c>
      <c r="E1050" t="s">
        <v>888</v>
      </c>
      <c r="F1050" t="s">
        <v>888</v>
      </c>
      <c r="G1050" s="1">
        <v>43405</v>
      </c>
      <c r="H1050" s="1">
        <v>43375</v>
      </c>
      <c r="I1050" s="1">
        <v>43405</v>
      </c>
      <c r="J1050" s="966" t="s">
        <v>18869</v>
      </c>
      <c r="K1050" t="s">
        <v>18870</v>
      </c>
      <c r="L1050" t="s">
        <v>18871</v>
      </c>
      <c r="M1050" t="s">
        <v>18869</v>
      </c>
      <c r="N1050" t="s">
        <v>18871</v>
      </c>
    </row>
    <row r="1051" spans="1:14" x14ac:dyDescent="0.25">
      <c r="A1051" s="3">
        <v>1048</v>
      </c>
      <c r="B1051" t="s">
        <v>887</v>
      </c>
      <c r="C1051" t="s">
        <v>887</v>
      </c>
      <c r="D1051" t="s">
        <v>887</v>
      </c>
      <c r="E1051" t="s">
        <v>888</v>
      </c>
      <c r="F1051" t="s">
        <v>888</v>
      </c>
      <c r="G1051" s="1">
        <v>43405</v>
      </c>
      <c r="H1051" s="1">
        <v>43375</v>
      </c>
      <c r="I1051" s="1">
        <v>43405</v>
      </c>
      <c r="J1051" s="966" t="s">
        <v>18872</v>
      </c>
      <c r="K1051" t="s">
        <v>18873</v>
      </c>
      <c r="L1051" t="s">
        <v>18874</v>
      </c>
      <c r="M1051" t="s">
        <v>18872</v>
      </c>
      <c r="N1051" t="s">
        <v>18874</v>
      </c>
    </row>
    <row r="1052" spans="1:14" x14ac:dyDescent="0.25">
      <c r="A1052" s="3">
        <v>1049</v>
      </c>
      <c r="B1052" t="s">
        <v>887</v>
      </c>
      <c r="C1052" t="s">
        <v>887</v>
      </c>
      <c r="D1052" t="s">
        <v>887</v>
      </c>
      <c r="E1052" t="s">
        <v>888</v>
      </c>
      <c r="F1052" t="s">
        <v>888</v>
      </c>
      <c r="G1052" s="1">
        <v>43405</v>
      </c>
      <c r="H1052" s="1">
        <v>43375</v>
      </c>
      <c r="I1052" s="1">
        <v>43405</v>
      </c>
      <c r="J1052" s="966" t="s">
        <v>18875</v>
      </c>
      <c r="K1052" t="s">
        <v>18876</v>
      </c>
      <c r="L1052" t="s">
        <v>18877</v>
      </c>
      <c r="M1052" t="s">
        <v>18875</v>
      </c>
      <c r="N1052" t="s">
        <v>18877</v>
      </c>
    </row>
    <row r="1053" spans="1:14" x14ac:dyDescent="0.25">
      <c r="A1053" s="3">
        <v>1050</v>
      </c>
      <c r="B1053" t="s">
        <v>887</v>
      </c>
      <c r="C1053" t="s">
        <v>887</v>
      </c>
      <c r="D1053" t="s">
        <v>887</v>
      </c>
      <c r="E1053" t="s">
        <v>888</v>
      </c>
      <c r="F1053" t="s">
        <v>888</v>
      </c>
      <c r="G1053" s="1">
        <v>43405</v>
      </c>
      <c r="H1053" s="1">
        <v>43375</v>
      </c>
      <c r="I1053" s="1">
        <v>43405</v>
      </c>
      <c r="J1053" s="966" t="s">
        <v>18878</v>
      </c>
      <c r="K1053" t="s">
        <v>18879</v>
      </c>
      <c r="L1053" t="s">
        <v>18880</v>
      </c>
      <c r="M1053" t="s">
        <v>18878</v>
      </c>
      <c r="N1053" t="s">
        <v>18880</v>
      </c>
    </row>
    <row r="1054" spans="1:14" x14ac:dyDescent="0.25">
      <c r="A1054" s="3">
        <v>1051</v>
      </c>
      <c r="B1054" t="s">
        <v>887</v>
      </c>
      <c r="C1054" t="s">
        <v>887</v>
      </c>
      <c r="D1054" t="s">
        <v>887</v>
      </c>
      <c r="E1054" t="s">
        <v>888</v>
      </c>
      <c r="F1054" t="s">
        <v>888</v>
      </c>
      <c r="G1054" s="1">
        <v>43405</v>
      </c>
      <c r="H1054" s="1">
        <v>43375</v>
      </c>
      <c r="I1054" s="1">
        <v>43405</v>
      </c>
      <c r="J1054" s="966" t="s">
        <v>18881</v>
      </c>
      <c r="K1054" t="s">
        <v>18882</v>
      </c>
      <c r="L1054" t="s">
        <v>18883</v>
      </c>
      <c r="M1054" t="s">
        <v>18881</v>
      </c>
      <c r="N1054" t="s">
        <v>18883</v>
      </c>
    </row>
    <row r="1055" spans="1:14" x14ac:dyDescent="0.25">
      <c r="A1055" s="3">
        <v>1052</v>
      </c>
      <c r="B1055" t="s">
        <v>887</v>
      </c>
      <c r="C1055" t="s">
        <v>887</v>
      </c>
      <c r="D1055" t="s">
        <v>887</v>
      </c>
      <c r="E1055" t="s">
        <v>888</v>
      </c>
      <c r="F1055" t="s">
        <v>888</v>
      </c>
      <c r="G1055" s="1">
        <v>43405</v>
      </c>
      <c r="H1055" s="1">
        <v>43375</v>
      </c>
      <c r="I1055" s="1">
        <v>43405</v>
      </c>
      <c r="J1055" s="966" t="s">
        <v>18881</v>
      </c>
      <c r="K1055" t="s">
        <v>18882</v>
      </c>
      <c r="L1055" t="s">
        <v>18883</v>
      </c>
      <c r="M1055" t="s">
        <v>18881</v>
      </c>
      <c r="N1055" t="s">
        <v>18883</v>
      </c>
    </row>
    <row r="1056" spans="1:14" x14ac:dyDescent="0.25">
      <c r="A1056" s="3">
        <v>1053</v>
      </c>
      <c r="B1056" t="s">
        <v>887</v>
      </c>
      <c r="C1056" t="s">
        <v>887</v>
      </c>
      <c r="D1056" t="s">
        <v>887</v>
      </c>
      <c r="E1056" t="s">
        <v>888</v>
      </c>
      <c r="F1056" t="s">
        <v>888</v>
      </c>
      <c r="G1056" s="1">
        <v>43405</v>
      </c>
      <c r="H1056" s="1">
        <v>43375</v>
      </c>
      <c r="I1056" s="1">
        <v>43405</v>
      </c>
      <c r="J1056" s="966" t="s">
        <v>18884</v>
      </c>
      <c r="K1056" t="s">
        <v>18885</v>
      </c>
      <c r="L1056" t="s">
        <v>18886</v>
      </c>
      <c r="M1056" t="s">
        <v>18884</v>
      </c>
      <c r="N1056" t="s">
        <v>18886</v>
      </c>
    </row>
    <row r="1057" spans="1:14" x14ac:dyDescent="0.25">
      <c r="A1057" s="3">
        <v>1054</v>
      </c>
      <c r="B1057" t="s">
        <v>887</v>
      </c>
      <c r="C1057" t="s">
        <v>887</v>
      </c>
      <c r="D1057" t="s">
        <v>887</v>
      </c>
      <c r="E1057" t="s">
        <v>888</v>
      </c>
      <c r="F1057" t="s">
        <v>888</v>
      </c>
      <c r="G1057" s="1">
        <v>43405</v>
      </c>
      <c r="H1057" s="1">
        <v>43375</v>
      </c>
      <c r="I1057" s="1">
        <v>43405</v>
      </c>
      <c r="J1057" s="966" t="s">
        <v>18887</v>
      </c>
      <c r="K1057" t="s">
        <v>18888</v>
      </c>
      <c r="L1057" t="s">
        <v>18889</v>
      </c>
      <c r="M1057" t="s">
        <v>18887</v>
      </c>
      <c r="N1057" t="s">
        <v>18889</v>
      </c>
    </row>
    <row r="1058" spans="1:14" x14ac:dyDescent="0.25">
      <c r="A1058" s="3">
        <v>1055</v>
      </c>
      <c r="B1058" t="s">
        <v>887</v>
      </c>
      <c r="C1058" t="s">
        <v>887</v>
      </c>
      <c r="D1058" t="s">
        <v>887</v>
      </c>
      <c r="E1058" t="s">
        <v>888</v>
      </c>
      <c r="F1058" t="s">
        <v>888</v>
      </c>
      <c r="G1058" s="1">
        <v>43405</v>
      </c>
      <c r="H1058" s="1">
        <v>43375</v>
      </c>
      <c r="I1058" s="1">
        <v>43405</v>
      </c>
      <c r="J1058" s="966" t="s">
        <v>18890</v>
      </c>
      <c r="K1058" t="s">
        <v>18891</v>
      </c>
      <c r="L1058" t="s">
        <v>18892</v>
      </c>
      <c r="M1058" t="s">
        <v>18890</v>
      </c>
      <c r="N1058" t="s">
        <v>18892</v>
      </c>
    </row>
    <row r="1059" spans="1:14" x14ac:dyDescent="0.25">
      <c r="A1059" s="3">
        <v>1056</v>
      </c>
      <c r="B1059" t="s">
        <v>887</v>
      </c>
      <c r="C1059" t="s">
        <v>887</v>
      </c>
      <c r="D1059" t="s">
        <v>887</v>
      </c>
      <c r="E1059" t="s">
        <v>888</v>
      </c>
      <c r="F1059" t="s">
        <v>888</v>
      </c>
      <c r="G1059" s="1">
        <v>43405</v>
      </c>
      <c r="H1059" s="1">
        <v>43375</v>
      </c>
      <c r="I1059" s="1">
        <v>43405</v>
      </c>
      <c r="J1059" s="966" t="s">
        <v>18893</v>
      </c>
      <c r="K1059" t="s">
        <v>18894</v>
      </c>
      <c r="L1059" t="s">
        <v>18895</v>
      </c>
      <c r="M1059" t="s">
        <v>18893</v>
      </c>
      <c r="N1059" t="s">
        <v>18895</v>
      </c>
    </row>
    <row r="1060" spans="1:14" x14ac:dyDescent="0.25">
      <c r="A1060" s="3">
        <v>1057</v>
      </c>
      <c r="B1060" t="s">
        <v>887</v>
      </c>
      <c r="C1060" t="s">
        <v>887</v>
      </c>
      <c r="D1060" t="s">
        <v>887</v>
      </c>
      <c r="E1060" t="s">
        <v>888</v>
      </c>
      <c r="F1060" t="s">
        <v>888</v>
      </c>
      <c r="G1060" s="1">
        <v>43405</v>
      </c>
      <c r="H1060" s="1">
        <v>43375</v>
      </c>
      <c r="I1060" s="1">
        <v>43405</v>
      </c>
      <c r="J1060" s="966" t="s">
        <v>18893</v>
      </c>
      <c r="K1060" t="s">
        <v>18894</v>
      </c>
      <c r="L1060" t="s">
        <v>18895</v>
      </c>
      <c r="M1060" t="s">
        <v>18893</v>
      </c>
      <c r="N1060" t="s">
        <v>18895</v>
      </c>
    </row>
    <row r="1061" spans="1:14" x14ac:dyDescent="0.25">
      <c r="A1061" s="3">
        <v>1058</v>
      </c>
      <c r="B1061" t="s">
        <v>887</v>
      </c>
      <c r="C1061" t="s">
        <v>887</v>
      </c>
      <c r="D1061" t="s">
        <v>887</v>
      </c>
      <c r="E1061" t="s">
        <v>888</v>
      </c>
      <c r="F1061" t="s">
        <v>888</v>
      </c>
      <c r="G1061" s="1">
        <v>43405</v>
      </c>
      <c r="H1061" s="1">
        <v>43375</v>
      </c>
      <c r="I1061" s="1">
        <v>43405</v>
      </c>
      <c r="J1061" s="966" t="s">
        <v>18896</v>
      </c>
      <c r="K1061" t="s">
        <v>18897</v>
      </c>
      <c r="L1061" t="s">
        <v>18898</v>
      </c>
      <c r="M1061" t="s">
        <v>18896</v>
      </c>
      <c r="N1061" t="s">
        <v>18898</v>
      </c>
    </row>
    <row r="1062" spans="1:14" x14ac:dyDescent="0.25">
      <c r="A1062" s="3">
        <v>1059</v>
      </c>
      <c r="B1062" t="s">
        <v>887</v>
      </c>
      <c r="C1062" t="s">
        <v>887</v>
      </c>
      <c r="D1062" t="s">
        <v>887</v>
      </c>
      <c r="E1062" t="s">
        <v>888</v>
      </c>
      <c r="F1062" t="s">
        <v>888</v>
      </c>
      <c r="G1062" s="1">
        <v>43405</v>
      </c>
      <c r="H1062" s="1">
        <v>43375</v>
      </c>
      <c r="I1062" s="1">
        <v>43405</v>
      </c>
      <c r="J1062" s="966" t="s">
        <v>18896</v>
      </c>
      <c r="K1062" t="s">
        <v>18897</v>
      </c>
      <c r="L1062" t="s">
        <v>18898</v>
      </c>
      <c r="M1062" t="s">
        <v>18896</v>
      </c>
      <c r="N1062" t="s">
        <v>18898</v>
      </c>
    </row>
    <row r="1063" spans="1:14" x14ac:dyDescent="0.25">
      <c r="A1063" s="3">
        <v>1060</v>
      </c>
      <c r="B1063" t="s">
        <v>887</v>
      </c>
      <c r="C1063" t="s">
        <v>887</v>
      </c>
      <c r="D1063" t="s">
        <v>887</v>
      </c>
      <c r="E1063" t="s">
        <v>888</v>
      </c>
      <c r="F1063" t="s">
        <v>888</v>
      </c>
      <c r="G1063" s="1">
        <v>43405</v>
      </c>
      <c r="H1063" s="1">
        <v>43375</v>
      </c>
      <c r="I1063" s="1">
        <v>43405</v>
      </c>
      <c r="J1063" s="966" t="s">
        <v>18899</v>
      </c>
      <c r="K1063" t="s">
        <v>18900</v>
      </c>
      <c r="L1063" t="s">
        <v>18901</v>
      </c>
      <c r="M1063" t="s">
        <v>18899</v>
      </c>
      <c r="N1063" t="s">
        <v>18901</v>
      </c>
    </row>
    <row r="1064" spans="1:14" x14ac:dyDescent="0.25">
      <c r="A1064" s="3">
        <v>1061</v>
      </c>
      <c r="B1064" t="s">
        <v>887</v>
      </c>
      <c r="C1064" t="s">
        <v>887</v>
      </c>
      <c r="D1064" t="s">
        <v>887</v>
      </c>
      <c r="E1064" t="s">
        <v>888</v>
      </c>
      <c r="F1064" t="s">
        <v>888</v>
      </c>
      <c r="G1064" s="1">
        <v>43405</v>
      </c>
      <c r="H1064" s="1">
        <v>43375</v>
      </c>
      <c r="I1064" s="1">
        <v>43405</v>
      </c>
      <c r="J1064" s="966" t="s">
        <v>18902</v>
      </c>
      <c r="K1064" t="s">
        <v>18903</v>
      </c>
      <c r="L1064" t="s">
        <v>18904</v>
      </c>
      <c r="M1064" t="s">
        <v>18902</v>
      </c>
      <c r="N1064" t="s">
        <v>18904</v>
      </c>
    </row>
    <row r="1065" spans="1:14" x14ac:dyDescent="0.25">
      <c r="A1065" s="3">
        <v>1062</v>
      </c>
      <c r="B1065" t="s">
        <v>887</v>
      </c>
      <c r="C1065" t="s">
        <v>887</v>
      </c>
      <c r="D1065" t="s">
        <v>887</v>
      </c>
      <c r="E1065" t="s">
        <v>888</v>
      </c>
      <c r="F1065" t="s">
        <v>888</v>
      </c>
      <c r="G1065" s="1">
        <v>43405</v>
      </c>
      <c r="H1065" s="1">
        <v>43375</v>
      </c>
      <c r="I1065" s="1">
        <v>43405</v>
      </c>
      <c r="J1065" s="966" t="s">
        <v>18905</v>
      </c>
      <c r="K1065" t="s">
        <v>18906</v>
      </c>
      <c r="L1065" t="s">
        <v>18907</v>
      </c>
      <c r="M1065" t="s">
        <v>18905</v>
      </c>
      <c r="N1065" t="s">
        <v>18907</v>
      </c>
    </row>
    <row r="1066" spans="1:14" x14ac:dyDescent="0.25">
      <c r="A1066" s="3">
        <v>1063</v>
      </c>
      <c r="B1066" t="s">
        <v>887</v>
      </c>
      <c r="C1066" t="s">
        <v>887</v>
      </c>
      <c r="D1066" t="s">
        <v>887</v>
      </c>
      <c r="E1066" t="s">
        <v>888</v>
      </c>
      <c r="F1066" t="s">
        <v>888</v>
      </c>
      <c r="G1066" s="1">
        <v>43405</v>
      </c>
      <c r="H1066" s="1">
        <v>43375</v>
      </c>
      <c r="I1066" s="1">
        <v>43405</v>
      </c>
      <c r="J1066" s="966" t="s">
        <v>18905</v>
      </c>
      <c r="K1066" t="s">
        <v>18906</v>
      </c>
      <c r="L1066" t="s">
        <v>18907</v>
      </c>
      <c r="M1066" t="s">
        <v>18905</v>
      </c>
      <c r="N1066" t="s">
        <v>18907</v>
      </c>
    </row>
    <row r="1067" spans="1:14" x14ac:dyDescent="0.25">
      <c r="A1067" s="3">
        <v>1064</v>
      </c>
      <c r="B1067" t="s">
        <v>887</v>
      </c>
      <c r="C1067" t="s">
        <v>887</v>
      </c>
      <c r="D1067" t="s">
        <v>887</v>
      </c>
      <c r="E1067" t="s">
        <v>888</v>
      </c>
      <c r="F1067" t="s">
        <v>888</v>
      </c>
      <c r="G1067" s="1">
        <v>43405</v>
      </c>
      <c r="H1067" s="1">
        <v>43375</v>
      </c>
      <c r="I1067" s="1">
        <v>43405</v>
      </c>
      <c r="J1067" s="966" t="s">
        <v>18908</v>
      </c>
      <c r="K1067" t="s">
        <v>18909</v>
      </c>
      <c r="L1067" t="s">
        <v>18910</v>
      </c>
      <c r="M1067" t="s">
        <v>18908</v>
      </c>
      <c r="N1067" t="s">
        <v>18910</v>
      </c>
    </row>
    <row r="1068" spans="1:14" x14ac:dyDescent="0.25">
      <c r="A1068" s="3">
        <v>1065</v>
      </c>
      <c r="B1068" t="s">
        <v>887</v>
      </c>
      <c r="C1068" t="s">
        <v>887</v>
      </c>
      <c r="D1068" t="s">
        <v>887</v>
      </c>
      <c r="E1068" t="s">
        <v>888</v>
      </c>
      <c r="F1068" t="s">
        <v>888</v>
      </c>
      <c r="G1068" s="1">
        <v>43405</v>
      </c>
      <c r="H1068" s="1">
        <v>43375</v>
      </c>
      <c r="I1068" s="1">
        <v>43405</v>
      </c>
      <c r="J1068" s="966" t="s">
        <v>18911</v>
      </c>
      <c r="K1068" t="s">
        <v>18912</v>
      </c>
      <c r="L1068" t="s">
        <v>18913</v>
      </c>
      <c r="M1068" t="s">
        <v>18911</v>
      </c>
      <c r="N1068" t="s">
        <v>18913</v>
      </c>
    </row>
    <row r="1069" spans="1:14" x14ac:dyDescent="0.25">
      <c r="A1069" s="3">
        <v>1066</v>
      </c>
      <c r="B1069" t="s">
        <v>887</v>
      </c>
      <c r="C1069" t="s">
        <v>887</v>
      </c>
      <c r="D1069" t="s">
        <v>887</v>
      </c>
      <c r="E1069" t="s">
        <v>888</v>
      </c>
      <c r="F1069" t="s">
        <v>888</v>
      </c>
      <c r="G1069" s="1">
        <v>43405</v>
      </c>
      <c r="H1069" s="1">
        <v>43375</v>
      </c>
      <c r="I1069" s="1">
        <v>43405</v>
      </c>
      <c r="J1069" s="966" t="s">
        <v>18914</v>
      </c>
      <c r="K1069" t="s">
        <v>18915</v>
      </c>
      <c r="L1069" t="s">
        <v>18916</v>
      </c>
      <c r="M1069" t="s">
        <v>18914</v>
      </c>
      <c r="N1069" t="s">
        <v>18916</v>
      </c>
    </row>
    <row r="1070" spans="1:14" x14ac:dyDescent="0.25">
      <c r="A1070" s="3">
        <v>1067</v>
      </c>
      <c r="B1070" t="s">
        <v>887</v>
      </c>
      <c r="C1070" t="s">
        <v>887</v>
      </c>
      <c r="D1070" t="s">
        <v>887</v>
      </c>
      <c r="E1070" t="s">
        <v>888</v>
      </c>
      <c r="F1070" t="s">
        <v>888</v>
      </c>
      <c r="G1070" s="1">
        <v>43405</v>
      </c>
      <c r="H1070" s="1">
        <v>43375</v>
      </c>
      <c r="I1070" s="1">
        <v>43405</v>
      </c>
      <c r="J1070" s="966" t="s">
        <v>18917</v>
      </c>
      <c r="K1070" t="s">
        <v>18918</v>
      </c>
      <c r="L1070" t="s">
        <v>18919</v>
      </c>
      <c r="M1070" t="s">
        <v>18917</v>
      </c>
      <c r="N1070" t="s">
        <v>18919</v>
      </c>
    </row>
    <row r="1071" spans="1:14" x14ac:dyDescent="0.25">
      <c r="A1071" s="3">
        <v>1068</v>
      </c>
      <c r="B1071" t="s">
        <v>887</v>
      </c>
      <c r="C1071" t="s">
        <v>887</v>
      </c>
      <c r="D1071" t="s">
        <v>887</v>
      </c>
      <c r="E1071" t="s">
        <v>888</v>
      </c>
      <c r="F1071" t="s">
        <v>888</v>
      </c>
      <c r="G1071" s="1">
        <v>43405</v>
      </c>
      <c r="H1071" s="1">
        <v>43375</v>
      </c>
      <c r="I1071" s="1">
        <v>43405</v>
      </c>
      <c r="J1071" s="966" t="s">
        <v>18920</v>
      </c>
      <c r="K1071" t="s">
        <v>18921</v>
      </c>
      <c r="L1071" t="s">
        <v>18922</v>
      </c>
      <c r="M1071" t="s">
        <v>18920</v>
      </c>
      <c r="N1071" t="s">
        <v>18922</v>
      </c>
    </row>
    <row r="1072" spans="1:14" x14ac:dyDescent="0.25">
      <c r="A1072" s="3">
        <v>1069</v>
      </c>
      <c r="B1072" t="s">
        <v>887</v>
      </c>
      <c r="C1072" t="s">
        <v>887</v>
      </c>
      <c r="D1072" t="s">
        <v>887</v>
      </c>
      <c r="E1072" t="s">
        <v>888</v>
      </c>
      <c r="F1072" t="s">
        <v>888</v>
      </c>
      <c r="G1072" s="1">
        <v>43405</v>
      </c>
      <c r="H1072" s="1">
        <v>43375</v>
      </c>
      <c r="I1072" s="1">
        <v>43405</v>
      </c>
      <c r="J1072" s="966" t="s">
        <v>18920</v>
      </c>
      <c r="K1072" t="s">
        <v>18921</v>
      </c>
      <c r="L1072" t="s">
        <v>18922</v>
      </c>
      <c r="M1072" t="s">
        <v>18920</v>
      </c>
      <c r="N1072" t="s">
        <v>18922</v>
      </c>
    </row>
    <row r="1073" spans="1:14" x14ac:dyDescent="0.25">
      <c r="A1073" s="3">
        <v>1070</v>
      </c>
      <c r="B1073" t="s">
        <v>887</v>
      </c>
      <c r="C1073" t="s">
        <v>887</v>
      </c>
      <c r="D1073" t="s">
        <v>887</v>
      </c>
      <c r="E1073" t="s">
        <v>888</v>
      </c>
      <c r="F1073" t="s">
        <v>888</v>
      </c>
      <c r="G1073" s="1">
        <v>43405</v>
      </c>
      <c r="H1073" s="1">
        <v>43375</v>
      </c>
      <c r="I1073" s="1">
        <v>43405</v>
      </c>
      <c r="J1073" s="966" t="s">
        <v>18923</v>
      </c>
      <c r="K1073" t="s">
        <v>18924</v>
      </c>
      <c r="L1073" t="s">
        <v>18925</v>
      </c>
      <c r="M1073" t="s">
        <v>18923</v>
      </c>
      <c r="N1073" t="s">
        <v>18925</v>
      </c>
    </row>
    <row r="1074" spans="1:14" x14ac:dyDescent="0.25">
      <c r="A1074" s="3">
        <v>1071</v>
      </c>
      <c r="B1074" t="s">
        <v>887</v>
      </c>
      <c r="C1074" t="s">
        <v>887</v>
      </c>
      <c r="D1074" t="s">
        <v>887</v>
      </c>
      <c r="E1074" t="s">
        <v>888</v>
      </c>
      <c r="F1074" t="s">
        <v>888</v>
      </c>
      <c r="G1074" s="1">
        <v>43405</v>
      </c>
      <c r="H1074" s="1">
        <v>43375</v>
      </c>
      <c r="I1074" s="1">
        <v>43405</v>
      </c>
      <c r="J1074" s="966" t="s">
        <v>18923</v>
      </c>
      <c r="K1074" t="s">
        <v>18924</v>
      </c>
      <c r="L1074" t="s">
        <v>18925</v>
      </c>
      <c r="M1074" t="s">
        <v>18923</v>
      </c>
      <c r="N1074" t="s">
        <v>18925</v>
      </c>
    </row>
    <row r="1075" spans="1:14" x14ac:dyDescent="0.25">
      <c r="A1075" s="3">
        <v>1072</v>
      </c>
      <c r="B1075" t="s">
        <v>887</v>
      </c>
      <c r="C1075" t="s">
        <v>887</v>
      </c>
      <c r="D1075" t="s">
        <v>887</v>
      </c>
      <c r="E1075" t="s">
        <v>888</v>
      </c>
      <c r="F1075" t="s">
        <v>888</v>
      </c>
      <c r="G1075" s="1">
        <v>43405</v>
      </c>
      <c r="H1075" s="1">
        <v>43375</v>
      </c>
      <c r="I1075" s="1">
        <v>43405</v>
      </c>
      <c r="J1075" s="966" t="s">
        <v>18926</v>
      </c>
      <c r="K1075" t="s">
        <v>18927</v>
      </c>
      <c r="L1075" t="s">
        <v>18928</v>
      </c>
      <c r="M1075" t="s">
        <v>18926</v>
      </c>
      <c r="N1075" t="s">
        <v>18928</v>
      </c>
    </row>
    <row r="1076" spans="1:14" x14ac:dyDescent="0.25">
      <c r="A1076" s="3">
        <v>1073</v>
      </c>
      <c r="B1076" t="s">
        <v>887</v>
      </c>
      <c r="C1076" t="s">
        <v>887</v>
      </c>
      <c r="D1076" t="s">
        <v>887</v>
      </c>
      <c r="E1076" t="s">
        <v>888</v>
      </c>
      <c r="F1076" t="s">
        <v>888</v>
      </c>
      <c r="G1076" s="1">
        <v>43405</v>
      </c>
      <c r="H1076" s="1">
        <v>43375</v>
      </c>
      <c r="I1076" s="1">
        <v>43405</v>
      </c>
      <c r="J1076" s="966" t="s">
        <v>18929</v>
      </c>
      <c r="K1076" t="s">
        <v>18930</v>
      </c>
      <c r="L1076" t="s">
        <v>18931</v>
      </c>
      <c r="M1076" t="s">
        <v>18929</v>
      </c>
      <c r="N1076" t="s">
        <v>18931</v>
      </c>
    </row>
    <row r="1077" spans="1:14" x14ac:dyDescent="0.25">
      <c r="A1077" s="3">
        <v>1074</v>
      </c>
      <c r="B1077" t="s">
        <v>887</v>
      </c>
      <c r="C1077" t="s">
        <v>887</v>
      </c>
      <c r="D1077" t="s">
        <v>887</v>
      </c>
      <c r="E1077" t="s">
        <v>888</v>
      </c>
      <c r="F1077" t="s">
        <v>888</v>
      </c>
      <c r="G1077" s="1">
        <v>43405</v>
      </c>
      <c r="H1077" s="1">
        <v>43375</v>
      </c>
      <c r="I1077" s="1">
        <v>43405</v>
      </c>
      <c r="J1077" s="966" t="s">
        <v>18932</v>
      </c>
      <c r="K1077" t="s">
        <v>18933</v>
      </c>
      <c r="L1077" t="s">
        <v>18934</v>
      </c>
      <c r="M1077" t="s">
        <v>18932</v>
      </c>
      <c r="N1077" t="s">
        <v>18934</v>
      </c>
    </row>
    <row r="1078" spans="1:14" x14ac:dyDescent="0.25">
      <c r="A1078" s="3">
        <v>1075</v>
      </c>
      <c r="B1078" t="s">
        <v>887</v>
      </c>
      <c r="C1078" t="s">
        <v>887</v>
      </c>
      <c r="D1078" t="s">
        <v>887</v>
      </c>
      <c r="E1078" t="s">
        <v>888</v>
      </c>
      <c r="F1078" t="s">
        <v>888</v>
      </c>
      <c r="G1078" s="1">
        <v>43405</v>
      </c>
      <c r="H1078" s="1">
        <v>43375</v>
      </c>
      <c r="I1078" s="1">
        <v>43405</v>
      </c>
      <c r="J1078" s="966" t="s">
        <v>18935</v>
      </c>
      <c r="K1078" t="s">
        <v>18936</v>
      </c>
      <c r="L1078" t="s">
        <v>18937</v>
      </c>
      <c r="M1078" t="s">
        <v>18935</v>
      </c>
      <c r="N1078" t="s">
        <v>18937</v>
      </c>
    </row>
    <row r="1079" spans="1:14" x14ac:dyDescent="0.25">
      <c r="A1079" s="3">
        <v>1076</v>
      </c>
      <c r="B1079" t="s">
        <v>887</v>
      </c>
      <c r="C1079" t="s">
        <v>887</v>
      </c>
      <c r="D1079" t="s">
        <v>887</v>
      </c>
      <c r="E1079" t="s">
        <v>888</v>
      </c>
      <c r="F1079" t="s">
        <v>888</v>
      </c>
      <c r="G1079" s="1">
        <v>43405</v>
      </c>
      <c r="H1079" s="1">
        <v>43375</v>
      </c>
      <c r="I1079" s="1">
        <v>43405</v>
      </c>
      <c r="J1079" s="966" t="s">
        <v>18935</v>
      </c>
      <c r="K1079" t="s">
        <v>18936</v>
      </c>
      <c r="L1079" t="s">
        <v>18937</v>
      </c>
      <c r="M1079" t="s">
        <v>18935</v>
      </c>
      <c r="N1079" t="s">
        <v>18937</v>
      </c>
    </row>
    <row r="1080" spans="1:14" x14ac:dyDescent="0.25">
      <c r="A1080" s="3">
        <v>1077</v>
      </c>
      <c r="B1080" t="s">
        <v>887</v>
      </c>
      <c r="C1080" t="s">
        <v>887</v>
      </c>
      <c r="D1080" t="s">
        <v>887</v>
      </c>
      <c r="E1080" t="s">
        <v>888</v>
      </c>
      <c r="F1080" t="s">
        <v>888</v>
      </c>
      <c r="G1080" s="1">
        <v>43405</v>
      </c>
      <c r="H1080" s="1">
        <v>43375</v>
      </c>
      <c r="I1080" s="1">
        <v>43405</v>
      </c>
      <c r="J1080" s="966" t="s">
        <v>18938</v>
      </c>
      <c r="K1080" t="s">
        <v>18939</v>
      </c>
      <c r="L1080" t="s">
        <v>18940</v>
      </c>
      <c r="M1080" t="s">
        <v>18938</v>
      </c>
      <c r="N1080" t="s">
        <v>18940</v>
      </c>
    </row>
    <row r="1081" spans="1:14" x14ac:dyDescent="0.25">
      <c r="A1081" s="3">
        <v>1078</v>
      </c>
      <c r="B1081" t="s">
        <v>887</v>
      </c>
      <c r="C1081" t="s">
        <v>887</v>
      </c>
      <c r="D1081" t="s">
        <v>887</v>
      </c>
      <c r="E1081" t="s">
        <v>888</v>
      </c>
      <c r="F1081" t="s">
        <v>888</v>
      </c>
      <c r="G1081" s="1">
        <v>43405</v>
      </c>
      <c r="H1081" s="1">
        <v>43375</v>
      </c>
      <c r="I1081" s="1">
        <v>43405</v>
      </c>
      <c r="J1081" s="966" t="s">
        <v>18941</v>
      </c>
      <c r="K1081" t="s">
        <v>18942</v>
      </c>
      <c r="L1081" t="s">
        <v>18943</v>
      </c>
      <c r="M1081" t="s">
        <v>18941</v>
      </c>
      <c r="N1081" t="s">
        <v>18943</v>
      </c>
    </row>
    <row r="1082" spans="1:14" x14ac:dyDescent="0.25">
      <c r="A1082" s="3">
        <v>1079</v>
      </c>
      <c r="B1082" t="s">
        <v>887</v>
      </c>
      <c r="C1082" t="s">
        <v>887</v>
      </c>
      <c r="D1082" t="s">
        <v>887</v>
      </c>
      <c r="E1082" t="s">
        <v>888</v>
      </c>
      <c r="F1082" t="s">
        <v>888</v>
      </c>
      <c r="G1082" s="1">
        <v>43405</v>
      </c>
      <c r="H1082" s="1">
        <v>43375</v>
      </c>
      <c r="I1082" s="1">
        <v>43405</v>
      </c>
      <c r="J1082" s="966" t="s">
        <v>18941</v>
      </c>
      <c r="K1082" t="s">
        <v>18942</v>
      </c>
      <c r="L1082" t="s">
        <v>18943</v>
      </c>
      <c r="M1082" t="s">
        <v>18941</v>
      </c>
      <c r="N1082" t="s">
        <v>18943</v>
      </c>
    </row>
    <row r="1083" spans="1:14" x14ac:dyDescent="0.25">
      <c r="A1083" s="3">
        <v>1080</v>
      </c>
      <c r="B1083" t="s">
        <v>887</v>
      </c>
      <c r="C1083" t="s">
        <v>887</v>
      </c>
      <c r="D1083" t="s">
        <v>887</v>
      </c>
      <c r="E1083" t="s">
        <v>888</v>
      </c>
      <c r="F1083" t="s">
        <v>888</v>
      </c>
      <c r="G1083" s="1">
        <v>43405</v>
      </c>
      <c r="H1083" s="1">
        <v>43375</v>
      </c>
      <c r="I1083" s="1">
        <v>43405</v>
      </c>
      <c r="J1083" s="966" t="s">
        <v>18944</v>
      </c>
      <c r="K1083" t="s">
        <v>18945</v>
      </c>
      <c r="L1083" t="s">
        <v>18946</v>
      </c>
      <c r="M1083" t="s">
        <v>18944</v>
      </c>
      <c r="N1083" t="s">
        <v>18946</v>
      </c>
    </row>
    <row r="1084" spans="1:14" x14ac:dyDescent="0.25">
      <c r="A1084" s="3">
        <v>1081</v>
      </c>
      <c r="B1084" t="s">
        <v>887</v>
      </c>
      <c r="C1084" t="s">
        <v>887</v>
      </c>
      <c r="D1084" t="s">
        <v>887</v>
      </c>
      <c r="E1084" t="s">
        <v>888</v>
      </c>
      <c r="F1084" t="s">
        <v>888</v>
      </c>
      <c r="G1084" s="1">
        <v>43405</v>
      </c>
      <c r="H1084" s="1">
        <v>43375</v>
      </c>
      <c r="I1084" s="1">
        <v>43405</v>
      </c>
      <c r="J1084" s="966" t="s">
        <v>18947</v>
      </c>
      <c r="K1084" t="s">
        <v>18948</v>
      </c>
      <c r="L1084" t="s">
        <v>18949</v>
      </c>
      <c r="M1084" t="s">
        <v>18947</v>
      </c>
      <c r="N1084" t="s">
        <v>18949</v>
      </c>
    </row>
    <row r="1085" spans="1:14" x14ac:dyDescent="0.25">
      <c r="A1085" s="3">
        <v>1082</v>
      </c>
      <c r="B1085" t="s">
        <v>887</v>
      </c>
      <c r="C1085" t="s">
        <v>887</v>
      </c>
      <c r="D1085" t="s">
        <v>887</v>
      </c>
      <c r="E1085" t="s">
        <v>888</v>
      </c>
      <c r="F1085" t="s">
        <v>888</v>
      </c>
      <c r="G1085" s="1">
        <v>43405</v>
      </c>
      <c r="H1085" s="1">
        <v>43375</v>
      </c>
      <c r="I1085" s="1">
        <v>43405</v>
      </c>
      <c r="J1085" s="966" t="s">
        <v>18950</v>
      </c>
      <c r="K1085" t="s">
        <v>18951</v>
      </c>
      <c r="L1085" t="s">
        <v>18952</v>
      </c>
      <c r="M1085" t="s">
        <v>18950</v>
      </c>
      <c r="N1085" t="s">
        <v>18952</v>
      </c>
    </row>
    <row r="1086" spans="1:14" x14ac:dyDescent="0.25">
      <c r="A1086" s="3">
        <v>1083</v>
      </c>
      <c r="B1086" t="s">
        <v>887</v>
      </c>
      <c r="C1086" t="s">
        <v>887</v>
      </c>
      <c r="D1086" t="s">
        <v>887</v>
      </c>
      <c r="E1086" t="s">
        <v>888</v>
      </c>
      <c r="F1086" t="s">
        <v>888</v>
      </c>
      <c r="G1086" s="1">
        <v>43405</v>
      </c>
      <c r="H1086" s="1">
        <v>43375</v>
      </c>
      <c r="I1086" s="1">
        <v>43405</v>
      </c>
      <c r="J1086" s="966" t="s">
        <v>18953</v>
      </c>
      <c r="K1086" t="s">
        <v>18954</v>
      </c>
      <c r="L1086" t="s">
        <v>18955</v>
      </c>
      <c r="M1086" t="s">
        <v>18953</v>
      </c>
      <c r="N1086" t="s">
        <v>18955</v>
      </c>
    </row>
    <row r="1087" spans="1:14" x14ac:dyDescent="0.25">
      <c r="A1087" s="3">
        <v>1084</v>
      </c>
      <c r="B1087" t="s">
        <v>887</v>
      </c>
      <c r="C1087" t="s">
        <v>887</v>
      </c>
      <c r="D1087" t="s">
        <v>887</v>
      </c>
      <c r="E1087" t="s">
        <v>888</v>
      </c>
      <c r="F1087" t="s">
        <v>888</v>
      </c>
      <c r="G1087" s="1">
        <v>43405</v>
      </c>
      <c r="H1087" s="1">
        <v>43375</v>
      </c>
      <c r="I1087" s="1">
        <v>43405</v>
      </c>
      <c r="J1087" s="966" t="s">
        <v>18953</v>
      </c>
      <c r="K1087" t="s">
        <v>18954</v>
      </c>
      <c r="L1087" t="s">
        <v>18955</v>
      </c>
      <c r="M1087" t="s">
        <v>18953</v>
      </c>
      <c r="N1087" t="s">
        <v>18955</v>
      </c>
    </row>
    <row r="1088" spans="1:14" x14ac:dyDescent="0.25">
      <c r="A1088" s="3">
        <v>1085</v>
      </c>
      <c r="B1088" t="s">
        <v>887</v>
      </c>
      <c r="C1088" t="s">
        <v>887</v>
      </c>
      <c r="D1088" t="s">
        <v>887</v>
      </c>
      <c r="E1088" t="s">
        <v>888</v>
      </c>
      <c r="F1088" t="s">
        <v>888</v>
      </c>
      <c r="G1088" s="1">
        <v>43405</v>
      </c>
      <c r="H1088" s="1">
        <v>43375</v>
      </c>
      <c r="I1088" s="1">
        <v>43405</v>
      </c>
      <c r="J1088" s="966" t="s">
        <v>18953</v>
      </c>
      <c r="K1088" t="s">
        <v>18954</v>
      </c>
      <c r="L1088" t="s">
        <v>18955</v>
      </c>
      <c r="M1088" t="s">
        <v>18953</v>
      </c>
      <c r="N1088" t="s">
        <v>18955</v>
      </c>
    </row>
    <row r="1089" spans="1:14" x14ac:dyDescent="0.25">
      <c r="A1089" s="3">
        <v>1086</v>
      </c>
      <c r="B1089" t="s">
        <v>887</v>
      </c>
      <c r="C1089" t="s">
        <v>887</v>
      </c>
      <c r="D1089" t="s">
        <v>887</v>
      </c>
      <c r="E1089" t="s">
        <v>888</v>
      </c>
      <c r="F1089" t="s">
        <v>888</v>
      </c>
      <c r="G1089" s="1">
        <v>43405</v>
      </c>
      <c r="H1089" s="1">
        <v>43375</v>
      </c>
      <c r="I1089" s="1">
        <v>43405</v>
      </c>
      <c r="J1089" s="966" t="s">
        <v>18956</v>
      </c>
      <c r="K1089" t="s">
        <v>18957</v>
      </c>
      <c r="L1089" t="s">
        <v>18958</v>
      </c>
      <c r="M1089" t="s">
        <v>18956</v>
      </c>
      <c r="N1089" t="s">
        <v>18958</v>
      </c>
    </row>
    <row r="1090" spans="1:14" x14ac:dyDescent="0.25">
      <c r="A1090" s="3">
        <v>1087</v>
      </c>
      <c r="B1090" t="s">
        <v>887</v>
      </c>
      <c r="C1090" t="s">
        <v>887</v>
      </c>
      <c r="D1090" t="s">
        <v>887</v>
      </c>
      <c r="E1090" t="s">
        <v>888</v>
      </c>
      <c r="F1090" t="s">
        <v>888</v>
      </c>
      <c r="G1090" s="1">
        <v>43405</v>
      </c>
      <c r="H1090" s="1">
        <v>43375</v>
      </c>
      <c r="I1090" s="1">
        <v>43405</v>
      </c>
      <c r="J1090" s="966" t="s">
        <v>18959</v>
      </c>
      <c r="K1090" t="s">
        <v>18960</v>
      </c>
      <c r="L1090" t="s">
        <v>18961</v>
      </c>
      <c r="M1090" t="s">
        <v>18959</v>
      </c>
      <c r="N1090" t="s">
        <v>18961</v>
      </c>
    </row>
    <row r="1091" spans="1:14" x14ac:dyDescent="0.25">
      <c r="A1091" s="3">
        <v>1088</v>
      </c>
      <c r="B1091" t="s">
        <v>887</v>
      </c>
      <c r="C1091" t="s">
        <v>887</v>
      </c>
      <c r="D1091" t="s">
        <v>887</v>
      </c>
      <c r="E1091" t="s">
        <v>888</v>
      </c>
      <c r="F1091" t="s">
        <v>888</v>
      </c>
      <c r="G1091" s="1">
        <v>43405</v>
      </c>
      <c r="H1091" s="1">
        <v>43375</v>
      </c>
      <c r="I1091" s="1">
        <v>43405</v>
      </c>
      <c r="J1091" s="966" t="s">
        <v>18959</v>
      </c>
      <c r="K1091" t="s">
        <v>18960</v>
      </c>
      <c r="L1091" t="s">
        <v>18961</v>
      </c>
      <c r="M1091" t="s">
        <v>18959</v>
      </c>
      <c r="N1091" t="s">
        <v>18961</v>
      </c>
    </row>
    <row r="1092" spans="1:14" x14ac:dyDescent="0.25">
      <c r="A1092" s="3">
        <v>1089</v>
      </c>
      <c r="B1092" t="s">
        <v>887</v>
      </c>
      <c r="C1092" t="s">
        <v>887</v>
      </c>
      <c r="D1092" t="s">
        <v>887</v>
      </c>
      <c r="E1092" t="s">
        <v>888</v>
      </c>
      <c r="F1092" t="s">
        <v>888</v>
      </c>
      <c r="G1092" s="1">
        <v>43405</v>
      </c>
      <c r="H1092" s="1">
        <v>43375</v>
      </c>
      <c r="I1092" s="1">
        <v>43405</v>
      </c>
      <c r="J1092" s="966" t="s">
        <v>18962</v>
      </c>
      <c r="K1092" t="s">
        <v>18963</v>
      </c>
      <c r="L1092" t="s">
        <v>18964</v>
      </c>
      <c r="M1092" t="s">
        <v>18962</v>
      </c>
      <c r="N1092" t="s">
        <v>18964</v>
      </c>
    </row>
    <row r="1093" spans="1:14" x14ac:dyDescent="0.25">
      <c r="A1093" s="3">
        <v>1090</v>
      </c>
      <c r="B1093" t="s">
        <v>887</v>
      </c>
      <c r="C1093" t="s">
        <v>887</v>
      </c>
      <c r="D1093" t="s">
        <v>887</v>
      </c>
      <c r="E1093" t="s">
        <v>888</v>
      </c>
      <c r="F1093" t="s">
        <v>888</v>
      </c>
      <c r="G1093" s="1">
        <v>43405</v>
      </c>
      <c r="H1093" s="1">
        <v>43375</v>
      </c>
      <c r="I1093" s="1">
        <v>43405</v>
      </c>
      <c r="J1093" s="966" t="s">
        <v>18962</v>
      </c>
      <c r="K1093" t="s">
        <v>18963</v>
      </c>
      <c r="L1093" t="s">
        <v>18964</v>
      </c>
      <c r="M1093" t="s">
        <v>18962</v>
      </c>
      <c r="N1093" t="s">
        <v>18964</v>
      </c>
    </row>
    <row r="1094" spans="1:14" x14ac:dyDescent="0.25">
      <c r="A1094" s="3">
        <v>1091</v>
      </c>
      <c r="B1094" t="s">
        <v>887</v>
      </c>
      <c r="C1094" t="s">
        <v>887</v>
      </c>
      <c r="D1094" t="s">
        <v>887</v>
      </c>
      <c r="E1094" t="s">
        <v>888</v>
      </c>
      <c r="F1094" t="s">
        <v>888</v>
      </c>
      <c r="G1094" s="1">
        <v>43405</v>
      </c>
      <c r="H1094" s="1">
        <v>43375</v>
      </c>
      <c r="I1094" s="1">
        <v>43405</v>
      </c>
      <c r="J1094" s="966" t="s">
        <v>18965</v>
      </c>
      <c r="K1094" t="s">
        <v>18966</v>
      </c>
      <c r="L1094" t="s">
        <v>18967</v>
      </c>
      <c r="M1094" t="s">
        <v>18965</v>
      </c>
      <c r="N1094" t="s">
        <v>18967</v>
      </c>
    </row>
    <row r="1095" spans="1:14" x14ac:dyDescent="0.25">
      <c r="A1095" s="3">
        <v>1092</v>
      </c>
      <c r="B1095" t="s">
        <v>887</v>
      </c>
      <c r="C1095" t="s">
        <v>887</v>
      </c>
      <c r="D1095" t="s">
        <v>887</v>
      </c>
      <c r="E1095" t="s">
        <v>888</v>
      </c>
      <c r="F1095" t="s">
        <v>888</v>
      </c>
      <c r="G1095" s="1">
        <v>43405</v>
      </c>
      <c r="H1095" s="1">
        <v>43375</v>
      </c>
      <c r="I1095" s="1">
        <v>43405</v>
      </c>
      <c r="J1095" s="966" t="s">
        <v>18968</v>
      </c>
      <c r="K1095" t="s">
        <v>18969</v>
      </c>
      <c r="L1095" t="s">
        <v>18970</v>
      </c>
      <c r="M1095" t="s">
        <v>18968</v>
      </c>
      <c r="N1095" t="s">
        <v>18970</v>
      </c>
    </row>
    <row r="1096" spans="1:14" x14ac:dyDescent="0.25">
      <c r="A1096" s="3">
        <v>1093</v>
      </c>
      <c r="B1096" t="s">
        <v>887</v>
      </c>
      <c r="C1096" t="s">
        <v>887</v>
      </c>
      <c r="D1096" t="s">
        <v>887</v>
      </c>
      <c r="E1096" t="s">
        <v>888</v>
      </c>
      <c r="F1096" t="s">
        <v>888</v>
      </c>
      <c r="G1096" s="1">
        <v>43405</v>
      </c>
      <c r="H1096" s="1">
        <v>43375</v>
      </c>
      <c r="I1096" s="1">
        <v>43405</v>
      </c>
      <c r="J1096" s="966" t="s">
        <v>18971</v>
      </c>
      <c r="K1096" t="s">
        <v>18972</v>
      </c>
      <c r="L1096" t="s">
        <v>18973</v>
      </c>
      <c r="M1096" t="s">
        <v>18971</v>
      </c>
      <c r="N1096" t="s">
        <v>18973</v>
      </c>
    </row>
    <row r="1097" spans="1:14" x14ac:dyDescent="0.25">
      <c r="A1097" s="3">
        <v>1094</v>
      </c>
      <c r="B1097" t="s">
        <v>887</v>
      </c>
      <c r="C1097" t="s">
        <v>887</v>
      </c>
      <c r="D1097" t="s">
        <v>887</v>
      </c>
      <c r="E1097" t="s">
        <v>888</v>
      </c>
      <c r="F1097" t="s">
        <v>888</v>
      </c>
      <c r="G1097" s="1">
        <v>43405</v>
      </c>
      <c r="H1097" s="1">
        <v>43375</v>
      </c>
      <c r="I1097" s="1">
        <v>43405</v>
      </c>
      <c r="J1097" s="966" t="s">
        <v>18974</v>
      </c>
      <c r="K1097" t="s">
        <v>18975</v>
      </c>
      <c r="L1097" t="s">
        <v>18976</v>
      </c>
      <c r="M1097" t="s">
        <v>18974</v>
      </c>
      <c r="N1097" t="s">
        <v>18976</v>
      </c>
    </row>
    <row r="1098" spans="1:14" x14ac:dyDescent="0.25">
      <c r="A1098" s="3">
        <v>1095</v>
      </c>
      <c r="B1098" t="s">
        <v>887</v>
      </c>
      <c r="C1098" t="s">
        <v>887</v>
      </c>
      <c r="D1098" t="s">
        <v>887</v>
      </c>
      <c r="E1098" t="s">
        <v>888</v>
      </c>
      <c r="F1098" t="s">
        <v>888</v>
      </c>
      <c r="G1098" s="1">
        <v>43405</v>
      </c>
      <c r="H1098" s="1">
        <v>43375</v>
      </c>
      <c r="I1098" s="1">
        <v>43405</v>
      </c>
      <c r="J1098" s="966" t="s">
        <v>18977</v>
      </c>
      <c r="K1098" t="s">
        <v>18978</v>
      </c>
      <c r="L1098" t="s">
        <v>18979</v>
      </c>
      <c r="M1098" t="s">
        <v>18977</v>
      </c>
      <c r="N1098" t="s">
        <v>18979</v>
      </c>
    </row>
    <row r="1099" spans="1:14" x14ac:dyDescent="0.25">
      <c r="A1099" s="3">
        <v>1096</v>
      </c>
      <c r="B1099" t="s">
        <v>887</v>
      </c>
      <c r="C1099" t="s">
        <v>887</v>
      </c>
      <c r="D1099" t="s">
        <v>887</v>
      </c>
      <c r="E1099" t="s">
        <v>888</v>
      </c>
      <c r="F1099" t="s">
        <v>888</v>
      </c>
      <c r="G1099" s="1">
        <v>43405</v>
      </c>
      <c r="H1099" s="1">
        <v>43375</v>
      </c>
      <c r="I1099" s="1">
        <v>43405</v>
      </c>
      <c r="J1099" s="966" t="s">
        <v>18977</v>
      </c>
      <c r="K1099" t="s">
        <v>18978</v>
      </c>
      <c r="L1099" t="s">
        <v>18979</v>
      </c>
      <c r="M1099" t="s">
        <v>18977</v>
      </c>
      <c r="N1099" t="s">
        <v>18979</v>
      </c>
    </row>
    <row r="1100" spans="1:14" x14ac:dyDescent="0.25">
      <c r="A1100" s="3">
        <v>1097</v>
      </c>
      <c r="B1100" t="s">
        <v>887</v>
      </c>
      <c r="C1100" t="s">
        <v>887</v>
      </c>
      <c r="D1100" t="s">
        <v>887</v>
      </c>
      <c r="E1100" t="s">
        <v>888</v>
      </c>
      <c r="F1100" t="s">
        <v>888</v>
      </c>
      <c r="G1100" s="1">
        <v>43405</v>
      </c>
      <c r="H1100" s="1">
        <v>43375</v>
      </c>
      <c r="I1100" s="1">
        <v>43405</v>
      </c>
      <c r="J1100" s="966" t="s">
        <v>18980</v>
      </c>
      <c r="K1100" t="s">
        <v>18981</v>
      </c>
      <c r="L1100" t="s">
        <v>18982</v>
      </c>
      <c r="M1100" t="s">
        <v>18980</v>
      </c>
      <c r="N1100" t="s">
        <v>18982</v>
      </c>
    </row>
    <row r="1101" spans="1:14" x14ac:dyDescent="0.25">
      <c r="A1101" s="3">
        <v>1098</v>
      </c>
      <c r="B1101" t="s">
        <v>887</v>
      </c>
      <c r="C1101" t="s">
        <v>887</v>
      </c>
      <c r="D1101" t="s">
        <v>887</v>
      </c>
      <c r="E1101" t="s">
        <v>888</v>
      </c>
      <c r="F1101" t="s">
        <v>888</v>
      </c>
      <c r="G1101" s="1">
        <v>43405</v>
      </c>
      <c r="H1101" s="1">
        <v>43375</v>
      </c>
      <c r="I1101" s="1">
        <v>43405</v>
      </c>
      <c r="J1101" s="966" t="s">
        <v>18983</v>
      </c>
      <c r="K1101" t="s">
        <v>18984</v>
      </c>
      <c r="L1101" t="s">
        <v>18985</v>
      </c>
      <c r="M1101" t="s">
        <v>18983</v>
      </c>
      <c r="N1101" t="s">
        <v>18985</v>
      </c>
    </row>
    <row r="1102" spans="1:14" x14ac:dyDescent="0.25">
      <c r="A1102" s="3">
        <v>1099</v>
      </c>
      <c r="B1102" t="s">
        <v>887</v>
      </c>
      <c r="C1102" t="s">
        <v>887</v>
      </c>
      <c r="D1102" t="s">
        <v>887</v>
      </c>
      <c r="E1102" t="s">
        <v>888</v>
      </c>
      <c r="F1102" t="s">
        <v>888</v>
      </c>
      <c r="G1102" s="1">
        <v>43405</v>
      </c>
      <c r="H1102" s="1">
        <v>43375</v>
      </c>
      <c r="I1102" s="1">
        <v>43405</v>
      </c>
      <c r="J1102" s="966" t="s">
        <v>18986</v>
      </c>
      <c r="K1102" t="s">
        <v>18987</v>
      </c>
      <c r="L1102" t="s">
        <v>18988</v>
      </c>
      <c r="M1102" t="s">
        <v>18986</v>
      </c>
      <c r="N1102" t="s">
        <v>18988</v>
      </c>
    </row>
    <row r="1103" spans="1:14" x14ac:dyDescent="0.25">
      <c r="A1103" s="3">
        <v>1100</v>
      </c>
      <c r="B1103" t="s">
        <v>887</v>
      </c>
      <c r="C1103" t="s">
        <v>887</v>
      </c>
      <c r="D1103" t="s">
        <v>887</v>
      </c>
      <c r="E1103" t="s">
        <v>888</v>
      </c>
      <c r="F1103" t="s">
        <v>888</v>
      </c>
      <c r="G1103" s="1">
        <v>43405</v>
      </c>
      <c r="H1103" s="1">
        <v>43375</v>
      </c>
      <c r="I1103" s="1">
        <v>43405</v>
      </c>
      <c r="J1103" s="966" t="s">
        <v>18989</v>
      </c>
      <c r="K1103" t="s">
        <v>18990</v>
      </c>
      <c r="L1103" t="s">
        <v>18991</v>
      </c>
      <c r="M1103" t="s">
        <v>18989</v>
      </c>
      <c r="N1103" t="s">
        <v>18991</v>
      </c>
    </row>
    <row r="1104" spans="1:14" x14ac:dyDescent="0.25">
      <c r="A1104" s="3">
        <v>1101</v>
      </c>
      <c r="B1104" t="s">
        <v>887</v>
      </c>
      <c r="C1104" t="s">
        <v>887</v>
      </c>
      <c r="D1104" t="s">
        <v>887</v>
      </c>
      <c r="E1104" t="s">
        <v>888</v>
      </c>
      <c r="F1104" t="s">
        <v>888</v>
      </c>
      <c r="G1104" s="1">
        <v>43405</v>
      </c>
      <c r="H1104" s="1">
        <v>43375</v>
      </c>
      <c r="I1104" s="1">
        <v>43405</v>
      </c>
      <c r="J1104" s="966" t="s">
        <v>18992</v>
      </c>
      <c r="K1104" t="s">
        <v>18993</v>
      </c>
      <c r="L1104" t="s">
        <v>18994</v>
      </c>
      <c r="M1104" t="s">
        <v>18992</v>
      </c>
      <c r="N1104" t="s">
        <v>18994</v>
      </c>
    </row>
    <row r="1105" spans="1:14" x14ac:dyDescent="0.25">
      <c r="A1105" s="3">
        <v>1102</v>
      </c>
      <c r="B1105" t="s">
        <v>887</v>
      </c>
      <c r="C1105" t="s">
        <v>887</v>
      </c>
      <c r="D1105" t="s">
        <v>887</v>
      </c>
      <c r="E1105" t="s">
        <v>888</v>
      </c>
      <c r="F1105" t="s">
        <v>888</v>
      </c>
      <c r="G1105" s="1">
        <v>43405</v>
      </c>
      <c r="H1105" s="1">
        <v>43375</v>
      </c>
      <c r="I1105" s="1">
        <v>43405</v>
      </c>
      <c r="J1105" s="966" t="s">
        <v>18992</v>
      </c>
      <c r="K1105" t="s">
        <v>18993</v>
      </c>
      <c r="L1105" t="s">
        <v>18994</v>
      </c>
      <c r="M1105" t="s">
        <v>18992</v>
      </c>
      <c r="N1105" t="s">
        <v>18994</v>
      </c>
    </row>
    <row r="1106" spans="1:14" x14ac:dyDescent="0.25">
      <c r="A1106" s="3">
        <v>1103</v>
      </c>
      <c r="B1106" t="s">
        <v>887</v>
      </c>
      <c r="C1106" t="s">
        <v>887</v>
      </c>
      <c r="D1106" t="s">
        <v>887</v>
      </c>
      <c r="E1106" t="s">
        <v>888</v>
      </c>
      <c r="F1106" t="s">
        <v>888</v>
      </c>
      <c r="G1106" s="1">
        <v>43405</v>
      </c>
      <c r="H1106" s="1">
        <v>43375</v>
      </c>
      <c r="I1106" s="1">
        <v>43405</v>
      </c>
      <c r="J1106" s="966" t="s">
        <v>18995</v>
      </c>
      <c r="K1106" t="s">
        <v>18996</v>
      </c>
      <c r="L1106" t="s">
        <v>18997</v>
      </c>
      <c r="M1106" t="s">
        <v>18995</v>
      </c>
      <c r="N1106" t="s">
        <v>18997</v>
      </c>
    </row>
    <row r="1107" spans="1:14" x14ac:dyDescent="0.25">
      <c r="A1107" s="3">
        <v>1104</v>
      </c>
      <c r="B1107" t="s">
        <v>887</v>
      </c>
      <c r="C1107" t="s">
        <v>887</v>
      </c>
      <c r="D1107" t="s">
        <v>887</v>
      </c>
      <c r="E1107" t="s">
        <v>888</v>
      </c>
      <c r="F1107" t="s">
        <v>888</v>
      </c>
      <c r="G1107" s="1">
        <v>43405</v>
      </c>
      <c r="H1107" s="1">
        <v>43375</v>
      </c>
      <c r="I1107" s="1">
        <v>43405</v>
      </c>
      <c r="J1107" s="966" t="s">
        <v>18998</v>
      </c>
      <c r="K1107" t="s">
        <v>18999</v>
      </c>
      <c r="L1107" t="s">
        <v>19000</v>
      </c>
      <c r="M1107" t="s">
        <v>18998</v>
      </c>
      <c r="N1107" t="s">
        <v>19000</v>
      </c>
    </row>
    <row r="1108" spans="1:14" x14ac:dyDescent="0.25">
      <c r="A1108" s="3">
        <v>1105</v>
      </c>
      <c r="B1108" t="s">
        <v>887</v>
      </c>
      <c r="C1108" t="s">
        <v>887</v>
      </c>
      <c r="D1108" t="s">
        <v>887</v>
      </c>
      <c r="E1108" t="s">
        <v>888</v>
      </c>
      <c r="F1108" t="s">
        <v>888</v>
      </c>
      <c r="G1108" s="1">
        <v>43405</v>
      </c>
      <c r="H1108" s="1">
        <v>43375</v>
      </c>
      <c r="I1108" s="1">
        <v>43405</v>
      </c>
      <c r="J1108" s="966" t="s">
        <v>18998</v>
      </c>
      <c r="K1108" t="s">
        <v>18999</v>
      </c>
      <c r="L1108" t="s">
        <v>19000</v>
      </c>
      <c r="M1108" t="s">
        <v>19001</v>
      </c>
      <c r="N1108" t="s">
        <v>19000</v>
      </c>
    </row>
    <row r="1109" spans="1:14" x14ac:dyDescent="0.25">
      <c r="A1109" s="3">
        <v>1106</v>
      </c>
      <c r="B1109" t="s">
        <v>887</v>
      </c>
      <c r="C1109" t="s">
        <v>887</v>
      </c>
      <c r="D1109" t="s">
        <v>887</v>
      </c>
      <c r="E1109" t="s">
        <v>888</v>
      </c>
      <c r="F1109" t="s">
        <v>888</v>
      </c>
      <c r="G1109" s="1">
        <v>43405</v>
      </c>
      <c r="H1109" s="1">
        <v>43375</v>
      </c>
      <c r="I1109" s="1">
        <v>43405</v>
      </c>
      <c r="J1109" s="966" t="s">
        <v>19002</v>
      </c>
      <c r="K1109" t="s">
        <v>19003</v>
      </c>
      <c r="L1109" t="s">
        <v>19004</v>
      </c>
      <c r="M1109" t="s">
        <v>19002</v>
      </c>
      <c r="N1109" t="s">
        <v>19004</v>
      </c>
    </row>
    <row r="1110" spans="1:14" x14ac:dyDescent="0.25">
      <c r="A1110" s="3">
        <v>1107</v>
      </c>
      <c r="B1110" t="s">
        <v>887</v>
      </c>
      <c r="C1110" t="s">
        <v>887</v>
      </c>
      <c r="D1110" t="s">
        <v>887</v>
      </c>
      <c r="E1110" t="s">
        <v>888</v>
      </c>
      <c r="F1110" t="s">
        <v>888</v>
      </c>
      <c r="G1110" s="1">
        <v>43405</v>
      </c>
      <c r="H1110" s="1">
        <v>43375</v>
      </c>
      <c r="I1110" s="1">
        <v>43405</v>
      </c>
      <c r="J1110" s="966" t="s">
        <v>19005</v>
      </c>
      <c r="K1110" t="s">
        <v>19006</v>
      </c>
      <c r="L1110" t="s">
        <v>19007</v>
      </c>
      <c r="M1110" t="s">
        <v>19005</v>
      </c>
      <c r="N1110" t="s">
        <v>19007</v>
      </c>
    </row>
    <row r="1111" spans="1:14" x14ac:dyDescent="0.25">
      <c r="A1111" s="3">
        <v>1108</v>
      </c>
      <c r="B1111" t="s">
        <v>887</v>
      </c>
      <c r="C1111" t="s">
        <v>887</v>
      </c>
      <c r="D1111" t="s">
        <v>887</v>
      </c>
      <c r="E1111" t="s">
        <v>888</v>
      </c>
      <c r="F1111" t="s">
        <v>888</v>
      </c>
      <c r="G1111" s="1">
        <v>43405</v>
      </c>
      <c r="H1111" s="1">
        <v>43375</v>
      </c>
      <c r="I1111" s="1">
        <v>43405</v>
      </c>
      <c r="J1111" s="966" t="s">
        <v>19008</v>
      </c>
      <c r="K1111" t="s">
        <v>19009</v>
      </c>
      <c r="L1111" t="s">
        <v>19010</v>
      </c>
      <c r="M1111" t="s">
        <v>19008</v>
      </c>
      <c r="N1111" t="s">
        <v>19010</v>
      </c>
    </row>
    <row r="1112" spans="1:14" x14ac:dyDescent="0.25">
      <c r="A1112" s="3">
        <v>1109</v>
      </c>
      <c r="B1112" t="s">
        <v>889</v>
      </c>
      <c r="C1112" t="s">
        <v>889</v>
      </c>
      <c r="D1112" t="s">
        <v>889</v>
      </c>
      <c r="E1112" t="s">
        <v>890</v>
      </c>
      <c r="F1112" t="s">
        <v>890</v>
      </c>
      <c r="G1112" s="1">
        <v>43405</v>
      </c>
      <c r="H1112" s="1">
        <v>43375</v>
      </c>
      <c r="I1112" s="1">
        <v>43405</v>
      </c>
      <c r="J1112" s="966" t="s">
        <v>19011</v>
      </c>
      <c r="K1112" t="s">
        <v>19012</v>
      </c>
      <c r="L1112" t="s">
        <v>19013</v>
      </c>
      <c r="M1112" t="s">
        <v>19011</v>
      </c>
      <c r="N1112" t="s">
        <v>19013</v>
      </c>
    </row>
    <row r="1113" spans="1:14" x14ac:dyDescent="0.25">
      <c r="A1113" s="3">
        <v>1110</v>
      </c>
      <c r="B1113" t="s">
        <v>889</v>
      </c>
      <c r="C1113" t="s">
        <v>889</v>
      </c>
      <c r="D1113" t="s">
        <v>889</v>
      </c>
      <c r="E1113" t="s">
        <v>890</v>
      </c>
      <c r="F1113" t="s">
        <v>890</v>
      </c>
      <c r="G1113" s="1">
        <v>43405</v>
      </c>
      <c r="H1113" s="1">
        <v>43375</v>
      </c>
      <c r="I1113" s="1">
        <v>43405</v>
      </c>
      <c r="J1113" s="966" t="s">
        <v>19014</v>
      </c>
      <c r="K1113" t="s">
        <v>19015</v>
      </c>
      <c r="L1113" t="s">
        <v>19016</v>
      </c>
      <c r="M1113" t="s">
        <v>19014</v>
      </c>
      <c r="N1113" t="s">
        <v>19016</v>
      </c>
    </row>
    <row r="1114" spans="1:14" x14ac:dyDescent="0.25">
      <c r="A1114" s="3">
        <v>1111</v>
      </c>
      <c r="B1114" t="s">
        <v>889</v>
      </c>
      <c r="C1114" t="s">
        <v>889</v>
      </c>
      <c r="D1114" t="s">
        <v>889</v>
      </c>
      <c r="E1114" t="s">
        <v>890</v>
      </c>
      <c r="F1114" t="s">
        <v>890</v>
      </c>
      <c r="G1114" s="1">
        <v>43405</v>
      </c>
      <c r="H1114" s="1">
        <v>43375</v>
      </c>
      <c r="I1114" s="1">
        <v>43405</v>
      </c>
      <c r="J1114" s="966" t="s">
        <v>19014</v>
      </c>
      <c r="K1114" t="s">
        <v>19015</v>
      </c>
      <c r="L1114" t="s">
        <v>19016</v>
      </c>
      <c r="M1114" t="s">
        <v>19014</v>
      </c>
      <c r="N1114" t="s">
        <v>19016</v>
      </c>
    </row>
    <row r="1115" spans="1:14" x14ac:dyDescent="0.25">
      <c r="A1115" s="3">
        <v>1112</v>
      </c>
      <c r="B1115" t="s">
        <v>889</v>
      </c>
      <c r="C1115" t="s">
        <v>889</v>
      </c>
      <c r="D1115" t="s">
        <v>889</v>
      </c>
      <c r="E1115" t="s">
        <v>890</v>
      </c>
      <c r="F1115" t="s">
        <v>890</v>
      </c>
      <c r="G1115" s="1">
        <v>43405</v>
      </c>
      <c r="H1115" s="1">
        <v>43375</v>
      </c>
      <c r="I1115" s="1">
        <v>43405</v>
      </c>
      <c r="J1115" s="966" t="s">
        <v>19017</v>
      </c>
      <c r="K1115" t="s">
        <v>19018</v>
      </c>
      <c r="L1115" t="s">
        <v>19019</v>
      </c>
      <c r="M1115" t="s">
        <v>19017</v>
      </c>
      <c r="N1115" t="s">
        <v>19019</v>
      </c>
    </row>
    <row r="1116" spans="1:14" x14ac:dyDescent="0.25">
      <c r="A1116" s="3">
        <v>1113</v>
      </c>
      <c r="B1116" t="s">
        <v>889</v>
      </c>
      <c r="C1116" t="s">
        <v>889</v>
      </c>
      <c r="D1116" t="s">
        <v>889</v>
      </c>
      <c r="E1116" t="s">
        <v>890</v>
      </c>
      <c r="F1116" t="s">
        <v>890</v>
      </c>
      <c r="G1116" s="1">
        <v>43405</v>
      </c>
      <c r="H1116" s="1">
        <v>43375</v>
      </c>
      <c r="I1116" s="1">
        <v>43405</v>
      </c>
      <c r="J1116" s="966" t="s">
        <v>19017</v>
      </c>
      <c r="K1116" t="s">
        <v>19018</v>
      </c>
      <c r="L1116" t="s">
        <v>19019</v>
      </c>
      <c r="M1116" t="s">
        <v>19017</v>
      </c>
      <c r="N1116" t="s">
        <v>19019</v>
      </c>
    </row>
    <row r="1117" spans="1:14" x14ac:dyDescent="0.25">
      <c r="A1117" s="3">
        <v>1114</v>
      </c>
      <c r="B1117" t="s">
        <v>889</v>
      </c>
      <c r="C1117" t="s">
        <v>889</v>
      </c>
      <c r="D1117" t="s">
        <v>889</v>
      </c>
      <c r="E1117" t="s">
        <v>890</v>
      </c>
      <c r="F1117" t="s">
        <v>890</v>
      </c>
      <c r="G1117" s="1">
        <v>43405</v>
      </c>
      <c r="H1117" s="1">
        <v>43375</v>
      </c>
      <c r="I1117" s="1">
        <v>43405</v>
      </c>
      <c r="J1117" s="966" t="s">
        <v>19017</v>
      </c>
      <c r="K1117" t="s">
        <v>19018</v>
      </c>
      <c r="L1117" t="s">
        <v>19019</v>
      </c>
      <c r="M1117" t="s">
        <v>19017</v>
      </c>
      <c r="N1117" t="s">
        <v>19019</v>
      </c>
    </row>
    <row r="1118" spans="1:14" x14ac:dyDescent="0.25">
      <c r="A1118" s="3">
        <v>1115</v>
      </c>
      <c r="B1118" t="s">
        <v>889</v>
      </c>
      <c r="C1118" t="s">
        <v>889</v>
      </c>
      <c r="D1118" t="s">
        <v>889</v>
      </c>
      <c r="E1118" t="s">
        <v>890</v>
      </c>
      <c r="F1118" t="s">
        <v>890</v>
      </c>
      <c r="G1118" s="1">
        <v>43405</v>
      </c>
      <c r="H1118" s="1">
        <v>43375</v>
      </c>
      <c r="I1118" s="1">
        <v>43405</v>
      </c>
      <c r="J1118" s="966" t="s">
        <v>19020</v>
      </c>
      <c r="K1118" t="s">
        <v>19021</v>
      </c>
      <c r="L1118" t="s">
        <v>19022</v>
      </c>
      <c r="M1118" t="s">
        <v>19020</v>
      </c>
      <c r="N1118" t="s">
        <v>19022</v>
      </c>
    </row>
    <row r="1119" spans="1:14" x14ac:dyDescent="0.25">
      <c r="A1119" s="3">
        <v>1116</v>
      </c>
      <c r="B1119" t="s">
        <v>889</v>
      </c>
      <c r="C1119" t="s">
        <v>889</v>
      </c>
      <c r="D1119" t="s">
        <v>889</v>
      </c>
      <c r="E1119" t="s">
        <v>890</v>
      </c>
      <c r="F1119" t="s">
        <v>890</v>
      </c>
      <c r="G1119" s="1">
        <v>43405</v>
      </c>
      <c r="H1119" s="1">
        <v>43375</v>
      </c>
      <c r="I1119" s="1">
        <v>43405</v>
      </c>
      <c r="J1119" s="966" t="s">
        <v>19023</v>
      </c>
      <c r="K1119" t="s">
        <v>19024</v>
      </c>
      <c r="L1119" t="s">
        <v>19025</v>
      </c>
      <c r="M1119" t="s">
        <v>19023</v>
      </c>
      <c r="N1119" t="s">
        <v>19025</v>
      </c>
    </row>
    <row r="1120" spans="1:14" x14ac:dyDescent="0.25">
      <c r="A1120" s="3">
        <v>1117</v>
      </c>
      <c r="B1120" t="s">
        <v>889</v>
      </c>
      <c r="C1120" t="s">
        <v>889</v>
      </c>
      <c r="D1120" t="s">
        <v>889</v>
      </c>
      <c r="E1120" t="s">
        <v>890</v>
      </c>
      <c r="F1120" t="s">
        <v>890</v>
      </c>
      <c r="G1120" s="1">
        <v>43405</v>
      </c>
      <c r="H1120" s="1">
        <v>43375</v>
      </c>
      <c r="I1120" s="1">
        <v>43405</v>
      </c>
      <c r="J1120" s="966" t="s">
        <v>19023</v>
      </c>
      <c r="K1120" t="s">
        <v>19024</v>
      </c>
      <c r="L1120" t="s">
        <v>19025</v>
      </c>
      <c r="M1120" t="s">
        <v>19023</v>
      </c>
      <c r="N1120" t="s">
        <v>19025</v>
      </c>
    </row>
    <row r="1121" spans="1:14" x14ac:dyDescent="0.25">
      <c r="A1121" s="3">
        <v>1118</v>
      </c>
      <c r="B1121" t="s">
        <v>889</v>
      </c>
      <c r="C1121" t="s">
        <v>889</v>
      </c>
      <c r="D1121" t="s">
        <v>889</v>
      </c>
      <c r="E1121" t="s">
        <v>890</v>
      </c>
      <c r="F1121" t="s">
        <v>890</v>
      </c>
      <c r="G1121" s="1">
        <v>43405</v>
      </c>
      <c r="H1121" s="1">
        <v>43375</v>
      </c>
      <c r="I1121" s="1">
        <v>43405</v>
      </c>
      <c r="J1121" s="966" t="s">
        <v>19023</v>
      </c>
      <c r="K1121" t="s">
        <v>19024</v>
      </c>
      <c r="L1121" t="s">
        <v>19025</v>
      </c>
      <c r="M1121" t="s">
        <v>19023</v>
      </c>
      <c r="N1121" t="s">
        <v>19025</v>
      </c>
    </row>
    <row r="1122" spans="1:14" x14ac:dyDescent="0.25">
      <c r="A1122" s="3">
        <v>1119</v>
      </c>
      <c r="B1122" t="s">
        <v>889</v>
      </c>
      <c r="C1122" t="s">
        <v>889</v>
      </c>
      <c r="D1122" t="s">
        <v>889</v>
      </c>
      <c r="E1122" t="s">
        <v>890</v>
      </c>
      <c r="F1122" t="s">
        <v>890</v>
      </c>
      <c r="G1122" s="1">
        <v>43405</v>
      </c>
      <c r="H1122" s="1">
        <v>43375</v>
      </c>
      <c r="I1122" s="1">
        <v>43405</v>
      </c>
      <c r="J1122" s="966" t="s">
        <v>19026</v>
      </c>
      <c r="K1122" t="s">
        <v>19027</v>
      </c>
      <c r="L1122" t="s">
        <v>19028</v>
      </c>
      <c r="M1122" t="s">
        <v>19026</v>
      </c>
      <c r="N1122" t="s">
        <v>19028</v>
      </c>
    </row>
    <row r="1123" spans="1:14" x14ac:dyDescent="0.25">
      <c r="A1123" s="3">
        <v>1120</v>
      </c>
      <c r="B1123" t="s">
        <v>889</v>
      </c>
      <c r="C1123" t="s">
        <v>889</v>
      </c>
      <c r="D1123" t="s">
        <v>889</v>
      </c>
      <c r="E1123" t="s">
        <v>890</v>
      </c>
      <c r="F1123" t="s">
        <v>890</v>
      </c>
      <c r="G1123" s="1">
        <v>43405</v>
      </c>
      <c r="H1123" s="1">
        <v>43375</v>
      </c>
      <c r="I1123" s="1">
        <v>43405</v>
      </c>
      <c r="J1123" s="966" t="s">
        <v>19026</v>
      </c>
      <c r="K1123" t="s">
        <v>19027</v>
      </c>
      <c r="L1123" t="s">
        <v>19028</v>
      </c>
      <c r="M1123" t="s">
        <v>19026</v>
      </c>
      <c r="N1123" t="s">
        <v>19028</v>
      </c>
    </row>
    <row r="1124" spans="1:14" x14ac:dyDescent="0.25">
      <c r="A1124" s="3">
        <v>1121</v>
      </c>
      <c r="B1124" t="s">
        <v>889</v>
      </c>
      <c r="C1124" t="s">
        <v>889</v>
      </c>
      <c r="D1124" t="s">
        <v>889</v>
      </c>
      <c r="E1124" t="s">
        <v>890</v>
      </c>
      <c r="F1124" t="s">
        <v>890</v>
      </c>
      <c r="G1124" s="1">
        <v>43405</v>
      </c>
      <c r="H1124" s="1">
        <v>43375</v>
      </c>
      <c r="I1124" s="1">
        <v>43405</v>
      </c>
      <c r="J1124" s="966" t="s">
        <v>19026</v>
      </c>
      <c r="K1124" t="s">
        <v>19027</v>
      </c>
      <c r="L1124" t="s">
        <v>19028</v>
      </c>
      <c r="M1124" t="s">
        <v>19026</v>
      </c>
      <c r="N1124" t="s">
        <v>19028</v>
      </c>
    </row>
    <row r="1125" spans="1:14" x14ac:dyDescent="0.25">
      <c r="A1125" s="3">
        <v>1122</v>
      </c>
      <c r="B1125" t="s">
        <v>889</v>
      </c>
      <c r="C1125" t="s">
        <v>889</v>
      </c>
      <c r="D1125" t="s">
        <v>889</v>
      </c>
      <c r="E1125" t="s">
        <v>890</v>
      </c>
      <c r="F1125" t="s">
        <v>890</v>
      </c>
      <c r="G1125" s="1">
        <v>43405</v>
      </c>
      <c r="H1125" s="1">
        <v>43375</v>
      </c>
      <c r="I1125" s="1">
        <v>43405</v>
      </c>
      <c r="J1125" s="966" t="s">
        <v>19029</v>
      </c>
      <c r="K1125" t="s">
        <v>19030</v>
      </c>
      <c r="L1125" t="s">
        <v>19031</v>
      </c>
      <c r="M1125" t="s">
        <v>19029</v>
      </c>
      <c r="N1125" t="s">
        <v>19031</v>
      </c>
    </row>
    <row r="1126" spans="1:14" x14ac:dyDescent="0.25">
      <c r="A1126" s="3">
        <v>1123</v>
      </c>
      <c r="B1126" t="s">
        <v>889</v>
      </c>
      <c r="C1126" t="s">
        <v>889</v>
      </c>
      <c r="D1126" t="s">
        <v>889</v>
      </c>
      <c r="E1126" t="s">
        <v>890</v>
      </c>
      <c r="F1126" t="s">
        <v>890</v>
      </c>
      <c r="G1126" s="1">
        <v>43405</v>
      </c>
      <c r="H1126" s="1">
        <v>43375</v>
      </c>
      <c r="I1126" s="1">
        <v>43405</v>
      </c>
      <c r="J1126" s="966" t="s">
        <v>19029</v>
      </c>
      <c r="K1126" t="s">
        <v>19030</v>
      </c>
      <c r="L1126" t="s">
        <v>19031</v>
      </c>
      <c r="M1126" t="s">
        <v>19029</v>
      </c>
      <c r="N1126" t="s">
        <v>19031</v>
      </c>
    </row>
    <row r="1127" spans="1:14" x14ac:dyDescent="0.25">
      <c r="A1127" s="3">
        <v>1124</v>
      </c>
      <c r="B1127" t="s">
        <v>889</v>
      </c>
      <c r="C1127" t="s">
        <v>889</v>
      </c>
      <c r="D1127" t="s">
        <v>889</v>
      </c>
      <c r="E1127" t="s">
        <v>890</v>
      </c>
      <c r="F1127" t="s">
        <v>890</v>
      </c>
      <c r="G1127" s="1">
        <v>43405</v>
      </c>
      <c r="H1127" s="1">
        <v>43375</v>
      </c>
      <c r="I1127" s="1">
        <v>43405</v>
      </c>
      <c r="J1127" s="966" t="s">
        <v>19032</v>
      </c>
      <c r="K1127" t="s">
        <v>19033</v>
      </c>
      <c r="L1127" t="s">
        <v>19034</v>
      </c>
      <c r="M1127" t="s">
        <v>19032</v>
      </c>
      <c r="N1127" t="s">
        <v>19034</v>
      </c>
    </row>
    <row r="1128" spans="1:14" x14ac:dyDescent="0.25">
      <c r="A1128" s="3">
        <v>1125</v>
      </c>
      <c r="B1128" t="s">
        <v>889</v>
      </c>
      <c r="C1128" t="s">
        <v>889</v>
      </c>
      <c r="D1128" t="s">
        <v>889</v>
      </c>
      <c r="E1128" t="s">
        <v>890</v>
      </c>
      <c r="F1128" t="s">
        <v>890</v>
      </c>
      <c r="G1128" s="1">
        <v>43405</v>
      </c>
      <c r="H1128" s="1">
        <v>43375</v>
      </c>
      <c r="I1128" s="1">
        <v>43405</v>
      </c>
      <c r="J1128" s="966" t="s">
        <v>19035</v>
      </c>
      <c r="K1128" t="s">
        <v>19036</v>
      </c>
      <c r="L1128" t="s">
        <v>19037</v>
      </c>
      <c r="M1128" t="s">
        <v>19035</v>
      </c>
      <c r="N1128" t="s">
        <v>19037</v>
      </c>
    </row>
    <row r="1129" spans="1:14" x14ac:dyDescent="0.25">
      <c r="A1129" s="3">
        <v>1126</v>
      </c>
      <c r="B1129" t="s">
        <v>889</v>
      </c>
      <c r="C1129" t="s">
        <v>889</v>
      </c>
      <c r="D1129" t="s">
        <v>889</v>
      </c>
      <c r="E1129" t="s">
        <v>890</v>
      </c>
      <c r="F1129" t="s">
        <v>890</v>
      </c>
      <c r="G1129" s="1">
        <v>43405</v>
      </c>
      <c r="H1129" s="1">
        <v>43375</v>
      </c>
      <c r="I1129" s="1">
        <v>43405</v>
      </c>
      <c r="J1129" s="966" t="s">
        <v>19038</v>
      </c>
      <c r="K1129" t="s">
        <v>19039</v>
      </c>
      <c r="L1129" t="s">
        <v>19040</v>
      </c>
      <c r="M1129" t="s">
        <v>19038</v>
      </c>
      <c r="N1129" t="s">
        <v>19040</v>
      </c>
    </row>
    <row r="1130" spans="1:14" x14ac:dyDescent="0.25">
      <c r="A1130" s="3">
        <v>1127</v>
      </c>
      <c r="B1130" t="s">
        <v>889</v>
      </c>
      <c r="C1130" t="s">
        <v>889</v>
      </c>
      <c r="D1130" t="s">
        <v>889</v>
      </c>
      <c r="E1130" t="s">
        <v>890</v>
      </c>
      <c r="F1130" t="s">
        <v>890</v>
      </c>
      <c r="G1130" s="1">
        <v>43405</v>
      </c>
      <c r="H1130" s="1">
        <v>43375</v>
      </c>
      <c r="I1130" s="1">
        <v>43405</v>
      </c>
      <c r="J1130" s="966" t="s">
        <v>19041</v>
      </c>
      <c r="K1130" t="s">
        <v>19042</v>
      </c>
      <c r="L1130" t="s">
        <v>19043</v>
      </c>
      <c r="M1130" t="s">
        <v>19041</v>
      </c>
      <c r="N1130" t="s">
        <v>19043</v>
      </c>
    </row>
    <row r="1131" spans="1:14" x14ac:dyDescent="0.25">
      <c r="A1131" s="3">
        <v>1128</v>
      </c>
      <c r="B1131" t="s">
        <v>889</v>
      </c>
      <c r="C1131" t="s">
        <v>889</v>
      </c>
      <c r="D1131" t="s">
        <v>889</v>
      </c>
      <c r="E1131" t="s">
        <v>890</v>
      </c>
      <c r="F1131" t="s">
        <v>890</v>
      </c>
      <c r="G1131" s="1">
        <v>43405</v>
      </c>
      <c r="H1131" s="1">
        <v>43375</v>
      </c>
      <c r="I1131" s="1">
        <v>43405</v>
      </c>
      <c r="J1131" s="966" t="s">
        <v>19041</v>
      </c>
      <c r="K1131" t="s">
        <v>19042</v>
      </c>
      <c r="L1131" t="s">
        <v>19043</v>
      </c>
      <c r="M1131" t="s">
        <v>19041</v>
      </c>
      <c r="N1131" t="s">
        <v>19043</v>
      </c>
    </row>
    <row r="1132" spans="1:14" x14ac:dyDescent="0.25">
      <c r="A1132" s="3">
        <v>1129</v>
      </c>
      <c r="B1132" t="s">
        <v>889</v>
      </c>
      <c r="C1132" t="s">
        <v>889</v>
      </c>
      <c r="D1132" t="s">
        <v>889</v>
      </c>
      <c r="E1132" t="s">
        <v>890</v>
      </c>
      <c r="F1132" t="s">
        <v>890</v>
      </c>
      <c r="G1132" s="1">
        <v>43405</v>
      </c>
      <c r="H1132" s="1">
        <v>43375</v>
      </c>
      <c r="I1132" s="1">
        <v>43405</v>
      </c>
      <c r="J1132" s="966" t="s">
        <v>19041</v>
      </c>
      <c r="K1132" t="s">
        <v>19042</v>
      </c>
      <c r="L1132" t="s">
        <v>19043</v>
      </c>
      <c r="M1132" t="s">
        <v>19041</v>
      </c>
      <c r="N1132" t="s">
        <v>19043</v>
      </c>
    </row>
    <row r="1133" spans="1:14" x14ac:dyDescent="0.25">
      <c r="A1133" s="3">
        <v>1130</v>
      </c>
      <c r="B1133" t="s">
        <v>889</v>
      </c>
      <c r="C1133" t="s">
        <v>889</v>
      </c>
      <c r="D1133" t="s">
        <v>889</v>
      </c>
      <c r="E1133" t="s">
        <v>890</v>
      </c>
      <c r="F1133" t="s">
        <v>890</v>
      </c>
      <c r="G1133" s="1">
        <v>43405</v>
      </c>
      <c r="H1133" s="1">
        <v>43375</v>
      </c>
      <c r="I1133" s="1">
        <v>43405</v>
      </c>
      <c r="J1133" s="966" t="s">
        <v>19044</v>
      </c>
      <c r="K1133" t="s">
        <v>19045</v>
      </c>
      <c r="L1133" t="s">
        <v>19046</v>
      </c>
      <c r="M1133" t="s">
        <v>19044</v>
      </c>
      <c r="N1133" t="s">
        <v>19046</v>
      </c>
    </row>
    <row r="1134" spans="1:14" x14ac:dyDescent="0.25">
      <c r="A1134" s="3">
        <v>1131</v>
      </c>
      <c r="B1134" t="s">
        <v>889</v>
      </c>
      <c r="C1134" t="s">
        <v>889</v>
      </c>
      <c r="D1134" t="s">
        <v>889</v>
      </c>
      <c r="E1134" t="s">
        <v>890</v>
      </c>
      <c r="F1134" t="s">
        <v>890</v>
      </c>
      <c r="G1134" s="1">
        <v>43405</v>
      </c>
      <c r="H1134" s="1">
        <v>43375</v>
      </c>
      <c r="I1134" s="1">
        <v>43405</v>
      </c>
      <c r="J1134" s="966" t="s">
        <v>19047</v>
      </c>
      <c r="K1134" t="s">
        <v>19048</v>
      </c>
      <c r="L1134" t="s">
        <v>19049</v>
      </c>
      <c r="M1134" t="s">
        <v>19047</v>
      </c>
      <c r="N1134" t="s">
        <v>19049</v>
      </c>
    </row>
    <row r="1135" spans="1:14" x14ac:dyDescent="0.25">
      <c r="A1135" s="3">
        <v>1132</v>
      </c>
      <c r="B1135" t="s">
        <v>889</v>
      </c>
      <c r="C1135" t="s">
        <v>889</v>
      </c>
      <c r="D1135" t="s">
        <v>889</v>
      </c>
      <c r="E1135" t="s">
        <v>890</v>
      </c>
      <c r="F1135" t="s">
        <v>890</v>
      </c>
      <c r="G1135" s="1">
        <v>43405</v>
      </c>
      <c r="H1135" s="1">
        <v>43375</v>
      </c>
      <c r="I1135" s="1">
        <v>43405</v>
      </c>
      <c r="J1135" s="966" t="s">
        <v>19050</v>
      </c>
      <c r="K1135" t="s">
        <v>19051</v>
      </c>
      <c r="L1135" t="s">
        <v>19052</v>
      </c>
      <c r="M1135" t="s">
        <v>19050</v>
      </c>
      <c r="N1135" t="s">
        <v>19052</v>
      </c>
    </row>
    <row r="1136" spans="1:14" x14ac:dyDescent="0.25">
      <c r="A1136" s="3">
        <v>1133</v>
      </c>
      <c r="B1136" t="s">
        <v>889</v>
      </c>
      <c r="C1136" t="s">
        <v>889</v>
      </c>
      <c r="D1136" t="s">
        <v>889</v>
      </c>
      <c r="E1136" t="s">
        <v>890</v>
      </c>
      <c r="F1136" t="s">
        <v>890</v>
      </c>
      <c r="G1136" s="1">
        <v>43405</v>
      </c>
      <c r="H1136" s="1">
        <v>43375</v>
      </c>
      <c r="I1136" s="1">
        <v>43405</v>
      </c>
      <c r="J1136" s="966" t="s">
        <v>19053</v>
      </c>
      <c r="K1136" t="s">
        <v>19054</v>
      </c>
      <c r="L1136" t="s">
        <v>19055</v>
      </c>
      <c r="M1136" t="s">
        <v>19053</v>
      </c>
      <c r="N1136" t="s">
        <v>19055</v>
      </c>
    </row>
    <row r="1137" spans="1:14" x14ac:dyDescent="0.25">
      <c r="A1137" s="3">
        <v>1134</v>
      </c>
      <c r="B1137" t="s">
        <v>889</v>
      </c>
      <c r="C1137" t="s">
        <v>889</v>
      </c>
      <c r="D1137" t="s">
        <v>889</v>
      </c>
      <c r="E1137" t="s">
        <v>890</v>
      </c>
      <c r="F1137" t="s">
        <v>890</v>
      </c>
      <c r="G1137" s="1">
        <v>43405</v>
      </c>
      <c r="H1137" s="1">
        <v>43375</v>
      </c>
      <c r="I1137" s="1">
        <v>43405</v>
      </c>
      <c r="J1137" s="966" t="s">
        <v>19056</v>
      </c>
      <c r="K1137" t="s">
        <v>19057</v>
      </c>
      <c r="L1137" t="s">
        <v>19058</v>
      </c>
      <c r="M1137" t="s">
        <v>19056</v>
      </c>
      <c r="N1137" t="s">
        <v>19058</v>
      </c>
    </row>
    <row r="1138" spans="1:14" x14ac:dyDescent="0.25">
      <c r="A1138" s="3">
        <v>1135</v>
      </c>
      <c r="B1138" t="s">
        <v>889</v>
      </c>
      <c r="C1138" t="s">
        <v>889</v>
      </c>
      <c r="D1138" t="s">
        <v>889</v>
      </c>
      <c r="E1138" t="s">
        <v>890</v>
      </c>
      <c r="F1138" t="s">
        <v>890</v>
      </c>
      <c r="G1138" s="1">
        <v>43405</v>
      </c>
      <c r="H1138" s="1">
        <v>43375</v>
      </c>
      <c r="I1138" s="1">
        <v>43405</v>
      </c>
      <c r="J1138" s="966" t="s">
        <v>19059</v>
      </c>
      <c r="K1138" t="s">
        <v>19060</v>
      </c>
      <c r="L1138" t="s">
        <v>19061</v>
      </c>
      <c r="M1138" t="s">
        <v>19059</v>
      </c>
      <c r="N1138" t="s">
        <v>19061</v>
      </c>
    </row>
    <row r="1139" spans="1:14" x14ac:dyDescent="0.25">
      <c r="A1139" s="3">
        <v>1136</v>
      </c>
      <c r="B1139" t="s">
        <v>889</v>
      </c>
      <c r="C1139" t="s">
        <v>889</v>
      </c>
      <c r="D1139" t="s">
        <v>889</v>
      </c>
      <c r="E1139" t="s">
        <v>890</v>
      </c>
      <c r="F1139" t="s">
        <v>890</v>
      </c>
      <c r="G1139" s="1">
        <v>43405</v>
      </c>
      <c r="H1139" s="1">
        <v>43375</v>
      </c>
      <c r="I1139" s="1">
        <v>43405</v>
      </c>
      <c r="J1139" s="966" t="s">
        <v>19059</v>
      </c>
      <c r="K1139" t="s">
        <v>19060</v>
      </c>
      <c r="L1139" t="s">
        <v>19061</v>
      </c>
      <c r="M1139" t="s">
        <v>19059</v>
      </c>
      <c r="N1139" t="s">
        <v>19061</v>
      </c>
    </row>
    <row r="1140" spans="1:14" x14ac:dyDescent="0.25">
      <c r="A1140" s="3">
        <v>1137</v>
      </c>
      <c r="B1140" t="s">
        <v>889</v>
      </c>
      <c r="C1140" t="s">
        <v>889</v>
      </c>
      <c r="D1140" t="s">
        <v>889</v>
      </c>
      <c r="E1140" t="s">
        <v>890</v>
      </c>
      <c r="F1140" t="s">
        <v>890</v>
      </c>
      <c r="G1140" s="1">
        <v>43405</v>
      </c>
      <c r="H1140" s="1">
        <v>43375</v>
      </c>
      <c r="I1140" s="1">
        <v>43405</v>
      </c>
      <c r="J1140" s="966" t="s">
        <v>19062</v>
      </c>
      <c r="K1140" t="s">
        <v>19063</v>
      </c>
      <c r="L1140" t="s">
        <v>19064</v>
      </c>
      <c r="M1140" t="s">
        <v>19062</v>
      </c>
      <c r="N1140" t="s">
        <v>19064</v>
      </c>
    </row>
    <row r="1141" spans="1:14" x14ac:dyDescent="0.25">
      <c r="A1141" s="3">
        <v>1138</v>
      </c>
      <c r="B1141" t="s">
        <v>889</v>
      </c>
      <c r="C1141" t="s">
        <v>889</v>
      </c>
      <c r="D1141" t="s">
        <v>889</v>
      </c>
      <c r="E1141" t="s">
        <v>890</v>
      </c>
      <c r="F1141" t="s">
        <v>890</v>
      </c>
      <c r="G1141" s="1">
        <v>43405</v>
      </c>
      <c r="H1141" s="1">
        <v>43375</v>
      </c>
      <c r="I1141" s="1">
        <v>43405</v>
      </c>
      <c r="J1141" s="966" t="s">
        <v>19065</v>
      </c>
      <c r="K1141" t="s">
        <v>19066</v>
      </c>
      <c r="L1141" t="s">
        <v>19067</v>
      </c>
      <c r="M1141" t="s">
        <v>19065</v>
      </c>
      <c r="N1141" t="s">
        <v>19067</v>
      </c>
    </row>
    <row r="1142" spans="1:14" x14ac:dyDescent="0.25">
      <c r="A1142" s="3">
        <v>1139</v>
      </c>
      <c r="B1142" t="s">
        <v>889</v>
      </c>
      <c r="C1142" t="s">
        <v>889</v>
      </c>
      <c r="D1142" t="s">
        <v>889</v>
      </c>
      <c r="E1142" t="s">
        <v>890</v>
      </c>
      <c r="F1142" t="s">
        <v>890</v>
      </c>
      <c r="G1142" s="1">
        <v>43405</v>
      </c>
      <c r="H1142" s="1">
        <v>43375</v>
      </c>
      <c r="I1142" s="1">
        <v>43405</v>
      </c>
      <c r="J1142" s="966" t="s">
        <v>19068</v>
      </c>
      <c r="K1142" t="s">
        <v>19069</v>
      </c>
      <c r="L1142" t="s">
        <v>19070</v>
      </c>
      <c r="M1142" t="s">
        <v>19068</v>
      </c>
      <c r="N1142" t="s">
        <v>19070</v>
      </c>
    </row>
    <row r="1143" spans="1:14" x14ac:dyDescent="0.25">
      <c r="A1143" s="3">
        <v>1140</v>
      </c>
      <c r="B1143" t="s">
        <v>889</v>
      </c>
      <c r="C1143" t="s">
        <v>889</v>
      </c>
      <c r="D1143" t="s">
        <v>889</v>
      </c>
      <c r="E1143" t="s">
        <v>890</v>
      </c>
      <c r="F1143" t="s">
        <v>890</v>
      </c>
      <c r="G1143" s="1">
        <v>43405</v>
      </c>
      <c r="H1143" s="1">
        <v>43375</v>
      </c>
      <c r="I1143" s="1">
        <v>43405</v>
      </c>
      <c r="J1143" s="966" t="s">
        <v>19071</v>
      </c>
      <c r="K1143" t="s">
        <v>19072</v>
      </c>
      <c r="L1143" t="s">
        <v>19073</v>
      </c>
      <c r="M1143" t="s">
        <v>19071</v>
      </c>
      <c r="N1143" t="s">
        <v>19073</v>
      </c>
    </row>
    <row r="1144" spans="1:14" x14ac:dyDescent="0.25">
      <c r="A1144" s="3">
        <v>1141</v>
      </c>
      <c r="B1144" t="s">
        <v>889</v>
      </c>
      <c r="C1144" t="s">
        <v>889</v>
      </c>
      <c r="D1144" t="s">
        <v>889</v>
      </c>
      <c r="E1144" t="s">
        <v>890</v>
      </c>
      <c r="F1144" t="s">
        <v>890</v>
      </c>
      <c r="G1144" s="1">
        <v>43405</v>
      </c>
      <c r="H1144" s="1">
        <v>43375</v>
      </c>
      <c r="I1144" s="1">
        <v>43405</v>
      </c>
      <c r="J1144" s="966" t="s">
        <v>19074</v>
      </c>
      <c r="K1144" t="s">
        <v>19075</v>
      </c>
      <c r="L1144" t="s">
        <v>19076</v>
      </c>
      <c r="M1144" t="s">
        <v>19074</v>
      </c>
      <c r="N1144" t="s">
        <v>19076</v>
      </c>
    </row>
    <row r="1145" spans="1:14" x14ac:dyDescent="0.25">
      <c r="A1145" s="3">
        <v>1142</v>
      </c>
      <c r="B1145" t="s">
        <v>889</v>
      </c>
      <c r="C1145" t="s">
        <v>889</v>
      </c>
      <c r="D1145" t="s">
        <v>889</v>
      </c>
      <c r="E1145" t="s">
        <v>890</v>
      </c>
      <c r="F1145" t="s">
        <v>890</v>
      </c>
      <c r="G1145" s="1">
        <v>43405</v>
      </c>
      <c r="H1145" s="1">
        <v>43375</v>
      </c>
      <c r="I1145" s="1">
        <v>43405</v>
      </c>
      <c r="J1145" s="966" t="s">
        <v>19077</v>
      </c>
      <c r="K1145" t="s">
        <v>19078</v>
      </c>
      <c r="L1145" t="s">
        <v>19079</v>
      </c>
      <c r="M1145" t="s">
        <v>19077</v>
      </c>
      <c r="N1145" t="s">
        <v>19079</v>
      </c>
    </row>
    <row r="1146" spans="1:14" x14ac:dyDescent="0.25">
      <c r="A1146" s="3">
        <v>1143</v>
      </c>
      <c r="B1146" t="s">
        <v>889</v>
      </c>
      <c r="C1146" t="s">
        <v>889</v>
      </c>
      <c r="D1146" t="s">
        <v>889</v>
      </c>
      <c r="E1146" t="s">
        <v>890</v>
      </c>
      <c r="F1146" t="s">
        <v>890</v>
      </c>
      <c r="G1146" s="1">
        <v>43405</v>
      </c>
      <c r="H1146" s="1">
        <v>43375</v>
      </c>
      <c r="I1146" s="1">
        <v>43405</v>
      </c>
      <c r="J1146" s="966" t="s">
        <v>19080</v>
      </c>
      <c r="K1146" t="s">
        <v>19081</v>
      </c>
      <c r="L1146" t="s">
        <v>19082</v>
      </c>
      <c r="M1146" t="s">
        <v>19080</v>
      </c>
      <c r="N1146" t="s">
        <v>19082</v>
      </c>
    </row>
    <row r="1147" spans="1:14" x14ac:dyDescent="0.25">
      <c r="A1147" s="3">
        <v>1144</v>
      </c>
      <c r="B1147" t="s">
        <v>889</v>
      </c>
      <c r="C1147" t="s">
        <v>889</v>
      </c>
      <c r="D1147" t="s">
        <v>889</v>
      </c>
      <c r="E1147" t="s">
        <v>890</v>
      </c>
      <c r="F1147" t="s">
        <v>890</v>
      </c>
      <c r="G1147" s="1">
        <v>43405</v>
      </c>
      <c r="H1147" s="1">
        <v>43375</v>
      </c>
      <c r="I1147" s="1">
        <v>43405</v>
      </c>
      <c r="J1147" s="966" t="s">
        <v>19083</v>
      </c>
      <c r="K1147" t="s">
        <v>19084</v>
      </c>
      <c r="L1147" t="s">
        <v>19085</v>
      </c>
      <c r="M1147" t="s">
        <v>19083</v>
      </c>
      <c r="N1147" t="s">
        <v>19085</v>
      </c>
    </row>
    <row r="1148" spans="1:14" x14ac:dyDescent="0.25">
      <c r="A1148" s="3">
        <v>1145</v>
      </c>
      <c r="B1148" t="s">
        <v>889</v>
      </c>
      <c r="C1148" t="s">
        <v>889</v>
      </c>
      <c r="D1148" t="s">
        <v>889</v>
      </c>
      <c r="E1148" t="s">
        <v>890</v>
      </c>
      <c r="F1148" t="s">
        <v>890</v>
      </c>
      <c r="G1148" s="1">
        <v>43405</v>
      </c>
      <c r="H1148" s="1">
        <v>43375</v>
      </c>
      <c r="I1148" s="1">
        <v>43405</v>
      </c>
      <c r="J1148" s="966" t="s">
        <v>19083</v>
      </c>
      <c r="K1148" t="s">
        <v>19084</v>
      </c>
      <c r="L1148" t="s">
        <v>19085</v>
      </c>
      <c r="M1148" t="s">
        <v>19083</v>
      </c>
      <c r="N1148" t="s">
        <v>19085</v>
      </c>
    </row>
    <row r="1149" spans="1:14" x14ac:dyDescent="0.25">
      <c r="A1149" s="3">
        <v>1146</v>
      </c>
      <c r="B1149" t="s">
        <v>889</v>
      </c>
      <c r="C1149" t="s">
        <v>889</v>
      </c>
      <c r="D1149" t="s">
        <v>889</v>
      </c>
      <c r="E1149" t="s">
        <v>890</v>
      </c>
      <c r="F1149" t="s">
        <v>890</v>
      </c>
      <c r="G1149" s="1">
        <v>43405</v>
      </c>
      <c r="H1149" s="1">
        <v>43375</v>
      </c>
      <c r="I1149" s="1">
        <v>43405</v>
      </c>
      <c r="J1149" s="966" t="s">
        <v>19086</v>
      </c>
      <c r="K1149" t="s">
        <v>19087</v>
      </c>
      <c r="L1149" t="s">
        <v>19088</v>
      </c>
      <c r="M1149" t="s">
        <v>19086</v>
      </c>
      <c r="N1149" t="s">
        <v>19088</v>
      </c>
    </row>
    <row r="1150" spans="1:14" x14ac:dyDescent="0.25">
      <c r="A1150" s="3">
        <v>1147</v>
      </c>
      <c r="B1150" t="s">
        <v>889</v>
      </c>
      <c r="C1150" t="s">
        <v>889</v>
      </c>
      <c r="D1150" t="s">
        <v>889</v>
      </c>
      <c r="E1150" t="s">
        <v>890</v>
      </c>
      <c r="F1150" t="s">
        <v>890</v>
      </c>
      <c r="G1150" s="1">
        <v>43405</v>
      </c>
      <c r="H1150" s="1">
        <v>43375</v>
      </c>
      <c r="I1150" s="1">
        <v>43405</v>
      </c>
      <c r="J1150" s="966" t="s">
        <v>19089</v>
      </c>
      <c r="K1150" t="s">
        <v>19090</v>
      </c>
      <c r="L1150" t="s">
        <v>19091</v>
      </c>
      <c r="M1150" t="s">
        <v>19089</v>
      </c>
      <c r="N1150" t="s">
        <v>19091</v>
      </c>
    </row>
    <row r="1151" spans="1:14" x14ac:dyDescent="0.25">
      <c r="A1151" s="3">
        <v>1148</v>
      </c>
      <c r="B1151" t="s">
        <v>889</v>
      </c>
      <c r="C1151" t="s">
        <v>889</v>
      </c>
      <c r="D1151" t="s">
        <v>889</v>
      </c>
      <c r="E1151" t="s">
        <v>890</v>
      </c>
      <c r="F1151" t="s">
        <v>890</v>
      </c>
      <c r="G1151" s="1">
        <v>43405</v>
      </c>
      <c r="H1151" s="1">
        <v>43375</v>
      </c>
      <c r="I1151" s="1">
        <v>43405</v>
      </c>
      <c r="J1151" s="966" t="s">
        <v>19092</v>
      </c>
      <c r="K1151" t="s">
        <v>19093</v>
      </c>
      <c r="L1151" t="s">
        <v>19094</v>
      </c>
      <c r="M1151" t="s">
        <v>19092</v>
      </c>
      <c r="N1151" t="s">
        <v>19094</v>
      </c>
    </row>
    <row r="1152" spans="1:14" x14ac:dyDescent="0.25">
      <c r="A1152" s="3">
        <v>1149</v>
      </c>
      <c r="B1152" t="s">
        <v>889</v>
      </c>
      <c r="C1152" t="s">
        <v>889</v>
      </c>
      <c r="D1152" t="s">
        <v>889</v>
      </c>
      <c r="E1152" t="s">
        <v>890</v>
      </c>
      <c r="F1152" t="s">
        <v>890</v>
      </c>
      <c r="G1152" s="1">
        <v>43405</v>
      </c>
      <c r="H1152" s="1">
        <v>43375</v>
      </c>
      <c r="I1152" s="1">
        <v>43405</v>
      </c>
      <c r="J1152" s="966" t="s">
        <v>19095</v>
      </c>
      <c r="K1152" t="s">
        <v>19096</v>
      </c>
      <c r="L1152" t="s">
        <v>19097</v>
      </c>
      <c r="M1152" t="s">
        <v>19095</v>
      </c>
      <c r="N1152" t="s">
        <v>19097</v>
      </c>
    </row>
    <row r="1153" spans="1:14" x14ac:dyDescent="0.25">
      <c r="A1153" s="3">
        <v>1150</v>
      </c>
      <c r="B1153" t="s">
        <v>889</v>
      </c>
      <c r="C1153" t="s">
        <v>889</v>
      </c>
      <c r="D1153" t="s">
        <v>889</v>
      </c>
      <c r="E1153" t="s">
        <v>890</v>
      </c>
      <c r="F1153" t="s">
        <v>890</v>
      </c>
      <c r="G1153" s="1">
        <v>43405</v>
      </c>
      <c r="H1153" s="1">
        <v>43375</v>
      </c>
      <c r="I1153" s="1">
        <v>43405</v>
      </c>
      <c r="J1153" s="966" t="s">
        <v>19095</v>
      </c>
      <c r="K1153" t="s">
        <v>19096</v>
      </c>
      <c r="L1153" t="s">
        <v>19097</v>
      </c>
      <c r="M1153" t="s">
        <v>19095</v>
      </c>
      <c r="N1153" t="s">
        <v>19097</v>
      </c>
    </row>
    <row r="1154" spans="1:14" x14ac:dyDescent="0.25">
      <c r="A1154" s="3">
        <v>1151</v>
      </c>
      <c r="B1154" t="s">
        <v>889</v>
      </c>
      <c r="C1154" t="s">
        <v>889</v>
      </c>
      <c r="D1154" t="s">
        <v>889</v>
      </c>
      <c r="E1154" t="s">
        <v>890</v>
      </c>
      <c r="F1154" t="s">
        <v>890</v>
      </c>
      <c r="G1154" s="1">
        <v>43405</v>
      </c>
      <c r="H1154" s="1">
        <v>43375</v>
      </c>
      <c r="I1154" s="1">
        <v>43405</v>
      </c>
      <c r="J1154" s="966" t="s">
        <v>19098</v>
      </c>
      <c r="K1154" t="s">
        <v>19099</v>
      </c>
      <c r="L1154" t="s">
        <v>19100</v>
      </c>
      <c r="M1154" t="s">
        <v>19098</v>
      </c>
      <c r="N1154" t="s">
        <v>19100</v>
      </c>
    </row>
    <row r="1155" spans="1:14" x14ac:dyDescent="0.25">
      <c r="A1155" s="3">
        <v>1152</v>
      </c>
      <c r="B1155" t="s">
        <v>889</v>
      </c>
      <c r="C1155" t="s">
        <v>889</v>
      </c>
      <c r="D1155" t="s">
        <v>889</v>
      </c>
      <c r="E1155" t="s">
        <v>890</v>
      </c>
      <c r="F1155" t="s">
        <v>890</v>
      </c>
      <c r="G1155" s="1">
        <v>43405</v>
      </c>
      <c r="H1155" s="1">
        <v>43375</v>
      </c>
      <c r="I1155" s="1">
        <v>43405</v>
      </c>
      <c r="J1155" s="966" t="s">
        <v>19101</v>
      </c>
      <c r="K1155" t="s">
        <v>19102</v>
      </c>
      <c r="L1155" t="s">
        <v>19103</v>
      </c>
      <c r="M1155" t="s">
        <v>19101</v>
      </c>
      <c r="N1155" t="s">
        <v>19103</v>
      </c>
    </row>
    <row r="1156" spans="1:14" x14ac:dyDescent="0.25">
      <c r="A1156" s="3">
        <v>1153</v>
      </c>
      <c r="B1156" t="s">
        <v>889</v>
      </c>
      <c r="C1156" t="s">
        <v>889</v>
      </c>
      <c r="D1156" t="s">
        <v>889</v>
      </c>
      <c r="E1156" t="s">
        <v>890</v>
      </c>
      <c r="F1156" t="s">
        <v>890</v>
      </c>
      <c r="G1156" s="1">
        <v>43405</v>
      </c>
      <c r="H1156" s="1">
        <v>43375</v>
      </c>
      <c r="I1156" s="1">
        <v>43405</v>
      </c>
      <c r="J1156" s="966" t="s">
        <v>19104</v>
      </c>
      <c r="K1156" t="s">
        <v>19105</v>
      </c>
      <c r="L1156" t="s">
        <v>19106</v>
      </c>
      <c r="M1156" t="s">
        <v>19104</v>
      </c>
      <c r="N1156" t="s">
        <v>19106</v>
      </c>
    </row>
    <row r="1157" spans="1:14" x14ac:dyDescent="0.25">
      <c r="A1157" s="3">
        <v>1154</v>
      </c>
      <c r="B1157" t="s">
        <v>889</v>
      </c>
      <c r="C1157" t="s">
        <v>889</v>
      </c>
      <c r="D1157" t="s">
        <v>889</v>
      </c>
      <c r="E1157" t="s">
        <v>890</v>
      </c>
      <c r="F1157" t="s">
        <v>890</v>
      </c>
      <c r="G1157" s="1">
        <v>43405</v>
      </c>
      <c r="H1157" s="1">
        <v>43375</v>
      </c>
      <c r="I1157" s="1">
        <v>43405</v>
      </c>
      <c r="J1157" s="966" t="s">
        <v>19104</v>
      </c>
      <c r="K1157" t="s">
        <v>19105</v>
      </c>
      <c r="L1157" t="s">
        <v>19106</v>
      </c>
      <c r="M1157" t="s">
        <v>19104</v>
      </c>
      <c r="N1157" t="s">
        <v>19106</v>
      </c>
    </row>
    <row r="1158" spans="1:14" x14ac:dyDescent="0.25">
      <c r="A1158" s="3">
        <v>1155</v>
      </c>
      <c r="B1158" t="s">
        <v>889</v>
      </c>
      <c r="C1158" t="s">
        <v>889</v>
      </c>
      <c r="D1158" t="s">
        <v>889</v>
      </c>
      <c r="E1158" t="s">
        <v>890</v>
      </c>
      <c r="F1158" t="s">
        <v>890</v>
      </c>
      <c r="G1158" s="1">
        <v>43405</v>
      </c>
      <c r="H1158" s="1">
        <v>43375</v>
      </c>
      <c r="I1158" s="1">
        <v>43405</v>
      </c>
      <c r="J1158" s="966" t="s">
        <v>19104</v>
      </c>
      <c r="K1158" t="s">
        <v>19105</v>
      </c>
      <c r="L1158" t="s">
        <v>19106</v>
      </c>
      <c r="M1158" t="s">
        <v>19104</v>
      </c>
      <c r="N1158" t="s">
        <v>19106</v>
      </c>
    </row>
    <row r="1159" spans="1:14" x14ac:dyDescent="0.25">
      <c r="A1159" s="3">
        <v>1156</v>
      </c>
      <c r="B1159" t="s">
        <v>889</v>
      </c>
      <c r="C1159" t="s">
        <v>889</v>
      </c>
      <c r="D1159" t="s">
        <v>889</v>
      </c>
      <c r="E1159" t="s">
        <v>890</v>
      </c>
      <c r="F1159" t="s">
        <v>890</v>
      </c>
      <c r="G1159" s="1">
        <v>43405</v>
      </c>
      <c r="H1159" s="1">
        <v>43375</v>
      </c>
      <c r="I1159" s="1">
        <v>43405</v>
      </c>
      <c r="J1159" s="966" t="s">
        <v>19107</v>
      </c>
      <c r="K1159" t="s">
        <v>19108</v>
      </c>
      <c r="L1159" t="s">
        <v>19109</v>
      </c>
      <c r="M1159" t="s">
        <v>19107</v>
      </c>
      <c r="N1159" t="s">
        <v>19109</v>
      </c>
    </row>
    <row r="1160" spans="1:14" x14ac:dyDescent="0.25">
      <c r="A1160" s="3">
        <v>1157</v>
      </c>
      <c r="B1160" t="s">
        <v>889</v>
      </c>
      <c r="C1160" t="s">
        <v>889</v>
      </c>
      <c r="D1160" t="s">
        <v>889</v>
      </c>
      <c r="E1160" t="s">
        <v>890</v>
      </c>
      <c r="F1160" t="s">
        <v>890</v>
      </c>
      <c r="G1160" s="1">
        <v>43405</v>
      </c>
      <c r="H1160" s="1">
        <v>43375</v>
      </c>
      <c r="I1160" s="1">
        <v>43405</v>
      </c>
      <c r="J1160" s="966" t="s">
        <v>19107</v>
      </c>
      <c r="K1160" t="s">
        <v>19108</v>
      </c>
      <c r="L1160" t="s">
        <v>19109</v>
      </c>
      <c r="M1160" t="s">
        <v>19107</v>
      </c>
      <c r="N1160" t="s">
        <v>19109</v>
      </c>
    </row>
    <row r="1161" spans="1:14" x14ac:dyDescent="0.25">
      <c r="A1161" s="3">
        <v>1158</v>
      </c>
      <c r="B1161" t="s">
        <v>889</v>
      </c>
      <c r="C1161" t="s">
        <v>889</v>
      </c>
      <c r="D1161" t="s">
        <v>889</v>
      </c>
      <c r="E1161" t="s">
        <v>890</v>
      </c>
      <c r="F1161" t="s">
        <v>890</v>
      </c>
      <c r="G1161" s="1">
        <v>43405</v>
      </c>
      <c r="H1161" s="1">
        <v>43375</v>
      </c>
      <c r="I1161" s="1">
        <v>43405</v>
      </c>
      <c r="J1161" s="966" t="s">
        <v>19110</v>
      </c>
      <c r="K1161" t="s">
        <v>19111</v>
      </c>
      <c r="L1161" t="s">
        <v>19112</v>
      </c>
      <c r="M1161" t="s">
        <v>19110</v>
      </c>
      <c r="N1161" t="s">
        <v>19112</v>
      </c>
    </row>
    <row r="1162" spans="1:14" x14ac:dyDescent="0.25">
      <c r="A1162" s="3">
        <v>1159</v>
      </c>
      <c r="B1162" t="s">
        <v>889</v>
      </c>
      <c r="C1162" t="s">
        <v>889</v>
      </c>
      <c r="D1162" t="s">
        <v>889</v>
      </c>
      <c r="E1162" t="s">
        <v>890</v>
      </c>
      <c r="F1162" t="s">
        <v>890</v>
      </c>
      <c r="G1162" s="1">
        <v>43405</v>
      </c>
      <c r="H1162" s="1">
        <v>43375</v>
      </c>
      <c r="I1162" s="1">
        <v>43405</v>
      </c>
      <c r="J1162" s="966" t="s">
        <v>19110</v>
      </c>
      <c r="K1162" t="s">
        <v>19111</v>
      </c>
      <c r="L1162" t="s">
        <v>19112</v>
      </c>
      <c r="M1162" t="s">
        <v>19110</v>
      </c>
      <c r="N1162" t="s">
        <v>19112</v>
      </c>
    </row>
    <row r="1163" spans="1:14" x14ac:dyDescent="0.25">
      <c r="A1163" s="3">
        <v>1160</v>
      </c>
      <c r="B1163" t="s">
        <v>889</v>
      </c>
      <c r="C1163" t="s">
        <v>889</v>
      </c>
      <c r="D1163" t="s">
        <v>889</v>
      </c>
      <c r="E1163" t="s">
        <v>890</v>
      </c>
      <c r="F1163" t="s">
        <v>890</v>
      </c>
      <c r="G1163" s="1">
        <v>43405</v>
      </c>
      <c r="H1163" s="1">
        <v>43375</v>
      </c>
      <c r="I1163" s="1">
        <v>43405</v>
      </c>
      <c r="J1163" s="966" t="s">
        <v>19113</v>
      </c>
      <c r="K1163" t="s">
        <v>19114</v>
      </c>
      <c r="L1163" t="s">
        <v>19115</v>
      </c>
      <c r="M1163" t="s">
        <v>19113</v>
      </c>
      <c r="N1163" t="s">
        <v>19115</v>
      </c>
    </row>
    <row r="1164" spans="1:14" x14ac:dyDescent="0.25">
      <c r="A1164" s="3">
        <v>1161</v>
      </c>
      <c r="B1164" t="s">
        <v>889</v>
      </c>
      <c r="C1164" t="s">
        <v>889</v>
      </c>
      <c r="D1164" t="s">
        <v>889</v>
      </c>
      <c r="E1164" t="s">
        <v>890</v>
      </c>
      <c r="F1164" t="s">
        <v>890</v>
      </c>
      <c r="G1164" s="1">
        <v>43405</v>
      </c>
      <c r="H1164" s="1">
        <v>43375</v>
      </c>
      <c r="I1164" s="1">
        <v>43405</v>
      </c>
      <c r="J1164" s="966" t="s">
        <v>19113</v>
      </c>
      <c r="K1164" t="s">
        <v>19114</v>
      </c>
      <c r="L1164" t="s">
        <v>19115</v>
      </c>
      <c r="M1164" t="s">
        <v>19113</v>
      </c>
      <c r="N1164" t="s">
        <v>19115</v>
      </c>
    </row>
    <row r="1165" spans="1:14" x14ac:dyDescent="0.25">
      <c r="A1165" s="3">
        <v>1162</v>
      </c>
      <c r="B1165" t="s">
        <v>889</v>
      </c>
      <c r="C1165" t="s">
        <v>889</v>
      </c>
      <c r="D1165" t="s">
        <v>889</v>
      </c>
      <c r="E1165" t="s">
        <v>890</v>
      </c>
      <c r="F1165" t="s">
        <v>890</v>
      </c>
      <c r="G1165" s="1">
        <v>43405</v>
      </c>
      <c r="H1165" s="1">
        <v>43375</v>
      </c>
      <c r="I1165" s="1">
        <v>43405</v>
      </c>
      <c r="J1165" s="966" t="s">
        <v>19116</v>
      </c>
      <c r="K1165" t="s">
        <v>19117</v>
      </c>
      <c r="L1165" t="s">
        <v>19118</v>
      </c>
      <c r="M1165" t="s">
        <v>19116</v>
      </c>
      <c r="N1165" t="s">
        <v>19118</v>
      </c>
    </row>
    <row r="1166" spans="1:14" x14ac:dyDescent="0.25">
      <c r="A1166" s="3">
        <v>1163</v>
      </c>
      <c r="B1166" t="s">
        <v>889</v>
      </c>
      <c r="C1166" t="s">
        <v>889</v>
      </c>
      <c r="D1166" t="s">
        <v>889</v>
      </c>
      <c r="E1166" t="s">
        <v>890</v>
      </c>
      <c r="F1166" t="s">
        <v>890</v>
      </c>
      <c r="G1166" s="1">
        <v>43405</v>
      </c>
      <c r="H1166" s="1">
        <v>43375</v>
      </c>
      <c r="I1166" s="1">
        <v>43405</v>
      </c>
      <c r="J1166" s="966" t="s">
        <v>19116</v>
      </c>
      <c r="K1166" t="s">
        <v>19117</v>
      </c>
      <c r="L1166" t="s">
        <v>19118</v>
      </c>
      <c r="M1166" t="s">
        <v>19116</v>
      </c>
      <c r="N1166" t="s">
        <v>19118</v>
      </c>
    </row>
    <row r="1167" spans="1:14" x14ac:dyDescent="0.25">
      <c r="A1167" s="3">
        <v>1164</v>
      </c>
      <c r="B1167" t="s">
        <v>889</v>
      </c>
      <c r="C1167" t="s">
        <v>889</v>
      </c>
      <c r="D1167" t="s">
        <v>889</v>
      </c>
      <c r="E1167" t="s">
        <v>890</v>
      </c>
      <c r="F1167" t="s">
        <v>890</v>
      </c>
      <c r="G1167" s="1">
        <v>43405</v>
      </c>
      <c r="H1167" s="1">
        <v>43375</v>
      </c>
      <c r="I1167" s="1">
        <v>43405</v>
      </c>
      <c r="J1167" s="966" t="s">
        <v>19119</v>
      </c>
      <c r="K1167" t="s">
        <v>19120</v>
      </c>
      <c r="L1167" t="s">
        <v>19121</v>
      </c>
      <c r="M1167" t="s">
        <v>19119</v>
      </c>
      <c r="N1167" t="s">
        <v>19121</v>
      </c>
    </row>
    <row r="1168" spans="1:14" x14ac:dyDescent="0.25">
      <c r="A1168" s="3">
        <v>1165</v>
      </c>
      <c r="B1168" t="s">
        <v>889</v>
      </c>
      <c r="C1168" t="s">
        <v>889</v>
      </c>
      <c r="D1168" t="s">
        <v>889</v>
      </c>
      <c r="E1168" t="s">
        <v>890</v>
      </c>
      <c r="F1168" t="s">
        <v>890</v>
      </c>
      <c r="G1168" s="1">
        <v>43405</v>
      </c>
      <c r="H1168" s="1">
        <v>43375</v>
      </c>
      <c r="I1168" s="1">
        <v>43405</v>
      </c>
      <c r="J1168" s="966" t="s">
        <v>19122</v>
      </c>
      <c r="K1168" t="s">
        <v>19123</v>
      </c>
      <c r="L1168" t="s">
        <v>19124</v>
      </c>
      <c r="M1168" t="s">
        <v>19122</v>
      </c>
      <c r="N1168" t="s">
        <v>19124</v>
      </c>
    </row>
    <row r="1169" spans="1:14" x14ac:dyDescent="0.25">
      <c r="A1169" s="3">
        <v>1166</v>
      </c>
      <c r="B1169" t="s">
        <v>889</v>
      </c>
      <c r="C1169" t="s">
        <v>889</v>
      </c>
      <c r="D1169" t="s">
        <v>889</v>
      </c>
      <c r="E1169" t="s">
        <v>890</v>
      </c>
      <c r="F1169" t="s">
        <v>890</v>
      </c>
      <c r="G1169" s="1">
        <v>43405</v>
      </c>
      <c r="H1169" s="1">
        <v>43375</v>
      </c>
      <c r="I1169" s="1">
        <v>43405</v>
      </c>
      <c r="J1169" s="966" t="s">
        <v>19125</v>
      </c>
      <c r="K1169" t="s">
        <v>19126</v>
      </c>
      <c r="L1169" t="s">
        <v>19127</v>
      </c>
      <c r="M1169" t="s">
        <v>19125</v>
      </c>
      <c r="N1169" t="s">
        <v>19127</v>
      </c>
    </row>
    <row r="1170" spans="1:14" x14ac:dyDescent="0.25">
      <c r="A1170" s="3">
        <v>1167</v>
      </c>
      <c r="B1170" t="s">
        <v>889</v>
      </c>
      <c r="C1170" t="s">
        <v>889</v>
      </c>
      <c r="D1170" t="s">
        <v>889</v>
      </c>
      <c r="E1170" t="s">
        <v>890</v>
      </c>
      <c r="F1170" t="s">
        <v>890</v>
      </c>
      <c r="G1170" s="1">
        <v>43405</v>
      </c>
      <c r="H1170" s="1">
        <v>43375</v>
      </c>
      <c r="I1170" s="1">
        <v>43405</v>
      </c>
      <c r="J1170" s="966" t="s">
        <v>19125</v>
      </c>
      <c r="K1170" t="s">
        <v>19126</v>
      </c>
      <c r="L1170" t="s">
        <v>19127</v>
      </c>
      <c r="M1170" t="s">
        <v>19125</v>
      </c>
      <c r="N1170" t="s">
        <v>19127</v>
      </c>
    </row>
    <row r="1171" spans="1:14" x14ac:dyDescent="0.25">
      <c r="A1171" s="3">
        <v>1168</v>
      </c>
      <c r="B1171" t="s">
        <v>889</v>
      </c>
      <c r="C1171" t="s">
        <v>889</v>
      </c>
      <c r="D1171" t="s">
        <v>889</v>
      </c>
      <c r="E1171" t="s">
        <v>890</v>
      </c>
      <c r="F1171" t="s">
        <v>890</v>
      </c>
      <c r="G1171" s="1">
        <v>43405</v>
      </c>
      <c r="H1171" s="1">
        <v>43375</v>
      </c>
      <c r="I1171" s="1">
        <v>43405</v>
      </c>
      <c r="J1171" s="966" t="s">
        <v>19128</v>
      </c>
      <c r="K1171" t="s">
        <v>19129</v>
      </c>
      <c r="L1171" t="s">
        <v>19130</v>
      </c>
      <c r="M1171" t="s">
        <v>19128</v>
      </c>
      <c r="N1171" t="s">
        <v>19130</v>
      </c>
    </row>
    <row r="1172" spans="1:14" x14ac:dyDescent="0.25">
      <c r="A1172" s="3">
        <v>1169</v>
      </c>
      <c r="B1172" t="s">
        <v>889</v>
      </c>
      <c r="C1172" t="s">
        <v>889</v>
      </c>
      <c r="D1172" t="s">
        <v>889</v>
      </c>
      <c r="E1172" t="s">
        <v>890</v>
      </c>
      <c r="F1172" t="s">
        <v>890</v>
      </c>
      <c r="G1172" s="1">
        <v>43405</v>
      </c>
      <c r="H1172" s="1">
        <v>43375</v>
      </c>
      <c r="I1172" s="1">
        <v>43405</v>
      </c>
      <c r="J1172" s="966" t="s">
        <v>19131</v>
      </c>
      <c r="K1172" t="s">
        <v>19132</v>
      </c>
      <c r="L1172" t="s">
        <v>19133</v>
      </c>
      <c r="M1172" t="s">
        <v>19131</v>
      </c>
      <c r="N1172" t="s">
        <v>19133</v>
      </c>
    </row>
    <row r="1173" spans="1:14" x14ac:dyDescent="0.25">
      <c r="A1173" s="3">
        <v>1170</v>
      </c>
      <c r="B1173" t="s">
        <v>889</v>
      </c>
      <c r="C1173" t="s">
        <v>889</v>
      </c>
      <c r="D1173" t="s">
        <v>889</v>
      </c>
      <c r="E1173" t="s">
        <v>890</v>
      </c>
      <c r="F1173" t="s">
        <v>890</v>
      </c>
      <c r="G1173" s="1">
        <v>43405</v>
      </c>
      <c r="H1173" s="1">
        <v>43375</v>
      </c>
      <c r="I1173" s="1">
        <v>43405</v>
      </c>
      <c r="J1173" s="966" t="s">
        <v>19131</v>
      </c>
      <c r="K1173" t="s">
        <v>19132</v>
      </c>
      <c r="L1173" t="s">
        <v>19133</v>
      </c>
      <c r="M1173" t="s">
        <v>19131</v>
      </c>
      <c r="N1173" t="s">
        <v>19133</v>
      </c>
    </row>
    <row r="1174" spans="1:14" x14ac:dyDescent="0.25">
      <c r="A1174" s="3">
        <v>1171</v>
      </c>
      <c r="B1174" t="s">
        <v>889</v>
      </c>
      <c r="C1174" t="s">
        <v>889</v>
      </c>
      <c r="D1174" t="s">
        <v>889</v>
      </c>
      <c r="E1174" t="s">
        <v>890</v>
      </c>
      <c r="F1174" t="s">
        <v>890</v>
      </c>
      <c r="G1174" s="1">
        <v>43405</v>
      </c>
      <c r="H1174" s="1">
        <v>43375</v>
      </c>
      <c r="I1174" s="1">
        <v>43405</v>
      </c>
      <c r="J1174" s="966" t="s">
        <v>19131</v>
      </c>
      <c r="K1174" t="s">
        <v>19132</v>
      </c>
      <c r="L1174" t="s">
        <v>19133</v>
      </c>
      <c r="M1174" t="s">
        <v>19131</v>
      </c>
      <c r="N1174" t="s">
        <v>19133</v>
      </c>
    </row>
    <row r="1175" spans="1:14" x14ac:dyDescent="0.25">
      <c r="A1175" s="3">
        <v>1172</v>
      </c>
      <c r="B1175" t="s">
        <v>889</v>
      </c>
      <c r="C1175" t="s">
        <v>889</v>
      </c>
      <c r="D1175" t="s">
        <v>889</v>
      </c>
      <c r="E1175" t="s">
        <v>890</v>
      </c>
      <c r="F1175" t="s">
        <v>890</v>
      </c>
      <c r="G1175" s="1">
        <v>43405</v>
      </c>
      <c r="H1175" s="1">
        <v>43375</v>
      </c>
      <c r="I1175" s="1">
        <v>43405</v>
      </c>
      <c r="J1175" s="966" t="s">
        <v>19134</v>
      </c>
      <c r="K1175" t="s">
        <v>19135</v>
      </c>
      <c r="L1175" t="s">
        <v>19136</v>
      </c>
      <c r="M1175" t="s">
        <v>19134</v>
      </c>
      <c r="N1175" t="s">
        <v>19136</v>
      </c>
    </row>
    <row r="1176" spans="1:14" x14ac:dyDescent="0.25">
      <c r="A1176" s="3">
        <v>1173</v>
      </c>
      <c r="B1176" t="s">
        <v>889</v>
      </c>
      <c r="C1176" t="s">
        <v>889</v>
      </c>
      <c r="D1176" t="s">
        <v>889</v>
      </c>
      <c r="E1176" t="s">
        <v>890</v>
      </c>
      <c r="F1176" t="s">
        <v>890</v>
      </c>
      <c r="G1176" s="1">
        <v>43405</v>
      </c>
      <c r="H1176" s="1">
        <v>43375</v>
      </c>
      <c r="I1176" s="1">
        <v>43405</v>
      </c>
      <c r="J1176" s="966" t="s">
        <v>19137</v>
      </c>
      <c r="K1176" t="s">
        <v>19138</v>
      </c>
      <c r="L1176" t="s">
        <v>19139</v>
      </c>
      <c r="M1176" t="s">
        <v>19137</v>
      </c>
      <c r="N1176" t="s">
        <v>19139</v>
      </c>
    </row>
    <row r="1177" spans="1:14" x14ac:dyDescent="0.25">
      <c r="A1177" s="3">
        <v>1174</v>
      </c>
      <c r="B1177" t="s">
        <v>889</v>
      </c>
      <c r="C1177" t="s">
        <v>889</v>
      </c>
      <c r="D1177" t="s">
        <v>889</v>
      </c>
      <c r="E1177" t="s">
        <v>890</v>
      </c>
      <c r="F1177" t="s">
        <v>890</v>
      </c>
      <c r="G1177" s="1">
        <v>43405</v>
      </c>
      <c r="H1177" s="1">
        <v>43375</v>
      </c>
      <c r="I1177" s="1">
        <v>43405</v>
      </c>
      <c r="J1177" s="966" t="s">
        <v>19137</v>
      </c>
      <c r="K1177" t="s">
        <v>19138</v>
      </c>
      <c r="L1177" t="s">
        <v>19139</v>
      </c>
      <c r="M1177" t="s">
        <v>19137</v>
      </c>
      <c r="N1177" t="s">
        <v>19139</v>
      </c>
    </row>
    <row r="1178" spans="1:14" x14ac:dyDescent="0.25">
      <c r="A1178" s="3">
        <v>1175</v>
      </c>
      <c r="B1178" t="s">
        <v>889</v>
      </c>
      <c r="C1178" t="s">
        <v>889</v>
      </c>
      <c r="D1178" t="s">
        <v>889</v>
      </c>
      <c r="E1178" t="s">
        <v>890</v>
      </c>
      <c r="F1178" t="s">
        <v>890</v>
      </c>
      <c r="G1178" s="1">
        <v>43405</v>
      </c>
      <c r="H1178" s="1">
        <v>43375</v>
      </c>
      <c r="I1178" s="1">
        <v>43405</v>
      </c>
      <c r="J1178" s="966" t="s">
        <v>19140</v>
      </c>
      <c r="K1178" t="s">
        <v>19141</v>
      </c>
      <c r="L1178" t="s">
        <v>19142</v>
      </c>
      <c r="M1178" t="s">
        <v>19140</v>
      </c>
      <c r="N1178" t="s">
        <v>19142</v>
      </c>
    </row>
    <row r="1179" spans="1:14" x14ac:dyDescent="0.25">
      <c r="A1179" s="3">
        <v>1176</v>
      </c>
      <c r="B1179" t="s">
        <v>889</v>
      </c>
      <c r="C1179" t="s">
        <v>889</v>
      </c>
      <c r="D1179" t="s">
        <v>889</v>
      </c>
      <c r="E1179" t="s">
        <v>890</v>
      </c>
      <c r="F1179" t="s">
        <v>890</v>
      </c>
      <c r="G1179" s="1">
        <v>43405</v>
      </c>
      <c r="H1179" s="1">
        <v>43375</v>
      </c>
      <c r="I1179" s="1">
        <v>43405</v>
      </c>
      <c r="J1179" s="966" t="s">
        <v>19140</v>
      </c>
      <c r="K1179" t="s">
        <v>19141</v>
      </c>
      <c r="L1179" t="s">
        <v>19142</v>
      </c>
      <c r="M1179" t="s">
        <v>19140</v>
      </c>
      <c r="N1179" t="s">
        <v>19142</v>
      </c>
    </row>
    <row r="1180" spans="1:14" x14ac:dyDescent="0.25">
      <c r="A1180" s="3">
        <v>1177</v>
      </c>
      <c r="B1180" t="s">
        <v>889</v>
      </c>
      <c r="C1180" t="s">
        <v>889</v>
      </c>
      <c r="D1180" t="s">
        <v>889</v>
      </c>
      <c r="E1180" t="s">
        <v>890</v>
      </c>
      <c r="F1180" t="s">
        <v>890</v>
      </c>
      <c r="G1180" s="1">
        <v>43405</v>
      </c>
      <c r="H1180" s="1">
        <v>43375</v>
      </c>
      <c r="I1180" s="1">
        <v>43405</v>
      </c>
      <c r="J1180" s="966" t="s">
        <v>19143</v>
      </c>
      <c r="K1180" t="s">
        <v>19144</v>
      </c>
      <c r="L1180" t="s">
        <v>19145</v>
      </c>
      <c r="M1180" t="s">
        <v>19143</v>
      </c>
      <c r="N1180" t="s">
        <v>19145</v>
      </c>
    </row>
    <row r="1181" spans="1:14" x14ac:dyDescent="0.25">
      <c r="A1181" s="3">
        <v>1178</v>
      </c>
      <c r="B1181" t="s">
        <v>889</v>
      </c>
      <c r="C1181" t="s">
        <v>889</v>
      </c>
      <c r="D1181" t="s">
        <v>889</v>
      </c>
      <c r="E1181" t="s">
        <v>890</v>
      </c>
      <c r="F1181" t="s">
        <v>890</v>
      </c>
      <c r="G1181" s="1">
        <v>43405</v>
      </c>
      <c r="H1181" s="1">
        <v>43375</v>
      </c>
      <c r="I1181" s="1">
        <v>43405</v>
      </c>
      <c r="J1181" s="966" t="s">
        <v>19143</v>
      </c>
      <c r="K1181" t="s">
        <v>19144</v>
      </c>
      <c r="L1181" t="s">
        <v>19145</v>
      </c>
      <c r="M1181" t="s">
        <v>19143</v>
      </c>
      <c r="N1181" t="s">
        <v>19145</v>
      </c>
    </row>
    <row r="1182" spans="1:14" x14ac:dyDescent="0.25">
      <c r="A1182" s="3">
        <v>1179</v>
      </c>
      <c r="B1182" t="s">
        <v>889</v>
      </c>
      <c r="C1182" t="s">
        <v>889</v>
      </c>
      <c r="D1182" t="s">
        <v>889</v>
      </c>
      <c r="E1182" t="s">
        <v>890</v>
      </c>
      <c r="F1182" t="s">
        <v>890</v>
      </c>
      <c r="G1182" s="1">
        <v>43405</v>
      </c>
      <c r="H1182" s="1">
        <v>43375</v>
      </c>
      <c r="I1182" s="1">
        <v>43405</v>
      </c>
      <c r="J1182" s="966" t="s">
        <v>19146</v>
      </c>
      <c r="K1182" t="s">
        <v>19147</v>
      </c>
      <c r="L1182" t="s">
        <v>19148</v>
      </c>
      <c r="M1182" t="s">
        <v>19146</v>
      </c>
      <c r="N1182" t="s">
        <v>19148</v>
      </c>
    </row>
    <row r="1183" spans="1:14" x14ac:dyDescent="0.25">
      <c r="A1183" s="3">
        <v>1180</v>
      </c>
      <c r="B1183" t="s">
        <v>889</v>
      </c>
      <c r="C1183" t="s">
        <v>889</v>
      </c>
      <c r="D1183" t="s">
        <v>889</v>
      </c>
      <c r="E1183" t="s">
        <v>890</v>
      </c>
      <c r="F1183" t="s">
        <v>890</v>
      </c>
      <c r="G1183" s="1">
        <v>43405</v>
      </c>
      <c r="H1183" s="1">
        <v>43375</v>
      </c>
      <c r="I1183" s="1">
        <v>43405</v>
      </c>
      <c r="J1183" s="966" t="s">
        <v>19149</v>
      </c>
      <c r="K1183" t="s">
        <v>19150</v>
      </c>
      <c r="L1183" t="s">
        <v>19151</v>
      </c>
      <c r="M1183" t="s">
        <v>19149</v>
      </c>
      <c r="N1183" t="s">
        <v>19151</v>
      </c>
    </row>
    <row r="1184" spans="1:14" x14ac:dyDescent="0.25">
      <c r="A1184" s="3">
        <v>1181</v>
      </c>
      <c r="B1184" t="s">
        <v>889</v>
      </c>
      <c r="C1184" t="s">
        <v>889</v>
      </c>
      <c r="D1184" t="s">
        <v>889</v>
      </c>
      <c r="E1184" t="s">
        <v>890</v>
      </c>
      <c r="F1184" t="s">
        <v>890</v>
      </c>
      <c r="G1184" s="1">
        <v>43405</v>
      </c>
      <c r="H1184" s="1">
        <v>43375</v>
      </c>
      <c r="I1184" s="1">
        <v>43405</v>
      </c>
      <c r="J1184" s="966" t="s">
        <v>19149</v>
      </c>
      <c r="K1184" t="s">
        <v>19150</v>
      </c>
      <c r="L1184" t="s">
        <v>19151</v>
      </c>
      <c r="M1184" t="s">
        <v>19149</v>
      </c>
      <c r="N1184" t="s">
        <v>19151</v>
      </c>
    </row>
    <row r="1185" spans="1:14" x14ac:dyDescent="0.25">
      <c r="A1185" s="3">
        <v>1182</v>
      </c>
      <c r="B1185" t="s">
        <v>889</v>
      </c>
      <c r="C1185" t="s">
        <v>889</v>
      </c>
      <c r="D1185" t="s">
        <v>889</v>
      </c>
      <c r="E1185" t="s">
        <v>890</v>
      </c>
      <c r="F1185" t="s">
        <v>890</v>
      </c>
      <c r="G1185" s="1">
        <v>43405</v>
      </c>
      <c r="H1185" s="1">
        <v>43375</v>
      </c>
      <c r="I1185" s="1">
        <v>43405</v>
      </c>
      <c r="J1185" s="966" t="s">
        <v>19152</v>
      </c>
      <c r="K1185" t="s">
        <v>19153</v>
      </c>
      <c r="L1185" t="s">
        <v>19154</v>
      </c>
      <c r="M1185" t="s">
        <v>19152</v>
      </c>
      <c r="N1185" t="s">
        <v>19154</v>
      </c>
    </row>
    <row r="1186" spans="1:14" x14ac:dyDescent="0.25">
      <c r="A1186" s="3">
        <v>1183</v>
      </c>
      <c r="B1186" t="s">
        <v>889</v>
      </c>
      <c r="C1186" t="s">
        <v>889</v>
      </c>
      <c r="D1186" t="s">
        <v>889</v>
      </c>
      <c r="E1186" t="s">
        <v>890</v>
      </c>
      <c r="F1186" t="s">
        <v>890</v>
      </c>
      <c r="G1186" s="1">
        <v>43405</v>
      </c>
      <c r="H1186" s="1">
        <v>43375</v>
      </c>
      <c r="I1186" s="1">
        <v>43405</v>
      </c>
      <c r="J1186" s="966" t="s">
        <v>19152</v>
      </c>
      <c r="K1186" t="s">
        <v>19153</v>
      </c>
      <c r="L1186" t="s">
        <v>19154</v>
      </c>
      <c r="M1186" t="s">
        <v>19152</v>
      </c>
      <c r="N1186" t="s">
        <v>19154</v>
      </c>
    </row>
    <row r="1187" spans="1:14" x14ac:dyDescent="0.25">
      <c r="A1187" s="3">
        <v>1184</v>
      </c>
      <c r="B1187" t="s">
        <v>889</v>
      </c>
      <c r="C1187" t="s">
        <v>889</v>
      </c>
      <c r="D1187" t="s">
        <v>889</v>
      </c>
      <c r="E1187" t="s">
        <v>890</v>
      </c>
      <c r="F1187" t="s">
        <v>890</v>
      </c>
      <c r="G1187" s="1">
        <v>43405</v>
      </c>
      <c r="H1187" s="1">
        <v>43375</v>
      </c>
      <c r="I1187" s="1">
        <v>43405</v>
      </c>
      <c r="J1187" s="966" t="s">
        <v>19152</v>
      </c>
      <c r="K1187" t="s">
        <v>19153</v>
      </c>
      <c r="L1187" t="s">
        <v>19154</v>
      </c>
      <c r="M1187" t="s">
        <v>19152</v>
      </c>
      <c r="N1187" t="s">
        <v>19154</v>
      </c>
    </row>
    <row r="1188" spans="1:14" x14ac:dyDescent="0.25">
      <c r="A1188" s="3">
        <v>1185</v>
      </c>
      <c r="B1188" t="s">
        <v>889</v>
      </c>
      <c r="C1188" t="s">
        <v>889</v>
      </c>
      <c r="D1188" t="s">
        <v>889</v>
      </c>
      <c r="E1188" t="s">
        <v>890</v>
      </c>
      <c r="F1188" t="s">
        <v>890</v>
      </c>
      <c r="G1188" s="1">
        <v>43405</v>
      </c>
      <c r="H1188" s="1">
        <v>43375</v>
      </c>
      <c r="I1188" s="1">
        <v>43405</v>
      </c>
      <c r="J1188" s="966" t="s">
        <v>19155</v>
      </c>
      <c r="K1188" t="s">
        <v>19156</v>
      </c>
      <c r="L1188" t="s">
        <v>19157</v>
      </c>
      <c r="M1188" t="s">
        <v>19155</v>
      </c>
      <c r="N1188" t="s">
        <v>19157</v>
      </c>
    </row>
    <row r="1189" spans="1:14" x14ac:dyDescent="0.25">
      <c r="A1189" s="3">
        <v>1186</v>
      </c>
      <c r="B1189" t="s">
        <v>889</v>
      </c>
      <c r="C1189" t="s">
        <v>889</v>
      </c>
      <c r="D1189" t="s">
        <v>889</v>
      </c>
      <c r="E1189" t="s">
        <v>890</v>
      </c>
      <c r="F1189" t="s">
        <v>890</v>
      </c>
      <c r="G1189" s="1">
        <v>43405</v>
      </c>
      <c r="H1189" s="1">
        <v>43375</v>
      </c>
      <c r="I1189" s="1">
        <v>43405</v>
      </c>
      <c r="J1189" s="966" t="s">
        <v>19155</v>
      </c>
      <c r="K1189" t="s">
        <v>19156</v>
      </c>
      <c r="L1189" t="s">
        <v>19157</v>
      </c>
      <c r="M1189" t="s">
        <v>19155</v>
      </c>
      <c r="N1189" t="s">
        <v>19157</v>
      </c>
    </row>
    <row r="1190" spans="1:14" x14ac:dyDescent="0.25">
      <c r="A1190" s="3">
        <v>1187</v>
      </c>
      <c r="B1190" t="s">
        <v>889</v>
      </c>
      <c r="C1190" t="s">
        <v>889</v>
      </c>
      <c r="D1190" t="s">
        <v>889</v>
      </c>
      <c r="E1190" t="s">
        <v>890</v>
      </c>
      <c r="F1190" t="s">
        <v>890</v>
      </c>
      <c r="G1190" s="1">
        <v>43405</v>
      </c>
      <c r="H1190" s="1">
        <v>43375</v>
      </c>
      <c r="I1190" s="1">
        <v>43405</v>
      </c>
      <c r="J1190" s="966" t="s">
        <v>19155</v>
      </c>
      <c r="K1190" t="s">
        <v>19156</v>
      </c>
      <c r="L1190" t="s">
        <v>19157</v>
      </c>
      <c r="M1190" t="s">
        <v>19155</v>
      </c>
      <c r="N1190" t="s">
        <v>19157</v>
      </c>
    </row>
    <row r="1191" spans="1:14" x14ac:dyDescent="0.25">
      <c r="A1191" s="3">
        <v>1188</v>
      </c>
      <c r="B1191" t="s">
        <v>889</v>
      </c>
      <c r="C1191" t="s">
        <v>889</v>
      </c>
      <c r="D1191" t="s">
        <v>889</v>
      </c>
      <c r="E1191" t="s">
        <v>890</v>
      </c>
      <c r="F1191" t="s">
        <v>890</v>
      </c>
      <c r="G1191" s="1">
        <v>43405</v>
      </c>
      <c r="H1191" s="1">
        <v>43375</v>
      </c>
      <c r="I1191" s="1">
        <v>43405</v>
      </c>
      <c r="J1191" s="966" t="s">
        <v>19158</v>
      </c>
      <c r="K1191" t="s">
        <v>19159</v>
      </c>
      <c r="L1191" t="s">
        <v>19160</v>
      </c>
      <c r="M1191" t="s">
        <v>19158</v>
      </c>
      <c r="N1191" t="s">
        <v>19160</v>
      </c>
    </row>
    <row r="1192" spans="1:14" x14ac:dyDescent="0.25">
      <c r="A1192" s="3">
        <v>1189</v>
      </c>
      <c r="B1192" t="s">
        <v>889</v>
      </c>
      <c r="C1192" t="s">
        <v>889</v>
      </c>
      <c r="D1192" t="s">
        <v>889</v>
      </c>
      <c r="E1192" t="s">
        <v>890</v>
      </c>
      <c r="F1192" t="s">
        <v>890</v>
      </c>
      <c r="G1192" s="1">
        <v>43405</v>
      </c>
      <c r="H1192" s="1">
        <v>43375</v>
      </c>
      <c r="I1192" s="1">
        <v>43405</v>
      </c>
      <c r="J1192" s="966" t="s">
        <v>19161</v>
      </c>
      <c r="K1192" t="s">
        <v>19162</v>
      </c>
      <c r="L1192" t="s">
        <v>19163</v>
      </c>
      <c r="M1192" t="s">
        <v>19161</v>
      </c>
      <c r="N1192" t="s">
        <v>19163</v>
      </c>
    </row>
    <row r="1193" spans="1:14" x14ac:dyDescent="0.25">
      <c r="A1193" s="3">
        <v>1190</v>
      </c>
      <c r="B1193" t="s">
        <v>889</v>
      </c>
      <c r="C1193" t="s">
        <v>889</v>
      </c>
      <c r="D1193" t="s">
        <v>889</v>
      </c>
      <c r="E1193" t="s">
        <v>890</v>
      </c>
      <c r="F1193" t="s">
        <v>890</v>
      </c>
      <c r="G1193" s="1">
        <v>43405</v>
      </c>
      <c r="H1193" s="1">
        <v>43375</v>
      </c>
      <c r="I1193" s="1">
        <v>43405</v>
      </c>
      <c r="J1193" s="966" t="s">
        <v>19164</v>
      </c>
      <c r="K1193" t="s">
        <v>19165</v>
      </c>
      <c r="L1193" t="s">
        <v>19166</v>
      </c>
      <c r="M1193" t="s">
        <v>19164</v>
      </c>
      <c r="N1193" t="s">
        <v>19166</v>
      </c>
    </row>
    <row r="1194" spans="1:14" x14ac:dyDescent="0.25">
      <c r="A1194" s="3">
        <v>1191</v>
      </c>
      <c r="B1194" t="s">
        <v>889</v>
      </c>
      <c r="C1194" t="s">
        <v>889</v>
      </c>
      <c r="D1194" t="s">
        <v>889</v>
      </c>
      <c r="E1194" t="s">
        <v>890</v>
      </c>
      <c r="F1194" t="s">
        <v>890</v>
      </c>
      <c r="G1194" s="1">
        <v>43405</v>
      </c>
      <c r="H1194" s="1">
        <v>43375</v>
      </c>
      <c r="I1194" s="1">
        <v>43405</v>
      </c>
      <c r="J1194" s="966" t="s">
        <v>19164</v>
      </c>
      <c r="K1194" t="s">
        <v>19165</v>
      </c>
      <c r="L1194" t="s">
        <v>19166</v>
      </c>
      <c r="M1194" t="s">
        <v>19164</v>
      </c>
      <c r="N1194" t="s">
        <v>19166</v>
      </c>
    </row>
    <row r="1195" spans="1:14" x14ac:dyDescent="0.25">
      <c r="A1195" s="3">
        <v>1192</v>
      </c>
      <c r="B1195" t="s">
        <v>889</v>
      </c>
      <c r="C1195" t="s">
        <v>889</v>
      </c>
      <c r="D1195" t="s">
        <v>889</v>
      </c>
      <c r="E1195" t="s">
        <v>890</v>
      </c>
      <c r="F1195" t="s">
        <v>890</v>
      </c>
      <c r="G1195" s="1">
        <v>43405</v>
      </c>
      <c r="H1195" s="1">
        <v>43375</v>
      </c>
      <c r="I1195" s="1">
        <v>43405</v>
      </c>
      <c r="J1195" s="966" t="s">
        <v>19164</v>
      </c>
      <c r="K1195" t="s">
        <v>19165</v>
      </c>
      <c r="L1195" t="s">
        <v>19166</v>
      </c>
      <c r="M1195" t="s">
        <v>19164</v>
      </c>
      <c r="N1195" t="s">
        <v>19166</v>
      </c>
    </row>
    <row r="1196" spans="1:14" x14ac:dyDescent="0.25">
      <c r="A1196" s="3">
        <v>1193</v>
      </c>
      <c r="B1196" t="s">
        <v>889</v>
      </c>
      <c r="C1196" t="s">
        <v>889</v>
      </c>
      <c r="D1196" t="s">
        <v>889</v>
      </c>
      <c r="E1196" t="s">
        <v>890</v>
      </c>
      <c r="F1196" t="s">
        <v>890</v>
      </c>
      <c r="G1196" s="1">
        <v>43405</v>
      </c>
      <c r="H1196" s="1">
        <v>43375</v>
      </c>
      <c r="I1196" s="1">
        <v>43405</v>
      </c>
      <c r="J1196" s="966" t="s">
        <v>19167</v>
      </c>
      <c r="K1196" t="s">
        <v>19168</v>
      </c>
      <c r="L1196" t="s">
        <v>19169</v>
      </c>
      <c r="M1196" t="s">
        <v>19167</v>
      </c>
      <c r="N1196" t="s">
        <v>19169</v>
      </c>
    </row>
    <row r="1197" spans="1:14" x14ac:dyDescent="0.25">
      <c r="A1197" s="3">
        <v>1194</v>
      </c>
      <c r="B1197" t="s">
        <v>889</v>
      </c>
      <c r="C1197" t="s">
        <v>889</v>
      </c>
      <c r="D1197" t="s">
        <v>889</v>
      </c>
      <c r="E1197" t="s">
        <v>890</v>
      </c>
      <c r="F1197" t="s">
        <v>890</v>
      </c>
      <c r="G1197" s="1">
        <v>43405</v>
      </c>
      <c r="H1197" s="1">
        <v>43375</v>
      </c>
      <c r="I1197" s="1">
        <v>43405</v>
      </c>
      <c r="J1197" s="966" t="s">
        <v>19170</v>
      </c>
      <c r="K1197" t="s">
        <v>19171</v>
      </c>
      <c r="L1197" t="s">
        <v>19172</v>
      </c>
      <c r="M1197" t="s">
        <v>19170</v>
      </c>
      <c r="N1197" t="s">
        <v>19172</v>
      </c>
    </row>
    <row r="1198" spans="1:14" x14ac:dyDescent="0.25">
      <c r="A1198" s="3">
        <v>1195</v>
      </c>
      <c r="B1198" t="s">
        <v>889</v>
      </c>
      <c r="C1198" t="s">
        <v>889</v>
      </c>
      <c r="D1198" t="s">
        <v>889</v>
      </c>
      <c r="E1198" t="s">
        <v>890</v>
      </c>
      <c r="F1198" t="s">
        <v>890</v>
      </c>
      <c r="G1198" s="1">
        <v>43405</v>
      </c>
      <c r="H1198" s="1">
        <v>43375</v>
      </c>
      <c r="I1198" s="1">
        <v>43405</v>
      </c>
      <c r="J1198" s="966" t="s">
        <v>19170</v>
      </c>
      <c r="K1198" t="s">
        <v>19171</v>
      </c>
      <c r="L1198" t="s">
        <v>19172</v>
      </c>
      <c r="M1198" t="s">
        <v>19170</v>
      </c>
      <c r="N1198" t="s">
        <v>19172</v>
      </c>
    </row>
    <row r="1199" spans="1:14" x14ac:dyDescent="0.25">
      <c r="A1199" s="3">
        <v>1196</v>
      </c>
      <c r="B1199" t="s">
        <v>889</v>
      </c>
      <c r="C1199" t="s">
        <v>889</v>
      </c>
      <c r="D1199" t="s">
        <v>889</v>
      </c>
      <c r="E1199" t="s">
        <v>890</v>
      </c>
      <c r="F1199" t="s">
        <v>890</v>
      </c>
      <c r="G1199" s="1">
        <v>43405</v>
      </c>
      <c r="H1199" s="1">
        <v>43375</v>
      </c>
      <c r="I1199" s="1">
        <v>43405</v>
      </c>
      <c r="J1199" s="966" t="s">
        <v>19170</v>
      </c>
      <c r="K1199" t="s">
        <v>19171</v>
      </c>
      <c r="L1199" t="s">
        <v>19172</v>
      </c>
      <c r="M1199" t="s">
        <v>19170</v>
      </c>
      <c r="N1199" t="s">
        <v>19172</v>
      </c>
    </row>
    <row r="1200" spans="1:14" x14ac:dyDescent="0.25">
      <c r="A1200" s="3">
        <v>1197</v>
      </c>
      <c r="B1200" t="s">
        <v>889</v>
      </c>
      <c r="C1200" t="s">
        <v>889</v>
      </c>
      <c r="D1200" t="s">
        <v>889</v>
      </c>
      <c r="E1200" t="s">
        <v>890</v>
      </c>
      <c r="F1200" t="s">
        <v>890</v>
      </c>
      <c r="G1200" s="1">
        <v>43405</v>
      </c>
      <c r="H1200" s="1">
        <v>43375</v>
      </c>
      <c r="I1200" s="1">
        <v>43405</v>
      </c>
      <c r="J1200" s="966" t="s">
        <v>19173</v>
      </c>
      <c r="K1200" t="s">
        <v>19174</v>
      </c>
      <c r="L1200" t="s">
        <v>19175</v>
      </c>
      <c r="M1200" t="s">
        <v>19173</v>
      </c>
      <c r="N1200" t="s">
        <v>19175</v>
      </c>
    </row>
    <row r="1201" spans="1:14" x14ac:dyDescent="0.25">
      <c r="A1201" s="3">
        <v>1198</v>
      </c>
      <c r="B1201" t="s">
        <v>889</v>
      </c>
      <c r="C1201" t="s">
        <v>889</v>
      </c>
      <c r="D1201" t="s">
        <v>889</v>
      </c>
      <c r="E1201" t="s">
        <v>890</v>
      </c>
      <c r="F1201" t="s">
        <v>890</v>
      </c>
      <c r="G1201" s="1">
        <v>43405</v>
      </c>
      <c r="H1201" s="1">
        <v>43375</v>
      </c>
      <c r="I1201" s="1">
        <v>43405</v>
      </c>
      <c r="J1201" s="966" t="s">
        <v>19173</v>
      </c>
      <c r="K1201" t="s">
        <v>19174</v>
      </c>
      <c r="L1201" t="s">
        <v>19175</v>
      </c>
      <c r="M1201" t="s">
        <v>19173</v>
      </c>
      <c r="N1201" t="s">
        <v>19175</v>
      </c>
    </row>
    <row r="1202" spans="1:14" x14ac:dyDescent="0.25">
      <c r="A1202" s="3">
        <v>1199</v>
      </c>
      <c r="B1202" t="s">
        <v>889</v>
      </c>
      <c r="C1202" t="s">
        <v>889</v>
      </c>
      <c r="D1202" t="s">
        <v>889</v>
      </c>
      <c r="E1202" t="s">
        <v>890</v>
      </c>
      <c r="F1202" t="s">
        <v>890</v>
      </c>
      <c r="G1202" s="1">
        <v>43405</v>
      </c>
      <c r="H1202" s="1">
        <v>43375</v>
      </c>
      <c r="I1202" s="1">
        <v>43405</v>
      </c>
      <c r="J1202" s="966" t="s">
        <v>19173</v>
      </c>
      <c r="K1202" t="s">
        <v>19174</v>
      </c>
      <c r="L1202" t="s">
        <v>19175</v>
      </c>
      <c r="M1202" t="s">
        <v>19173</v>
      </c>
      <c r="N1202" t="s">
        <v>19175</v>
      </c>
    </row>
    <row r="1203" spans="1:14" x14ac:dyDescent="0.25">
      <c r="A1203" s="3">
        <v>1200</v>
      </c>
      <c r="B1203" t="s">
        <v>889</v>
      </c>
      <c r="C1203" t="s">
        <v>889</v>
      </c>
      <c r="D1203" t="s">
        <v>889</v>
      </c>
      <c r="E1203" t="s">
        <v>890</v>
      </c>
      <c r="F1203" t="s">
        <v>890</v>
      </c>
      <c r="G1203" s="1">
        <v>43405</v>
      </c>
      <c r="H1203" s="1">
        <v>43375</v>
      </c>
      <c r="I1203" s="1">
        <v>43405</v>
      </c>
      <c r="J1203" s="966" t="s">
        <v>19176</v>
      </c>
      <c r="K1203" t="s">
        <v>19177</v>
      </c>
      <c r="L1203" t="s">
        <v>19178</v>
      </c>
      <c r="M1203" t="s">
        <v>19176</v>
      </c>
      <c r="N1203" t="s">
        <v>19178</v>
      </c>
    </row>
    <row r="1204" spans="1:14" x14ac:dyDescent="0.25">
      <c r="A1204" s="3">
        <v>1201</v>
      </c>
      <c r="B1204" t="s">
        <v>889</v>
      </c>
      <c r="C1204" t="s">
        <v>889</v>
      </c>
      <c r="D1204" t="s">
        <v>889</v>
      </c>
      <c r="E1204" t="s">
        <v>890</v>
      </c>
      <c r="F1204" t="s">
        <v>890</v>
      </c>
      <c r="G1204" s="1">
        <v>43405</v>
      </c>
      <c r="H1204" s="1">
        <v>43375</v>
      </c>
      <c r="I1204" s="1">
        <v>43405</v>
      </c>
      <c r="J1204" s="966" t="s">
        <v>19176</v>
      </c>
      <c r="K1204" t="s">
        <v>19177</v>
      </c>
      <c r="L1204" t="s">
        <v>19178</v>
      </c>
      <c r="M1204" t="s">
        <v>19176</v>
      </c>
      <c r="N1204" t="s">
        <v>19178</v>
      </c>
    </row>
    <row r="1205" spans="1:14" x14ac:dyDescent="0.25">
      <c r="A1205" s="3">
        <v>1202</v>
      </c>
      <c r="B1205" t="s">
        <v>889</v>
      </c>
      <c r="C1205" t="s">
        <v>889</v>
      </c>
      <c r="D1205" t="s">
        <v>889</v>
      </c>
      <c r="E1205" t="s">
        <v>890</v>
      </c>
      <c r="F1205" t="s">
        <v>890</v>
      </c>
      <c r="G1205" s="1">
        <v>43405</v>
      </c>
      <c r="H1205" s="1">
        <v>43375</v>
      </c>
      <c r="I1205" s="1">
        <v>43405</v>
      </c>
      <c r="J1205" s="966" t="s">
        <v>19176</v>
      </c>
      <c r="K1205" t="s">
        <v>19177</v>
      </c>
      <c r="L1205" t="s">
        <v>19178</v>
      </c>
      <c r="M1205" t="s">
        <v>19176</v>
      </c>
      <c r="N1205" t="s">
        <v>19178</v>
      </c>
    </row>
    <row r="1206" spans="1:14" x14ac:dyDescent="0.25">
      <c r="A1206" s="3">
        <v>1203</v>
      </c>
      <c r="B1206" t="s">
        <v>889</v>
      </c>
      <c r="C1206" t="s">
        <v>889</v>
      </c>
      <c r="D1206" t="s">
        <v>889</v>
      </c>
      <c r="E1206" t="s">
        <v>890</v>
      </c>
      <c r="F1206" t="s">
        <v>890</v>
      </c>
      <c r="G1206" s="1">
        <v>43405</v>
      </c>
      <c r="H1206" s="1">
        <v>43375</v>
      </c>
      <c r="I1206" s="1">
        <v>43405</v>
      </c>
      <c r="J1206" s="966" t="s">
        <v>19179</v>
      </c>
      <c r="K1206" t="s">
        <v>19180</v>
      </c>
      <c r="L1206" t="s">
        <v>19181</v>
      </c>
      <c r="M1206" t="s">
        <v>19179</v>
      </c>
      <c r="N1206" t="s">
        <v>19181</v>
      </c>
    </row>
    <row r="1207" spans="1:14" x14ac:dyDescent="0.25">
      <c r="A1207" s="3">
        <v>1204</v>
      </c>
      <c r="B1207" t="s">
        <v>889</v>
      </c>
      <c r="C1207" t="s">
        <v>889</v>
      </c>
      <c r="D1207" t="s">
        <v>889</v>
      </c>
      <c r="E1207" t="s">
        <v>890</v>
      </c>
      <c r="F1207" t="s">
        <v>890</v>
      </c>
      <c r="G1207" s="1">
        <v>43405</v>
      </c>
      <c r="H1207" s="1">
        <v>43375</v>
      </c>
      <c r="I1207" s="1">
        <v>43405</v>
      </c>
      <c r="J1207" s="966" t="s">
        <v>19182</v>
      </c>
      <c r="K1207" t="s">
        <v>19183</v>
      </c>
      <c r="L1207" t="s">
        <v>19184</v>
      </c>
      <c r="M1207" t="s">
        <v>19182</v>
      </c>
      <c r="N1207" t="s">
        <v>19184</v>
      </c>
    </row>
    <row r="1208" spans="1:14" x14ac:dyDescent="0.25">
      <c r="A1208" s="3">
        <v>1205</v>
      </c>
      <c r="B1208" t="s">
        <v>889</v>
      </c>
      <c r="C1208" t="s">
        <v>889</v>
      </c>
      <c r="D1208" t="s">
        <v>889</v>
      </c>
      <c r="E1208" t="s">
        <v>890</v>
      </c>
      <c r="F1208" t="s">
        <v>890</v>
      </c>
      <c r="G1208" s="1">
        <v>43405</v>
      </c>
      <c r="H1208" s="1">
        <v>43375</v>
      </c>
      <c r="I1208" s="1">
        <v>43405</v>
      </c>
      <c r="J1208" s="966" t="s">
        <v>19185</v>
      </c>
      <c r="K1208" t="s">
        <v>19186</v>
      </c>
      <c r="L1208" t="s">
        <v>19187</v>
      </c>
      <c r="M1208" t="s">
        <v>19185</v>
      </c>
      <c r="N1208" t="s">
        <v>19187</v>
      </c>
    </row>
    <row r="1209" spans="1:14" x14ac:dyDescent="0.25">
      <c r="A1209" s="3">
        <v>1206</v>
      </c>
      <c r="B1209" t="s">
        <v>889</v>
      </c>
      <c r="C1209" t="s">
        <v>889</v>
      </c>
      <c r="D1209" t="s">
        <v>889</v>
      </c>
      <c r="E1209" t="s">
        <v>890</v>
      </c>
      <c r="F1209" t="s">
        <v>890</v>
      </c>
      <c r="G1209" s="1">
        <v>43405</v>
      </c>
      <c r="H1209" s="1">
        <v>43375</v>
      </c>
      <c r="I1209" s="1">
        <v>43405</v>
      </c>
      <c r="J1209" s="966" t="s">
        <v>19185</v>
      </c>
      <c r="K1209" t="s">
        <v>19186</v>
      </c>
      <c r="L1209" t="s">
        <v>19187</v>
      </c>
      <c r="M1209" t="s">
        <v>19185</v>
      </c>
      <c r="N1209" t="s">
        <v>19187</v>
      </c>
    </row>
    <row r="1210" spans="1:14" x14ac:dyDescent="0.25">
      <c r="A1210" s="3">
        <v>1207</v>
      </c>
      <c r="B1210" t="s">
        <v>889</v>
      </c>
      <c r="C1210" t="s">
        <v>889</v>
      </c>
      <c r="D1210" t="s">
        <v>889</v>
      </c>
      <c r="E1210" t="s">
        <v>890</v>
      </c>
      <c r="F1210" t="s">
        <v>890</v>
      </c>
      <c r="G1210" s="1">
        <v>43405</v>
      </c>
      <c r="H1210" s="1">
        <v>43375</v>
      </c>
      <c r="I1210" s="1">
        <v>43405</v>
      </c>
      <c r="J1210" s="966" t="s">
        <v>19188</v>
      </c>
      <c r="K1210" t="s">
        <v>19189</v>
      </c>
      <c r="L1210" t="s">
        <v>19190</v>
      </c>
      <c r="M1210" t="s">
        <v>19188</v>
      </c>
      <c r="N1210" t="s">
        <v>19190</v>
      </c>
    </row>
    <row r="1211" spans="1:14" x14ac:dyDescent="0.25">
      <c r="A1211" s="3">
        <v>1208</v>
      </c>
      <c r="B1211" t="s">
        <v>889</v>
      </c>
      <c r="C1211" t="s">
        <v>889</v>
      </c>
      <c r="D1211" t="s">
        <v>889</v>
      </c>
      <c r="E1211" t="s">
        <v>890</v>
      </c>
      <c r="F1211" t="s">
        <v>890</v>
      </c>
      <c r="G1211" s="1">
        <v>43405</v>
      </c>
      <c r="H1211" s="1">
        <v>43375</v>
      </c>
      <c r="I1211" s="1">
        <v>43405</v>
      </c>
      <c r="J1211" s="966" t="s">
        <v>19191</v>
      </c>
      <c r="K1211" t="s">
        <v>19192</v>
      </c>
      <c r="L1211" t="s">
        <v>19193</v>
      </c>
      <c r="M1211" t="s">
        <v>19191</v>
      </c>
      <c r="N1211" t="s">
        <v>19193</v>
      </c>
    </row>
    <row r="1212" spans="1:14" x14ac:dyDescent="0.25">
      <c r="A1212" s="3">
        <v>1209</v>
      </c>
      <c r="B1212" t="s">
        <v>889</v>
      </c>
      <c r="C1212" t="s">
        <v>889</v>
      </c>
      <c r="D1212" t="s">
        <v>889</v>
      </c>
      <c r="E1212" t="s">
        <v>890</v>
      </c>
      <c r="F1212" t="s">
        <v>890</v>
      </c>
      <c r="G1212" s="1">
        <v>43405</v>
      </c>
      <c r="H1212" s="1">
        <v>43375</v>
      </c>
      <c r="I1212" s="1">
        <v>43405</v>
      </c>
      <c r="J1212" s="966" t="s">
        <v>19194</v>
      </c>
      <c r="K1212" t="s">
        <v>19195</v>
      </c>
      <c r="L1212" t="s">
        <v>19196</v>
      </c>
      <c r="M1212" t="s">
        <v>19194</v>
      </c>
      <c r="N1212" t="s">
        <v>19196</v>
      </c>
    </row>
    <row r="1213" spans="1:14" x14ac:dyDescent="0.25">
      <c r="A1213" s="3">
        <v>1210</v>
      </c>
      <c r="B1213" t="s">
        <v>889</v>
      </c>
      <c r="C1213" t="s">
        <v>889</v>
      </c>
      <c r="D1213" t="s">
        <v>889</v>
      </c>
      <c r="E1213" t="s">
        <v>890</v>
      </c>
      <c r="F1213" t="s">
        <v>890</v>
      </c>
      <c r="G1213" s="1">
        <v>43405</v>
      </c>
      <c r="H1213" s="1">
        <v>43375</v>
      </c>
      <c r="I1213" s="1">
        <v>43405</v>
      </c>
      <c r="J1213" s="966" t="s">
        <v>19197</v>
      </c>
      <c r="K1213" t="s">
        <v>19198</v>
      </c>
      <c r="L1213" t="s">
        <v>19199</v>
      </c>
      <c r="M1213" t="s">
        <v>19197</v>
      </c>
      <c r="N1213" t="s">
        <v>19199</v>
      </c>
    </row>
    <row r="1214" spans="1:14" x14ac:dyDescent="0.25">
      <c r="A1214" s="3">
        <v>1211</v>
      </c>
      <c r="B1214" t="s">
        <v>889</v>
      </c>
      <c r="C1214" t="s">
        <v>889</v>
      </c>
      <c r="D1214" t="s">
        <v>889</v>
      </c>
      <c r="E1214" t="s">
        <v>890</v>
      </c>
      <c r="F1214" t="s">
        <v>890</v>
      </c>
      <c r="G1214" s="1">
        <v>43405</v>
      </c>
      <c r="H1214" s="1">
        <v>43375</v>
      </c>
      <c r="I1214" s="1">
        <v>43405</v>
      </c>
      <c r="J1214" s="966" t="s">
        <v>19197</v>
      </c>
      <c r="K1214" t="s">
        <v>19198</v>
      </c>
      <c r="L1214" t="s">
        <v>19199</v>
      </c>
      <c r="M1214" t="s">
        <v>19197</v>
      </c>
      <c r="N1214" t="s">
        <v>19199</v>
      </c>
    </row>
    <row r="1215" spans="1:14" x14ac:dyDescent="0.25">
      <c r="A1215" s="3">
        <v>1212</v>
      </c>
      <c r="B1215" t="s">
        <v>889</v>
      </c>
      <c r="C1215" t="s">
        <v>889</v>
      </c>
      <c r="D1215" t="s">
        <v>889</v>
      </c>
      <c r="E1215" t="s">
        <v>890</v>
      </c>
      <c r="F1215" t="s">
        <v>890</v>
      </c>
      <c r="G1215" s="1">
        <v>43405</v>
      </c>
      <c r="H1215" s="1">
        <v>43375</v>
      </c>
      <c r="I1215" s="1">
        <v>43405</v>
      </c>
      <c r="J1215" s="966" t="s">
        <v>19200</v>
      </c>
      <c r="K1215" t="s">
        <v>19201</v>
      </c>
      <c r="L1215" t="s">
        <v>19202</v>
      </c>
      <c r="M1215" t="s">
        <v>19200</v>
      </c>
      <c r="N1215" t="s">
        <v>19202</v>
      </c>
    </row>
    <row r="1216" spans="1:14" x14ac:dyDescent="0.25">
      <c r="A1216" s="3">
        <v>1213</v>
      </c>
      <c r="B1216" t="s">
        <v>889</v>
      </c>
      <c r="C1216" t="s">
        <v>889</v>
      </c>
      <c r="D1216" t="s">
        <v>889</v>
      </c>
      <c r="E1216" t="s">
        <v>890</v>
      </c>
      <c r="F1216" t="s">
        <v>890</v>
      </c>
      <c r="G1216" s="1">
        <v>43405</v>
      </c>
      <c r="H1216" s="1">
        <v>43375</v>
      </c>
      <c r="I1216" s="1">
        <v>43405</v>
      </c>
      <c r="J1216" s="966" t="s">
        <v>19200</v>
      </c>
      <c r="K1216" t="s">
        <v>19201</v>
      </c>
      <c r="L1216" t="s">
        <v>19202</v>
      </c>
      <c r="M1216" t="s">
        <v>19200</v>
      </c>
      <c r="N1216" t="s">
        <v>19202</v>
      </c>
    </row>
    <row r="1217" spans="1:14" x14ac:dyDescent="0.25">
      <c r="A1217" s="3">
        <v>1214</v>
      </c>
      <c r="B1217" t="s">
        <v>889</v>
      </c>
      <c r="C1217" t="s">
        <v>889</v>
      </c>
      <c r="D1217" t="s">
        <v>889</v>
      </c>
      <c r="E1217" t="s">
        <v>890</v>
      </c>
      <c r="F1217" t="s">
        <v>890</v>
      </c>
      <c r="G1217" s="1">
        <v>43405</v>
      </c>
      <c r="H1217" s="1">
        <v>43375</v>
      </c>
      <c r="I1217" s="1">
        <v>43405</v>
      </c>
      <c r="J1217" s="966" t="s">
        <v>19203</v>
      </c>
      <c r="K1217" t="s">
        <v>19204</v>
      </c>
      <c r="L1217" t="s">
        <v>19205</v>
      </c>
      <c r="M1217" t="s">
        <v>19203</v>
      </c>
      <c r="N1217" t="s">
        <v>19205</v>
      </c>
    </row>
    <row r="1218" spans="1:14" x14ac:dyDescent="0.25">
      <c r="A1218" s="3">
        <v>1215</v>
      </c>
      <c r="B1218" t="s">
        <v>889</v>
      </c>
      <c r="C1218" t="s">
        <v>889</v>
      </c>
      <c r="D1218" t="s">
        <v>889</v>
      </c>
      <c r="E1218" t="s">
        <v>890</v>
      </c>
      <c r="F1218" t="s">
        <v>890</v>
      </c>
      <c r="G1218" s="1">
        <v>43405</v>
      </c>
      <c r="H1218" s="1">
        <v>43375</v>
      </c>
      <c r="I1218" s="1">
        <v>43405</v>
      </c>
      <c r="J1218" s="966" t="s">
        <v>19203</v>
      </c>
      <c r="K1218" t="s">
        <v>19204</v>
      </c>
      <c r="L1218" t="s">
        <v>19205</v>
      </c>
      <c r="M1218" t="s">
        <v>19203</v>
      </c>
      <c r="N1218" t="s">
        <v>19205</v>
      </c>
    </row>
    <row r="1219" spans="1:14" x14ac:dyDescent="0.25">
      <c r="A1219" s="3">
        <v>1216</v>
      </c>
      <c r="B1219" t="s">
        <v>889</v>
      </c>
      <c r="C1219" t="s">
        <v>889</v>
      </c>
      <c r="D1219" t="s">
        <v>889</v>
      </c>
      <c r="E1219" t="s">
        <v>890</v>
      </c>
      <c r="F1219" t="s">
        <v>890</v>
      </c>
      <c r="G1219" s="1">
        <v>43405</v>
      </c>
      <c r="H1219" s="1">
        <v>43375</v>
      </c>
      <c r="I1219" s="1">
        <v>43405</v>
      </c>
      <c r="J1219" s="966" t="s">
        <v>19206</v>
      </c>
      <c r="K1219" t="s">
        <v>19207</v>
      </c>
      <c r="L1219" t="s">
        <v>19208</v>
      </c>
      <c r="M1219" t="s">
        <v>19206</v>
      </c>
      <c r="N1219" t="s">
        <v>19208</v>
      </c>
    </row>
    <row r="1220" spans="1:14" x14ac:dyDescent="0.25">
      <c r="A1220" s="3">
        <v>1217</v>
      </c>
      <c r="B1220" t="s">
        <v>889</v>
      </c>
      <c r="C1220" t="s">
        <v>889</v>
      </c>
      <c r="D1220" t="s">
        <v>889</v>
      </c>
      <c r="E1220" t="s">
        <v>890</v>
      </c>
      <c r="F1220" t="s">
        <v>890</v>
      </c>
      <c r="G1220" s="1">
        <v>43405</v>
      </c>
      <c r="H1220" s="1">
        <v>43375</v>
      </c>
      <c r="I1220" s="1">
        <v>43405</v>
      </c>
      <c r="J1220" s="966" t="s">
        <v>19206</v>
      </c>
      <c r="K1220" t="s">
        <v>19207</v>
      </c>
      <c r="L1220" t="s">
        <v>19208</v>
      </c>
      <c r="M1220" t="s">
        <v>19206</v>
      </c>
      <c r="N1220" t="s">
        <v>19208</v>
      </c>
    </row>
    <row r="1221" spans="1:14" x14ac:dyDescent="0.25">
      <c r="A1221" s="3">
        <v>1218</v>
      </c>
      <c r="B1221" t="s">
        <v>889</v>
      </c>
      <c r="C1221" t="s">
        <v>889</v>
      </c>
      <c r="D1221" t="s">
        <v>889</v>
      </c>
      <c r="E1221" t="s">
        <v>890</v>
      </c>
      <c r="F1221" t="s">
        <v>890</v>
      </c>
      <c r="G1221" s="1">
        <v>43405</v>
      </c>
      <c r="H1221" s="1">
        <v>43375</v>
      </c>
      <c r="I1221" s="1">
        <v>43405</v>
      </c>
      <c r="J1221" s="966" t="s">
        <v>19209</v>
      </c>
      <c r="K1221" t="s">
        <v>19210</v>
      </c>
      <c r="L1221" t="s">
        <v>19211</v>
      </c>
      <c r="M1221" t="s">
        <v>19209</v>
      </c>
      <c r="N1221" t="s">
        <v>19211</v>
      </c>
    </row>
    <row r="1222" spans="1:14" x14ac:dyDescent="0.25">
      <c r="A1222" s="3">
        <v>1219</v>
      </c>
      <c r="B1222" t="s">
        <v>889</v>
      </c>
      <c r="C1222" t="s">
        <v>889</v>
      </c>
      <c r="D1222" t="s">
        <v>889</v>
      </c>
      <c r="E1222" t="s">
        <v>890</v>
      </c>
      <c r="F1222" t="s">
        <v>890</v>
      </c>
      <c r="G1222" s="1">
        <v>43405</v>
      </c>
      <c r="H1222" s="1">
        <v>43375</v>
      </c>
      <c r="I1222" s="1">
        <v>43405</v>
      </c>
      <c r="J1222" s="966" t="s">
        <v>19209</v>
      </c>
      <c r="K1222" t="s">
        <v>19210</v>
      </c>
      <c r="L1222" t="s">
        <v>19211</v>
      </c>
      <c r="M1222" t="s">
        <v>19209</v>
      </c>
      <c r="N1222" t="s">
        <v>19211</v>
      </c>
    </row>
    <row r="1223" spans="1:14" x14ac:dyDescent="0.25">
      <c r="A1223" s="3">
        <v>1220</v>
      </c>
      <c r="B1223" t="s">
        <v>889</v>
      </c>
      <c r="C1223" t="s">
        <v>889</v>
      </c>
      <c r="D1223" t="s">
        <v>889</v>
      </c>
      <c r="E1223" t="s">
        <v>890</v>
      </c>
      <c r="F1223" t="s">
        <v>890</v>
      </c>
      <c r="G1223" s="1">
        <v>43405</v>
      </c>
      <c r="H1223" s="1">
        <v>43375</v>
      </c>
      <c r="I1223" s="1">
        <v>43405</v>
      </c>
      <c r="J1223" s="966" t="s">
        <v>19209</v>
      </c>
      <c r="K1223" t="s">
        <v>19210</v>
      </c>
      <c r="L1223" t="s">
        <v>19211</v>
      </c>
      <c r="M1223" t="s">
        <v>19209</v>
      </c>
      <c r="N1223" t="s">
        <v>19211</v>
      </c>
    </row>
    <row r="1224" spans="1:14" x14ac:dyDescent="0.25">
      <c r="A1224" s="3">
        <v>1221</v>
      </c>
      <c r="B1224" t="s">
        <v>889</v>
      </c>
      <c r="C1224" t="s">
        <v>889</v>
      </c>
      <c r="D1224" t="s">
        <v>889</v>
      </c>
      <c r="E1224" t="s">
        <v>890</v>
      </c>
      <c r="F1224" t="s">
        <v>890</v>
      </c>
      <c r="G1224" s="1">
        <v>43405</v>
      </c>
      <c r="H1224" s="1">
        <v>43375</v>
      </c>
      <c r="I1224" s="1">
        <v>43405</v>
      </c>
      <c r="J1224" s="966" t="s">
        <v>19212</v>
      </c>
      <c r="K1224" t="s">
        <v>19213</v>
      </c>
      <c r="L1224" t="s">
        <v>19214</v>
      </c>
      <c r="M1224" t="s">
        <v>19212</v>
      </c>
      <c r="N1224" t="s">
        <v>19214</v>
      </c>
    </row>
    <row r="1225" spans="1:14" x14ac:dyDescent="0.25">
      <c r="A1225" s="3">
        <v>1222</v>
      </c>
      <c r="B1225" t="s">
        <v>889</v>
      </c>
      <c r="C1225" t="s">
        <v>889</v>
      </c>
      <c r="D1225" t="s">
        <v>889</v>
      </c>
      <c r="E1225" t="s">
        <v>890</v>
      </c>
      <c r="F1225" t="s">
        <v>890</v>
      </c>
      <c r="G1225" s="1">
        <v>43405</v>
      </c>
      <c r="H1225" s="1">
        <v>43375</v>
      </c>
      <c r="I1225" s="1">
        <v>43405</v>
      </c>
      <c r="J1225" s="966" t="s">
        <v>19215</v>
      </c>
      <c r="K1225" t="s">
        <v>19216</v>
      </c>
      <c r="L1225" t="s">
        <v>19217</v>
      </c>
      <c r="M1225" t="s">
        <v>19215</v>
      </c>
      <c r="N1225" t="s">
        <v>19217</v>
      </c>
    </row>
    <row r="1226" spans="1:14" x14ac:dyDescent="0.25">
      <c r="A1226" s="3">
        <v>1223</v>
      </c>
      <c r="B1226" t="s">
        <v>889</v>
      </c>
      <c r="C1226" t="s">
        <v>889</v>
      </c>
      <c r="D1226" t="s">
        <v>889</v>
      </c>
      <c r="E1226" t="s">
        <v>890</v>
      </c>
      <c r="F1226" t="s">
        <v>890</v>
      </c>
      <c r="G1226" s="1">
        <v>43405</v>
      </c>
      <c r="H1226" s="1">
        <v>43375</v>
      </c>
      <c r="I1226" s="1">
        <v>43405</v>
      </c>
      <c r="J1226" s="966" t="s">
        <v>19215</v>
      </c>
      <c r="K1226" t="s">
        <v>19216</v>
      </c>
      <c r="L1226" t="s">
        <v>19217</v>
      </c>
      <c r="M1226" t="s">
        <v>19215</v>
      </c>
      <c r="N1226" t="s">
        <v>19217</v>
      </c>
    </row>
    <row r="1227" spans="1:14" x14ac:dyDescent="0.25">
      <c r="A1227" s="3">
        <v>1224</v>
      </c>
      <c r="B1227" t="s">
        <v>889</v>
      </c>
      <c r="C1227" t="s">
        <v>889</v>
      </c>
      <c r="D1227" t="s">
        <v>889</v>
      </c>
      <c r="E1227" t="s">
        <v>890</v>
      </c>
      <c r="F1227" t="s">
        <v>890</v>
      </c>
      <c r="G1227" s="1">
        <v>43405</v>
      </c>
      <c r="H1227" s="1">
        <v>43375</v>
      </c>
      <c r="I1227" s="1">
        <v>43405</v>
      </c>
      <c r="J1227" s="966" t="s">
        <v>19215</v>
      </c>
      <c r="K1227" t="s">
        <v>19216</v>
      </c>
      <c r="L1227" t="s">
        <v>19217</v>
      </c>
      <c r="M1227" t="s">
        <v>19215</v>
      </c>
      <c r="N1227" t="s">
        <v>19217</v>
      </c>
    </row>
    <row r="1228" spans="1:14" x14ac:dyDescent="0.25">
      <c r="A1228" s="3">
        <v>1225</v>
      </c>
      <c r="B1228" t="s">
        <v>889</v>
      </c>
      <c r="C1228" t="s">
        <v>889</v>
      </c>
      <c r="D1228" t="s">
        <v>889</v>
      </c>
      <c r="E1228" t="s">
        <v>890</v>
      </c>
      <c r="F1228" t="s">
        <v>890</v>
      </c>
      <c r="G1228" s="1">
        <v>43405</v>
      </c>
      <c r="H1228" s="1">
        <v>43375</v>
      </c>
      <c r="I1228" s="1">
        <v>43405</v>
      </c>
      <c r="J1228" s="966" t="s">
        <v>19218</v>
      </c>
      <c r="K1228" t="s">
        <v>19219</v>
      </c>
      <c r="L1228" t="s">
        <v>19220</v>
      </c>
      <c r="M1228" t="s">
        <v>19218</v>
      </c>
      <c r="N1228" t="s">
        <v>19220</v>
      </c>
    </row>
    <row r="1229" spans="1:14" x14ac:dyDescent="0.25">
      <c r="A1229" s="3">
        <v>1226</v>
      </c>
      <c r="B1229" t="s">
        <v>889</v>
      </c>
      <c r="C1229" t="s">
        <v>889</v>
      </c>
      <c r="D1229" t="s">
        <v>889</v>
      </c>
      <c r="E1229" t="s">
        <v>890</v>
      </c>
      <c r="F1229" t="s">
        <v>890</v>
      </c>
      <c r="G1229" s="1">
        <v>43405</v>
      </c>
      <c r="H1229" s="1">
        <v>43375</v>
      </c>
      <c r="I1229" s="1">
        <v>43405</v>
      </c>
      <c r="J1229" s="966" t="s">
        <v>19221</v>
      </c>
      <c r="K1229" t="s">
        <v>19222</v>
      </c>
      <c r="L1229" t="s">
        <v>19223</v>
      </c>
      <c r="M1229" t="s">
        <v>19221</v>
      </c>
      <c r="N1229" t="s">
        <v>19223</v>
      </c>
    </row>
    <row r="1230" spans="1:14" x14ac:dyDescent="0.25">
      <c r="A1230" s="3">
        <v>1227</v>
      </c>
      <c r="B1230" t="s">
        <v>889</v>
      </c>
      <c r="C1230" t="s">
        <v>889</v>
      </c>
      <c r="D1230" t="s">
        <v>889</v>
      </c>
      <c r="E1230" t="s">
        <v>890</v>
      </c>
      <c r="F1230" t="s">
        <v>890</v>
      </c>
      <c r="G1230" s="1">
        <v>43405</v>
      </c>
      <c r="H1230" s="1">
        <v>43375</v>
      </c>
      <c r="I1230" s="1">
        <v>43405</v>
      </c>
      <c r="J1230" s="966" t="s">
        <v>19221</v>
      </c>
      <c r="K1230" t="s">
        <v>19222</v>
      </c>
      <c r="L1230" t="s">
        <v>19223</v>
      </c>
      <c r="M1230" t="s">
        <v>19221</v>
      </c>
      <c r="N1230" t="s">
        <v>19223</v>
      </c>
    </row>
    <row r="1231" spans="1:14" x14ac:dyDescent="0.25">
      <c r="A1231" s="3">
        <v>1228</v>
      </c>
      <c r="B1231" t="s">
        <v>889</v>
      </c>
      <c r="C1231" t="s">
        <v>889</v>
      </c>
      <c r="D1231" t="s">
        <v>889</v>
      </c>
      <c r="E1231" t="s">
        <v>890</v>
      </c>
      <c r="F1231" t="s">
        <v>890</v>
      </c>
      <c r="G1231" s="1">
        <v>43405</v>
      </c>
      <c r="H1231" s="1">
        <v>43375</v>
      </c>
      <c r="I1231" s="1">
        <v>43405</v>
      </c>
      <c r="J1231" s="966" t="s">
        <v>19221</v>
      </c>
      <c r="K1231" t="s">
        <v>19222</v>
      </c>
      <c r="L1231" t="s">
        <v>19223</v>
      </c>
      <c r="M1231" t="s">
        <v>19221</v>
      </c>
      <c r="N1231" t="s">
        <v>19223</v>
      </c>
    </row>
    <row r="1232" spans="1:14" x14ac:dyDescent="0.25">
      <c r="A1232" s="3">
        <v>1229</v>
      </c>
      <c r="B1232" t="s">
        <v>889</v>
      </c>
      <c r="C1232" t="s">
        <v>889</v>
      </c>
      <c r="D1232" t="s">
        <v>889</v>
      </c>
      <c r="E1232" t="s">
        <v>890</v>
      </c>
      <c r="F1232" t="s">
        <v>890</v>
      </c>
      <c r="G1232" s="1">
        <v>43405</v>
      </c>
      <c r="H1232" s="1">
        <v>43375</v>
      </c>
      <c r="I1232" s="1">
        <v>43405</v>
      </c>
      <c r="J1232" s="966" t="s">
        <v>19224</v>
      </c>
      <c r="K1232" t="s">
        <v>19225</v>
      </c>
      <c r="L1232" t="s">
        <v>19226</v>
      </c>
      <c r="M1232" t="s">
        <v>19224</v>
      </c>
      <c r="N1232" t="s">
        <v>19226</v>
      </c>
    </row>
    <row r="1233" spans="1:14" x14ac:dyDescent="0.25">
      <c r="A1233" s="3">
        <v>1230</v>
      </c>
      <c r="B1233" t="s">
        <v>889</v>
      </c>
      <c r="C1233" t="s">
        <v>889</v>
      </c>
      <c r="D1233" t="s">
        <v>889</v>
      </c>
      <c r="E1233" t="s">
        <v>890</v>
      </c>
      <c r="F1233" t="s">
        <v>890</v>
      </c>
      <c r="G1233" s="1">
        <v>43405</v>
      </c>
      <c r="H1233" s="1">
        <v>43375</v>
      </c>
      <c r="I1233" s="1">
        <v>43405</v>
      </c>
      <c r="J1233" s="966" t="s">
        <v>19224</v>
      </c>
      <c r="K1233" t="s">
        <v>19225</v>
      </c>
      <c r="L1233" t="s">
        <v>19226</v>
      </c>
      <c r="M1233" t="s">
        <v>19224</v>
      </c>
      <c r="N1233" t="s">
        <v>19226</v>
      </c>
    </row>
    <row r="1234" spans="1:14" x14ac:dyDescent="0.25">
      <c r="A1234" s="3">
        <v>1231</v>
      </c>
      <c r="B1234" t="s">
        <v>889</v>
      </c>
      <c r="C1234" t="s">
        <v>889</v>
      </c>
      <c r="D1234" t="s">
        <v>889</v>
      </c>
      <c r="E1234" t="s">
        <v>890</v>
      </c>
      <c r="F1234" t="s">
        <v>890</v>
      </c>
      <c r="G1234" s="1">
        <v>43405</v>
      </c>
      <c r="H1234" s="1">
        <v>43375</v>
      </c>
      <c r="I1234" s="1">
        <v>43405</v>
      </c>
      <c r="J1234" s="966" t="s">
        <v>19224</v>
      </c>
      <c r="K1234" t="s">
        <v>19225</v>
      </c>
      <c r="L1234" t="s">
        <v>19226</v>
      </c>
      <c r="M1234" t="s">
        <v>19224</v>
      </c>
      <c r="N1234" t="s">
        <v>19226</v>
      </c>
    </row>
    <row r="1235" spans="1:14" x14ac:dyDescent="0.25">
      <c r="A1235" s="3">
        <v>1232</v>
      </c>
      <c r="B1235" t="s">
        <v>889</v>
      </c>
      <c r="C1235" t="s">
        <v>889</v>
      </c>
      <c r="D1235" t="s">
        <v>889</v>
      </c>
      <c r="E1235" t="s">
        <v>890</v>
      </c>
      <c r="F1235" t="s">
        <v>890</v>
      </c>
      <c r="G1235" s="1">
        <v>43405</v>
      </c>
      <c r="H1235" s="1">
        <v>43375</v>
      </c>
      <c r="I1235" s="1">
        <v>43405</v>
      </c>
      <c r="J1235" s="966" t="s">
        <v>19227</v>
      </c>
      <c r="K1235" t="s">
        <v>19228</v>
      </c>
      <c r="L1235" t="s">
        <v>19229</v>
      </c>
      <c r="M1235" t="s">
        <v>19227</v>
      </c>
      <c r="N1235" t="s">
        <v>19229</v>
      </c>
    </row>
    <row r="1236" spans="1:14" x14ac:dyDescent="0.25">
      <c r="A1236" s="3">
        <v>1233</v>
      </c>
      <c r="B1236" t="s">
        <v>889</v>
      </c>
      <c r="C1236" t="s">
        <v>889</v>
      </c>
      <c r="D1236" t="s">
        <v>889</v>
      </c>
      <c r="E1236" t="s">
        <v>890</v>
      </c>
      <c r="F1236" t="s">
        <v>890</v>
      </c>
      <c r="G1236" s="1">
        <v>43405</v>
      </c>
      <c r="H1236" s="1">
        <v>43375</v>
      </c>
      <c r="I1236" s="1">
        <v>43405</v>
      </c>
      <c r="J1236" s="966" t="s">
        <v>19227</v>
      </c>
      <c r="K1236" t="s">
        <v>19228</v>
      </c>
      <c r="L1236" t="s">
        <v>19229</v>
      </c>
      <c r="M1236" t="s">
        <v>19227</v>
      </c>
      <c r="N1236" t="s">
        <v>19229</v>
      </c>
    </row>
    <row r="1237" spans="1:14" x14ac:dyDescent="0.25">
      <c r="A1237" s="3">
        <v>1234</v>
      </c>
      <c r="B1237" t="s">
        <v>889</v>
      </c>
      <c r="C1237" t="s">
        <v>889</v>
      </c>
      <c r="D1237" t="s">
        <v>889</v>
      </c>
      <c r="E1237" t="s">
        <v>890</v>
      </c>
      <c r="F1237" t="s">
        <v>890</v>
      </c>
      <c r="G1237" s="1">
        <v>43405</v>
      </c>
      <c r="H1237" s="1">
        <v>43375</v>
      </c>
      <c r="I1237" s="1">
        <v>43405</v>
      </c>
      <c r="J1237" s="966" t="s">
        <v>19227</v>
      </c>
      <c r="K1237" t="s">
        <v>19228</v>
      </c>
      <c r="L1237" t="s">
        <v>19229</v>
      </c>
      <c r="M1237" t="s">
        <v>19227</v>
      </c>
      <c r="N1237" t="s">
        <v>19229</v>
      </c>
    </row>
    <row r="1238" spans="1:14" x14ac:dyDescent="0.25">
      <c r="A1238" s="3">
        <v>1235</v>
      </c>
      <c r="B1238" t="s">
        <v>889</v>
      </c>
      <c r="C1238" t="s">
        <v>889</v>
      </c>
      <c r="D1238" t="s">
        <v>889</v>
      </c>
      <c r="E1238" t="s">
        <v>890</v>
      </c>
      <c r="F1238" t="s">
        <v>890</v>
      </c>
      <c r="G1238" s="1">
        <v>43405</v>
      </c>
      <c r="H1238" s="1">
        <v>43375</v>
      </c>
      <c r="I1238" s="1">
        <v>43405</v>
      </c>
      <c r="J1238" s="966" t="s">
        <v>19230</v>
      </c>
      <c r="K1238" t="s">
        <v>19231</v>
      </c>
      <c r="L1238" t="s">
        <v>19232</v>
      </c>
      <c r="M1238" t="s">
        <v>19230</v>
      </c>
      <c r="N1238" t="s">
        <v>19232</v>
      </c>
    </row>
    <row r="1239" spans="1:14" x14ac:dyDescent="0.25">
      <c r="A1239" s="3">
        <v>1236</v>
      </c>
      <c r="B1239" t="s">
        <v>889</v>
      </c>
      <c r="C1239" t="s">
        <v>889</v>
      </c>
      <c r="D1239" t="s">
        <v>889</v>
      </c>
      <c r="E1239" t="s">
        <v>890</v>
      </c>
      <c r="F1239" t="s">
        <v>890</v>
      </c>
      <c r="G1239" s="1">
        <v>43405</v>
      </c>
      <c r="H1239" s="1">
        <v>43375</v>
      </c>
      <c r="I1239" s="1">
        <v>43405</v>
      </c>
      <c r="J1239" s="966" t="s">
        <v>19233</v>
      </c>
      <c r="K1239" t="s">
        <v>19234</v>
      </c>
      <c r="L1239" t="s">
        <v>19235</v>
      </c>
      <c r="M1239" t="s">
        <v>19233</v>
      </c>
      <c r="N1239" t="s">
        <v>19235</v>
      </c>
    </row>
    <row r="1240" spans="1:14" x14ac:dyDescent="0.25">
      <c r="A1240" s="3">
        <v>1237</v>
      </c>
      <c r="B1240" t="s">
        <v>889</v>
      </c>
      <c r="C1240" t="s">
        <v>889</v>
      </c>
      <c r="D1240" t="s">
        <v>889</v>
      </c>
      <c r="E1240" t="s">
        <v>890</v>
      </c>
      <c r="F1240" t="s">
        <v>890</v>
      </c>
      <c r="G1240" s="1">
        <v>43405</v>
      </c>
      <c r="H1240" s="1">
        <v>43375</v>
      </c>
      <c r="I1240" s="1">
        <v>43405</v>
      </c>
      <c r="J1240" s="966" t="s">
        <v>19233</v>
      </c>
      <c r="K1240" t="s">
        <v>19234</v>
      </c>
      <c r="L1240" t="s">
        <v>19235</v>
      </c>
      <c r="M1240" t="s">
        <v>19233</v>
      </c>
      <c r="N1240" t="s">
        <v>19235</v>
      </c>
    </row>
    <row r="1241" spans="1:14" x14ac:dyDescent="0.25">
      <c r="A1241" s="3">
        <v>1238</v>
      </c>
      <c r="B1241" t="s">
        <v>889</v>
      </c>
      <c r="C1241" t="s">
        <v>889</v>
      </c>
      <c r="D1241" t="s">
        <v>889</v>
      </c>
      <c r="E1241" t="s">
        <v>890</v>
      </c>
      <c r="F1241" t="s">
        <v>890</v>
      </c>
      <c r="G1241" s="1">
        <v>43405</v>
      </c>
      <c r="H1241" s="1">
        <v>43375</v>
      </c>
      <c r="I1241" s="1">
        <v>43405</v>
      </c>
      <c r="J1241" s="966" t="s">
        <v>19236</v>
      </c>
      <c r="K1241" t="s">
        <v>19237</v>
      </c>
      <c r="L1241" t="s">
        <v>19238</v>
      </c>
      <c r="M1241" t="s">
        <v>19236</v>
      </c>
      <c r="N1241" t="s">
        <v>19238</v>
      </c>
    </row>
    <row r="1242" spans="1:14" x14ac:dyDescent="0.25">
      <c r="A1242" s="3">
        <v>1239</v>
      </c>
      <c r="B1242" t="s">
        <v>889</v>
      </c>
      <c r="C1242" t="s">
        <v>889</v>
      </c>
      <c r="D1242" t="s">
        <v>889</v>
      </c>
      <c r="E1242" t="s">
        <v>890</v>
      </c>
      <c r="F1242" t="s">
        <v>890</v>
      </c>
      <c r="G1242" s="1">
        <v>43405</v>
      </c>
      <c r="H1242" s="1">
        <v>43375</v>
      </c>
      <c r="I1242" s="1">
        <v>43405</v>
      </c>
      <c r="J1242" s="966" t="s">
        <v>19236</v>
      </c>
      <c r="K1242" t="s">
        <v>19237</v>
      </c>
      <c r="L1242" t="s">
        <v>19238</v>
      </c>
      <c r="M1242" t="s">
        <v>19236</v>
      </c>
      <c r="N1242" t="s">
        <v>19238</v>
      </c>
    </row>
    <row r="1243" spans="1:14" x14ac:dyDescent="0.25">
      <c r="A1243" s="3">
        <v>1240</v>
      </c>
      <c r="B1243" t="s">
        <v>889</v>
      </c>
      <c r="C1243" t="s">
        <v>889</v>
      </c>
      <c r="D1243" t="s">
        <v>889</v>
      </c>
      <c r="E1243" t="s">
        <v>890</v>
      </c>
      <c r="F1243" t="s">
        <v>890</v>
      </c>
      <c r="G1243" s="1">
        <v>43405</v>
      </c>
      <c r="H1243" s="1">
        <v>43375</v>
      </c>
      <c r="I1243" s="1">
        <v>43405</v>
      </c>
      <c r="J1243" s="966" t="s">
        <v>19236</v>
      </c>
      <c r="K1243" t="s">
        <v>19237</v>
      </c>
      <c r="L1243" t="s">
        <v>19238</v>
      </c>
      <c r="M1243" t="s">
        <v>19236</v>
      </c>
      <c r="N1243" t="s">
        <v>19238</v>
      </c>
    </row>
    <row r="1244" spans="1:14" x14ac:dyDescent="0.25">
      <c r="A1244" s="3">
        <v>1241</v>
      </c>
      <c r="B1244" t="s">
        <v>889</v>
      </c>
      <c r="C1244" t="s">
        <v>889</v>
      </c>
      <c r="D1244" t="s">
        <v>889</v>
      </c>
      <c r="E1244" t="s">
        <v>890</v>
      </c>
      <c r="F1244" t="s">
        <v>890</v>
      </c>
      <c r="G1244" s="1">
        <v>43405</v>
      </c>
      <c r="H1244" s="1">
        <v>43375</v>
      </c>
      <c r="I1244" s="1">
        <v>43405</v>
      </c>
      <c r="J1244" s="966" t="s">
        <v>19239</v>
      </c>
      <c r="K1244" t="s">
        <v>19240</v>
      </c>
      <c r="L1244" t="s">
        <v>19241</v>
      </c>
      <c r="M1244" t="s">
        <v>19239</v>
      </c>
      <c r="N1244" t="s">
        <v>19241</v>
      </c>
    </row>
    <row r="1245" spans="1:14" x14ac:dyDescent="0.25">
      <c r="A1245" s="3">
        <v>1242</v>
      </c>
      <c r="B1245" t="s">
        <v>889</v>
      </c>
      <c r="C1245" t="s">
        <v>889</v>
      </c>
      <c r="D1245" t="s">
        <v>889</v>
      </c>
      <c r="E1245" t="s">
        <v>890</v>
      </c>
      <c r="F1245" t="s">
        <v>890</v>
      </c>
      <c r="G1245" s="1">
        <v>43405</v>
      </c>
      <c r="H1245" s="1">
        <v>43375</v>
      </c>
      <c r="I1245" s="1">
        <v>43405</v>
      </c>
      <c r="J1245" s="966" t="s">
        <v>19242</v>
      </c>
      <c r="K1245" t="s">
        <v>19243</v>
      </c>
      <c r="L1245" t="s">
        <v>19244</v>
      </c>
      <c r="M1245" t="s">
        <v>12</v>
      </c>
      <c r="N1245" t="s">
        <v>12</v>
      </c>
    </row>
    <row r="1246" spans="1:14" x14ac:dyDescent="0.25">
      <c r="A1246" s="3">
        <v>1243</v>
      </c>
      <c r="B1246" t="s">
        <v>889</v>
      </c>
      <c r="C1246" t="s">
        <v>889</v>
      </c>
      <c r="D1246" t="s">
        <v>889</v>
      </c>
      <c r="E1246" t="s">
        <v>890</v>
      </c>
      <c r="F1246" t="s">
        <v>890</v>
      </c>
      <c r="G1246" s="1">
        <v>43405</v>
      </c>
      <c r="H1246" s="1">
        <v>43375</v>
      </c>
      <c r="I1246" s="1">
        <v>43405</v>
      </c>
      <c r="J1246" s="966" t="s">
        <v>19245</v>
      </c>
      <c r="K1246" t="s">
        <v>19246</v>
      </c>
      <c r="L1246" t="s">
        <v>19247</v>
      </c>
      <c r="M1246" t="s">
        <v>19245</v>
      </c>
      <c r="N1246" t="s">
        <v>19247</v>
      </c>
    </row>
    <row r="1247" spans="1:14" x14ac:dyDescent="0.25">
      <c r="A1247" s="3">
        <v>1244</v>
      </c>
      <c r="B1247" t="s">
        <v>889</v>
      </c>
      <c r="C1247" t="s">
        <v>889</v>
      </c>
      <c r="D1247" t="s">
        <v>889</v>
      </c>
      <c r="E1247" t="s">
        <v>890</v>
      </c>
      <c r="F1247" t="s">
        <v>890</v>
      </c>
      <c r="G1247" s="1">
        <v>43405</v>
      </c>
      <c r="H1247" s="1">
        <v>43375</v>
      </c>
      <c r="I1247" s="1">
        <v>43405</v>
      </c>
      <c r="J1247" s="966" t="s">
        <v>19245</v>
      </c>
      <c r="K1247" t="s">
        <v>19246</v>
      </c>
      <c r="L1247" t="s">
        <v>19247</v>
      </c>
      <c r="M1247" t="s">
        <v>19245</v>
      </c>
      <c r="N1247" t="s">
        <v>19247</v>
      </c>
    </row>
    <row r="1248" spans="1:14" x14ac:dyDescent="0.25">
      <c r="A1248" s="3">
        <v>1245</v>
      </c>
      <c r="B1248" t="s">
        <v>889</v>
      </c>
      <c r="C1248" t="s">
        <v>889</v>
      </c>
      <c r="D1248" t="s">
        <v>889</v>
      </c>
      <c r="E1248" t="s">
        <v>890</v>
      </c>
      <c r="F1248" t="s">
        <v>890</v>
      </c>
      <c r="G1248" s="1">
        <v>43405</v>
      </c>
      <c r="H1248" s="1">
        <v>43375</v>
      </c>
      <c r="I1248" s="1">
        <v>43405</v>
      </c>
      <c r="J1248" s="966" t="s">
        <v>19248</v>
      </c>
      <c r="K1248" t="s">
        <v>19249</v>
      </c>
      <c r="L1248" t="s">
        <v>19250</v>
      </c>
      <c r="M1248" t="s">
        <v>19248</v>
      </c>
      <c r="N1248" t="s">
        <v>19250</v>
      </c>
    </row>
    <row r="1249" spans="1:14" x14ac:dyDescent="0.25">
      <c r="A1249" s="3">
        <v>1246</v>
      </c>
      <c r="B1249" t="s">
        <v>889</v>
      </c>
      <c r="C1249" t="s">
        <v>889</v>
      </c>
      <c r="D1249" t="s">
        <v>889</v>
      </c>
      <c r="E1249" t="s">
        <v>890</v>
      </c>
      <c r="F1249" t="s">
        <v>890</v>
      </c>
      <c r="G1249" s="1">
        <v>43405</v>
      </c>
      <c r="H1249" s="1">
        <v>43375</v>
      </c>
      <c r="I1249" s="1">
        <v>43405</v>
      </c>
      <c r="J1249" s="966" t="s">
        <v>19251</v>
      </c>
      <c r="K1249" t="s">
        <v>19252</v>
      </c>
      <c r="L1249" t="s">
        <v>19253</v>
      </c>
      <c r="M1249" t="s">
        <v>19251</v>
      </c>
      <c r="N1249" t="s">
        <v>19253</v>
      </c>
    </row>
    <row r="1250" spans="1:14" x14ac:dyDescent="0.25">
      <c r="A1250" s="3">
        <v>1247</v>
      </c>
      <c r="B1250" t="s">
        <v>889</v>
      </c>
      <c r="C1250" t="s">
        <v>889</v>
      </c>
      <c r="D1250" t="s">
        <v>889</v>
      </c>
      <c r="E1250" t="s">
        <v>890</v>
      </c>
      <c r="F1250" t="s">
        <v>890</v>
      </c>
      <c r="G1250" s="1">
        <v>43405</v>
      </c>
      <c r="H1250" s="1">
        <v>43375</v>
      </c>
      <c r="I1250" s="1">
        <v>43405</v>
      </c>
      <c r="J1250" s="966" t="s">
        <v>19254</v>
      </c>
      <c r="K1250" t="s">
        <v>19255</v>
      </c>
      <c r="L1250" t="s">
        <v>19256</v>
      </c>
      <c r="M1250" t="s">
        <v>19254</v>
      </c>
      <c r="N1250" t="s">
        <v>19256</v>
      </c>
    </row>
    <row r="1251" spans="1:14" x14ac:dyDescent="0.25">
      <c r="A1251" s="3">
        <v>1248</v>
      </c>
      <c r="B1251" t="s">
        <v>889</v>
      </c>
      <c r="C1251" t="s">
        <v>889</v>
      </c>
      <c r="D1251" t="s">
        <v>889</v>
      </c>
      <c r="E1251" t="s">
        <v>890</v>
      </c>
      <c r="F1251" t="s">
        <v>890</v>
      </c>
      <c r="G1251" s="1">
        <v>43405</v>
      </c>
      <c r="H1251" s="1">
        <v>43375</v>
      </c>
      <c r="I1251" s="1">
        <v>43405</v>
      </c>
      <c r="J1251" s="966" t="s">
        <v>19257</v>
      </c>
      <c r="K1251" t="s">
        <v>19258</v>
      </c>
      <c r="L1251" t="s">
        <v>19259</v>
      </c>
      <c r="M1251" t="s">
        <v>19257</v>
      </c>
      <c r="N1251" t="s">
        <v>19259</v>
      </c>
    </row>
    <row r="1252" spans="1:14" x14ac:dyDescent="0.25">
      <c r="A1252" s="3">
        <v>1249</v>
      </c>
      <c r="B1252" t="s">
        <v>889</v>
      </c>
      <c r="C1252" t="s">
        <v>889</v>
      </c>
      <c r="D1252" t="s">
        <v>889</v>
      </c>
      <c r="E1252" t="s">
        <v>890</v>
      </c>
      <c r="F1252" t="s">
        <v>890</v>
      </c>
      <c r="G1252" s="1">
        <v>43405</v>
      </c>
      <c r="H1252" s="1">
        <v>43375</v>
      </c>
      <c r="I1252" s="1">
        <v>43405</v>
      </c>
      <c r="J1252" s="966" t="s">
        <v>19257</v>
      </c>
      <c r="K1252" t="s">
        <v>19258</v>
      </c>
      <c r="L1252" t="s">
        <v>19259</v>
      </c>
      <c r="M1252" t="s">
        <v>19257</v>
      </c>
      <c r="N1252" t="s">
        <v>19259</v>
      </c>
    </row>
    <row r="1253" spans="1:14" x14ac:dyDescent="0.25">
      <c r="A1253" s="3">
        <v>1250</v>
      </c>
      <c r="B1253" t="s">
        <v>889</v>
      </c>
      <c r="C1253" t="s">
        <v>889</v>
      </c>
      <c r="D1253" t="s">
        <v>889</v>
      </c>
      <c r="E1253" t="s">
        <v>890</v>
      </c>
      <c r="F1253" t="s">
        <v>890</v>
      </c>
      <c r="G1253" s="1">
        <v>43405</v>
      </c>
      <c r="H1253" s="1">
        <v>43375</v>
      </c>
      <c r="I1253" s="1">
        <v>43405</v>
      </c>
      <c r="J1253" s="966" t="s">
        <v>19257</v>
      </c>
      <c r="K1253" t="s">
        <v>19258</v>
      </c>
      <c r="L1253" t="s">
        <v>19259</v>
      </c>
      <c r="M1253" t="s">
        <v>19257</v>
      </c>
      <c r="N1253" t="s">
        <v>19259</v>
      </c>
    </row>
    <row r="1254" spans="1:14" x14ac:dyDescent="0.25">
      <c r="A1254" s="3">
        <v>1251</v>
      </c>
      <c r="B1254" t="s">
        <v>889</v>
      </c>
      <c r="C1254" t="s">
        <v>889</v>
      </c>
      <c r="D1254" t="s">
        <v>889</v>
      </c>
      <c r="E1254" t="s">
        <v>890</v>
      </c>
      <c r="F1254" t="s">
        <v>890</v>
      </c>
      <c r="G1254" s="1">
        <v>43405</v>
      </c>
      <c r="H1254" s="1">
        <v>43375</v>
      </c>
      <c r="I1254" s="1">
        <v>43405</v>
      </c>
      <c r="J1254" s="966" t="s">
        <v>19260</v>
      </c>
      <c r="K1254" t="s">
        <v>19261</v>
      </c>
      <c r="L1254" t="s">
        <v>19262</v>
      </c>
      <c r="M1254" t="s">
        <v>19260</v>
      </c>
      <c r="N1254" t="s">
        <v>19262</v>
      </c>
    </row>
    <row r="1255" spans="1:14" x14ac:dyDescent="0.25">
      <c r="A1255" s="3">
        <v>1252</v>
      </c>
      <c r="B1255" t="s">
        <v>889</v>
      </c>
      <c r="C1255" t="s">
        <v>889</v>
      </c>
      <c r="D1255" t="s">
        <v>889</v>
      </c>
      <c r="E1255" t="s">
        <v>890</v>
      </c>
      <c r="F1255" t="s">
        <v>890</v>
      </c>
      <c r="G1255" s="1">
        <v>43405</v>
      </c>
      <c r="H1255" s="1">
        <v>43375</v>
      </c>
      <c r="I1255" s="1">
        <v>43405</v>
      </c>
      <c r="J1255" s="966" t="s">
        <v>19260</v>
      </c>
      <c r="K1255" t="s">
        <v>19261</v>
      </c>
      <c r="L1255" t="s">
        <v>19262</v>
      </c>
      <c r="M1255" t="s">
        <v>19260</v>
      </c>
      <c r="N1255" t="s">
        <v>19262</v>
      </c>
    </row>
    <row r="1256" spans="1:14" x14ac:dyDescent="0.25">
      <c r="A1256" s="3">
        <v>1253</v>
      </c>
      <c r="B1256" t="s">
        <v>889</v>
      </c>
      <c r="C1256" t="s">
        <v>889</v>
      </c>
      <c r="D1256" t="s">
        <v>889</v>
      </c>
      <c r="E1256" t="s">
        <v>890</v>
      </c>
      <c r="F1256" t="s">
        <v>890</v>
      </c>
      <c r="G1256" s="1">
        <v>43405</v>
      </c>
      <c r="H1256" s="1">
        <v>43375</v>
      </c>
      <c r="I1256" s="1">
        <v>43405</v>
      </c>
      <c r="J1256" s="966" t="s">
        <v>19260</v>
      </c>
      <c r="K1256" t="s">
        <v>19261</v>
      </c>
      <c r="L1256" t="s">
        <v>19262</v>
      </c>
      <c r="M1256" t="s">
        <v>19260</v>
      </c>
      <c r="N1256" t="s">
        <v>19262</v>
      </c>
    </row>
    <row r="1257" spans="1:14" x14ac:dyDescent="0.25">
      <c r="A1257" s="3">
        <v>1254</v>
      </c>
      <c r="B1257" t="s">
        <v>889</v>
      </c>
      <c r="C1257" t="s">
        <v>889</v>
      </c>
      <c r="D1257" t="s">
        <v>889</v>
      </c>
      <c r="E1257" t="s">
        <v>890</v>
      </c>
      <c r="F1257" t="s">
        <v>890</v>
      </c>
      <c r="G1257" s="1">
        <v>43405</v>
      </c>
      <c r="H1257" s="1">
        <v>43375</v>
      </c>
      <c r="I1257" s="1">
        <v>43405</v>
      </c>
      <c r="J1257" s="966" t="s">
        <v>19263</v>
      </c>
      <c r="K1257" t="s">
        <v>19264</v>
      </c>
      <c r="L1257" t="s">
        <v>19265</v>
      </c>
      <c r="M1257" t="s">
        <v>19263</v>
      </c>
      <c r="N1257" t="s">
        <v>19265</v>
      </c>
    </row>
    <row r="1258" spans="1:14" x14ac:dyDescent="0.25">
      <c r="A1258" s="3">
        <v>1255</v>
      </c>
      <c r="B1258" t="s">
        <v>889</v>
      </c>
      <c r="C1258" t="s">
        <v>889</v>
      </c>
      <c r="D1258" t="s">
        <v>889</v>
      </c>
      <c r="E1258" t="s">
        <v>890</v>
      </c>
      <c r="F1258" t="s">
        <v>890</v>
      </c>
      <c r="G1258" s="1">
        <v>43405</v>
      </c>
      <c r="H1258" s="1">
        <v>43375</v>
      </c>
      <c r="I1258" s="1">
        <v>43405</v>
      </c>
      <c r="J1258" s="966" t="s">
        <v>19266</v>
      </c>
      <c r="K1258" t="s">
        <v>19267</v>
      </c>
      <c r="L1258" t="s">
        <v>19268</v>
      </c>
      <c r="M1258" t="s">
        <v>19266</v>
      </c>
      <c r="N1258" t="s">
        <v>19268</v>
      </c>
    </row>
    <row r="1259" spans="1:14" x14ac:dyDescent="0.25">
      <c r="A1259" s="3">
        <v>1256</v>
      </c>
      <c r="B1259" t="s">
        <v>889</v>
      </c>
      <c r="C1259" t="s">
        <v>889</v>
      </c>
      <c r="D1259" t="s">
        <v>889</v>
      </c>
      <c r="E1259" t="s">
        <v>890</v>
      </c>
      <c r="F1259" t="s">
        <v>890</v>
      </c>
      <c r="G1259" s="1">
        <v>43405</v>
      </c>
      <c r="H1259" s="1">
        <v>43375</v>
      </c>
      <c r="I1259" s="1">
        <v>43405</v>
      </c>
      <c r="J1259" s="966" t="s">
        <v>19266</v>
      </c>
      <c r="K1259" t="s">
        <v>19267</v>
      </c>
      <c r="L1259" t="s">
        <v>19268</v>
      </c>
      <c r="M1259" t="s">
        <v>19266</v>
      </c>
      <c r="N1259" t="s">
        <v>19268</v>
      </c>
    </row>
    <row r="1260" spans="1:14" x14ac:dyDescent="0.25">
      <c r="A1260" s="3">
        <v>1257</v>
      </c>
      <c r="B1260" t="s">
        <v>889</v>
      </c>
      <c r="C1260" t="s">
        <v>889</v>
      </c>
      <c r="D1260" t="s">
        <v>889</v>
      </c>
      <c r="E1260" t="s">
        <v>890</v>
      </c>
      <c r="F1260" t="s">
        <v>890</v>
      </c>
      <c r="G1260" s="1">
        <v>43405</v>
      </c>
      <c r="H1260" s="1">
        <v>43375</v>
      </c>
      <c r="I1260" s="1">
        <v>43405</v>
      </c>
      <c r="J1260" s="966" t="s">
        <v>19266</v>
      </c>
      <c r="K1260" t="s">
        <v>19267</v>
      </c>
      <c r="L1260" t="s">
        <v>19268</v>
      </c>
      <c r="M1260" t="s">
        <v>19269</v>
      </c>
      <c r="N1260" t="s">
        <v>19268</v>
      </c>
    </row>
    <row r="1261" spans="1:14" x14ac:dyDescent="0.25">
      <c r="A1261" s="3">
        <v>1258</v>
      </c>
      <c r="B1261" t="s">
        <v>889</v>
      </c>
      <c r="C1261" t="s">
        <v>889</v>
      </c>
      <c r="D1261" t="s">
        <v>889</v>
      </c>
      <c r="E1261" t="s">
        <v>890</v>
      </c>
      <c r="F1261" t="s">
        <v>890</v>
      </c>
      <c r="G1261" s="1">
        <v>43405</v>
      </c>
      <c r="H1261" s="1">
        <v>43375</v>
      </c>
      <c r="I1261" s="1">
        <v>43405</v>
      </c>
      <c r="J1261" s="966" t="s">
        <v>19270</v>
      </c>
      <c r="K1261" t="s">
        <v>19271</v>
      </c>
      <c r="L1261" t="s">
        <v>19272</v>
      </c>
      <c r="M1261" t="s">
        <v>19270</v>
      </c>
      <c r="N1261" t="s">
        <v>19272</v>
      </c>
    </row>
    <row r="1262" spans="1:14" x14ac:dyDescent="0.25">
      <c r="A1262" s="3">
        <v>1259</v>
      </c>
      <c r="B1262" t="s">
        <v>889</v>
      </c>
      <c r="C1262" t="s">
        <v>889</v>
      </c>
      <c r="D1262" t="s">
        <v>889</v>
      </c>
      <c r="E1262" t="s">
        <v>890</v>
      </c>
      <c r="F1262" t="s">
        <v>890</v>
      </c>
      <c r="G1262" s="1">
        <v>43405</v>
      </c>
      <c r="H1262" s="1">
        <v>43375</v>
      </c>
      <c r="I1262" s="1">
        <v>43405</v>
      </c>
      <c r="J1262" s="966" t="s">
        <v>19273</v>
      </c>
      <c r="K1262" t="s">
        <v>19274</v>
      </c>
      <c r="L1262" t="s">
        <v>19275</v>
      </c>
      <c r="M1262" t="s">
        <v>19273</v>
      </c>
      <c r="N1262" t="s">
        <v>19275</v>
      </c>
    </row>
    <row r="1263" spans="1:14" x14ac:dyDescent="0.25">
      <c r="A1263" s="3">
        <v>1260</v>
      </c>
      <c r="B1263" t="s">
        <v>889</v>
      </c>
      <c r="C1263" t="s">
        <v>889</v>
      </c>
      <c r="D1263" t="s">
        <v>889</v>
      </c>
      <c r="E1263" t="s">
        <v>890</v>
      </c>
      <c r="F1263" t="s">
        <v>890</v>
      </c>
      <c r="G1263" s="1">
        <v>43405</v>
      </c>
      <c r="H1263" s="1">
        <v>43375</v>
      </c>
      <c r="I1263" s="1">
        <v>43405</v>
      </c>
      <c r="J1263" s="966" t="s">
        <v>19276</v>
      </c>
      <c r="K1263" t="s">
        <v>19277</v>
      </c>
      <c r="L1263" t="s">
        <v>19278</v>
      </c>
      <c r="M1263" t="s">
        <v>19276</v>
      </c>
      <c r="N1263" t="s">
        <v>19278</v>
      </c>
    </row>
    <row r="1264" spans="1:14" x14ac:dyDescent="0.25">
      <c r="A1264" s="3">
        <v>1261</v>
      </c>
      <c r="B1264" t="s">
        <v>889</v>
      </c>
      <c r="C1264" t="s">
        <v>889</v>
      </c>
      <c r="D1264" t="s">
        <v>889</v>
      </c>
      <c r="E1264" t="s">
        <v>890</v>
      </c>
      <c r="F1264" t="s">
        <v>890</v>
      </c>
      <c r="G1264" s="1">
        <v>43405</v>
      </c>
      <c r="H1264" s="1">
        <v>43375</v>
      </c>
      <c r="I1264" s="1">
        <v>43405</v>
      </c>
      <c r="J1264" s="966" t="s">
        <v>19276</v>
      </c>
      <c r="K1264" t="s">
        <v>19277</v>
      </c>
      <c r="L1264" t="s">
        <v>19278</v>
      </c>
      <c r="M1264" t="s">
        <v>19276</v>
      </c>
      <c r="N1264" t="s">
        <v>19278</v>
      </c>
    </row>
    <row r="1265" spans="1:14" x14ac:dyDescent="0.25">
      <c r="A1265" s="3">
        <v>1262</v>
      </c>
      <c r="B1265" t="s">
        <v>889</v>
      </c>
      <c r="C1265" t="s">
        <v>889</v>
      </c>
      <c r="D1265" t="s">
        <v>889</v>
      </c>
      <c r="E1265" t="s">
        <v>890</v>
      </c>
      <c r="F1265" t="s">
        <v>890</v>
      </c>
      <c r="G1265" s="1">
        <v>43405</v>
      </c>
      <c r="H1265" s="1">
        <v>43375</v>
      </c>
      <c r="I1265" s="1">
        <v>43405</v>
      </c>
      <c r="J1265" s="966" t="s">
        <v>19276</v>
      </c>
      <c r="K1265" t="s">
        <v>19277</v>
      </c>
      <c r="L1265" t="s">
        <v>19278</v>
      </c>
      <c r="M1265" t="s">
        <v>19276</v>
      </c>
      <c r="N1265" t="s">
        <v>19278</v>
      </c>
    </row>
    <row r="1266" spans="1:14" x14ac:dyDescent="0.25">
      <c r="A1266" s="3">
        <v>1263</v>
      </c>
      <c r="B1266" t="s">
        <v>889</v>
      </c>
      <c r="C1266" t="s">
        <v>889</v>
      </c>
      <c r="D1266" t="s">
        <v>889</v>
      </c>
      <c r="E1266" t="s">
        <v>890</v>
      </c>
      <c r="F1266" t="s">
        <v>890</v>
      </c>
      <c r="G1266" s="1">
        <v>43405</v>
      </c>
      <c r="H1266" s="1">
        <v>43375</v>
      </c>
      <c r="I1266" s="1">
        <v>43405</v>
      </c>
      <c r="J1266" s="966" t="s">
        <v>19279</v>
      </c>
      <c r="K1266" t="s">
        <v>19280</v>
      </c>
      <c r="L1266" t="s">
        <v>19281</v>
      </c>
      <c r="M1266" t="s">
        <v>19279</v>
      </c>
      <c r="N1266" t="s">
        <v>19281</v>
      </c>
    </row>
    <row r="1267" spans="1:14" x14ac:dyDescent="0.25">
      <c r="A1267" s="3">
        <v>1264</v>
      </c>
      <c r="B1267" t="s">
        <v>889</v>
      </c>
      <c r="C1267" t="s">
        <v>889</v>
      </c>
      <c r="D1267" t="s">
        <v>889</v>
      </c>
      <c r="E1267" t="s">
        <v>890</v>
      </c>
      <c r="F1267" t="s">
        <v>890</v>
      </c>
      <c r="G1267" s="1">
        <v>43405</v>
      </c>
      <c r="H1267" s="1">
        <v>43375</v>
      </c>
      <c r="I1267" s="1">
        <v>43405</v>
      </c>
      <c r="J1267" s="966" t="s">
        <v>19279</v>
      </c>
      <c r="K1267" t="s">
        <v>19280</v>
      </c>
      <c r="L1267" t="s">
        <v>19281</v>
      </c>
      <c r="M1267" t="s">
        <v>19279</v>
      </c>
      <c r="N1267" t="s">
        <v>19281</v>
      </c>
    </row>
    <row r="1268" spans="1:14" x14ac:dyDescent="0.25">
      <c r="A1268" s="3">
        <v>1265</v>
      </c>
      <c r="B1268" t="s">
        <v>889</v>
      </c>
      <c r="C1268" t="s">
        <v>889</v>
      </c>
      <c r="D1268" t="s">
        <v>889</v>
      </c>
      <c r="E1268" t="s">
        <v>890</v>
      </c>
      <c r="F1268" t="s">
        <v>890</v>
      </c>
      <c r="G1268" s="1">
        <v>43405</v>
      </c>
      <c r="H1268" s="1">
        <v>43375</v>
      </c>
      <c r="I1268" s="1">
        <v>43405</v>
      </c>
      <c r="J1268" s="966" t="s">
        <v>19282</v>
      </c>
      <c r="K1268" t="s">
        <v>19283</v>
      </c>
      <c r="L1268" t="s">
        <v>19284</v>
      </c>
      <c r="M1268" t="s">
        <v>19282</v>
      </c>
      <c r="N1268" t="s">
        <v>19284</v>
      </c>
    </row>
    <row r="1269" spans="1:14" x14ac:dyDescent="0.25">
      <c r="A1269" s="3">
        <v>1266</v>
      </c>
      <c r="B1269" t="s">
        <v>889</v>
      </c>
      <c r="C1269" t="s">
        <v>889</v>
      </c>
      <c r="D1269" t="s">
        <v>889</v>
      </c>
      <c r="E1269" t="s">
        <v>890</v>
      </c>
      <c r="F1269" t="s">
        <v>890</v>
      </c>
      <c r="G1269" s="1">
        <v>43405</v>
      </c>
      <c r="H1269" s="1">
        <v>43375</v>
      </c>
      <c r="I1269" s="1">
        <v>43405</v>
      </c>
      <c r="J1269" s="966" t="s">
        <v>19282</v>
      </c>
      <c r="K1269" t="s">
        <v>19283</v>
      </c>
      <c r="L1269" t="s">
        <v>19284</v>
      </c>
      <c r="M1269" t="s">
        <v>19282</v>
      </c>
      <c r="N1269" t="s">
        <v>19284</v>
      </c>
    </row>
    <row r="1270" spans="1:14" x14ac:dyDescent="0.25">
      <c r="A1270" s="3">
        <v>1267</v>
      </c>
      <c r="B1270" t="s">
        <v>889</v>
      </c>
      <c r="C1270" t="s">
        <v>889</v>
      </c>
      <c r="D1270" t="s">
        <v>889</v>
      </c>
      <c r="E1270" t="s">
        <v>890</v>
      </c>
      <c r="F1270" t="s">
        <v>890</v>
      </c>
      <c r="G1270" s="1">
        <v>43405</v>
      </c>
      <c r="H1270" s="1">
        <v>43375</v>
      </c>
      <c r="I1270" s="1">
        <v>43405</v>
      </c>
      <c r="J1270" s="966" t="s">
        <v>19285</v>
      </c>
      <c r="K1270" t="s">
        <v>19286</v>
      </c>
      <c r="L1270" t="s">
        <v>19287</v>
      </c>
      <c r="M1270" t="s">
        <v>19285</v>
      </c>
      <c r="N1270" t="s">
        <v>19287</v>
      </c>
    </row>
    <row r="1271" spans="1:14" x14ac:dyDescent="0.25">
      <c r="A1271" s="3">
        <v>1268</v>
      </c>
      <c r="B1271" t="s">
        <v>889</v>
      </c>
      <c r="C1271" t="s">
        <v>889</v>
      </c>
      <c r="D1271" t="s">
        <v>889</v>
      </c>
      <c r="E1271" t="s">
        <v>890</v>
      </c>
      <c r="F1271" t="s">
        <v>890</v>
      </c>
      <c r="G1271" s="1">
        <v>43405</v>
      </c>
      <c r="H1271" s="1">
        <v>43375</v>
      </c>
      <c r="I1271" s="1">
        <v>43405</v>
      </c>
      <c r="J1271" s="966" t="s">
        <v>19288</v>
      </c>
      <c r="K1271" t="s">
        <v>19289</v>
      </c>
      <c r="L1271" t="s">
        <v>19290</v>
      </c>
      <c r="M1271" t="s">
        <v>19288</v>
      </c>
      <c r="N1271" t="s">
        <v>19290</v>
      </c>
    </row>
    <row r="1272" spans="1:14" x14ac:dyDescent="0.25">
      <c r="A1272" s="3">
        <v>1269</v>
      </c>
      <c r="B1272" t="s">
        <v>889</v>
      </c>
      <c r="C1272" t="s">
        <v>889</v>
      </c>
      <c r="D1272" t="s">
        <v>889</v>
      </c>
      <c r="E1272" t="s">
        <v>890</v>
      </c>
      <c r="F1272" t="s">
        <v>890</v>
      </c>
      <c r="G1272" s="1">
        <v>43405</v>
      </c>
      <c r="H1272" s="1">
        <v>43375</v>
      </c>
      <c r="I1272" s="1">
        <v>43405</v>
      </c>
      <c r="J1272" s="966" t="s">
        <v>19288</v>
      </c>
      <c r="K1272" t="s">
        <v>19289</v>
      </c>
      <c r="L1272" t="s">
        <v>19290</v>
      </c>
      <c r="M1272" t="s">
        <v>19288</v>
      </c>
      <c r="N1272" t="s">
        <v>19290</v>
      </c>
    </row>
    <row r="1273" spans="1:14" x14ac:dyDescent="0.25">
      <c r="A1273" s="3">
        <v>1270</v>
      </c>
      <c r="B1273" t="s">
        <v>889</v>
      </c>
      <c r="C1273" t="s">
        <v>889</v>
      </c>
      <c r="D1273" t="s">
        <v>889</v>
      </c>
      <c r="E1273" t="s">
        <v>890</v>
      </c>
      <c r="F1273" t="s">
        <v>890</v>
      </c>
      <c r="G1273" s="1">
        <v>43405</v>
      </c>
      <c r="H1273" s="1">
        <v>43375</v>
      </c>
      <c r="I1273" s="1">
        <v>43405</v>
      </c>
      <c r="J1273" s="966" t="s">
        <v>19291</v>
      </c>
      <c r="K1273" t="s">
        <v>19292</v>
      </c>
      <c r="L1273" t="s">
        <v>19293</v>
      </c>
      <c r="M1273" t="s">
        <v>19291</v>
      </c>
      <c r="N1273" t="s">
        <v>19293</v>
      </c>
    </row>
    <row r="1274" spans="1:14" x14ac:dyDescent="0.25">
      <c r="A1274" s="3">
        <v>1271</v>
      </c>
      <c r="B1274" t="s">
        <v>889</v>
      </c>
      <c r="C1274" t="s">
        <v>889</v>
      </c>
      <c r="D1274" t="s">
        <v>889</v>
      </c>
      <c r="E1274" t="s">
        <v>890</v>
      </c>
      <c r="F1274" t="s">
        <v>890</v>
      </c>
      <c r="G1274" s="1">
        <v>43405</v>
      </c>
      <c r="H1274" s="1">
        <v>43375</v>
      </c>
      <c r="I1274" s="1">
        <v>43405</v>
      </c>
      <c r="J1274" s="966" t="s">
        <v>19291</v>
      </c>
      <c r="K1274" t="s">
        <v>19292</v>
      </c>
      <c r="L1274" t="s">
        <v>19293</v>
      </c>
      <c r="M1274" t="s">
        <v>19291</v>
      </c>
      <c r="N1274" t="s">
        <v>19293</v>
      </c>
    </row>
    <row r="1275" spans="1:14" x14ac:dyDescent="0.25">
      <c r="A1275" s="3">
        <v>1272</v>
      </c>
      <c r="B1275" t="s">
        <v>889</v>
      </c>
      <c r="C1275" t="s">
        <v>889</v>
      </c>
      <c r="D1275" t="s">
        <v>889</v>
      </c>
      <c r="E1275" t="s">
        <v>890</v>
      </c>
      <c r="F1275" t="s">
        <v>890</v>
      </c>
      <c r="G1275" s="1">
        <v>43405</v>
      </c>
      <c r="H1275" s="1">
        <v>43375</v>
      </c>
      <c r="I1275" s="1">
        <v>43405</v>
      </c>
      <c r="J1275" s="966" t="s">
        <v>19294</v>
      </c>
      <c r="K1275" t="s">
        <v>19295</v>
      </c>
      <c r="L1275" t="s">
        <v>19296</v>
      </c>
      <c r="M1275" t="s">
        <v>19294</v>
      </c>
      <c r="N1275" t="s">
        <v>19296</v>
      </c>
    </row>
    <row r="1276" spans="1:14" x14ac:dyDescent="0.25">
      <c r="A1276" s="3">
        <v>1273</v>
      </c>
      <c r="B1276" t="s">
        <v>889</v>
      </c>
      <c r="C1276" t="s">
        <v>889</v>
      </c>
      <c r="D1276" t="s">
        <v>889</v>
      </c>
      <c r="E1276" t="s">
        <v>890</v>
      </c>
      <c r="F1276" t="s">
        <v>890</v>
      </c>
      <c r="G1276" s="1">
        <v>43405</v>
      </c>
      <c r="H1276" s="1">
        <v>43375</v>
      </c>
      <c r="I1276" s="1">
        <v>43405</v>
      </c>
      <c r="J1276" s="966" t="s">
        <v>19294</v>
      </c>
      <c r="K1276" t="s">
        <v>19295</v>
      </c>
      <c r="L1276" t="s">
        <v>19296</v>
      </c>
      <c r="M1276" t="s">
        <v>19294</v>
      </c>
      <c r="N1276" t="s">
        <v>19296</v>
      </c>
    </row>
    <row r="1277" spans="1:14" x14ac:dyDescent="0.25">
      <c r="A1277" s="3">
        <v>1274</v>
      </c>
      <c r="B1277" t="s">
        <v>889</v>
      </c>
      <c r="C1277" t="s">
        <v>889</v>
      </c>
      <c r="D1277" t="s">
        <v>889</v>
      </c>
      <c r="E1277" t="s">
        <v>890</v>
      </c>
      <c r="F1277" t="s">
        <v>890</v>
      </c>
      <c r="G1277" s="1">
        <v>43405</v>
      </c>
      <c r="H1277" s="1">
        <v>43375</v>
      </c>
      <c r="I1277" s="1">
        <v>43405</v>
      </c>
      <c r="J1277" s="966" t="s">
        <v>19294</v>
      </c>
      <c r="K1277" t="s">
        <v>19295</v>
      </c>
      <c r="L1277" t="s">
        <v>19296</v>
      </c>
      <c r="M1277" t="s">
        <v>19294</v>
      </c>
      <c r="N1277" t="s">
        <v>19296</v>
      </c>
    </row>
    <row r="1278" spans="1:14" x14ac:dyDescent="0.25">
      <c r="A1278" s="3">
        <v>1275</v>
      </c>
      <c r="B1278" t="s">
        <v>889</v>
      </c>
      <c r="C1278" t="s">
        <v>889</v>
      </c>
      <c r="D1278" t="s">
        <v>889</v>
      </c>
      <c r="E1278" t="s">
        <v>890</v>
      </c>
      <c r="F1278" t="s">
        <v>890</v>
      </c>
      <c r="G1278" s="1">
        <v>43405</v>
      </c>
      <c r="H1278" s="1">
        <v>43375</v>
      </c>
      <c r="I1278" s="1">
        <v>43405</v>
      </c>
      <c r="J1278" s="966" t="s">
        <v>19297</v>
      </c>
      <c r="K1278" t="s">
        <v>19298</v>
      </c>
      <c r="L1278" t="s">
        <v>19299</v>
      </c>
      <c r="M1278" t="s">
        <v>19297</v>
      </c>
      <c r="N1278" t="s">
        <v>19299</v>
      </c>
    </row>
    <row r="1279" spans="1:14" x14ac:dyDescent="0.25">
      <c r="A1279" s="3">
        <v>1276</v>
      </c>
      <c r="B1279" t="s">
        <v>889</v>
      </c>
      <c r="C1279" t="s">
        <v>889</v>
      </c>
      <c r="D1279" t="s">
        <v>889</v>
      </c>
      <c r="E1279" t="s">
        <v>890</v>
      </c>
      <c r="F1279" t="s">
        <v>890</v>
      </c>
      <c r="G1279" s="1">
        <v>43405</v>
      </c>
      <c r="H1279" s="1">
        <v>43375</v>
      </c>
      <c r="I1279" s="1">
        <v>43405</v>
      </c>
      <c r="J1279" s="966" t="s">
        <v>19300</v>
      </c>
      <c r="K1279" t="s">
        <v>19301</v>
      </c>
      <c r="L1279" t="s">
        <v>19302</v>
      </c>
      <c r="M1279" t="s">
        <v>19300</v>
      </c>
      <c r="N1279" t="s">
        <v>19302</v>
      </c>
    </row>
    <row r="1280" spans="1:14" x14ac:dyDescent="0.25">
      <c r="A1280" s="3">
        <v>1277</v>
      </c>
      <c r="B1280" t="s">
        <v>889</v>
      </c>
      <c r="C1280" t="s">
        <v>889</v>
      </c>
      <c r="D1280" t="s">
        <v>889</v>
      </c>
      <c r="E1280" t="s">
        <v>890</v>
      </c>
      <c r="F1280" t="s">
        <v>890</v>
      </c>
      <c r="G1280" s="1">
        <v>43405</v>
      </c>
      <c r="H1280" s="1">
        <v>43375</v>
      </c>
      <c r="I1280" s="1">
        <v>43405</v>
      </c>
      <c r="J1280" s="966" t="s">
        <v>19300</v>
      </c>
      <c r="K1280" t="s">
        <v>19301</v>
      </c>
      <c r="L1280" t="s">
        <v>19302</v>
      </c>
      <c r="M1280" t="s">
        <v>19303</v>
      </c>
      <c r="N1280" t="s">
        <v>19302</v>
      </c>
    </row>
    <row r="1281" spans="1:14" x14ac:dyDescent="0.25">
      <c r="A1281" s="3">
        <v>1278</v>
      </c>
      <c r="B1281" t="s">
        <v>889</v>
      </c>
      <c r="C1281" t="s">
        <v>889</v>
      </c>
      <c r="D1281" t="s">
        <v>889</v>
      </c>
      <c r="E1281" t="s">
        <v>890</v>
      </c>
      <c r="F1281" t="s">
        <v>890</v>
      </c>
      <c r="G1281" s="1">
        <v>43405</v>
      </c>
      <c r="H1281" s="1">
        <v>43375</v>
      </c>
      <c r="I1281" s="1">
        <v>43405</v>
      </c>
      <c r="J1281" s="966" t="s">
        <v>19304</v>
      </c>
      <c r="K1281" t="s">
        <v>19305</v>
      </c>
      <c r="L1281" t="s">
        <v>19306</v>
      </c>
      <c r="M1281" t="s">
        <v>19304</v>
      </c>
      <c r="N1281" t="s">
        <v>19306</v>
      </c>
    </row>
    <row r="1282" spans="1:14" x14ac:dyDescent="0.25">
      <c r="A1282" s="3">
        <v>1279</v>
      </c>
      <c r="B1282" t="s">
        <v>889</v>
      </c>
      <c r="C1282" t="s">
        <v>889</v>
      </c>
      <c r="D1282" t="s">
        <v>889</v>
      </c>
      <c r="E1282" t="s">
        <v>890</v>
      </c>
      <c r="F1282" t="s">
        <v>890</v>
      </c>
      <c r="G1282" s="1">
        <v>43405</v>
      </c>
      <c r="H1282" s="1">
        <v>43375</v>
      </c>
      <c r="I1282" s="1">
        <v>43405</v>
      </c>
      <c r="J1282" s="966" t="s">
        <v>19307</v>
      </c>
      <c r="K1282" t="s">
        <v>19308</v>
      </c>
      <c r="L1282" t="s">
        <v>19309</v>
      </c>
      <c r="M1282" t="s">
        <v>19307</v>
      </c>
      <c r="N1282" t="s">
        <v>19309</v>
      </c>
    </row>
    <row r="1283" spans="1:14" x14ac:dyDescent="0.25">
      <c r="A1283" s="3">
        <v>1280</v>
      </c>
      <c r="B1283" t="s">
        <v>891</v>
      </c>
      <c r="C1283" t="s">
        <v>891</v>
      </c>
      <c r="D1283" t="s">
        <v>891</v>
      </c>
      <c r="E1283" t="s">
        <v>892</v>
      </c>
      <c r="F1283" t="s">
        <v>892</v>
      </c>
      <c r="G1283" s="1">
        <v>43405</v>
      </c>
      <c r="H1283" s="1">
        <v>43375</v>
      </c>
      <c r="I1283" s="1">
        <v>43405</v>
      </c>
      <c r="J1283" s="966" t="s">
        <v>19310</v>
      </c>
      <c r="K1283" t="s">
        <v>19311</v>
      </c>
      <c r="L1283" t="s">
        <v>19312</v>
      </c>
      <c r="M1283" t="s">
        <v>19310</v>
      </c>
      <c r="N1283" t="s">
        <v>19312</v>
      </c>
    </row>
    <row r="1284" spans="1:14" x14ac:dyDescent="0.25">
      <c r="A1284" s="3">
        <v>1281</v>
      </c>
      <c r="B1284" t="s">
        <v>891</v>
      </c>
      <c r="C1284" t="s">
        <v>891</v>
      </c>
      <c r="D1284" t="s">
        <v>891</v>
      </c>
      <c r="E1284" t="s">
        <v>892</v>
      </c>
      <c r="F1284" t="s">
        <v>892</v>
      </c>
      <c r="G1284" s="1">
        <v>43405</v>
      </c>
      <c r="H1284" s="1">
        <v>43375</v>
      </c>
      <c r="I1284" s="1">
        <v>43405</v>
      </c>
      <c r="J1284" s="966" t="s">
        <v>19313</v>
      </c>
      <c r="K1284" t="s">
        <v>19314</v>
      </c>
      <c r="L1284" t="s">
        <v>19315</v>
      </c>
      <c r="M1284" t="s">
        <v>19313</v>
      </c>
      <c r="N1284" t="s">
        <v>19315</v>
      </c>
    </row>
    <row r="1285" spans="1:14" x14ac:dyDescent="0.25">
      <c r="A1285" s="3">
        <v>1282</v>
      </c>
      <c r="B1285" t="s">
        <v>891</v>
      </c>
      <c r="C1285" t="s">
        <v>891</v>
      </c>
      <c r="D1285" t="s">
        <v>891</v>
      </c>
      <c r="E1285" t="s">
        <v>892</v>
      </c>
      <c r="F1285" t="s">
        <v>892</v>
      </c>
      <c r="G1285" s="1">
        <v>43405</v>
      </c>
      <c r="H1285" s="1">
        <v>43375</v>
      </c>
      <c r="I1285" s="1">
        <v>43405</v>
      </c>
      <c r="J1285" s="966" t="s">
        <v>19316</v>
      </c>
      <c r="K1285" t="s">
        <v>19317</v>
      </c>
      <c r="L1285" t="s">
        <v>19318</v>
      </c>
      <c r="M1285" t="s">
        <v>19316</v>
      </c>
      <c r="N1285" t="s">
        <v>19318</v>
      </c>
    </row>
    <row r="1286" spans="1:14" x14ac:dyDescent="0.25">
      <c r="A1286" s="3">
        <v>1283</v>
      </c>
      <c r="B1286" t="s">
        <v>891</v>
      </c>
      <c r="C1286" t="s">
        <v>891</v>
      </c>
      <c r="D1286" t="s">
        <v>891</v>
      </c>
      <c r="E1286" t="s">
        <v>892</v>
      </c>
      <c r="F1286" t="s">
        <v>892</v>
      </c>
      <c r="G1286" s="1">
        <v>43405</v>
      </c>
      <c r="H1286" s="1">
        <v>43375</v>
      </c>
      <c r="I1286" s="1">
        <v>43405</v>
      </c>
      <c r="J1286" s="966" t="s">
        <v>19319</v>
      </c>
      <c r="K1286" t="s">
        <v>19320</v>
      </c>
      <c r="L1286" t="s">
        <v>19321</v>
      </c>
      <c r="M1286" t="s">
        <v>19319</v>
      </c>
      <c r="N1286" t="s">
        <v>19321</v>
      </c>
    </row>
    <row r="1287" spans="1:14" x14ac:dyDescent="0.25">
      <c r="A1287" s="3">
        <v>1284</v>
      </c>
      <c r="B1287" t="s">
        <v>891</v>
      </c>
      <c r="C1287" t="s">
        <v>891</v>
      </c>
      <c r="D1287" t="s">
        <v>891</v>
      </c>
      <c r="E1287" t="s">
        <v>892</v>
      </c>
      <c r="F1287" t="s">
        <v>892</v>
      </c>
      <c r="G1287" s="1">
        <v>43405</v>
      </c>
      <c r="H1287" s="1">
        <v>43375</v>
      </c>
      <c r="I1287" s="1">
        <v>43405</v>
      </c>
      <c r="J1287" s="966" t="s">
        <v>19322</v>
      </c>
      <c r="K1287" t="s">
        <v>19323</v>
      </c>
      <c r="L1287" t="s">
        <v>19324</v>
      </c>
      <c r="M1287" t="s">
        <v>19322</v>
      </c>
      <c r="N1287" t="s">
        <v>19324</v>
      </c>
    </row>
    <row r="1288" spans="1:14" x14ac:dyDescent="0.25">
      <c r="A1288" s="3">
        <v>1285</v>
      </c>
      <c r="B1288" t="s">
        <v>891</v>
      </c>
      <c r="C1288" t="s">
        <v>891</v>
      </c>
      <c r="D1288" t="s">
        <v>891</v>
      </c>
      <c r="E1288" t="s">
        <v>892</v>
      </c>
      <c r="F1288" t="s">
        <v>892</v>
      </c>
      <c r="G1288" s="1">
        <v>43405</v>
      </c>
      <c r="H1288" s="1">
        <v>43375</v>
      </c>
      <c r="I1288" s="1">
        <v>43405</v>
      </c>
      <c r="J1288" s="966" t="s">
        <v>19322</v>
      </c>
      <c r="K1288" t="s">
        <v>19323</v>
      </c>
      <c r="L1288" t="s">
        <v>19324</v>
      </c>
      <c r="M1288" t="s">
        <v>19322</v>
      </c>
      <c r="N1288" t="s">
        <v>19324</v>
      </c>
    </row>
    <row r="1289" spans="1:14" x14ac:dyDescent="0.25">
      <c r="A1289" s="3">
        <v>1286</v>
      </c>
      <c r="B1289" t="s">
        <v>891</v>
      </c>
      <c r="C1289" t="s">
        <v>891</v>
      </c>
      <c r="D1289" t="s">
        <v>891</v>
      </c>
      <c r="E1289" t="s">
        <v>892</v>
      </c>
      <c r="F1289" t="s">
        <v>892</v>
      </c>
      <c r="G1289" s="1">
        <v>43405</v>
      </c>
      <c r="H1289" s="1">
        <v>43375</v>
      </c>
      <c r="I1289" s="1">
        <v>43405</v>
      </c>
      <c r="J1289" s="966" t="s">
        <v>19322</v>
      </c>
      <c r="K1289" t="s">
        <v>19323</v>
      </c>
      <c r="L1289" t="s">
        <v>19324</v>
      </c>
      <c r="M1289" t="s">
        <v>19322</v>
      </c>
      <c r="N1289" t="s">
        <v>19324</v>
      </c>
    </row>
    <row r="1290" spans="1:14" x14ac:dyDescent="0.25">
      <c r="A1290" s="3">
        <v>1287</v>
      </c>
      <c r="B1290" t="s">
        <v>891</v>
      </c>
      <c r="C1290" t="s">
        <v>891</v>
      </c>
      <c r="D1290" t="s">
        <v>891</v>
      </c>
      <c r="E1290" t="s">
        <v>892</v>
      </c>
      <c r="F1290" t="s">
        <v>892</v>
      </c>
      <c r="G1290" s="1">
        <v>43405</v>
      </c>
      <c r="H1290" s="1">
        <v>43375</v>
      </c>
      <c r="I1290" s="1">
        <v>43405</v>
      </c>
      <c r="J1290" s="966" t="s">
        <v>19325</v>
      </c>
      <c r="K1290" t="s">
        <v>19326</v>
      </c>
      <c r="L1290" t="s">
        <v>19327</v>
      </c>
      <c r="M1290" t="s">
        <v>19325</v>
      </c>
      <c r="N1290" t="s">
        <v>19327</v>
      </c>
    </row>
    <row r="1291" spans="1:14" x14ac:dyDescent="0.25">
      <c r="A1291" s="3">
        <v>1288</v>
      </c>
      <c r="B1291" t="s">
        <v>891</v>
      </c>
      <c r="C1291" t="s">
        <v>891</v>
      </c>
      <c r="D1291" t="s">
        <v>891</v>
      </c>
      <c r="E1291" t="s">
        <v>892</v>
      </c>
      <c r="F1291" t="s">
        <v>892</v>
      </c>
      <c r="G1291" s="1">
        <v>43405</v>
      </c>
      <c r="H1291" s="1">
        <v>43375</v>
      </c>
      <c r="I1291" s="1">
        <v>43405</v>
      </c>
      <c r="J1291" s="966" t="s">
        <v>19325</v>
      </c>
      <c r="K1291" t="s">
        <v>19326</v>
      </c>
      <c r="L1291" t="s">
        <v>19327</v>
      </c>
      <c r="M1291" t="s">
        <v>19325</v>
      </c>
      <c r="N1291" t="s">
        <v>19327</v>
      </c>
    </row>
    <row r="1292" spans="1:14" x14ac:dyDescent="0.25">
      <c r="A1292" s="3">
        <v>1289</v>
      </c>
      <c r="B1292" t="s">
        <v>891</v>
      </c>
      <c r="C1292" t="s">
        <v>891</v>
      </c>
      <c r="D1292" t="s">
        <v>891</v>
      </c>
      <c r="E1292" t="s">
        <v>892</v>
      </c>
      <c r="F1292" t="s">
        <v>892</v>
      </c>
      <c r="G1292" s="1">
        <v>43405</v>
      </c>
      <c r="H1292" s="1">
        <v>43375</v>
      </c>
      <c r="I1292" s="1">
        <v>43405</v>
      </c>
      <c r="J1292" s="966" t="s">
        <v>19325</v>
      </c>
      <c r="K1292" t="s">
        <v>19326</v>
      </c>
      <c r="L1292" t="s">
        <v>19327</v>
      </c>
      <c r="M1292" t="s">
        <v>19325</v>
      </c>
      <c r="N1292" t="s">
        <v>19327</v>
      </c>
    </row>
    <row r="1293" spans="1:14" x14ac:dyDescent="0.25">
      <c r="A1293" s="3">
        <v>1290</v>
      </c>
      <c r="B1293" t="s">
        <v>891</v>
      </c>
      <c r="C1293" t="s">
        <v>891</v>
      </c>
      <c r="D1293" t="s">
        <v>891</v>
      </c>
      <c r="E1293" t="s">
        <v>892</v>
      </c>
      <c r="F1293" t="s">
        <v>892</v>
      </c>
      <c r="G1293" s="1">
        <v>43405</v>
      </c>
      <c r="H1293" s="1">
        <v>43375</v>
      </c>
      <c r="I1293" s="1">
        <v>43405</v>
      </c>
      <c r="J1293" s="966" t="s">
        <v>19328</v>
      </c>
      <c r="K1293" t="s">
        <v>19329</v>
      </c>
      <c r="L1293" t="s">
        <v>19330</v>
      </c>
      <c r="M1293" t="s">
        <v>19328</v>
      </c>
      <c r="N1293" t="s">
        <v>19330</v>
      </c>
    </row>
    <row r="1294" spans="1:14" x14ac:dyDescent="0.25">
      <c r="A1294" s="3">
        <v>1291</v>
      </c>
      <c r="B1294" t="s">
        <v>891</v>
      </c>
      <c r="C1294" t="s">
        <v>891</v>
      </c>
      <c r="D1294" t="s">
        <v>891</v>
      </c>
      <c r="E1294" t="s">
        <v>892</v>
      </c>
      <c r="F1294" t="s">
        <v>892</v>
      </c>
      <c r="G1294" s="1">
        <v>43405</v>
      </c>
      <c r="H1294" s="1">
        <v>43375</v>
      </c>
      <c r="I1294" s="1">
        <v>43405</v>
      </c>
      <c r="J1294" s="966" t="s">
        <v>19331</v>
      </c>
      <c r="K1294" t="s">
        <v>19332</v>
      </c>
      <c r="L1294" t="s">
        <v>19333</v>
      </c>
      <c r="M1294" t="s">
        <v>19331</v>
      </c>
      <c r="N1294" t="s">
        <v>19333</v>
      </c>
    </row>
    <row r="1295" spans="1:14" x14ac:dyDescent="0.25">
      <c r="A1295" s="3">
        <v>1292</v>
      </c>
      <c r="B1295" t="s">
        <v>891</v>
      </c>
      <c r="C1295" t="s">
        <v>891</v>
      </c>
      <c r="D1295" t="s">
        <v>891</v>
      </c>
      <c r="E1295" t="s">
        <v>892</v>
      </c>
      <c r="F1295" t="s">
        <v>892</v>
      </c>
      <c r="G1295" s="1">
        <v>43405</v>
      </c>
      <c r="H1295" s="1">
        <v>43375</v>
      </c>
      <c r="I1295" s="1">
        <v>43405</v>
      </c>
      <c r="J1295" s="966" t="s">
        <v>19334</v>
      </c>
      <c r="K1295" t="s">
        <v>19335</v>
      </c>
      <c r="L1295" t="s">
        <v>19336</v>
      </c>
      <c r="M1295" t="s">
        <v>19334</v>
      </c>
      <c r="N1295" t="s">
        <v>19336</v>
      </c>
    </row>
    <row r="1296" spans="1:14" x14ac:dyDescent="0.25">
      <c r="A1296" s="3">
        <v>1293</v>
      </c>
      <c r="B1296" t="s">
        <v>891</v>
      </c>
      <c r="C1296" t="s">
        <v>891</v>
      </c>
      <c r="D1296" t="s">
        <v>891</v>
      </c>
      <c r="E1296" t="s">
        <v>892</v>
      </c>
      <c r="F1296" t="s">
        <v>892</v>
      </c>
      <c r="G1296" s="1">
        <v>43405</v>
      </c>
      <c r="H1296" s="1">
        <v>43375</v>
      </c>
      <c r="I1296" s="1">
        <v>43405</v>
      </c>
      <c r="J1296" s="966" t="s">
        <v>19337</v>
      </c>
      <c r="K1296" t="s">
        <v>19338</v>
      </c>
      <c r="L1296" t="s">
        <v>19339</v>
      </c>
      <c r="M1296" t="s">
        <v>19337</v>
      </c>
      <c r="N1296" t="s">
        <v>19339</v>
      </c>
    </row>
    <row r="1297" spans="1:14" x14ac:dyDescent="0.25">
      <c r="A1297" s="3">
        <v>1294</v>
      </c>
      <c r="B1297" t="s">
        <v>891</v>
      </c>
      <c r="C1297" t="s">
        <v>891</v>
      </c>
      <c r="D1297" t="s">
        <v>891</v>
      </c>
      <c r="E1297" t="s">
        <v>892</v>
      </c>
      <c r="F1297" t="s">
        <v>892</v>
      </c>
      <c r="G1297" s="1">
        <v>43405</v>
      </c>
      <c r="H1297" s="1">
        <v>43375</v>
      </c>
      <c r="I1297" s="1">
        <v>43405</v>
      </c>
      <c r="J1297" s="966" t="s">
        <v>19340</v>
      </c>
      <c r="K1297" t="s">
        <v>19341</v>
      </c>
      <c r="L1297" t="s">
        <v>19342</v>
      </c>
      <c r="M1297" t="s">
        <v>19340</v>
      </c>
      <c r="N1297" t="s">
        <v>19342</v>
      </c>
    </row>
    <row r="1298" spans="1:14" x14ac:dyDescent="0.25">
      <c r="A1298" s="3">
        <v>1295</v>
      </c>
      <c r="B1298" t="s">
        <v>891</v>
      </c>
      <c r="C1298" t="s">
        <v>891</v>
      </c>
      <c r="D1298" t="s">
        <v>891</v>
      </c>
      <c r="E1298" t="s">
        <v>892</v>
      </c>
      <c r="F1298" t="s">
        <v>892</v>
      </c>
      <c r="G1298" s="1">
        <v>43405</v>
      </c>
      <c r="H1298" s="1">
        <v>43375</v>
      </c>
      <c r="I1298" s="1">
        <v>43405</v>
      </c>
      <c r="J1298" s="966" t="s">
        <v>19343</v>
      </c>
      <c r="K1298" t="s">
        <v>19344</v>
      </c>
      <c r="L1298" t="s">
        <v>19345</v>
      </c>
      <c r="M1298" t="s">
        <v>19343</v>
      </c>
      <c r="N1298" t="s">
        <v>19345</v>
      </c>
    </row>
    <row r="1299" spans="1:14" x14ac:dyDescent="0.25">
      <c r="A1299" s="3">
        <v>1296</v>
      </c>
      <c r="B1299" t="s">
        <v>891</v>
      </c>
      <c r="C1299" t="s">
        <v>891</v>
      </c>
      <c r="D1299" t="s">
        <v>891</v>
      </c>
      <c r="E1299" t="s">
        <v>892</v>
      </c>
      <c r="F1299" t="s">
        <v>892</v>
      </c>
      <c r="G1299" s="1">
        <v>43405</v>
      </c>
      <c r="H1299" s="1">
        <v>43375</v>
      </c>
      <c r="I1299" s="1">
        <v>43405</v>
      </c>
      <c r="J1299" s="966" t="s">
        <v>19346</v>
      </c>
      <c r="K1299" t="s">
        <v>19347</v>
      </c>
      <c r="L1299" t="s">
        <v>19348</v>
      </c>
      <c r="M1299" t="s">
        <v>19346</v>
      </c>
      <c r="N1299" t="s">
        <v>19348</v>
      </c>
    </row>
    <row r="1300" spans="1:14" x14ac:dyDescent="0.25">
      <c r="A1300" s="3">
        <v>1297</v>
      </c>
      <c r="B1300" t="s">
        <v>891</v>
      </c>
      <c r="C1300" t="s">
        <v>891</v>
      </c>
      <c r="D1300" t="s">
        <v>891</v>
      </c>
      <c r="E1300" t="s">
        <v>892</v>
      </c>
      <c r="F1300" t="s">
        <v>892</v>
      </c>
      <c r="G1300" s="1">
        <v>43405</v>
      </c>
      <c r="H1300" s="1">
        <v>43375</v>
      </c>
      <c r="I1300" s="1">
        <v>43405</v>
      </c>
      <c r="J1300" s="966" t="s">
        <v>19349</v>
      </c>
      <c r="K1300" t="s">
        <v>19350</v>
      </c>
      <c r="L1300" t="s">
        <v>19351</v>
      </c>
      <c r="M1300" t="s">
        <v>19349</v>
      </c>
      <c r="N1300" t="s">
        <v>19351</v>
      </c>
    </row>
    <row r="1301" spans="1:14" x14ac:dyDescent="0.25">
      <c r="A1301" s="3">
        <v>1298</v>
      </c>
      <c r="B1301" t="s">
        <v>891</v>
      </c>
      <c r="C1301" t="s">
        <v>891</v>
      </c>
      <c r="D1301" t="s">
        <v>891</v>
      </c>
      <c r="E1301" t="s">
        <v>892</v>
      </c>
      <c r="F1301" t="s">
        <v>892</v>
      </c>
      <c r="G1301" s="1">
        <v>43405</v>
      </c>
      <c r="H1301" s="1">
        <v>43375</v>
      </c>
      <c r="I1301" s="1">
        <v>43405</v>
      </c>
      <c r="J1301" s="966" t="s">
        <v>19352</v>
      </c>
      <c r="K1301" t="s">
        <v>19353</v>
      </c>
      <c r="L1301" t="s">
        <v>19354</v>
      </c>
      <c r="M1301" t="s">
        <v>19352</v>
      </c>
      <c r="N1301" t="s">
        <v>19354</v>
      </c>
    </row>
    <row r="1302" spans="1:14" x14ac:dyDescent="0.25">
      <c r="A1302" s="3">
        <v>1299</v>
      </c>
      <c r="B1302" t="s">
        <v>891</v>
      </c>
      <c r="C1302" t="s">
        <v>891</v>
      </c>
      <c r="D1302" t="s">
        <v>891</v>
      </c>
      <c r="E1302" t="s">
        <v>892</v>
      </c>
      <c r="F1302" t="s">
        <v>892</v>
      </c>
      <c r="G1302" s="1">
        <v>43405</v>
      </c>
      <c r="H1302" s="1">
        <v>43375</v>
      </c>
      <c r="I1302" s="1">
        <v>43405</v>
      </c>
      <c r="J1302" s="966" t="s">
        <v>19355</v>
      </c>
      <c r="K1302" t="s">
        <v>19356</v>
      </c>
      <c r="L1302" t="s">
        <v>19357</v>
      </c>
      <c r="M1302" t="s">
        <v>19355</v>
      </c>
      <c r="N1302" t="s">
        <v>19357</v>
      </c>
    </row>
    <row r="1303" spans="1:14" x14ac:dyDescent="0.25">
      <c r="A1303" s="3">
        <v>1300</v>
      </c>
      <c r="B1303" t="s">
        <v>891</v>
      </c>
      <c r="C1303" t="s">
        <v>891</v>
      </c>
      <c r="D1303" t="s">
        <v>891</v>
      </c>
      <c r="E1303" t="s">
        <v>892</v>
      </c>
      <c r="F1303" t="s">
        <v>892</v>
      </c>
      <c r="G1303" s="1">
        <v>43405</v>
      </c>
      <c r="H1303" s="1">
        <v>43375</v>
      </c>
      <c r="I1303" s="1">
        <v>43405</v>
      </c>
      <c r="J1303" s="966" t="s">
        <v>19358</v>
      </c>
      <c r="K1303" t="s">
        <v>19359</v>
      </c>
      <c r="L1303" t="s">
        <v>19360</v>
      </c>
      <c r="M1303" t="s">
        <v>19358</v>
      </c>
      <c r="N1303" t="s">
        <v>19360</v>
      </c>
    </row>
    <row r="1304" spans="1:14" x14ac:dyDescent="0.25">
      <c r="A1304" s="3">
        <v>1301</v>
      </c>
      <c r="B1304" t="s">
        <v>891</v>
      </c>
      <c r="C1304" t="s">
        <v>891</v>
      </c>
      <c r="D1304" t="s">
        <v>891</v>
      </c>
      <c r="E1304" t="s">
        <v>892</v>
      </c>
      <c r="F1304" t="s">
        <v>892</v>
      </c>
      <c r="G1304" s="1">
        <v>43405</v>
      </c>
      <c r="H1304" s="1">
        <v>43375</v>
      </c>
      <c r="I1304" s="1">
        <v>43405</v>
      </c>
      <c r="J1304" s="966" t="s">
        <v>19361</v>
      </c>
      <c r="K1304" t="s">
        <v>19362</v>
      </c>
      <c r="L1304" t="s">
        <v>19363</v>
      </c>
      <c r="M1304" t="s">
        <v>19361</v>
      </c>
      <c r="N1304" t="s">
        <v>19363</v>
      </c>
    </row>
    <row r="1305" spans="1:14" x14ac:dyDescent="0.25">
      <c r="A1305" s="3">
        <v>1302</v>
      </c>
      <c r="B1305" t="s">
        <v>891</v>
      </c>
      <c r="C1305" t="s">
        <v>891</v>
      </c>
      <c r="D1305" t="s">
        <v>891</v>
      </c>
      <c r="E1305" t="s">
        <v>892</v>
      </c>
      <c r="F1305" t="s">
        <v>892</v>
      </c>
      <c r="G1305" s="1">
        <v>43405</v>
      </c>
      <c r="H1305" s="1">
        <v>43375</v>
      </c>
      <c r="I1305" s="1">
        <v>43405</v>
      </c>
      <c r="J1305" s="966" t="s">
        <v>19364</v>
      </c>
      <c r="K1305" t="s">
        <v>19365</v>
      </c>
      <c r="L1305" t="s">
        <v>19366</v>
      </c>
      <c r="M1305" t="s">
        <v>19364</v>
      </c>
      <c r="N1305" t="s">
        <v>19366</v>
      </c>
    </row>
    <row r="1306" spans="1:14" x14ac:dyDescent="0.25">
      <c r="A1306" s="3">
        <v>1303</v>
      </c>
      <c r="B1306" t="s">
        <v>891</v>
      </c>
      <c r="C1306" t="s">
        <v>891</v>
      </c>
      <c r="D1306" t="s">
        <v>891</v>
      </c>
      <c r="E1306" t="s">
        <v>892</v>
      </c>
      <c r="F1306" t="s">
        <v>892</v>
      </c>
      <c r="G1306" s="1">
        <v>43405</v>
      </c>
      <c r="H1306" s="1">
        <v>43375</v>
      </c>
      <c r="I1306" s="1">
        <v>43405</v>
      </c>
      <c r="J1306" s="966" t="s">
        <v>19367</v>
      </c>
      <c r="K1306" t="s">
        <v>19368</v>
      </c>
      <c r="L1306" t="s">
        <v>19369</v>
      </c>
      <c r="M1306" t="s">
        <v>19367</v>
      </c>
      <c r="N1306" t="s">
        <v>19369</v>
      </c>
    </row>
    <row r="1307" spans="1:14" x14ac:dyDescent="0.25">
      <c r="A1307" s="3">
        <v>1304</v>
      </c>
      <c r="B1307" t="s">
        <v>891</v>
      </c>
      <c r="C1307" t="s">
        <v>891</v>
      </c>
      <c r="D1307" t="s">
        <v>891</v>
      </c>
      <c r="E1307" t="s">
        <v>892</v>
      </c>
      <c r="F1307" t="s">
        <v>892</v>
      </c>
      <c r="G1307" s="1">
        <v>43405</v>
      </c>
      <c r="H1307" s="1">
        <v>43375</v>
      </c>
      <c r="I1307" s="1">
        <v>43405</v>
      </c>
      <c r="J1307" s="966" t="s">
        <v>19370</v>
      </c>
      <c r="K1307" t="s">
        <v>19371</v>
      </c>
      <c r="L1307" t="s">
        <v>19372</v>
      </c>
      <c r="M1307" t="s">
        <v>19370</v>
      </c>
      <c r="N1307" t="s">
        <v>19372</v>
      </c>
    </row>
    <row r="1308" spans="1:14" x14ac:dyDescent="0.25">
      <c r="A1308" s="3">
        <v>1305</v>
      </c>
      <c r="B1308" t="s">
        <v>891</v>
      </c>
      <c r="C1308" t="s">
        <v>891</v>
      </c>
      <c r="D1308" t="s">
        <v>891</v>
      </c>
      <c r="E1308" t="s">
        <v>892</v>
      </c>
      <c r="F1308" t="s">
        <v>892</v>
      </c>
      <c r="G1308" s="1">
        <v>43405</v>
      </c>
      <c r="H1308" s="1">
        <v>43375</v>
      </c>
      <c r="I1308" s="1">
        <v>43405</v>
      </c>
      <c r="J1308" s="966" t="s">
        <v>19373</v>
      </c>
      <c r="K1308" t="s">
        <v>19374</v>
      </c>
      <c r="L1308" t="s">
        <v>19375</v>
      </c>
      <c r="M1308" t="s">
        <v>19373</v>
      </c>
      <c r="N1308" t="s">
        <v>19375</v>
      </c>
    </row>
    <row r="1309" spans="1:14" x14ac:dyDescent="0.25">
      <c r="A1309" s="3">
        <v>1306</v>
      </c>
      <c r="B1309" t="s">
        <v>891</v>
      </c>
      <c r="C1309" t="s">
        <v>891</v>
      </c>
      <c r="D1309" t="s">
        <v>891</v>
      </c>
      <c r="E1309" t="s">
        <v>892</v>
      </c>
      <c r="F1309" t="s">
        <v>892</v>
      </c>
      <c r="G1309" s="1">
        <v>43405</v>
      </c>
      <c r="H1309" s="1">
        <v>43375</v>
      </c>
      <c r="I1309" s="1">
        <v>43405</v>
      </c>
      <c r="J1309" s="966" t="s">
        <v>19376</v>
      </c>
      <c r="K1309" t="s">
        <v>19377</v>
      </c>
      <c r="L1309" t="s">
        <v>19378</v>
      </c>
      <c r="M1309" t="s">
        <v>19376</v>
      </c>
      <c r="N1309" t="s">
        <v>19378</v>
      </c>
    </row>
    <row r="1310" spans="1:14" x14ac:dyDescent="0.25">
      <c r="A1310" s="3">
        <v>1307</v>
      </c>
      <c r="B1310" t="s">
        <v>891</v>
      </c>
      <c r="C1310" t="s">
        <v>891</v>
      </c>
      <c r="D1310" t="s">
        <v>891</v>
      </c>
      <c r="E1310" t="s">
        <v>892</v>
      </c>
      <c r="F1310" t="s">
        <v>892</v>
      </c>
      <c r="G1310" s="1">
        <v>43405</v>
      </c>
      <c r="H1310" s="1">
        <v>43375</v>
      </c>
      <c r="I1310" s="1">
        <v>43405</v>
      </c>
      <c r="J1310" s="966" t="s">
        <v>19379</v>
      </c>
      <c r="K1310" t="s">
        <v>19380</v>
      </c>
      <c r="L1310" t="s">
        <v>19381</v>
      </c>
      <c r="M1310" t="s">
        <v>19379</v>
      </c>
      <c r="N1310" t="s">
        <v>19381</v>
      </c>
    </row>
    <row r="1311" spans="1:14" x14ac:dyDescent="0.25">
      <c r="A1311" s="3">
        <v>1308</v>
      </c>
      <c r="B1311" t="s">
        <v>891</v>
      </c>
      <c r="C1311" t="s">
        <v>891</v>
      </c>
      <c r="D1311" t="s">
        <v>891</v>
      </c>
      <c r="E1311" t="s">
        <v>892</v>
      </c>
      <c r="F1311" t="s">
        <v>892</v>
      </c>
      <c r="G1311" s="1">
        <v>43405</v>
      </c>
      <c r="H1311" s="1">
        <v>43375</v>
      </c>
      <c r="I1311" s="1">
        <v>43405</v>
      </c>
      <c r="J1311" s="966" t="s">
        <v>19382</v>
      </c>
      <c r="K1311" t="s">
        <v>19383</v>
      </c>
      <c r="L1311" t="s">
        <v>19384</v>
      </c>
      <c r="M1311" t="s">
        <v>19382</v>
      </c>
      <c r="N1311" t="s">
        <v>19384</v>
      </c>
    </row>
    <row r="1312" spans="1:14" x14ac:dyDescent="0.25">
      <c r="A1312" s="3">
        <v>1309</v>
      </c>
      <c r="B1312" t="s">
        <v>891</v>
      </c>
      <c r="C1312" t="s">
        <v>891</v>
      </c>
      <c r="D1312" t="s">
        <v>891</v>
      </c>
      <c r="E1312" t="s">
        <v>892</v>
      </c>
      <c r="F1312" t="s">
        <v>892</v>
      </c>
      <c r="G1312" s="1">
        <v>43405</v>
      </c>
      <c r="H1312" s="1">
        <v>43375</v>
      </c>
      <c r="I1312" s="1">
        <v>43405</v>
      </c>
      <c r="J1312" s="966" t="s">
        <v>19385</v>
      </c>
      <c r="K1312" t="s">
        <v>19386</v>
      </c>
      <c r="L1312" t="s">
        <v>19387</v>
      </c>
      <c r="M1312" t="s">
        <v>19385</v>
      </c>
      <c r="N1312" t="s">
        <v>19387</v>
      </c>
    </row>
    <row r="1313" spans="1:14" x14ac:dyDescent="0.25">
      <c r="A1313" s="3">
        <v>1310</v>
      </c>
      <c r="B1313" t="s">
        <v>891</v>
      </c>
      <c r="C1313" t="s">
        <v>891</v>
      </c>
      <c r="D1313" t="s">
        <v>891</v>
      </c>
      <c r="E1313" t="s">
        <v>892</v>
      </c>
      <c r="F1313" t="s">
        <v>892</v>
      </c>
      <c r="G1313" s="1">
        <v>43405</v>
      </c>
      <c r="H1313" s="1">
        <v>43375</v>
      </c>
      <c r="I1313" s="1">
        <v>43405</v>
      </c>
      <c r="J1313" s="966" t="s">
        <v>19388</v>
      </c>
      <c r="K1313" t="s">
        <v>19389</v>
      </c>
      <c r="L1313" t="s">
        <v>19390</v>
      </c>
      <c r="M1313" t="s">
        <v>19388</v>
      </c>
      <c r="N1313" t="s">
        <v>19390</v>
      </c>
    </row>
    <row r="1314" spans="1:14" x14ac:dyDescent="0.25">
      <c r="A1314" s="3">
        <v>1311</v>
      </c>
      <c r="B1314" t="s">
        <v>891</v>
      </c>
      <c r="C1314" t="s">
        <v>891</v>
      </c>
      <c r="D1314" t="s">
        <v>891</v>
      </c>
      <c r="E1314" t="s">
        <v>892</v>
      </c>
      <c r="F1314" t="s">
        <v>892</v>
      </c>
      <c r="G1314" s="1">
        <v>43405</v>
      </c>
      <c r="H1314" s="1">
        <v>43375</v>
      </c>
      <c r="I1314" s="1">
        <v>43405</v>
      </c>
      <c r="J1314" s="966" t="s">
        <v>19391</v>
      </c>
      <c r="K1314" t="s">
        <v>19392</v>
      </c>
      <c r="L1314" t="s">
        <v>19393</v>
      </c>
      <c r="M1314" t="s">
        <v>19391</v>
      </c>
      <c r="N1314" t="s">
        <v>19393</v>
      </c>
    </row>
    <row r="1315" spans="1:14" x14ac:dyDescent="0.25">
      <c r="A1315" s="3">
        <v>1312</v>
      </c>
      <c r="B1315" t="s">
        <v>891</v>
      </c>
      <c r="C1315" t="s">
        <v>891</v>
      </c>
      <c r="D1315" t="s">
        <v>891</v>
      </c>
      <c r="E1315" t="s">
        <v>892</v>
      </c>
      <c r="F1315" t="s">
        <v>892</v>
      </c>
      <c r="G1315" s="1">
        <v>43405</v>
      </c>
      <c r="H1315" s="1">
        <v>43375</v>
      </c>
      <c r="I1315" s="1">
        <v>43405</v>
      </c>
      <c r="J1315" s="966" t="s">
        <v>19394</v>
      </c>
      <c r="K1315" t="s">
        <v>19395</v>
      </c>
      <c r="L1315" t="s">
        <v>19396</v>
      </c>
      <c r="M1315" t="s">
        <v>19394</v>
      </c>
      <c r="N1315" t="s">
        <v>19396</v>
      </c>
    </row>
    <row r="1316" spans="1:14" x14ac:dyDescent="0.25">
      <c r="A1316" s="3">
        <v>1313</v>
      </c>
      <c r="B1316" t="s">
        <v>891</v>
      </c>
      <c r="C1316" t="s">
        <v>891</v>
      </c>
      <c r="D1316" t="s">
        <v>891</v>
      </c>
      <c r="E1316" t="s">
        <v>892</v>
      </c>
      <c r="F1316" t="s">
        <v>892</v>
      </c>
      <c r="G1316" s="1">
        <v>43405</v>
      </c>
      <c r="H1316" s="1">
        <v>43375</v>
      </c>
      <c r="I1316" s="1">
        <v>43405</v>
      </c>
      <c r="J1316" s="966" t="s">
        <v>19394</v>
      </c>
      <c r="K1316" t="s">
        <v>19395</v>
      </c>
      <c r="L1316" t="s">
        <v>19396</v>
      </c>
      <c r="M1316" t="s">
        <v>19394</v>
      </c>
      <c r="N1316" t="s">
        <v>19396</v>
      </c>
    </row>
    <row r="1317" spans="1:14" x14ac:dyDescent="0.25">
      <c r="A1317" s="3">
        <v>1314</v>
      </c>
      <c r="B1317" t="s">
        <v>891</v>
      </c>
      <c r="C1317" t="s">
        <v>891</v>
      </c>
      <c r="D1317" t="s">
        <v>891</v>
      </c>
      <c r="E1317" t="s">
        <v>892</v>
      </c>
      <c r="F1317" t="s">
        <v>892</v>
      </c>
      <c r="G1317" s="1">
        <v>43405</v>
      </c>
      <c r="H1317" s="1">
        <v>43375</v>
      </c>
      <c r="I1317" s="1">
        <v>43405</v>
      </c>
      <c r="J1317" s="966" t="s">
        <v>19397</v>
      </c>
      <c r="K1317" t="s">
        <v>19398</v>
      </c>
      <c r="L1317" t="s">
        <v>19399</v>
      </c>
      <c r="M1317" t="s">
        <v>19397</v>
      </c>
      <c r="N1317" t="s">
        <v>19399</v>
      </c>
    </row>
    <row r="1318" spans="1:14" x14ac:dyDescent="0.25">
      <c r="A1318" s="3">
        <v>1315</v>
      </c>
      <c r="B1318" t="s">
        <v>891</v>
      </c>
      <c r="C1318" t="s">
        <v>891</v>
      </c>
      <c r="D1318" t="s">
        <v>891</v>
      </c>
      <c r="E1318" t="s">
        <v>892</v>
      </c>
      <c r="F1318" t="s">
        <v>892</v>
      </c>
      <c r="G1318" s="1">
        <v>43405</v>
      </c>
      <c r="H1318" s="1">
        <v>43375</v>
      </c>
      <c r="I1318" s="1">
        <v>43405</v>
      </c>
      <c r="J1318" s="966" t="s">
        <v>19397</v>
      </c>
      <c r="K1318" t="s">
        <v>19398</v>
      </c>
      <c r="L1318" t="s">
        <v>19399</v>
      </c>
      <c r="M1318" t="s">
        <v>19397</v>
      </c>
      <c r="N1318" t="s">
        <v>19399</v>
      </c>
    </row>
    <row r="1319" spans="1:14" x14ac:dyDescent="0.25">
      <c r="A1319" s="3">
        <v>1316</v>
      </c>
      <c r="B1319" t="s">
        <v>891</v>
      </c>
      <c r="C1319" t="s">
        <v>891</v>
      </c>
      <c r="D1319" t="s">
        <v>891</v>
      </c>
      <c r="E1319" t="s">
        <v>892</v>
      </c>
      <c r="F1319" t="s">
        <v>892</v>
      </c>
      <c r="G1319" s="1">
        <v>43405</v>
      </c>
      <c r="H1319" s="1">
        <v>43375</v>
      </c>
      <c r="I1319" s="1">
        <v>43405</v>
      </c>
      <c r="J1319" s="966" t="s">
        <v>19400</v>
      </c>
      <c r="K1319" t="s">
        <v>19401</v>
      </c>
      <c r="L1319" t="s">
        <v>19402</v>
      </c>
      <c r="M1319" t="s">
        <v>19400</v>
      </c>
      <c r="N1319" t="s">
        <v>19402</v>
      </c>
    </row>
    <row r="1320" spans="1:14" x14ac:dyDescent="0.25">
      <c r="A1320" s="3">
        <v>1317</v>
      </c>
      <c r="B1320" t="s">
        <v>891</v>
      </c>
      <c r="C1320" t="s">
        <v>891</v>
      </c>
      <c r="D1320" t="s">
        <v>891</v>
      </c>
      <c r="E1320" t="s">
        <v>892</v>
      </c>
      <c r="F1320" t="s">
        <v>892</v>
      </c>
      <c r="G1320" s="1">
        <v>43405</v>
      </c>
      <c r="H1320" s="1">
        <v>43375</v>
      </c>
      <c r="I1320" s="1">
        <v>43405</v>
      </c>
      <c r="J1320" s="966" t="s">
        <v>19403</v>
      </c>
      <c r="K1320" t="s">
        <v>19404</v>
      </c>
      <c r="L1320" t="s">
        <v>19405</v>
      </c>
      <c r="M1320" t="s">
        <v>19403</v>
      </c>
      <c r="N1320" t="s">
        <v>19405</v>
      </c>
    </row>
    <row r="1321" spans="1:14" x14ac:dyDescent="0.25">
      <c r="A1321" s="3">
        <v>1318</v>
      </c>
      <c r="B1321" t="s">
        <v>891</v>
      </c>
      <c r="C1321" t="s">
        <v>891</v>
      </c>
      <c r="D1321" t="s">
        <v>891</v>
      </c>
      <c r="E1321" t="s">
        <v>892</v>
      </c>
      <c r="F1321" t="s">
        <v>892</v>
      </c>
      <c r="G1321" s="1">
        <v>43405</v>
      </c>
      <c r="H1321" s="1">
        <v>43375</v>
      </c>
      <c r="I1321" s="1">
        <v>43405</v>
      </c>
      <c r="J1321" s="966" t="s">
        <v>19406</v>
      </c>
      <c r="K1321" t="s">
        <v>19407</v>
      </c>
      <c r="L1321" t="s">
        <v>19408</v>
      </c>
      <c r="M1321" t="s">
        <v>19406</v>
      </c>
      <c r="N1321" t="s">
        <v>19408</v>
      </c>
    </row>
    <row r="1322" spans="1:14" x14ac:dyDescent="0.25">
      <c r="A1322" s="3">
        <v>1319</v>
      </c>
      <c r="B1322" t="s">
        <v>891</v>
      </c>
      <c r="C1322" t="s">
        <v>891</v>
      </c>
      <c r="D1322" t="s">
        <v>891</v>
      </c>
      <c r="E1322" t="s">
        <v>892</v>
      </c>
      <c r="F1322" t="s">
        <v>892</v>
      </c>
      <c r="G1322" s="1">
        <v>43405</v>
      </c>
      <c r="H1322" s="1">
        <v>43375</v>
      </c>
      <c r="I1322" s="1">
        <v>43405</v>
      </c>
      <c r="J1322" s="966" t="s">
        <v>19406</v>
      </c>
      <c r="K1322" t="s">
        <v>19407</v>
      </c>
      <c r="L1322" t="s">
        <v>19408</v>
      </c>
      <c r="M1322" t="s">
        <v>19406</v>
      </c>
      <c r="N1322" t="s">
        <v>19408</v>
      </c>
    </row>
    <row r="1323" spans="1:14" x14ac:dyDescent="0.25">
      <c r="A1323" s="3">
        <v>1320</v>
      </c>
      <c r="B1323" t="s">
        <v>891</v>
      </c>
      <c r="C1323" t="s">
        <v>891</v>
      </c>
      <c r="D1323" t="s">
        <v>891</v>
      </c>
      <c r="E1323" t="s">
        <v>892</v>
      </c>
      <c r="F1323" t="s">
        <v>892</v>
      </c>
      <c r="G1323" s="1">
        <v>43405</v>
      </c>
      <c r="H1323" s="1">
        <v>43375</v>
      </c>
      <c r="I1323" s="1">
        <v>43405</v>
      </c>
      <c r="J1323" s="966" t="s">
        <v>19409</v>
      </c>
      <c r="K1323" t="s">
        <v>19410</v>
      </c>
      <c r="L1323" t="s">
        <v>19411</v>
      </c>
      <c r="M1323" t="s">
        <v>19409</v>
      </c>
      <c r="N1323" t="s">
        <v>19411</v>
      </c>
    </row>
    <row r="1324" spans="1:14" x14ac:dyDescent="0.25">
      <c r="A1324" s="3">
        <v>1321</v>
      </c>
      <c r="B1324" t="s">
        <v>891</v>
      </c>
      <c r="C1324" t="s">
        <v>891</v>
      </c>
      <c r="D1324" t="s">
        <v>891</v>
      </c>
      <c r="E1324" t="s">
        <v>892</v>
      </c>
      <c r="F1324" t="s">
        <v>892</v>
      </c>
      <c r="G1324" s="1">
        <v>43405</v>
      </c>
      <c r="H1324" s="1">
        <v>43375</v>
      </c>
      <c r="I1324" s="1">
        <v>43405</v>
      </c>
      <c r="J1324" s="966" t="s">
        <v>19412</v>
      </c>
      <c r="K1324" t="s">
        <v>19413</v>
      </c>
      <c r="L1324" t="s">
        <v>19414</v>
      </c>
      <c r="M1324" t="s">
        <v>19412</v>
      </c>
      <c r="N1324" t="s">
        <v>19414</v>
      </c>
    </row>
    <row r="1325" spans="1:14" x14ac:dyDescent="0.25">
      <c r="A1325" s="3">
        <v>1322</v>
      </c>
      <c r="B1325" t="s">
        <v>891</v>
      </c>
      <c r="C1325" t="s">
        <v>891</v>
      </c>
      <c r="D1325" t="s">
        <v>891</v>
      </c>
      <c r="E1325" t="s">
        <v>892</v>
      </c>
      <c r="F1325" t="s">
        <v>892</v>
      </c>
      <c r="G1325" s="1">
        <v>43405</v>
      </c>
      <c r="H1325" s="1">
        <v>43375</v>
      </c>
      <c r="I1325" s="1">
        <v>43405</v>
      </c>
      <c r="J1325" s="966" t="s">
        <v>19412</v>
      </c>
      <c r="K1325" t="s">
        <v>19413</v>
      </c>
      <c r="L1325" t="s">
        <v>19414</v>
      </c>
      <c r="M1325" t="s">
        <v>19412</v>
      </c>
      <c r="N1325" t="s">
        <v>19414</v>
      </c>
    </row>
    <row r="1326" spans="1:14" x14ac:dyDescent="0.25">
      <c r="A1326" s="3">
        <v>1323</v>
      </c>
      <c r="B1326" t="s">
        <v>891</v>
      </c>
      <c r="C1326" t="s">
        <v>891</v>
      </c>
      <c r="D1326" t="s">
        <v>891</v>
      </c>
      <c r="E1326" t="s">
        <v>892</v>
      </c>
      <c r="F1326" t="s">
        <v>892</v>
      </c>
      <c r="G1326" s="1">
        <v>43405</v>
      </c>
      <c r="H1326" s="1">
        <v>43375</v>
      </c>
      <c r="I1326" s="1">
        <v>43405</v>
      </c>
      <c r="J1326" s="966" t="s">
        <v>19415</v>
      </c>
      <c r="K1326" t="s">
        <v>19416</v>
      </c>
      <c r="L1326" t="s">
        <v>19417</v>
      </c>
      <c r="M1326" t="s">
        <v>19415</v>
      </c>
      <c r="N1326" t="s">
        <v>19417</v>
      </c>
    </row>
    <row r="1327" spans="1:14" x14ac:dyDescent="0.25">
      <c r="A1327" s="3">
        <v>1324</v>
      </c>
      <c r="B1327" t="s">
        <v>891</v>
      </c>
      <c r="C1327" t="s">
        <v>891</v>
      </c>
      <c r="D1327" t="s">
        <v>891</v>
      </c>
      <c r="E1327" t="s">
        <v>892</v>
      </c>
      <c r="F1327" t="s">
        <v>892</v>
      </c>
      <c r="G1327" s="1">
        <v>43405</v>
      </c>
      <c r="H1327" s="1">
        <v>43375</v>
      </c>
      <c r="I1327" s="1">
        <v>43405</v>
      </c>
      <c r="J1327" s="966" t="s">
        <v>19418</v>
      </c>
      <c r="K1327" t="s">
        <v>19419</v>
      </c>
      <c r="L1327" t="s">
        <v>19420</v>
      </c>
      <c r="M1327" t="s">
        <v>19418</v>
      </c>
      <c r="N1327" t="s">
        <v>19420</v>
      </c>
    </row>
    <row r="1328" spans="1:14" x14ac:dyDescent="0.25">
      <c r="A1328" s="3">
        <v>1325</v>
      </c>
      <c r="B1328" t="s">
        <v>891</v>
      </c>
      <c r="C1328" t="s">
        <v>891</v>
      </c>
      <c r="D1328" t="s">
        <v>891</v>
      </c>
      <c r="E1328" t="s">
        <v>892</v>
      </c>
      <c r="F1328" t="s">
        <v>892</v>
      </c>
      <c r="G1328" s="1">
        <v>43405</v>
      </c>
      <c r="H1328" s="1">
        <v>43375</v>
      </c>
      <c r="I1328" s="1">
        <v>43405</v>
      </c>
      <c r="J1328" s="966" t="s">
        <v>19418</v>
      </c>
      <c r="K1328" t="s">
        <v>19419</v>
      </c>
      <c r="L1328" t="s">
        <v>19420</v>
      </c>
      <c r="M1328" t="s">
        <v>19418</v>
      </c>
      <c r="N1328" t="s">
        <v>19420</v>
      </c>
    </row>
    <row r="1329" spans="1:14" x14ac:dyDescent="0.25">
      <c r="A1329" s="3">
        <v>1326</v>
      </c>
      <c r="B1329" t="s">
        <v>891</v>
      </c>
      <c r="C1329" t="s">
        <v>891</v>
      </c>
      <c r="D1329" t="s">
        <v>891</v>
      </c>
      <c r="E1329" t="s">
        <v>892</v>
      </c>
      <c r="F1329" t="s">
        <v>892</v>
      </c>
      <c r="G1329" s="1">
        <v>43405</v>
      </c>
      <c r="H1329" s="1">
        <v>43375</v>
      </c>
      <c r="I1329" s="1">
        <v>43405</v>
      </c>
      <c r="J1329" s="966" t="s">
        <v>19421</v>
      </c>
      <c r="K1329" t="s">
        <v>19422</v>
      </c>
      <c r="L1329" t="s">
        <v>19423</v>
      </c>
      <c r="M1329" t="s">
        <v>19421</v>
      </c>
      <c r="N1329" t="s">
        <v>19423</v>
      </c>
    </row>
    <row r="1330" spans="1:14" x14ac:dyDescent="0.25">
      <c r="A1330" s="3">
        <v>1327</v>
      </c>
      <c r="B1330" t="s">
        <v>891</v>
      </c>
      <c r="C1330" t="s">
        <v>891</v>
      </c>
      <c r="D1330" t="s">
        <v>891</v>
      </c>
      <c r="E1330" t="s">
        <v>892</v>
      </c>
      <c r="F1330" t="s">
        <v>892</v>
      </c>
      <c r="G1330" s="1">
        <v>43405</v>
      </c>
      <c r="H1330" s="1">
        <v>43375</v>
      </c>
      <c r="I1330" s="1">
        <v>43405</v>
      </c>
      <c r="J1330" s="966" t="s">
        <v>19421</v>
      </c>
      <c r="K1330" t="s">
        <v>19422</v>
      </c>
      <c r="L1330" t="s">
        <v>19423</v>
      </c>
      <c r="M1330" t="s">
        <v>19421</v>
      </c>
      <c r="N1330" t="s">
        <v>19423</v>
      </c>
    </row>
    <row r="1331" spans="1:14" x14ac:dyDescent="0.25">
      <c r="A1331" s="3">
        <v>1328</v>
      </c>
      <c r="B1331" t="s">
        <v>891</v>
      </c>
      <c r="C1331" t="s">
        <v>891</v>
      </c>
      <c r="D1331" t="s">
        <v>891</v>
      </c>
      <c r="E1331" t="s">
        <v>892</v>
      </c>
      <c r="F1331" t="s">
        <v>892</v>
      </c>
      <c r="G1331" s="1">
        <v>43405</v>
      </c>
      <c r="H1331" s="1">
        <v>43375</v>
      </c>
      <c r="I1331" s="1">
        <v>43405</v>
      </c>
      <c r="J1331" s="966" t="s">
        <v>19424</v>
      </c>
      <c r="K1331" t="s">
        <v>19425</v>
      </c>
      <c r="L1331" t="s">
        <v>19426</v>
      </c>
      <c r="M1331" t="s">
        <v>19424</v>
      </c>
      <c r="N1331" t="s">
        <v>19426</v>
      </c>
    </row>
    <row r="1332" spans="1:14" x14ac:dyDescent="0.25">
      <c r="A1332" s="3">
        <v>1329</v>
      </c>
      <c r="B1332" t="s">
        <v>891</v>
      </c>
      <c r="C1332" t="s">
        <v>891</v>
      </c>
      <c r="D1332" t="s">
        <v>891</v>
      </c>
      <c r="E1332" t="s">
        <v>892</v>
      </c>
      <c r="F1332" t="s">
        <v>892</v>
      </c>
      <c r="G1332" s="1">
        <v>43405</v>
      </c>
      <c r="H1332" s="1">
        <v>43375</v>
      </c>
      <c r="I1332" s="1">
        <v>43405</v>
      </c>
      <c r="J1332" s="966" t="s">
        <v>19427</v>
      </c>
      <c r="K1332" t="s">
        <v>19428</v>
      </c>
      <c r="L1332" t="s">
        <v>19429</v>
      </c>
      <c r="M1332" t="s">
        <v>19427</v>
      </c>
      <c r="N1332" t="s">
        <v>19429</v>
      </c>
    </row>
    <row r="1333" spans="1:14" x14ac:dyDescent="0.25">
      <c r="A1333" s="3">
        <v>1330</v>
      </c>
      <c r="B1333" t="s">
        <v>891</v>
      </c>
      <c r="C1333" t="s">
        <v>891</v>
      </c>
      <c r="D1333" t="s">
        <v>891</v>
      </c>
      <c r="E1333" t="s">
        <v>892</v>
      </c>
      <c r="F1333" t="s">
        <v>892</v>
      </c>
      <c r="G1333" s="1">
        <v>43405</v>
      </c>
      <c r="H1333" s="1">
        <v>43375</v>
      </c>
      <c r="I1333" s="1">
        <v>43405</v>
      </c>
      <c r="J1333" s="966" t="s">
        <v>19430</v>
      </c>
      <c r="K1333" t="s">
        <v>19431</v>
      </c>
      <c r="L1333" t="s">
        <v>19432</v>
      </c>
      <c r="M1333" t="s">
        <v>19430</v>
      </c>
      <c r="N1333" t="s">
        <v>19432</v>
      </c>
    </row>
    <row r="1334" spans="1:14" x14ac:dyDescent="0.25">
      <c r="A1334" s="3">
        <v>1331</v>
      </c>
      <c r="B1334" t="s">
        <v>891</v>
      </c>
      <c r="C1334" t="s">
        <v>891</v>
      </c>
      <c r="D1334" t="s">
        <v>891</v>
      </c>
      <c r="E1334" t="s">
        <v>892</v>
      </c>
      <c r="F1334" t="s">
        <v>892</v>
      </c>
      <c r="G1334" s="1">
        <v>43405</v>
      </c>
      <c r="H1334" s="1">
        <v>43375</v>
      </c>
      <c r="I1334" s="1">
        <v>43405</v>
      </c>
      <c r="J1334" s="966" t="s">
        <v>19430</v>
      </c>
      <c r="K1334" t="s">
        <v>19431</v>
      </c>
      <c r="L1334" t="s">
        <v>19432</v>
      </c>
      <c r="M1334" t="s">
        <v>19430</v>
      </c>
      <c r="N1334" t="s">
        <v>19432</v>
      </c>
    </row>
    <row r="1335" spans="1:14" x14ac:dyDescent="0.25">
      <c r="A1335" s="3">
        <v>1332</v>
      </c>
      <c r="B1335" t="s">
        <v>891</v>
      </c>
      <c r="C1335" t="s">
        <v>891</v>
      </c>
      <c r="D1335" t="s">
        <v>891</v>
      </c>
      <c r="E1335" t="s">
        <v>892</v>
      </c>
      <c r="F1335" t="s">
        <v>892</v>
      </c>
      <c r="G1335" s="1">
        <v>43405</v>
      </c>
      <c r="H1335" s="1">
        <v>43375</v>
      </c>
      <c r="I1335" s="1">
        <v>43405</v>
      </c>
      <c r="J1335" s="966" t="s">
        <v>19433</v>
      </c>
      <c r="K1335" t="s">
        <v>19434</v>
      </c>
      <c r="L1335" t="s">
        <v>19435</v>
      </c>
      <c r="M1335" t="s">
        <v>19433</v>
      </c>
      <c r="N1335" t="s">
        <v>19435</v>
      </c>
    </row>
    <row r="1336" spans="1:14" x14ac:dyDescent="0.25">
      <c r="A1336" s="3">
        <v>1333</v>
      </c>
      <c r="B1336" t="s">
        <v>891</v>
      </c>
      <c r="C1336" t="s">
        <v>891</v>
      </c>
      <c r="D1336" t="s">
        <v>891</v>
      </c>
      <c r="E1336" t="s">
        <v>892</v>
      </c>
      <c r="F1336" t="s">
        <v>892</v>
      </c>
      <c r="G1336" s="1">
        <v>43405</v>
      </c>
      <c r="H1336" s="1">
        <v>43375</v>
      </c>
      <c r="I1336" s="1">
        <v>43405</v>
      </c>
      <c r="J1336" s="966" t="s">
        <v>19433</v>
      </c>
      <c r="K1336" t="s">
        <v>19434</v>
      </c>
      <c r="L1336" t="s">
        <v>19435</v>
      </c>
      <c r="M1336" t="s">
        <v>19433</v>
      </c>
      <c r="N1336" t="s">
        <v>19435</v>
      </c>
    </row>
    <row r="1337" spans="1:14" x14ac:dyDescent="0.25">
      <c r="A1337" s="3">
        <v>1334</v>
      </c>
      <c r="B1337" t="s">
        <v>891</v>
      </c>
      <c r="C1337" t="s">
        <v>891</v>
      </c>
      <c r="D1337" t="s">
        <v>891</v>
      </c>
      <c r="E1337" t="s">
        <v>892</v>
      </c>
      <c r="F1337" t="s">
        <v>892</v>
      </c>
      <c r="G1337" s="1">
        <v>43405</v>
      </c>
      <c r="H1337" s="1">
        <v>43375</v>
      </c>
      <c r="I1337" s="1">
        <v>43405</v>
      </c>
      <c r="J1337" s="966" t="s">
        <v>19436</v>
      </c>
      <c r="K1337" t="s">
        <v>19437</v>
      </c>
      <c r="L1337" t="s">
        <v>19438</v>
      </c>
      <c r="M1337" t="s">
        <v>19436</v>
      </c>
      <c r="N1337" t="s">
        <v>19438</v>
      </c>
    </row>
    <row r="1338" spans="1:14" x14ac:dyDescent="0.25">
      <c r="A1338" s="3">
        <v>1335</v>
      </c>
      <c r="B1338" t="s">
        <v>891</v>
      </c>
      <c r="C1338" t="s">
        <v>891</v>
      </c>
      <c r="D1338" t="s">
        <v>891</v>
      </c>
      <c r="E1338" t="s">
        <v>892</v>
      </c>
      <c r="F1338" t="s">
        <v>892</v>
      </c>
      <c r="G1338" s="1">
        <v>43405</v>
      </c>
      <c r="H1338" s="1">
        <v>43375</v>
      </c>
      <c r="I1338" s="1">
        <v>43405</v>
      </c>
      <c r="J1338" s="966" t="s">
        <v>19439</v>
      </c>
      <c r="K1338" t="s">
        <v>19440</v>
      </c>
      <c r="L1338" t="s">
        <v>19441</v>
      </c>
      <c r="M1338" t="s">
        <v>19439</v>
      </c>
      <c r="N1338" t="s">
        <v>19441</v>
      </c>
    </row>
    <row r="1339" spans="1:14" x14ac:dyDescent="0.25">
      <c r="A1339" s="3">
        <v>1336</v>
      </c>
      <c r="B1339" t="s">
        <v>891</v>
      </c>
      <c r="C1339" t="s">
        <v>891</v>
      </c>
      <c r="D1339" t="s">
        <v>891</v>
      </c>
      <c r="E1339" t="s">
        <v>892</v>
      </c>
      <c r="F1339" t="s">
        <v>892</v>
      </c>
      <c r="G1339" s="1">
        <v>43405</v>
      </c>
      <c r="H1339" s="1">
        <v>43375</v>
      </c>
      <c r="I1339" s="1">
        <v>43405</v>
      </c>
      <c r="J1339" s="966" t="s">
        <v>19442</v>
      </c>
      <c r="K1339" t="s">
        <v>19443</v>
      </c>
      <c r="L1339" t="s">
        <v>19444</v>
      </c>
      <c r="M1339" t="s">
        <v>19442</v>
      </c>
      <c r="N1339" t="s">
        <v>19444</v>
      </c>
    </row>
    <row r="1340" spans="1:14" x14ac:dyDescent="0.25">
      <c r="A1340" s="3">
        <v>1337</v>
      </c>
      <c r="B1340" t="s">
        <v>891</v>
      </c>
      <c r="C1340" t="s">
        <v>891</v>
      </c>
      <c r="D1340" t="s">
        <v>891</v>
      </c>
      <c r="E1340" t="s">
        <v>892</v>
      </c>
      <c r="F1340" t="s">
        <v>892</v>
      </c>
      <c r="G1340" s="1">
        <v>43405</v>
      </c>
      <c r="H1340" s="1">
        <v>43375</v>
      </c>
      <c r="I1340" s="1">
        <v>43405</v>
      </c>
      <c r="J1340" s="966" t="s">
        <v>19445</v>
      </c>
      <c r="K1340" t="s">
        <v>19446</v>
      </c>
      <c r="L1340" t="s">
        <v>19447</v>
      </c>
      <c r="M1340" t="s">
        <v>19445</v>
      </c>
      <c r="N1340" t="s">
        <v>19447</v>
      </c>
    </row>
    <row r="1341" spans="1:14" x14ac:dyDescent="0.25">
      <c r="A1341" s="3">
        <v>1338</v>
      </c>
      <c r="B1341" t="s">
        <v>891</v>
      </c>
      <c r="C1341" t="s">
        <v>891</v>
      </c>
      <c r="D1341" t="s">
        <v>891</v>
      </c>
      <c r="E1341" t="s">
        <v>892</v>
      </c>
      <c r="F1341" t="s">
        <v>892</v>
      </c>
      <c r="G1341" s="1">
        <v>43405</v>
      </c>
      <c r="H1341" s="1">
        <v>43375</v>
      </c>
      <c r="I1341" s="1">
        <v>43405</v>
      </c>
      <c r="J1341" s="966" t="s">
        <v>19445</v>
      </c>
      <c r="K1341" t="s">
        <v>19446</v>
      </c>
      <c r="L1341" t="s">
        <v>19447</v>
      </c>
      <c r="M1341" t="s">
        <v>19445</v>
      </c>
      <c r="N1341" t="s">
        <v>19447</v>
      </c>
    </row>
    <row r="1342" spans="1:14" x14ac:dyDescent="0.25">
      <c r="A1342" s="3">
        <v>1339</v>
      </c>
      <c r="B1342" t="s">
        <v>891</v>
      </c>
      <c r="C1342" t="s">
        <v>891</v>
      </c>
      <c r="D1342" t="s">
        <v>891</v>
      </c>
      <c r="E1342" t="s">
        <v>892</v>
      </c>
      <c r="F1342" t="s">
        <v>892</v>
      </c>
      <c r="G1342" s="1">
        <v>43405</v>
      </c>
      <c r="H1342" s="1">
        <v>43375</v>
      </c>
      <c r="I1342" s="1">
        <v>43405</v>
      </c>
      <c r="J1342" s="966" t="s">
        <v>19448</v>
      </c>
      <c r="K1342" t="s">
        <v>19449</v>
      </c>
      <c r="L1342" t="s">
        <v>19450</v>
      </c>
      <c r="M1342" t="s">
        <v>19448</v>
      </c>
      <c r="N1342" t="s">
        <v>19450</v>
      </c>
    </row>
    <row r="1343" spans="1:14" x14ac:dyDescent="0.25">
      <c r="A1343" s="3">
        <v>1340</v>
      </c>
      <c r="B1343" t="s">
        <v>891</v>
      </c>
      <c r="C1343" t="s">
        <v>891</v>
      </c>
      <c r="D1343" t="s">
        <v>891</v>
      </c>
      <c r="E1343" t="s">
        <v>892</v>
      </c>
      <c r="F1343" t="s">
        <v>892</v>
      </c>
      <c r="G1343" s="1">
        <v>43405</v>
      </c>
      <c r="H1343" s="1">
        <v>43375</v>
      </c>
      <c r="I1343" s="1">
        <v>43405</v>
      </c>
      <c r="J1343" s="966" t="s">
        <v>19448</v>
      </c>
      <c r="K1343" t="s">
        <v>19449</v>
      </c>
      <c r="L1343" t="s">
        <v>19450</v>
      </c>
      <c r="M1343" t="s">
        <v>19448</v>
      </c>
      <c r="N1343" t="s">
        <v>19450</v>
      </c>
    </row>
    <row r="1344" spans="1:14" x14ac:dyDescent="0.25">
      <c r="A1344" s="3">
        <v>1341</v>
      </c>
      <c r="B1344" t="s">
        <v>891</v>
      </c>
      <c r="C1344" t="s">
        <v>891</v>
      </c>
      <c r="D1344" t="s">
        <v>891</v>
      </c>
      <c r="E1344" t="s">
        <v>892</v>
      </c>
      <c r="F1344" t="s">
        <v>892</v>
      </c>
      <c r="G1344" s="1">
        <v>43405</v>
      </c>
      <c r="H1344" s="1">
        <v>43375</v>
      </c>
      <c r="I1344" s="1">
        <v>43405</v>
      </c>
      <c r="J1344" s="966" t="s">
        <v>19451</v>
      </c>
      <c r="K1344" t="s">
        <v>19452</v>
      </c>
      <c r="L1344" t="s">
        <v>19453</v>
      </c>
      <c r="M1344" t="s">
        <v>19451</v>
      </c>
      <c r="N1344" t="s">
        <v>19453</v>
      </c>
    </row>
    <row r="1345" spans="1:14" x14ac:dyDescent="0.25">
      <c r="A1345" s="3">
        <v>1342</v>
      </c>
      <c r="B1345" t="s">
        <v>891</v>
      </c>
      <c r="C1345" t="s">
        <v>891</v>
      </c>
      <c r="D1345" t="s">
        <v>891</v>
      </c>
      <c r="E1345" t="s">
        <v>892</v>
      </c>
      <c r="F1345" t="s">
        <v>892</v>
      </c>
      <c r="G1345" s="1">
        <v>43405</v>
      </c>
      <c r="H1345" s="1">
        <v>43375</v>
      </c>
      <c r="I1345" s="1">
        <v>43405</v>
      </c>
      <c r="J1345" s="966" t="s">
        <v>19451</v>
      </c>
      <c r="K1345" t="s">
        <v>19452</v>
      </c>
      <c r="L1345" t="s">
        <v>19453</v>
      </c>
      <c r="M1345" t="s">
        <v>19451</v>
      </c>
      <c r="N1345" t="s">
        <v>19453</v>
      </c>
    </row>
    <row r="1346" spans="1:14" x14ac:dyDescent="0.25">
      <c r="A1346" s="3">
        <v>1343</v>
      </c>
      <c r="B1346" t="s">
        <v>891</v>
      </c>
      <c r="C1346" t="s">
        <v>891</v>
      </c>
      <c r="D1346" t="s">
        <v>891</v>
      </c>
      <c r="E1346" t="s">
        <v>892</v>
      </c>
      <c r="F1346" t="s">
        <v>892</v>
      </c>
      <c r="G1346" s="1">
        <v>43405</v>
      </c>
      <c r="H1346" s="1">
        <v>43375</v>
      </c>
      <c r="I1346" s="1">
        <v>43405</v>
      </c>
      <c r="J1346" s="966" t="s">
        <v>19454</v>
      </c>
      <c r="K1346" t="s">
        <v>19455</v>
      </c>
      <c r="L1346" t="s">
        <v>19456</v>
      </c>
      <c r="M1346" t="s">
        <v>19454</v>
      </c>
      <c r="N1346" t="s">
        <v>19456</v>
      </c>
    </row>
    <row r="1347" spans="1:14" x14ac:dyDescent="0.25">
      <c r="A1347" s="3">
        <v>1344</v>
      </c>
      <c r="B1347" t="s">
        <v>891</v>
      </c>
      <c r="C1347" t="s">
        <v>891</v>
      </c>
      <c r="D1347" t="s">
        <v>891</v>
      </c>
      <c r="E1347" t="s">
        <v>892</v>
      </c>
      <c r="F1347" t="s">
        <v>892</v>
      </c>
      <c r="G1347" s="1">
        <v>43405</v>
      </c>
      <c r="H1347" s="1">
        <v>43375</v>
      </c>
      <c r="I1347" s="1">
        <v>43405</v>
      </c>
      <c r="J1347" s="966" t="s">
        <v>19454</v>
      </c>
      <c r="K1347" t="s">
        <v>19455</v>
      </c>
      <c r="L1347" t="s">
        <v>19456</v>
      </c>
      <c r="M1347" t="s">
        <v>19454</v>
      </c>
      <c r="N1347" t="s">
        <v>19456</v>
      </c>
    </row>
    <row r="1348" spans="1:14" x14ac:dyDescent="0.25">
      <c r="A1348" s="3">
        <v>1345</v>
      </c>
      <c r="B1348" t="s">
        <v>891</v>
      </c>
      <c r="C1348" t="s">
        <v>891</v>
      </c>
      <c r="D1348" t="s">
        <v>891</v>
      </c>
      <c r="E1348" t="s">
        <v>892</v>
      </c>
      <c r="F1348" t="s">
        <v>892</v>
      </c>
      <c r="G1348" s="1">
        <v>43405</v>
      </c>
      <c r="H1348" s="1">
        <v>43375</v>
      </c>
      <c r="I1348" s="1">
        <v>43405</v>
      </c>
      <c r="J1348" s="966" t="s">
        <v>19457</v>
      </c>
      <c r="K1348" t="s">
        <v>19458</v>
      </c>
      <c r="L1348" t="s">
        <v>19459</v>
      </c>
      <c r="M1348" t="s">
        <v>19457</v>
      </c>
      <c r="N1348" t="s">
        <v>19459</v>
      </c>
    </row>
    <row r="1349" spans="1:14" x14ac:dyDescent="0.25">
      <c r="A1349" s="3">
        <v>1346</v>
      </c>
      <c r="B1349" t="s">
        <v>891</v>
      </c>
      <c r="C1349" t="s">
        <v>891</v>
      </c>
      <c r="D1349" t="s">
        <v>891</v>
      </c>
      <c r="E1349" t="s">
        <v>892</v>
      </c>
      <c r="F1349" t="s">
        <v>892</v>
      </c>
      <c r="G1349" s="1">
        <v>43405</v>
      </c>
      <c r="H1349" s="1">
        <v>43375</v>
      </c>
      <c r="I1349" s="1">
        <v>43405</v>
      </c>
      <c r="J1349" s="966" t="s">
        <v>19460</v>
      </c>
      <c r="K1349" t="s">
        <v>19461</v>
      </c>
      <c r="L1349" t="s">
        <v>19462</v>
      </c>
      <c r="M1349" t="s">
        <v>19460</v>
      </c>
      <c r="N1349" t="s">
        <v>19462</v>
      </c>
    </row>
    <row r="1350" spans="1:14" x14ac:dyDescent="0.25">
      <c r="A1350" s="3">
        <v>1347</v>
      </c>
      <c r="B1350" t="s">
        <v>891</v>
      </c>
      <c r="C1350" t="s">
        <v>891</v>
      </c>
      <c r="D1350" t="s">
        <v>891</v>
      </c>
      <c r="E1350" t="s">
        <v>892</v>
      </c>
      <c r="F1350" t="s">
        <v>892</v>
      </c>
      <c r="G1350" s="1">
        <v>43405</v>
      </c>
      <c r="H1350" s="1">
        <v>43375</v>
      </c>
      <c r="I1350" s="1">
        <v>43405</v>
      </c>
      <c r="J1350" s="966" t="s">
        <v>19463</v>
      </c>
      <c r="K1350" t="s">
        <v>19464</v>
      </c>
      <c r="L1350" t="s">
        <v>19465</v>
      </c>
      <c r="M1350" t="s">
        <v>19463</v>
      </c>
      <c r="N1350" t="s">
        <v>19465</v>
      </c>
    </row>
    <row r="1351" spans="1:14" x14ac:dyDescent="0.25">
      <c r="A1351" s="3">
        <v>1348</v>
      </c>
      <c r="B1351" t="s">
        <v>891</v>
      </c>
      <c r="C1351" t="s">
        <v>891</v>
      </c>
      <c r="D1351" t="s">
        <v>891</v>
      </c>
      <c r="E1351" t="s">
        <v>892</v>
      </c>
      <c r="F1351" t="s">
        <v>892</v>
      </c>
      <c r="G1351" s="1">
        <v>43405</v>
      </c>
      <c r="H1351" s="1">
        <v>43375</v>
      </c>
      <c r="I1351" s="1">
        <v>43405</v>
      </c>
      <c r="J1351" s="966" t="s">
        <v>19466</v>
      </c>
      <c r="K1351" t="s">
        <v>19467</v>
      </c>
      <c r="L1351" t="s">
        <v>19468</v>
      </c>
      <c r="M1351" t="s">
        <v>19466</v>
      </c>
      <c r="N1351" t="s">
        <v>19468</v>
      </c>
    </row>
    <row r="1352" spans="1:14" x14ac:dyDescent="0.25">
      <c r="A1352" s="3">
        <v>1349</v>
      </c>
      <c r="B1352" t="s">
        <v>891</v>
      </c>
      <c r="C1352" t="s">
        <v>891</v>
      </c>
      <c r="D1352" t="s">
        <v>891</v>
      </c>
      <c r="E1352" t="s">
        <v>892</v>
      </c>
      <c r="F1352" t="s">
        <v>892</v>
      </c>
      <c r="G1352" s="1">
        <v>43405</v>
      </c>
      <c r="H1352" s="1">
        <v>43375</v>
      </c>
      <c r="I1352" s="1">
        <v>43405</v>
      </c>
      <c r="J1352" s="966" t="s">
        <v>19469</v>
      </c>
      <c r="K1352" t="s">
        <v>19470</v>
      </c>
      <c r="L1352" t="s">
        <v>19471</v>
      </c>
      <c r="M1352" t="s">
        <v>19469</v>
      </c>
      <c r="N1352" t="s">
        <v>19471</v>
      </c>
    </row>
    <row r="1353" spans="1:14" x14ac:dyDescent="0.25">
      <c r="A1353" s="3">
        <v>1350</v>
      </c>
      <c r="B1353" t="s">
        <v>891</v>
      </c>
      <c r="C1353" t="s">
        <v>891</v>
      </c>
      <c r="D1353" t="s">
        <v>891</v>
      </c>
      <c r="E1353" t="s">
        <v>892</v>
      </c>
      <c r="F1353" t="s">
        <v>892</v>
      </c>
      <c r="G1353" s="1">
        <v>43405</v>
      </c>
      <c r="H1353" s="1">
        <v>43375</v>
      </c>
      <c r="I1353" s="1">
        <v>43405</v>
      </c>
      <c r="J1353" s="966" t="s">
        <v>19472</v>
      </c>
      <c r="K1353" t="s">
        <v>19473</v>
      </c>
      <c r="L1353" t="s">
        <v>19474</v>
      </c>
      <c r="M1353" t="s">
        <v>19472</v>
      </c>
      <c r="N1353" t="s">
        <v>19474</v>
      </c>
    </row>
    <row r="1354" spans="1:14" x14ac:dyDescent="0.25">
      <c r="A1354" s="3">
        <v>1351</v>
      </c>
      <c r="B1354" t="s">
        <v>891</v>
      </c>
      <c r="C1354" t="s">
        <v>891</v>
      </c>
      <c r="D1354" t="s">
        <v>891</v>
      </c>
      <c r="E1354" t="s">
        <v>892</v>
      </c>
      <c r="F1354" t="s">
        <v>892</v>
      </c>
      <c r="G1354" s="1">
        <v>43405</v>
      </c>
      <c r="H1354" s="1">
        <v>43375</v>
      </c>
      <c r="I1354" s="1">
        <v>43405</v>
      </c>
      <c r="J1354" s="966" t="s">
        <v>19472</v>
      </c>
      <c r="K1354" t="s">
        <v>19473</v>
      </c>
      <c r="L1354" t="s">
        <v>19474</v>
      </c>
      <c r="M1354" t="s">
        <v>19472</v>
      </c>
      <c r="N1354" t="s">
        <v>19474</v>
      </c>
    </row>
    <row r="1355" spans="1:14" x14ac:dyDescent="0.25">
      <c r="A1355" s="3">
        <v>1352</v>
      </c>
      <c r="B1355" t="s">
        <v>891</v>
      </c>
      <c r="C1355" t="s">
        <v>891</v>
      </c>
      <c r="D1355" t="s">
        <v>891</v>
      </c>
      <c r="E1355" t="s">
        <v>892</v>
      </c>
      <c r="F1355" t="s">
        <v>892</v>
      </c>
      <c r="G1355" s="1">
        <v>43405</v>
      </c>
      <c r="H1355" s="1">
        <v>43375</v>
      </c>
      <c r="I1355" s="1">
        <v>43405</v>
      </c>
      <c r="J1355" s="966" t="s">
        <v>19475</v>
      </c>
      <c r="K1355" t="s">
        <v>19476</v>
      </c>
      <c r="L1355" t="s">
        <v>19477</v>
      </c>
      <c r="M1355" t="s">
        <v>19475</v>
      </c>
      <c r="N1355" t="s">
        <v>19477</v>
      </c>
    </row>
    <row r="1356" spans="1:14" x14ac:dyDescent="0.25">
      <c r="A1356" s="3">
        <v>1353</v>
      </c>
      <c r="B1356" t="s">
        <v>891</v>
      </c>
      <c r="C1356" t="s">
        <v>891</v>
      </c>
      <c r="D1356" t="s">
        <v>891</v>
      </c>
      <c r="E1356" t="s">
        <v>892</v>
      </c>
      <c r="F1356" t="s">
        <v>892</v>
      </c>
      <c r="G1356" s="1">
        <v>43405</v>
      </c>
      <c r="H1356" s="1">
        <v>43375</v>
      </c>
      <c r="I1356" s="1">
        <v>43405</v>
      </c>
      <c r="J1356" s="966" t="s">
        <v>19478</v>
      </c>
      <c r="K1356" t="s">
        <v>19479</v>
      </c>
      <c r="L1356" t="s">
        <v>19480</v>
      </c>
      <c r="M1356" t="s">
        <v>19478</v>
      </c>
      <c r="N1356" t="s">
        <v>19480</v>
      </c>
    </row>
    <row r="1357" spans="1:14" x14ac:dyDescent="0.25">
      <c r="A1357" s="3">
        <v>1354</v>
      </c>
      <c r="B1357" t="s">
        <v>891</v>
      </c>
      <c r="C1357" t="s">
        <v>891</v>
      </c>
      <c r="D1357" t="s">
        <v>891</v>
      </c>
      <c r="E1357" t="s">
        <v>892</v>
      </c>
      <c r="F1357" t="s">
        <v>892</v>
      </c>
      <c r="G1357" s="1">
        <v>43405</v>
      </c>
      <c r="H1357" s="1">
        <v>43375</v>
      </c>
      <c r="I1357" s="1">
        <v>43405</v>
      </c>
      <c r="J1357" s="966" t="s">
        <v>19481</v>
      </c>
      <c r="K1357" t="s">
        <v>19482</v>
      </c>
      <c r="L1357" t="s">
        <v>19483</v>
      </c>
      <c r="M1357" t="s">
        <v>19481</v>
      </c>
      <c r="N1357" t="s">
        <v>19483</v>
      </c>
    </row>
    <row r="1358" spans="1:14" x14ac:dyDescent="0.25">
      <c r="A1358" s="3">
        <v>1355</v>
      </c>
      <c r="B1358" t="s">
        <v>891</v>
      </c>
      <c r="C1358" t="s">
        <v>891</v>
      </c>
      <c r="D1358" t="s">
        <v>891</v>
      </c>
      <c r="E1358" t="s">
        <v>892</v>
      </c>
      <c r="F1358" t="s">
        <v>892</v>
      </c>
      <c r="G1358" s="1">
        <v>43405</v>
      </c>
      <c r="H1358" s="1">
        <v>43375</v>
      </c>
      <c r="I1358" s="1">
        <v>43405</v>
      </c>
      <c r="J1358" s="966" t="s">
        <v>19484</v>
      </c>
      <c r="K1358" t="s">
        <v>19485</v>
      </c>
      <c r="L1358" t="s">
        <v>19486</v>
      </c>
      <c r="M1358" t="s">
        <v>19484</v>
      </c>
      <c r="N1358" t="s">
        <v>19486</v>
      </c>
    </row>
    <row r="1359" spans="1:14" x14ac:dyDescent="0.25">
      <c r="A1359" s="3">
        <v>1356</v>
      </c>
      <c r="B1359" t="s">
        <v>891</v>
      </c>
      <c r="C1359" t="s">
        <v>891</v>
      </c>
      <c r="D1359" t="s">
        <v>891</v>
      </c>
      <c r="E1359" t="s">
        <v>892</v>
      </c>
      <c r="F1359" t="s">
        <v>892</v>
      </c>
      <c r="G1359" s="1">
        <v>43405</v>
      </c>
      <c r="H1359" s="1">
        <v>43375</v>
      </c>
      <c r="I1359" s="1">
        <v>43405</v>
      </c>
      <c r="J1359" s="966" t="s">
        <v>19487</v>
      </c>
      <c r="K1359" t="s">
        <v>19488</v>
      </c>
      <c r="L1359" t="s">
        <v>19489</v>
      </c>
      <c r="M1359" t="s">
        <v>19487</v>
      </c>
      <c r="N1359" t="s">
        <v>19489</v>
      </c>
    </row>
    <row r="1360" spans="1:14" x14ac:dyDescent="0.25">
      <c r="A1360" s="3">
        <v>1357</v>
      </c>
      <c r="B1360" t="s">
        <v>891</v>
      </c>
      <c r="C1360" t="s">
        <v>891</v>
      </c>
      <c r="D1360" t="s">
        <v>891</v>
      </c>
      <c r="E1360" t="s">
        <v>892</v>
      </c>
      <c r="F1360" t="s">
        <v>892</v>
      </c>
      <c r="G1360" s="1">
        <v>43405</v>
      </c>
      <c r="H1360" s="1">
        <v>43375</v>
      </c>
      <c r="I1360" s="1">
        <v>43405</v>
      </c>
      <c r="J1360" s="966" t="s">
        <v>19490</v>
      </c>
      <c r="K1360" t="s">
        <v>19491</v>
      </c>
      <c r="L1360" t="s">
        <v>19492</v>
      </c>
      <c r="M1360" t="s">
        <v>19490</v>
      </c>
      <c r="N1360" t="s">
        <v>19492</v>
      </c>
    </row>
    <row r="1361" spans="1:14" x14ac:dyDescent="0.25">
      <c r="A1361" s="3">
        <v>1358</v>
      </c>
      <c r="B1361" t="s">
        <v>891</v>
      </c>
      <c r="C1361" t="s">
        <v>891</v>
      </c>
      <c r="D1361" t="s">
        <v>891</v>
      </c>
      <c r="E1361" t="s">
        <v>892</v>
      </c>
      <c r="F1361" t="s">
        <v>892</v>
      </c>
      <c r="G1361" s="1">
        <v>43405</v>
      </c>
      <c r="H1361" s="1">
        <v>43375</v>
      </c>
      <c r="I1361" s="1">
        <v>43405</v>
      </c>
      <c r="J1361" s="966" t="s">
        <v>19490</v>
      </c>
      <c r="K1361" t="s">
        <v>19491</v>
      </c>
      <c r="L1361" t="s">
        <v>19492</v>
      </c>
      <c r="M1361" t="s">
        <v>19490</v>
      </c>
      <c r="N1361" t="s">
        <v>19492</v>
      </c>
    </row>
    <row r="1362" spans="1:14" x14ac:dyDescent="0.25">
      <c r="A1362" s="3">
        <v>1359</v>
      </c>
      <c r="B1362" t="s">
        <v>891</v>
      </c>
      <c r="C1362" t="s">
        <v>891</v>
      </c>
      <c r="D1362" t="s">
        <v>891</v>
      </c>
      <c r="E1362" t="s">
        <v>892</v>
      </c>
      <c r="F1362" t="s">
        <v>892</v>
      </c>
      <c r="G1362" s="1">
        <v>43405</v>
      </c>
      <c r="H1362" s="1">
        <v>43375</v>
      </c>
      <c r="I1362" s="1">
        <v>43405</v>
      </c>
      <c r="J1362" s="966" t="s">
        <v>19493</v>
      </c>
      <c r="K1362" t="s">
        <v>19494</v>
      </c>
      <c r="L1362" t="s">
        <v>19495</v>
      </c>
      <c r="M1362" t="s">
        <v>19493</v>
      </c>
      <c r="N1362" t="s">
        <v>19495</v>
      </c>
    </row>
    <row r="1363" spans="1:14" x14ac:dyDescent="0.25">
      <c r="A1363" s="3">
        <v>1360</v>
      </c>
      <c r="B1363" t="s">
        <v>891</v>
      </c>
      <c r="C1363" t="s">
        <v>891</v>
      </c>
      <c r="D1363" t="s">
        <v>891</v>
      </c>
      <c r="E1363" t="s">
        <v>892</v>
      </c>
      <c r="F1363" t="s">
        <v>892</v>
      </c>
      <c r="G1363" s="1">
        <v>43405</v>
      </c>
      <c r="H1363" s="1">
        <v>43375</v>
      </c>
      <c r="I1363" s="1">
        <v>43405</v>
      </c>
      <c r="J1363" s="966" t="s">
        <v>19496</v>
      </c>
      <c r="K1363" t="s">
        <v>19497</v>
      </c>
      <c r="L1363" t="s">
        <v>19498</v>
      </c>
      <c r="M1363" t="s">
        <v>19496</v>
      </c>
      <c r="N1363" t="s">
        <v>19498</v>
      </c>
    </row>
    <row r="1364" spans="1:14" x14ac:dyDescent="0.25">
      <c r="A1364" s="3">
        <v>1361</v>
      </c>
      <c r="B1364" t="s">
        <v>891</v>
      </c>
      <c r="C1364" t="s">
        <v>891</v>
      </c>
      <c r="D1364" t="s">
        <v>891</v>
      </c>
      <c r="E1364" t="s">
        <v>892</v>
      </c>
      <c r="F1364" t="s">
        <v>892</v>
      </c>
      <c r="G1364" s="1">
        <v>43405</v>
      </c>
      <c r="H1364" s="1">
        <v>43375</v>
      </c>
      <c r="I1364" s="1">
        <v>43405</v>
      </c>
      <c r="J1364" s="966" t="s">
        <v>19499</v>
      </c>
      <c r="K1364" t="s">
        <v>19500</v>
      </c>
      <c r="L1364" t="s">
        <v>19501</v>
      </c>
      <c r="M1364" t="s">
        <v>19499</v>
      </c>
      <c r="N1364" t="s">
        <v>19501</v>
      </c>
    </row>
    <row r="1365" spans="1:14" x14ac:dyDescent="0.25">
      <c r="A1365" s="3">
        <v>1362</v>
      </c>
      <c r="B1365" t="s">
        <v>891</v>
      </c>
      <c r="C1365" t="s">
        <v>891</v>
      </c>
      <c r="D1365" t="s">
        <v>891</v>
      </c>
      <c r="E1365" t="s">
        <v>892</v>
      </c>
      <c r="F1365" t="s">
        <v>892</v>
      </c>
      <c r="G1365" s="1">
        <v>43405</v>
      </c>
      <c r="H1365" s="1">
        <v>43375</v>
      </c>
      <c r="I1365" s="1">
        <v>43405</v>
      </c>
      <c r="J1365" s="966" t="s">
        <v>19502</v>
      </c>
      <c r="K1365" t="s">
        <v>19503</v>
      </c>
      <c r="L1365" t="s">
        <v>19504</v>
      </c>
      <c r="M1365" t="s">
        <v>19502</v>
      </c>
      <c r="N1365" t="s">
        <v>19504</v>
      </c>
    </row>
    <row r="1366" spans="1:14" x14ac:dyDescent="0.25">
      <c r="A1366" s="3">
        <v>1363</v>
      </c>
      <c r="B1366" t="s">
        <v>891</v>
      </c>
      <c r="C1366" t="s">
        <v>891</v>
      </c>
      <c r="D1366" t="s">
        <v>891</v>
      </c>
      <c r="E1366" t="s">
        <v>892</v>
      </c>
      <c r="F1366" t="s">
        <v>892</v>
      </c>
      <c r="G1366" s="1">
        <v>43405</v>
      </c>
      <c r="H1366" s="1">
        <v>43375</v>
      </c>
      <c r="I1366" s="1">
        <v>43405</v>
      </c>
      <c r="J1366" s="966" t="s">
        <v>19502</v>
      </c>
      <c r="K1366" t="s">
        <v>19503</v>
      </c>
      <c r="L1366" t="s">
        <v>19504</v>
      </c>
      <c r="M1366" t="s">
        <v>19502</v>
      </c>
      <c r="N1366" t="s">
        <v>19504</v>
      </c>
    </row>
    <row r="1367" spans="1:14" x14ac:dyDescent="0.25">
      <c r="A1367" s="3">
        <v>1364</v>
      </c>
      <c r="B1367" t="s">
        <v>891</v>
      </c>
      <c r="C1367" t="s">
        <v>891</v>
      </c>
      <c r="D1367" t="s">
        <v>891</v>
      </c>
      <c r="E1367" t="s">
        <v>892</v>
      </c>
      <c r="F1367" t="s">
        <v>892</v>
      </c>
      <c r="G1367" s="1">
        <v>43405</v>
      </c>
      <c r="H1367" s="1">
        <v>43375</v>
      </c>
      <c r="I1367" s="1">
        <v>43405</v>
      </c>
      <c r="J1367" s="966" t="s">
        <v>19505</v>
      </c>
      <c r="K1367" t="s">
        <v>19506</v>
      </c>
      <c r="L1367" t="s">
        <v>19507</v>
      </c>
      <c r="M1367" t="s">
        <v>19505</v>
      </c>
      <c r="N1367" t="s">
        <v>19507</v>
      </c>
    </row>
    <row r="1368" spans="1:14" x14ac:dyDescent="0.25">
      <c r="A1368" s="3">
        <v>1365</v>
      </c>
      <c r="B1368" t="s">
        <v>891</v>
      </c>
      <c r="C1368" t="s">
        <v>891</v>
      </c>
      <c r="D1368" t="s">
        <v>891</v>
      </c>
      <c r="E1368" t="s">
        <v>892</v>
      </c>
      <c r="F1368" t="s">
        <v>892</v>
      </c>
      <c r="G1368" s="1">
        <v>43405</v>
      </c>
      <c r="H1368" s="1">
        <v>43375</v>
      </c>
      <c r="I1368" s="1">
        <v>43405</v>
      </c>
      <c r="J1368" s="966" t="s">
        <v>19508</v>
      </c>
      <c r="K1368" t="s">
        <v>19509</v>
      </c>
      <c r="L1368" t="s">
        <v>19510</v>
      </c>
      <c r="M1368" t="s">
        <v>19508</v>
      </c>
      <c r="N1368" t="s">
        <v>19510</v>
      </c>
    </row>
    <row r="1369" spans="1:14" x14ac:dyDescent="0.25">
      <c r="A1369" s="3">
        <v>1366</v>
      </c>
      <c r="B1369" t="s">
        <v>891</v>
      </c>
      <c r="C1369" t="s">
        <v>891</v>
      </c>
      <c r="D1369" t="s">
        <v>891</v>
      </c>
      <c r="E1369" t="s">
        <v>892</v>
      </c>
      <c r="F1369" t="s">
        <v>892</v>
      </c>
      <c r="G1369" s="1">
        <v>43405</v>
      </c>
      <c r="H1369" s="1">
        <v>43375</v>
      </c>
      <c r="I1369" s="1">
        <v>43405</v>
      </c>
      <c r="J1369" s="966" t="s">
        <v>19508</v>
      </c>
      <c r="K1369" t="s">
        <v>19509</v>
      </c>
      <c r="L1369" t="s">
        <v>19510</v>
      </c>
      <c r="M1369" t="s">
        <v>19508</v>
      </c>
      <c r="N1369" t="s">
        <v>19510</v>
      </c>
    </row>
    <row r="1370" spans="1:14" x14ac:dyDescent="0.25">
      <c r="A1370" s="3">
        <v>1367</v>
      </c>
      <c r="B1370" t="s">
        <v>891</v>
      </c>
      <c r="C1370" t="s">
        <v>891</v>
      </c>
      <c r="D1370" t="s">
        <v>891</v>
      </c>
      <c r="E1370" t="s">
        <v>892</v>
      </c>
      <c r="F1370" t="s">
        <v>892</v>
      </c>
      <c r="G1370" s="1">
        <v>43405</v>
      </c>
      <c r="H1370" s="1">
        <v>43375</v>
      </c>
      <c r="I1370" s="1">
        <v>43405</v>
      </c>
      <c r="J1370" s="966" t="s">
        <v>19511</v>
      </c>
      <c r="K1370" t="s">
        <v>19512</v>
      </c>
      <c r="L1370" t="s">
        <v>19513</v>
      </c>
      <c r="M1370" t="s">
        <v>19511</v>
      </c>
      <c r="N1370" t="s">
        <v>19513</v>
      </c>
    </row>
    <row r="1371" spans="1:14" x14ac:dyDescent="0.25">
      <c r="A1371" s="3">
        <v>1368</v>
      </c>
      <c r="B1371" t="s">
        <v>891</v>
      </c>
      <c r="C1371" t="s">
        <v>891</v>
      </c>
      <c r="D1371" t="s">
        <v>891</v>
      </c>
      <c r="E1371" t="s">
        <v>892</v>
      </c>
      <c r="F1371" t="s">
        <v>892</v>
      </c>
      <c r="G1371" s="1">
        <v>43405</v>
      </c>
      <c r="H1371" s="1">
        <v>43375</v>
      </c>
      <c r="I1371" s="1">
        <v>43405</v>
      </c>
      <c r="J1371" s="966" t="s">
        <v>19514</v>
      </c>
      <c r="K1371" t="s">
        <v>19515</v>
      </c>
      <c r="L1371" t="s">
        <v>19516</v>
      </c>
      <c r="M1371" t="s">
        <v>19514</v>
      </c>
      <c r="N1371" t="s">
        <v>19516</v>
      </c>
    </row>
    <row r="1372" spans="1:14" x14ac:dyDescent="0.25">
      <c r="A1372" s="3">
        <v>1369</v>
      </c>
      <c r="B1372" t="s">
        <v>891</v>
      </c>
      <c r="C1372" t="s">
        <v>891</v>
      </c>
      <c r="D1372" t="s">
        <v>891</v>
      </c>
      <c r="E1372" t="s">
        <v>892</v>
      </c>
      <c r="F1372" t="s">
        <v>892</v>
      </c>
      <c r="G1372" s="1">
        <v>43405</v>
      </c>
      <c r="H1372" s="1">
        <v>43375</v>
      </c>
      <c r="I1372" s="1">
        <v>43405</v>
      </c>
      <c r="J1372" s="966" t="s">
        <v>19517</v>
      </c>
      <c r="K1372" t="s">
        <v>19518</v>
      </c>
      <c r="L1372" t="s">
        <v>19519</v>
      </c>
      <c r="M1372" t="s">
        <v>19517</v>
      </c>
      <c r="N1372" t="s">
        <v>19519</v>
      </c>
    </row>
    <row r="1373" spans="1:14" x14ac:dyDescent="0.25">
      <c r="A1373" s="3">
        <v>1370</v>
      </c>
      <c r="B1373" t="s">
        <v>891</v>
      </c>
      <c r="C1373" t="s">
        <v>891</v>
      </c>
      <c r="D1373" t="s">
        <v>891</v>
      </c>
      <c r="E1373" t="s">
        <v>892</v>
      </c>
      <c r="F1373" t="s">
        <v>892</v>
      </c>
      <c r="G1373" s="1">
        <v>43405</v>
      </c>
      <c r="H1373" s="1">
        <v>43375</v>
      </c>
      <c r="I1373" s="1">
        <v>43405</v>
      </c>
      <c r="J1373" s="966" t="s">
        <v>19520</v>
      </c>
      <c r="K1373" t="s">
        <v>19521</v>
      </c>
      <c r="L1373" t="s">
        <v>19522</v>
      </c>
      <c r="M1373" t="s">
        <v>19520</v>
      </c>
      <c r="N1373" t="s">
        <v>19522</v>
      </c>
    </row>
    <row r="1374" spans="1:14" x14ac:dyDescent="0.25">
      <c r="A1374" s="3">
        <v>1371</v>
      </c>
      <c r="B1374" t="s">
        <v>891</v>
      </c>
      <c r="C1374" t="s">
        <v>891</v>
      </c>
      <c r="D1374" t="s">
        <v>891</v>
      </c>
      <c r="E1374" t="s">
        <v>892</v>
      </c>
      <c r="F1374" t="s">
        <v>892</v>
      </c>
      <c r="G1374" s="1">
        <v>43405</v>
      </c>
      <c r="H1374" s="1">
        <v>43375</v>
      </c>
      <c r="I1374" s="1">
        <v>43405</v>
      </c>
      <c r="J1374" s="966" t="s">
        <v>19523</v>
      </c>
      <c r="K1374" t="s">
        <v>19524</v>
      </c>
      <c r="L1374" t="s">
        <v>19525</v>
      </c>
      <c r="M1374" t="s">
        <v>19523</v>
      </c>
      <c r="N1374" t="s">
        <v>19525</v>
      </c>
    </row>
    <row r="1375" spans="1:14" x14ac:dyDescent="0.25">
      <c r="A1375" s="3">
        <v>1372</v>
      </c>
      <c r="B1375" t="s">
        <v>891</v>
      </c>
      <c r="C1375" t="s">
        <v>891</v>
      </c>
      <c r="D1375" t="s">
        <v>891</v>
      </c>
      <c r="E1375" t="s">
        <v>892</v>
      </c>
      <c r="F1375" t="s">
        <v>892</v>
      </c>
      <c r="G1375" s="1">
        <v>43405</v>
      </c>
      <c r="H1375" s="1">
        <v>43375</v>
      </c>
      <c r="I1375" s="1">
        <v>43405</v>
      </c>
      <c r="J1375" s="966" t="s">
        <v>19526</v>
      </c>
      <c r="K1375" t="s">
        <v>19527</v>
      </c>
      <c r="L1375" t="s">
        <v>19528</v>
      </c>
      <c r="M1375" t="s">
        <v>19526</v>
      </c>
      <c r="N1375" t="s">
        <v>19528</v>
      </c>
    </row>
    <row r="1376" spans="1:14" x14ac:dyDescent="0.25">
      <c r="A1376" s="3">
        <v>1373</v>
      </c>
      <c r="B1376" t="s">
        <v>891</v>
      </c>
      <c r="C1376" t="s">
        <v>891</v>
      </c>
      <c r="D1376" t="s">
        <v>891</v>
      </c>
      <c r="E1376" t="s">
        <v>892</v>
      </c>
      <c r="F1376" t="s">
        <v>892</v>
      </c>
      <c r="G1376" s="1">
        <v>43405</v>
      </c>
      <c r="H1376" s="1">
        <v>43375</v>
      </c>
      <c r="I1376" s="1">
        <v>43405</v>
      </c>
      <c r="J1376" s="966" t="s">
        <v>19529</v>
      </c>
      <c r="K1376" t="s">
        <v>19530</v>
      </c>
      <c r="L1376" t="s">
        <v>19531</v>
      </c>
      <c r="M1376" t="s">
        <v>19529</v>
      </c>
      <c r="N1376" t="s">
        <v>19531</v>
      </c>
    </row>
    <row r="1377" spans="1:14" x14ac:dyDescent="0.25">
      <c r="A1377" s="3">
        <v>1374</v>
      </c>
      <c r="B1377" t="s">
        <v>891</v>
      </c>
      <c r="C1377" t="s">
        <v>891</v>
      </c>
      <c r="D1377" t="s">
        <v>891</v>
      </c>
      <c r="E1377" t="s">
        <v>892</v>
      </c>
      <c r="F1377" t="s">
        <v>892</v>
      </c>
      <c r="G1377" s="1">
        <v>43405</v>
      </c>
      <c r="H1377" s="1">
        <v>43375</v>
      </c>
      <c r="I1377" s="1">
        <v>43405</v>
      </c>
      <c r="J1377" s="966" t="s">
        <v>19532</v>
      </c>
      <c r="K1377" t="s">
        <v>19533</v>
      </c>
      <c r="L1377" t="s">
        <v>19534</v>
      </c>
      <c r="M1377" t="s">
        <v>19532</v>
      </c>
      <c r="N1377" t="s">
        <v>19534</v>
      </c>
    </row>
    <row r="1378" spans="1:14" x14ac:dyDescent="0.25">
      <c r="A1378" s="3">
        <v>1375</v>
      </c>
      <c r="B1378" t="s">
        <v>891</v>
      </c>
      <c r="C1378" t="s">
        <v>891</v>
      </c>
      <c r="D1378" t="s">
        <v>891</v>
      </c>
      <c r="E1378" t="s">
        <v>892</v>
      </c>
      <c r="F1378" t="s">
        <v>892</v>
      </c>
      <c r="G1378" s="1">
        <v>43405</v>
      </c>
      <c r="H1378" s="1">
        <v>43375</v>
      </c>
      <c r="I1378" s="1">
        <v>43405</v>
      </c>
      <c r="J1378" s="966" t="s">
        <v>19532</v>
      </c>
      <c r="K1378" t="s">
        <v>19533</v>
      </c>
      <c r="L1378" t="s">
        <v>19534</v>
      </c>
      <c r="M1378" t="s">
        <v>19532</v>
      </c>
      <c r="N1378" t="s">
        <v>19534</v>
      </c>
    </row>
    <row r="1379" spans="1:14" x14ac:dyDescent="0.25">
      <c r="A1379" s="3">
        <v>1376</v>
      </c>
      <c r="B1379" t="s">
        <v>891</v>
      </c>
      <c r="C1379" t="s">
        <v>891</v>
      </c>
      <c r="D1379" t="s">
        <v>891</v>
      </c>
      <c r="E1379" t="s">
        <v>892</v>
      </c>
      <c r="F1379" t="s">
        <v>892</v>
      </c>
      <c r="G1379" s="1">
        <v>43405</v>
      </c>
      <c r="H1379" s="1">
        <v>43375</v>
      </c>
      <c r="I1379" s="1">
        <v>43405</v>
      </c>
      <c r="J1379" s="966" t="s">
        <v>19535</v>
      </c>
      <c r="K1379" t="s">
        <v>19536</v>
      </c>
      <c r="L1379" t="s">
        <v>19537</v>
      </c>
      <c r="M1379" t="s">
        <v>19535</v>
      </c>
      <c r="N1379" t="s">
        <v>19537</v>
      </c>
    </row>
    <row r="1380" spans="1:14" x14ac:dyDescent="0.25">
      <c r="A1380" s="3">
        <v>1377</v>
      </c>
      <c r="B1380" t="s">
        <v>891</v>
      </c>
      <c r="C1380" t="s">
        <v>891</v>
      </c>
      <c r="D1380" t="s">
        <v>891</v>
      </c>
      <c r="E1380" t="s">
        <v>892</v>
      </c>
      <c r="F1380" t="s">
        <v>892</v>
      </c>
      <c r="G1380" s="1">
        <v>43405</v>
      </c>
      <c r="H1380" s="1">
        <v>43375</v>
      </c>
      <c r="I1380" s="1">
        <v>43405</v>
      </c>
      <c r="J1380" s="966" t="s">
        <v>19535</v>
      </c>
      <c r="K1380" t="s">
        <v>19536</v>
      </c>
      <c r="L1380" t="s">
        <v>19537</v>
      </c>
      <c r="M1380" t="s">
        <v>19535</v>
      </c>
      <c r="N1380" t="s">
        <v>19537</v>
      </c>
    </row>
    <row r="1381" spans="1:14" x14ac:dyDescent="0.25">
      <c r="A1381" s="3">
        <v>1378</v>
      </c>
      <c r="B1381" t="s">
        <v>891</v>
      </c>
      <c r="C1381" t="s">
        <v>891</v>
      </c>
      <c r="D1381" t="s">
        <v>891</v>
      </c>
      <c r="E1381" t="s">
        <v>892</v>
      </c>
      <c r="F1381" t="s">
        <v>892</v>
      </c>
      <c r="G1381" s="1">
        <v>43405</v>
      </c>
      <c r="H1381" s="1">
        <v>43375</v>
      </c>
      <c r="I1381" s="1">
        <v>43405</v>
      </c>
      <c r="J1381" s="966" t="s">
        <v>19535</v>
      </c>
      <c r="K1381" t="s">
        <v>19536</v>
      </c>
      <c r="L1381" t="s">
        <v>19537</v>
      </c>
      <c r="M1381" t="s">
        <v>19535</v>
      </c>
      <c r="N1381" t="s">
        <v>19537</v>
      </c>
    </row>
    <row r="1382" spans="1:14" x14ac:dyDescent="0.25">
      <c r="A1382" s="3">
        <v>1379</v>
      </c>
      <c r="B1382" t="s">
        <v>891</v>
      </c>
      <c r="C1382" t="s">
        <v>891</v>
      </c>
      <c r="D1382" t="s">
        <v>891</v>
      </c>
      <c r="E1382" t="s">
        <v>892</v>
      </c>
      <c r="F1382" t="s">
        <v>892</v>
      </c>
      <c r="G1382" s="1">
        <v>43405</v>
      </c>
      <c r="H1382" s="1">
        <v>43375</v>
      </c>
      <c r="I1382" s="1">
        <v>43405</v>
      </c>
      <c r="J1382" s="966" t="s">
        <v>19538</v>
      </c>
      <c r="K1382" t="s">
        <v>19539</v>
      </c>
      <c r="L1382" t="s">
        <v>19540</v>
      </c>
      <c r="M1382" t="s">
        <v>19538</v>
      </c>
      <c r="N1382" t="s">
        <v>19540</v>
      </c>
    </row>
    <row r="1383" spans="1:14" x14ac:dyDescent="0.25">
      <c r="A1383" s="3">
        <v>1380</v>
      </c>
      <c r="B1383" t="s">
        <v>891</v>
      </c>
      <c r="C1383" t="s">
        <v>891</v>
      </c>
      <c r="D1383" t="s">
        <v>891</v>
      </c>
      <c r="E1383" t="s">
        <v>892</v>
      </c>
      <c r="F1383" t="s">
        <v>892</v>
      </c>
      <c r="G1383" s="1">
        <v>43405</v>
      </c>
      <c r="H1383" s="1">
        <v>43375</v>
      </c>
      <c r="I1383" s="1">
        <v>43405</v>
      </c>
      <c r="J1383" s="966" t="s">
        <v>19541</v>
      </c>
      <c r="K1383" t="s">
        <v>19542</v>
      </c>
      <c r="L1383" t="s">
        <v>19543</v>
      </c>
      <c r="M1383" t="s">
        <v>19541</v>
      </c>
      <c r="N1383" t="s">
        <v>19543</v>
      </c>
    </row>
    <row r="1384" spans="1:14" x14ac:dyDescent="0.25">
      <c r="A1384" s="3">
        <v>1381</v>
      </c>
      <c r="B1384" t="s">
        <v>891</v>
      </c>
      <c r="C1384" t="s">
        <v>891</v>
      </c>
      <c r="D1384" t="s">
        <v>891</v>
      </c>
      <c r="E1384" t="s">
        <v>892</v>
      </c>
      <c r="F1384" t="s">
        <v>892</v>
      </c>
      <c r="G1384" s="1">
        <v>43405</v>
      </c>
      <c r="H1384" s="1">
        <v>43375</v>
      </c>
      <c r="I1384" s="1">
        <v>43405</v>
      </c>
      <c r="J1384" s="966" t="s">
        <v>19544</v>
      </c>
      <c r="K1384" t="s">
        <v>19545</v>
      </c>
      <c r="L1384" t="s">
        <v>19546</v>
      </c>
      <c r="M1384" t="s">
        <v>19544</v>
      </c>
      <c r="N1384" t="s">
        <v>19546</v>
      </c>
    </row>
    <row r="1385" spans="1:14" x14ac:dyDescent="0.25">
      <c r="A1385" s="3">
        <v>1382</v>
      </c>
      <c r="B1385" t="s">
        <v>891</v>
      </c>
      <c r="C1385" t="s">
        <v>891</v>
      </c>
      <c r="D1385" t="s">
        <v>891</v>
      </c>
      <c r="E1385" t="s">
        <v>892</v>
      </c>
      <c r="F1385" t="s">
        <v>892</v>
      </c>
      <c r="G1385" s="1">
        <v>43405</v>
      </c>
      <c r="H1385" s="1">
        <v>43375</v>
      </c>
      <c r="I1385" s="1">
        <v>43405</v>
      </c>
      <c r="J1385" s="966" t="s">
        <v>19547</v>
      </c>
      <c r="K1385" t="s">
        <v>19548</v>
      </c>
      <c r="L1385" t="s">
        <v>19549</v>
      </c>
      <c r="M1385" t="s">
        <v>19547</v>
      </c>
      <c r="N1385" t="s">
        <v>19549</v>
      </c>
    </row>
    <row r="1386" spans="1:14" x14ac:dyDescent="0.25">
      <c r="A1386" s="3">
        <v>1383</v>
      </c>
      <c r="B1386" t="s">
        <v>891</v>
      </c>
      <c r="C1386" t="s">
        <v>891</v>
      </c>
      <c r="D1386" t="s">
        <v>891</v>
      </c>
      <c r="E1386" t="s">
        <v>892</v>
      </c>
      <c r="F1386" t="s">
        <v>892</v>
      </c>
      <c r="G1386" s="1">
        <v>43405</v>
      </c>
      <c r="H1386" s="1">
        <v>43375</v>
      </c>
      <c r="I1386" s="1">
        <v>43405</v>
      </c>
      <c r="J1386" s="966" t="s">
        <v>19550</v>
      </c>
      <c r="K1386" t="s">
        <v>19551</v>
      </c>
      <c r="L1386" t="s">
        <v>19552</v>
      </c>
      <c r="M1386" t="s">
        <v>19550</v>
      </c>
      <c r="N1386" t="s">
        <v>19552</v>
      </c>
    </row>
    <row r="1387" spans="1:14" x14ac:dyDescent="0.25">
      <c r="A1387" s="3">
        <v>1384</v>
      </c>
      <c r="B1387" t="s">
        <v>891</v>
      </c>
      <c r="C1387" t="s">
        <v>891</v>
      </c>
      <c r="D1387" t="s">
        <v>891</v>
      </c>
      <c r="E1387" t="s">
        <v>892</v>
      </c>
      <c r="F1387" t="s">
        <v>892</v>
      </c>
      <c r="G1387" s="1">
        <v>43405</v>
      </c>
      <c r="H1387" s="1">
        <v>43375</v>
      </c>
      <c r="I1387" s="1">
        <v>43405</v>
      </c>
      <c r="J1387" s="966" t="s">
        <v>19553</v>
      </c>
      <c r="K1387" t="s">
        <v>19554</v>
      </c>
      <c r="L1387" t="s">
        <v>19555</v>
      </c>
      <c r="M1387" t="s">
        <v>19553</v>
      </c>
      <c r="N1387" t="s">
        <v>19555</v>
      </c>
    </row>
    <row r="1388" spans="1:14" x14ac:dyDescent="0.25">
      <c r="A1388" s="3">
        <v>1385</v>
      </c>
      <c r="B1388" t="s">
        <v>891</v>
      </c>
      <c r="C1388" t="s">
        <v>891</v>
      </c>
      <c r="D1388" t="s">
        <v>891</v>
      </c>
      <c r="E1388" t="s">
        <v>892</v>
      </c>
      <c r="F1388" t="s">
        <v>892</v>
      </c>
      <c r="G1388" s="1">
        <v>43405</v>
      </c>
      <c r="H1388" s="1">
        <v>43375</v>
      </c>
      <c r="I1388" s="1">
        <v>43405</v>
      </c>
      <c r="J1388" s="966" t="s">
        <v>19556</v>
      </c>
      <c r="K1388" t="s">
        <v>19557</v>
      </c>
      <c r="L1388" t="s">
        <v>19558</v>
      </c>
      <c r="M1388" t="s">
        <v>19556</v>
      </c>
      <c r="N1388" t="s">
        <v>19558</v>
      </c>
    </row>
    <row r="1389" spans="1:14" x14ac:dyDescent="0.25">
      <c r="A1389" s="3">
        <v>1386</v>
      </c>
      <c r="B1389" t="s">
        <v>891</v>
      </c>
      <c r="C1389" t="s">
        <v>891</v>
      </c>
      <c r="D1389" t="s">
        <v>891</v>
      </c>
      <c r="E1389" t="s">
        <v>892</v>
      </c>
      <c r="F1389" t="s">
        <v>892</v>
      </c>
      <c r="G1389" s="1">
        <v>43405</v>
      </c>
      <c r="H1389" s="1">
        <v>43375</v>
      </c>
      <c r="I1389" s="1">
        <v>43405</v>
      </c>
      <c r="J1389" s="966" t="s">
        <v>19559</v>
      </c>
      <c r="K1389" t="s">
        <v>19560</v>
      </c>
      <c r="L1389" t="s">
        <v>19561</v>
      </c>
      <c r="M1389" t="s">
        <v>19559</v>
      </c>
      <c r="N1389" t="s">
        <v>19561</v>
      </c>
    </row>
    <row r="1390" spans="1:14" x14ac:dyDescent="0.25">
      <c r="A1390" s="3">
        <v>1387</v>
      </c>
      <c r="B1390" t="s">
        <v>891</v>
      </c>
      <c r="C1390" t="s">
        <v>891</v>
      </c>
      <c r="D1390" t="s">
        <v>891</v>
      </c>
      <c r="E1390" t="s">
        <v>892</v>
      </c>
      <c r="F1390" t="s">
        <v>892</v>
      </c>
      <c r="G1390" s="1">
        <v>43405</v>
      </c>
      <c r="H1390" s="1">
        <v>43375</v>
      </c>
      <c r="I1390" s="1">
        <v>43405</v>
      </c>
      <c r="J1390" s="966" t="s">
        <v>19562</v>
      </c>
      <c r="K1390" t="s">
        <v>19563</v>
      </c>
      <c r="L1390" t="s">
        <v>19564</v>
      </c>
      <c r="M1390" t="s">
        <v>19562</v>
      </c>
      <c r="N1390" t="s">
        <v>19564</v>
      </c>
    </row>
    <row r="1391" spans="1:14" x14ac:dyDescent="0.25">
      <c r="A1391" s="3">
        <v>1388</v>
      </c>
      <c r="B1391" t="s">
        <v>891</v>
      </c>
      <c r="C1391" t="s">
        <v>891</v>
      </c>
      <c r="D1391" t="s">
        <v>891</v>
      </c>
      <c r="E1391" t="s">
        <v>892</v>
      </c>
      <c r="F1391" t="s">
        <v>892</v>
      </c>
      <c r="G1391" s="1">
        <v>43405</v>
      </c>
      <c r="H1391" s="1">
        <v>43375</v>
      </c>
      <c r="I1391" s="1">
        <v>43405</v>
      </c>
      <c r="J1391" s="966" t="s">
        <v>19562</v>
      </c>
      <c r="K1391" t="s">
        <v>19563</v>
      </c>
      <c r="L1391" t="s">
        <v>19564</v>
      </c>
      <c r="M1391" t="s">
        <v>19562</v>
      </c>
      <c r="N1391" t="s">
        <v>19564</v>
      </c>
    </row>
    <row r="1392" spans="1:14" x14ac:dyDescent="0.25">
      <c r="A1392" s="3">
        <v>1389</v>
      </c>
      <c r="B1392" t="s">
        <v>891</v>
      </c>
      <c r="C1392" t="s">
        <v>891</v>
      </c>
      <c r="D1392" t="s">
        <v>891</v>
      </c>
      <c r="E1392" t="s">
        <v>892</v>
      </c>
      <c r="F1392" t="s">
        <v>892</v>
      </c>
      <c r="G1392" s="1">
        <v>43405</v>
      </c>
      <c r="H1392" s="1">
        <v>43375</v>
      </c>
      <c r="I1392" s="1">
        <v>43405</v>
      </c>
      <c r="J1392" s="966" t="s">
        <v>19565</v>
      </c>
      <c r="K1392" t="s">
        <v>19566</v>
      </c>
      <c r="L1392" t="s">
        <v>19567</v>
      </c>
      <c r="M1392" t="s">
        <v>19565</v>
      </c>
      <c r="N1392" t="s">
        <v>19567</v>
      </c>
    </row>
    <row r="1393" spans="1:14" x14ac:dyDescent="0.25">
      <c r="A1393" s="3">
        <v>1390</v>
      </c>
      <c r="B1393" t="s">
        <v>891</v>
      </c>
      <c r="C1393" t="s">
        <v>891</v>
      </c>
      <c r="D1393" t="s">
        <v>891</v>
      </c>
      <c r="E1393" t="s">
        <v>892</v>
      </c>
      <c r="F1393" t="s">
        <v>892</v>
      </c>
      <c r="G1393" s="1">
        <v>43405</v>
      </c>
      <c r="H1393" s="1">
        <v>43375</v>
      </c>
      <c r="I1393" s="1">
        <v>43405</v>
      </c>
      <c r="J1393" s="966" t="s">
        <v>19565</v>
      </c>
      <c r="K1393" t="s">
        <v>19566</v>
      </c>
      <c r="L1393" t="s">
        <v>19567</v>
      </c>
      <c r="M1393" t="s">
        <v>19565</v>
      </c>
      <c r="N1393" t="s">
        <v>19567</v>
      </c>
    </row>
    <row r="1394" spans="1:14" x14ac:dyDescent="0.25">
      <c r="A1394" s="3">
        <v>1391</v>
      </c>
      <c r="B1394" t="s">
        <v>891</v>
      </c>
      <c r="C1394" t="s">
        <v>891</v>
      </c>
      <c r="D1394" t="s">
        <v>891</v>
      </c>
      <c r="E1394" t="s">
        <v>892</v>
      </c>
      <c r="F1394" t="s">
        <v>892</v>
      </c>
      <c r="G1394" s="1">
        <v>43405</v>
      </c>
      <c r="H1394" s="1">
        <v>43375</v>
      </c>
      <c r="I1394" s="1">
        <v>43405</v>
      </c>
      <c r="J1394" s="966" t="s">
        <v>19568</v>
      </c>
      <c r="K1394" t="s">
        <v>19569</v>
      </c>
      <c r="L1394" t="s">
        <v>19570</v>
      </c>
      <c r="M1394" t="s">
        <v>19568</v>
      </c>
      <c r="N1394" t="s">
        <v>19570</v>
      </c>
    </row>
    <row r="1395" spans="1:14" x14ac:dyDescent="0.25">
      <c r="A1395" s="3">
        <v>1392</v>
      </c>
      <c r="B1395" t="s">
        <v>891</v>
      </c>
      <c r="C1395" t="s">
        <v>891</v>
      </c>
      <c r="D1395" t="s">
        <v>891</v>
      </c>
      <c r="E1395" t="s">
        <v>892</v>
      </c>
      <c r="F1395" t="s">
        <v>892</v>
      </c>
      <c r="G1395" s="1">
        <v>43405</v>
      </c>
      <c r="H1395" s="1">
        <v>43375</v>
      </c>
      <c r="I1395" s="1">
        <v>43405</v>
      </c>
      <c r="J1395" s="966" t="s">
        <v>19571</v>
      </c>
      <c r="K1395" t="s">
        <v>19572</v>
      </c>
      <c r="L1395" t="s">
        <v>19573</v>
      </c>
      <c r="M1395" t="s">
        <v>19571</v>
      </c>
      <c r="N1395" t="s">
        <v>19573</v>
      </c>
    </row>
    <row r="1396" spans="1:14" x14ac:dyDescent="0.25">
      <c r="A1396" s="3">
        <v>1393</v>
      </c>
      <c r="B1396" t="s">
        <v>891</v>
      </c>
      <c r="C1396" t="s">
        <v>891</v>
      </c>
      <c r="D1396" t="s">
        <v>891</v>
      </c>
      <c r="E1396" t="s">
        <v>892</v>
      </c>
      <c r="F1396" t="s">
        <v>892</v>
      </c>
      <c r="G1396" s="1">
        <v>43405</v>
      </c>
      <c r="H1396" s="1">
        <v>43375</v>
      </c>
      <c r="I1396" s="1">
        <v>43405</v>
      </c>
      <c r="J1396" s="966" t="s">
        <v>19571</v>
      </c>
      <c r="K1396" t="s">
        <v>19572</v>
      </c>
      <c r="L1396" t="s">
        <v>19573</v>
      </c>
      <c r="M1396" t="s">
        <v>19571</v>
      </c>
      <c r="N1396" t="s">
        <v>19573</v>
      </c>
    </row>
    <row r="1397" spans="1:14" x14ac:dyDescent="0.25">
      <c r="A1397" s="3">
        <v>1394</v>
      </c>
      <c r="B1397" t="s">
        <v>891</v>
      </c>
      <c r="C1397" t="s">
        <v>891</v>
      </c>
      <c r="D1397" t="s">
        <v>891</v>
      </c>
      <c r="E1397" t="s">
        <v>892</v>
      </c>
      <c r="F1397" t="s">
        <v>892</v>
      </c>
      <c r="G1397" s="1">
        <v>43405</v>
      </c>
      <c r="H1397" s="1">
        <v>43375</v>
      </c>
      <c r="I1397" s="1">
        <v>43405</v>
      </c>
      <c r="J1397" s="966" t="s">
        <v>19574</v>
      </c>
      <c r="K1397" t="s">
        <v>19575</v>
      </c>
      <c r="L1397" t="s">
        <v>19576</v>
      </c>
      <c r="M1397" t="s">
        <v>19574</v>
      </c>
      <c r="N1397" t="s">
        <v>19576</v>
      </c>
    </row>
    <row r="1398" spans="1:14" x14ac:dyDescent="0.25">
      <c r="A1398" s="3">
        <v>1395</v>
      </c>
      <c r="B1398" t="s">
        <v>891</v>
      </c>
      <c r="C1398" t="s">
        <v>891</v>
      </c>
      <c r="D1398" t="s">
        <v>891</v>
      </c>
      <c r="E1398" t="s">
        <v>892</v>
      </c>
      <c r="F1398" t="s">
        <v>892</v>
      </c>
      <c r="G1398" s="1">
        <v>43405</v>
      </c>
      <c r="H1398" s="1">
        <v>43375</v>
      </c>
      <c r="I1398" s="1">
        <v>43405</v>
      </c>
      <c r="J1398" s="966" t="s">
        <v>19574</v>
      </c>
      <c r="K1398" t="s">
        <v>19575</v>
      </c>
      <c r="L1398" t="s">
        <v>19576</v>
      </c>
      <c r="M1398" t="s">
        <v>19574</v>
      </c>
      <c r="N1398" t="s">
        <v>19576</v>
      </c>
    </row>
    <row r="1399" spans="1:14" x14ac:dyDescent="0.25">
      <c r="A1399" s="3">
        <v>1396</v>
      </c>
      <c r="B1399" t="s">
        <v>891</v>
      </c>
      <c r="C1399" t="s">
        <v>891</v>
      </c>
      <c r="D1399" t="s">
        <v>891</v>
      </c>
      <c r="E1399" t="s">
        <v>892</v>
      </c>
      <c r="F1399" t="s">
        <v>892</v>
      </c>
      <c r="G1399" s="1">
        <v>43405</v>
      </c>
      <c r="H1399" s="1">
        <v>43375</v>
      </c>
      <c r="I1399" s="1">
        <v>43405</v>
      </c>
      <c r="J1399" s="966" t="s">
        <v>19577</v>
      </c>
      <c r="K1399" t="s">
        <v>19578</v>
      </c>
      <c r="L1399" t="s">
        <v>19579</v>
      </c>
      <c r="M1399" t="s">
        <v>19577</v>
      </c>
      <c r="N1399" t="s">
        <v>19579</v>
      </c>
    </row>
    <row r="1400" spans="1:14" x14ac:dyDescent="0.25">
      <c r="A1400" s="3">
        <v>1397</v>
      </c>
      <c r="B1400" t="s">
        <v>891</v>
      </c>
      <c r="C1400" t="s">
        <v>891</v>
      </c>
      <c r="D1400" t="s">
        <v>891</v>
      </c>
      <c r="E1400" t="s">
        <v>892</v>
      </c>
      <c r="F1400" t="s">
        <v>892</v>
      </c>
      <c r="G1400" s="1">
        <v>43405</v>
      </c>
      <c r="H1400" s="1">
        <v>43375</v>
      </c>
      <c r="I1400" s="1">
        <v>43405</v>
      </c>
      <c r="J1400" s="966" t="s">
        <v>19580</v>
      </c>
      <c r="K1400" t="s">
        <v>19581</v>
      </c>
      <c r="L1400" t="s">
        <v>19582</v>
      </c>
      <c r="M1400" t="s">
        <v>19580</v>
      </c>
      <c r="N1400" t="s">
        <v>19582</v>
      </c>
    </row>
    <row r="1401" spans="1:14" x14ac:dyDescent="0.25">
      <c r="A1401" s="3">
        <v>1398</v>
      </c>
      <c r="B1401" t="s">
        <v>891</v>
      </c>
      <c r="C1401" t="s">
        <v>891</v>
      </c>
      <c r="D1401" t="s">
        <v>891</v>
      </c>
      <c r="E1401" t="s">
        <v>892</v>
      </c>
      <c r="F1401" t="s">
        <v>892</v>
      </c>
      <c r="G1401" s="1">
        <v>43405</v>
      </c>
      <c r="H1401" s="1">
        <v>43375</v>
      </c>
      <c r="I1401" s="1">
        <v>43405</v>
      </c>
      <c r="J1401" s="966" t="s">
        <v>19583</v>
      </c>
      <c r="K1401" t="s">
        <v>19584</v>
      </c>
      <c r="L1401" t="s">
        <v>19585</v>
      </c>
      <c r="M1401" t="s">
        <v>19583</v>
      </c>
      <c r="N1401" t="s">
        <v>19585</v>
      </c>
    </row>
    <row r="1402" spans="1:14" x14ac:dyDescent="0.25">
      <c r="A1402" s="3">
        <v>1399</v>
      </c>
      <c r="B1402" t="s">
        <v>891</v>
      </c>
      <c r="C1402" t="s">
        <v>891</v>
      </c>
      <c r="D1402" t="s">
        <v>891</v>
      </c>
      <c r="E1402" t="s">
        <v>892</v>
      </c>
      <c r="F1402" t="s">
        <v>892</v>
      </c>
      <c r="G1402" s="1">
        <v>43405</v>
      </c>
      <c r="H1402" s="1">
        <v>43375</v>
      </c>
      <c r="I1402" s="1">
        <v>43405</v>
      </c>
      <c r="J1402" s="966" t="s">
        <v>19583</v>
      </c>
      <c r="K1402" t="s">
        <v>19584</v>
      </c>
      <c r="L1402" t="s">
        <v>19585</v>
      </c>
      <c r="M1402" t="s">
        <v>19583</v>
      </c>
      <c r="N1402" t="s">
        <v>19585</v>
      </c>
    </row>
    <row r="1403" spans="1:14" x14ac:dyDescent="0.25">
      <c r="A1403" s="3">
        <v>1400</v>
      </c>
      <c r="B1403" t="s">
        <v>891</v>
      </c>
      <c r="C1403" t="s">
        <v>891</v>
      </c>
      <c r="D1403" t="s">
        <v>891</v>
      </c>
      <c r="E1403" t="s">
        <v>892</v>
      </c>
      <c r="F1403" t="s">
        <v>892</v>
      </c>
      <c r="G1403" s="1">
        <v>43405</v>
      </c>
      <c r="H1403" s="1">
        <v>43375</v>
      </c>
      <c r="I1403" s="1">
        <v>43405</v>
      </c>
      <c r="J1403" s="966" t="s">
        <v>19586</v>
      </c>
      <c r="K1403" t="s">
        <v>19587</v>
      </c>
      <c r="L1403" t="s">
        <v>19588</v>
      </c>
      <c r="M1403" t="s">
        <v>19586</v>
      </c>
      <c r="N1403" t="s">
        <v>19588</v>
      </c>
    </row>
    <row r="1404" spans="1:14" x14ac:dyDescent="0.25">
      <c r="A1404" s="3">
        <v>1401</v>
      </c>
      <c r="B1404" t="s">
        <v>891</v>
      </c>
      <c r="C1404" t="s">
        <v>891</v>
      </c>
      <c r="D1404" t="s">
        <v>891</v>
      </c>
      <c r="E1404" t="s">
        <v>892</v>
      </c>
      <c r="F1404" t="s">
        <v>892</v>
      </c>
      <c r="G1404" s="1">
        <v>43405</v>
      </c>
      <c r="H1404" s="1">
        <v>43375</v>
      </c>
      <c r="I1404" s="1">
        <v>43405</v>
      </c>
      <c r="J1404" s="966" t="s">
        <v>19586</v>
      </c>
      <c r="K1404" t="s">
        <v>19587</v>
      </c>
      <c r="L1404" t="s">
        <v>19588</v>
      </c>
      <c r="M1404" t="s">
        <v>19586</v>
      </c>
      <c r="N1404" t="s">
        <v>19588</v>
      </c>
    </row>
    <row r="1405" spans="1:14" x14ac:dyDescent="0.25">
      <c r="A1405" s="3">
        <v>1402</v>
      </c>
      <c r="B1405" t="s">
        <v>891</v>
      </c>
      <c r="C1405" t="s">
        <v>891</v>
      </c>
      <c r="D1405" t="s">
        <v>891</v>
      </c>
      <c r="E1405" t="s">
        <v>892</v>
      </c>
      <c r="F1405" t="s">
        <v>892</v>
      </c>
      <c r="G1405" s="1">
        <v>43405</v>
      </c>
      <c r="H1405" s="1">
        <v>43375</v>
      </c>
      <c r="I1405" s="1">
        <v>43405</v>
      </c>
      <c r="J1405" s="966" t="s">
        <v>19589</v>
      </c>
      <c r="K1405" t="s">
        <v>19590</v>
      </c>
      <c r="L1405" t="s">
        <v>19591</v>
      </c>
      <c r="M1405" t="s">
        <v>19589</v>
      </c>
      <c r="N1405" t="s">
        <v>19591</v>
      </c>
    </row>
    <row r="1406" spans="1:14" x14ac:dyDescent="0.25">
      <c r="A1406" s="3">
        <v>1403</v>
      </c>
      <c r="B1406" t="s">
        <v>891</v>
      </c>
      <c r="C1406" t="s">
        <v>891</v>
      </c>
      <c r="D1406" t="s">
        <v>891</v>
      </c>
      <c r="E1406" t="s">
        <v>892</v>
      </c>
      <c r="F1406" t="s">
        <v>892</v>
      </c>
      <c r="G1406" s="1">
        <v>43405</v>
      </c>
      <c r="H1406" s="1">
        <v>43375</v>
      </c>
      <c r="I1406" s="1">
        <v>43405</v>
      </c>
      <c r="J1406" s="966" t="s">
        <v>19589</v>
      </c>
      <c r="K1406" t="s">
        <v>19590</v>
      </c>
      <c r="L1406" t="s">
        <v>19591</v>
      </c>
      <c r="M1406" t="s">
        <v>19589</v>
      </c>
      <c r="N1406" t="s">
        <v>19591</v>
      </c>
    </row>
    <row r="1407" spans="1:14" x14ac:dyDescent="0.25">
      <c r="A1407" s="3">
        <v>1404</v>
      </c>
      <c r="B1407" t="s">
        <v>891</v>
      </c>
      <c r="C1407" t="s">
        <v>891</v>
      </c>
      <c r="D1407" t="s">
        <v>891</v>
      </c>
      <c r="E1407" t="s">
        <v>892</v>
      </c>
      <c r="F1407" t="s">
        <v>892</v>
      </c>
      <c r="G1407" s="1">
        <v>43405</v>
      </c>
      <c r="H1407" s="1">
        <v>43375</v>
      </c>
      <c r="I1407" s="1">
        <v>43405</v>
      </c>
      <c r="J1407" s="966" t="s">
        <v>19592</v>
      </c>
      <c r="K1407" t="s">
        <v>19593</v>
      </c>
      <c r="L1407" t="s">
        <v>19594</v>
      </c>
      <c r="M1407" t="s">
        <v>19592</v>
      </c>
      <c r="N1407" t="s">
        <v>19594</v>
      </c>
    </row>
    <row r="1408" spans="1:14" x14ac:dyDescent="0.25">
      <c r="A1408" s="3">
        <v>1405</v>
      </c>
      <c r="B1408" t="s">
        <v>891</v>
      </c>
      <c r="C1408" t="s">
        <v>891</v>
      </c>
      <c r="D1408" t="s">
        <v>891</v>
      </c>
      <c r="E1408" t="s">
        <v>892</v>
      </c>
      <c r="F1408" t="s">
        <v>892</v>
      </c>
      <c r="G1408" s="1">
        <v>43405</v>
      </c>
      <c r="H1408" s="1">
        <v>43375</v>
      </c>
      <c r="I1408" s="1">
        <v>43405</v>
      </c>
      <c r="J1408" s="966" t="s">
        <v>19595</v>
      </c>
      <c r="K1408" t="s">
        <v>19596</v>
      </c>
      <c r="L1408" t="s">
        <v>19597</v>
      </c>
      <c r="M1408" t="s">
        <v>19595</v>
      </c>
      <c r="N1408" t="s">
        <v>19597</v>
      </c>
    </row>
    <row r="1409" spans="1:14" x14ac:dyDescent="0.25">
      <c r="A1409" s="3">
        <v>1406</v>
      </c>
      <c r="B1409" t="s">
        <v>891</v>
      </c>
      <c r="C1409" t="s">
        <v>891</v>
      </c>
      <c r="D1409" t="s">
        <v>891</v>
      </c>
      <c r="E1409" t="s">
        <v>892</v>
      </c>
      <c r="F1409" t="s">
        <v>892</v>
      </c>
      <c r="G1409" s="1">
        <v>43405</v>
      </c>
      <c r="H1409" s="1">
        <v>43375</v>
      </c>
      <c r="I1409" s="1">
        <v>43405</v>
      </c>
      <c r="J1409" s="966" t="s">
        <v>19598</v>
      </c>
      <c r="K1409" t="s">
        <v>19599</v>
      </c>
      <c r="L1409" t="s">
        <v>19600</v>
      </c>
      <c r="M1409" t="s">
        <v>19598</v>
      </c>
      <c r="N1409" t="s">
        <v>19600</v>
      </c>
    </row>
    <row r="1410" spans="1:14" x14ac:dyDescent="0.25">
      <c r="A1410" s="3">
        <v>1407</v>
      </c>
      <c r="B1410" t="s">
        <v>891</v>
      </c>
      <c r="C1410" t="s">
        <v>891</v>
      </c>
      <c r="D1410" t="s">
        <v>891</v>
      </c>
      <c r="E1410" t="s">
        <v>892</v>
      </c>
      <c r="F1410" t="s">
        <v>892</v>
      </c>
      <c r="G1410" s="1">
        <v>43405</v>
      </c>
      <c r="H1410" s="1">
        <v>43375</v>
      </c>
      <c r="I1410" s="1">
        <v>43405</v>
      </c>
      <c r="J1410" s="966" t="s">
        <v>19601</v>
      </c>
      <c r="K1410" t="s">
        <v>19602</v>
      </c>
      <c r="L1410" t="s">
        <v>19603</v>
      </c>
      <c r="M1410" t="s">
        <v>19601</v>
      </c>
      <c r="N1410" t="s">
        <v>19603</v>
      </c>
    </row>
    <row r="1411" spans="1:14" x14ac:dyDescent="0.25">
      <c r="A1411" s="3">
        <v>1408</v>
      </c>
      <c r="B1411" t="s">
        <v>891</v>
      </c>
      <c r="C1411" t="s">
        <v>891</v>
      </c>
      <c r="D1411" t="s">
        <v>891</v>
      </c>
      <c r="E1411" t="s">
        <v>892</v>
      </c>
      <c r="F1411" t="s">
        <v>892</v>
      </c>
      <c r="G1411" s="1">
        <v>43405</v>
      </c>
      <c r="H1411" s="1">
        <v>43375</v>
      </c>
      <c r="I1411" s="1">
        <v>43405</v>
      </c>
      <c r="J1411" s="966" t="s">
        <v>19604</v>
      </c>
      <c r="K1411" t="s">
        <v>19605</v>
      </c>
      <c r="L1411" t="s">
        <v>19606</v>
      </c>
      <c r="M1411" t="s">
        <v>19604</v>
      </c>
      <c r="N1411" t="s">
        <v>19606</v>
      </c>
    </row>
    <row r="1412" spans="1:14" x14ac:dyDescent="0.25">
      <c r="A1412" s="3">
        <v>1409</v>
      </c>
      <c r="B1412" t="s">
        <v>891</v>
      </c>
      <c r="C1412" t="s">
        <v>891</v>
      </c>
      <c r="D1412" t="s">
        <v>891</v>
      </c>
      <c r="E1412" t="s">
        <v>892</v>
      </c>
      <c r="F1412" t="s">
        <v>892</v>
      </c>
      <c r="G1412" s="1">
        <v>43405</v>
      </c>
      <c r="H1412" s="1">
        <v>43375</v>
      </c>
      <c r="I1412" s="1">
        <v>43405</v>
      </c>
      <c r="J1412" s="966" t="s">
        <v>19607</v>
      </c>
      <c r="K1412" t="s">
        <v>19608</v>
      </c>
      <c r="L1412" t="s">
        <v>19609</v>
      </c>
      <c r="M1412" t="s">
        <v>19607</v>
      </c>
      <c r="N1412" t="s">
        <v>19609</v>
      </c>
    </row>
    <row r="1413" spans="1:14" x14ac:dyDescent="0.25">
      <c r="A1413" s="3">
        <v>1410</v>
      </c>
      <c r="B1413" t="s">
        <v>891</v>
      </c>
      <c r="C1413" t="s">
        <v>891</v>
      </c>
      <c r="D1413" t="s">
        <v>891</v>
      </c>
      <c r="E1413" t="s">
        <v>892</v>
      </c>
      <c r="F1413" t="s">
        <v>892</v>
      </c>
      <c r="G1413" s="1">
        <v>43405</v>
      </c>
      <c r="H1413" s="1">
        <v>43375</v>
      </c>
      <c r="I1413" s="1">
        <v>43405</v>
      </c>
      <c r="J1413" s="966" t="s">
        <v>19607</v>
      </c>
      <c r="K1413" t="s">
        <v>19608</v>
      </c>
      <c r="L1413" t="s">
        <v>19609</v>
      </c>
      <c r="M1413" t="s">
        <v>19607</v>
      </c>
      <c r="N1413" t="s">
        <v>19609</v>
      </c>
    </row>
    <row r="1414" spans="1:14" x14ac:dyDescent="0.25">
      <c r="A1414" s="3">
        <v>1411</v>
      </c>
      <c r="B1414" t="s">
        <v>891</v>
      </c>
      <c r="C1414" t="s">
        <v>891</v>
      </c>
      <c r="D1414" t="s">
        <v>891</v>
      </c>
      <c r="E1414" t="s">
        <v>892</v>
      </c>
      <c r="F1414" t="s">
        <v>892</v>
      </c>
      <c r="G1414" s="1">
        <v>43405</v>
      </c>
      <c r="H1414" s="1">
        <v>43375</v>
      </c>
      <c r="I1414" s="1">
        <v>43405</v>
      </c>
      <c r="J1414" s="966" t="s">
        <v>19610</v>
      </c>
      <c r="K1414" t="s">
        <v>19611</v>
      </c>
      <c r="L1414" t="s">
        <v>19612</v>
      </c>
      <c r="M1414" t="s">
        <v>19610</v>
      </c>
      <c r="N1414" t="s">
        <v>19612</v>
      </c>
    </row>
    <row r="1415" spans="1:14" x14ac:dyDescent="0.25">
      <c r="A1415" s="3">
        <v>1412</v>
      </c>
      <c r="B1415" t="s">
        <v>891</v>
      </c>
      <c r="C1415" t="s">
        <v>891</v>
      </c>
      <c r="D1415" t="s">
        <v>891</v>
      </c>
      <c r="E1415" t="s">
        <v>892</v>
      </c>
      <c r="F1415" t="s">
        <v>892</v>
      </c>
      <c r="G1415" s="1">
        <v>43405</v>
      </c>
      <c r="H1415" s="1">
        <v>43375</v>
      </c>
      <c r="I1415" s="1">
        <v>43405</v>
      </c>
      <c r="J1415" s="966" t="s">
        <v>19613</v>
      </c>
      <c r="K1415" t="s">
        <v>19614</v>
      </c>
      <c r="L1415" t="s">
        <v>19615</v>
      </c>
      <c r="M1415" t="s">
        <v>19613</v>
      </c>
      <c r="N1415" t="s">
        <v>19615</v>
      </c>
    </row>
    <row r="1416" spans="1:14" x14ac:dyDescent="0.25">
      <c r="A1416" s="3">
        <v>1413</v>
      </c>
      <c r="B1416" t="s">
        <v>891</v>
      </c>
      <c r="C1416" t="s">
        <v>891</v>
      </c>
      <c r="D1416" t="s">
        <v>891</v>
      </c>
      <c r="E1416" t="s">
        <v>892</v>
      </c>
      <c r="F1416" t="s">
        <v>892</v>
      </c>
      <c r="G1416" s="1">
        <v>43405</v>
      </c>
      <c r="H1416" s="1">
        <v>43375</v>
      </c>
      <c r="I1416" s="1">
        <v>43405</v>
      </c>
      <c r="J1416" s="966" t="s">
        <v>19616</v>
      </c>
      <c r="K1416" t="s">
        <v>19617</v>
      </c>
      <c r="L1416" t="s">
        <v>19618</v>
      </c>
      <c r="M1416" t="s">
        <v>19616</v>
      </c>
      <c r="N1416" t="s">
        <v>19618</v>
      </c>
    </row>
    <row r="1417" spans="1:14" x14ac:dyDescent="0.25">
      <c r="A1417" s="3">
        <v>1414</v>
      </c>
      <c r="B1417" t="s">
        <v>891</v>
      </c>
      <c r="C1417" t="s">
        <v>891</v>
      </c>
      <c r="D1417" t="s">
        <v>891</v>
      </c>
      <c r="E1417" t="s">
        <v>892</v>
      </c>
      <c r="F1417" t="s">
        <v>892</v>
      </c>
      <c r="G1417" s="1">
        <v>43405</v>
      </c>
      <c r="H1417" s="1">
        <v>43375</v>
      </c>
      <c r="I1417" s="1">
        <v>43405</v>
      </c>
      <c r="J1417" s="966" t="s">
        <v>19619</v>
      </c>
      <c r="K1417" t="s">
        <v>19620</v>
      </c>
      <c r="L1417" t="s">
        <v>19621</v>
      </c>
      <c r="M1417" t="s">
        <v>19619</v>
      </c>
      <c r="N1417" t="s">
        <v>19621</v>
      </c>
    </row>
    <row r="1418" spans="1:14" x14ac:dyDescent="0.25">
      <c r="A1418" s="3">
        <v>1415</v>
      </c>
      <c r="B1418" t="s">
        <v>891</v>
      </c>
      <c r="C1418" t="s">
        <v>891</v>
      </c>
      <c r="D1418" t="s">
        <v>891</v>
      </c>
      <c r="E1418" t="s">
        <v>892</v>
      </c>
      <c r="F1418" t="s">
        <v>892</v>
      </c>
      <c r="G1418" s="1">
        <v>43405</v>
      </c>
      <c r="H1418" s="1">
        <v>43375</v>
      </c>
      <c r="I1418" s="1">
        <v>43405</v>
      </c>
      <c r="J1418" s="966" t="s">
        <v>19622</v>
      </c>
      <c r="K1418" t="s">
        <v>19623</v>
      </c>
      <c r="L1418" t="s">
        <v>19624</v>
      </c>
      <c r="M1418" t="s">
        <v>19622</v>
      </c>
      <c r="N1418" t="s">
        <v>19624</v>
      </c>
    </row>
    <row r="1419" spans="1:14" x14ac:dyDescent="0.25">
      <c r="A1419" s="3">
        <v>1416</v>
      </c>
      <c r="B1419" t="s">
        <v>891</v>
      </c>
      <c r="C1419" t="s">
        <v>891</v>
      </c>
      <c r="D1419" t="s">
        <v>891</v>
      </c>
      <c r="E1419" t="s">
        <v>892</v>
      </c>
      <c r="F1419" t="s">
        <v>892</v>
      </c>
      <c r="G1419" s="1">
        <v>43405</v>
      </c>
      <c r="H1419" s="1">
        <v>43375</v>
      </c>
      <c r="I1419" s="1">
        <v>43405</v>
      </c>
      <c r="J1419" s="966" t="s">
        <v>19625</v>
      </c>
      <c r="K1419" t="s">
        <v>19626</v>
      </c>
      <c r="L1419" t="s">
        <v>19627</v>
      </c>
      <c r="M1419" t="s">
        <v>19625</v>
      </c>
      <c r="N1419" t="s">
        <v>19627</v>
      </c>
    </row>
    <row r="1420" spans="1:14" x14ac:dyDescent="0.25">
      <c r="A1420" s="3">
        <v>1417</v>
      </c>
      <c r="B1420" t="s">
        <v>891</v>
      </c>
      <c r="C1420" t="s">
        <v>891</v>
      </c>
      <c r="D1420" t="s">
        <v>891</v>
      </c>
      <c r="E1420" t="s">
        <v>892</v>
      </c>
      <c r="F1420" t="s">
        <v>892</v>
      </c>
      <c r="G1420" s="1">
        <v>43405</v>
      </c>
      <c r="H1420" s="1">
        <v>43375</v>
      </c>
      <c r="I1420" s="1">
        <v>43405</v>
      </c>
      <c r="J1420" s="966" t="s">
        <v>19628</v>
      </c>
      <c r="K1420" t="s">
        <v>19629</v>
      </c>
      <c r="L1420" t="s">
        <v>19630</v>
      </c>
      <c r="M1420" t="s">
        <v>19628</v>
      </c>
      <c r="N1420" t="s">
        <v>19630</v>
      </c>
    </row>
    <row r="1421" spans="1:14" x14ac:dyDescent="0.25">
      <c r="A1421" s="3">
        <v>1418</v>
      </c>
      <c r="B1421" t="s">
        <v>891</v>
      </c>
      <c r="C1421" t="s">
        <v>891</v>
      </c>
      <c r="D1421" t="s">
        <v>891</v>
      </c>
      <c r="E1421" t="s">
        <v>892</v>
      </c>
      <c r="F1421" t="s">
        <v>892</v>
      </c>
      <c r="G1421" s="1">
        <v>43405</v>
      </c>
      <c r="H1421" s="1">
        <v>43375</v>
      </c>
      <c r="I1421" s="1">
        <v>43405</v>
      </c>
      <c r="J1421" s="966" t="s">
        <v>19628</v>
      </c>
      <c r="K1421" t="s">
        <v>19629</v>
      </c>
      <c r="L1421" t="s">
        <v>19630</v>
      </c>
      <c r="M1421" t="s">
        <v>19628</v>
      </c>
      <c r="N1421" t="s">
        <v>19630</v>
      </c>
    </row>
    <row r="1422" spans="1:14" x14ac:dyDescent="0.25">
      <c r="A1422" s="3">
        <v>1419</v>
      </c>
      <c r="B1422" t="s">
        <v>891</v>
      </c>
      <c r="C1422" t="s">
        <v>891</v>
      </c>
      <c r="D1422" t="s">
        <v>891</v>
      </c>
      <c r="E1422" t="s">
        <v>892</v>
      </c>
      <c r="F1422" t="s">
        <v>892</v>
      </c>
      <c r="G1422" s="1">
        <v>43405</v>
      </c>
      <c r="H1422" s="1">
        <v>43375</v>
      </c>
      <c r="I1422" s="1">
        <v>43405</v>
      </c>
      <c r="J1422" s="966" t="s">
        <v>19631</v>
      </c>
      <c r="K1422" t="s">
        <v>19632</v>
      </c>
      <c r="L1422" t="s">
        <v>19633</v>
      </c>
      <c r="M1422" t="s">
        <v>19631</v>
      </c>
      <c r="N1422" t="s">
        <v>19633</v>
      </c>
    </row>
    <row r="1423" spans="1:14" x14ac:dyDescent="0.25">
      <c r="A1423" s="3">
        <v>1420</v>
      </c>
      <c r="B1423" t="s">
        <v>891</v>
      </c>
      <c r="C1423" t="s">
        <v>891</v>
      </c>
      <c r="D1423" t="s">
        <v>891</v>
      </c>
      <c r="E1423" t="s">
        <v>892</v>
      </c>
      <c r="F1423" t="s">
        <v>892</v>
      </c>
      <c r="G1423" s="1">
        <v>43405</v>
      </c>
      <c r="H1423" s="1">
        <v>43375</v>
      </c>
      <c r="I1423" s="1">
        <v>43405</v>
      </c>
      <c r="J1423" s="966" t="s">
        <v>19631</v>
      </c>
      <c r="K1423" t="s">
        <v>19632</v>
      </c>
      <c r="L1423" t="s">
        <v>19633</v>
      </c>
      <c r="M1423" t="s">
        <v>19631</v>
      </c>
      <c r="N1423" t="s">
        <v>19633</v>
      </c>
    </row>
    <row r="1424" spans="1:14" x14ac:dyDescent="0.25">
      <c r="A1424" s="3">
        <v>1421</v>
      </c>
      <c r="B1424" t="s">
        <v>891</v>
      </c>
      <c r="C1424" t="s">
        <v>891</v>
      </c>
      <c r="D1424" t="s">
        <v>891</v>
      </c>
      <c r="E1424" t="s">
        <v>892</v>
      </c>
      <c r="F1424" t="s">
        <v>892</v>
      </c>
      <c r="G1424" s="1">
        <v>43405</v>
      </c>
      <c r="H1424" s="1">
        <v>43375</v>
      </c>
      <c r="I1424" s="1">
        <v>43405</v>
      </c>
      <c r="J1424" s="966" t="s">
        <v>19634</v>
      </c>
      <c r="K1424" t="s">
        <v>19635</v>
      </c>
      <c r="L1424" t="s">
        <v>19636</v>
      </c>
      <c r="M1424" t="s">
        <v>19634</v>
      </c>
      <c r="N1424" t="s">
        <v>19636</v>
      </c>
    </row>
    <row r="1425" spans="1:14" x14ac:dyDescent="0.25">
      <c r="A1425" s="3">
        <v>1422</v>
      </c>
      <c r="B1425" t="s">
        <v>891</v>
      </c>
      <c r="C1425" t="s">
        <v>891</v>
      </c>
      <c r="D1425" t="s">
        <v>891</v>
      </c>
      <c r="E1425" t="s">
        <v>892</v>
      </c>
      <c r="F1425" t="s">
        <v>892</v>
      </c>
      <c r="G1425" s="1">
        <v>43405</v>
      </c>
      <c r="H1425" s="1">
        <v>43375</v>
      </c>
      <c r="I1425" s="1">
        <v>43405</v>
      </c>
      <c r="J1425" s="966" t="s">
        <v>19637</v>
      </c>
      <c r="K1425" t="s">
        <v>19638</v>
      </c>
      <c r="L1425" t="s">
        <v>19639</v>
      </c>
      <c r="M1425" t="s">
        <v>19637</v>
      </c>
      <c r="N1425" t="s">
        <v>19639</v>
      </c>
    </row>
    <row r="1426" spans="1:14" x14ac:dyDescent="0.25">
      <c r="A1426" s="3">
        <v>1423</v>
      </c>
      <c r="B1426" t="s">
        <v>891</v>
      </c>
      <c r="C1426" t="s">
        <v>891</v>
      </c>
      <c r="D1426" t="s">
        <v>891</v>
      </c>
      <c r="E1426" t="s">
        <v>892</v>
      </c>
      <c r="F1426" t="s">
        <v>892</v>
      </c>
      <c r="G1426" s="1">
        <v>43405</v>
      </c>
      <c r="H1426" s="1">
        <v>43375</v>
      </c>
      <c r="I1426" s="1">
        <v>43405</v>
      </c>
      <c r="J1426" s="966" t="s">
        <v>19637</v>
      </c>
      <c r="K1426" t="s">
        <v>19638</v>
      </c>
      <c r="L1426" t="s">
        <v>19639</v>
      </c>
      <c r="M1426" t="s">
        <v>19637</v>
      </c>
      <c r="N1426" t="s">
        <v>19639</v>
      </c>
    </row>
    <row r="1427" spans="1:14" x14ac:dyDescent="0.25">
      <c r="A1427" s="3">
        <v>1424</v>
      </c>
      <c r="B1427" t="s">
        <v>891</v>
      </c>
      <c r="C1427" t="s">
        <v>891</v>
      </c>
      <c r="D1427" t="s">
        <v>891</v>
      </c>
      <c r="E1427" t="s">
        <v>892</v>
      </c>
      <c r="F1427" t="s">
        <v>892</v>
      </c>
      <c r="G1427" s="1">
        <v>43405</v>
      </c>
      <c r="H1427" s="1">
        <v>43375</v>
      </c>
      <c r="I1427" s="1">
        <v>43405</v>
      </c>
      <c r="J1427" s="966" t="s">
        <v>19640</v>
      </c>
      <c r="K1427" t="s">
        <v>19641</v>
      </c>
      <c r="L1427" t="s">
        <v>19642</v>
      </c>
      <c r="M1427" t="s">
        <v>19640</v>
      </c>
      <c r="N1427" t="s">
        <v>19642</v>
      </c>
    </row>
    <row r="1428" spans="1:14" x14ac:dyDescent="0.25">
      <c r="A1428" s="3">
        <v>1425</v>
      </c>
      <c r="B1428" t="s">
        <v>891</v>
      </c>
      <c r="C1428" t="s">
        <v>891</v>
      </c>
      <c r="D1428" t="s">
        <v>891</v>
      </c>
      <c r="E1428" t="s">
        <v>892</v>
      </c>
      <c r="F1428" t="s">
        <v>892</v>
      </c>
      <c r="G1428" s="1">
        <v>43405</v>
      </c>
      <c r="H1428" s="1">
        <v>43375</v>
      </c>
      <c r="I1428" s="1">
        <v>43405</v>
      </c>
      <c r="J1428" s="966" t="s">
        <v>19643</v>
      </c>
      <c r="K1428" t="s">
        <v>19644</v>
      </c>
      <c r="L1428" t="s">
        <v>19645</v>
      </c>
      <c r="M1428" t="s">
        <v>19643</v>
      </c>
      <c r="N1428" t="s">
        <v>19645</v>
      </c>
    </row>
    <row r="1429" spans="1:14" x14ac:dyDescent="0.25">
      <c r="A1429" s="3">
        <v>1426</v>
      </c>
      <c r="B1429" t="s">
        <v>891</v>
      </c>
      <c r="C1429" t="s">
        <v>891</v>
      </c>
      <c r="D1429" t="s">
        <v>891</v>
      </c>
      <c r="E1429" t="s">
        <v>892</v>
      </c>
      <c r="F1429" t="s">
        <v>892</v>
      </c>
      <c r="G1429" s="1">
        <v>43405</v>
      </c>
      <c r="H1429" s="1">
        <v>43375</v>
      </c>
      <c r="I1429" s="1">
        <v>43405</v>
      </c>
      <c r="J1429" s="966" t="s">
        <v>19646</v>
      </c>
      <c r="K1429" t="s">
        <v>19647</v>
      </c>
      <c r="L1429" t="s">
        <v>19648</v>
      </c>
      <c r="M1429" t="s">
        <v>19646</v>
      </c>
      <c r="N1429" t="s">
        <v>19648</v>
      </c>
    </row>
    <row r="1430" spans="1:14" x14ac:dyDescent="0.25">
      <c r="A1430" s="3">
        <v>1427</v>
      </c>
      <c r="B1430" t="s">
        <v>891</v>
      </c>
      <c r="C1430" t="s">
        <v>891</v>
      </c>
      <c r="D1430" t="s">
        <v>891</v>
      </c>
      <c r="E1430" t="s">
        <v>892</v>
      </c>
      <c r="F1430" t="s">
        <v>892</v>
      </c>
      <c r="G1430" s="1">
        <v>43405</v>
      </c>
      <c r="H1430" s="1">
        <v>43375</v>
      </c>
      <c r="I1430" s="1">
        <v>43405</v>
      </c>
      <c r="J1430" s="966" t="s">
        <v>19649</v>
      </c>
      <c r="K1430" t="s">
        <v>19650</v>
      </c>
      <c r="L1430" t="s">
        <v>19651</v>
      </c>
      <c r="M1430" t="s">
        <v>19649</v>
      </c>
      <c r="N1430" t="s">
        <v>19651</v>
      </c>
    </row>
    <row r="1431" spans="1:14" x14ac:dyDescent="0.25">
      <c r="A1431" s="3">
        <v>1428</v>
      </c>
      <c r="B1431" t="s">
        <v>891</v>
      </c>
      <c r="C1431" t="s">
        <v>891</v>
      </c>
      <c r="D1431" t="s">
        <v>891</v>
      </c>
      <c r="E1431" t="s">
        <v>892</v>
      </c>
      <c r="F1431" t="s">
        <v>892</v>
      </c>
      <c r="G1431" s="1">
        <v>43405</v>
      </c>
      <c r="H1431" s="1">
        <v>43375</v>
      </c>
      <c r="I1431" s="1">
        <v>43405</v>
      </c>
      <c r="J1431" s="966" t="s">
        <v>19652</v>
      </c>
      <c r="K1431" t="s">
        <v>19653</v>
      </c>
      <c r="L1431" t="s">
        <v>19654</v>
      </c>
      <c r="M1431" t="s">
        <v>19652</v>
      </c>
      <c r="N1431" t="s">
        <v>19654</v>
      </c>
    </row>
    <row r="1432" spans="1:14" x14ac:dyDescent="0.25">
      <c r="A1432" s="3">
        <v>1429</v>
      </c>
      <c r="B1432" t="s">
        <v>891</v>
      </c>
      <c r="C1432" t="s">
        <v>891</v>
      </c>
      <c r="D1432" t="s">
        <v>891</v>
      </c>
      <c r="E1432" t="s">
        <v>892</v>
      </c>
      <c r="F1432" t="s">
        <v>892</v>
      </c>
      <c r="G1432" s="1">
        <v>43405</v>
      </c>
      <c r="H1432" s="1">
        <v>43375</v>
      </c>
      <c r="I1432" s="1">
        <v>43405</v>
      </c>
      <c r="J1432" s="966" t="s">
        <v>19655</v>
      </c>
      <c r="K1432" t="s">
        <v>19656</v>
      </c>
      <c r="L1432" t="s">
        <v>19657</v>
      </c>
      <c r="M1432" t="s">
        <v>19655</v>
      </c>
      <c r="N1432" t="s">
        <v>19657</v>
      </c>
    </row>
    <row r="1433" spans="1:14" x14ac:dyDescent="0.25">
      <c r="A1433" s="3">
        <v>1430</v>
      </c>
      <c r="B1433" t="s">
        <v>891</v>
      </c>
      <c r="C1433" t="s">
        <v>891</v>
      </c>
      <c r="D1433" t="s">
        <v>891</v>
      </c>
      <c r="E1433" t="s">
        <v>892</v>
      </c>
      <c r="F1433" t="s">
        <v>892</v>
      </c>
      <c r="G1433" s="1">
        <v>43405</v>
      </c>
      <c r="H1433" s="1">
        <v>43375</v>
      </c>
      <c r="I1433" s="1">
        <v>43405</v>
      </c>
      <c r="J1433" s="966" t="s">
        <v>19655</v>
      </c>
      <c r="K1433" t="s">
        <v>19656</v>
      </c>
      <c r="L1433" t="s">
        <v>19657</v>
      </c>
      <c r="M1433" t="s">
        <v>19655</v>
      </c>
      <c r="N1433" t="s">
        <v>19657</v>
      </c>
    </row>
    <row r="1434" spans="1:14" x14ac:dyDescent="0.25">
      <c r="A1434" s="3">
        <v>1431</v>
      </c>
      <c r="B1434" t="s">
        <v>891</v>
      </c>
      <c r="C1434" t="s">
        <v>891</v>
      </c>
      <c r="D1434" t="s">
        <v>891</v>
      </c>
      <c r="E1434" t="s">
        <v>892</v>
      </c>
      <c r="F1434" t="s">
        <v>892</v>
      </c>
      <c r="G1434" s="1">
        <v>43405</v>
      </c>
      <c r="H1434" s="1">
        <v>43375</v>
      </c>
      <c r="I1434" s="1">
        <v>43405</v>
      </c>
      <c r="J1434" s="966" t="s">
        <v>19658</v>
      </c>
      <c r="K1434" t="s">
        <v>19659</v>
      </c>
      <c r="L1434" t="s">
        <v>19660</v>
      </c>
      <c r="M1434" t="s">
        <v>19658</v>
      </c>
      <c r="N1434" t="s">
        <v>19660</v>
      </c>
    </row>
    <row r="1435" spans="1:14" x14ac:dyDescent="0.25">
      <c r="A1435" s="3">
        <v>1432</v>
      </c>
      <c r="B1435" t="s">
        <v>891</v>
      </c>
      <c r="C1435" t="s">
        <v>891</v>
      </c>
      <c r="D1435" t="s">
        <v>891</v>
      </c>
      <c r="E1435" t="s">
        <v>892</v>
      </c>
      <c r="F1435" t="s">
        <v>892</v>
      </c>
      <c r="G1435" s="1">
        <v>43405</v>
      </c>
      <c r="H1435" s="1">
        <v>43375</v>
      </c>
      <c r="I1435" s="1">
        <v>43405</v>
      </c>
      <c r="J1435" s="966" t="s">
        <v>19661</v>
      </c>
      <c r="K1435" t="s">
        <v>19662</v>
      </c>
      <c r="L1435" t="s">
        <v>19663</v>
      </c>
      <c r="M1435" t="s">
        <v>19661</v>
      </c>
      <c r="N1435" t="s">
        <v>19663</v>
      </c>
    </row>
    <row r="1436" spans="1:14" x14ac:dyDescent="0.25">
      <c r="A1436" s="3">
        <v>1433</v>
      </c>
      <c r="B1436" t="s">
        <v>891</v>
      </c>
      <c r="C1436" t="s">
        <v>891</v>
      </c>
      <c r="D1436" t="s">
        <v>891</v>
      </c>
      <c r="E1436" t="s">
        <v>892</v>
      </c>
      <c r="F1436" t="s">
        <v>892</v>
      </c>
      <c r="G1436" s="1">
        <v>43405</v>
      </c>
      <c r="H1436" s="1">
        <v>43375</v>
      </c>
      <c r="I1436" s="1">
        <v>43405</v>
      </c>
      <c r="J1436" s="966" t="s">
        <v>19664</v>
      </c>
      <c r="K1436" t="s">
        <v>19665</v>
      </c>
      <c r="L1436" t="s">
        <v>19666</v>
      </c>
      <c r="M1436" t="s">
        <v>19664</v>
      </c>
      <c r="N1436" t="s">
        <v>19666</v>
      </c>
    </row>
    <row r="1437" spans="1:14" x14ac:dyDescent="0.25">
      <c r="A1437" s="3">
        <v>1434</v>
      </c>
      <c r="B1437" t="s">
        <v>891</v>
      </c>
      <c r="C1437" t="s">
        <v>891</v>
      </c>
      <c r="D1437" t="s">
        <v>891</v>
      </c>
      <c r="E1437" t="s">
        <v>892</v>
      </c>
      <c r="F1437" t="s">
        <v>892</v>
      </c>
      <c r="G1437" s="1">
        <v>43405</v>
      </c>
      <c r="H1437" s="1">
        <v>43375</v>
      </c>
      <c r="I1437" s="1">
        <v>43405</v>
      </c>
      <c r="J1437" s="966" t="s">
        <v>19667</v>
      </c>
      <c r="K1437" t="s">
        <v>19668</v>
      </c>
      <c r="L1437" t="s">
        <v>19669</v>
      </c>
      <c r="M1437" t="s">
        <v>19667</v>
      </c>
      <c r="N1437" t="s">
        <v>19669</v>
      </c>
    </row>
    <row r="1438" spans="1:14" x14ac:dyDescent="0.25">
      <c r="A1438" s="3">
        <v>1435</v>
      </c>
      <c r="B1438" t="s">
        <v>891</v>
      </c>
      <c r="C1438" t="s">
        <v>891</v>
      </c>
      <c r="D1438" t="s">
        <v>891</v>
      </c>
      <c r="E1438" t="s">
        <v>892</v>
      </c>
      <c r="F1438" t="s">
        <v>892</v>
      </c>
      <c r="G1438" s="1">
        <v>43405</v>
      </c>
      <c r="H1438" s="1">
        <v>43375</v>
      </c>
      <c r="I1438" s="1">
        <v>43405</v>
      </c>
      <c r="J1438" s="966" t="s">
        <v>19670</v>
      </c>
      <c r="K1438" t="s">
        <v>19671</v>
      </c>
      <c r="L1438" t="s">
        <v>19672</v>
      </c>
      <c r="M1438" t="s">
        <v>19670</v>
      </c>
      <c r="N1438" t="s">
        <v>19672</v>
      </c>
    </row>
    <row r="1439" spans="1:14" x14ac:dyDescent="0.25">
      <c r="A1439" s="3">
        <v>1436</v>
      </c>
      <c r="B1439" t="s">
        <v>891</v>
      </c>
      <c r="C1439" t="s">
        <v>891</v>
      </c>
      <c r="D1439" t="s">
        <v>891</v>
      </c>
      <c r="E1439" t="s">
        <v>892</v>
      </c>
      <c r="F1439" t="s">
        <v>892</v>
      </c>
      <c r="G1439" s="1">
        <v>43405</v>
      </c>
      <c r="H1439" s="1">
        <v>43375</v>
      </c>
      <c r="I1439" s="1">
        <v>43405</v>
      </c>
      <c r="J1439" s="966" t="s">
        <v>19673</v>
      </c>
      <c r="K1439" t="s">
        <v>19674</v>
      </c>
      <c r="L1439" t="s">
        <v>19675</v>
      </c>
      <c r="M1439" t="s">
        <v>19673</v>
      </c>
      <c r="N1439" t="s">
        <v>19675</v>
      </c>
    </row>
    <row r="1440" spans="1:14" x14ac:dyDescent="0.25">
      <c r="A1440" s="3">
        <v>1437</v>
      </c>
      <c r="B1440" t="s">
        <v>891</v>
      </c>
      <c r="C1440" t="s">
        <v>891</v>
      </c>
      <c r="D1440" t="s">
        <v>891</v>
      </c>
      <c r="E1440" t="s">
        <v>892</v>
      </c>
      <c r="F1440" t="s">
        <v>892</v>
      </c>
      <c r="G1440" s="1">
        <v>43405</v>
      </c>
      <c r="H1440" s="1">
        <v>43375</v>
      </c>
      <c r="I1440" s="1">
        <v>43405</v>
      </c>
      <c r="J1440" s="966" t="s">
        <v>19673</v>
      </c>
      <c r="K1440" t="s">
        <v>19674</v>
      </c>
      <c r="L1440" t="s">
        <v>19675</v>
      </c>
      <c r="M1440" t="s">
        <v>19673</v>
      </c>
      <c r="N1440" t="s">
        <v>19675</v>
      </c>
    </row>
    <row r="1441" spans="1:14" x14ac:dyDescent="0.25">
      <c r="A1441" s="3">
        <v>1438</v>
      </c>
      <c r="B1441" t="s">
        <v>891</v>
      </c>
      <c r="C1441" t="s">
        <v>891</v>
      </c>
      <c r="D1441" t="s">
        <v>891</v>
      </c>
      <c r="E1441" t="s">
        <v>892</v>
      </c>
      <c r="F1441" t="s">
        <v>892</v>
      </c>
      <c r="G1441" s="1">
        <v>43405</v>
      </c>
      <c r="H1441" s="1">
        <v>43375</v>
      </c>
      <c r="I1441" s="1">
        <v>43405</v>
      </c>
      <c r="J1441" s="966" t="s">
        <v>19676</v>
      </c>
      <c r="K1441" t="s">
        <v>19677</v>
      </c>
      <c r="L1441" t="s">
        <v>19678</v>
      </c>
      <c r="M1441" t="s">
        <v>19676</v>
      </c>
      <c r="N1441" t="s">
        <v>19678</v>
      </c>
    </row>
    <row r="1442" spans="1:14" x14ac:dyDescent="0.25">
      <c r="A1442" s="3">
        <v>1439</v>
      </c>
      <c r="B1442" t="s">
        <v>891</v>
      </c>
      <c r="C1442" t="s">
        <v>891</v>
      </c>
      <c r="D1442" t="s">
        <v>891</v>
      </c>
      <c r="E1442" t="s">
        <v>892</v>
      </c>
      <c r="F1442" t="s">
        <v>892</v>
      </c>
      <c r="G1442" s="1">
        <v>43405</v>
      </c>
      <c r="H1442" s="1">
        <v>43375</v>
      </c>
      <c r="I1442" s="1">
        <v>43405</v>
      </c>
      <c r="J1442" s="966" t="s">
        <v>19679</v>
      </c>
      <c r="K1442" t="s">
        <v>19680</v>
      </c>
      <c r="L1442" t="s">
        <v>19681</v>
      </c>
      <c r="M1442" t="s">
        <v>19679</v>
      </c>
      <c r="N1442" t="s">
        <v>19681</v>
      </c>
    </row>
    <row r="1443" spans="1:14" x14ac:dyDescent="0.25">
      <c r="A1443" s="3">
        <v>1440</v>
      </c>
      <c r="B1443" t="s">
        <v>891</v>
      </c>
      <c r="C1443" t="s">
        <v>891</v>
      </c>
      <c r="D1443" t="s">
        <v>891</v>
      </c>
      <c r="E1443" t="s">
        <v>892</v>
      </c>
      <c r="F1443" t="s">
        <v>892</v>
      </c>
      <c r="G1443" s="1">
        <v>43405</v>
      </c>
      <c r="H1443" s="1">
        <v>43375</v>
      </c>
      <c r="I1443" s="1">
        <v>43405</v>
      </c>
      <c r="J1443" s="966" t="s">
        <v>19682</v>
      </c>
      <c r="K1443" t="s">
        <v>19683</v>
      </c>
      <c r="L1443" t="s">
        <v>19684</v>
      </c>
      <c r="M1443" t="s">
        <v>19682</v>
      </c>
      <c r="N1443" t="s">
        <v>19684</v>
      </c>
    </row>
    <row r="1444" spans="1:14" x14ac:dyDescent="0.25">
      <c r="A1444" s="3">
        <v>1441</v>
      </c>
      <c r="B1444" t="s">
        <v>891</v>
      </c>
      <c r="C1444" t="s">
        <v>891</v>
      </c>
      <c r="D1444" t="s">
        <v>891</v>
      </c>
      <c r="E1444" t="s">
        <v>892</v>
      </c>
      <c r="F1444" t="s">
        <v>892</v>
      </c>
      <c r="G1444" s="1">
        <v>43405</v>
      </c>
      <c r="H1444" s="1">
        <v>43375</v>
      </c>
      <c r="I1444" s="1">
        <v>43405</v>
      </c>
      <c r="J1444" s="966" t="s">
        <v>19682</v>
      </c>
      <c r="K1444" t="s">
        <v>19683</v>
      </c>
      <c r="L1444" t="s">
        <v>19684</v>
      </c>
      <c r="M1444" t="s">
        <v>19682</v>
      </c>
      <c r="N1444" t="s">
        <v>19684</v>
      </c>
    </row>
    <row r="1445" spans="1:14" x14ac:dyDescent="0.25">
      <c r="A1445" s="3">
        <v>1442</v>
      </c>
      <c r="B1445" t="s">
        <v>891</v>
      </c>
      <c r="C1445" t="s">
        <v>891</v>
      </c>
      <c r="D1445" t="s">
        <v>891</v>
      </c>
      <c r="E1445" t="s">
        <v>892</v>
      </c>
      <c r="F1445" t="s">
        <v>892</v>
      </c>
      <c r="G1445" s="1">
        <v>43405</v>
      </c>
      <c r="H1445" s="1">
        <v>43375</v>
      </c>
      <c r="I1445" s="1">
        <v>43405</v>
      </c>
      <c r="J1445" s="966" t="s">
        <v>19685</v>
      </c>
      <c r="K1445" t="s">
        <v>19686</v>
      </c>
      <c r="L1445" t="s">
        <v>19687</v>
      </c>
      <c r="M1445" t="s">
        <v>19685</v>
      </c>
      <c r="N1445" t="s">
        <v>19687</v>
      </c>
    </row>
    <row r="1446" spans="1:14" x14ac:dyDescent="0.25">
      <c r="A1446" s="3">
        <v>1443</v>
      </c>
      <c r="B1446" t="s">
        <v>891</v>
      </c>
      <c r="C1446" t="s">
        <v>891</v>
      </c>
      <c r="D1446" t="s">
        <v>891</v>
      </c>
      <c r="E1446" t="s">
        <v>892</v>
      </c>
      <c r="F1446" t="s">
        <v>892</v>
      </c>
      <c r="G1446" s="1">
        <v>43405</v>
      </c>
      <c r="H1446" s="1">
        <v>43375</v>
      </c>
      <c r="I1446" s="1">
        <v>43405</v>
      </c>
      <c r="J1446" s="966" t="s">
        <v>19688</v>
      </c>
      <c r="K1446" t="s">
        <v>19689</v>
      </c>
      <c r="L1446" t="s">
        <v>19690</v>
      </c>
      <c r="M1446" t="s">
        <v>19688</v>
      </c>
      <c r="N1446" t="s">
        <v>19690</v>
      </c>
    </row>
    <row r="1447" spans="1:14" x14ac:dyDescent="0.25">
      <c r="A1447" s="3">
        <v>1444</v>
      </c>
      <c r="B1447" t="s">
        <v>891</v>
      </c>
      <c r="C1447" t="s">
        <v>891</v>
      </c>
      <c r="D1447" t="s">
        <v>891</v>
      </c>
      <c r="E1447" t="s">
        <v>892</v>
      </c>
      <c r="F1447" t="s">
        <v>892</v>
      </c>
      <c r="G1447" s="1">
        <v>43405</v>
      </c>
      <c r="H1447" s="1">
        <v>43375</v>
      </c>
      <c r="I1447" s="1">
        <v>43405</v>
      </c>
      <c r="J1447" s="966" t="s">
        <v>19691</v>
      </c>
      <c r="K1447" t="s">
        <v>19692</v>
      </c>
      <c r="L1447" t="s">
        <v>19693</v>
      </c>
      <c r="M1447" t="s">
        <v>19691</v>
      </c>
      <c r="N1447" t="s">
        <v>19693</v>
      </c>
    </row>
    <row r="1448" spans="1:14" x14ac:dyDescent="0.25">
      <c r="A1448" s="3">
        <v>1445</v>
      </c>
      <c r="B1448" t="s">
        <v>891</v>
      </c>
      <c r="C1448" t="s">
        <v>891</v>
      </c>
      <c r="D1448" t="s">
        <v>891</v>
      </c>
      <c r="E1448" t="s">
        <v>892</v>
      </c>
      <c r="F1448" t="s">
        <v>892</v>
      </c>
      <c r="G1448" s="1">
        <v>43405</v>
      </c>
      <c r="H1448" s="1">
        <v>43375</v>
      </c>
      <c r="I1448" s="1">
        <v>43405</v>
      </c>
      <c r="J1448" s="966" t="s">
        <v>19694</v>
      </c>
      <c r="K1448" t="s">
        <v>19695</v>
      </c>
      <c r="L1448" t="s">
        <v>19696</v>
      </c>
      <c r="M1448" t="s">
        <v>19694</v>
      </c>
      <c r="N1448" t="s">
        <v>19696</v>
      </c>
    </row>
    <row r="1449" spans="1:14" x14ac:dyDescent="0.25">
      <c r="A1449" s="3">
        <v>1446</v>
      </c>
      <c r="B1449" t="s">
        <v>891</v>
      </c>
      <c r="C1449" t="s">
        <v>891</v>
      </c>
      <c r="D1449" t="s">
        <v>891</v>
      </c>
      <c r="E1449" t="s">
        <v>892</v>
      </c>
      <c r="F1449" t="s">
        <v>892</v>
      </c>
      <c r="G1449" s="1">
        <v>43405</v>
      </c>
      <c r="H1449" s="1">
        <v>43375</v>
      </c>
      <c r="I1449" s="1">
        <v>43405</v>
      </c>
      <c r="J1449" s="966" t="s">
        <v>19694</v>
      </c>
      <c r="K1449" t="s">
        <v>19695</v>
      </c>
      <c r="L1449" t="s">
        <v>19696</v>
      </c>
      <c r="M1449" t="s">
        <v>19694</v>
      </c>
      <c r="N1449" t="s">
        <v>19696</v>
      </c>
    </row>
    <row r="1450" spans="1:14" x14ac:dyDescent="0.25">
      <c r="A1450" s="3">
        <v>1447</v>
      </c>
      <c r="B1450" t="s">
        <v>891</v>
      </c>
      <c r="C1450" t="s">
        <v>891</v>
      </c>
      <c r="D1450" t="s">
        <v>891</v>
      </c>
      <c r="E1450" t="s">
        <v>892</v>
      </c>
      <c r="F1450" t="s">
        <v>892</v>
      </c>
      <c r="G1450" s="1">
        <v>43405</v>
      </c>
      <c r="H1450" s="1">
        <v>43375</v>
      </c>
      <c r="I1450" s="1">
        <v>43405</v>
      </c>
      <c r="J1450" s="966" t="s">
        <v>19697</v>
      </c>
      <c r="K1450" t="s">
        <v>19698</v>
      </c>
      <c r="L1450" t="s">
        <v>19699</v>
      </c>
      <c r="M1450" t="s">
        <v>19697</v>
      </c>
      <c r="N1450" t="s">
        <v>19699</v>
      </c>
    </row>
    <row r="1451" spans="1:14" x14ac:dyDescent="0.25">
      <c r="A1451" s="3">
        <v>1448</v>
      </c>
      <c r="B1451" t="s">
        <v>891</v>
      </c>
      <c r="C1451" t="s">
        <v>891</v>
      </c>
      <c r="D1451" t="s">
        <v>891</v>
      </c>
      <c r="E1451" t="s">
        <v>892</v>
      </c>
      <c r="F1451" t="s">
        <v>892</v>
      </c>
      <c r="G1451" s="1">
        <v>43405</v>
      </c>
      <c r="H1451" s="1">
        <v>43375</v>
      </c>
      <c r="I1451" s="1">
        <v>43405</v>
      </c>
      <c r="J1451" s="966" t="s">
        <v>19700</v>
      </c>
      <c r="K1451" t="s">
        <v>19701</v>
      </c>
      <c r="L1451" t="s">
        <v>19702</v>
      </c>
      <c r="M1451" t="s">
        <v>19700</v>
      </c>
      <c r="N1451" t="s">
        <v>19702</v>
      </c>
    </row>
    <row r="1452" spans="1:14" x14ac:dyDescent="0.25">
      <c r="A1452" s="3">
        <v>1449</v>
      </c>
      <c r="B1452" t="s">
        <v>891</v>
      </c>
      <c r="C1452" t="s">
        <v>891</v>
      </c>
      <c r="D1452" t="s">
        <v>891</v>
      </c>
      <c r="E1452" t="s">
        <v>892</v>
      </c>
      <c r="F1452" t="s">
        <v>892</v>
      </c>
      <c r="G1452" s="1">
        <v>43405</v>
      </c>
      <c r="H1452" s="1">
        <v>43375</v>
      </c>
      <c r="I1452" s="1">
        <v>43405</v>
      </c>
      <c r="J1452" s="966" t="s">
        <v>19700</v>
      </c>
      <c r="K1452" t="s">
        <v>19701</v>
      </c>
      <c r="L1452" t="s">
        <v>19702</v>
      </c>
      <c r="M1452" t="s">
        <v>19700</v>
      </c>
      <c r="N1452" t="s">
        <v>19702</v>
      </c>
    </row>
    <row r="1453" spans="1:14" x14ac:dyDescent="0.25">
      <c r="A1453" s="3">
        <v>1450</v>
      </c>
      <c r="B1453" t="s">
        <v>891</v>
      </c>
      <c r="C1453" t="s">
        <v>891</v>
      </c>
      <c r="D1453" t="s">
        <v>891</v>
      </c>
      <c r="E1453" t="s">
        <v>892</v>
      </c>
      <c r="F1453" t="s">
        <v>892</v>
      </c>
      <c r="G1453" s="1">
        <v>43405</v>
      </c>
      <c r="H1453" s="1">
        <v>43375</v>
      </c>
      <c r="I1453" s="1">
        <v>43405</v>
      </c>
      <c r="J1453" s="966" t="s">
        <v>19703</v>
      </c>
      <c r="K1453" t="s">
        <v>19704</v>
      </c>
      <c r="L1453" t="s">
        <v>19705</v>
      </c>
      <c r="M1453" t="s">
        <v>19703</v>
      </c>
      <c r="N1453" t="s">
        <v>19705</v>
      </c>
    </row>
    <row r="1454" spans="1:14" x14ac:dyDescent="0.25">
      <c r="A1454" s="3">
        <v>1451</v>
      </c>
      <c r="B1454" t="s">
        <v>891</v>
      </c>
      <c r="C1454" t="s">
        <v>891</v>
      </c>
      <c r="D1454" t="s">
        <v>891</v>
      </c>
      <c r="E1454" t="s">
        <v>892</v>
      </c>
      <c r="F1454" t="s">
        <v>892</v>
      </c>
      <c r="G1454" s="1">
        <v>43405</v>
      </c>
      <c r="H1454" s="1">
        <v>43375</v>
      </c>
      <c r="I1454" s="1">
        <v>43405</v>
      </c>
      <c r="J1454" s="966" t="s">
        <v>19706</v>
      </c>
      <c r="K1454" t="s">
        <v>19707</v>
      </c>
      <c r="L1454" t="s">
        <v>19708</v>
      </c>
      <c r="M1454" t="s">
        <v>19706</v>
      </c>
      <c r="N1454" t="s">
        <v>19708</v>
      </c>
    </row>
    <row r="1455" spans="1:14" x14ac:dyDescent="0.25">
      <c r="A1455" s="3">
        <v>1452</v>
      </c>
      <c r="B1455" t="s">
        <v>891</v>
      </c>
      <c r="C1455" t="s">
        <v>891</v>
      </c>
      <c r="D1455" t="s">
        <v>891</v>
      </c>
      <c r="E1455" t="s">
        <v>892</v>
      </c>
      <c r="F1455" t="s">
        <v>892</v>
      </c>
      <c r="G1455" s="1">
        <v>43405</v>
      </c>
      <c r="H1455" s="1">
        <v>43375</v>
      </c>
      <c r="I1455" s="1">
        <v>43405</v>
      </c>
      <c r="J1455" s="966" t="s">
        <v>19709</v>
      </c>
      <c r="K1455" t="s">
        <v>19710</v>
      </c>
      <c r="L1455" t="s">
        <v>19711</v>
      </c>
      <c r="M1455" t="s">
        <v>19709</v>
      </c>
      <c r="N1455" t="s">
        <v>19711</v>
      </c>
    </row>
    <row r="1456" spans="1:14" x14ac:dyDescent="0.25">
      <c r="A1456" s="3">
        <v>1453</v>
      </c>
      <c r="B1456" t="s">
        <v>891</v>
      </c>
      <c r="C1456" t="s">
        <v>891</v>
      </c>
      <c r="D1456" t="s">
        <v>891</v>
      </c>
      <c r="E1456" t="s">
        <v>892</v>
      </c>
      <c r="F1456" t="s">
        <v>892</v>
      </c>
      <c r="G1456" s="1">
        <v>43405</v>
      </c>
      <c r="H1456" s="1">
        <v>43375</v>
      </c>
      <c r="I1456" s="1">
        <v>43405</v>
      </c>
      <c r="J1456" s="966" t="s">
        <v>19712</v>
      </c>
      <c r="K1456" t="s">
        <v>19713</v>
      </c>
      <c r="L1456" t="s">
        <v>19714</v>
      </c>
      <c r="M1456" t="s">
        <v>19712</v>
      </c>
      <c r="N1456" t="s">
        <v>19714</v>
      </c>
    </row>
    <row r="1457" spans="1:14" x14ac:dyDescent="0.25">
      <c r="A1457" s="3">
        <v>1454</v>
      </c>
      <c r="B1457" t="s">
        <v>891</v>
      </c>
      <c r="C1457" t="s">
        <v>891</v>
      </c>
      <c r="D1457" t="s">
        <v>891</v>
      </c>
      <c r="E1457" t="s">
        <v>892</v>
      </c>
      <c r="F1457" t="s">
        <v>892</v>
      </c>
      <c r="G1457" s="1">
        <v>43405</v>
      </c>
      <c r="H1457" s="1">
        <v>43375</v>
      </c>
      <c r="I1457" s="1">
        <v>43405</v>
      </c>
      <c r="J1457" s="966" t="s">
        <v>19715</v>
      </c>
      <c r="K1457" t="s">
        <v>19716</v>
      </c>
      <c r="L1457" t="s">
        <v>19717</v>
      </c>
      <c r="M1457" t="s">
        <v>19715</v>
      </c>
      <c r="N1457" t="s">
        <v>19717</v>
      </c>
    </row>
    <row r="1458" spans="1:14" x14ac:dyDescent="0.25">
      <c r="A1458" s="3">
        <v>1455</v>
      </c>
      <c r="B1458" t="s">
        <v>891</v>
      </c>
      <c r="C1458" t="s">
        <v>891</v>
      </c>
      <c r="D1458" t="s">
        <v>891</v>
      </c>
      <c r="E1458" t="s">
        <v>892</v>
      </c>
      <c r="F1458" t="s">
        <v>892</v>
      </c>
      <c r="G1458" s="1">
        <v>43405</v>
      </c>
      <c r="H1458" s="1">
        <v>43375</v>
      </c>
      <c r="I1458" s="1">
        <v>43405</v>
      </c>
      <c r="J1458" s="966" t="s">
        <v>19718</v>
      </c>
      <c r="K1458" t="s">
        <v>19719</v>
      </c>
      <c r="L1458" t="s">
        <v>19720</v>
      </c>
      <c r="M1458" t="s">
        <v>19718</v>
      </c>
      <c r="N1458" t="s">
        <v>19720</v>
      </c>
    </row>
    <row r="1459" spans="1:14" x14ac:dyDescent="0.25">
      <c r="A1459" s="3">
        <v>1456</v>
      </c>
      <c r="B1459" t="s">
        <v>891</v>
      </c>
      <c r="C1459" t="s">
        <v>891</v>
      </c>
      <c r="D1459" t="s">
        <v>891</v>
      </c>
      <c r="E1459" t="s">
        <v>892</v>
      </c>
      <c r="F1459" t="s">
        <v>892</v>
      </c>
      <c r="G1459" s="1">
        <v>43405</v>
      </c>
      <c r="H1459" s="1">
        <v>43375</v>
      </c>
      <c r="I1459" s="1">
        <v>43405</v>
      </c>
      <c r="J1459" s="966" t="s">
        <v>19721</v>
      </c>
      <c r="K1459" t="s">
        <v>19722</v>
      </c>
      <c r="L1459" t="s">
        <v>19723</v>
      </c>
      <c r="M1459" t="s">
        <v>19721</v>
      </c>
      <c r="N1459" t="s">
        <v>19723</v>
      </c>
    </row>
    <row r="1460" spans="1:14" x14ac:dyDescent="0.25">
      <c r="A1460" s="3">
        <v>1457</v>
      </c>
      <c r="B1460" t="s">
        <v>891</v>
      </c>
      <c r="C1460" t="s">
        <v>891</v>
      </c>
      <c r="D1460" t="s">
        <v>891</v>
      </c>
      <c r="E1460" t="s">
        <v>892</v>
      </c>
      <c r="F1460" t="s">
        <v>892</v>
      </c>
      <c r="G1460" s="1">
        <v>43405</v>
      </c>
      <c r="H1460" s="1">
        <v>43375</v>
      </c>
      <c r="I1460" s="1">
        <v>43405</v>
      </c>
      <c r="J1460" s="966" t="s">
        <v>19721</v>
      </c>
      <c r="K1460" t="s">
        <v>19722</v>
      </c>
      <c r="L1460" t="s">
        <v>19723</v>
      </c>
      <c r="M1460" t="s">
        <v>19721</v>
      </c>
      <c r="N1460" t="s">
        <v>19723</v>
      </c>
    </row>
    <row r="1461" spans="1:14" x14ac:dyDescent="0.25">
      <c r="A1461" s="3">
        <v>1458</v>
      </c>
      <c r="B1461" t="s">
        <v>891</v>
      </c>
      <c r="C1461" t="s">
        <v>891</v>
      </c>
      <c r="D1461" t="s">
        <v>891</v>
      </c>
      <c r="E1461" t="s">
        <v>892</v>
      </c>
      <c r="F1461" t="s">
        <v>892</v>
      </c>
      <c r="G1461" s="1">
        <v>43405</v>
      </c>
      <c r="H1461" s="1">
        <v>43375</v>
      </c>
      <c r="I1461" s="1">
        <v>43405</v>
      </c>
      <c r="J1461" s="966" t="s">
        <v>19724</v>
      </c>
      <c r="K1461" t="s">
        <v>19725</v>
      </c>
      <c r="L1461" t="s">
        <v>19726</v>
      </c>
      <c r="M1461" t="s">
        <v>19724</v>
      </c>
      <c r="N1461" t="s">
        <v>19726</v>
      </c>
    </row>
    <row r="1462" spans="1:14" x14ac:dyDescent="0.25">
      <c r="A1462" s="3">
        <v>1459</v>
      </c>
      <c r="B1462" t="s">
        <v>891</v>
      </c>
      <c r="C1462" t="s">
        <v>891</v>
      </c>
      <c r="D1462" t="s">
        <v>891</v>
      </c>
      <c r="E1462" t="s">
        <v>892</v>
      </c>
      <c r="F1462" t="s">
        <v>892</v>
      </c>
      <c r="G1462" s="1">
        <v>43405</v>
      </c>
      <c r="H1462" s="1">
        <v>43375</v>
      </c>
      <c r="I1462" s="1">
        <v>43405</v>
      </c>
      <c r="J1462" s="966" t="s">
        <v>19724</v>
      </c>
      <c r="K1462" t="s">
        <v>19725</v>
      </c>
      <c r="L1462" t="s">
        <v>19726</v>
      </c>
      <c r="M1462" t="s">
        <v>19724</v>
      </c>
      <c r="N1462" t="s">
        <v>19726</v>
      </c>
    </row>
    <row r="1463" spans="1:14" x14ac:dyDescent="0.25">
      <c r="A1463" s="3">
        <v>1460</v>
      </c>
      <c r="B1463" t="s">
        <v>891</v>
      </c>
      <c r="C1463" t="s">
        <v>891</v>
      </c>
      <c r="D1463" t="s">
        <v>891</v>
      </c>
      <c r="E1463" t="s">
        <v>892</v>
      </c>
      <c r="F1463" t="s">
        <v>892</v>
      </c>
      <c r="G1463" s="1">
        <v>43405</v>
      </c>
      <c r="H1463" s="1">
        <v>43375</v>
      </c>
      <c r="I1463" s="1">
        <v>43405</v>
      </c>
      <c r="J1463" s="966" t="s">
        <v>19727</v>
      </c>
      <c r="K1463" t="s">
        <v>19728</v>
      </c>
      <c r="L1463" t="s">
        <v>19729</v>
      </c>
      <c r="M1463" t="s">
        <v>19727</v>
      </c>
      <c r="N1463" t="s">
        <v>19729</v>
      </c>
    </row>
    <row r="1464" spans="1:14" x14ac:dyDescent="0.25">
      <c r="A1464" s="3">
        <v>1461</v>
      </c>
      <c r="B1464" t="s">
        <v>891</v>
      </c>
      <c r="C1464" t="s">
        <v>891</v>
      </c>
      <c r="D1464" t="s">
        <v>891</v>
      </c>
      <c r="E1464" t="s">
        <v>892</v>
      </c>
      <c r="F1464" t="s">
        <v>892</v>
      </c>
      <c r="G1464" s="1">
        <v>43405</v>
      </c>
      <c r="H1464" s="1">
        <v>43375</v>
      </c>
      <c r="I1464" s="1">
        <v>43405</v>
      </c>
      <c r="J1464" s="966" t="s">
        <v>19730</v>
      </c>
      <c r="K1464" t="s">
        <v>19731</v>
      </c>
      <c r="L1464" t="s">
        <v>19732</v>
      </c>
      <c r="M1464" t="s">
        <v>19730</v>
      </c>
      <c r="N1464" t="s">
        <v>19732</v>
      </c>
    </row>
    <row r="1465" spans="1:14" x14ac:dyDescent="0.25">
      <c r="A1465" s="3">
        <v>1462</v>
      </c>
      <c r="B1465" t="s">
        <v>891</v>
      </c>
      <c r="C1465" t="s">
        <v>891</v>
      </c>
      <c r="D1465" t="s">
        <v>891</v>
      </c>
      <c r="E1465" t="s">
        <v>892</v>
      </c>
      <c r="F1465" t="s">
        <v>892</v>
      </c>
      <c r="G1465" s="1">
        <v>43405</v>
      </c>
      <c r="H1465" s="1">
        <v>43375</v>
      </c>
      <c r="I1465" s="1">
        <v>43405</v>
      </c>
      <c r="J1465" s="966" t="s">
        <v>19733</v>
      </c>
      <c r="K1465" t="s">
        <v>19734</v>
      </c>
      <c r="L1465" t="s">
        <v>19735</v>
      </c>
      <c r="M1465" t="s">
        <v>19733</v>
      </c>
      <c r="N1465" t="s">
        <v>19735</v>
      </c>
    </row>
    <row r="1466" spans="1:14" x14ac:dyDescent="0.25">
      <c r="A1466" s="3">
        <v>1463</v>
      </c>
      <c r="B1466" t="s">
        <v>891</v>
      </c>
      <c r="C1466" t="s">
        <v>891</v>
      </c>
      <c r="D1466" t="s">
        <v>891</v>
      </c>
      <c r="E1466" t="s">
        <v>892</v>
      </c>
      <c r="F1466" t="s">
        <v>892</v>
      </c>
      <c r="G1466" s="1">
        <v>43405</v>
      </c>
      <c r="H1466" s="1">
        <v>43375</v>
      </c>
      <c r="I1466" s="1">
        <v>43405</v>
      </c>
      <c r="J1466" s="966" t="s">
        <v>19733</v>
      </c>
      <c r="K1466" t="s">
        <v>19734</v>
      </c>
      <c r="L1466" t="s">
        <v>19735</v>
      </c>
      <c r="M1466" t="s">
        <v>19733</v>
      </c>
      <c r="N1466" t="s">
        <v>19735</v>
      </c>
    </row>
    <row r="1467" spans="1:14" x14ac:dyDescent="0.25">
      <c r="A1467" s="3">
        <v>1464</v>
      </c>
      <c r="B1467" t="s">
        <v>891</v>
      </c>
      <c r="C1467" t="s">
        <v>891</v>
      </c>
      <c r="D1467" t="s">
        <v>891</v>
      </c>
      <c r="E1467" t="s">
        <v>892</v>
      </c>
      <c r="F1467" t="s">
        <v>892</v>
      </c>
      <c r="G1467" s="1">
        <v>43405</v>
      </c>
      <c r="H1467" s="1">
        <v>43375</v>
      </c>
      <c r="I1467" s="1">
        <v>43405</v>
      </c>
      <c r="J1467" s="966" t="s">
        <v>19736</v>
      </c>
      <c r="K1467" t="s">
        <v>19737</v>
      </c>
      <c r="L1467" t="s">
        <v>19738</v>
      </c>
      <c r="M1467" t="s">
        <v>19736</v>
      </c>
      <c r="N1467" t="s">
        <v>19738</v>
      </c>
    </row>
    <row r="1468" spans="1:14" x14ac:dyDescent="0.25">
      <c r="A1468" s="3">
        <v>1465</v>
      </c>
      <c r="B1468" t="s">
        <v>891</v>
      </c>
      <c r="C1468" t="s">
        <v>891</v>
      </c>
      <c r="D1468" t="s">
        <v>891</v>
      </c>
      <c r="E1468" t="s">
        <v>892</v>
      </c>
      <c r="F1468" t="s">
        <v>892</v>
      </c>
      <c r="G1468" s="1">
        <v>43405</v>
      </c>
      <c r="H1468" s="1">
        <v>43375</v>
      </c>
      <c r="I1468" s="1">
        <v>43405</v>
      </c>
      <c r="J1468" s="966" t="s">
        <v>19736</v>
      </c>
      <c r="K1468" t="s">
        <v>19737</v>
      </c>
      <c r="L1468" t="s">
        <v>19738</v>
      </c>
      <c r="M1468" t="s">
        <v>19736</v>
      </c>
      <c r="N1468" t="s">
        <v>19738</v>
      </c>
    </row>
    <row r="1469" spans="1:14" x14ac:dyDescent="0.25">
      <c r="A1469" s="3">
        <v>1466</v>
      </c>
      <c r="B1469" t="s">
        <v>891</v>
      </c>
      <c r="C1469" t="s">
        <v>891</v>
      </c>
      <c r="D1469" t="s">
        <v>891</v>
      </c>
      <c r="E1469" t="s">
        <v>892</v>
      </c>
      <c r="F1469" t="s">
        <v>892</v>
      </c>
      <c r="G1469" s="1">
        <v>43405</v>
      </c>
      <c r="H1469" s="1">
        <v>43375</v>
      </c>
      <c r="I1469" s="1">
        <v>43405</v>
      </c>
      <c r="J1469" s="966" t="s">
        <v>19739</v>
      </c>
      <c r="K1469" t="s">
        <v>19740</v>
      </c>
      <c r="L1469" t="s">
        <v>19741</v>
      </c>
      <c r="M1469" t="s">
        <v>19739</v>
      </c>
      <c r="N1469" t="s">
        <v>19741</v>
      </c>
    </row>
    <row r="1470" spans="1:14" x14ac:dyDescent="0.25">
      <c r="A1470" s="3">
        <v>1467</v>
      </c>
      <c r="B1470" t="s">
        <v>891</v>
      </c>
      <c r="C1470" t="s">
        <v>891</v>
      </c>
      <c r="D1470" t="s">
        <v>891</v>
      </c>
      <c r="E1470" t="s">
        <v>892</v>
      </c>
      <c r="F1470" t="s">
        <v>892</v>
      </c>
      <c r="G1470" s="1">
        <v>43405</v>
      </c>
      <c r="H1470" s="1">
        <v>43375</v>
      </c>
      <c r="I1470" s="1">
        <v>43405</v>
      </c>
      <c r="J1470" s="966" t="s">
        <v>19742</v>
      </c>
      <c r="K1470" t="s">
        <v>19743</v>
      </c>
      <c r="L1470" t="s">
        <v>19744</v>
      </c>
      <c r="M1470" t="s">
        <v>19742</v>
      </c>
      <c r="N1470" t="s">
        <v>19744</v>
      </c>
    </row>
    <row r="1471" spans="1:14" x14ac:dyDescent="0.25">
      <c r="A1471" s="3">
        <v>1468</v>
      </c>
      <c r="B1471" t="s">
        <v>891</v>
      </c>
      <c r="C1471" t="s">
        <v>891</v>
      </c>
      <c r="D1471" t="s">
        <v>891</v>
      </c>
      <c r="E1471" t="s">
        <v>892</v>
      </c>
      <c r="F1471" t="s">
        <v>892</v>
      </c>
      <c r="G1471" s="1">
        <v>43405</v>
      </c>
      <c r="H1471" s="1">
        <v>43375</v>
      </c>
      <c r="I1471" s="1">
        <v>43405</v>
      </c>
      <c r="J1471" s="966" t="s">
        <v>19745</v>
      </c>
      <c r="K1471" t="s">
        <v>19746</v>
      </c>
      <c r="L1471" t="s">
        <v>19747</v>
      </c>
      <c r="M1471" t="s">
        <v>19745</v>
      </c>
      <c r="N1471" t="s">
        <v>19747</v>
      </c>
    </row>
    <row r="1472" spans="1:14" x14ac:dyDescent="0.25">
      <c r="A1472" s="3">
        <v>1469</v>
      </c>
      <c r="B1472" t="s">
        <v>891</v>
      </c>
      <c r="C1472" t="s">
        <v>891</v>
      </c>
      <c r="D1472" t="s">
        <v>891</v>
      </c>
      <c r="E1472" t="s">
        <v>892</v>
      </c>
      <c r="F1472" t="s">
        <v>892</v>
      </c>
      <c r="G1472" s="1">
        <v>43405</v>
      </c>
      <c r="H1472" s="1">
        <v>43375</v>
      </c>
      <c r="I1472" s="1">
        <v>43405</v>
      </c>
      <c r="J1472" s="966" t="s">
        <v>19748</v>
      </c>
      <c r="K1472" t="s">
        <v>19749</v>
      </c>
      <c r="L1472" t="s">
        <v>19750</v>
      </c>
      <c r="M1472" t="s">
        <v>19748</v>
      </c>
      <c r="N1472" t="s">
        <v>19750</v>
      </c>
    </row>
    <row r="1473" spans="1:14" x14ac:dyDescent="0.25">
      <c r="A1473" s="3">
        <v>1470</v>
      </c>
      <c r="B1473" t="s">
        <v>891</v>
      </c>
      <c r="C1473" t="s">
        <v>891</v>
      </c>
      <c r="D1473" t="s">
        <v>891</v>
      </c>
      <c r="E1473" t="s">
        <v>892</v>
      </c>
      <c r="F1473" t="s">
        <v>892</v>
      </c>
      <c r="G1473" s="1">
        <v>43405</v>
      </c>
      <c r="H1473" s="1">
        <v>43375</v>
      </c>
      <c r="I1473" s="1">
        <v>43405</v>
      </c>
      <c r="J1473" s="966" t="s">
        <v>19751</v>
      </c>
      <c r="K1473" t="s">
        <v>19752</v>
      </c>
      <c r="L1473" t="s">
        <v>19753</v>
      </c>
      <c r="M1473" t="s">
        <v>19751</v>
      </c>
      <c r="N1473" t="s">
        <v>19753</v>
      </c>
    </row>
    <row r="1474" spans="1:14" x14ac:dyDescent="0.25">
      <c r="A1474" s="3">
        <v>1471</v>
      </c>
      <c r="B1474" t="s">
        <v>891</v>
      </c>
      <c r="C1474" t="s">
        <v>891</v>
      </c>
      <c r="D1474" t="s">
        <v>891</v>
      </c>
      <c r="E1474" t="s">
        <v>892</v>
      </c>
      <c r="F1474" t="s">
        <v>892</v>
      </c>
      <c r="G1474" s="1">
        <v>43405</v>
      </c>
      <c r="H1474" s="1">
        <v>43375</v>
      </c>
      <c r="I1474" s="1">
        <v>43405</v>
      </c>
      <c r="J1474" s="966" t="s">
        <v>19754</v>
      </c>
      <c r="K1474" t="s">
        <v>19755</v>
      </c>
      <c r="L1474" t="s">
        <v>19756</v>
      </c>
      <c r="M1474" t="s">
        <v>19754</v>
      </c>
      <c r="N1474" t="s">
        <v>19756</v>
      </c>
    </row>
    <row r="1475" spans="1:14" x14ac:dyDescent="0.25">
      <c r="A1475" s="3">
        <v>1472</v>
      </c>
      <c r="B1475" t="s">
        <v>891</v>
      </c>
      <c r="C1475" t="s">
        <v>891</v>
      </c>
      <c r="D1475" t="s">
        <v>891</v>
      </c>
      <c r="E1475" t="s">
        <v>892</v>
      </c>
      <c r="F1475" t="s">
        <v>892</v>
      </c>
      <c r="G1475" s="1">
        <v>43405</v>
      </c>
      <c r="H1475" s="1">
        <v>43375</v>
      </c>
      <c r="I1475" s="1">
        <v>43405</v>
      </c>
      <c r="J1475" s="966" t="s">
        <v>19754</v>
      </c>
      <c r="K1475" t="s">
        <v>19755</v>
      </c>
      <c r="L1475" t="s">
        <v>19756</v>
      </c>
      <c r="M1475" t="s">
        <v>19754</v>
      </c>
      <c r="N1475" t="s">
        <v>19756</v>
      </c>
    </row>
    <row r="1476" spans="1:14" x14ac:dyDescent="0.25">
      <c r="A1476" s="3">
        <v>1473</v>
      </c>
      <c r="B1476" t="s">
        <v>891</v>
      </c>
      <c r="C1476" t="s">
        <v>891</v>
      </c>
      <c r="D1476" t="s">
        <v>891</v>
      </c>
      <c r="E1476" t="s">
        <v>892</v>
      </c>
      <c r="F1476" t="s">
        <v>892</v>
      </c>
      <c r="G1476" s="1">
        <v>43405</v>
      </c>
      <c r="H1476" s="1">
        <v>43375</v>
      </c>
      <c r="I1476" s="1">
        <v>43405</v>
      </c>
      <c r="J1476" s="966" t="s">
        <v>19757</v>
      </c>
      <c r="K1476" t="s">
        <v>19758</v>
      </c>
      <c r="L1476" t="s">
        <v>19759</v>
      </c>
      <c r="M1476" t="s">
        <v>19757</v>
      </c>
      <c r="N1476" t="s">
        <v>19759</v>
      </c>
    </row>
    <row r="1477" spans="1:14" x14ac:dyDescent="0.25">
      <c r="A1477" s="3">
        <v>1474</v>
      </c>
      <c r="B1477" t="s">
        <v>891</v>
      </c>
      <c r="C1477" t="s">
        <v>891</v>
      </c>
      <c r="D1477" t="s">
        <v>891</v>
      </c>
      <c r="E1477" t="s">
        <v>892</v>
      </c>
      <c r="F1477" t="s">
        <v>892</v>
      </c>
      <c r="G1477" s="1">
        <v>43405</v>
      </c>
      <c r="H1477" s="1">
        <v>43375</v>
      </c>
      <c r="I1477" s="1">
        <v>43405</v>
      </c>
      <c r="J1477" s="966" t="s">
        <v>19760</v>
      </c>
      <c r="K1477" t="s">
        <v>19761</v>
      </c>
      <c r="L1477" t="s">
        <v>19762</v>
      </c>
      <c r="M1477" t="s">
        <v>19760</v>
      </c>
      <c r="N1477" t="s">
        <v>19762</v>
      </c>
    </row>
    <row r="1478" spans="1:14" x14ac:dyDescent="0.25">
      <c r="A1478" s="3">
        <v>1475</v>
      </c>
      <c r="B1478" t="s">
        <v>891</v>
      </c>
      <c r="C1478" t="s">
        <v>891</v>
      </c>
      <c r="D1478" t="s">
        <v>891</v>
      </c>
      <c r="E1478" t="s">
        <v>892</v>
      </c>
      <c r="F1478" t="s">
        <v>892</v>
      </c>
      <c r="G1478" s="1">
        <v>43405</v>
      </c>
      <c r="H1478" s="1">
        <v>43375</v>
      </c>
      <c r="I1478" s="1">
        <v>43405</v>
      </c>
      <c r="J1478" s="966" t="s">
        <v>19763</v>
      </c>
      <c r="K1478" t="s">
        <v>19764</v>
      </c>
      <c r="L1478" t="s">
        <v>19765</v>
      </c>
      <c r="M1478" t="s">
        <v>19763</v>
      </c>
      <c r="N1478" t="s">
        <v>19765</v>
      </c>
    </row>
    <row r="1479" spans="1:14" x14ac:dyDescent="0.25">
      <c r="A1479" s="3">
        <v>1476</v>
      </c>
      <c r="B1479" t="s">
        <v>891</v>
      </c>
      <c r="C1479" t="s">
        <v>891</v>
      </c>
      <c r="D1479" t="s">
        <v>891</v>
      </c>
      <c r="E1479" t="s">
        <v>892</v>
      </c>
      <c r="F1479" t="s">
        <v>892</v>
      </c>
      <c r="G1479" s="1">
        <v>43405</v>
      </c>
      <c r="H1479" s="1">
        <v>43375</v>
      </c>
      <c r="I1479" s="1">
        <v>43405</v>
      </c>
      <c r="J1479" s="966" t="s">
        <v>19766</v>
      </c>
      <c r="K1479" t="s">
        <v>19767</v>
      </c>
      <c r="L1479" t="s">
        <v>19768</v>
      </c>
      <c r="M1479" t="s">
        <v>19766</v>
      </c>
      <c r="N1479" t="s">
        <v>19768</v>
      </c>
    </row>
    <row r="1480" spans="1:14" x14ac:dyDescent="0.25">
      <c r="A1480" s="3">
        <v>1477</v>
      </c>
      <c r="B1480" t="s">
        <v>891</v>
      </c>
      <c r="C1480" t="s">
        <v>891</v>
      </c>
      <c r="D1480" t="s">
        <v>891</v>
      </c>
      <c r="E1480" t="s">
        <v>892</v>
      </c>
      <c r="F1480" t="s">
        <v>892</v>
      </c>
      <c r="G1480" s="1">
        <v>43405</v>
      </c>
      <c r="H1480" s="1">
        <v>43375</v>
      </c>
      <c r="I1480" s="1">
        <v>43405</v>
      </c>
      <c r="J1480" s="966" t="s">
        <v>19769</v>
      </c>
      <c r="K1480" t="s">
        <v>19770</v>
      </c>
      <c r="L1480" t="s">
        <v>19771</v>
      </c>
      <c r="M1480" t="s">
        <v>19769</v>
      </c>
      <c r="N1480" t="s">
        <v>19771</v>
      </c>
    </row>
    <row r="1481" spans="1:14" x14ac:dyDescent="0.25">
      <c r="A1481" s="3">
        <v>1478</v>
      </c>
      <c r="B1481" t="s">
        <v>891</v>
      </c>
      <c r="C1481" t="s">
        <v>891</v>
      </c>
      <c r="D1481" t="s">
        <v>891</v>
      </c>
      <c r="E1481" t="s">
        <v>892</v>
      </c>
      <c r="F1481" t="s">
        <v>892</v>
      </c>
      <c r="G1481" s="1">
        <v>43405</v>
      </c>
      <c r="H1481" s="1">
        <v>43375</v>
      </c>
      <c r="I1481" s="1">
        <v>43405</v>
      </c>
      <c r="J1481" s="966" t="s">
        <v>19772</v>
      </c>
      <c r="K1481" t="s">
        <v>19773</v>
      </c>
      <c r="L1481" t="s">
        <v>19774</v>
      </c>
      <c r="M1481" t="s">
        <v>19772</v>
      </c>
      <c r="N1481" t="s">
        <v>19774</v>
      </c>
    </row>
    <row r="1482" spans="1:14" x14ac:dyDescent="0.25">
      <c r="A1482" s="3">
        <v>1479</v>
      </c>
      <c r="B1482" t="s">
        <v>891</v>
      </c>
      <c r="C1482" t="s">
        <v>891</v>
      </c>
      <c r="D1482" t="s">
        <v>891</v>
      </c>
      <c r="E1482" t="s">
        <v>892</v>
      </c>
      <c r="F1482" t="s">
        <v>892</v>
      </c>
      <c r="G1482" s="1">
        <v>43405</v>
      </c>
      <c r="H1482" s="1">
        <v>43375</v>
      </c>
      <c r="I1482" s="1">
        <v>43405</v>
      </c>
      <c r="J1482" s="966" t="s">
        <v>19775</v>
      </c>
      <c r="K1482" t="s">
        <v>19776</v>
      </c>
      <c r="L1482" t="s">
        <v>19777</v>
      </c>
      <c r="M1482" t="s">
        <v>19775</v>
      </c>
      <c r="N1482" t="s">
        <v>19777</v>
      </c>
    </row>
    <row r="1483" spans="1:14" x14ac:dyDescent="0.25">
      <c r="A1483" s="3">
        <v>1480</v>
      </c>
      <c r="B1483" t="s">
        <v>891</v>
      </c>
      <c r="C1483" t="s">
        <v>891</v>
      </c>
      <c r="D1483" t="s">
        <v>891</v>
      </c>
      <c r="E1483" t="s">
        <v>892</v>
      </c>
      <c r="F1483" t="s">
        <v>892</v>
      </c>
      <c r="G1483" s="1">
        <v>43405</v>
      </c>
      <c r="H1483" s="1">
        <v>43375</v>
      </c>
      <c r="I1483" s="1">
        <v>43405</v>
      </c>
      <c r="J1483" s="966" t="s">
        <v>19778</v>
      </c>
      <c r="K1483" t="s">
        <v>19779</v>
      </c>
      <c r="L1483" t="s">
        <v>19780</v>
      </c>
      <c r="M1483" t="s">
        <v>19778</v>
      </c>
      <c r="N1483" t="s">
        <v>19780</v>
      </c>
    </row>
    <row r="1484" spans="1:14" x14ac:dyDescent="0.25">
      <c r="A1484" s="3">
        <v>1481</v>
      </c>
      <c r="B1484" t="s">
        <v>891</v>
      </c>
      <c r="C1484" t="s">
        <v>891</v>
      </c>
      <c r="D1484" t="s">
        <v>891</v>
      </c>
      <c r="E1484" t="s">
        <v>892</v>
      </c>
      <c r="F1484" t="s">
        <v>892</v>
      </c>
      <c r="G1484" s="1">
        <v>43405</v>
      </c>
      <c r="H1484" s="1">
        <v>43375</v>
      </c>
      <c r="I1484" s="1">
        <v>43405</v>
      </c>
      <c r="J1484" s="966" t="s">
        <v>19781</v>
      </c>
      <c r="K1484" t="s">
        <v>19782</v>
      </c>
      <c r="L1484" t="s">
        <v>19783</v>
      </c>
      <c r="M1484" t="s">
        <v>19781</v>
      </c>
      <c r="N1484" t="s">
        <v>19783</v>
      </c>
    </row>
    <row r="1485" spans="1:14" x14ac:dyDescent="0.25">
      <c r="A1485" s="3">
        <v>1482</v>
      </c>
      <c r="B1485" t="s">
        <v>891</v>
      </c>
      <c r="C1485" t="s">
        <v>891</v>
      </c>
      <c r="D1485" t="s">
        <v>891</v>
      </c>
      <c r="E1485" t="s">
        <v>892</v>
      </c>
      <c r="F1485" t="s">
        <v>892</v>
      </c>
      <c r="G1485" s="1">
        <v>43405</v>
      </c>
      <c r="H1485" s="1">
        <v>43375</v>
      </c>
      <c r="I1485" s="1">
        <v>43405</v>
      </c>
      <c r="J1485" s="966" t="s">
        <v>19784</v>
      </c>
      <c r="K1485" t="s">
        <v>19785</v>
      </c>
      <c r="L1485" t="s">
        <v>19786</v>
      </c>
      <c r="M1485" t="s">
        <v>19784</v>
      </c>
      <c r="N1485" t="s">
        <v>19786</v>
      </c>
    </row>
    <row r="1486" spans="1:14" x14ac:dyDescent="0.25">
      <c r="A1486" s="3">
        <v>1483</v>
      </c>
      <c r="B1486" t="s">
        <v>891</v>
      </c>
      <c r="C1486" t="s">
        <v>891</v>
      </c>
      <c r="D1486" t="s">
        <v>891</v>
      </c>
      <c r="E1486" t="s">
        <v>892</v>
      </c>
      <c r="F1486" t="s">
        <v>892</v>
      </c>
      <c r="G1486" s="1">
        <v>43405</v>
      </c>
      <c r="H1486" s="1">
        <v>43375</v>
      </c>
      <c r="I1486" s="1">
        <v>43405</v>
      </c>
      <c r="J1486" s="966" t="s">
        <v>19787</v>
      </c>
      <c r="K1486" t="s">
        <v>19788</v>
      </c>
      <c r="L1486" t="s">
        <v>19789</v>
      </c>
      <c r="M1486" t="s">
        <v>19787</v>
      </c>
      <c r="N1486" t="s">
        <v>19789</v>
      </c>
    </row>
    <row r="1487" spans="1:14" x14ac:dyDescent="0.25">
      <c r="A1487" s="3">
        <v>1484</v>
      </c>
      <c r="B1487" t="s">
        <v>891</v>
      </c>
      <c r="C1487" t="s">
        <v>891</v>
      </c>
      <c r="D1487" t="s">
        <v>891</v>
      </c>
      <c r="E1487" t="s">
        <v>892</v>
      </c>
      <c r="F1487" t="s">
        <v>892</v>
      </c>
      <c r="G1487" s="1">
        <v>43405</v>
      </c>
      <c r="H1487" s="1">
        <v>43375</v>
      </c>
      <c r="I1487" s="1">
        <v>43405</v>
      </c>
      <c r="J1487" s="966" t="s">
        <v>19790</v>
      </c>
      <c r="K1487" t="s">
        <v>19791</v>
      </c>
      <c r="L1487" t="s">
        <v>19792</v>
      </c>
      <c r="M1487" t="s">
        <v>19790</v>
      </c>
      <c r="N1487" t="s">
        <v>19792</v>
      </c>
    </row>
    <row r="1488" spans="1:14" x14ac:dyDescent="0.25">
      <c r="A1488" s="3">
        <v>1485</v>
      </c>
      <c r="B1488" t="s">
        <v>891</v>
      </c>
      <c r="C1488" t="s">
        <v>891</v>
      </c>
      <c r="D1488" t="s">
        <v>891</v>
      </c>
      <c r="E1488" t="s">
        <v>892</v>
      </c>
      <c r="F1488" t="s">
        <v>892</v>
      </c>
      <c r="G1488" s="1">
        <v>43405</v>
      </c>
      <c r="H1488" s="1">
        <v>43375</v>
      </c>
      <c r="I1488" s="1">
        <v>43405</v>
      </c>
      <c r="J1488" s="966" t="s">
        <v>19793</v>
      </c>
      <c r="K1488" t="s">
        <v>19794</v>
      </c>
      <c r="L1488" t="s">
        <v>19795</v>
      </c>
      <c r="M1488" t="s">
        <v>19793</v>
      </c>
      <c r="N1488" t="s">
        <v>19795</v>
      </c>
    </row>
    <row r="1489" spans="1:14" x14ac:dyDescent="0.25">
      <c r="A1489" s="3">
        <v>1486</v>
      </c>
      <c r="B1489" t="s">
        <v>891</v>
      </c>
      <c r="C1489" t="s">
        <v>891</v>
      </c>
      <c r="D1489" t="s">
        <v>891</v>
      </c>
      <c r="E1489" t="s">
        <v>892</v>
      </c>
      <c r="F1489" t="s">
        <v>892</v>
      </c>
      <c r="G1489" s="1">
        <v>43405</v>
      </c>
      <c r="H1489" s="1">
        <v>43375</v>
      </c>
      <c r="I1489" s="1">
        <v>43405</v>
      </c>
      <c r="J1489" s="966" t="s">
        <v>19796</v>
      </c>
      <c r="K1489" t="s">
        <v>19797</v>
      </c>
      <c r="L1489" t="s">
        <v>19798</v>
      </c>
      <c r="M1489" t="s">
        <v>19796</v>
      </c>
      <c r="N1489" t="s">
        <v>19798</v>
      </c>
    </row>
    <row r="1490" spans="1:14" x14ac:dyDescent="0.25">
      <c r="A1490" s="3">
        <v>1487</v>
      </c>
      <c r="B1490" t="s">
        <v>891</v>
      </c>
      <c r="C1490" t="s">
        <v>891</v>
      </c>
      <c r="D1490" t="s">
        <v>891</v>
      </c>
      <c r="E1490" t="s">
        <v>892</v>
      </c>
      <c r="F1490" t="s">
        <v>892</v>
      </c>
      <c r="G1490" s="1">
        <v>43405</v>
      </c>
      <c r="H1490" s="1">
        <v>43375</v>
      </c>
      <c r="I1490" s="1">
        <v>43405</v>
      </c>
      <c r="J1490" s="966" t="s">
        <v>19796</v>
      </c>
      <c r="K1490" t="s">
        <v>19797</v>
      </c>
      <c r="L1490" t="s">
        <v>19798</v>
      </c>
      <c r="M1490" t="s">
        <v>19796</v>
      </c>
      <c r="N1490" t="s">
        <v>19798</v>
      </c>
    </row>
    <row r="1491" spans="1:14" x14ac:dyDescent="0.25">
      <c r="A1491" s="3">
        <v>1488</v>
      </c>
      <c r="B1491" t="s">
        <v>891</v>
      </c>
      <c r="C1491" t="s">
        <v>891</v>
      </c>
      <c r="D1491" t="s">
        <v>891</v>
      </c>
      <c r="E1491" t="s">
        <v>892</v>
      </c>
      <c r="F1491" t="s">
        <v>892</v>
      </c>
      <c r="G1491" s="1">
        <v>43405</v>
      </c>
      <c r="H1491" s="1">
        <v>43375</v>
      </c>
      <c r="I1491" s="1">
        <v>43405</v>
      </c>
      <c r="J1491" s="966" t="s">
        <v>19799</v>
      </c>
      <c r="K1491" t="s">
        <v>19800</v>
      </c>
      <c r="L1491" t="s">
        <v>19801</v>
      </c>
      <c r="M1491" t="s">
        <v>19799</v>
      </c>
      <c r="N1491" t="s">
        <v>19801</v>
      </c>
    </row>
    <row r="1492" spans="1:14" x14ac:dyDescent="0.25">
      <c r="A1492" s="3">
        <v>1489</v>
      </c>
      <c r="B1492" t="s">
        <v>891</v>
      </c>
      <c r="C1492" t="s">
        <v>891</v>
      </c>
      <c r="D1492" t="s">
        <v>891</v>
      </c>
      <c r="E1492" t="s">
        <v>892</v>
      </c>
      <c r="F1492" t="s">
        <v>892</v>
      </c>
      <c r="G1492" s="1">
        <v>43405</v>
      </c>
      <c r="H1492" s="1">
        <v>43375</v>
      </c>
      <c r="I1492" s="1">
        <v>43405</v>
      </c>
      <c r="J1492" s="966" t="s">
        <v>19799</v>
      </c>
      <c r="K1492" t="s">
        <v>19800</v>
      </c>
      <c r="L1492" t="s">
        <v>19801</v>
      </c>
      <c r="M1492" t="s">
        <v>19799</v>
      </c>
      <c r="N1492" t="s">
        <v>19801</v>
      </c>
    </row>
    <row r="1493" spans="1:14" x14ac:dyDescent="0.25">
      <c r="A1493" s="3">
        <v>1490</v>
      </c>
      <c r="B1493" t="s">
        <v>891</v>
      </c>
      <c r="C1493" t="s">
        <v>891</v>
      </c>
      <c r="D1493" t="s">
        <v>891</v>
      </c>
      <c r="E1493" t="s">
        <v>892</v>
      </c>
      <c r="F1493" t="s">
        <v>892</v>
      </c>
      <c r="G1493" s="1">
        <v>43405</v>
      </c>
      <c r="H1493" s="1">
        <v>43375</v>
      </c>
      <c r="I1493" s="1">
        <v>43405</v>
      </c>
      <c r="J1493" s="966" t="s">
        <v>19802</v>
      </c>
      <c r="K1493" t="s">
        <v>19803</v>
      </c>
      <c r="L1493" t="s">
        <v>19804</v>
      </c>
      <c r="M1493" t="s">
        <v>19802</v>
      </c>
      <c r="N1493" t="s">
        <v>19804</v>
      </c>
    </row>
    <row r="1494" spans="1:14" x14ac:dyDescent="0.25">
      <c r="A1494" s="3">
        <v>1491</v>
      </c>
      <c r="B1494" t="s">
        <v>891</v>
      </c>
      <c r="C1494" t="s">
        <v>891</v>
      </c>
      <c r="D1494" t="s">
        <v>891</v>
      </c>
      <c r="E1494" t="s">
        <v>892</v>
      </c>
      <c r="F1494" t="s">
        <v>892</v>
      </c>
      <c r="G1494" s="1">
        <v>43405</v>
      </c>
      <c r="H1494" s="1">
        <v>43375</v>
      </c>
      <c r="I1494" s="1">
        <v>43405</v>
      </c>
      <c r="J1494" s="966" t="s">
        <v>19805</v>
      </c>
      <c r="K1494" t="s">
        <v>19806</v>
      </c>
      <c r="L1494" t="s">
        <v>19807</v>
      </c>
      <c r="M1494" t="s">
        <v>19805</v>
      </c>
      <c r="N1494" t="s">
        <v>19807</v>
      </c>
    </row>
    <row r="1495" spans="1:14" x14ac:dyDescent="0.25">
      <c r="A1495" s="3">
        <v>1492</v>
      </c>
      <c r="B1495" t="s">
        <v>891</v>
      </c>
      <c r="C1495" t="s">
        <v>891</v>
      </c>
      <c r="D1495" t="s">
        <v>891</v>
      </c>
      <c r="E1495" t="s">
        <v>892</v>
      </c>
      <c r="F1495" t="s">
        <v>892</v>
      </c>
      <c r="G1495" s="1">
        <v>43405</v>
      </c>
      <c r="H1495" s="1">
        <v>43375</v>
      </c>
      <c r="I1495" s="1">
        <v>43405</v>
      </c>
      <c r="J1495" s="966" t="s">
        <v>19808</v>
      </c>
      <c r="K1495" t="s">
        <v>19809</v>
      </c>
      <c r="L1495" t="s">
        <v>19810</v>
      </c>
      <c r="M1495" t="s">
        <v>19808</v>
      </c>
      <c r="N1495" t="s">
        <v>19810</v>
      </c>
    </row>
    <row r="1496" spans="1:14" x14ac:dyDescent="0.25">
      <c r="A1496" s="3">
        <v>1493</v>
      </c>
      <c r="B1496" t="s">
        <v>891</v>
      </c>
      <c r="C1496" t="s">
        <v>891</v>
      </c>
      <c r="D1496" t="s">
        <v>891</v>
      </c>
      <c r="E1496" t="s">
        <v>892</v>
      </c>
      <c r="F1496" t="s">
        <v>892</v>
      </c>
      <c r="G1496" s="1">
        <v>43405</v>
      </c>
      <c r="H1496" s="1">
        <v>43375</v>
      </c>
      <c r="I1496" s="1">
        <v>43405</v>
      </c>
      <c r="J1496" s="966" t="s">
        <v>19811</v>
      </c>
      <c r="K1496" t="s">
        <v>19812</v>
      </c>
      <c r="L1496" t="s">
        <v>19813</v>
      </c>
      <c r="M1496" t="s">
        <v>19811</v>
      </c>
      <c r="N1496" t="s">
        <v>19813</v>
      </c>
    </row>
    <row r="1497" spans="1:14" x14ac:dyDescent="0.25">
      <c r="A1497" s="3">
        <v>1494</v>
      </c>
      <c r="B1497" t="s">
        <v>891</v>
      </c>
      <c r="C1497" t="s">
        <v>891</v>
      </c>
      <c r="D1497" t="s">
        <v>891</v>
      </c>
      <c r="E1497" t="s">
        <v>892</v>
      </c>
      <c r="F1497" t="s">
        <v>892</v>
      </c>
      <c r="G1497" s="1">
        <v>43405</v>
      </c>
      <c r="H1497" s="1">
        <v>43375</v>
      </c>
      <c r="I1497" s="1">
        <v>43405</v>
      </c>
      <c r="J1497" s="966" t="s">
        <v>19814</v>
      </c>
      <c r="K1497" t="s">
        <v>19815</v>
      </c>
      <c r="L1497" t="s">
        <v>19816</v>
      </c>
      <c r="M1497" t="s">
        <v>19814</v>
      </c>
      <c r="N1497" t="s">
        <v>19816</v>
      </c>
    </row>
    <row r="1498" spans="1:14" x14ac:dyDescent="0.25">
      <c r="A1498" s="3">
        <v>1495</v>
      </c>
      <c r="B1498" t="s">
        <v>891</v>
      </c>
      <c r="C1498" t="s">
        <v>891</v>
      </c>
      <c r="D1498" t="s">
        <v>891</v>
      </c>
      <c r="E1498" t="s">
        <v>892</v>
      </c>
      <c r="F1498" t="s">
        <v>892</v>
      </c>
      <c r="G1498" s="1">
        <v>43405</v>
      </c>
      <c r="H1498" s="1">
        <v>43375</v>
      </c>
      <c r="I1498" s="1">
        <v>43405</v>
      </c>
      <c r="J1498" s="966" t="s">
        <v>19817</v>
      </c>
      <c r="K1498" t="s">
        <v>19818</v>
      </c>
      <c r="L1498" t="s">
        <v>19819</v>
      </c>
      <c r="M1498" t="s">
        <v>19817</v>
      </c>
      <c r="N1498" t="s">
        <v>19819</v>
      </c>
    </row>
    <row r="1499" spans="1:14" x14ac:dyDescent="0.25">
      <c r="A1499" s="3">
        <v>1496</v>
      </c>
      <c r="B1499" t="s">
        <v>891</v>
      </c>
      <c r="C1499" t="s">
        <v>891</v>
      </c>
      <c r="D1499" t="s">
        <v>891</v>
      </c>
      <c r="E1499" t="s">
        <v>892</v>
      </c>
      <c r="F1499" t="s">
        <v>892</v>
      </c>
      <c r="G1499" s="1">
        <v>43405</v>
      </c>
      <c r="H1499" s="1">
        <v>43375</v>
      </c>
      <c r="I1499" s="1">
        <v>43405</v>
      </c>
      <c r="J1499" s="966" t="s">
        <v>19820</v>
      </c>
      <c r="K1499" t="s">
        <v>19821</v>
      </c>
      <c r="L1499" t="s">
        <v>19822</v>
      </c>
      <c r="M1499" t="s">
        <v>19820</v>
      </c>
      <c r="N1499" t="s">
        <v>19822</v>
      </c>
    </row>
    <row r="1500" spans="1:14" x14ac:dyDescent="0.25">
      <c r="A1500" s="3">
        <v>1497</v>
      </c>
      <c r="B1500" t="s">
        <v>891</v>
      </c>
      <c r="C1500" t="s">
        <v>891</v>
      </c>
      <c r="D1500" t="s">
        <v>891</v>
      </c>
      <c r="E1500" t="s">
        <v>892</v>
      </c>
      <c r="F1500" t="s">
        <v>892</v>
      </c>
      <c r="G1500" s="1">
        <v>43405</v>
      </c>
      <c r="H1500" s="1">
        <v>43375</v>
      </c>
      <c r="I1500" s="1">
        <v>43405</v>
      </c>
      <c r="J1500" s="966" t="s">
        <v>19823</v>
      </c>
      <c r="K1500" t="s">
        <v>19824</v>
      </c>
      <c r="L1500" t="s">
        <v>19825</v>
      </c>
      <c r="M1500" t="s">
        <v>19823</v>
      </c>
      <c r="N1500" t="s">
        <v>19825</v>
      </c>
    </row>
    <row r="1501" spans="1:14" x14ac:dyDescent="0.25">
      <c r="A1501" s="3">
        <v>1498</v>
      </c>
      <c r="B1501" t="s">
        <v>891</v>
      </c>
      <c r="C1501" t="s">
        <v>891</v>
      </c>
      <c r="D1501" t="s">
        <v>891</v>
      </c>
      <c r="E1501" t="s">
        <v>892</v>
      </c>
      <c r="F1501" t="s">
        <v>892</v>
      </c>
      <c r="G1501" s="1">
        <v>43405</v>
      </c>
      <c r="H1501" s="1">
        <v>43375</v>
      </c>
      <c r="I1501" s="1">
        <v>43405</v>
      </c>
      <c r="J1501" s="966" t="s">
        <v>19826</v>
      </c>
      <c r="K1501" t="s">
        <v>19827</v>
      </c>
      <c r="L1501" t="s">
        <v>19828</v>
      </c>
      <c r="M1501" t="s">
        <v>19826</v>
      </c>
      <c r="N1501" t="s">
        <v>19828</v>
      </c>
    </row>
    <row r="1502" spans="1:14" x14ac:dyDescent="0.25">
      <c r="A1502" s="3">
        <v>1499</v>
      </c>
      <c r="B1502" t="s">
        <v>891</v>
      </c>
      <c r="C1502" t="s">
        <v>891</v>
      </c>
      <c r="D1502" t="s">
        <v>891</v>
      </c>
      <c r="E1502" t="s">
        <v>892</v>
      </c>
      <c r="F1502" t="s">
        <v>892</v>
      </c>
      <c r="G1502" s="1">
        <v>43405</v>
      </c>
      <c r="H1502" s="1">
        <v>43375</v>
      </c>
      <c r="I1502" s="1">
        <v>43405</v>
      </c>
      <c r="J1502" s="966" t="s">
        <v>19826</v>
      </c>
      <c r="K1502" t="s">
        <v>19827</v>
      </c>
      <c r="L1502" t="s">
        <v>19828</v>
      </c>
      <c r="M1502" t="s">
        <v>19826</v>
      </c>
      <c r="N1502" t="s">
        <v>19828</v>
      </c>
    </row>
    <row r="1503" spans="1:14" x14ac:dyDescent="0.25">
      <c r="A1503" s="3">
        <v>1500</v>
      </c>
      <c r="B1503" t="s">
        <v>891</v>
      </c>
      <c r="C1503" t="s">
        <v>891</v>
      </c>
      <c r="D1503" t="s">
        <v>891</v>
      </c>
      <c r="E1503" t="s">
        <v>892</v>
      </c>
      <c r="F1503" t="s">
        <v>892</v>
      </c>
      <c r="G1503" s="1">
        <v>43405</v>
      </c>
      <c r="H1503" s="1">
        <v>43375</v>
      </c>
      <c r="I1503" s="1">
        <v>43405</v>
      </c>
      <c r="J1503" s="966" t="s">
        <v>19829</v>
      </c>
      <c r="K1503" t="s">
        <v>19830</v>
      </c>
      <c r="L1503" t="s">
        <v>19831</v>
      </c>
      <c r="M1503" t="s">
        <v>19829</v>
      </c>
      <c r="N1503" t="s">
        <v>19831</v>
      </c>
    </row>
    <row r="1504" spans="1:14" x14ac:dyDescent="0.25">
      <c r="A1504" s="3">
        <v>1501</v>
      </c>
      <c r="B1504" t="s">
        <v>891</v>
      </c>
      <c r="C1504" t="s">
        <v>891</v>
      </c>
      <c r="D1504" t="s">
        <v>891</v>
      </c>
      <c r="E1504" t="s">
        <v>892</v>
      </c>
      <c r="F1504" t="s">
        <v>892</v>
      </c>
      <c r="G1504" s="1">
        <v>43405</v>
      </c>
      <c r="H1504" s="1">
        <v>43375</v>
      </c>
      <c r="I1504" s="1">
        <v>43405</v>
      </c>
      <c r="J1504" s="966" t="s">
        <v>19832</v>
      </c>
      <c r="K1504" t="s">
        <v>19833</v>
      </c>
      <c r="L1504" t="s">
        <v>19834</v>
      </c>
      <c r="M1504" t="s">
        <v>19832</v>
      </c>
      <c r="N1504" t="s">
        <v>19834</v>
      </c>
    </row>
    <row r="1505" spans="1:14" x14ac:dyDescent="0.25">
      <c r="A1505" s="3">
        <v>1502</v>
      </c>
      <c r="B1505" t="s">
        <v>891</v>
      </c>
      <c r="C1505" t="s">
        <v>891</v>
      </c>
      <c r="D1505" t="s">
        <v>891</v>
      </c>
      <c r="E1505" t="s">
        <v>892</v>
      </c>
      <c r="F1505" t="s">
        <v>892</v>
      </c>
      <c r="G1505" s="1">
        <v>43405</v>
      </c>
      <c r="H1505" s="1">
        <v>43375</v>
      </c>
      <c r="I1505" s="1">
        <v>43405</v>
      </c>
      <c r="J1505" s="966" t="s">
        <v>19835</v>
      </c>
      <c r="K1505" t="s">
        <v>19836</v>
      </c>
      <c r="L1505" t="s">
        <v>19837</v>
      </c>
      <c r="M1505" t="s">
        <v>19835</v>
      </c>
      <c r="N1505" t="s">
        <v>19837</v>
      </c>
    </row>
    <row r="1506" spans="1:14" x14ac:dyDescent="0.25">
      <c r="A1506" s="3">
        <v>1503</v>
      </c>
      <c r="B1506" t="s">
        <v>891</v>
      </c>
      <c r="C1506" t="s">
        <v>891</v>
      </c>
      <c r="D1506" t="s">
        <v>891</v>
      </c>
      <c r="E1506" t="s">
        <v>892</v>
      </c>
      <c r="F1506" t="s">
        <v>892</v>
      </c>
      <c r="G1506" s="1">
        <v>43405</v>
      </c>
      <c r="H1506" s="1">
        <v>43375</v>
      </c>
      <c r="I1506" s="1">
        <v>43405</v>
      </c>
      <c r="J1506" s="966" t="s">
        <v>19835</v>
      </c>
      <c r="K1506" t="s">
        <v>19836</v>
      </c>
      <c r="L1506" t="s">
        <v>19837</v>
      </c>
      <c r="M1506" t="s">
        <v>19835</v>
      </c>
      <c r="N1506" t="s">
        <v>19837</v>
      </c>
    </row>
    <row r="1507" spans="1:14" x14ac:dyDescent="0.25">
      <c r="A1507" s="3">
        <v>1504</v>
      </c>
      <c r="B1507" t="s">
        <v>891</v>
      </c>
      <c r="C1507" t="s">
        <v>891</v>
      </c>
      <c r="D1507" t="s">
        <v>891</v>
      </c>
      <c r="E1507" t="s">
        <v>892</v>
      </c>
      <c r="F1507" t="s">
        <v>892</v>
      </c>
      <c r="G1507" s="1">
        <v>43405</v>
      </c>
      <c r="H1507" s="1">
        <v>43375</v>
      </c>
      <c r="I1507" s="1">
        <v>43405</v>
      </c>
      <c r="J1507" s="966" t="s">
        <v>19838</v>
      </c>
      <c r="K1507" t="s">
        <v>19839</v>
      </c>
      <c r="L1507" t="s">
        <v>19840</v>
      </c>
      <c r="M1507" t="s">
        <v>19838</v>
      </c>
      <c r="N1507" t="s">
        <v>19840</v>
      </c>
    </row>
    <row r="1508" spans="1:14" x14ac:dyDescent="0.25">
      <c r="A1508" s="3">
        <v>1505</v>
      </c>
      <c r="B1508" t="s">
        <v>891</v>
      </c>
      <c r="C1508" t="s">
        <v>891</v>
      </c>
      <c r="D1508" t="s">
        <v>891</v>
      </c>
      <c r="E1508" t="s">
        <v>892</v>
      </c>
      <c r="F1508" t="s">
        <v>892</v>
      </c>
      <c r="G1508" s="1">
        <v>43405</v>
      </c>
      <c r="H1508" s="1">
        <v>43375</v>
      </c>
      <c r="I1508" s="1">
        <v>43405</v>
      </c>
      <c r="J1508" s="966" t="s">
        <v>19841</v>
      </c>
      <c r="K1508" t="s">
        <v>19842</v>
      </c>
      <c r="L1508" t="s">
        <v>19843</v>
      </c>
      <c r="M1508" t="s">
        <v>19841</v>
      </c>
      <c r="N1508" t="s">
        <v>19843</v>
      </c>
    </row>
    <row r="1509" spans="1:14" x14ac:dyDescent="0.25">
      <c r="A1509" s="3">
        <v>1506</v>
      </c>
      <c r="B1509" t="s">
        <v>891</v>
      </c>
      <c r="C1509" t="s">
        <v>891</v>
      </c>
      <c r="D1509" t="s">
        <v>891</v>
      </c>
      <c r="E1509" t="s">
        <v>892</v>
      </c>
      <c r="F1509" t="s">
        <v>892</v>
      </c>
      <c r="G1509" s="1">
        <v>43405</v>
      </c>
      <c r="H1509" s="1">
        <v>43375</v>
      </c>
      <c r="I1509" s="1">
        <v>43405</v>
      </c>
      <c r="J1509" s="966" t="s">
        <v>19844</v>
      </c>
      <c r="K1509" t="s">
        <v>19845</v>
      </c>
      <c r="L1509" t="s">
        <v>19846</v>
      </c>
      <c r="M1509" t="s">
        <v>19844</v>
      </c>
      <c r="N1509" t="s">
        <v>19846</v>
      </c>
    </row>
    <row r="1510" spans="1:14" x14ac:dyDescent="0.25">
      <c r="A1510" s="3">
        <v>1507</v>
      </c>
      <c r="B1510" t="s">
        <v>891</v>
      </c>
      <c r="C1510" t="s">
        <v>891</v>
      </c>
      <c r="D1510" t="s">
        <v>891</v>
      </c>
      <c r="E1510" t="s">
        <v>892</v>
      </c>
      <c r="F1510" t="s">
        <v>892</v>
      </c>
      <c r="G1510" s="1">
        <v>43405</v>
      </c>
      <c r="H1510" s="1">
        <v>43375</v>
      </c>
      <c r="I1510" s="1">
        <v>43405</v>
      </c>
      <c r="J1510" s="966" t="s">
        <v>19847</v>
      </c>
      <c r="K1510" t="s">
        <v>19848</v>
      </c>
      <c r="L1510" t="s">
        <v>19849</v>
      </c>
      <c r="M1510" t="s">
        <v>19847</v>
      </c>
      <c r="N1510" t="s">
        <v>19849</v>
      </c>
    </row>
    <row r="1511" spans="1:14" x14ac:dyDescent="0.25">
      <c r="A1511" s="3">
        <v>1508</v>
      </c>
      <c r="B1511" t="s">
        <v>891</v>
      </c>
      <c r="C1511" t="s">
        <v>891</v>
      </c>
      <c r="D1511" t="s">
        <v>891</v>
      </c>
      <c r="E1511" t="s">
        <v>892</v>
      </c>
      <c r="F1511" t="s">
        <v>892</v>
      </c>
      <c r="G1511" s="1">
        <v>43405</v>
      </c>
      <c r="H1511" s="1">
        <v>43375</v>
      </c>
      <c r="I1511" s="1">
        <v>43405</v>
      </c>
      <c r="J1511" s="966" t="s">
        <v>19847</v>
      </c>
      <c r="K1511" t="s">
        <v>19848</v>
      </c>
      <c r="L1511" t="s">
        <v>19849</v>
      </c>
      <c r="M1511" t="s">
        <v>19847</v>
      </c>
      <c r="N1511" t="s">
        <v>19849</v>
      </c>
    </row>
    <row r="1512" spans="1:14" x14ac:dyDescent="0.25">
      <c r="A1512" s="3">
        <v>1509</v>
      </c>
      <c r="B1512" t="s">
        <v>891</v>
      </c>
      <c r="C1512" t="s">
        <v>891</v>
      </c>
      <c r="D1512" t="s">
        <v>891</v>
      </c>
      <c r="E1512" t="s">
        <v>892</v>
      </c>
      <c r="F1512" t="s">
        <v>892</v>
      </c>
      <c r="G1512" s="1">
        <v>43405</v>
      </c>
      <c r="H1512" s="1">
        <v>43375</v>
      </c>
      <c r="I1512" s="1">
        <v>43405</v>
      </c>
      <c r="J1512" s="966" t="s">
        <v>19850</v>
      </c>
      <c r="K1512" t="s">
        <v>19851</v>
      </c>
      <c r="L1512" t="s">
        <v>19852</v>
      </c>
      <c r="M1512" t="s">
        <v>19850</v>
      </c>
      <c r="N1512" t="s">
        <v>19852</v>
      </c>
    </row>
    <row r="1513" spans="1:14" x14ac:dyDescent="0.25">
      <c r="A1513" s="3">
        <v>1510</v>
      </c>
      <c r="B1513" t="s">
        <v>891</v>
      </c>
      <c r="C1513" t="s">
        <v>891</v>
      </c>
      <c r="D1513" t="s">
        <v>891</v>
      </c>
      <c r="E1513" t="s">
        <v>892</v>
      </c>
      <c r="F1513" t="s">
        <v>892</v>
      </c>
      <c r="G1513" s="1">
        <v>43405</v>
      </c>
      <c r="H1513" s="1">
        <v>43375</v>
      </c>
      <c r="I1513" s="1">
        <v>43405</v>
      </c>
      <c r="J1513" s="966" t="s">
        <v>19853</v>
      </c>
      <c r="K1513" t="s">
        <v>19854</v>
      </c>
      <c r="L1513" t="s">
        <v>19855</v>
      </c>
      <c r="M1513" t="s">
        <v>19853</v>
      </c>
      <c r="N1513" t="s">
        <v>19855</v>
      </c>
    </row>
    <row r="1514" spans="1:14" x14ac:dyDescent="0.25">
      <c r="A1514" s="3">
        <v>1511</v>
      </c>
      <c r="B1514" t="s">
        <v>891</v>
      </c>
      <c r="C1514" t="s">
        <v>891</v>
      </c>
      <c r="D1514" t="s">
        <v>891</v>
      </c>
      <c r="E1514" t="s">
        <v>892</v>
      </c>
      <c r="F1514" t="s">
        <v>892</v>
      </c>
      <c r="G1514" s="1">
        <v>43405</v>
      </c>
      <c r="H1514" s="1">
        <v>43375</v>
      </c>
      <c r="I1514" s="1">
        <v>43405</v>
      </c>
      <c r="J1514" s="966" t="s">
        <v>19856</v>
      </c>
      <c r="K1514" t="s">
        <v>19857</v>
      </c>
      <c r="L1514" t="s">
        <v>19858</v>
      </c>
      <c r="M1514" t="s">
        <v>19856</v>
      </c>
      <c r="N1514" t="s">
        <v>19858</v>
      </c>
    </row>
    <row r="1515" spans="1:14" x14ac:dyDescent="0.25">
      <c r="A1515" s="3">
        <v>1512</v>
      </c>
      <c r="B1515" t="s">
        <v>891</v>
      </c>
      <c r="C1515" t="s">
        <v>891</v>
      </c>
      <c r="D1515" t="s">
        <v>891</v>
      </c>
      <c r="E1515" t="s">
        <v>892</v>
      </c>
      <c r="F1515" t="s">
        <v>892</v>
      </c>
      <c r="G1515" s="1">
        <v>43405</v>
      </c>
      <c r="H1515" s="1">
        <v>43375</v>
      </c>
      <c r="I1515" s="1">
        <v>43405</v>
      </c>
      <c r="J1515" s="966" t="s">
        <v>19856</v>
      </c>
      <c r="K1515" t="s">
        <v>19857</v>
      </c>
      <c r="L1515" t="s">
        <v>19858</v>
      </c>
      <c r="M1515" t="s">
        <v>19856</v>
      </c>
      <c r="N1515" t="s">
        <v>19858</v>
      </c>
    </row>
    <row r="1516" spans="1:14" x14ac:dyDescent="0.25">
      <c r="A1516" s="3">
        <v>1513</v>
      </c>
      <c r="B1516" t="s">
        <v>891</v>
      </c>
      <c r="C1516" t="s">
        <v>891</v>
      </c>
      <c r="D1516" t="s">
        <v>891</v>
      </c>
      <c r="E1516" t="s">
        <v>892</v>
      </c>
      <c r="F1516" t="s">
        <v>892</v>
      </c>
      <c r="G1516" s="1">
        <v>43405</v>
      </c>
      <c r="H1516" s="1">
        <v>43375</v>
      </c>
      <c r="I1516" s="1">
        <v>43405</v>
      </c>
      <c r="J1516" s="966" t="s">
        <v>19859</v>
      </c>
      <c r="K1516" t="s">
        <v>19860</v>
      </c>
      <c r="L1516" t="s">
        <v>19861</v>
      </c>
      <c r="M1516" t="s">
        <v>19859</v>
      </c>
      <c r="N1516" t="s">
        <v>19861</v>
      </c>
    </row>
    <row r="1517" spans="1:14" x14ac:dyDescent="0.25">
      <c r="A1517" s="3">
        <v>1514</v>
      </c>
      <c r="B1517" t="s">
        <v>891</v>
      </c>
      <c r="C1517" t="s">
        <v>891</v>
      </c>
      <c r="D1517" t="s">
        <v>891</v>
      </c>
      <c r="E1517" t="s">
        <v>892</v>
      </c>
      <c r="F1517" t="s">
        <v>892</v>
      </c>
      <c r="G1517" s="1">
        <v>43405</v>
      </c>
      <c r="H1517" s="1">
        <v>43375</v>
      </c>
      <c r="I1517" s="1">
        <v>43405</v>
      </c>
      <c r="J1517" s="966" t="s">
        <v>19862</v>
      </c>
      <c r="K1517" t="s">
        <v>19863</v>
      </c>
      <c r="L1517" t="s">
        <v>19864</v>
      </c>
      <c r="M1517" t="s">
        <v>19862</v>
      </c>
      <c r="N1517" t="s">
        <v>19864</v>
      </c>
    </row>
    <row r="1518" spans="1:14" x14ac:dyDescent="0.25">
      <c r="A1518" s="3">
        <v>1515</v>
      </c>
      <c r="B1518" t="s">
        <v>891</v>
      </c>
      <c r="C1518" t="s">
        <v>891</v>
      </c>
      <c r="D1518" t="s">
        <v>891</v>
      </c>
      <c r="E1518" t="s">
        <v>892</v>
      </c>
      <c r="F1518" t="s">
        <v>892</v>
      </c>
      <c r="G1518" s="1">
        <v>43405</v>
      </c>
      <c r="H1518" s="1">
        <v>43375</v>
      </c>
      <c r="I1518" s="1">
        <v>43405</v>
      </c>
      <c r="J1518" s="966" t="s">
        <v>19865</v>
      </c>
      <c r="K1518" t="s">
        <v>19866</v>
      </c>
      <c r="L1518" t="s">
        <v>19867</v>
      </c>
      <c r="M1518" t="s">
        <v>19865</v>
      </c>
      <c r="N1518" t="s">
        <v>19867</v>
      </c>
    </row>
    <row r="1519" spans="1:14" x14ac:dyDescent="0.25">
      <c r="A1519" s="3">
        <v>1516</v>
      </c>
      <c r="B1519" t="s">
        <v>891</v>
      </c>
      <c r="C1519" t="s">
        <v>891</v>
      </c>
      <c r="D1519" t="s">
        <v>891</v>
      </c>
      <c r="E1519" t="s">
        <v>892</v>
      </c>
      <c r="F1519" t="s">
        <v>892</v>
      </c>
      <c r="G1519" s="1">
        <v>43405</v>
      </c>
      <c r="H1519" s="1">
        <v>43375</v>
      </c>
      <c r="I1519" s="1">
        <v>43405</v>
      </c>
      <c r="J1519" s="966" t="s">
        <v>19865</v>
      </c>
      <c r="K1519" t="s">
        <v>19866</v>
      </c>
      <c r="L1519" t="s">
        <v>19867</v>
      </c>
      <c r="M1519" t="s">
        <v>19865</v>
      </c>
      <c r="N1519" t="s">
        <v>19867</v>
      </c>
    </row>
    <row r="1520" spans="1:14" x14ac:dyDescent="0.25">
      <c r="A1520" s="3">
        <v>1517</v>
      </c>
      <c r="B1520" t="s">
        <v>891</v>
      </c>
      <c r="C1520" t="s">
        <v>891</v>
      </c>
      <c r="D1520" t="s">
        <v>891</v>
      </c>
      <c r="E1520" t="s">
        <v>892</v>
      </c>
      <c r="F1520" t="s">
        <v>892</v>
      </c>
      <c r="G1520" s="1">
        <v>43405</v>
      </c>
      <c r="H1520" s="1">
        <v>43375</v>
      </c>
      <c r="I1520" s="1">
        <v>43405</v>
      </c>
      <c r="J1520" s="966" t="s">
        <v>19868</v>
      </c>
      <c r="K1520" t="s">
        <v>19869</v>
      </c>
      <c r="L1520" t="s">
        <v>19870</v>
      </c>
      <c r="M1520" t="s">
        <v>19868</v>
      </c>
      <c r="N1520" t="s">
        <v>19870</v>
      </c>
    </row>
    <row r="1521" spans="1:14" x14ac:dyDescent="0.25">
      <c r="A1521" s="3">
        <v>1518</v>
      </c>
      <c r="B1521" t="s">
        <v>891</v>
      </c>
      <c r="C1521" t="s">
        <v>891</v>
      </c>
      <c r="D1521" t="s">
        <v>891</v>
      </c>
      <c r="E1521" t="s">
        <v>892</v>
      </c>
      <c r="F1521" t="s">
        <v>892</v>
      </c>
      <c r="G1521" s="1">
        <v>43405</v>
      </c>
      <c r="H1521" s="1">
        <v>43375</v>
      </c>
      <c r="I1521" s="1">
        <v>43405</v>
      </c>
      <c r="J1521" s="966" t="s">
        <v>19871</v>
      </c>
      <c r="K1521" t="s">
        <v>19872</v>
      </c>
      <c r="L1521" t="s">
        <v>19873</v>
      </c>
      <c r="M1521" t="s">
        <v>19871</v>
      </c>
      <c r="N1521" t="s">
        <v>19873</v>
      </c>
    </row>
    <row r="1522" spans="1:14" x14ac:dyDescent="0.25">
      <c r="A1522" s="3">
        <v>1519</v>
      </c>
      <c r="B1522" t="s">
        <v>891</v>
      </c>
      <c r="C1522" t="s">
        <v>891</v>
      </c>
      <c r="D1522" t="s">
        <v>891</v>
      </c>
      <c r="E1522" t="s">
        <v>892</v>
      </c>
      <c r="F1522" t="s">
        <v>892</v>
      </c>
      <c r="G1522" s="1">
        <v>43405</v>
      </c>
      <c r="H1522" s="1">
        <v>43375</v>
      </c>
      <c r="I1522" s="1">
        <v>43405</v>
      </c>
      <c r="J1522" s="966" t="s">
        <v>19874</v>
      </c>
      <c r="K1522" t="s">
        <v>19875</v>
      </c>
      <c r="L1522" t="s">
        <v>19876</v>
      </c>
      <c r="M1522" t="s">
        <v>19874</v>
      </c>
      <c r="N1522" t="s">
        <v>19876</v>
      </c>
    </row>
    <row r="1523" spans="1:14" x14ac:dyDescent="0.25">
      <c r="A1523" s="3">
        <v>1520</v>
      </c>
      <c r="B1523" t="s">
        <v>891</v>
      </c>
      <c r="C1523" t="s">
        <v>891</v>
      </c>
      <c r="D1523" t="s">
        <v>891</v>
      </c>
      <c r="E1523" t="s">
        <v>892</v>
      </c>
      <c r="F1523" t="s">
        <v>892</v>
      </c>
      <c r="G1523" s="1">
        <v>43405</v>
      </c>
      <c r="H1523" s="1">
        <v>43375</v>
      </c>
      <c r="I1523" s="1">
        <v>43405</v>
      </c>
      <c r="J1523" s="966" t="s">
        <v>19877</v>
      </c>
      <c r="K1523" t="s">
        <v>19878</v>
      </c>
      <c r="L1523" t="s">
        <v>19879</v>
      </c>
      <c r="M1523" t="s">
        <v>19877</v>
      </c>
      <c r="N1523" t="s">
        <v>19879</v>
      </c>
    </row>
    <row r="1524" spans="1:14" x14ac:dyDescent="0.25">
      <c r="A1524" s="3">
        <v>1521</v>
      </c>
      <c r="B1524" t="s">
        <v>891</v>
      </c>
      <c r="C1524" t="s">
        <v>891</v>
      </c>
      <c r="D1524" t="s">
        <v>891</v>
      </c>
      <c r="E1524" t="s">
        <v>892</v>
      </c>
      <c r="F1524" t="s">
        <v>892</v>
      </c>
      <c r="G1524" s="1">
        <v>43405</v>
      </c>
      <c r="H1524" s="1">
        <v>43375</v>
      </c>
      <c r="I1524" s="1">
        <v>43405</v>
      </c>
      <c r="J1524" s="966" t="s">
        <v>19880</v>
      </c>
      <c r="K1524" t="s">
        <v>19881</v>
      </c>
      <c r="L1524" t="s">
        <v>19882</v>
      </c>
      <c r="M1524" t="s">
        <v>19880</v>
      </c>
      <c r="N1524" t="s">
        <v>19882</v>
      </c>
    </row>
    <row r="1525" spans="1:14" x14ac:dyDescent="0.25">
      <c r="A1525" s="3">
        <v>1522</v>
      </c>
      <c r="B1525" t="s">
        <v>891</v>
      </c>
      <c r="C1525" t="s">
        <v>891</v>
      </c>
      <c r="D1525" t="s">
        <v>891</v>
      </c>
      <c r="E1525" t="s">
        <v>892</v>
      </c>
      <c r="F1525" t="s">
        <v>892</v>
      </c>
      <c r="G1525" s="1">
        <v>43405</v>
      </c>
      <c r="H1525" s="1">
        <v>43375</v>
      </c>
      <c r="I1525" s="1">
        <v>43405</v>
      </c>
      <c r="J1525" s="966" t="s">
        <v>19880</v>
      </c>
      <c r="K1525" t="s">
        <v>19881</v>
      </c>
      <c r="L1525" t="s">
        <v>19882</v>
      </c>
      <c r="M1525" t="s">
        <v>19880</v>
      </c>
      <c r="N1525" t="s">
        <v>19882</v>
      </c>
    </row>
    <row r="1526" spans="1:14" x14ac:dyDescent="0.25">
      <c r="A1526" s="3">
        <v>1523</v>
      </c>
      <c r="B1526" t="s">
        <v>891</v>
      </c>
      <c r="C1526" t="s">
        <v>891</v>
      </c>
      <c r="D1526" t="s">
        <v>891</v>
      </c>
      <c r="E1526" t="s">
        <v>892</v>
      </c>
      <c r="F1526" t="s">
        <v>892</v>
      </c>
      <c r="G1526" s="1">
        <v>43405</v>
      </c>
      <c r="H1526" s="1">
        <v>43375</v>
      </c>
      <c r="I1526" s="1">
        <v>43405</v>
      </c>
      <c r="J1526" s="966" t="s">
        <v>19883</v>
      </c>
      <c r="K1526" t="s">
        <v>19884</v>
      </c>
      <c r="L1526" t="s">
        <v>19885</v>
      </c>
      <c r="M1526" t="s">
        <v>19883</v>
      </c>
      <c r="N1526" t="s">
        <v>19885</v>
      </c>
    </row>
    <row r="1527" spans="1:14" x14ac:dyDescent="0.25">
      <c r="A1527" s="3">
        <v>1524</v>
      </c>
      <c r="B1527" t="s">
        <v>891</v>
      </c>
      <c r="C1527" t="s">
        <v>891</v>
      </c>
      <c r="D1527" t="s">
        <v>891</v>
      </c>
      <c r="E1527" t="s">
        <v>892</v>
      </c>
      <c r="F1527" t="s">
        <v>892</v>
      </c>
      <c r="G1527" s="1">
        <v>43405</v>
      </c>
      <c r="H1527" s="1">
        <v>43375</v>
      </c>
      <c r="I1527" s="1">
        <v>43405</v>
      </c>
      <c r="J1527" s="966" t="s">
        <v>19883</v>
      </c>
      <c r="K1527" t="s">
        <v>19884</v>
      </c>
      <c r="L1527" t="s">
        <v>19885</v>
      </c>
      <c r="M1527" t="s">
        <v>19883</v>
      </c>
      <c r="N1527" t="s">
        <v>19885</v>
      </c>
    </row>
    <row r="1528" spans="1:14" x14ac:dyDescent="0.25">
      <c r="A1528" s="3">
        <v>1525</v>
      </c>
      <c r="B1528" t="s">
        <v>891</v>
      </c>
      <c r="C1528" t="s">
        <v>891</v>
      </c>
      <c r="D1528" t="s">
        <v>891</v>
      </c>
      <c r="E1528" t="s">
        <v>892</v>
      </c>
      <c r="F1528" t="s">
        <v>892</v>
      </c>
      <c r="G1528" s="1">
        <v>43405</v>
      </c>
      <c r="H1528" s="1">
        <v>43375</v>
      </c>
      <c r="I1528" s="1">
        <v>43405</v>
      </c>
      <c r="J1528" s="966" t="s">
        <v>19883</v>
      </c>
      <c r="K1528" t="s">
        <v>19884</v>
      </c>
      <c r="L1528" t="s">
        <v>19885</v>
      </c>
      <c r="M1528" t="s">
        <v>19883</v>
      </c>
      <c r="N1528" t="s">
        <v>19885</v>
      </c>
    </row>
    <row r="1529" spans="1:14" x14ac:dyDescent="0.25">
      <c r="A1529" s="3">
        <v>1526</v>
      </c>
      <c r="B1529" t="s">
        <v>891</v>
      </c>
      <c r="C1529" t="s">
        <v>891</v>
      </c>
      <c r="D1529" t="s">
        <v>891</v>
      </c>
      <c r="E1529" t="s">
        <v>892</v>
      </c>
      <c r="F1529" t="s">
        <v>892</v>
      </c>
      <c r="G1529" s="1">
        <v>43405</v>
      </c>
      <c r="H1529" s="1">
        <v>43375</v>
      </c>
      <c r="I1529" s="1">
        <v>43405</v>
      </c>
      <c r="J1529" s="966" t="s">
        <v>19886</v>
      </c>
      <c r="K1529" t="s">
        <v>19887</v>
      </c>
      <c r="L1529" t="s">
        <v>19888</v>
      </c>
      <c r="M1529" t="s">
        <v>19886</v>
      </c>
      <c r="N1529" t="s">
        <v>19888</v>
      </c>
    </row>
    <row r="1530" spans="1:14" x14ac:dyDescent="0.25">
      <c r="A1530" s="3">
        <v>1527</v>
      </c>
      <c r="B1530" t="s">
        <v>891</v>
      </c>
      <c r="C1530" t="s">
        <v>891</v>
      </c>
      <c r="D1530" t="s">
        <v>891</v>
      </c>
      <c r="E1530" t="s">
        <v>892</v>
      </c>
      <c r="F1530" t="s">
        <v>892</v>
      </c>
      <c r="G1530" s="1">
        <v>43405</v>
      </c>
      <c r="H1530" s="1">
        <v>43375</v>
      </c>
      <c r="I1530" s="1">
        <v>43405</v>
      </c>
      <c r="J1530" s="966" t="s">
        <v>19886</v>
      </c>
      <c r="K1530" t="s">
        <v>19887</v>
      </c>
      <c r="L1530" t="s">
        <v>19888</v>
      </c>
      <c r="M1530" t="s">
        <v>19886</v>
      </c>
      <c r="N1530" t="s">
        <v>19888</v>
      </c>
    </row>
    <row r="1531" spans="1:14" x14ac:dyDescent="0.25">
      <c r="A1531" s="3">
        <v>1528</v>
      </c>
      <c r="B1531" t="s">
        <v>891</v>
      </c>
      <c r="C1531" t="s">
        <v>891</v>
      </c>
      <c r="D1531" t="s">
        <v>891</v>
      </c>
      <c r="E1531" t="s">
        <v>892</v>
      </c>
      <c r="F1531" t="s">
        <v>892</v>
      </c>
      <c r="G1531" s="1">
        <v>43405</v>
      </c>
      <c r="H1531" s="1">
        <v>43375</v>
      </c>
      <c r="I1531" s="1">
        <v>43405</v>
      </c>
      <c r="J1531" s="966" t="s">
        <v>19889</v>
      </c>
      <c r="K1531" t="s">
        <v>19890</v>
      </c>
      <c r="L1531" t="s">
        <v>19891</v>
      </c>
      <c r="M1531" t="s">
        <v>19889</v>
      </c>
      <c r="N1531" t="s">
        <v>19891</v>
      </c>
    </row>
    <row r="1532" spans="1:14" x14ac:dyDescent="0.25">
      <c r="A1532" s="3">
        <v>1529</v>
      </c>
      <c r="B1532" t="s">
        <v>891</v>
      </c>
      <c r="C1532" t="s">
        <v>891</v>
      </c>
      <c r="D1532" t="s">
        <v>891</v>
      </c>
      <c r="E1532" t="s">
        <v>892</v>
      </c>
      <c r="F1532" t="s">
        <v>892</v>
      </c>
      <c r="G1532" s="1">
        <v>43405</v>
      </c>
      <c r="H1532" s="1">
        <v>43375</v>
      </c>
      <c r="I1532" s="1">
        <v>43405</v>
      </c>
      <c r="J1532" s="966" t="s">
        <v>19892</v>
      </c>
      <c r="K1532" t="s">
        <v>19893</v>
      </c>
      <c r="L1532" t="s">
        <v>19894</v>
      </c>
      <c r="M1532" t="s">
        <v>19892</v>
      </c>
      <c r="N1532" t="s">
        <v>19894</v>
      </c>
    </row>
    <row r="1533" spans="1:14" x14ac:dyDescent="0.25">
      <c r="A1533" s="3">
        <v>1530</v>
      </c>
      <c r="B1533" t="s">
        <v>891</v>
      </c>
      <c r="C1533" t="s">
        <v>891</v>
      </c>
      <c r="D1533" t="s">
        <v>891</v>
      </c>
      <c r="E1533" t="s">
        <v>892</v>
      </c>
      <c r="F1533" t="s">
        <v>892</v>
      </c>
      <c r="G1533" s="1">
        <v>43405</v>
      </c>
      <c r="H1533" s="1">
        <v>43375</v>
      </c>
      <c r="I1533" s="1">
        <v>43405</v>
      </c>
      <c r="J1533" s="966" t="s">
        <v>19892</v>
      </c>
      <c r="K1533" t="s">
        <v>19893</v>
      </c>
      <c r="L1533" t="s">
        <v>19894</v>
      </c>
      <c r="M1533" t="s">
        <v>19892</v>
      </c>
      <c r="N1533" t="s">
        <v>19894</v>
      </c>
    </row>
    <row r="1534" spans="1:14" x14ac:dyDescent="0.25">
      <c r="A1534" s="3">
        <v>1531</v>
      </c>
      <c r="B1534" t="s">
        <v>891</v>
      </c>
      <c r="C1534" t="s">
        <v>891</v>
      </c>
      <c r="D1534" t="s">
        <v>891</v>
      </c>
      <c r="E1534" t="s">
        <v>892</v>
      </c>
      <c r="F1534" t="s">
        <v>892</v>
      </c>
      <c r="G1534" s="1">
        <v>43405</v>
      </c>
      <c r="H1534" s="1">
        <v>43375</v>
      </c>
      <c r="I1534" s="1">
        <v>43405</v>
      </c>
      <c r="J1534" s="966" t="s">
        <v>19895</v>
      </c>
      <c r="K1534" t="s">
        <v>19896</v>
      </c>
      <c r="L1534" t="s">
        <v>19897</v>
      </c>
      <c r="M1534" t="s">
        <v>19895</v>
      </c>
      <c r="N1534" t="s">
        <v>19897</v>
      </c>
    </row>
    <row r="1535" spans="1:14" x14ac:dyDescent="0.25">
      <c r="A1535" s="3">
        <v>1532</v>
      </c>
      <c r="B1535" t="s">
        <v>891</v>
      </c>
      <c r="C1535" t="s">
        <v>891</v>
      </c>
      <c r="D1535" t="s">
        <v>891</v>
      </c>
      <c r="E1535" t="s">
        <v>892</v>
      </c>
      <c r="F1535" t="s">
        <v>892</v>
      </c>
      <c r="G1535" s="1">
        <v>43405</v>
      </c>
      <c r="H1535" s="1">
        <v>43375</v>
      </c>
      <c r="I1535" s="1">
        <v>43405</v>
      </c>
      <c r="J1535" s="966" t="s">
        <v>19898</v>
      </c>
      <c r="K1535" t="s">
        <v>19899</v>
      </c>
      <c r="L1535" t="s">
        <v>19900</v>
      </c>
      <c r="M1535" t="s">
        <v>19898</v>
      </c>
      <c r="N1535" t="s">
        <v>19900</v>
      </c>
    </row>
    <row r="1536" spans="1:14" x14ac:dyDescent="0.25">
      <c r="A1536" s="3">
        <v>1533</v>
      </c>
      <c r="B1536" t="s">
        <v>891</v>
      </c>
      <c r="C1536" t="s">
        <v>891</v>
      </c>
      <c r="D1536" t="s">
        <v>891</v>
      </c>
      <c r="E1536" t="s">
        <v>892</v>
      </c>
      <c r="F1536" t="s">
        <v>892</v>
      </c>
      <c r="G1536" s="1">
        <v>43405</v>
      </c>
      <c r="H1536" s="1">
        <v>43375</v>
      </c>
      <c r="I1536" s="1">
        <v>43405</v>
      </c>
      <c r="J1536" s="966" t="s">
        <v>19901</v>
      </c>
      <c r="K1536" t="s">
        <v>19902</v>
      </c>
      <c r="L1536" t="s">
        <v>19903</v>
      </c>
      <c r="M1536" t="s">
        <v>19901</v>
      </c>
      <c r="N1536" t="s">
        <v>19903</v>
      </c>
    </row>
    <row r="1537" spans="1:14" x14ac:dyDescent="0.25">
      <c r="A1537" s="3">
        <v>1534</v>
      </c>
      <c r="B1537" t="s">
        <v>891</v>
      </c>
      <c r="C1537" t="s">
        <v>891</v>
      </c>
      <c r="D1537" t="s">
        <v>891</v>
      </c>
      <c r="E1537" t="s">
        <v>892</v>
      </c>
      <c r="F1537" t="s">
        <v>892</v>
      </c>
      <c r="G1537" s="1">
        <v>43405</v>
      </c>
      <c r="H1537" s="1">
        <v>43375</v>
      </c>
      <c r="I1537" s="1">
        <v>43405</v>
      </c>
      <c r="J1537" s="966" t="s">
        <v>19901</v>
      </c>
      <c r="K1537" t="s">
        <v>19902</v>
      </c>
      <c r="L1537" t="s">
        <v>19903</v>
      </c>
      <c r="M1537" t="s">
        <v>19901</v>
      </c>
      <c r="N1537" t="s">
        <v>19903</v>
      </c>
    </row>
    <row r="1538" spans="1:14" x14ac:dyDescent="0.25">
      <c r="A1538" s="3">
        <v>1535</v>
      </c>
      <c r="B1538" t="s">
        <v>891</v>
      </c>
      <c r="C1538" t="s">
        <v>891</v>
      </c>
      <c r="D1538" t="s">
        <v>891</v>
      </c>
      <c r="E1538" t="s">
        <v>892</v>
      </c>
      <c r="F1538" t="s">
        <v>892</v>
      </c>
      <c r="G1538" s="1">
        <v>43405</v>
      </c>
      <c r="H1538" s="1">
        <v>43375</v>
      </c>
      <c r="I1538" s="1">
        <v>43405</v>
      </c>
      <c r="J1538" s="966" t="s">
        <v>19904</v>
      </c>
      <c r="K1538" t="s">
        <v>19905</v>
      </c>
      <c r="L1538" t="s">
        <v>19906</v>
      </c>
      <c r="M1538" t="s">
        <v>19904</v>
      </c>
      <c r="N1538" t="s">
        <v>19906</v>
      </c>
    </row>
    <row r="1539" spans="1:14" x14ac:dyDescent="0.25">
      <c r="A1539" s="3">
        <v>1536</v>
      </c>
      <c r="B1539" t="s">
        <v>891</v>
      </c>
      <c r="C1539" t="s">
        <v>891</v>
      </c>
      <c r="D1539" t="s">
        <v>891</v>
      </c>
      <c r="E1539" t="s">
        <v>892</v>
      </c>
      <c r="F1539" t="s">
        <v>892</v>
      </c>
      <c r="G1539" s="1">
        <v>43405</v>
      </c>
      <c r="H1539" s="1">
        <v>43375</v>
      </c>
      <c r="I1539" s="1">
        <v>43405</v>
      </c>
      <c r="J1539" s="966" t="s">
        <v>19907</v>
      </c>
      <c r="K1539" t="s">
        <v>19908</v>
      </c>
      <c r="L1539" t="s">
        <v>19909</v>
      </c>
      <c r="M1539" t="s">
        <v>19907</v>
      </c>
      <c r="N1539" t="s">
        <v>19909</v>
      </c>
    </row>
    <row r="1540" spans="1:14" x14ac:dyDescent="0.25">
      <c r="A1540" s="3">
        <v>1537</v>
      </c>
      <c r="B1540" t="s">
        <v>891</v>
      </c>
      <c r="C1540" t="s">
        <v>891</v>
      </c>
      <c r="D1540" t="s">
        <v>891</v>
      </c>
      <c r="E1540" t="s">
        <v>892</v>
      </c>
      <c r="F1540" t="s">
        <v>892</v>
      </c>
      <c r="G1540" s="1">
        <v>43405</v>
      </c>
      <c r="H1540" s="1">
        <v>43375</v>
      </c>
      <c r="I1540" s="1">
        <v>43405</v>
      </c>
      <c r="J1540" s="966" t="s">
        <v>19910</v>
      </c>
      <c r="K1540" t="s">
        <v>19911</v>
      </c>
      <c r="L1540" t="s">
        <v>19912</v>
      </c>
      <c r="M1540" t="s">
        <v>19910</v>
      </c>
      <c r="N1540" t="s">
        <v>19912</v>
      </c>
    </row>
    <row r="1541" spans="1:14" x14ac:dyDescent="0.25">
      <c r="A1541" s="3">
        <v>1538</v>
      </c>
      <c r="B1541" t="s">
        <v>891</v>
      </c>
      <c r="C1541" t="s">
        <v>891</v>
      </c>
      <c r="D1541" t="s">
        <v>891</v>
      </c>
      <c r="E1541" t="s">
        <v>892</v>
      </c>
      <c r="F1541" t="s">
        <v>892</v>
      </c>
      <c r="G1541" s="1">
        <v>43405</v>
      </c>
      <c r="H1541" s="1">
        <v>43375</v>
      </c>
      <c r="I1541" s="1">
        <v>43405</v>
      </c>
      <c r="J1541" s="966" t="s">
        <v>19913</v>
      </c>
      <c r="K1541" t="s">
        <v>19914</v>
      </c>
      <c r="L1541" t="s">
        <v>19915</v>
      </c>
      <c r="M1541" t="s">
        <v>19913</v>
      </c>
      <c r="N1541" t="s">
        <v>19915</v>
      </c>
    </row>
    <row r="1542" spans="1:14" x14ac:dyDescent="0.25">
      <c r="A1542" s="3">
        <v>1539</v>
      </c>
      <c r="B1542" t="s">
        <v>891</v>
      </c>
      <c r="C1542" t="s">
        <v>891</v>
      </c>
      <c r="D1542" t="s">
        <v>891</v>
      </c>
      <c r="E1542" t="s">
        <v>892</v>
      </c>
      <c r="F1542" t="s">
        <v>892</v>
      </c>
      <c r="G1542" s="1">
        <v>43405</v>
      </c>
      <c r="H1542" s="1">
        <v>43375</v>
      </c>
      <c r="I1542" s="1">
        <v>43405</v>
      </c>
      <c r="J1542" s="966" t="s">
        <v>19913</v>
      </c>
      <c r="K1542" t="s">
        <v>19914</v>
      </c>
      <c r="L1542" t="s">
        <v>19915</v>
      </c>
      <c r="M1542" t="s">
        <v>19913</v>
      </c>
      <c r="N1542" t="s">
        <v>19915</v>
      </c>
    </row>
    <row r="1543" spans="1:14" x14ac:dyDescent="0.25">
      <c r="A1543" s="3">
        <v>1540</v>
      </c>
      <c r="B1543" t="s">
        <v>875</v>
      </c>
      <c r="C1543" t="s">
        <v>876</v>
      </c>
      <c r="D1543" t="s">
        <v>877</v>
      </c>
      <c r="E1543" t="s">
        <v>12</v>
      </c>
      <c r="F1543" t="s">
        <v>878</v>
      </c>
      <c r="G1543" s="1">
        <v>43437</v>
      </c>
      <c r="H1543" s="1">
        <v>43456</v>
      </c>
      <c r="I1543" s="1">
        <v>44551</v>
      </c>
      <c r="J1543" s="966" t="s">
        <v>19916</v>
      </c>
      <c r="K1543" t="s">
        <v>19917</v>
      </c>
      <c r="L1543" t="s">
        <v>19918</v>
      </c>
      <c r="M1543" t="s">
        <v>19916</v>
      </c>
      <c r="N1543" t="s">
        <v>19918</v>
      </c>
    </row>
    <row r="1544" spans="1:14" x14ac:dyDescent="0.25">
      <c r="A1544" s="3">
        <v>1541</v>
      </c>
      <c r="B1544" t="s">
        <v>893</v>
      </c>
      <c r="C1544" t="s">
        <v>894</v>
      </c>
      <c r="D1544" t="s">
        <v>895</v>
      </c>
      <c r="E1544" t="s">
        <v>12</v>
      </c>
      <c r="F1544" t="s">
        <v>896</v>
      </c>
      <c r="G1544" s="1">
        <v>43404</v>
      </c>
      <c r="H1544" s="1">
        <v>43445</v>
      </c>
      <c r="I1544" s="1">
        <v>45270</v>
      </c>
      <c r="J1544" s="966" t="s">
        <v>19919</v>
      </c>
      <c r="K1544" t="s">
        <v>19920</v>
      </c>
      <c r="L1544" t="s">
        <v>19921</v>
      </c>
      <c r="M1544" t="s">
        <v>19919</v>
      </c>
      <c r="N1544" t="s">
        <v>19921</v>
      </c>
    </row>
    <row r="1545" spans="1:14" x14ac:dyDescent="0.25">
      <c r="A1545" s="3">
        <v>1542</v>
      </c>
      <c r="B1545" t="s">
        <v>893</v>
      </c>
      <c r="C1545" t="s">
        <v>894</v>
      </c>
      <c r="D1545" t="s">
        <v>895</v>
      </c>
      <c r="E1545" t="s">
        <v>12</v>
      </c>
      <c r="F1545" t="s">
        <v>896</v>
      </c>
      <c r="G1545" s="1">
        <v>43404</v>
      </c>
      <c r="H1545" s="1">
        <v>43445</v>
      </c>
      <c r="I1545" s="1">
        <v>45270</v>
      </c>
      <c r="J1545" s="966" t="s">
        <v>19922</v>
      </c>
      <c r="K1545" t="s">
        <v>19923</v>
      </c>
      <c r="L1545" t="s">
        <v>19924</v>
      </c>
      <c r="M1545" t="s">
        <v>19922</v>
      </c>
      <c r="N1545" t="s">
        <v>19924</v>
      </c>
    </row>
    <row r="1546" spans="1:14" x14ac:dyDescent="0.25">
      <c r="A1546" s="3">
        <v>1543</v>
      </c>
      <c r="B1546" t="s">
        <v>893</v>
      </c>
      <c r="C1546" t="s">
        <v>894</v>
      </c>
      <c r="D1546" t="s">
        <v>895</v>
      </c>
      <c r="E1546" t="s">
        <v>12</v>
      </c>
      <c r="F1546" t="s">
        <v>896</v>
      </c>
      <c r="G1546" s="1">
        <v>43404</v>
      </c>
      <c r="H1546" s="1">
        <v>43445</v>
      </c>
      <c r="I1546" s="1">
        <v>45270</v>
      </c>
      <c r="J1546" s="966" t="s">
        <v>19925</v>
      </c>
      <c r="K1546" t="s">
        <v>19926</v>
      </c>
      <c r="L1546" t="s">
        <v>19927</v>
      </c>
      <c r="M1546" t="s">
        <v>19925</v>
      </c>
      <c r="N1546" t="s">
        <v>19927</v>
      </c>
    </row>
    <row r="1547" spans="1:14" x14ac:dyDescent="0.25">
      <c r="A1547" s="3">
        <v>1544</v>
      </c>
      <c r="B1547" t="s">
        <v>893</v>
      </c>
      <c r="C1547" t="s">
        <v>894</v>
      </c>
      <c r="D1547" t="s">
        <v>895</v>
      </c>
      <c r="E1547" t="s">
        <v>12</v>
      </c>
      <c r="F1547" t="s">
        <v>896</v>
      </c>
      <c r="G1547" s="1">
        <v>43404</v>
      </c>
      <c r="H1547" s="1">
        <v>43445</v>
      </c>
      <c r="I1547" s="1">
        <v>45270</v>
      </c>
      <c r="J1547" s="966" t="s">
        <v>19928</v>
      </c>
      <c r="K1547" t="s">
        <v>19929</v>
      </c>
      <c r="L1547" t="s">
        <v>19930</v>
      </c>
      <c r="M1547" t="s">
        <v>19928</v>
      </c>
      <c r="N1547" t="s">
        <v>19930</v>
      </c>
    </row>
    <row r="1548" spans="1:14" x14ac:dyDescent="0.25">
      <c r="A1548" s="3">
        <v>1545</v>
      </c>
      <c r="B1548" t="s">
        <v>893</v>
      </c>
      <c r="C1548" t="s">
        <v>894</v>
      </c>
      <c r="D1548" t="s">
        <v>895</v>
      </c>
      <c r="E1548" t="s">
        <v>12</v>
      </c>
      <c r="F1548" t="s">
        <v>902</v>
      </c>
      <c r="G1548" s="1">
        <v>43404</v>
      </c>
      <c r="H1548" s="1">
        <v>43452</v>
      </c>
      <c r="I1548" s="1">
        <v>45277</v>
      </c>
      <c r="J1548" s="966" t="s">
        <v>19931</v>
      </c>
      <c r="K1548" t="s">
        <v>19932</v>
      </c>
      <c r="L1548" t="s">
        <v>19933</v>
      </c>
      <c r="M1548" t="s">
        <v>19931</v>
      </c>
      <c r="N1548" t="s">
        <v>19933</v>
      </c>
    </row>
    <row r="1549" spans="1:14" x14ac:dyDescent="0.25">
      <c r="A1549" s="3">
        <v>1546</v>
      </c>
      <c r="B1549" t="s">
        <v>893</v>
      </c>
      <c r="C1549" t="s">
        <v>894</v>
      </c>
      <c r="D1549" t="s">
        <v>895</v>
      </c>
      <c r="E1549" t="s">
        <v>12</v>
      </c>
      <c r="F1549" t="s">
        <v>902</v>
      </c>
      <c r="G1549" s="1">
        <v>43404</v>
      </c>
      <c r="H1549" s="1">
        <v>43452</v>
      </c>
      <c r="I1549" s="1">
        <v>45277</v>
      </c>
      <c r="J1549" s="966" t="s">
        <v>19934</v>
      </c>
      <c r="K1549" t="s">
        <v>19935</v>
      </c>
      <c r="L1549" t="s">
        <v>19936</v>
      </c>
      <c r="M1549" t="s">
        <v>19934</v>
      </c>
      <c r="N1549" t="s">
        <v>19936</v>
      </c>
    </row>
    <row r="1550" spans="1:14" x14ac:dyDescent="0.25">
      <c r="A1550" s="3">
        <v>1547</v>
      </c>
      <c r="B1550" t="s">
        <v>893</v>
      </c>
      <c r="C1550" t="s">
        <v>894</v>
      </c>
      <c r="D1550" t="s">
        <v>895</v>
      </c>
      <c r="E1550" t="s">
        <v>12</v>
      </c>
      <c r="F1550" t="s">
        <v>902</v>
      </c>
      <c r="G1550" s="1">
        <v>43404</v>
      </c>
      <c r="H1550" s="1">
        <v>43452</v>
      </c>
      <c r="I1550" s="1">
        <v>45277</v>
      </c>
      <c r="J1550" s="966" t="s">
        <v>19937</v>
      </c>
      <c r="K1550" t="s">
        <v>19938</v>
      </c>
      <c r="L1550" t="s">
        <v>19939</v>
      </c>
      <c r="M1550" t="s">
        <v>19937</v>
      </c>
      <c r="N1550" t="s">
        <v>19939</v>
      </c>
    </row>
    <row r="1551" spans="1:14" x14ac:dyDescent="0.25">
      <c r="A1551" s="3">
        <v>1548</v>
      </c>
      <c r="B1551" t="s">
        <v>883</v>
      </c>
      <c r="C1551" t="s">
        <v>884</v>
      </c>
      <c r="D1551" t="s">
        <v>885</v>
      </c>
      <c r="E1551" t="s">
        <v>12</v>
      </c>
      <c r="F1551" t="s">
        <v>886</v>
      </c>
      <c r="G1551" s="1">
        <v>43423</v>
      </c>
      <c r="H1551" s="1">
        <v>43454</v>
      </c>
      <c r="I1551" s="1">
        <v>44549</v>
      </c>
      <c r="J1551" s="966" t="s">
        <v>9583</v>
      </c>
      <c r="K1551" t="s">
        <v>9585</v>
      </c>
      <c r="L1551" t="s">
        <v>9584</v>
      </c>
      <c r="M1551" t="s">
        <v>9583</v>
      </c>
      <c r="N1551" t="s">
        <v>9584</v>
      </c>
    </row>
    <row r="1552" spans="1:14" x14ac:dyDescent="0.25">
      <c r="A1552" s="3">
        <v>1549</v>
      </c>
      <c r="B1552" t="s">
        <v>897</v>
      </c>
      <c r="C1552" t="s">
        <v>898</v>
      </c>
      <c r="D1552" t="s">
        <v>899</v>
      </c>
      <c r="E1552" t="s">
        <v>12</v>
      </c>
      <c r="F1552" t="s">
        <v>900</v>
      </c>
      <c r="G1552" s="1">
        <v>43431</v>
      </c>
      <c r="H1552" s="1">
        <v>43436</v>
      </c>
      <c r="I1552" s="1">
        <v>44531</v>
      </c>
      <c r="J1552" s="966" t="s">
        <v>17032</v>
      </c>
      <c r="K1552" t="s">
        <v>17030</v>
      </c>
      <c r="L1552" t="s">
        <v>17031</v>
      </c>
      <c r="M1552" t="s">
        <v>17029</v>
      </c>
      <c r="N1552" t="s">
        <v>17031</v>
      </c>
    </row>
    <row r="1553" spans="1:14" x14ac:dyDescent="0.25">
      <c r="A1553" s="3">
        <v>1550</v>
      </c>
      <c r="B1553" t="s">
        <v>897</v>
      </c>
      <c r="C1553" t="s">
        <v>898</v>
      </c>
      <c r="D1553" t="s">
        <v>899</v>
      </c>
      <c r="E1553" t="s">
        <v>12</v>
      </c>
      <c r="F1553" t="s">
        <v>900</v>
      </c>
      <c r="G1553" s="1">
        <v>43431</v>
      </c>
      <c r="H1553" s="1">
        <v>43436</v>
      </c>
      <c r="I1553" s="1">
        <v>44531</v>
      </c>
      <c r="J1553" s="966" t="s">
        <v>17032</v>
      </c>
      <c r="K1553" t="s">
        <v>17030</v>
      </c>
      <c r="L1553" t="s">
        <v>17031</v>
      </c>
      <c r="M1553" t="s">
        <v>17032</v>
      </c>
      <c r="N1553" t="s">
        <v>17031</v>
      </c>
    </row>
    <row r="1554" spans="1:14" x14ac:dyDescent="0.25">
      <c r="A1554" s="3">
        <v>1551</v>
      </c>
      <c r="B1554" t="s">
        <v>897</v>
      </c>
      <c r="C1554" t="s">
        <v>898</v>
      </c>
      <c r="D1554" t="s">
        <v>899</v>
      </c>
      <c r="E1554" t="s">
        <v>12</v>
      </c>
      <c r="F1554" t="s">
        <v>900</v>
      </c>
      <c r="G1554" s="1">
        <v>43431</v>
      </c>
      <c r="H1554" s="1">
        <v>43436</v>
      </c>
      <c r="I1554" s="1">
        <v>44531</v>
      </c>
      <c r="J1554" s="966" t="s">
        <v>17036</v>
      </c>
      <c r="K1554" t="s">
        <v>17034</v>
      </c>
      <c r="L1554" t="s">
        <v>17035</v>
      </c>
      <c r="M1554" t="s">
        <v>17033</v>
      </c>
      <c r="N1554" t="s">
        <v>17035</v>
      </c>
    </row>
    <row r="1555" spans="1:14" x14ac:dyDescent="0.25">
      <c r="A1555" s="3">
        <v>1552</v>
      </c>
      <c r="B1555" t="s">
        <v>897</v>
      </c>
      <c r="C1555" t="s">
        <v>898</v>
      </c>
      <c r="D1555" t="s">
        <v>899</v>
      </c>
      <c r="E1555" t="s">
        <v>12</v>
      </c>
      <c r="F1555" t="s">
        <v>900</v>
      </c>
      <c r="G1555" s="1">
        <v>43431</v>
      </c>
      <c r="H1555" s="1">
        <v>43436</v>
      </c>
      <c r="I1555" s="1">
        <v>44531</v>
      </c>
      <c r="J1555" s="966" t="s">
        <v>17036</v>
      </c>
      <c r="K1555" t="s">
        <v>17034</v>
      </c>
      <c r="L1555" t="s">
        <v>17035</v>
      </c>
      <c r="M1555" t="s">
        <v>17036</v>
      </c>
      <c r="N1555" t="s">
        <v>17035</v>
      </c>
    </row>
    <row r="1556" spans="1:14" x14ac:dyDescent="0.25">
      <c r="A1556" s="3">
        <v>1553</v>
      </c>
      <c r="B1556" t="s">
        <v>906</v>
      </c>
      <c r="C1556" t="s">
        <v>907</v>
      </c>
      <c r="D1556" t="s">
        <v>908</v>
      </c>
      <c r="E1556" t="s">
        <v>12</v>
      </c>
      <c r="F1556" t="s">
        <v>909</v>
      </c>
      <c r="G1556" s="1">
        <v>43448</v>
      </c>
      <c r="H1556" s="1">
        <v>43453</v>
      </c>
      <c r="I1556" s="1">
        <v>44913</v>
      </c>
      <c r="J1556" s="966" t="s">
        <v>9472</v>
      </c>
      <c r="K1556" t="s">
        <v>9474</v>
      </c>
      <c r="L1556" t="s">
        <v>9473</v>
      </c>
      <c r="M1556" t="s">
        <v>9472</v>
      </c>
      <c r="N1556" t="s">
        <v>9473</v>
      </c>
    </row>
    <row r="1557" spans="1:14" x14ac:dyDescent="0.25">
      <c r="A1557" s="3">
        <v>1554</v>
      </c>
      <c r="B1557" t="s">
        <v>906</v>
      </c>
      <c r="C1557" t="s">
        <v>907</v>
      </c>
      <c r="D1557" t="s">
        <v>908</v>
      </c>
      <c r="E1557" t="s">
        <v>12</v>
      </c>
      <c r="F1557" t="s">
        <v>909</v>
      </c>
      <c r="G1557" s="1">
        <v>43448</v>
      </c>
      <c r="H1557" s="1">
        <v>43453</v>
      </c>
      <c r="I1557" s="1">
        <v>44913</v>
      </c>
      <c r="J1557" s="966" t="s">
        <v>9483</v>
      </c>
      <c r="K1557" t="s">
        <v>9485</v>
      </c>
      <c r="L1557" t="s">
        <v>9484</v>
      </c>
      <c r="M1557" t="s">
        <v>9483</v>
      </c>
      <c r="N1557" t="s">
        <v>9484</v>
      </c>
    </row>
    <row r="1558" spans="1:14" x14ac:dyDescent="0.25">
      <c r="A1558" s="3">
        <v>1555</v>
      </c>
      <c r="B1558" t="s">
        <v>906</v>
      </c>
      <c r="C1558" t="s">
        <v>907</v>
      </c>
      <c r="D1558" t="s">
        <v>908</v>
      </c>
      <c r="E1558" t="s">
        <v>12</v>
      </c>
      <c r="F1558" t="s">
        <v>909</v>
      </c>
      <c r="G1558" s="1">
        <v>43448</v>
      </c>
      <c r="H1558" s="1">
        <v>43453</v>
      </c>
      <c r="I1558" s="1">
        <v>44913</v>
      </c>
      <c r="J1558" s="966" t="s">
        <v>9489</v>
      </c>
      <c r="K1558" t="s">
        <v>9491</v>
      </c>
      <c r="L1558" t="s">
        <v>9490</v>
      </c>
      <c r="M1558" t="s">
        <v>9489</v>
      </c>
      <c r="N1558" t="s">
        <v>9490</v>
      </c>
    </row>
    <row r="1559" spans="1:14" x14ac:dyDescent="0.25">
      <c r="A1559" s="3">
        <v>1556</v>
      </c>
      <c r="B1559" t="s">
        <v>929</v>
      </c>
      <c r="C1559" t="s">
        <v>930</v>
      </c>
      <c r="D1559" t="s">
        <v>931</v>
      </c>
      <c r="E1559" t="s">
        <v>12</v>
      </c>
      <c r="F1559" t="s">
        <v>932</v>
      </c>
      <c r="G1559" s="1">
        <v>43467</v>
      </c>
      <c r="H1559" s="1">
        <v>43489</v>
      </c>
      <c r="I1559" s="1">
        <v>45314</v>
      </c>
      <c r="J1559" s="966" t="s">
        <v>19940</v>
      </c>
      <c r="K1559" t="s">
        <v>19941</v>
      </c>
      <c r="L1559" t="s">
        <v>19942</v>
      </c>
      <c r="M1559" t="s">
        <v>19940</v>
      </c>
      <c r="N1559" t="s">
        <v>19942</v>
      </c>
    </row>
    <row r="1560" spans="1:14" x14ac:dyDescent="0.25">
      <c r="A1560" s="3">
        <v>1557</v>
      </c>
      <c r="B1560" t="s">
        <v>929</v>
      </c>
      <c r="C1560" t="s">
        <v>930</v>
      </c>
      <c r="D1560" t="s">
        <v>931</v>
      </c>
      <c r="E1560" t="s">
        <v>12</v>
      </c>
      <c r="F1560" t="s">
        <v>932</v>
      </c>
      <c r="G1560" s="1">
        <v>43467</v>
      </c>
      <c r="H1560" s="1">
        <v>43489</v>
      </c>
      <c r="I1560" s="1">
        <v>45314</v>
      </c>
      <c r="J1560" s="966" t="s">
        <v>19940</v>
      </c>
      <c r="K1560" t="s">
        <v>19941</v>
      </c>
      <c r="L1560" t="s">
        <v>19942</v>
      </c>
      <c r="M1560" t="s">
        <v>19940</v>
      </c>
      <c r="N1560" t="s">
        <v>19942</v>
      </c>
    </row>
    <row r="1561" spans="1:14" x14ac:dyDescent="0.25">
      <c r="A1561" s="3">
        <v>1558</v>
      </c>
      <c r="B1561" t="s">
        <v>929</v>
      </c>
      <c r="C1561" t="s">
        <v>930</v>
      </c>
      <c r="D1561" t="s">
        <v>931</v>
      </c>
      <c r="E1561" t="s">
        <v>12</v>
      </c>
      <c r="F1561" t="s">
        <v>932</v>
      </c>
      <c r="G1561" s="1">
        <v>43467</v>
      </c>
      <c r="H1561" s="1">
        <v>43489</v>
      </c>
      <c r="I1561" s="1">
        <v>45314</v>
      </c>
      <c r="J1561" s="966" t="s">
        <v>19943</v>
      </c>
      <c r="K1561" t="s">
        <v>19944</v>
      </c>
      <c r="L1561" t="s">
        <v>19945</v>
      </c>
      <c r="M1561" t="s">
        <v>19943</v>
      </c>
      <c r="N1561" t="s">
        <v>19945</v>
      </c>
    </row>
    <row r="1562" spans="1:14" x14ac:dyDescent="0.25">
      <c r="A1562" s="3">
        <v>1559</v>
      </c>
      <c r="B1562" t="s">
        <v>929</v>
      </c>
      <c r="C1562" t="s">
        <v>930</v>
      </c>
      <c r="D1562" t="s">
        <v>931</v>
      </c>
      <c r="E1562" t="s">
        <v>12</v>
      </c>
      <c r="F1562" t="s">
        <v>932</v>
      </c>
      <c r="G1562" s="1">
        <v>43467</v>
      </c>
      <c r="H1562" s="1">
        <v>43489</v>
      </c>
      <c r="I1562" s="1">
        <v>45314</v>
      </c>
      <c r="J1562" s="966" t="s">
        <v>19943</v>
      </c>
      <c r="K1562" t="s">
        <v>19944</v>
      </c>
      <c r="L1562" t="s">
        <v>19945</v>
      </c>
      <c r="M1562" t="s">
        <v>19943</v>
      </c>
      <c r="N1562" t="s">
        <v>19945</v>
      </c>
    </row>
    <row r="1563" spans="1:14" x14ac:dyDescent="0.25">
      <c r="A1563" s="3">
        <v>1560</v>
      </c>
      <c r="B1563" t="s">
        <v>929</v>
      </c>
      <c r="C1563" t="s">
        <v>930</v>
      </c>
      <c r="D1563" t="s">
        <v>931</v>
      </c>
      <c r="E1563" t="s">
        <v>12</v>
      </c>
      <c r="F1563" t="s">
        <v>932</v>
      </c>
      <c r="G1563" s="1">
        <v>43467</v>
      </c>
      <c r="H1563" s="1">
        <v>43489</v>
      </c>
      <c r="I1563" s="1">
        <v>45314</v>
      </c>
      <c r="J1563" s="966" t="s">
        <v>19946</v>
      </c>
      <c r="K1563" t="s">
        <v>19947</v>
      </c>
      <c r="L1563" t="s">
        <v>19948</v>
      </c>
      <c r="M1563" t="s">
        <v>19946</v>
      </c>
      <c r="N1563" t="s">
        <v>19948</v>
      </c>
    </row>
    <row r="1564" spans="1:14" x14ac:dyDescent="0.25">
      <c r="A1564" s="3">
        <v>1561</v>
      </c>
      <c r="B1564" t="s">
        <v>929</v>
      </c>
      <c r="C1564" t="s">
        <v>930</v>
      </c>
      <c r="D1564" t="s">
        <v>931</v>
      </c>
      <c r="E1564" t="s">
        <v>12</v>
      </c>
      <c r="F1564" t="s">
        <v>932</v>
      </c>
      <c r="G1564" s="1">
        <v>43467</v>
      </c>
      <c r="H1564" s="1">
        <v>43489</v>
      </c>
      <c r="I1564" s="1">
        <v>45314</v>
      </c>
      <c r="J1564" s="966" t="s">
        <v>19946</v>
      </c>
      <c r="K1564" t="s">
        <v>19947</v>
      </c>
      <c r="L1564" t="s">
        <v>19948</v>
      </c>
      <c r="M1564" t="s">
        <v>19946</v>
      </c>
      <c r="N1564" t="s">
        <v>19948</v>
      </c>
    </row>
    <row r="1565" spans="1:14" x14ac:dyDescent="0.25">
      <c r="A1565" s="3">
        <v>1562</v>
      </c>
      <c r="B1565" t="s">
        <v>929</v>
      </c>
      <c r="C1565" t="s">
        <v>930</v>
      </c>
      <c r="D1565" t="s">
        <v>931</v>
      </c>
      <c r="E1565" t="s">
        <v>12</v>
      </c>
      <c r="F1565" t="s">
        <v>932</v>
      </c>
      <c r="G1565" s="1">
        <v>43467</v>
      </c>
      <c r="H1565" s="1">
        <v>43489</v>
      </c>
      <c r="I1565" s="1">
        <v>45314</v>
      </c>
      <c r="J1565" s="966" t="s">
        <v>19949</v>
      </c>
      <c r="K1565" t="s">
        <v>19950</v>
      </c>
      <c r="L1565" t="s">
        <v>19951</v>
      </c>
      <c r="M1565" t="s">
        <v>19949</v>
      </c>
      <c r="N1565" t="s">
        <v>19951</v>
      </c>
    </row>
    <row r="1566" spans="1:14" x14ac:dyDescent="0.25">
      <c r="A1566" s="3">
        <v>1563</v>
      </c>
      <c r="B1566" t="s">
        <v>929</v>
      </c>
      <c r="C1566" t="s">
        <v>930</v>
      </c>
      <c r="D1566" t="s">
        <v>931</v>
      </c>
      <c r="E1566" t="s">
        <v>12</v>
      </c>
      <c r="F1566" t="s">
        <v>932</v>
      </c>
      <c r="G1566" s="1">
        <v>43467</v>
      </c>
      <c r="H1566" s="1">
        <v>43489</v>
      </c>
      <c r="I1566" s="1">
        <v>45314</v>
      </c>
      <c r="J1566" s="966" t="s">
        <v>19949</v>
      </c>
      <c r="K1566" t="s">
        <v>19950</v>
      </c>
      <c r="L1566" t="s">
        <v>19951</v>
      </c>
      <c r="M1566" t="s">
        <v>19949</v>
      </c>
      <c r="N1566" t="s">
        <v>19951</v>
      </c>
    </row>
    <row r="1567" spans="1:14" x14ac:dyDescent="0.25">
      <c r="A1567" s="3">
        <v>1564</v>
      </c>
      <c r="B1567" t="s">
        <v>929</v>
      </c>
      <c r="C1567" t="s">
        <v>930</v>
      </c>
      <c r="D1567" t="s">
        <v>931</v>
      </c>
      <c r="E1567" t="s">
        <v>12</v>
      </c>
      <c r="F1567" t="s">
        <v>932</v>
      </c>
      <c r="G1567" s="1">
        <v>43467</v>
      </c>
      <c r="H1567" s="1">
        <v>43489</v>
      </c>
      <c r="I1567" s="1">
        <v>45314</v>
      </c>
      <c r="J1567" s="966" t="s">
        <v>19940</v>
      </c>
      <c r="K1567" t="s">
        <v>19941</v>
      </c>
      <c r="L1567" t="s">
        <v>12</v>
      </c>
      <c r="M1567" t="s">
        <v>19940</v>
      </c>
      <c r="N1567" t="s">
        <v>19942</v>
      </c>
    </row>
    <row r="1568" spans="1:14" x14ac:dyDescent="0.25">
      <c r="A1568" s="3">
        <v>1565</v>
      </c>
      <c r="B1568" t="s">
        <v>929</v>
      </c>
      <c r="C1568" t="s">
        <v>930</v>
      </c>
      <c r="D1568" t="s">
        <v>931</v>
      </c>
      <c r="E1568" t="s">
        <v>12</v>
      </c>
      <c r="F1568" t="s">
        <v>932</v>
      </c>
      <c r="G1568" s="1">
        <v>43467</v>
      </c>
      <c r="H1568" s="1">
        <v>43489</v>
      </c>
      <c r="I1568" s="1">
        <v>45314</v>
      </c>
      <c r="J1568" s="966" t="s">
        <v>19940</v>
      </c>
      <c r="K1568" t="s">
        <v>19941</v>
      </c>
      <c r="L1568" t="s">
        <v>12</v>
      </c>
      <c r="M1568" t="s">
        <v>19940</v>
      </c>
      <c r="N1568" t="s">
        <v>19942</v>
      </c>
    </row>
    <row r="1569" spans="1:14" x14ac:dyDescent="0.25">
      <c r="A1569" s="3">
        <v>1566</v>
      </c>
      <c r="B1569" t="s">
        <v>929</v>
      </c>
      <c r="C1569" t="s">
        <v>930</v>
      </c>
      <c r="D1569" t="s">
        <v>931</v>
      </c>
      <c r="E1569" t="s">
        <v>12</v>
      </c>
      <c r="F1569" t="s">
        <v>932</v>
      </c>
      <c r="G1569" s="1">
        <v>43467</v>
      </c>
      <c r="H1569" s="1">
        <v>43489</v>
      </c>
      <c r="I1569" s="1">
        <v>45314</v>
      </c>
      <c r="J1569" s="966" t="s">
        <v>19943</v>
      </c>
      <c r="K1569" t="s">
        <v>19944</v>
      </c>
      <c r="L1569" t="s">
        <v>12</v>
      </c>
      <c r="M1569" t="s">
        <v>19943</v>
      </c>
      <c r="N1569" t="s">
        <v>19945</v>
      </c>
    </row>
    <row r="1570" spans="1:14" x14ac:dyDescent="0.25">
      <c r="A1570" s="3">
        <v>1567</v>
      </c>
      <c r="B1570" t="s">
        <v>929</v>
      </c>
      <c r="C1570" t="s">
        <v>930</v>
      </c>
      <c r="D1570" t="s">
        <v>931</v>
      </c>
      <c r="E1570" t="s">
        <v>12</v>
      </c>
      <c r="F1570" t="s">
        <v>932</v>
      </c>
      <c r="G1570" s="1">
        <v>43467</v>
      </c>
      <c r="H1570" s="1">
        <v>43489</v>
      </c>
      <c r="I1570" s="1">
        <v>45314</v>
      </c>
      <c r="J1570" s="966" t="s">
        <v>19943</v>
      </c>
      <c r="K1570" t="s">
        <v>19944</v>
      </c>
      <c r="L1570" t="s">
        <v>12</v>
      </c>
      <c r="M1570" t="s">
        <v>19943</v>
      </c>
      <c r="N1570" t="s">
        <v>19945</v>
      </c>
    </row>
    <row r="1571" spans="1:14" x14ac:dyDescent="0.25">
      <c r="A1571" s="3">
        <v>1568</v>
      </c>
      <c r="B1571" t="s">
        <v>929</v>
      </c>
      <c r="C1571" t="s">
        <v>930</v>
      </c>
      <c r="D1571" t="s">
        <v>931</v>
      </c>
      <c r="E1571" t="s">
        <v>12</v>
      </c>
      <c r="F1571" t="s">
        <v>932</v>
      </c>
      <c r="G1571" s="1">
        <v>43467</v>
      </c>
      <c r="H1571" s="1">
        <v>43489</v>
      </c>
      <c r="I1571" s="1">
        <v>45314</v>
      </c>
      <c r="J1571" s="966" t="s">
        <v>19946</v>
      </c>
      <c r="K1571" t="s">
        <v>19947</v>
      </c>
      <c r="L1571" t="s">
        <v>12</v>
      </c>
      <c r="M1571" t="s">
        <v>19946</v>
      </c>
      <c r="N1571" t="s">
        <v>19948</v>
      </c>
    </row>
    <row r="1572" spans="1:14" x14ac:dyDescent="0.25">
      <c r="A1572" s="3">
        <v>1569</v>
      </c>
      <c r="B1572" t="s">
        <v>929</v>
      </c>
      <c r="C1572" t="s">
        <v>930</v>
      </c>
      <c r="D1572" t="s">
        <v>931</v>
      </c>
      <c r="E1572" t="s">
        <v>12</v>
      </c>
      <c r="F1572" t="s">
        <v>932</v>
      </c>
      <c r="G1572" s="1">
        <v>43467</v>
      </c>
      <c r="H1572" s="1">
        <v>43489</v>
      </c>
      <c r="I1572" s="1">
        <v>45314</v>
      </c>
      <c r="J1572" s="966" t="s">
        <v>19946</v>
      </c>
      <c r="K1572" t="s">
        <v>19947</v>
      </c>
      <c r="L1572" t="s">
        <v>12</v>
      </c>
      <c r="M1572" t="s">
        <v>19946</v>
      </c>
      <c r="N1572" t="s">
        <v>19948</v>
      </c>
    </row>
    <row r="1573" spans="1:14" x14ac:dyDescent="0.25">
      <c r="A1573" s="3">
        <v>1570</v>
      </c>
      <c r="B1573" t="s">
        <v>929</v>
      </c>
      <c r="C1573" t="s">
        <v>930</v>
      </c>
      <c r="D1573" t="s">
        <v>931</v>
      </c>
      <c r="E1573" t="s">
        <v>12</v>
      </c>
      <c r="F1573" t="s">
        <v>932</v>
      </c>
      <c r="G1573" s="1">
        <v>43467</v>
      </c>
      <c r="H1573" s="1">
        <v>43489</v>
      </c>
      <c r="I1573" s="1">
        <v>45314</v>
      </c>
      <c r="J1573" s="966" t="s">
        <v>19949</v>
      </c>
      <c r="K1573" t="s">
        <v>19950</v>
      </c>
      <c r="L1573" t="s">
        <v>12</v>
      </c>
      <c r="M1573" t="s">
        <v>19949</v>
      </c>
      <c r="N1573" t="s">
        <v>19951</v>
      </c>
    </row>
    <row r="1574" spans="1:14" x14ac:dyDescent="0.25">
      <c r="A1574" s="3">
        <v>1571</v>
      </c>
      <c r="B1574" t="s">
        <v>929</v>
      </c>
      <c r="C1574" t="s">
        <v>930</v>
      </c>
      <c r="D1574" t="s">
        <v>931</v>
      </c>
      <c r="E1574" t="s">
        <v>12</v>
      </c>
      <c r="F1574" t="s">
        <v>932</v>
      </c>
      <c r="G1574" s="1">
        <v>43467</v>
      </c>
      <c r="H1574" s="1">
        <v>43489</v>
      </c>
      <c r="I1574" s="1">
        <v>45314</v>
      </c>
      <c r="J1574" s="966" t="s">
        <v>19949</v>
      </c>
      <c r="K1574" t="s">
        <v>19950</v>
      </c>
      <c r="L1574" t="s">
        <v>12</v>
      </c>
      <c r="M1574" t="s">
        <v>19949</v>
      </c>
      <c r="N1574" t="s">
        <v>19951</v>
      </c>
    </row>
    <row r="1575" spans="1:14" x14ac:dyDescent="0.25">
      <c r="A1575" s="3">
        <v>1572</v>
      </c>
      <c r="B1575" t="s">
        <v>879</v>
      </c>
      <c r="C1575" t="s">
        <v>880</v>
      </c>
      <c r="D1575" t="s">
        <v>881</v>
      </c>
      <c r="E1575" t="s">
        <v>12</v>
      </c>
      <c r="F1575" t="s">
        <v>882</v>
      </c>
      <c r="G1575" s="1">
        <v>43410</v>
      </c>
      <c r="H1575" s="1">
        <v>43487</v>
      </c>
      <c r="I1575" s="1">
        <v>44582</v>
      </c>
      <c r="J1575" s="966" t="s">
        <v>19952</v>
      </c>
      <c r="K1575" t="s">
        <v>19953</v>
      </c>
      <c r="L1575" t="s">
        <v>19954</v>
      </c>
      <c r="M1575" t="s">
        <v>19952</v>
      </c>
      <c r="N1575" t="s">
        <v>19954</v>
      </c>
    </row>
    <row r="1576" spans="1:14" x14ac:dyDescent="0.25">
      <c r="A1576" s="3">
        <v>1573</v>
      </c>
      <c r="B1576" t="s">
        <v>929</v>
      </c>
      <c r="C1576" t="s">
        <v>930</v>
      </c>
      <c r="D1576" t="s">
        <v>931</v>
      </c>
      <c r="E1576" t="s">
        <v>12</v>
      </c>
      <c r="F1576" t="s">
        <v>937</v>
      </c>
      <c r="G1576" s="1">
        <v>43493</v>
      </c>
      <c r="H1576" s="1">
        <v>43495</v>
      </c>
      <c r="I1576" s="1">
        <v>45320</v>
      </c>
      <c r="J1576" s="966" t="s">
        <v>19955</v>
      </c>
      <c r="K1576" t="s">
        <v>19956</v>
      </c>
      <c r="L1576" t="s">
        <v>19957</v>
      </c>
      <c r="M1576" t="s">
        <v>19955</v>
      </c>
      <c r="N1576" t="s">
        <v>19957</v>
      </c>
    </row>
    <row r="1577" spans="1:14" x14ac:dyDescent="0.25">
      <c r="A1577" s="3">
        <v>1574</v>
      </c>
      <c r="B1577" t="s">
        <v>929</v>
      </c>
      <c r="C1577" t="s">
        <v>930</v>
      </c>
      <c r="D1577" t="s">
        <v>931</v>
      </c>
      <c r="E1577" t="s">
        <v>12</v>
      </c>
      <c r="F1577" t="s">
        <v>937</v>
      </c>
      <c r="G1577" s="1">
        <v>43493</v>
      </c>
      <c r="H1577" s="1">
        <v>43495</v>
      </c>
      <c r="I1577" s="1">
        <v>45320</v>
      </c>
      <c r="J1577" s="966" t="s">
        <v>19958</v>
      </c>
      <c r="K1577" t="s">
        <v>19959</v>
      </c>
      <c r="L1577" t="s">
        <v>19960</v>
      </c>
      <c r="M1577" t="s">
        <v>19958</v>
      </c>
      <c r="N1577" t="s">
        <v>19960</v>
      </c>
    </row>
    <row r="1578" spans="1:14" x14ac:dyDescent="0.25">
      <c r="A1578" s="3">
        <v>1575</v>
      </c>
      <c r="B1578" t="s">
        <v>913</v>
      </c>
      <c r="C1578" t="s">
        <v>914</v>
      </c>
      <c r="D1578" t="s">
        <v>915</v>
      </c>
      <c r="E1578" t="s">
        <v>12</v>
      </c>
      <c r="F1578" t="s">
        <v>916</v>
      </c>
      <c r="G1578" s="1">
        <v>43481</v>
      </c>
      <c r="H1578" s="1">
        <v>43512</v>
      </c>
      <c r="I1578" s="1">
        <v>44607</v>
      </c>
      <c r="J1578" s="966" t="s">
        <v>9091</v>
      </c>
      <c r="K1578" t="s">
        <v>9093</v>
      </c>
      <c r="L1578" t="s">
        <v>9092</v>
      </c>
      <c r="M1578" t="s">
        <v>9091</v>
      </c>
      <c r="N1578" t="s">
        <v>9092</v>
      </c>
    </row>
    <row r="1579" spans="1:14" x14ac:dyDescent="0.25">
      <c r="A1579" s="3">
        <v>1576</v>
      </c>
      <c r="B1579" t="s">
        <v>925</v>
      </c>
      <c r="C1579" t="s">
        <v>926</v>
      </c>
      <c r="D1579" t="s">
        <v>927</v>
      </c>
      <c r="E1579" t="s">
        <v>12</v>
      </c>
      <c r="F1579" t="s">
        <v>928</v>
      </c>
      <c r="G1579" s="1">
        <v>43481</v>
      </c>
      <c r="H1579" s="1">
        <v>43512</v>
      </c>
      <c r="I1579" s="1">
        <v>44607</v>
      </c>
      <c r="J1579" s="966" t="s">
        <v>9110</v>
      </c>
      <c r="K1579" t="s">
        <v>9112</v>
      </c>
      <c r="L1579" t="s">
        <v>9111</v>
      </c>
      <c r="M1579" t="s">
        <v>9110</v>
      </c>
      <c r="N1579" t="s">
        <v>9111</v>
      </c>
    </row>
    <row r="1580" spans="1:14" x14ac:dyDescent="0.25">
      <c r="A1580" s="3">
        <v>1577</v>
      </c>
      <c r="B1580" t="s">
        <v>917</v>
      </c>
      <c r="C1580" t="s">
        <v>918</v>
      </c>
      <c r="D1580" t="s">
        <v>919</v>
      </c>
      <c r="E1580" t="s">
        <v>12</v>
      </c>
      <c r="F1580" t="s">
        <v>920</v>
      </c>
      <c r="G1580" s="1">
        <v>43481</v>
      </c>
      <c r="H1580" s="1">
        <v>43512</v>
      </c>
      <c r="I1580" s="1">
        <v>44607</v>
      </c>
      <c r="J1580" s="966" t="s">
        <v>9101</v>
      </c>
      <c r="K1580" t="s">
        <v>9103</v>
      </c>
      <c r="L1580" t="s">
        <v>9102</v>
      </c>
      <c r="M1580" t="s">
        <v>9101</v>
      </c>
      <c r="N1580" t="s">
        <v>9102</v>
      </c>
    </row>
    <row r="1581" spans="1:14" x14ac:dyDescent="0.25">
      <c r="A1581" s="3">
        <v>1578</v>
      </c>
      <c r="B1581" t="s">
        <v>921</v>
      </c>
      <c r="C1581" t="s">
        <v>922</v>
      </c>
      <c r="D1581" t="s">
        <v>923</v>
      </c>
      <c r="E1581" t="s">
        <v>12</v>
      </c>
      <c r="F1581" t="s">
        <v>924</v>
      </c>
      <c r="G1581" s="1">
        <v>43481</v>
      </c>
      <c r="H1581" s="1">
        <v>43512</v>
      </c>
      <c r="I1581" s="1">
        <v>44607</v>
      </c>
      <c r="J1581" s="966" t="s">
        <v>9104</v>
      </c>
      <c r="K1581" t="s">
        <v>9106</v>
      </c>
      <c r="L1581" t="s">
        <v>9105</v>
      </c>
      <c r="M1581" t="s">
        <v>9104</v>
      </c>
      <c r="N1581" t="s">
        <v>9105</v>
      </c>
    </row>
    <row r="1582" spans="1:14" x14ac:dyDescent="0.25">
      <c r="A1582" s="3">
        <v>1579</v>
      </c>
      <c r="B1582" t="s">
        <v>933</v>
      </c>
      <c r="C1582" t="s">
        <v>934</v>
      </c>
      <c r="D1582" t="s">
        <v>935</v>
      </c>
      <c r="E1582" t="s">
        <v>12</v>
      </c>
      <c r="F1582" t="s">
        <v>936</v>
      </c>
      <c r="G1582" s="1">
        <v>43475</v>
      </c>
      <c r="H1582" s="1">
        <v>43530</v>
      </c>
      <c r="I1582" s="1">
        <v>44991</v>
      </c>
      <c r="J1582" s="966" t="s">
        <v>9496</v>
      </c>
      <c r="K1582" t="s">
        <v>9498</v>
      </c>
      <c r="L1582" t="s">
        <v>9497</v>
      </c>
      <c r="M1582" t="s">
        <v>9496</v>
      </c>
      <c r="N1582" t="s">
        <v>9497</v>
      </c>
    </row>
    <row r="1583" spans="1:14" x14ac:dyDescent="0.25">
      <c r="A1583" s="3">
        <v>1580</v>
      </c>
      <c r="B1583" t="s">
        <v>942</v>
      </c>
      <c r="C1583" t="s">
        <v>943</v>
      </c>
      <c r="D1583" t="s">
        <v>944</v>
      </c>
      <c r="E1583" t="s">
        <v>12</v>
      </c>
      <c r="F1583" t="s">
        <v>946</v>
      </c>
      <c r="G1583" s="1">
        <v>43525</v>
      </c>
      <c r="H1583" s="1">
        <v>43530</v>
      </c>
      <c r="I1583" s="1">
        <v>45356</v>
      </c>
      <c r="J1583" s="966" t="s">
        <v>19961</v>
      </c>
      <c r="K1583" t="s">
        <v>19962</v>
      </c>
      <c r="L1583" t="s">
        <v>19963</v>
      </c>
      <c r="M1583" t="s">
        <v>19961</v>
      </c>
      <c r="N1583" t="s">
        <v>19963</v>
      </c>
    </row>
    <row r="1584" spans="1:14" x14ac:dyDescent="0.25">
      <c r="A1584" s="3">
        <v>1581</v>
      </c>
      <c r="B1584" t="s">
        <v>942</v>
      </c>
      <c r="C1584" t="s">
        <v>943</v>
      </c>
      <c r="D1584" t="s">
        <v>944</v>
      </c>
      <c r="E1584" t="s">
        <v>12</v>
      </c>
      <c r="F1584" t="s">
        <v>946</v>
      </c>
      <c r="G1584" s="1">
        <v>43525</v>
      </c>
      <c r="H1584" s="1">
        <v>43530</v>
      </c>
      <c r="I1584" s="1">
        <v>45356</v>
      </c>
      <c r="J1584" s="966" t="s">
        <v>19964</v>
      </c>
      <c r="K1584" t="s">
        <v>19965</v>
      </c>
      <c r="L1584" t="s">
        <v>19966</v>
      </c>
      <c r="M1584" t="s">
        <v>19964</v>
      </c>
      <c r="N1584" t="s">
        <v>19966</v>
      </c>
    </row>
    <row r="1585" spans="1:14" x14ac:dyDescent="0.25">
      <c r="A1585" s="3">
        <v>1582</v>
      </c>
      <c r="B1585" t="s">
        <v>942</v>
      </c>
      <c r="C1585" t="s">
        <v>943</v>
      </c>
      <c r="D1585" t="s">
        <v>944</v>
      </c>
      <c r="E1585" t="s">
        <v>12</v>
      </c>
      <c r="F1585" t="s">
        <v>946</v>
      </c>
      <c r="G1585" s="1">
        <v>43525</v>
      </c>
      <c r="H1585" s="1">
        <v>43530</v>
      </c>
      <c r="I1585" s="1">
        <v>45356</v>
      </c>
      <c r="J1585" s="966" t="s">
        <v>19967</v>
      </c>
      <c r="K1585" t="s">
        <v>19968</v>
      </c>
      <c r="L1585" t="s">
        <v>19969</v>
      </c>
      <c r="M1585" t="s">
        <v>19967</v>
      </c>
      <c r="N1585" t="s">
        <v>19969</v>
      </c>
    </row>
    <row r="1586" spans="1:14" x14ac:dyDescent="0.25">
      <c r="A1586" s="3">
        <v>1583</v>
      </c>
      <c r="B1586" t="s">
        <v>942</v>
      </c>
      <c r="C1586" t="s">
        <v>943</v>
      </c>
      <c r="D1586" t="s">
        <v>944</v>
      </c>
      <c r="E1586" t="s">
        <v>12</v>
      </c>
      <c r="F1586" t="s">
        <v>946</v>
      </c>
      <c r="G1586" s="1">
        <v>43525</v>
      </c>
      <c r="H1586" s="1">
        <v>43530</v>
      </c>
      <c r="I1586" s="1">
        <v>45356</v>
      </c>
      <c r="J1586" s="966" t="s">
        <v>19970</v>
      </c>
      <c r="K1586" t="s">
        <v>19971</v>
      </c>
      <c r="L1586" t="s">
        <v>19972</v>
      </c>
      <c r="M1586" t="s">
        <v>19970</v>
      </c>
      <c r="N1586" t="s">
        <v>19972</v>
      </c>
    </row>
    <row r="1587" spans="1:14" x14ac:dyDescent="0.25">
      <c r="A1587" s="3">
        <v>1584</v>
      </c>
      <c r="B1587" t="s">
        <v>942</v>
      </c>
      <c r="C1587" t="s">
        <v>943</v>
      </c>
      <c r="D1587" t="s">
        <v>944</v>
      </c>
      <c r="E1587" t="s">
        <v>12</v>
      </c>
      <c r="F1587" t="s">
        <v>945</v>
      </c>
      <c r="G1587" s="1">
        <v>43521</v>
      </c>
      <c r="H1587" s="1">
        <v>43524</v>
      </c>
      <c r="I1587" s="1">
        <v>45349</v>
      </c>
      <c r="J1587" s="966" t="s">
        <v>19973</v>
      </c>
      <c r="K1587" t="s">
        <v>19974</v>
      </c>
      <c r="L1587" t="s">
        <v>19975</v>
      </c>
      <c r="M1587" t="s">
        <v>19973</v>
      </c>
      <c r="N1587" t="s">
        <v>19975</v>
      </c>
    </row>
    <row r="1588" spans="1:14" x14ac:dyDescent="0.25">
      <c r="A1588" s="3">
        <v>1585</v>
      </c>
      <c r="B1588" t="s">
        <v>942</v>
      </c>
      <c r="C1588" t="s">
        <v>943</v>
      </c>
      <c r="D1588" t="s">
        <v>944</v>
      </c>
      <c r="E1588" t="s">
        <v>12</v>
      </c>
      <c r="F1588" t="s">
        <v>945</v>
      </c>
      <c r="G1588" s="1">
        <v>43521</v>
      </c>
      <c r="H1588" s="1">
        <v>43524</v>
      </c>
      <c r="I1588" s="1">
        <v>45349</v>
      </c>
      <c r="J1588" s="966" t="s">
        <v>19976</v>
      </c>
      <c r="K1588" t="s">
        <v>19977</v>
      </c>
      <c r="L1588" t="s">
        <v>19978</v>
      </c>
      <c r="M1588" t="s">
        <v>19976</v>
      </c>
      <c r="N1588" t="s">
        <v>19978</v>
      </c>
    </row>
    <row r="1589" spans="1:14" x14ac:dyDescent="0.25">
      <c r="A1589" s="3">
        <v>1586</v>
      </c>
      <c r="B1589" t="s">
        <v>942</v>
      </c>
      <c r="C1589" t="s">
        <v>943</v>
      </c>
      <c r="D1589" t="s">
        <v>944</v>
      </c>
      <c r="E1589" t="s">
        <v>12</v>
      </c>
      <c r="F1589" t="s">
        <v>945</v>
      </c>
      <c r="G1589" s="1">
        <v>43521</v>
      </c>
      <c r="H1589" s="1">
        <v>43524</v>
      </c>
      <c r="I1589" s="1">
        <v>45349</v>
      </c>
      <c r="J1589" s="966" t="s">
        <v>19979</v>
      </c>
      <c r="K1589" t="s">
        <v>19980</v>
      </c>
      <c r="L1589" t="s">
        <v>19981</v>
      </c>
      <c r="M1589" t="s">
        <v>19979</v>
      </c>
      <c r="N1589" t="s">
        <v>19981</v>
      </c>
    </row>
    <row r="1590" spans="1:14" x14ac:dyDescent="0.25">
      <c r="A1590" s="3">
        <v>1587</v>
      </c>
      <c r="B1590" t="s">
        <v>942</v>
      </c>
      <c r="C1590" t="s">
        <v>943</v>
      </c>
      <c r="D1590" t="s">
        <v>944</v>
      </c>
      <c r="E1590" t="s">
        <v>12</v>
      </c>
      <c r="F1590" t="s">
        <v>945</v>
      </c>
      <c r="G1590" s="1">
        <v>43521</v>
      </c>
      <c r="H1590" s="1">
        <v>43524</v>
      </c>
      <c r="I1590" s="1">
        <v>45349</v>
      </c>
      <c r="J1590" s="966" t="s">
        <v>19982</v>
      </c>
      <c r="K1590" t="s">
        <v>19983</v>
      </c>
      <c r="L1590" t="s">
        <v>19984</v>
      </c>
      <c r="M1590" t="s">
        <v>19982</v>
      </c>
      <c r="N1590" t="s">
        <v>19984</v>
      </c>
    </row>
    <row r="1591" spans="1:14" x14ac:dyDescent="0.25">
      <c r="A1591" s="3">
        <v>1588</v>
      </c>
      <c r="B1591" t="s">
        <v>942</v>
      </c>
      <c r="C1591" t="s">
        <v>943</v>
      </c>
      <c r="D1591" t="s">
        <v>944</v>
      </c>
      <c r="E1591" t="s">
        <v>12</v>
      </c>
      <c r="F1591" t="s">
        <v>945</v>
      </c>
      <c r="G1591" s="1">
        <v>43521</v>
      </c>
      <c r="H1591" s="1">
        <v>43524</v>
      </c>
      <c r="I1591" s="1">
        <v>45349</v>
      </c>
      <c r="J1591" s="966" t="s">
        <v>19985</v>
      </c>
      <c r="K1591" t="s">
        <v>19986</v>
      </c>
      <c r="L1591" t="s">
        <v>19987</v>
      </c>
      <c r="M1591" t="s">
        <v>19985</v>
      </c>
      <c r="N1591" t="s">
        <v>19987</v>
      </c>
    </row>
    <row r="1592" spans="1:14" x14ac:dyDescent="0.25">
      <c r="A1592" s="3">
        <v>1589</v>
      </c>
      <c r="B1592" t="s">
        <v>942</v>
      </c>
      <c r="C1592" t="s">
        <v>943</v>
      </c>
      <c r="D1592" t="s">
        <v>944</v>
      </c>
      <c r="E1592" t="s">
        <v>12</v>
      </c>
      <c r="F1592" t="s">
        <v>945</v>
      </c>
      <c r="G1592" s="1">
        <v>43521</v>
      </c>
      <c r="H1592" s="1">
        <v>43524</v>
      </c>
      <c r="I1592" s="1">
        <v>45349</v>
      </c>
      <c r="J1592" s="966" t="s">
        <v>19988</v>
      </c>
      <c r="K1592" t="s">
        <v>19989</v>
      </c>
      <c r="L1592" t="s">
        <v>19990</v>
      </c>
      <c r="M1592" t="s">
        <v>19988</v>
      </c>
      <c r="N1592" t="s">
        <v>19990</v>
      </c>
    </row>
    <row r="1593" spans="1:14" x14ac:dyDescent="0.25">
      <c r="A1593" s="3">
        <v>1590</v>
      </c>
      <c r="B1593" t="s">
        <v>986</v>
      </c>
      <c r="C1593" t="s">
        <v>986</v>
      </c>
      <c r="D1593" t="s">
        <v>987</v>
      </c>
      <c r="E1593" t="s">
        <v>988</v>
      </c>
      <c r="F1593" t="s">
        <v>988</v>
      </c>
      <c r="G1593" s="1">
        <v>43438</v>
      </c>
      <c r="H1593" s="1">
        <v>43508</v>
      </c>
      <c r="I1593" s="1">
        <v>43873</v>
      </c>
      <c r="J1593" s="966" t="s">
        <v>17536</v>
      </c>
      <c r="K1593" t="s">
        <v>17537</v>
      </c>
      <c r="L1593" t="s">
        <v>17538</v>
      </c>
      <c r="M1593" t="s">
        <v>17536</v>
      </c>
      <c r="N1593" t="s">
        <v>17538</v>
      </c>
    </row>
    <row r="1594" spans="1:14" x14ac:dyDescent="0.25">
      <c r="A1594" s="3">
        <v>1591</v>
      </c>
      <c r="B1594" t="s">
        <v>986</v>
      </c>
      <c r="C1594" t="s">
        <v>986</v>
      </c>
      <c r="D1594" t="s">
        <v>987</v>
      </c>
      <c r="E1594" t="s">
        <v>988</v>
      </c>
      <c r="F1594" t="s">
        <v>988</v>
      </c>
      <c r="G1594" s="1">
        <v>43438</v>
      </c>
      <c r="H1594" s="1">
        <v>43508</v>
      </c>
      <c r="I1594" s="1">
        <v>43873</v>
      </c>
      <c r="J1594" s="966" t="s">
        <v>17533</v>
      </c>
      <c r="K1594" t="s">
        <v>17534</v>
      </c>
      <c r="L1594" t="s">
        <v>17535</v>
      </c>
      <c r="M1594" t="s">
        <v>17533</v>
      </c>
      <c r="N1594" t="s">
        <v>17535</v>
      </c>
    </row>
    <row r="1595" spans="1:14" x14ac:dyDescent="0.25">
      <c r="A1595" s="3">
        <v>1592</v>
      </c>
      <c r="B1595" t="s">
        <v>986</v>
      </c>
      <c r="C1595" t="s">
        <v>986</v>
      </c>
      <c r="D1595" t="s">
        <v>987</v>
      </c>
      <c r="E1595" t="s">
        <v>988</v>
      </c>
      <c r="F1595" t="s">
        <v>988</v>
      </c>
      <c r="G1595" s="1">
        <v>43438</v>
      </c>
      <c r="H1595" s="1">
        <v>43508</v>
      </c>
      <c r="I1595" s="1">
        <v>43873</v>
      </c>
      <c r="J1595" s="966" t="s">
        <v>17539</v>
      </c>
      <c r="K1595" t="s">
        <v>17540</v>
      </c>
      <c r="L1595" t="s">
        <v>17541</v>
      </c>
      <c r="M1595" t="s">
        <v>17539</v>
      </c>
      <c r="N1595" t="s">
        <v>17541</v>
      </c>
    </row>
    <row r="1596" spans="1:14" x14ac:dyDescent="0.25">
      <c r="A1596" s="3">
        <v>1593</v>
      </c>
      <c r="B1596" t="s">
        <v>986</v>
      </c>
      <c r="C1596" t="s">
        <v>986</v>
      </c>
      <c r="D1596" t="s">
        <v>987</v>
      </c>
      <c r="E1596" t="s">
        <v>988</v>
      </c>
      <c r="F1596" t="s">
        <v>988</v>
      </c>
      <c r="G1596" s="1">
        <v>43438</v>
      </c>
      <c r="H1596" s="1">
        <v>43508</v>
      </c>
      <c r="I1596" s="1">
        <v>43873</v>
      </c>
      <c r="J1596" s="966" t="s">
        <v>17484</v>
      </c>
      <c r="K1596" t="s">
        <v>17485</v>
      </c>
      <c r="L1596" t="s">
        <v>17486</v>
      </c>
      <c r="M1596" t="s">
        <v>17484</v>
      </c>
      <c r="N1596" t="s">
        <v>17486</v>
      </c>
    </row>
    <row r="1597" spans="1:14" x14ac:dyDescent="0.25">
      <c r="A1597" s="3">
        <v>1594</v>
      </c>
      <c r="B1597" t="s">
        <v>986</v>
      </c>
      <c r="C1597" t="s">
        <v>986</v>
      </c>
      <c r="D1597" t="s">
        <v>987</v>
      </c>
      <c r="E1597" t="s">
        <v>988</v>
      </c>
      <c r="F1597" t="s">
        <v>988</v>
      </c>
      <c r="G1597" s="1">
        <v>43438</v>
      </c>
      <c r="H1597" s="1">
        <v>43508</v>
      </c>
      <c r="I1597" s="1">
        <v>43873</v>
      </c>
      <c r="J1597" s="966" t="s">
        <v>17554</v>
      </c>
      <c r="K1597" t="s">
        <v>17555</v>
      </c>
      <c r="L1597" t="s">
        <v>17556</v>
      </c>
      <c r="M1597" t="s">
        <v>17554</v>
      </c>
      <c r="N1597" t="s">
        <v>17556</v>
      </c>
    </row>
    <row r="1598" spans="1:14" x14ac:dyDescent="0.25">
      <c r="A1598" s="3">
        <v>1595</v>
      </c>
      <c r="B1598" t="s">
        <v>986</v>
      </c>
      <c r="C1598" t="s">
        <v>986</v>
      </c>
      <c r="D1598" t="s">
        <v>987</v>
      </c>
      <c r="E1598" t="s">
        <v>988</v>
      </c>
      <c r="F1598" t="s">
        <v>988</v>
      </c>
      <c r="G1598" s="1">
        <v>43438</v>
      </c>
      <c r="H1598" s="1">
        <v>43508</v>
      </c>
      <c r="I1598" s="1">
        <v>43873</v>
      </c>
      <c r="J1598" s="966" t="s">
        <v>17496</v>
      </c>
      <c r="K1598" t="s">
        <v>17497</v>
      </c>
      <c r="L1598" t="s">
        <v>17498</v>
      </c>
      <c r="M1598" t="s">
        <v>17496</v>
      </c>
      <c r="N1598" t="s">
        <v>17498</v>
      </c>
    </row>
    <row r="1599" spans="1:14" x14ac:dyDescent="0.25">
      <c r="A1599" s="3">
        <v>1596</v>
      </c>
      <c r="B1599" t="s">
        <v>986</v>
      </c>
      <c r="C1599" t="s">
        <v>986</v>
      </c>
      <c r="D1599" t="s">
        <v>987</v>
      </c>
      <c r="E1599" t="s">
        <v>988</v>
      </c>
      <c r="F1599" t="s">
        <v>988</v>
      </c>
      <c r="G1599" s="1">
        <v>43438</v>
      </c>
      <c r="H1599" s="1">
        <v>43508</v>
      </c>
      <c r="I1599" s="1">
        <v>43873</v>
      </c>
      <c r="J1599" s="966" t="s">
        <v>17490</v>
      </c>
      <c r="K1599" t="s">
        <v>17491</v>
      </c>
      <c r="L1599" t="s">
        <v>17492</v>
      </c>
      <c r="M1599" t="s">
        <v>17490</v>
      </c>
      <c r="N1599" t="s">
        <v>17492</v>
      </c>
    </row>
    <row r="1600" spans="1:14" x14ac:dyDescent="0.25">
      <c r="A1600" s="3">
        <v>1597</v>
      </c>
      <c r="B1600" t="s">
        <v>986</v>
      </c>
      <c r="C1600" t="s">
        <v>986</v>
      </c>
      <c r="D1600" t="s">
        <v>987</v>
      </c>
      <c r="E1600" t="s">
        <v>988</v>
      </c>
      <c r="F1600" t="s">
        <v>988</v>
      </c>
      <c r="G1600" s="1">
        <v>43438</v>
      </c>
      <c r="H1600" s="1">
        <v>43508</v>
      </c>
      <c r="I1600" s="1">
        <v>43873</v>
      </c>
      <c r="J1600" s="966" t="s">
        <v>17557</v>
      </c>
      <c r="K1600" t="s">
        <v>17558</v>
      </c>
      <c r="L1600" t="s">
        <v>17559</v>
      </c>
      <c r="M1600" t="s">
        <v>17557</v>
      </c>
      <c r="N1600" t="s">
        <v>17559</v>
      </c>
    </row>
    <row r="1601" spans="1:14" x14ac:dyDescent="0.25">
      <c r="A1601" s="3">
        <v>1598</v>
      </c>
      <c r="B1601" t="s">
        <v>986</v>
      </c>
      <c r="C1601" t="s">
        <v>986</v>
      </c>
      <c r="D1601" t="s">
        <v>987</v>
      </c>
      <c r="E1601" t="s">
        <v>988</v>
      </c>
      <c r="F1601" t="s">
        <v>988</v>
      </c>
      <c r="G1601" s="1">
        <v>43438</v>
      </c>
      <c r="H1601" s="1">
        <v>43508</v>
      </c>
      <c r="I1601" s="1">
        <v>43873</v>
      </c>
      <c r="J1601" s="966" t="s">
        <v>19991</v>
      </c>
      <c r="K1601" t="s">
        <v>19992</v>
      </c>
      <c r="L1601" t="s">
        <v>19993</v>
      </c>
      <c r="M1601" t="s">
        <v>19991</v>
      </c>
      <c r="N1601" t="s">
        <v>19993</v>
      </c>
    </row>
    <row r="1602" spans="1:14" x14ac:dyDescent="0.25">
      <c r="A1602" s="3">
        <v>1599</v>
      </c>
      <c r="B1602" t="s">
        <v>986</v>
      </c>
      <c r="C1602" t="s">
        <v>986</v>
      </c>
      <c r="D1602" t="s">
        <v>987</v>
      </c>
      <c r="E1602" t="s">
        <v>988</v>
      </c>
      <c r="F1602" t="s">
        <v>988</v>
      </c>
      <c r="G1602" s="1">
        <v>43438</v>
      </c>
      <c r="H1602" s="1">
        <v>43508</v>
      </c>
      <c r="I1602" s="1">
        <v>43873</v>
      </c>
      <c r="J1602" s="966" t="s">
        <v>17530</v>
      </c>
      <c r="K1602" t="s">
        <v>17531</v>
      </c>
      <c r="L1602" t="s">
        <v>17532</v>
      </c>
      <c r="M1602" t="s">
        <v>17530</v>
      </c>
      <c r="N1602" t="s">
        <v>17532</v>
      </c>
    </row>
    <row r="1603" spans="1:14" x14ac:dyDescent="0.25">
      <c r="A1603" s="3">
        <v>1600</v>
      </c>
      <c r="B1603" t="s">
        <v>986</v>
      </c>
      <c r="C1603" t="s">
        <v>986</v>
      </c>
      <c r="D1603" t="s">
        <v>987</v>
      </c>
      <c r="E1603" t="s">
        <v>988</v>
      </c>
      <c r="F1603" t="s">
        <v>988</v>
      </c>
      <c r="G1603" s="1">
        <v>43438</v>
      </c>
      <c r="H1603" s="1">
        <v>43508</v>
      </c>
      <c r="I1603" s="1">
        <v>43873</v>
      </c>
      <c r="J1603" s="966" t="s">
        <v>19994</v>
      </c>
      <c r="K1603" t="s">
        <v>19995</v>
      </c>
      <c r="L1603" t="s">
        <v>19996</v>
      </c>
      <c r="M1603" t="s">
        <v>19994</v>
      </c>
      <c r="N1603" t="s">
        <v>19996</v>
      </c>
    </row>
    <row r="1604" spans="1:14" x14ac:dyDescent="0.25">
      <c r="A1604" s="3">
        <v>1601</v>
      </c>
      <c r="B1604" t="s">
        <v>986</v>
      </c>
      <c r="C1604" t="s">
        <v>986</v>
      </c>
      <c r="D1604" t="s">
        <v>987</v>
      </c>
      <c r="E1604" t="s">
        <v>988</v>
      </c>
      <c r="F1604" t="s">
        <v>988</v>
      </c>
      <c r="G1604" s="1">
        <v>43438</v>
      </c>
      <c r="H1604" s="1">
        <v>43508</v>
      </c>
      <c r="I1604" s="1">
        <v>43873</v>
      </c>
      <c r="J1604" s="966" t="s">
        <v>19997</v>
      </c>
      <c r="K1604" t="s">
        <v>19998</v>
      </c>
      <c r="L1604" t="s">
        <v>19999</v>
      </c>
      <c r="M1604" t="s">
        <v>19997</v>
      </c>
      <c r="N1604" t="s">
        <v>19999</v>
      </c>
    </row>
    <row r="1605" spans="1:14" x14ac:dyDescent="0.25">
      <c r="A1605" s="3">
        <v>1602</v>
      </c>
      <c r="B1605" t="s">
        <v>986</v>
      </c>
      <c r="C1605" t="s">
        <v>986</v>
      </c>
      <c r="D1605" t="s">
        <v>987</v>
      </c>
      <c r="E1605" t="s">
        <v>988</v>
      </c>
      <c r="F1605" t="s">
        <v>988</v>
      </c>
      <c r="G1605" s="1">
        <v>43438</v>
      </c>
      <c r="H1605" s="1">
        <v>43508</v>
      </c>
      <c r="I1605" s="1">
        <v>43873</v>
      </c>
      <c r="J1605" s="966" t="s">
        <v>17508</v>
      </c>
      <c r="K1605" t="s">
        <v>17509</v>
      </c>
      <c r="L1605" t="s">
        <v>17510</v>
      </c>
      <c r="M1605" t="s">
        <v>17508</v>
      </c>
      <c r="N1605" t="s">
        <v>17510</v>
      </c>
    </row>
    <row r="1606" spans="1:14" x14ac:dyDescent="0.25">
      <c r="A1606" s="3">
        <v>1603</v>
      </c>
      <c r="B1606" t="s">
        <v>986</v>
      </c>
      <c r="C1606" t="s">
        <v>986</v>
      </c>
      <c r="D1606" t="s">
        <v>987</v>
      </c>
      <c r="E1606" t="s">
        <v>988</v>
      </c>
      <c r="F1606" t="s">
        <v>988</v>
      </c>
      <c r="G1606" s="1">
        <v>43438</v>
      </c>
      <c r="H1606" s="1">
        <v>43508</v>
      </c>
      <c r="I1606" s="1">
        <v>43873</v>
      </c>
      <c r="J1606" s="966" t="s">
        <v>20000</v>
      </c>
      <c r="K1606" t="s">
        <v>20001</v>
      </c>
      <c r="L1606" t="s">
        <v>20002</v>
      </c>
      <c r="M1606" t="s">
        <v>20000</v>
      </c>
      <c r="N1606" t="s">
        <v>20002</v>
      </c>
    </row>
    <row r="1607" spans="1:14" x14ac:dyDescent="0.25">
      <c r="A1607" s="3">
        <v>1604</v>
      </c>
      <c r="B1607" t="s">
        <v>986</v>
      </c>
      <c r="C1607" t="s">
        <v>986</v>
      </c>
      <c r="D1607" t="s">
        <v>987</v>
      </c>
      <c r="E1607" t="s">
        <v>988</v>
      </c>
      <c r="F1607" t="s">
        <v>988</v>
      </c>
      <c r="G1607" s="1">
        <v>43438</v>
      </c>
      <c r="H1607" s="1">
        <v>43508</v>
      </c>
      <c r="I1607" s="1">
        <v>43873</v>
      </c>
      <c r="J1607" s="966" t="s">
        <v>17542</v>
      </c>
      <c r="K1607" t="s">
        <v>17543</v>
      </c>
      <c r="L1607" t="s">
        <v>17544</v>
      </c>
      <c r="M1607" t="s">
        <v>17542</v>
      </c>
      <c r="N1607" t="s">
        <v>17544</v>
      </c>
    </row>
    <row r="1608" spans="1:14" x14ac:dyDescent="0.25">
      <c r="A1608" s="3">
        <v>1605</v>
      </c>
      <c r="B1608" t="s">
        <v>986</v>
      </c>
      <c r="C1608" t="s">
        <v>986</v>
      </c>
      <c r="D1608" t="s">
        <v>987</v>
      </c>
      <c r="E1608" t="s">
        <v>988</v>
      </c>
      <c r="F1608" t="s">
        <v>988</v>
      </c>
      <c r="G1608" s="1">
        <v>43438</v>
      </c>
      <c r="H1608" s="1">
        <v>43508</v>
      </c>
      <c r="I1608" s="1">
        <v>43873</v>
      </c>
      <c r="J1608" s="966" t="s">
        <v>17545</v>
      </c>
      <c r="K1608" t="s">
        <v>17546</v>
      </c>
      <c r="L1608" t="s">
        <v>17547</v>
      </c>
      <c r="M1608" t="s">
        <v>17545</v>
      </c>
      <c r="N1608" t="s">
        <v>17547</v>
      </c>
    </row>
    <row r="1609" spans="1:14" x14ac:dyDescent="0.25">
      <c r="A1609" s="3">
        <v>1606</v>
      </c>
      <c r="B1609" t="s">
        <v>986</v>
      </c>
      <c r="C1609" t="s">
        <v>986</v>
      </c>
      <c r="D1609" t="s">
        <v>987</v>
      </c>
      <c r="E1609" t="s">
        <v>988</v>
      </c>
      <c r="F1609" t="s">
        <v>988</v>
      </c>
      <c r="G1609" s="1">
        <v>43438</v>
      </c>
      <c r="H1609" s="1">
        <v>43508</v>
      </c>
      <c r="I1609" s="1">
        <v>43873</v>
      </c>
      <c r="J1609" s="966" t="s">
        <v>17502</v>
      </c>
      <c r="K1609" t="s">
        <v>17503</v>
      </c>
      <c r="L1609" t="s">
        <v>17504</v>
      </c>
      <c r="M1609" t="s">
        <v>17502</v>
      </c>
      <c r="N1609" t="s">
        <v>17504</v>
      </c>
    </row>
    <row r="1610" spans="1:14" x14ac:dyDescent="0.25">
      <c r="A1610" s="3">
        <v>1607</v>
      </c>
      <c r="B1610" t="s">
        <v>986</v>
      </c>
      <c r="C1610" t="s">
        <v>986</v>
      </c>
      <c r="D1610" t="s">
        <v>987</v>
      </c>
      <c r="E1610" t="s">
        <v>988</v>
      </c>
      <c r="F1610" t="s">
        <v>988</v>
      </c>
      <c r="G1610" s="1">
        <v>43438</v>
      </c>
      <c r="H1610" s="1">
        <v>43508</v>
      </c>
      <c r="I1610" s="1">
        <v>43873</v>
      </c>
      <c r="J1610" s="966" t="s">
        <v>17548</v>
      </c>
      <c r="K1610" t="s">
        <v>17549</v>
      </c>
      <c r="L1610" t="s">
        <v>17550</v>
      </c>
      <c r="M1610" t="s">
        <v>17548</v>
      </c>
      <c r="N1610" t="s">
        <v>17550</v>
      </c>
    </row>
    <row r="1611" spans="1:14" x14ac:dyDescent="0.25">
      <c r="A1611" s="3">
        <v>1608</v>
      </c>
      <c r="B1611" t="s">
        <v>986</v>
      </c>
      <c r="C1611" t="s">
        <v>986</v>
      </c>
      <c r="D1611" t="s">
        <v>987</v>
      </c>
      <c r="E1611" t="s">
        <v>988</v>
      </c>
      <c r="F1611" t="s">
        <v>988</v>
      </c>
      <c r="G1611" s="1">
        <v>43438</v>
      </c>
      <c r="H1611" s="1">
        <v>43508</v>
      </c>
      <c r="I1611" s="1">
        <v>43873</v>
      </c>
      <c r="J1611" s="966" t="s">
        <v>20003</v>
      </c>
      <c r="K1611" t="s">
        <v>20004</v>
      </c>
      <c r="L1611" t="s">
        <v>20005</v>
      </c>
      <c r="M1611" t="s">
        <v>20003</v>
      </c>
      <c r="N1611" t="s">
        <v>20005</v>
      </c>
    </row>
    <row r="1612" spans="1:14" x14ac:dyDescent="0.25">
      <c r="A1612" s="3">
        <v>1609</v>
      </c>
      <c r="B1612" t="s">
        <v>986</v>
      </c>
      <c r="C1612" t="s">
        <v>986</v>
      </c>
      <c r="D1612" t="s">
        <v>987</v>
      </c>
      <c r="E1612" t="s">
        <v>988</v>
      </c>
      <c r="F1612" t="s">
        <v>988</v>
      </c>
      <c r="G1612" s="1">
        <v>43438</v>
      </c>
      <c r="H1612" s="1">
        <v>43508</v>
      </c>
      <c r="I1612" s="1">
        <v>43873</v>
      </c>
      <c r="J1612" s="966" t="s">
        <v>17499</v>
      </c>
      <c r="K1612" t="s">
        <v>17500</v>
      </c>
      <c r="L1612" t="s">
        <v>17501</v>
      </c>
      <c r="M1612" t="s">
        <v>17499</v>
      </c>
      <c r="N1612" t="s">
        <v>17501</v>
      </c>
    </row>
    <row r="1613" spans="1:14" x14ac:dyDescent="0.25">
      <c r="A1613" s="3">
        <v>1610</v>
      </c>
      <c r="B1613" t="s">
        <v>986</v>
      </c>
      <c r="C1613" t="s">
        <v>986</v>
      </c>
      <c r="D1613" t="s">
        <v>987</v>
      </c>
      <c r="E1613" t="s">
        <v>988</v>
      </c>
      <c r="F1613" t="s">
        <v>988</v>
      </c>
      <c r="G1613" s="1">
        <v>43438</v>
      </c>
      <c r="H1613" s="1">
        <v>43508</v>
      </c>
      <c r="I1613" s="1">
        <v>43873</v>
      </c>
      <c r="J1613" s="966" t="s">
        <v>17551</v>
      </c>
      <c r="K1613" t="s">
        <v>17552</v>
      </c>
      <c r="L1613" t="s">
        <v>17553</v>
      </c>
      <c r="M1613" t="s">
        <v>17551</v>
      </c>
      <c r="N1613" t="s">
        <v>17553</v>
      </c>
    </row>
    <row r="1614" spans="1:14" x14ac:dyDescent="0.25">
      <c r="A1614" s="3">
        <v>1611</v>
      </c>
      <c r="B1614" t="s">
        <v>986</v>
      </c>
      <c r="C1614" t="s">
        <v>986</v>
      </c>
      <c r="D1614" t="s">
        <v>987</v>
      </c>
      <c r="E1614" t="s">
        <v>988</v>
      </c>
      <c r="F1614" t="s">
        <v>988</v>
      </c>
      <c r="G1614" s="1">
        <v>43438</v>
      </c>
      <c r="H1614" s="1">
        <v>43508</v>
      </c>
      <c r="I1614" s="1">
        <v>43873</v>
      </c>
      <c r="J1614" s="966" t="s">
        <v>17487</v>
      </c>
      <c r="K1614" t="s">
        <v>17488</v>
      </c>
      <c r="L1614" t="s">
        <v>17489</v>
      </c>
      <c r="M1614" t="s">
        <v>17487</v>
      </c>
      <c r="N1614" t="s">
        <v>17489</v>
      </c>
    </row>
    <row r="1615" spans="1:14" x14ac:dyDescent="0.25">
      <c r="A1615" s="3">
        <v>1612</v>
      </c>
      <c r="B1615" t="s">
        <v>986</v>
      </c>
      <c r="C1615" t="s">
        <v>986</v>
      </c>
      <c r="D1615" t="s">
        <v>987</v>
      </c>
      <c r="E1615" t="s">
        <v>988</v>
      </c>
      <c r="F1615" t="s">
        <v>988</v>
      </c>
      <c r="G1615" s="1">
        <v>43438</v>
      </c>
      <c r="H1615" s="1">
        <v>43508</v>
      </c>
      <c r="I1615" s="1">
        <v>43873</v>
      </c>
      <c r="J1615" s="966" t="s">
        <v>17493</v>
      </c>
      <c r="K1615" t="s">
        <v>17494</v>
      </c>
      <c r="L1615" t="s">
        <v>17495</v>
      </c>
      <c r="M1615" t="s">
        <v>17493</v>
      </c>
      <c r="N1615" t="s">
        <v>17495</v>
      </c>
    </row>
    <row r="1616" spans="1:14" x14ac:dyDescent="0.25">
      <c r="A1616" s="3">
        <v>1613</v>
      </c>
      <c r="B1616" t="s">
        <v>986</v>
      </c>
      <c r="C1616" t="s">
        <v>986</v>
      </c>
      <c r="D1616" t="s">
        <v>987</v>
      </c>
      <c r="E1616" t="s">
        <v>988</v>
      </c>
      <c r="F1616" t="s">
        <v>988</v>
      </c>
      <c r="G1616" s="1">
        <v>43438</v>
      </c>
      <c r="H1616" s="1">
        <v>43508</v>
      </c>
      <c r="I1616" s="1">
        <v>43873</v>
      </c>
      <c r="J1616" s="966" t="s">
        <v>20006</v>
      </c>
      <c r="K1616" t="s">
        <v>20007</v>
      </c>
      <c r="L1616" t="s">
        <v>20008</v>
      </c>
      <c r="M1616" t="s">
        <v>20006</v>
      </c>
      <c r="N1616" t="s">
        <v>20008</v>
      </c>
    </row>
    <row r="1617" spans="1:14" x14ac:dyDescent="0.25">
      <c r="A1617" s="3">
        <v>1614</v>
      </c>
      <c r="B1617" t="s">
        <v>986</v>
      </c>
      <c r="C1617" t="s">
        <v>986</v>
      </c>
      <c r="D1617" t="s">
        <v>987</v>
      </c>
      <c r="E1617" t="s">
        <v>988</v>
      </c>
      <c r="F1617" t="s">
        <v>988</v>
      </c>
      <c r="G1617" s="1">
        <v>43438</v>
      </c>
      <c r="H1617" s="1">
        <v>43508</v>
      </c>
      <c r="I1617" s="1">
        <v>43873</v>
      </c>
      <c r="J1617" s="966" t="s">
        <v>17527</v>
      </c>
      <c r="K1617" t="s">
        <v>17528</v>
      </c>
      <c r="L1617" t="s">
        <v>17529</v>
      </c>
      <c r="M1617" t="s">
        <v>17527</v>
      </c>
      <c r="N1617" t="s">
        <v>17529</v>
      </c>
    </row>
    <row r="1618" spans="1:14" x14ac:dyDescent="0.25">
      <c r="A1618" s="3">
        <v>1615</v>
      </c>
      <c r="B1618" t="s">
        <v>986</v>
      </c>
      <c r="C1618" t="s">
        <v>986</v>
      </c>
      <c r="D1618" t="s">
        <v>987</v>
      </c>
      <c r="E1618" t="s">
        <v>988</v>
      </c>
      <c r="F1618" t="s">
        <v>988</v>
      </c>
      <c r="G1618" s="1">
        <v>43438</v>
      </c>
      <c r="H1618" s="1">
        <v>43508</v>
      </c>
      <c r="I1618" s="1">
        <v>43873</v>
      </c>
      <c r="J1618" s="966" t="s">
        <v>17514</v>
      </c>
      <c r="K1618" t="s">
        <v>17515</v>
      </c>
      <c r="L1618" t="s">
        <v>17516</v>
      </c>
      <c r="M1618" t="s">
        <v>17514</v>
      </c>
      <c r="N1618" t="s">
        <v>17516</v>
      </c>
    </row>
    <row r="1619" spans="1:14" x14ac:dyDescent="0.25">
      <c r="A1619" s="3">
        <v>1616</v>
      </c>
      <c r="B1619" t="s">
        <v>986</v>
      </c>
      <c r="C1619" t="s">
        <v>986</v>
      </c>
      <c r="D1619" t="s">
        <v>987</v>
      </c>
      <c r="E1619" t="s">
        <v>988</v>
      </c>
      <c r="F1619" t="s">
        <v>988</v>
      </c>
      <c r="G1619" s="1">
        <v>43438</v>
      </c>
      <c r="H1619" s="1">
        <v>43508</v>
      </c>
      <c r="I1619" s="1">
        <v>43873</v>
      </c>
      <c r="J1619" s="966" t="s">
        <v>17511</v>
      </c>
      <c r="K1619" t="s">
        <v>17512</v>
      </c>
      <c r="L1619" t="s">
        <v>17513</v>
      </c>
      <c r="M1619" t="s">
        <v>17511</v>
      </c>
      <c r="N1619" t="s">
        <v>17513</v>
      </c>
    </row>
    <row r="1620" spans="1:14" x14ac:dyDescent="0.25">
      <c r="A1620" s="3">
        <v>1617</v>
      </c>
      <c r="B1620" t="s">
        <v>986</v>
      </c>
      <c r="C1620" t="s">
        <v>986</v>
      </c>
      <c r="D1620" t="s">
        <v>987</v>
      </c>
      <c r="E1620" t="s">
        <v>988</v>
      </c>
      <c r="F1620" t="s">
        <v>988</v>
      </c>
      <c r="G1620" s="1">
        <v>43438</v>
      </c>
      <c r="H1620" s="1">
        <v>43508</v>
      </c>
      <c r="I1620" s="1">
        <v>43873</v>
      </c>
      <c r="J1620" s="966" t="s">
        <v>17505</v>
      </c>
      <c r="K1620" t="s">
        <v>17506</v>
      </c>
      <c r="L1620" t="s">
        <v>17507</v>
      </c>
      <c r="M1620" t="s">
        <v>17505</v>
      </c>
      <c r="N1620" t="s">
        <v>17507</v>
      </c>
    </row>
    <row r="1621" spans="1:14" x14ac:dyDescent="0.25">
      <c r="A1621" s="3">
        <v>1618</v>
      </c>
      <c r="B1621" t="s">
        <v>986</v>
      </c>
      <c r="C1621" t="s">
        <v>986</v>
      </c>
      <c r="D1621" t="s">
        <v>987</v>
      </c>
      <c r="E1621" t="s">
        <v>988</v>
      </c>
      <c r="F1621" t="s">
        <v>988</v>
      </c>
      <c r="G1621" s="1">
        <v>43438</v>
      </c>
      <c r="H1621" s="1">
        <v>43508</v>
      </c>
      <c r="I1621" s="1">
        <v>43873</v>
      </c>
      <c r="J1621" s="966" t="s">
        <v>17517</v>
      </c>
      <c r="K1621" t="s">
        <v>17518</v>
      </c>
      <c r="L1621" t="s">
        <v>17519</v>
      </c>
      <c r="M1621" t="s">
        <v>17517</v>
      </c>
      <c r="N1621" t="s">
        <v>17519</v>
      </c>
    </row>
    <row r="1622" spans="1:14" x14ac:dyDescent="0.25">
      <c r="A1622" s="3">
        <v>1619</v>
      </c>
      <c r="B1622" t="s">
        <v>986</v>
      </c>
      <c r="C1622" t="s">
        <v>986</v>
      </c>
      <c r="D1622" t="s">
        <v>987</v>
      </c>
      <c r="E1622" t="s">
        <v>988</v>
      </c>
      <c r="F1622" t="s">
        <v>988</v>
      </c>
      <c r="G1622" s="1">
        <v>43438</v>
      </c>
      <c r="H1622" s="1">
        <v>43508</v>
      </c>
      <c r="I1622" s="1">
        <v>43873</v>
      </c>
      <c r="J1622" s="966" t="s">
        <v>17521</v>
      </c>
      <c r="K1622" t="s">
        <v>17522</v>
      </c>
      <c r="L1622" t="s">
        <v>17523</v>
      </c>
      <c r="M1622" t="s">
        <v>17521</v>
      </c>
      <c r="N1622" t="s">
        <v>17523</v>
      </c>
    </row>
    <row r="1623" spans="1:14" x14ac:dyDescent="0.25">
      <c r="A1623" s="3">
        <v>1620</v>
      </c>
      <c r="B1623" t="s">
        <v>986</v>
      </c>
      <c r="C1623" t="s">
        <v>986</v>
      </c>
      <c r="D1623" t="s">
        <v>987</v>
      </c>
      <c r="E1623" t="s">
        <v>988</v>
      </c>
      <c r="F1623" t="s">
        <v>988</v>
      </c>
      <c r="G1623" s="1">
        <v>43438</v>
      </c>
      <c r="H1623" s="1">
        <v>43508</v>
      </c>
      <c r="I1623" s="1">
        <v>43873</v>
      </c>
      <c r="J1623" s="966" t="s">
        <v>17524</v>
      </c>
      <c r="K1623" t="s">
        <v>17525</v>
      </c>
      <c r="L1623" t="s">
        <v>17526</v>
      </c>
      <c r="M1623" t="s">
        <v>17524</v>
      </c>
      <c r="N1623" t="s">
        <v>17526</v>
      </c>
    </row>
    <row r="1624" spans="1:14" x14ac:dyDescent="0.25">
      <c r="A1624" s="3">
        <v>1621</v>
      </c>
      <c r="B1624" t="s">
        <v>986</v>
      </c>
      <c r="C1624" t="s">
        <v>986</v>
      </c>
      <c r="D1624" t="s">
        <v>987</v>
      </c>
      <c r="E1624" t="s">
        <v>988</v>
      </c>
      <c r="F1624" t="s">
        <v>988</v>
      </c>
      <c r="G1624" s="1">
        <v>43438</v>
      </c>
      <c r="H1624" s="1">
        <v>43508</v>
      </c>
      <c r="I1624" s="1">
        <v>43873</v>
      </c>
      <c r="J1624" s="966" t="s">
        <v>20009</v>
      </c>
      <c r="K1624" t="s">
        <v>20010</v>
      </c>
      <c r="L1624" t="s">
        <v>20011</v>
      </c>
      <c r="M1624" t="s">
        <v>20009</v>
      </c>
      <c r="N1624" t="s">
        <v>20011</v>
      </c>
    </row>
    <row r="1625" spans="1:14" x14ac:dyDescent="0.25">
      <c r="A1625" s="3">
        <v>1622</v>
      </c>
      <c r="B1625" t="s">
        <v>989</v>
      </c>
      <c r="C1625" t="s">
        <v>989</v>
      </c>
      <c r="D1625" t="s">
        <v>990</v>
      </c>
      <c r="E1625" t="s">
        <v>991</v>
      </c>
      <c r="F1625" t="s">
        <v>991</v>
      </c>
      <c r="G1625" s="1">
        <v>43448</v>
      </c>
      <c r="H1625" s="1">
        <v>43508</v>
      </c>
      <c r="I1625" s="1">
        <v>43873</v>
      </c>
      <c r="J1625" s="966" t="s">
        <v>17741</v>
      </c>
      <c r="K1625" t="s">
        <v>17742</v>
      </c>
      <c r="L1625" t="s">
        <v>17743</v>
      </c>
      <c r="M1625" t="s">
        <v>17741</v>
      </c>
      <c r="N1625" t="s">
        <v>17743</v>
      </c>
    </row>
    <row r="1626" spans="1:14" x14ac:dyDescent="0.25">
      <c r="A1626" s="3">
        <v>1623</v>
      </c>
      <c r="B1626" t="s">
        <v>989</v>
      </c>
      <c r="C1626" t="s">
        <v>989</v>
      </c>
      <c r="D1626" t="s">
        <v>990</v>
      </c>
      <c r="E1626" t="s">
        <v>991</v>
      </c>
      <c r="F1626" t="s">
        <v>991</v>
      </c>
      <c r="G1626" s="1">
        <v>43448</v>
      </c>
      <c r="H1626" s="1">
        <v>43508</v>
      </c>
      <c r="I1626" s="1">
        <v>43873</v>
      </c>
      <c r="J1626" s="966" t="s">
        <v>20012</v>
      </c>
      <c r="K1626" t="s">
        <v>20013</v>
      </c>
      <c r="L1626" t="s">
        <v>20014</v>
      </c>
      <c r="M1626" t="s">
        <v>20012</v>
      </c>
      <c r="N1626" t="s">
        <v>20014</v>
      </c>
    </row>
    <row r="1627" spans="1:14" x14ac:dyDescent="0.25">
      <c r="A1627" s="3">
        <v>1624</v>
      </c>
      <c r="B1627" t="s">
        <v>989</v>
      </c>
      <c r="C1627" t="s">
        <v>989</v>
      </c>
      <c r="D1627" t="s">
        <v>990</v>
      </c>
      <c r="E1627" t="s">
        <v>991</v>
      </c>
      <c r="F1627" t="s">
        <v>991</v>
      </c>
      <c r="G1627" s="1">
        <v>43448</v>
      </c>
      <c r="H1627" s="1">
        <v>43508</v>
      </c>
      <c r="I1627" s="1">
        <v>43873</v>
      </c>
      <c r="J1627" s="966" t="s">
        <v>17735</v>
      </c>
      <c r="K1627" t="s">
        <v>17736</v>
      </c>
      <c r="L1627" t="s">
        <v>17737</v>
      </c>
      <c r="M1627" t="s">
        <v>17735</v>
      </c>
      <c r="N1627" t="s">
        <v>17737</v>
      </c>
    </row>
    <row r="1628" spans="1:14" x14ac:dyDescent="0.25">
      <c r="A1628" s="3">
        <v>1625</v>
      </c>
      <c r="B1628" t="s">
        <v>989</v>
      </c>
      <c r="C1628" t="s">
        <v>989</v>
      </c>
      <c r="D1628" t="s">
        <v>990</v>
      </c>
      <c r="E1628" t="s">
        <v>991</v>
      </c>
      <c r="F1628" t="s">
        <v>991</v>
      </c>
      <c r="G1628" s="1">
        <v>43448</v>
      </c>
      <c r="H1628" s="1">
        <v>43508</v>
      </c>
      <c r="I1628" s="1">
        <v>43873</v>
      </c>
      <c r="J1628" s="966" t="s">
        <v>20015</v>
      </c>
      <c r="K1628" t="s">
        <v>20016</v>
      </c>
      <c r="L1628" t="s">
        <v>20017</v>
      </c>
      <c r="M1628" t="s">
        <v>20015</v>
      </c>
      <c r="N1628" t="s">
        <v>20017</v>
      </c>
    </row>
    <row r="1629" spans="1:14" x14ac:dyDescent="0.25">
      <c r="A1629" s="3">
        <v>1626</v>
      </c>
      <c r="B1629" t="s">
        <v>989</v>
      </c>
      <c r="C1629" t="s">
        <v>989</v>
      </c>
      <c r="D1629" t="s">
        <v>990</v>
      </c>
      <c r="E1629" t="s">
        <v>991</v>
      </c>
      <c r="F1629" t="s">
        <v>991</v>
      </c>
      <c r="G1629" s="1">
        <v>43448</v>
      </c>
      <c r="H1629" s="1">
        <v>43508</v>
      </c>
      <c r="I1629" s="1">
        <v>43873</v>
      </c>
      <c r="J1629" s="966" t="s">
        <v>17726</v>
      </c>
      <c r="K1629" t="s">
        <v>17727</v>
      </c>
      <c r="L1629" t="s">
        <v>17728</v>
      </c>
      <c r="M1629" t="s">
        <v>17726</v>
      </c>
      <c r="N1629" t="s">
        <v>17728</v>
      </c>
    </row>
    <row r="1630" spans="1:14" x14ac:dyDescent="0.25">
      <c r="A1630" s="3">
        <v>1627</v>
      </c>
      <c r="B1630" t="s">
        <v>989</v>
      </c>
      <c r="C1630" t="s">
        <v>989</v>
      </c>
      <c r="D1630" t="s">
        <v>990</v>
      </c>
      <c r="E1630" t="s">
        <v>991</v>
      </c>
      <c r="F1630" t="s">
        <v>991</v>
      </c>
      <c r="G1630" s="1">
        <v>43448</v>
      </c>
      <c r="H1630" s="1">
        <v>43508</v>
      </c>
      <c r="I1630" s="1">
        <v>43873</v>
      </c>
      <c r="J1630" s="966" t="s">
        <v>17454</v>
      </c>
      <c r="K1630" t="s">
        <v>17455</v>
      </c>
      <c r="L1630" t="s">
        <v>17456</v>
      </c>
      <c r="M1630" t="s">
        <v>17454</v>
      </c>
      <c r="N1630" t="s">
        <v>17456</v>
      </c>
    </row>
    <row r="1631" spans="1:14" x14ac:dyDescent="0.25">
      <c r="A1631" s="3">
        <v>1628</v>
      </c>
      <c r="B1631" t="s">
        <v>989</v>
      </c>
      <c r="C1631" t="s">
        <v>989</v>
      </c>
      <c r="D1631" t="s">
        <v>990</v>
      </c>
      <c r="E1631" t="s">
        <v>991</v>
      </c>
      <c r="F1631" t="s">
        <v>991</v>
      </c>
      <c r="G1631" s="1">
        <v>43448</v>
      </c>
      <c r="H1631" s="1">
        <v>43508</v>
      </c>
      <c r="I1631" s="1">
        <v>43873</v>
      </c>
      <c r="J1631" s="966" t="s">
        <v>17680</v>
      </c>
      <c r="K1631" t="s">
        <v>17681</v>
      </c>
      <c r="L1631" t="s">
        <v>17682</v>
      </c>
      <c r="M1631" t="s">
        <v>17680</v>
      </c>
      <c r="N1631" t="s">
        <v>17682</v>
      </c>
    </row>
    <row r="1632" spans="1:14" x14ac:dyDescent="0.25">
      <c r="A1632" s="3">
        <v>1629</v>
      </c>
      <c r="B1632" t="s">
        <v>989</v>
      </c>
      <c r="C1632" t="s">
        <v>989</v>
      </c>
      <c r="D1632" t="s">
        <v>990</v>
      </c>
      <c r="E1632" t="s">
        <v>991</v>
      </c>
      <c r="F1632" t="s">
        <v>991</v>
      </c>
      <c r="G1632" s="1">
        <v>43448</v>
      </c>
      <c r="H1632" s="1">
        <v>43508</v>
      </c>
      <c r="I1632" s="1">
        <v>43873</v>
      </c>
      <c r="J1632" s="966" t="s">
        <v>17668</v>
      </c>
      <c r="K1632" t="s">
        <v>17669</v>
      </c>
      <c r="L1632" t="s">
        <v>17670</v>
      </c>
      <c r="M1632" t="s">
        <v>17668</v>
      </c>
      <c r="N1632" t="s">
        <v>17670</v>
      </c>
    </row>
    <row r="1633" spans="1:14" x14ac:dyDescent="0.25">
      <c r="A1633" s="3">
        <v>1630</v>
      </c>
      <c r="B1633" t="s">
        <v>989</v>
      </c>
      <c r="C1633" t="s">
        <v>989</v>
      </c>
      <c r="D1633" t="s">
        <v>990</v>
      </c>
      <c r="E1633" t="s">
        <v>991</v>
      </c>
      <c r="F1633" t="s">
        <v>991</v>
      </c>
      <c r="G1633" s="1">
        <v>43448</v>
      </c>
      <c r="H1633" s="1">
        <v>43508</v>
      </c>
      <c r="I1633" s="1">
        <v>43873</v>
      </c>
      <c r="J1633" s="966" t="s">
        <v>17768</v>
      </c>
      <c r="K1633" t="s">
        <v>20018</v>
      </c>
      <c r="L1633" t="s">
        <v>17769</v>
      </c>
      <c r="M1633" t="s">
        <v>17768</v>
      </c>
      <c r="N1633" t="s">
        <v>17769</v>
      </c>
    </row>
    <row r="1634" spans="1:14" x14ac:dyDescent="0.25">
      <c r="A1634" s="3">
        <v>1631</v>
      </c>
      <c r="B1634" t="s">
        <v>989</v>
      </c>
      <c r="C1634" t="s">
        <v>989</v>
      </c>
      <c r="D1634" t="s">
        <v>990</v>
      </c>
      <c r="E1634" t="s">
        <v>991</v>
      </c>
      <c r="F1634" t="s">
        <v>991</v>
      </c>
      <c r="G1634" s="1">
        <v>43448</v>
      </c>
      <c r="H1634" s="1">
        <v>43508</v>
      </c>
      <c r="I1634" s="1">
        <v>43873</v>
      </c>
      <c r="J1634" s="966" t="s">
        <v>17644</v>
      </c>
      <c r="K1634" t="s">
        <v>17645</v>
      </c>
      <c r="L1634" t="s">
        <v>17646</v>
      </c>
      <c r="M1634" t="s">
        <v>17644</v>
      </c>
      <c r="N1634" t="s">
        <v>17646</v>
      </c>
    </row>
    <row r="1635" spans="1:14" x14ac:dyDescent="0.25">
      <c r="A1635" s="3">
        <v>1632</v>
      </c>
      <c r="B1635" t="s">
        <v>989</v>
      </c>
      <c r="C1635" t="s">
        <v>989</v>
      </c>
      <c r="D1635" t="s">
        <v>990</v>
      </c>
      <c r="E1635" t="s">
        <v>991</v>
      </c>
      <c r="F1635" t="s">
        <v>991</v>
      </c>
      <c r="G1635" s="1">
        <v>43448</v>
      </c>
      <c r="H1635" s="1">
        <v>43508</v>
      </c>
      <c r="I1635" s="1">
        <v>43873</v>
      </c>
      <c r="J1635" s="966" t="s">
        <v>17750</v>
      </c>
      <c r="K1635" t="s">
        <v>17751</v>
      </c>
      <c r="L1635" t="s">
        <v>17752</v>
      </c>
      <c r="M1635" t="s">
        <v>17750</v>
      </c>
      <c r="N1635" t="s">
        <v>17752</v>
      </c>
    </row>
    <row r="1636" spans="1:14" x14ac:dyDescent="0.25">
      <c r="A1636" s="3">
        <v>1633</v>
      </c>
      <c r="B1636" t="s">
        <v>989</v>
      </c>
      <c r="C1636" t="s">
        <v>989</v>
      </c>
      <c r="D1636" t="s">
        <v>990</v>
      </c>
      <c r="E1636" t="s">
        <v>991</v>
      </c>
      <c r="F1636" t="s">
        <v>991</v>
      </c>
      <c r="G1636" s="1">
        <v>43448</v>
      </c>
      <c r="H1636" s="1">
        <v>43508</v>
      </c>
      <c r="I1636" s="1">
        <v>43873</v>
      </c>
      <c r="J1636" s="966" t="s">
        <v>17703</v>
      </c>
      <c r="K1636" t="s">
        <v>17704</v>
      </c>
      <c r="L1636" t="s">
        <v>17705</v>
      </c>
      <c r="M1636" t="s">
        <v>17703</v>
      </c>
      <c r="N1636" t="s">
        <v>17705</v>
      </c>
    </row>
    <row r="1637" spans="1:14" x14ac:dyDescent="0.25">
      <c r="A1637" s="3">
        <v>1634</v>
      </c>
      <c r="B1637" t="s">
        <v>989</v>
      </c>
      <c r="C1637" t="s">
        <v>989</v>
      </c>
      <c r="D1637" t="s">
        <v>990</v>
      </c>
      <c r="E1637" t="s">
        <v>991</v>
      </c>
      <c r="F1637" t="s">
        <v>991</v>
      </c>
      <c r="G1637" s="1">
        <v>43448</v>
      </c>
      <c r="H1637" s="1">
        <v>43508</v>
      </c>
      <c r="I1637" s="1">
        <v>43873</v>
      </c>
      <c r="J1637" s="966" t="s">
        <v>17451</v>
      </c>
      <c r="K1637" t="s">
        <v>17452</v>
      </c>
      <c r="L1637" t="s">
        <v>17453</v>
      </c>
      <c r="M1637" t="s">
        <v>17451</v>
      </c>
      <c r="N1637" t="s">
        <v>17453</v>
      </c>
    </row>
    <row r="1638" spans="1:14" x14ac:dyDescent="0.25">
      <c r="A1638" s="3">
        <v>1635</v>
      </c>
      <c r="B1638" t="s">
        <v>989</v>
      </c>
      <c r="C1638" t="s">
        <v>989</v>
      </c>
      <c r="D1638" t="s">
        <v>990</v>
      </c>
      <c r="E1638" t="s">
        <v>991</v>
      </c>
      <c r="F1638" t="s">
        <v>991</v>
      </c>
      <c r="G1638" s="1">
        <v>43448</v>
      </c>
      <c r="H1638" s="1">
        <v>43508</v>
      </c>
      <c r="I1638" s="1">
        <v>43873</v>
      </c>
      <c r="J1638" s="966" t="s">
        <v>17698</v>
      </c>
      <c r="K1638" t="s">
        <v>20019</v>
      </c>
      <c r="L1638" t="s">
        <v>17699</v>
      </c>
      <c r="M1638" t="s">
        <v>17698</v>
      </c>
      <c r="N1638" t="s">
        <v>17699</v>
      </c>
    </row>
    <row r="1639" spans="1:14" x14ac:dyDescent="0.25">
      <c r="A1639" s="3">
        <v>1636</v>
      </c>
      <c r="B1639" t="s">
        <v>989</v>
      </c>
      <c r="C1639" t="s">
        <v>989</v>
      </c>
      <c r="D1639" t="s">
        <v>990</v>
      </c>
      <c r="E1639" t="s">
        <v>991</v>
      </c>
      <c r="F1639" t="s">
        <v>991</v>
      </c>
      <c r="G1639" s="1">
        <v>43448</v>
      </c>
      <c r="H1639" s="1">
        <v>43508</v>
      </c>
      <c r="I1639" s="1">
        <v>43873</v>
      </c>
      <c r="J1639" s="966" t="s">
        <v>17700</v>
      </c>
      <c r="K1639" t="s">
        <v>17701</v>
      </c>
      <c r="L1639" t="s">
        <v>17702</v>
      </c>
      <c r="M1639" t="s">
        <v>17700</v>
      </c>
      <c r="N1639" t="s">
        <v>17702</v>
      </c>
    </row>
    <row r="1640" spans="1:14" x14ac:dyDescent="0.25">
      <c r="A1640" s="3">
        <v>1637</v>
      </c>
      <c r="B1640" t="s">
        <v>989</v>
      </c>
      <c r="C1640" t="s">
        <v>989</v>
      </c>
      <c r="D1640" t="s">
        <v>990</v>
      </c>
      <c r="E1640" t="s">
        <v>991</v>
      </c>
      <c r="F1640" t="s">
        <v>991</v>
      </c>
      <c r="G1640" s="1">
        <v>43448</v>
      </c>
      <c r="H1640" s="1">
        <v>43508</v>
      </c>
      <c r="I1640" s="1">
        <v>43873</v>
      </c>
      <c r="J1640" s="966" t="s">
        <v>20020</v>
      </c>
      <c r="K1640" t="s">
        <v>20021</v>
      </c>
      <c r="L1640" t="s">
        <v>17658</v>
      </c>
      <c r="M1640" t="s">
        <v>20020</v>
      </c>
      <c r="N1640" t="s">
        <v>17658</v>
      </c>
    </row>
    <row r="1641" spans="1:14" x14ac:dyDescent="0.25">
      <c r="A1641" s="3">
        <v>1638</v>
      </c>
      <c r="B1641" t="s">
        <v>989</v>
      </c>
      <c r="C1641" t="s">
        <v>989</v>
      </c>
      <c r="D1641" t="s">
        <v>990</v>
      </c>
      <c r="E1641" t="s">
        <v>991</v>
      </c>
      <c r="F1641" t="s">
        <v>991</v>
      </c>
      <c r="G1641" s="1">
        <v>43448</v>
      </c>
      <c r="H1641" s="1">
        <v>43508</v>
      </c>
      <c r="I1641" s="1">
        <v>43873</v>
      </c>
      <c r="J1641" s="966" t="s">
        <v>17690</v>
      </c>
      <c r="K1641" t="s">
        <v>20022</v>
      </c>
      <c r="L1641" t="s">
        <v>17691</v>
      </c>
      <c r="M1641" t="s">
        <v>17690</v>
      </c>
      <c r="N1641" t="s">
        <v>17691</v>
      </c>
    </row>
    <row r="1642" spans="1:14" x14ac:dyDescent="0.25">
      <c r="A1642" s="3">
        <v>1639</v>
      </c>
      <c r="B1642" t="s">
        <v>989</v>
      </c>
      <c r="C1642" t="s">
        <v>989</v>
      </c>
      <c r="D1642" t="s">
        <v>990</v>
      </c>
      <c r="E1642" t="s">
        <v>991</v>
      </c>
      <c r="F1642" t="s">
        <v>991</v>
      </c>
      <c r="G1642" s="1">
        <v>43448</v>
      </c>
      <c r="H1642" s="1">
        <v>43508</v>
      </c>
      <c r="I1642" s="1">
        <v>43873</v>
      </c>
      <c r="J1642" s="966" t="s">
        <v>17686</v>
      </c>
      <c r="K1642" t="s">
        <v>17687</v>
      </c>
      <c r="L1642" t="s">
        <v>17688</v>
      </c>
      <c r="M1642" t="s">
        <v>17686</v>
      </c>
      <c r="N1642" t="s">
        <v>17688</v>
      </c>
    </row>
    <row r="1643" spans="1:14" x14ac:dyDescent="0.25">
      <c r="A1643" s="3">
        <v>1640</v>
      </c>
      <c r="B1643" t="s">
        <v>989</v>
      </c>
      <c r="C1643" t="s">
        <v>989</v>
      </c>
      <c r="D1643" t="s">
        <v>990</v>
      </c>
      <c r="E1643" t="s">
        <v>991</v>
      </c>
      <c r="F1643" t="s">
        <v>991</v>
      </c>
      <c r="G1643" s="1">
        <v>43448</v>
      </c>
      <c r="H1643" s="1">
        <v>43508</v>
      </c>
      <c r="I1643" s="1">
        <v>43873</v>
      </c>
      <c r="J1643" s="966" t="s">
        <v>17686</v>
      </c>
      <c r="K1643" t="s">
        <v>17687</v>
      </c>
      <c r="L1643" t="s">
        <v>17688</v>
      </c>
      <c r="M1643" t="s">
        <v>17689</v>
      </c>
      <c r="N1643" t="s">
        <v>17688</v>
      </c>
    </row>
    <row r="1644" spans="1:14" x14ac:dyDescent="0.25">
      <c r="A1644" s="3">
        <v>1641</v>
      </c>
      <c r="B1644" t="s">
        <v>989</v>
      </c>
      <c r="C1644" t="s">
        <v>989</v>
      </c>
      <c r="D1644" t="s">
        <v>990</v>
      </c>
      <c r="E1644" t="s">
        <v>991</v>
      </c>
      <c r="F1644" t="s">
        <v>991</v>
      </c>
      <c r="G1644" s="1">
        <v>43448</v>
      </c>
      <c r="H1644" s="1">
        <v>43508</v>
      </c>
      <c r="I1644" s="1">
        <v>43873</v>
      </c>
      <c r="J1644" s="966" t="s">
        <v>17753</v>
      </c>
      <c r="K1644" t="s">
        <v>17754</v>
      </c>
      <c r="L1644" t="s">
        <v>17755</v>
      </c>
      <c r="M1644" t="s">
        <v>17753</v>
      </c>
      <c r="N1644" t="s">
        <v>17755</v>
      </c>
    </row>
    <row r="1645" spans="1:14" x14ac:dyDescent="0.25">
      <c r="A1645" s="3">
        <v>1642</v>
      </c>
      <c r="B1645" t="s">
        <v>989</v>
      </c>
      <c r="C1645" t="s">
        <v>989</v>
      </c>
      <c r="D1645" t="s">
        <v>990</v>
      </c>
      <c r="E1645" t="s">
        <v>991</v>
      </c>
      <c r="F1645" t="s">
        <v>991</v>
      </c>
      <c r="G1645" s="1">
        <v>43448</v>
      </c>
      <c r="H1645" s="1">
        <v>43508</v>
      </c>
      <c r="I1645" s="1">
        <v>43873</v>
      </c>
      <c r="J1645" s="966" t="s">
        <v>17729</v>
      </c>
      <c r="K1645" t="s">
        <v>17730</v>
      </c>
      <c r="L1645" t="s">
        <v>17731</v>
      </c>
      <c r="M1645" t="s">
        <v>17729</v>
      </c>
      <c r="N1645" t="s">
        <v>17731</v>
      </c>
    </row>
    <row r="1646" spans="1:14" x14ac:dyDescent="0.25">
      <c r="A1646" s="3">
        <v>1643</v>
      </c>
      <c r="B1646" t="s">
        <v>989</v>
      </c>
      <c r="C1646" t="s">
        <v>989</v>
      </c>
      <c r="D1646" t="s">
        <v>990</v>
      </c>
      <c r="E1646" t="s">
        <v>991</v>
      </c>
      <c r="F1646" t="s">
        <v>991</v>
      </c>
      <c r="G1646" s="1">
        <v>43448</v>
      </c>
      <c r="H1646" s="1">
        <v>43508</v>
      </c>
      <c r="I1646" s="1">
        <v>43873</v>
      </c>
      <c r="J1646" s="966" t="s">
        <v>17448</v>
      </c>
      <c r="K1646" t="s">
        <v>17449</v>
      </c>
      <c r="L1646" t="s">
        <v>17450</v>
      </c>
      <c r="M1646" t="s">
        <v>17448</v>
      </c>
      <c r="N1646" t="s">
        <v>17450</v>
      </c>
    </row>
    <row r="1647" spans="1:14" x14ac:dyDescent="0.25">
      <c r="A1647" s="3">
        <v>1644</v>
      </c>
      <c r="B1647" t="s">
        <v>989</v>
      </c>
      <c r="C1647" t="s">
        <v>989</v>
      </c>
      <c r="D1647" t="s">
        <v>990</v>
      </c>
      <c r="E1647" t="s">
        <v>991</v>
      </c>
      <c r="F1647" t="s">
        <v>991</v>
      </c>
      <c r="G1647" s="1">
        <v>43448</v>
      </c>
      <c r="H1647" s="1">
        <v>43508</v>
      </c>
      <c r="I1647" s="1">
        <v>43873</v>
      </c>
      <c r="J1647" s="966" t="s">
        <v>17592</v>
      </c>
      <c r="K1647" t="s">
        <v>17593</v>
      </c>
      <c r="L1647" t="s">
        <v>17594</v>
      </c>
      <c r="M1647" t="s">
        <v>17592</v>
      </c>
      <c r="N1647" t="s">
        <v>17594</v>
      </c>
    </row>
    <row r="1648" spans="1:14" x14ac:dyDescent="0.25">
      <c r="A1648" s="3">
        <v>1645</v>
      </c>
      <c r="B1648" t="s">
        <v>989</v>
      </c>
      <c r="C1648" t="s">
        <v>989</v>
      </c>
      <c r="D1648" t="s">
        <v>990</v>
      </c>
      <c r="E1648" t="s">
        <v>991</v>
      </c>
      <c r="F1648" t="s">
        <v>991</v>
      </c>
      <c r="G1648" s="1">
        <v>43448</v>
      </c>
      <c r="H1648" s="1">
        <v>43508</v>
      </c>
      <c r="I1648" s="1">
        <v>43873</v>
      </c>
      <c r="J1648" s="966" t="s">
        <v>17445</v>
      </c>
      <c r="K1648" t="s">
        <v>17446</v>
      </c>
      <c r="L1648" t="s">
        <v>17447</v>
      </c>
      <c r="M1648" t="s">
        <v>17445</v>
      </c>
      <c r="N1648" t="s">
        <v>17447</v>
      </c>
    </row>
    <row r="1649" spans="1:14" x14ac:dyDescent="0.25">
      <c r="A1649" s="3">
        <v>1646</v>
      </c>
      <c r="B1649" t="s">
        <v>989</v>
      </c>
      <c r="C1649" t="s">
        <v>989</v>
      </c>
      <c r="D1649" t="s">
        <v>990</v>
      </c>
      <c r="E1649" t="s">
        <v>991</v>
      </c>
      <c r="F1649" t="s">
        <v>991</v>
      </c>
      <c r="G1649" s="1">
        <v>43448</v>
      </c>
      <c r="H1649" s="1">
        <v>43508</v>
      </c>
      <c r="I1649" s="1">
        <v>43873</v>
      </c>
      <c r="J1649" s="966" t="s">
        <v>17779</v>
      </c>
      <c r="K1649" t="s">
        <v>17780</v>
      </c>
      <c r="L1649" t="s">
        <v>17781</v>
      </c>
      <c r="M1649" t="s">
        <v>17779</v>
      </c>
      <c r="N1649" t="s">
        <v>17781</v>
      </c>
    </row>
    <row r="1650" spans="1:14" x14ac:dyDescent="0.25">
      <c r="A1650" s="3">
        <v>1647</v>
      </c>
      <c r="B1650" t="s">
        <v>989</v>
      </c>
      <c r="C1650" t="s">
        <v>989</v>
      </c>
      <c r="D1650" t="s">
        <v>990</v>
      </c>
      <c r="E1650" t="s">
        <v>991</v>
      </c>
      <c r="F1650" t="s">
        <v>991</v>
      </c>
      <c r="G1650" s="1">
        <v>43448</v>
      </c>
      <c r="H1650" s="1">
        <v>43508</v>
      </c>
      <c r="I1650" s="1">
        <v>43873</v>
      </c>
      <c r="J1650" s="966" t="s">
        <v>17756</v>
      </c>
      <c r="K1650" t="s">
        <v>17757</v>
      </c>
      <c r="L1650" t="s">
        <v>17758</v>
      </c>
      <c r="M1650" t="s">
        <v>17756</v>
      </c>
      <c r="N1650" t="s">
        <v>17758</v>
      </c>
    </row>
    <row r="1651" spans="1:14" x14ac:dyDescent="0.25">
      <c r="A1651" s="3">
        <v>1648</v>
      </c>
      <c r="B1651" t="s">
        <v>989</v>
      </c>
      <c r="C1651" t="s">
        <v>989</v>
      </c>
      <c r="D1651" t="s">
        <v>990</v>
      </c>
      <c r="E1651" t="s">
        <v>991</v>
      </c>
      <c r="F1651" t="s">
        <v>991</v>
      </c>
      <c r="G1651" s="1">
        <v>43448</v>
      </c>
      <c r="H1651" s="1">
        <v>43508</v>
      </c>
      <c r="I1651" s="1">
        <v>43873</v>
      </c>
      <c r="J1651" s="966" t="s">
        <v>17776</v>
      </c>
      <c r="K1651" t="s">
        <v>17777</v>
      </c>
      <c r="L1651" t="s">
        <v>17778</v>
      </c>
      <c r="M1651" t="s">
        <v>17776</v>
      </c>
      <c r="N1651" t="s">
        <v>17778</v>
      </c>
    </row>
    <row r="1652" spans="1:14" x14ac:dyDescent="0.25">
      <c r="A1652" s="3">
        <v>1649</v>
      </c>
      <c r="B1652" t="s">
        <v>989</v>
      </c>
      <c r="C1652" t="s">
        <v>989</v>
      </c>
      <c r="D1652" t="s">
        <v>990</v>
      </c>
      <c r="E1652" t="s">
        <v>991</v>
      </c>
      <c r="F1652" t="s">
        <v>991</v>
      </c>
      <c r="G1652" s="1">
        <v>43448</v>
      </c>
      <c r="H1652" s="1">
        <v>43508</v>
      </c>
      <c r="I1652" s="1">
        <v>43873</v>
      </c>
      <c r="J1652" s="966" t="s">
        <v>17607</v>
      </c>
      <c r="K1652" t="s">
        <v>17608</v>
      </c>
      <c r="L1652" t="s">
        <v>17609</v>
      </c>
      <c r="M1652" t="s">
        <v>17607</v>
      </c>
      <c r="N1652" t="s">
        <v>17609</v>
      </c>
    </row>
    <row r="1653" spans="1:14" x14ac:dyDescent="0.25">
      <c r="A1653" s="3">
        <v>1650</v>
      </c>
      <c r="B1653" t="s">
        <v>989</v>
      </c>
      <c r="C1653" t="s">
        <v>989</v>
      </c>
      <c r="D1653" t="s">
        <v>990</v>
      </c>
      <c r="E1653" t="s">
        <v>991</v>
      </c>
      <c r="F1653" t="s">
        <v>991</v>
      </c>
      <c r="G1653" s="1">
        <v>43448</v>
      </c>
      <c r="H1653" s="1">
        <v>43508</v>
      </c>
      <c r="I1653" s="1">
        <v>43873</v>
      </c>
      <c r="J1653" s="966" t="s">
        <v>17560</v>
      </c>
      <c r="K1653" t="s">
        <v>17561</v>
      </c>
      <c r="L1653" t="s">
        <v>17562</v>
      </c>
      <c r="M1653" t="s">
        <v>17560</v>
      </c>
      <c r="N1653" t="s">
        <v>17562</v>
      </c>
    </row>
    <row r="1654" spans="1:14" x14ac:dyDescent="0.25">
      <c r="A1654" s="3">
        <v>1651</v>
      </c>
      <c r="B1654" t="s">
        <v>989</v>
      </c>
      <c r="C1654" t="s">
        <v>989</v>
      </c>
      <c r="D1654" t="s">
        <v>990</v>
      </c>
      <c r="E1654" t="s">
        <v>991</v>
      </c>
      <c r="F1654" t="s">
        <v>991</v>
      </c>
      <c r="G1654" s="1">
        <v>43448</v>
      </c>
      <c r="H1654" s="1">
        <v>43508</v>
      </c>
      <c r="I1654" s="1">
        <v>43873</v>
      </c>
      <c r="J1654" s="966" t="s">
        <v>17713</v>
      </c>
      <c r="K1654" t="s">
        <v>17714</v>
      </c>
      <c r="L1654" t="s">
        <v>17715</v>
      </c>
      <c r="M1654" t="s">
        <v>17713</v>
      </c>
      <c r="N1654" t="s">
        <v>17715</v>
      </c>
    </row>
    <row r="1655" spans="1:14" x14ac:dyDescent="0.25">
      <c r="A1655" s="3">
        <v>1652</v>
      </c>
      <c r="B1655" t="s">
        <v>989</v>
      </c>
      <c r="C1655" t="s">
        <v>989</v>
      </c>
      <c r="D1655" t="s">
        <v>990</v>
      </c>
      <c r="E1655" t="s">
        <v>991</v>
      </c>
      <c r="F1655" t="s">
        <v>991</v>
      </c>
      <c r="G1655" s="1">
        <v>43448</v>
      </c>
      <c r="H1655" s="1">
        <v>43508</v>
      </c>
      <c r="I1655" s="1">
        <v>43873</v>
      </c>
      <c r="J1655" s="966" t="s">
        <v>17659</v>
      </c>
      <c r="K1655" t="s">
        <v>17660</v>
      </c>
      <c r="L1655" t="s">
        <v>17661</v>
      </c>
      <c r="M1655" t="s">
        <v>17659</v>
      </c>
      <c r="N1655" t="s">
        <v>17661</v>
      </c>
    </row>
    <row r="1656" spans="1:14" x14ac:dyDescent="0.25">
      <c r="A1656" s="3">
        <v>1653</v>
      </c>
      <c r="B1656" t="s">
        <v>989</v>
      </c>
      <c r="C1656" t="s">
        <v>989</v>
      </c>
      <c r="D1656" t="s">
        <v>990</v>
      </c>
      <c r="E1656" t="s">
        <v>991</v>
      </c>
      <c r="F1656" t="s">
        <v>991</v>
      </c>
      <c r="G1656" s="1">
        <v>43448</v>
      </c>
      <c r="H1656" s="1">
        <v>43508</v>
      </c>
      <c r="I1656" s="1">
        <v>43873</v>
      </c>
      <c r="J1656" s="966" t="s">
        <v>17759</v>
      </c>
      <c r="K1656" t="s">
        <v>17760</v>
      </c>
      <c r="L1656" t="s">
        <v>17761</v>
      </c>
      <c r="M1656" t="s">
        <v>17759</v>
      </c>
      <c r="N1656" t="s">
        <v>17761</v>
      </c>
    </row>
    <row r="1657" spans="1:14" x14ac:dyDescent="0.25">
      <c r="A1657" s="3">
        <v>1654</v>
      </c>
      <c r="B1657" t="s">
        <v>989</v>
      </c>
      <c r="C1657" t="s">
        <v>989</v>
      </c>
      <c r="D1657" t="s">
        <v>990</v>
      </c>
      <c r="E1657" t="s">
        <v>991</v>
      </c>
      <c r="F1657" t="s">
        <v>991</v>
      </c>
      <c r="G1657" s="1">
        <v>43448</v>
      </c>
      <c r="H1657" s="1">
        <v>43508</v>
      </c>
      <c r="I1657" s="1">
        <v>43873</v>
      </c>
      <c r="J1657" s="966" t="s">
        <v>17719</v>
      </c>
      <c r="K1657" t="s">
        <v>17720</v>
      </c>
      <c r="L1657" t="s">
        <v>17721</v>
      </c>
      <c r="M1657" t="s">
        <v>17719</v>
      </c>
      <c r="N1657" t="s">
        <v>17721</v>
      </c>
    </row>
    <row r="1658" spans="1:14" x14ac:dyDescent="0.25">
      <c r="A1658" s="3">
        <v>1655</v>
      </c>
      <c r="B1658" t="s">
        <v>989</v>
      </c>
      <c r="C1658" t="s">
        <v>989</v>
      </c>
      <c r="D1658" t="s">
        <v>990</v>
      </c>
      <c r="E1658" t="s">
        <v>991</v>
      </c>
      <c r="F1658" t="s">
        <v>991</v>
      </c>
      <c r="G1658" s="1">
        <v>43448</v>
      </c>
      <c r="H1658" s="1">
        <v>43508</v>
      </c>
      <c r="I1658" s="1">
        <v>43873</v>
      </c>
      <c r="J1658" s="966" t="s">
        <v>17762</v>
      </c>
      <c r="K1658" t="s">
        <v>17763</v>
      </c>
      <c r="L1658" t="s">
        <v>17764</v>
      </c>
      <c r="M1658" t="s">
        <v>17762</v>
      </c>
      <c r="N1658" t="s">
        <v>17764</v>
      </c>
    </row>
    <row r="1659" spans="1:14" x14ac:dyDescent="0.25">
      <c r="A1659" s="3">
        <v>1656</v>
      </c>
      <c r="B1659" t="s">
        <v>989</v>
      </c>
      <c r="C1659" t="s">
        <v>989</v>
      </c>
      <c r="D1659" t="s">
        <v>990</v>
      </c>
      <c r="E1659" t="s">
        <v>991</v>
      </c>
      <c r="F1659" t="s">
        <v>991</v>
      </c>
      <c r="G1659" s="1">
        <v>43448</v>
      </c>
      <c r="H1659" s="1">
        <v>43508</v>
      </c>
      <c r="I1659" s="1">
        <v>43873</v>
      </c>
      <c r="J1659" s="966" t="s">
        <v>17677</v>
      </c>
      <c r="K1659" t="s">
        <v>17678</v>
      </c>
      <c r="L1659" t="s">
        <v>17679</v>
      </c>
      <c r="M1659" t="s">
        <v>17677</v>
      </c>
      <c r="N1659" t="s">
        <v>17679</v>
      </c>
    </row>
    <row r="1660" spans="1:14" x14ac:dyDescent="0.25">
      <c r="A1660" s="3">
        <v>1657</v>
      </c>
      <c r="B1660" t="s">
        <v>989</v>
      </c>
      <c r="C1660" t="s">
        <v>989</v>
      </c>
      <c r="D1660" t="s">
        <v>990</v>
      </c>
      <c r="E1660" t="s">
        <v>991</v>
      </c>
      <c r="F1660" t="s">
        <v>991</v>
      </c>
      <c r="G1660" s="1">
        <v>43448</v>
      </c>
      <c r="H1660" s="1">
        <v>43508</v>
      </c>
      <c r="I1660" s="1">
        <v>43873</v>
      </c>
      <c r="J1660" s="966" t="s">
        <v>17791</v>
      </c>
      <c r="K1660" t="s">
        <v>17792</v>
      </c>
      <c r="L1660" t="s">
        <v>17793</v>
      </c>
      <c r="M1660" t="s">
        <v>17791</v>
      </c>
      <c r="N1660" t="s">
        <v>17793</v>
      </c>
    </row>
    <row r="1661" spans="1:14" x14ac:dyDescent="0.25">
      <c r="A1661" s="3">
        <v>1658</v>
      </c>
      <c r="B1661" t="s">
        <v>989</v>
      </c>
      <c r="C1661" t="s">
        <v>989</v>
      </c>
      <c r="D1661" t="s">
        <v>990</v>
      </c>
      <c r="E1661" t="s">
        <v>991</v>
      </c>
      <c r="F1661" t="s">
        <v>991</v>
      </c>
      <c r="G1661" s="1">
        <v>43448</v>
      </c>
      <c r="H1661" s="1">
        <v>43508</v>
      </c>
      <c r="I1661" s="1">
        <v>43873</v>
      </c>
      <c r="J1661" s="966" t="s">
        <v>17695</v>
      </c>
      <c r="K1661" t="s">
        <v>17696</v>
      </c>
      <c r="L1661" t="s">
        <v>17697</v>
      </c>
      <c r="M1661" t="s">
        <v>17695</v>
      </c>
      <c r="N1661" t="s">
        <v>17697</v>
      </c>
    </row>
    <row r="1662" spans="1:14" x14ac:dyDescent="0.25">
      <c r="A1662" s="3">
        <v>1659</v>
      </c>
      <c r="B1662" t="s">
        <v>989</v>
      </c>
      <c r="C1662" t="s">
        <v>989</v>
      </c>
      <c r="D1662" t="s">
        <v>990</v>
      </c>
      <c r="E1662" t="s">
        <v>991</v>
      </c>
      <c r="F1662" t="s">
        <v>991</v>
      </c>
      <c r="G1662" s="1">
        <v>43448</v>
      </c>
      <c r="H1662" s="1">
        <v>43508</v>
      </c>
      <c r="I1662" s="1">
        <v>43873</v>
      </c>
      <c r="J1662" s="966" t="s">
        <v>17692</v>
      </c>
      <c r="K1662" t="s">
        <v>17693</v>
      </c>
      <c r="L1662" t="s">
        <v>17694</v>
      </c>
      <c r="M1662" t="s">
        <v>17692</v>
      </c>
      <c r="N1662" t="s">
        <v>17694</v>
      </c>
    </row>
    <row r="1663" spans="1:14" x14ac:dyDescent="0.25">
      <c r="A1663" s="3">
        <v>1660</v>
      </c>
      <c r="B1663" t="s">
        <v>989</v>
      </c>
      <c r="C1663" t="s">
        <v>989</v>
      </c>
      <c r="D1663" t="s">
        <v>990</v>
      </c>
      <c r="E1663" t="s">
        <v>991</v>
      </c>
      <c r="F1663" t="s">
        <v>991</v>
      </c>
      <c r="G1663" s="1">
        <v>43448</v>
      </c>
      <c r="H1663" s="1">
        <v>43508</v>
      </c>
      <c r="I1663" s="1">
        <v>43873</v>
      </c>
      <c r="J1663" s="966" t="s">
        <v>17595</v>
      </c>
      <c r="K1663" t="s">
        <v>17596</v>
      </c>
      <c r="L1663" t="s">
        <v>17597</v>
      </c>
      <c r="M1663" t="s">
        <v>17595</v>
      </c>
      <c r="N1663" t="s">
        <v>17597</v>
      </c>
    </row>
    <row r="1664" spans="1:14" x14ac:dyDescent="0.25">
      <c r="A1664" s="3">
        <v>1661</v>
      </c>
      <c r="B1664" t="s">
        <v>989</v>
      </c>
      <c r="C1664" t="s">
        <v>989</v>
      </c>
      <c r="D1664" t="s">
        <v>990</v>
      </c>
      <c r="E1664" t="s">
        <v>991</v>
      </c>
      <c r="F1664" t="s">
        <v>991</v>
      </c>
      <c r="G1664" s="1">
        <v>43448</v>
      </c>
      <c r="H1664" s="1">
        <v>43508</v>
      </c>
      <c r="I1664" s="1">
        <v>43873</v>
      </c>
      <c r="J1664" s="966" t="s">
        <v>17706</v>
      </c>
      <c r="K1664" t="s">
        <v>17707</v>
      </c>
      <c r="L1664" t="s">
        <v>17708</v>
      </c>
      <c r="M1664" t="s">
        <v>17706</v>
      </c>
      <c r="N1664" t="s">
        <v>17708</v>
      </c>
    </row>
    <row r="1665" spans="1:14" x14ac:dyDescent="0.25">
      <c r="A1665" s="3">
        <v>1662</v>
      </c>
      <c r="B1665" t="s">
        <v>989</v>
      </c>
      <c r="C1665" t="s">
        <v>989</v>
      </c>
      <c r="D1665" t="s">
        <v>990</v>
      </c>
      <c r="E1665" t="s">
        <v>991</v>
      </c>
      <c r="F1665" t="s">
        <v>991</v>
      </c>
      <c r="G1665" s="1">
        <v>43448</v>
      </c>
      <c r="H1665" s="1">
        <v>43508</v>
      </c>
      <c r="I1665" s="1">
        <v>43873</v>
      </c>
      <c r="J1665" s="966" t="s">
        <v>17674</v>
      </c>
      <c r="K1665" t="s">
        <v>17675</v>
      </c>
      <c r="L1665" t="s">
        <v>17676</v>
      </c>
      <c r="M1665" t="s">
        <v>17674</v>
      </c>
      <c r="N1665" t="s">
        <v>17676</v>
      </c>
    </row>
    <row r="1666" spans="1:14" x14ac:dyDescent="0.25">
      <c r="A1666" s="3">
        <v>1663</v>
      </c>
      <c r="B1666" t="s">
        <v>989</v>
      </c>
      <c r="C1666" t="s">
        <v>989</v>
      </c>
      <c r="D1666" t="s">
        <v>990</v>
      </c>
      <c r="E1666" t="s">
        <v>991</v>
      </c>
      <c r="F1666" t="s">
        <v>991</v>
      </c>
      <c r="G1666" s="1">
        <v>43448</v>
      </c>
      <c r="H1666" s="1">
        <v>43508</v>
      </c>
      <c r="I1666" s="1">
        <v>43873</v>
      </c>
      <c r="J1666" s="966" t="s">
        <v>17765</v>
      </c>
      <c r="K1666" t="s">
        <v>17766</v>
      </c>
      <c r="L1666" t="s">
        <v>17767</v>
      </c>
      <c r="M1666" t="s">
        <v>17765</v>
      </c>
      <c r="N1666" t="s">
        <v>17767</v>
      </c>
    </row>
    <row r="1667" spans="1:14" x14ac:dyDescent="0.25">
      <c r="A1667" s="3">
        <v>1664</v>
      </c>
      <c r="B1667" t="s">
        <v>989</v>
      </c>
      <c r="C1667" t="s">
        <v>989</v>
      </c>
      <c r="D1667" t="s">
        <v>990</v>
      </c>
      <c r="E1667" t="s">
        <v>991</v>
      </c>
      <c r="F1667" t="s">
        <v>991</v>
      </c>
      <c r="G1667" s="1">
        <v>43448</v>
      </c>
      <c r="H1667" s="1">
        <v>43508</v>
      </c>
      <c r="I1667" s="1">
        <v>43873</v>
      </c>
      <c r="J1667" s="966" t="s">
        <v>17671</v>
      </c>
      <c r="K1667" t="s">
        <v>17672</v>
      </c>
      <c r="L1667" t="s">
        <v>17673</v>
      </c>
      <c r="M1667" t="s">
        <v>17671</v>
      </c>
      <c r="N1667" t="s">
        <v>17673</v>
      </c>
    </row>
    <row r="1668" spans="1:14" x14ac:dyDescent="0.25">
      <c r="A1668" s="3">
        <v>1665</v>
      </c>
      <c r="B1668" t="s">
        <v>989</v>
      </c>
      <c r="C1668" t="s">
        <v>989</v>
      </c>
      <c r="D1668" t="s">
        <v>990</v>
      </c>
      <c r="E1668" t="s">
        <v>991</v>
      </c>
      <c r="F1668" t="s">
        <v>991</v>
      </c>
      <c r="G1668" s="1">
        <v>43448</v>
      </c>
      <c r="H1668" s="1">
        <v>43508</v>
      </c>
      <c r="I1668" s="1">
        <v>43873</v>
      </c>
      <c r="J1668" s="966" t="s">
        <v>17647</v>
      </c>
      <c r="K1668" t="s">
        <v>20023</v>
      </c>
      <c r="L1668" t="s">
        <v>17648</v>
      </c>
      <c r="M1668" t="s">
        <v>17647</v>
      </c>
      <c r="N1668" t="s">
        <v>17648</v>
      </c>
    </row>
    <row r="1669" spans="1:14" x14ac:dyDescent="0.25">
      <c r="A1669" s="3">
        <v>1666</v>
      </c>
      <c r="B1669" t="s">
        <v>989</v>
      </c>
      <c r="C1669" t="s">
        <v>989</v>
      </c>
      <c r="D1669" t="s">
        <v>990</v>
      </c>
      <c r="E1669" t="s">
        <v>991</v>
      </c>
      <c r="F1669" t="s">
        <v>991</v>
      </c>
      <c r="G1669" s="1">
        <v>43448</v>
      </c>
      <c r="H1669" s="1">
        <v>43508</v>
      </c>
      <c r="I1669" s="1">
        <v>43873</v>
      </c>
      <c r="J1669" s="966" t="s">
        <v>17683</v>
      </c>
      <c r="K1669" t="s">
        <v>17684</v>
      </c>
      <c r="L1669" t="s">
        <v>17685</v>
      </c>
      <c r="M1669" t="s">
        <v>17683</v>
      </c>
      <c r="N1669" t="s">
        <v>17685</v>
      </c>
    </row>
    <row r="1670" spans="1:14" x14ac:dyDescent="0.25">
      <c r="A1670" s="3">
        <v>1667</v>
      </c>
      <c r="B1670" t="s">
        <v>989</v>
      </c>
      <c r="C1670" t="s">
        <v>989</v>
      </c>
      <c r="D1670" t="s">
        <v>990</v>
      </c>
      <c r="E1670" t="s">
        <v>991</v>
      </c>
      <c r="F1670" t="s">
        <v>991</v>
      </c>
      <c r="G1670" s="1">
        <v>43448</v>
      </c>
      <c r="H1670" s="1">
        <v>43508</v>
      </c>
      <c r="I1670" s="1">
        <v>43873</v>
      </c>
      <c r="J1670" s="966" t="s">
        <v>17649</v>
      </c>
      <c r="K1670" t="s">
        <v>20024</v>
      </c>
      <c r="L1670" t="s">
        <v>17650</v>
      </c>
      <c r="M1670" t="s">
        <v>17649</v>
      </c>
      <c r="N1670" t="s">
        <v>17650</v>
      </c>
    </row>
    <row r="1671" spans="1:14" x14ac:dyDescent="0.25">
      <c r="A1671" s="3">
        <v>1668</v>
      </c>
      <c r="B1671" t="s">
        <v>989</v>
      </c>
      <c r="C1671" t="s">
        <v>989</v>
      </c>
      <c r="D1671" t="s">
        <v>990</v>
      </c>
      <c r="E1671" t="s">
        <v>991</v>
      </c>
      <c r="F1671" t="s">
        <v>991</v>
      </c>
      <c r="G1671" s="1">
        <v>43448</v>
      </c>
      <c r="H1671" s="1">
        <v>43508</v>
      </c>
      <c r="I1671" s="1">
        <v>43873</v>
      </c>
      <c r="J1671" s="966" t="s">
        <v>17651</v>
      </c>
      <c r="K1671" t="s">
        <v>20025</v>
      </c>
      <c r="L1671" t="s">
        <v>17652</v>
      </c>
      <c r="M1671" t="s">
        <v>17651</v>
      </c>
      <c r="N1671" t="s">
        <v>17652</v>
      </c>
    </row>
    <row r="1672" spans="1:14" x14ac:dyDescent="0.25">
      <c r="A1672" s="3">
        <v>1669</v>
      </c>
      <c r="B1672" t="s">
        <v>989</v>
      </c>
      <c r="C1672" t="s">
        <v>989</v>
      </c>
      <c r="D1672" t="s">
        <v>990</v>
      </c>
      <c r="E1672" t="s">
        <v>991</v>
      </c>
      <c r="F1672" t="s">
        <v>991</v>
      </c>
      <c r="G1672" s="1">
        <v>43448</v>
      </c>
      <c r="H1672" s="1">
        <v>43508</v>
      </c>
      <c r="I1672" s="1">
        <v>43873</v>
      </c>
      <c r="J1672" s="966" t="s">
        <v>17653</v>
      </c>
      <c r="K1672" t="s">
        <v>20026</v>
      </c>
      <c r="L1672" t="s">
        <v>17654</v>
      </c>
      <c r="M1672" t="s">
        <v>17653</v>
      </c>
      <c r="N1672" t="s">
        <v>17654</v>
      </c>
    </row>
    <row r="1673" spans="1:14" x14ac:dyDescent="0.25">
      <c r="A1673" s="3">
        <v>1670</v>
      </c>
      <c r="B1673" t="s">
        <v>989</v>
      </c>
      <c r="C1673" t="s">
        <v>989</v>
      </c>
      <c r="D1673" t="s">
        <v>990</v>
      </c>
      <c r="E1673" t="s">
        <v>991</v>
      </c>
      <c r="F1673" t="s">
        <v>991</v>
      </c>
      <c r="G1673" s="1">
        <v>43448</v>
      </c>
      <c r="H1673" s="1">
        <v>43508</v>
      </c>
      <c r="I1673" s="1">
        <v>43873</v>
      </c>
      <c r="J1673" s="966" t="s">
        <v>17655</v>
      </c>
      <c r="K1673" t="s">
        <v>20027</v>
      </c>
      <c r="L1673" t="s">
        <v>17656</v>
      </c>
      <c r="M1673" t="s">
        <v>17655</v>
      </c>
      <c r="N1673" t="s">
        <v>17656</v>
      </c>
    </row>
    <row r="1674" spans="1:14" x14ac:dyDescent="0.25">
      <c r="A1674" s="3">
        <v>1671</v>
      </c>
      <c r="B1674" t="s">
        <v>989</v>
      </c>
      <c r="C1674" t="s">
        <v>989</v>
      </c>
      <c r="D1674" t="s">
        <v>990</v>
      </c>
      <c r="E1674" t="s">
        <v>991</v>
      </c>
      <c r="F1674" t="s">
        <v>991</v>
      </c>
      <c r="G1674" s="1">
        <v>43448</v>
      </c>
      <c r="H1674" s="1">
        <v>43508</v>
      </c>
      <c r="I1674" s="1">
        <v>43873</v>
      </c>
      <c r="J1674" s="966" t="s">
        <v>17785</v>
      </c>
      <c r="K1674" t="s">
        <v>17786</v>
      </c>
      <c r="L1674" t="s">
        <v>17787</v>
      </c>
      <c r="M1674" t="s">
        <v>17785</v>
      </c>
      <c r="N1674" t="s">
        <v>17787</v>
      </c>
    </row>
    <row r="1675" spans="1:14" x14ac:dyDescent="0.25">
      <c r="A1675" s="3">
        <v>1672</v>
      </c>
      <c r="B1675" t="s">
        <v>989</v>
      </c>
      <c r="C1675" t="s">
        <v>989</v>
      </c>
      <c r="D1675" t="s">
        <v>990</v>
      </c>
      <c r="E1675" t="s">
        <v>991</v>
      </c>
      <c r="F1675" t="s">
        <v>991</v>
      </c>
      <c r="G1675" s="1">
        <v>43448</v>
      </c>
      <c r="H1675" s="1">
        <v>43508</v>
      </c>
      <c r="I1675" s="1">
        <v>43873</v>
      </c>
      <c r="J1675" s="966" t="s">
        <v>17657</v>
      </c>
      <c r="K1675" t="s">
        <v>20028</v>
      </c>
      <c r="L1675" t="s">
        <v>20029</v>
      </c>
      <c r="M1675" t="s">
        <v>17657</v>
      </c>
      <c r="N1675" t="s">
        <v>20029</v>
      </c>
    </row>
    <row r="1676" spans="1:14" x14ac:dyDescent="0.25">
      <c r="A1676" s="3">
        <v>1673</v>
      </c>
      <c r="B1676" t="s">
        <v>989</v>
      </c>
      <c r="C1676" t="s">
        <v>989</v>
      </c>
      <c r="D1676" t="s">
        <v>990</v>
      </c>
      <c r="E1676" t="s">
        <v>991</v>
      </c>
      <c r="F1676" t="s">
        <v>991</v>
      </c>
      <c r="G1676" s="1">
        <v>43448</v>
      </c>
      <c r="H1676" s="1">
        <v>43508</v>
      </c>
      <c r="I1676" s="1">
        <v>43873</v>
      </c>
      <c r="J1676" s="966" t="s">
        <v>17732</v>
      </c>
      <c r="K1676" t="s">
        <v>17733</v>
      </c>
      <c r="L1676" t="s">
        <v>17734</v>
      </c>
      <c r="M1676" t="s">
        <v>17732</v>
      </c>
      <c r="N1676" t="s">
        <v>17734</v>
      </c>
    </row>
    <row r="1677" spans="1:14" x14ac:dyDescent="0.25">
      <c r="A1677" s="3">
        <v>1674</v>
      </c>
      <c r="B1677" t="s">
        <v>989</v>
      </c>
      <c r="C1677" t="s">
        <v>989</v>
      </c>
      <c r="D1677" t="s">
        <v>990</v>
      </c>
      <c r="E1677" t="s">
        <v>991</v>
      </c>
      <c r="F1677" t="s">
        <v>991</v>
      </c>
      <c r="G1677" s="1">
        <v>43448</v>
      </c>
      <c r="H1677" s="1">
        <v>43508</v>
      </c>
      <c r="I1677" s="1">
        <v>43873</v>
      </c>
      <c r="J1677" s="966" t="s">
        <v>17788</v>
      </c>
      <c r="K1677" t="s">
        <v>17789</v>
      </c>
      <c r="L1677" t="s">
        <v>17790</v>
      </c>
      <c r="M1677" t="s">
        <v>17788</v>
      </c>
      <c r="N1677" t="s">
        <v>17790</v>
      </c>
    </row>
    <row r="1678" spans="1:14" x14ac:dyDescent="0.25">
      <c r="A1678" s="3">
        <v>1675</v>
      </c>
      <c r="B1678" t="s">
        <v>989</v>
      </c>
      <c r="C1678" t="s">
        <v>989</v>
      </c>
      <c r="D1678" t="s">
        <v>990</v>
      </c>
      <c r="E1678" t="s">
        <v>991</v>
      </c>
      <c r="F1678" t="s">
        <v>991</v>
      </c>
      <c r="G1678" s="1">
        <v>43448</v>
      </c>
      <c r="H1678" s="1">
        <v>43508</v>
      </c>
      <c r="I1678" s="1">
        <v>43873</v>
      </c>
      <c r="J1678" s="966" t="s">
        <v>17638</v>
      </c>
      <c r="K1678" t="s">
        <v>17639</v>
      </c>
      <c r="L1678" t="s">
        <v>17640</v>
      </c>
      <c r="M1678" t="s">
        <v>17638</v>
      </c>
      <c r="N1678" t="s">
        <v>17640</v>
      </c>
    </row>
    <row r="1679" spans="1:14" x14ac:dyDescent="0.25">
      <c r="A1679" s="3">
        <v>1676</v>
      </c>
      <c r="B1679" t="s">
        <v>989</v>
      </c>
      <c r="C1679" t="s">
        <v>989</v>
      </c>
      <c r="D1679" t="s">
        <v>990</v>
      </c>
      <c r="E1679" t="s">
        <v>991</v>
      </c>
      <c r="F1679" t="s">
        <v>991</v>
      </c>
      <c r="G1679" s="1">
        <v>43448</v>
      </c>
      <c r="H1679" s="1">
        <v>43508</v>
      </c>
      <c r="I1679" s="1">
        <v>43873</v>
      </c>
      <c r="J1679" s="966" t="s">
        <v>17770</v>
      </c>
      <c r="K1679" t="s">
        <v>17771</v>
      </c>
      <c r="L1679" t="s">
        <v>17772</v>
      </c>
      <c r="M1679" t="s">
        <v>17770</v>
      </c>
      <c r="N1679" t="s">
        <v>17772</v>
      </c>
    </row>
    <row r="1680" spans="1:14" x14ac:dyDescent="0.25">
      <c r="A1680" s="3">
        <v>1677</v>
      </c>
      <c r="B1680" t="s">
        <v>989</v>
      </c>
      <c r="C1680" t="s">
        <v>989</v>
      </c>
      <c r="D1680" t="s">
        <v>990</v>
      </c>
      <c r="E1680" t="s">
        <v>991</v>
      </c>
      <c r="F1680" t="s">
        <v>991</v>
      </c>
      <c r="G1680" s="1">
        <v>43448</v>
      </c>
      <c r="H1680" s="1">
        <v>43508</v>
      </c>
      <c r="I1680" s="1">
        <v>43873</v>
      </c>
      <c r="J1680" s="966" t="s">
        <v>17628</v>
      </c>
      <c r="K1680" t="s">
        <v>17629</v>
      </c>
      <c r="L1680" t="s">
        <v>17630</v>
      </c>
      <c r="M1680" t="s">
        <v>17628</v>
      </c>
      <c r="N1680" t="s">
        <v>17630</v>
      </c>
    </row>
    <row r="1681" spans="1:14" x14ac:dyDescent="0.25">
      <c r="A1681" s="3">
        <v>1678</v>
      </c>
      <c r="B1681" t="s">
        <v>989</v>
      </c>
      <c r="C1681" t="s">
        <v>989</v>
      </c>
      <c r="D1681" t="s">
        <v>990</v>
      </c>
      <c r="E1681" t="s">
        <v>991</v>
      </c>
      <c r="F1681" t="s">
        <v>991</v>
      </c>
      <c r="G1681" s="1">
        <v>43448</v>
      </c>
      <c r="H1681" s="1">
        <v>43508</v>
      </c>
      <c r="I1681" s="1">
        <v>43873</v>
      </c>
      <c r="J1681" s="966" t="s">
        <v>17466</v>
      </c>
      <c r="K1681" t="s">
        <v>17467</v>
      </c>
      <c r="L1681" t="s">
        <v>17468</v>
      </c>
      <c r="M1681" t="s">
        <v>17466</v>
      </c>
      <c r="N1681" t="s">
        <v>17468</v>
      </c>
    </row>
    <row r="1682" spans="1:14" x14ac:dyDescent="0.25">
      <c r="A1682" s="3">
        <v>1679</v>
      </c>
      <c r="B1682" t="s">
        <v>989</v>
      </c>
      <c r="C1682" t="s">
        <v>989</v>
      </c>
      <c r="D1682" t="s">
        <v>990</v>
      </c>
      <c r="E1682" t="s">
        <v>991</v>
      </c>
      <c r="F1682" t="s">
        <v>991</v>
      </c>
      <c r="G1682" s="1">
        <v>43448</v>
      </c>
      <c r="H1682" s="1">
        <v>43508</v>
      </c>
      <c r="I1682" s="1">
        <v>43873</v>
      </c>
      <c r="J1682" s="966" t="s">
        <v>17460</v>
      </c>
      <c r="K1682" t="s">
        <v>17461</v>
      </c>
      <c r="L1682" t="s">
        <v>17462</v>
      </c>
      <c r="M1682" t="s">
        <v>17460</v>
      </c>
      <c r="N1682" t="s">
        <v>17462</v>
      </c>
    </row>
    <row r="1683" spans="1:14" x14ac:dyDescent="0.25">
      <c r="A1683" s="3">
        <v>1680</v>
      </c>
      <c r="B1683" t="s">
        <v>989</v>
      </c>
      <c r="C1683" t="s">
        <v>989</v>
      </c>
      <c r="D1683" t="s">
        <v>990</v>
      </c>
      <c r="E1683" t="s">
        <v>991</v>
      </c>
      <c r="F1683" t="s">
        <v>991</v>
      </c>
      <c r="G1683" s="1">
        <v>43448</v>
      </c>
      <c r="H1683" s="1">
        <v>43508</v>
      </c>
      <c r="I1683" s="1">
        <v>43873</v>
      </c>
      <c r="J1683" s="966" t="s">
        <v>17463</v>
      </c>
      <c r="K1683" t="s">
        <v>17464</v>
      </c>
      <c r="L1683" t="s">
        <v>17465</v>
      </c>
      <c r="M1683" t="s">
        <v>17463</v>
      </c>
      <c r="N1683" t="s">
        <v>17465</v>
      </c>
    </row>
    <row r="1684" spans="1:14" x14ac:dyDescent="0.25">
      <c r="A1684" s="3">
        <v>1681</v>
      </c>
      <c r="B1684" t="s">
        <v>989</v>
      </c>
      <c r="C1684" t="s">
        <v>989</v>
      </c>
      <c r="D1684" t="s">
        <v>990</v>
      </c>
      <c r="E1684" t="s">
        <v>991</v>
      </c>
      <c r="F1684" t="s">
        <v>991</v>
      </c>
      <c r="G1684" s="1">
        <v>43448</v>
      </c>
      <c r="H1684" s="1">
        <v>43508</v>
      </c>
      <c r="I1684" s="1">
        <v>43873</v>
      </c>
      <c r="J1684" s="966" t="s">
        <v>17469</v>
      </c>
      <c r="K1684" t="s">
        <v>17470</v>
      </c>
      <c r="L1684" t="s">
        <v>17471</v>
      </c>
      <c r="M1684" t="s">
        <v>17469</v>
      </c>
      <c r="N1684" t="s">
        <v>17471</v>
      </c>
    </row>
    <row r="1685" spans="1:14" x14ac:dyDescent="0.25">
      <c r="A1685" s="3">
        <v>1682</v>
      </c>
      <c r="B1685" t="s">
        <v>989</v>
      </c>
      <c r="C1685" t="s">
        <v>989</v>
      </c>
      <c r="D1685" t="s">
        <v>990</v>
      </c>
      <c r="E1685" t="s">
        <v>991</v>
      </c>
      <c r="F1685" t="s">
        <v>991</v>
      </c>
      <c r="G1685" s="1">
        <v>43448</v>
      </c>
      <c r="H1685" s="1">
        <v>43508</v>
      </c>
      <c r="I1685" s="1">
        <v>43873</v>
      </c>
      <c r="J1685" s="966" t="s">
        <v>20030</v>
      </c>
      <c r="K1685" t="s">
        <v>20031</v>
      </c>
      <c r="L1685" t="s">
        <v>20032</v>
      </c>
      <c r="M1685" t="s">
        <v>20030</v>
      </c>
      <c r="N1685" t="s">
        <v>20032</v>
      </c>
    </row>
    <row r="1686" spans="1:14" x14ac:dyDescent="0.25">
      <c r="A1686" s="3">
        <v>1683</v>
      </c>
      <c r="B1686" t="s">
        <v>989</v>
      </c>
      <c r="C1686" t="s">
        <v>989</v>
      </c>
      <c r="D1686" t="s">
        <v>990</v>
      </c>
      <c r="E1686" t="s">
        <v>991</v>
      </c>
      <c r="F1686" t="s">
        <v>991</v>
      </c>
      <c r="G1686" s="1">
        <v>43448</v>
      </c>
      <c r="H1686" s="1">
        <v>43508</v>
      </c>
      <c r="I1686" s="1">
        <v>43873</v>
      </c>
      <c r="J1686" s="966" t="s">
        <v>17716</v>
      </c>
      <c r="K1686" t="s">
        <v>17717</v>
      </c>
      <c r="L1686" t="s">
        <v>17718</v>
      </c>
      <c r="M1686" t="s">
        <v>17716</v>
      </c>
      <c r="N1686" t="s">
        <v>17718</v>
      </c>
    </row>
    <row r="1687" spans="1:14" x14ac:dyDescent="0.25">
      <c r="A1687" s="3">
        <v>1684</v>
      </c>
      <c r="B1687" t="s">
        <v>989</v>
      </c>
      <c r="C1687" t="s">
        <v>989</v>
      </c>
      <c r="D1687" t="s">
        <v>990</v>
      </c>
      <c r="E1687" t="s">
        <v>991</v>
      </c>
      <c r="F1687" t="s">
        <v>991</v>
      </c>
      <c r="G1687" s="1">
        <v>43448</v>
      </c>
      <c r="H1687" s="1">
        <v>43508</v>
      </c>
      <c r="I1687" s="1">
        <v>43873</v>
      </c>
      <c r="J1687" s="966" t="s">
        <v>17572</v>
      </c>
      <c r="K1687" t="s">
        <v>17573</v>
      </c>
      <c r="L1687" t="s">
        <v>17574</v>
      </c>
      <c r="M1687" t="s">
        <v>17572</v>
      </c>
      <c r="N1687" t="s">
        <v>17574</v>
      </c>
    </row>
    <row r="1688" spans="1:14" x14ac:dyDescent="0.25">
      <c r="A1688" s="3">
        <v>1685</v>
      </c>
      <c r="B1688" t="s">
        <v>989</v>
      </c>
      <c r="C1688" t="s">
        <v>989</v>
      </c>
      <c r="D1688" t="s">
        <v>990</v>
      </c>
      <c r="E1688" t="s">
        <v>991</v>
      </c>
      <c r="F1688" t="s">
        <v>991</v>
      </c>
      <c r="G1688" s="1">
        <v>43448</v>
      </c>
      <c r="H1688" s="1">
        <v>43508</v>
      </c>
      <c r="I1688" s="1">
        <v>43873</v>
      </c>
      <c r="J1688" s="966" t="s">
        <v>17475</v>
      </c>
      <c r="K1688" t="s">
        <v>17473</v>
      </c>
      <c r="L1688" t="s">
        <v>17474</v>
      </c>
      <c r="M1688" t="s">
        <v>17472</v>
      </c>
      <c r="N1688" t="s">
        <v>17474</v>
      </c>
    </row>
    <row r="1689" spans="1:14" x14ac:dyDescent="0.25">
      <c r="A1689" s="3">
        <v>1686</v>
      </c>
      <c r="B1689" t="s">
        <v>989</v>
      </c>
      <c r="C1689" t="s">
        <v>989</v>
      </c>
      <c r="D1689" t="s">
        <v>990</v>
      </c>
      <c r="E1689" t="s">
        <v>991</v>
      </c>
      <c r="F1689" t="s">
        <v>991</v>
      </c>
      <c r="G1689" s="1">
        <v>43448</v>
      </c>
      <c r="H1689" s="1">
        <v>43508</v>
      </c>
      <c r="I1689" s="1">
        <v>43873</v>
      </c>
      <c r="J1689" s="966" t="s">
        <v>17475</v>
      </c>
      <c r="K1689" t="s">
        <v>17473</v>
      </c>
      <c r="L1689" t="s">
        <v>17474</v>
      </c>
      <c r="M1689" t="s">
        <v>17475</v>
      </c>
      <c r="N1689" t="s">
        <v>17474</v>
      </c>
    </row>
    <row r="1690" spans="1:14" x14ac:dyDescent="0.25">
      <c r="A1690" s="3">
        <v>1687</v>
      </c>
      <c r="B1690" t="s">
        <v>989</v>
      </c>
      <c r="C1690" t="s">
        <v>989</v>
      </c>
      <c r="D1690" t="s">
        <v>990</v>
      </c>
      <c r="E1690" t="s">
        <v>991</v>
      </c>
      <c r="F1690" t="s">
        <v>991</v>
      </c>
      <c r="G1690" s="1">
        <v>43448</v>
      </c>
      <c r="H1690" s="1">
        <v>43508</v>
      </c>
      <c r="I1690" s="1">
        <v>43873</v>
      </c>
      <c r="J1690" s="966" t="s">
        <v>17566</v>
      </c>
      <c r="K1690" t="s">
        <v>17567</v>
      </c>
      <c r="L1690" t="s">
        <v>17568</v>
      </c>
      <c r="M1690" t="s">
        <v>17566</v>
      </c>
      <c r="N1690" t="s">
        <v>17568</v>
      </c>
    </row>
    <row r="1691" spans="1:14" x14ac:dyDescent="0.25">
      <c r="A1691" s="3">
        <v>1688</v>
      </c>
      <c r="B1691" t="s">
        <v>989</v>
      </c>
      <c r="C1691" t="s">
        <v>989</v>
      </c>
      <c r="D1691" t="s">
        <v>990</v>
      </c>
      <c r="E1691" t="s">
        <v>991</v>
      </c>
      <c r="F1691" t="s">
        <v>991</v>
      </c>
      <c r="G1691" s="1">
        <v>43448</v>
      </c>
      <c r="H1691" s="1">
        <v>43508</v>
      </c>
      <c r="I1691" s="1">
        <v>43873</v>
      </c>
      <c r="J1691" s="966" t="s">
        <v>17569</v>
      </c>
      <c r="K1691" t="s">
        <v>17570</v>
      </c>
      <c r="L1691" t="s">
        <v>17571</v>
      </c>
      <c r="M1691" t="s">
        <v>17569</v>
      </c>
      <c r="N1691" t="s">
        <v>17571</v>
      </c>
    </row>
    <row r="1692" spans="1:14" x14ac:dyDescent="0.25">
      <c r="A1692" s="3">
        <v>1689</v>
      </c>
      <c r="B1692" t="s">
        <v>989</v>
      </c>
      <c r="C1692" t="s">
        <v>989</v>
      </c>
      <c r="D1692" t="s">
        <v>990</v>
      </c>
      <c r="E1692" t="s">
        <v>991</v>
      </c>
      <c r="F1692" t="s">
        <v>991</v>
      </c>
      <c r="G1692" s="1">
        <v>43448</v>
      </c>
      <c r="H1692" s="1">
        <v>43508</v>
      </c>
      <c r="I1692" s="1">
        <v>43873</v>
      </c>
      <c r="J1692" s="966" t="s">
        <v>17798</v>
      </c>
      <c r="K1692" t="s">
        <v>17799</v>
      </c>
      <c r="L1692" t="s">
        <v>17800</v>
      </c>
      <c r="M1692" t="s">
        <v>17798</v>
      </c>
      <c r="N1692" t="s">
        <v>17800</v>
      </c>
    </row>
    <row r="1693" spans="1:14" x14ac:dyDescent="0.25">
      <c r="A1693" s="3">
        <v>1690</v>
      </c>
      <c r="B1693" t="s">
        <v>989</v>
      </c>
      <c r="C1693" t="s">
        <v>989</v>
      </c>
      <c r="D1693" t="s">
        <v>990</v>
      </c>
      <c r="E1693" t="s">
        <v>991</v>
      </c>
      <c r="F1693" t="s">
        <v>991</v>
      </c>
      <c r="G1693" s="1">
        <v>43448</v>
      </c>
      <c r="H1693" s="1">
        <v>43508</v>
      </c>
      <c r="I1693" s="1">
        <v>43873</v>
      </c>
      <c r="J1693" s="966" t="s">
        <v>17712</v>
      </c>
      <c r="K1693" t="s">
        <v>17710</v>
      </c>
      <c r="L1693" t="s">
        <v>17711</v>
      </c>
      <c r="M1693" t="s">
        <v>17709</v>
      </c>
      <c r="N1693" t="s">
        <v>17711</v>
      </c>
    </row>
    <row r="1694" spans="1:14" x14ac:dyDescent="0.25">
      <c r="A1694" s="3">
        <v>1691</v>
      </c>
      <c r="B1694" t="s">
        <v>989</v>
      </c>
      <c r="C1694" t="s">
        <v>989</v>
      </c>
      <c r="D1694" t="s">
        <v>990</v>
      </c>
      <c r="E1694" t="s">
        <v>991</v>
      </c>
      <c r="F1694" t="s">
        <v>991</v>
      </c>
      <c r="G1694" s="1">
        <v>43448</v>
      </c>
      <c r="H1694" s="1">
        <v>43508</v>
      </c>
      <c r="I1694" s="1">
        <v>43873</v>
      </c>
      <c r="J1694" s="966" t="s">
        <v>17712</v>
      </c>
      <c r="K1694" t="s">
        <v>17710</v>
      </c>
      <c r="L1694" t="s">
        <v>17711</v>
      </c>
      <c r="M1694" t="s">
        <v>17712</v>
      </c>
      <c r="N1694" t="s">
        <v>17711</v>
      </c>
    </row>
    <row r="1695" spans="1:14" x14ac:dyDescent="0.25">
      <c r="A1695" s="3">
        <v>1692</v>
      </c>
      <c r="B1695" t="s">
        <v>989</v>
      </c>
      <c r="C1695" t="s">
        <v>989</v>
      </c>
      <c r="D1695" t="s">
        <v>990</v>
      </c>
      <c r="E1695" t="s">
        <v>991</v>
      </c>
      <c r="F1695" t="s">
        <v>991</v>
      </c>
      <c r="G1695" s="1">
        <v>43448</v>
      </c>
      <c r="H1695" s="1">
        <v>43508</v>
      </c>
      <c r="I1695" s="1">
        <v>43873</v>
      </c>
      <c r="J1695" s="966" t="s">
        <v>17801</v>
      </c>
      <c r="K1695" t="s">
        <v>17802</v>
      </c>
      <c r="L1695" t="s">
        <v>17803</v>
      </c>
      <c r="M1695" t="s">
        <v>17801</v>
      </c>
      <c r="N1695" t="s">
        <v>17803</v>
      </c>
    </row>
    <row r="1696" spans="1:14" x14ac:dyDescent="0.25">
      <c r="A1696" s="3">
        <v>1693</v>
      </c>
      <c r="B1696" t="s">
        <v>989</v>
      </c>
      <c r="C1696" t="s">
        <v>989</v>
      </c>
      <c r="D1696" t="s">
        <v>990</v>
      </c>
      <c r="E1696" t="s">
        <v>991</v>
      </c>
      <c r="F1696" t="s">
        <v>991</v>
      </c>
      <c r="G1696" s="1">
        <v>43448</v>
      </c>
      <c r="H1696" s="1">
        <v>43508</v>
      </c>
      <c r="I1696" s="1">
        <v>43873</v>
      </c>
      <c r="J1696" s="966" t="s">
        <v>17804</v>
      </c>
      <c r="K1696" t="s">
        <v>17805</v>
      </c>
      <c r="L1696" t="s">
        <v>17806</v>
      </c>
      <c r="M1696" t="s">
        <v>17804</v>
      </c>
      <c r="N1696" t="s">
        <v>17806</v>
      </c>
    </row>
    <row r="1697" spans="1:14" x14ac:dyDescent="0.25">
      <c r="A1697" s="3">
        <v>1694</v>
      </c>
      <c r="B1697" t="s">
        <v>989</v>
      </c>
      <c r="C1697" t="s">
        <v>989</v>
      </c>
      <c r="D1697" t="s">
        <v>990</v>
      </c>
      <c r="E1697" t="s">
        <v>991</v>
      </c>
      <c r="F1697" t="s">
        <v>991</v>
      </c>
      <c r="G1697" s="1">
        <v>43448</v>
      </c>
      <c r="H1697" s="1">
        <v>43508</v>
      </c>
      <c r="I1697" s="1">
        <v>43873</v>
      </c>
      <c r="J1697" s="966" t="s">
        <v>17586</v>
      </c>
      <c r="K1697" t="s">
        <v>17587</v>
      </c>
      <c r="L1697" t="s">
        <v>17588</v>
      </c>
      <c r="M1697" t="s">
        <v>17586</v>
      </c>
      <c r="N1697" t="s">
        <v>17588</v>
      </c>
    </row>
    <row r="1698" spans="1:14" x14ac:dyDescent="0.25">
      <c r="A1698" s="3">
        <v>1695</v>
      </c>
      <c r="B1698" t="s">
        <v>989</v>
      </c>
      <c r="C1698" t="s">
        <v>989</v>
      </c>
      <c r="D1698" t="s">
        <v>990</v>
      </c>
      <c r="E1698" t="s">
        <v>991</v>
      </c>
      <c r="F1698" t="s">
        <v>991</v>
      </c>
      <c r="G1698" s="1">
        <v>43448</v>
      </c>
      <c r="H1698" s="1">
        <v>43508</v>
      </c>
      <c r="I1698" s="1">
        <v>43873</v>
      </c>
      <c r="J1698" s="966" t="s">
        <v>17583</v>
      </c>
      <c r="K1698" t="s">
        <v>17584</v>
      </c>
      <c r="L1698" t="s">
        <v>17585</v>
      </c>
      <c r="M1698" t="s">
        <v>17583</v>
      </c>
      <c r="N1698" t="s">
        <v>17585</v>
      </c>
    </row>
    <row r="1699" spans="1:14" x14ac:dyDescent="0.25">
      <c r="A1699" s="3">
        <v>1696</v>
      </c>
      <c r="B1699" t="s">
        <v>989</v>
      </c>
      <c r="C1699" t="s">
        <v>989</v>
      </c>
      <c r="D1699" t="s">
        <v>990</v>
      </c>
      <c r="E1699" t="s">
        <v>991</v>
      </c>
      <c r="F1699" t="s">
        <v>991</v>
      </c>
      <c r="G1699" s="1">
        <v>43448</v>
      </c>
      <c r="H1699" s="1">
        <v>43508</v>
      </c>
      <c r="I1699" s="1">
        <v>43873</v>
      </c>
      <c r="J1699" s="966" t="s">
        <v>17797</v>
      </c>
      <c r="K1699" t="s">
        <v>17795</v>
      </c>
      <c r="L1699" t="s">
        <v>17796</v>
      </c>
      <c r="M1699" t="s">
        <v>17794</v>
      </c>
      <c r="N1699" t="s">
        <v>17796</v>
      </c>
    </row>
    <row r="1700" spans="1:14" x14ac:dyDescent="0.25">
      <c r="A1700" s="3">
        <v>1697</v>
      </c>
      <c r="B1700" t="s">
        <v>989</v>
      </c>
      <c r="C1700" t="s">
        <v>989</v>
      </c>
      <c r="D1700" t="s">
        <v>990</v>
      </c>
      <c r="E1700" t="s">
        <v>991</v>
      </c>
      <c r="F1700" t="s">
        <v>991</v>
      </c>
      <c r="G1700" s="1">
        <v>43448</v>
      </c>
      <c r="H1700" s="1">
        <v>43508</v>
      </c>
      <c r="I1700" s="1">
        <v>43873</v>
      </c>
      <c r="J1700" s="966" t="s">
        <v>17797</v>
      </c>
      <c r="K1700" t="s">
        <v>17795</v>
      </c>
      <c r="L1700" t="s">
        <v>17796</v>
      </c>
      <c r="M1700" t="s">
        <v>17797</v>
      </c>
      <c r="N1700" t="s">
        <v>17796</v>
      </c>
    </row>
    <row r="1701" spans="1:14" x14ac:dyDescent="0.25">
      <c r="A1701" s="3">
        <v>1698</v>
      </c>
      <c r="B1701" t="s">
        <v>989</v>
      </c>
      <c r="C1701" t="s">
        <v>989</v>
      </c>
      <c r="D1701" t="s">
        <v>990</v>
      </c>
      <c r="E1701" t="s">
        <v>991</v>
      </c>
      <c r="F1701" t="s">
        <v>991</v>
      </c>
      <c r="G1701" s="1">
        <v>43448</v>
      </c>
      <c r="H1701" s="1">
        <v>43508</v>
      </c>
      <c r="I1701" s="1">
        <v>43873</v>
      </c>
      <c r="J1701" s="966" t="s">
        <v>17773</v>
      </c>
      <c r="K1701" t="s">
        <v>17774</v>
      </c>
      <c r="L1701" t="s">
        <v>17775</v>
      </c>
      <c r="M1701" t="s">
        <v>17773</v>
      </c>
      <c r="N1701" t="s">
        <v>17775</v>
      </c>
    </row>
    <row r="1702" spans="1:14" x14ac:dyDescent="0.25">
      <c r="A1702" s="3">
        <v>1699</v>
      </c>
      <c r="B1702" t="s">
        <v>989</v>
      </c>
      <c r="C1702" t="s">
        <v>989</v>
      </c>
      <c r="D1702" t="s">
        <v>990</v>
      </c>
      <c r="E1702" t="s">
        <v>991</v>
      </c>
      <c r="F1702" t="s">
        <v>991</v>
      </c>
      <c r="G1702" s="1">
        <v>43448</v>
      </c>
      <c r="H1702" s="1">
        <v>43508</v>
      </c>
      <c r="I1702" s="1">
        <v>43873</v>
      </c>
      <c r="J1702" s="966" t="s">
        <v>17578</v>
      </c>
      <c r="K1702" t="s">
        <v>17579</v>
      </c>
      <c r="L1702" t="s">
        <v>17580</v>
      </c>
      <c r="M1702" t="s">
        <v>17578</v>
      </c>
      <c r="N1702" t="s">
        <v>17580</v>
      </c>
    </row>
    <row r="1703" spans="1:14" x14ac:dyDescent="0.25">
      <c r="A1703" s="3">
        <v>1700</v>
      </c>
      <c r="B1703" t="s">
        <v>989</v>
      </c>
      <c r="C1703" t="s">
        <v>989</v>
      </c>
      <c r="D1703" t="s">
        <v>990</v>
      </c>
      <c r="E1703" t="s">
        <v>991</v>
      </c>
      <c r="F1703" t="s">
        <v>991</v>
      </c>
      <c r="G1703" s="1">
        <v>43448</v>
      </c>
      <c r="H1703" s="1">
        <v>43508</v>
      </c>
      <c r="I1703" s="1">
        <v>43873</v>
      </c>
      <c r="J1703" s="966" t="s">
        <v>17563</v>
      </c>
      <c r="K1703" t="s">
        <v>17564</v>
      </c>
      <c r="L1703" t="s">
        <v>17565</v>
      </c>
      <c r="M1703" t="s">
        <v>17563</v>
      </c>
      <c r="N1703" t="s">
        <v>17565</v>
      </c>
    </row>
    <row r="1704" spans="1:14" x14ac:dyDescent="0.25">
      <c r="A1704" s="3">
        <v>1701</v>
      </c>
      <c r="B1704" t="s">
        <v>989</v>
      </c>
      <c r="C1704" t="s">
        <v>989</v>
      </c>
      <c r="D1704" t="s">
        <v>990</v>
      </c>
      <c r="E1704" t="s">
        <v>991</v>
      </c>
      <c r="F1704" t="s">
        <v>991</v>
      </c>
      <c r="G1704" s="1">
        <v>43448</v>
      </c>
      <c r="H1704" s="1">
        <v>43508</v>
      </c>
      <c r="I1704" s="1">
        <v>43873</v>
      </c>
      <c r="J1704" s="966" t="s">
        <v>20033</v>
      </c>
      <c r="K1704" t="s">
        <v>20034</v>
      </c>
      <c r="L1704" t="s">
        <v>20035</v>
      </c>
      <c r="M1704" t="s">
        <v>20033</v>
      </c>
      <c r="N1704" t="s">
        <v>20035</v>
      </c>
    </row>
    <row r="1705" spans="1:14" x14ac:dyDescent="0.25">
      <c r="A1705" s="3">
        <v>1702</v>
      </c>
      <c r="B1705" t="s">
        <v>989</v>
      </c>
      <c r="C1705" t="s">
        <v>989</v>
      </c>
      <c r="D1705" t="s">
        <v>990</v>
      </c>
      <c r="E1705" t="s">
        <v>991</v>
      </c>
      <c r="F1705" t="s">
        <v>991</v>
      </c>
      <c r="G1705" s="1">
        <v>43448</v>
      </c>
      <c r="H1705" s="1">
        <v>43508</v>
      </c>
      <c r="I1705" s="1">
        <v>43873</v>
      </c>
      <c r="J1705" s="966" t="s">
        <v>17747</v>
      </c>
      <c r="K1705" t="s">
        <v>17748</v>
      </c>
      <c r="L1705" t="s">
        <v>17749</v>
      </c>
      <c r="M1705" t="s">
        <v>17747</v>
      </c>
      <c r="N1705" t="s">
        <v>17749</v>
      </c>
    </row>
    <row r="1706" spans="1:14" x14ac:dyDescent="0.25">
      <c r="A1706" s="3">
        <v>1703</v>
      </c>
      <c r="B1706" t="s">
        <v>989</v>
      </c>
      <c r="C1706" t="s">
        <v>989</v>
      </c>
      <c r="D1706" t="s">
        <v>990</v>
      </c>
      <c r="E1706" t="s">
        <v>991</v>
      </c>
      <c r="F1706" t="s">
        <v>991</v>
      </c>
      <c r="G1706" s="1">
        <v>43448</v>
      </c>
      <c r="H1706" s="1">
        <v>43508</v>
      </c>
      <c r="I1706" s="1">
        <v>43873</v>
      </c>
      <c r="J1706" s="966" t="s">
        <v>17744</v>
      </c>
      <c r="K1706" t="s">
        <v>17745</v>
      </c>
      <c r="L1706" t="s">
        <v>17746</v>
      </c>
      <c r="M1706" t="s">
        <v>17744</v>
      </c>
      <c r="N1706" t="s">
        <v>17746</v>
      </c>
    </row>
    <row r="1707" spans="1:14" x14ac:dyDescent="0.25">
      <c r="A1707" s="3">
        <v>1704</v>
      </c>
      <c r="B1707" t="s">
        <v>989</v>
      </c>
      <c r="C1707" t="s">
        <v>989</v>
      </c>
      <c r="D1707" t="s">
        <v>990</v>
      </c>
      <c r="E1707" t="s">
        <v>991</v>
      </c>
      <c r="F1707" t="s">
        <v>991</v>
      </c>
      <c r="G1707" s="1">
        <v>43448</v>
      </c>
      <c r="H1707" s="1">
        <v>43508</v>
      </c>
      <c r="I1707" s="1">
        <v>43873</v>
      </c>
      <c r="J1707" s="966" t="s">
        <v>17738</v>
      </c>
      <c r="K1707" t="s">
        <v>17739</v>
      </c>
      <c r="L1707" t="s">
        <v>17740</v>
      </c>
      <c r="M1707" t="s">
        <v>17738</v>
      </c>
      <c r="N1707" t="s">
        <v>17740</v>
      </c>
    </row>
    <row r="1708" spans="1:14" x14ac:dyDescent="0.25">
      <c r="A1708" s="3">
        <v>1705</v>
      </c>
      <c r="B1708" t="s">
        <v>989</v>
      </c>
      <c r="C1708" t="s">
        <v>989</v>
      </c>
      <c r="D1708" t="s">
        <v>990</v>
      </c>
      <c r="E1708" t="s">
        <v>991</v>
      </c>
      <c r="F1708" t="s">
        <v>991</v>
      </c>
      <c r="G1708" s="1">
        <v>43448</v>
      </c>
      <c r="H1708" s="1">
        <v>43508</v>
      </c>
      <c r="I1708" s="1">
        <v>43873</v>
      </c>
      <c r="J1708" s="966" t="s">
        <v>17575</v>
      </c>
      <c r="K1708" t="s">
        <v>17576</v>
      </c>
      <c r="L1708" t="s">
        <v>17577</v>
      </c>
      <c r="M1708" t="s">
        <v>17575</v>
      </c>
      <c r="N1708" t="s">
        <v>17577</v>
      </c>
    </row>
    <row r="1709" spans="1:14" x14ac:dyDescent="0.25">
      <c r="A1709" s="3">
        <v>1706</v>
      </c>
      <c r="B1709" t="s">
        <v>989</v>
      </c>
      <c r="C1709" t="s">
        <v>989</v>
      </c>
      <c r="D1709" t="s">
        <v>990</v>
      </c>
      <c r="E1709" t="s">
        <v>991</v>
      </c>
      <c r="F1709" t="s">
        <v>991</v>
      </c>
      <c r="G1709" s="1">
        <v>43448</v>
      </c>
      <c r="H1709" s="1">
        <v>43508</v>
      </c>
      <c r="I1709" s="1">
        <v>43873</v>
      </c>
      <c r="J1709" s="966" t="s">
        <v>17662</v>
      </c>
      <c r="K1709" t="s">
        <v>17663</v>
      </c>
      <c r="L1709" t="s">
        <v>17664</v>
      </c>
      <c r="M1709" t="s">
        <v>17662</v>
      </c>
      <c r="N1709" t="s">
        <v>17664</v>
      </c>
    </row>
    <row r="1710" spans="1:14" x14ac:dyDescent="0.25">
      <c r="A1710" s="3">
        <v>1707</v>
      </c>
      <c r="B1710" t="s">
        <v>989</v>
      </c>
      <c r="C1710" t="s">
        <v>989</v>
      </c>
      <c r="D1710" t="s">
        <v>990</v>
      </c>
      <c r="E1710" t="s">
        <v>991</v>
      </c>
      <c r="F1710" t="s">
        <v>991</v>
      </c>
      <c r="G1710" s="1">
        <v>43448</v>
      </c>
      <c r="H1710" s="1">
        <v>43508</v>
      </c>
      <c r="I1710" s="1">
        <v>43873</v>
      </c>
      <c r="J1710" s="966" t="s">
        <v>17581</v>
      </c>
      <c r="K1710" t="s">
        <v>20036</v>
      </c>
      <c r="L1710" t="s">
        <v>17582</v>
      </c>
      <c r="M1710" t="s">
        <v>17581</v>
      </c>
      <c r="N1710" t="s">
        <v>17582</v>
      </c>
    </row>
    <row r="1711" spans="1:14" x14ac:dyDescent="0.25">
      <c r="A1711" s="3">
        <v>1708</v>
      </c>
      <c r="B1711" t="s">
        <v>989</v>
      </c>
      <c r="C1711" t="s">
        <v>989</v>
      </c>
      <c r="D1711" t="s">
        <v>990</v>
      </c>
      <c r="E1711" t="s">
        <v>991</v>
      </c>
      <c r="F1711" t="s">
        <v>991</v>
      </c>
      <c r="G1711" s="1">
        <v>43448</v>
      </c>
      <c r="H1711" s="1">
        <v>43508</v>
      </c>
      <c r="I1711" s="1">
        <v>43873</v>
      </c>
      <c r="J1711" s="966" t="s">
        <v>17610</v>
      </c>
      <c r="K1711" t="s">
        <v>17611</v>
      </c>
      <c r="L1711" t="s">
        <v>17612</v>
      </c>
      <c r="M1711" t="s">
        <v>17610</v>
      </c>
      <c r="N1711" t="s">
        <v>17612</v>
      </c>
    </row>
    <row r="1712" spans="1:14" x14ac:dyDescent="0.25">
      <c r="A1712" s="3">
        <v>1709</v>
      </c>
      <c r="B1712" t="s">
        <v>989</v>
      </c>
      <c r="C1712" t="s">
        <v>989</v>
      </c>
      <c r="D1712" t="s">
        <v>990</v>
      </c>
      <c r="E1712" t="s">
        <v>991</v>
      </c>
      <c r="F1712" t="s">
        <v>991</v>
      </c>
      <c r="G1712" s="1">
        <v>43448</v>
      </c>
      <c r="H1712" s="1">
        <v>43508</v>
      </c>
      <c r="I1712" s="1">
        <v>43873</v>
      </c>
      <c r="J1712" s="966" t="s">
        <v>17665</v>
      </c>
      <c r="K1712" t="s">
        <v>17666</v>
      </c>
      <c r="L1712" t="s">
        <v>17667</v>
      </c>
      <c r="M1712" t="s">
        <v>17665</v>
      </c>
      <c r="N1712" t="s">
        <v>17667</v>
      </c>
    </row>
    <row r="1713" spans="1:14" x14ac:dyDescent="0.25">
      <c r="A1713" s="3">
        <v>1710</v>
      </c>
      <c r="B1713" t="s">
        <v>989</v>
      </c>
      <c r="C1713" t="s">
        <v>989</v>
      </c>
      <c r="D1713" t="s">
        <v>990</v>
      </c>
      <c r="E1713" t="s">
        <v>991</v>
      </c>
      <c r="F1713" t="s">
        <v>991</v>
      </c>
      <c r="G1713" s="1">
        <v>43448</v>
      </c>
      <c r="H1713" s="1">
        <v>43508</v>
      </c>
      <c r="I1713" s="1">
        <v>43873</v>
      </c>
      <c r="J1713" s="966" t="s">
        <v>17641</v>
      </c>
      <c r="K1713" t="s">
        <v>17642</v>
      </c>
      <c r="L1713" t="s">
        <v>17643</v>
      </c>
      <c r="M1713" t="s">
        <v>17641</v>
      </c>
      <c r="N1713" t="s">
        <v>17643</v>
      </c>
    </row>
    <row r="1714" spans="1:14" x14ac:dyDescent="0.25">
      <c r="A1714" s="3">
        <v>1711</v>
      </c>
      <c r="B1714" t="s">
        <v>989</v>
      </c>
      <c r="C1714" t="s">
        <v>989</v>
      </c>
      <c r="D1714" t="s">
        <v>990</v>
      </c>
      <c r="E1714" t="s">
        <v>991</v>
      </c>
      <c r="F1714" t="s">
        <v>991</v>
      </c>
      <c r="G1714" s="1">
        <v>43448</v>
      </c>
      <c r="H1714" s="1">
        <v>43508</v>
      </c>
      <c r="I1714" s="1">
        <v>43873</v>
      </c>
      <c r="J1714" s="966" t="s">
        <v>17616</v>
      </c>
      <c r="K1714" t="s">
        <v>17617</v>
      </c>
      <c r="L1714" t="s">
        <v>17618</v>
      </c>
      <c r="M1714" t="s">
        <v>17616</v>
      </c>
      <c r="N1714" t="s">
        <v>17618</v>
      </c>
    </row>
    <row r="1715" spans="1:14" x14ac:dyDescent="0.25">
      <c r="A1715" s="3">
        <v>1712</v>
      </c>
      <c r="B1715" t="s">
        <v>989</v>
      </c>
      <c r="C1715" t="s">
        <v>989</v>
      </c>
      <c r="D1715" t="s">
        <v>990</v>
      </c>
      <c r="E1715" t="s">
        <v>991</v>
      </c>
      <c r="F1715" t="s">
        <v>991</v>
      </c>
      <c r="G1715" s="1">
        <v>43448</v>
      </c>
      <c r="H1715" s="1">
        <v>43508</v>
      </c>
      <c r="I1715" s="1">
        <v>43873</v>
      </c>
      <c r="J1715" s="966" t="s">
        <v>17622</v>
      </c>
      <c r="K1715" t="s">
        <v>17623</v>
      </c>
      <c r="L1715" t="s">
        <v>17624</v>
      </c>
      <c r="M1715" t="s">
        <v>17622</v>
      </c>
      <c r="N1715" t="s">
        <v>17624</v>
      </c>
    </row>
    <row r="1716" spans="1:14" x14ac:dyDescent="0.25">
      <c r="A1716" s="3">
        <v>1713</v>
      </c>
      <c r="B1716" t="s">
        <v>989</v>
      </c>
      <c r="C1716" t="s">
        <v>989</v>
      </c>
      <c r="D1716" t="s">
        <v>990</v>
      </c>
      <c r="E1716" t="s">
        <v>991</v>
      </c>
      <c r="F1716" t="s">
        <v>991</v>
      </c>
      <c r="G1716" s="1">
        <v>43448</v>
      </c>
      <c r="H1716" s="1">
        <v>43508</v>
      </c>
      <c r="I1716" s="1">
        <v>43873</v>
      </c>
      <c r="J1716" s="966" t="s">
        <v>17619</v>
      </c>
      <c r="K1716" t="s">
        <v>17620</v>
      </c>
      <c r="L1716" t="s">
        <v>17621</v>
      </c>
      <c r="M1716" t="s">
        <v>17619</v>
      </c>
      <c r="N1716" t="s">
        <v>17621</v>
      </c>
    </row>
    <row r="1717" spans="1:14" x14ac:dyDescent="0.25">
      <c r="A1717" s="3">
        <v>1714</v>
      </c>
      <c r="B1717" t="s">
        <v>989</v>
      </c>
      <c r="C1717" t="s">
        <v>989</v>
      </c>
      <c r="D1717" t="s">
        <v>990</v>
      </c>
      <c r="E1717" t="s">
        <v>991</v>
      </c>
      <c r="F1717" t="s">
        <v>991</v>
      </c>
      <c r="G1717" s="1">
        <v>43448</v>
      </c>
      <c r="H1717" s="1">
        <v>43508</v>
      </c>
      <c r="I1717" s="1">
        <v>43873</v>
      </c>
      <c r="J1717" s="966" t="s">
        <v>17635</v>
      </c>
      <c r="K1717" t="s">
        <v>17636</v>
      </c>
      <c r="L1717" t="s">
        <v>17637</v>
      </c>
      <c r="M1717" t="s">
        <v>17635</v>
      </c>
      <c r="N1717" t="s">
        <v>17637</v>
      </c>
    </row>
    <row r="1718" spans="1:14" x14ac:dyDescent="0.25">
      <c r="A1718" s="3">
        <v>1715</v>
      </c>
      <c r="B1718" t="s">
        <v>989</v>
      </c>
      <c r="C1718" t="s">
        <v>989</v>
      </c>
      <c r="D1718" t="s">
        <v>990</v>
      </c>
      <c r="E1718" t="s">
        <v>991</v>
      </c>
      <c r="F1718" t="s">
        <v>991</v>
      </c>
      <c r="G1718" s="1">
        <v>43448</v>
      </c>
      <c r="H1718" s="1">
        <v>43508</v>
      </c>
      <c r="I1718" s="1">
        <v>43873</v>
      </c>
      <c r="J1718" s="966" t="s">
        <v>17625</v>
      </c>
      <c r="K1718" t="s">
        <v>17626</v>
      </c>
      <c r="L1718" t="s">
        <v>17627</v>
      </c>
      <c r="M1718" t="s">
        <v>17625</v>
      </c>
      <c r="N1718" t="s">
        <v>17627</v>
      </c>
    </row>
    <row r="1719" spans="1:14" x14ac:dyDescent="0.25">
      <c r="A1719" s="3">
        <v>1716</v>
      </c>
      <c r="B1719" t="s">
        <v>989</v>
      </c>
      <c r="C1719" t="s">
        <v>989</v>
      </c>
      <c r="D1719" t="s">
        <v>990</v>
      </c>
      <c r="E1719" t="s">
        <v>991</v>
      </c>
      <c r="F1719" t="s">
        <v>991</v>
      </c>
      <c r="G1719" s="1">
        <v>43448</v>
      </c>
      <c r="H1719" s="1">
        <v>43508</v>
      </c>
      <c r="I1719" s="1">
        <v>43873</v>
      </c>
      <c r="J1719" s="966" t="s">
        <v>17457</v>
      </c>
      <c r="K1719" t="s">
        <v>17458</v>
      </c>
      <c r="L1719" t="s">
        <v>17459</v>
      </c>
      <c r="M1719" t="s">
        <v>17457</v>
      </c>
      <c r="N1719" t="s">
        <v>17459</v>
      </c>
    </row>
    <row r="1720" spans="1:14" x14ac:dyDescent="0.25">
      <c r="A1720" s="3">
        <v>1717</v>
      </c>
      <c r="B1720" t="s">
        <v>989</v>
      </c>
      <c r="C1720" t="s">
        <v>989</v>
      </c>
      <c r="D1720" t="s">
        <v>990</v>
      </c>
      <c r="E1720" t="s">
        <v>991</v>
      </c>
      <c r="F1720" t="s">
        <v>991</v>
      </c>
      <c r="G1720" s="1">
        <v>43448</v>
      </c>
      <c r="H1720" s="1">
        <v>43508</v>
      </c>
      <c r="I1720" s="1">
        <v>43873</v>
      </c>
      <c r="J1720" s="966" t="s">
        <v>17725</v>
      </c>
      <c r="K1720" t="s">
        <v>17723</v>
      </c>
      <c r="L1720" t="s">
        <v>17724</v>
      </c>
      <c r="M1720" t="s">
        <v>17722</v>
      </c>
      <c r="N1720" t="s">
        <v>17724</v>
      </c>
    </row>
    <row r="1721" spans="1:14" x14ac:dyDescent="0.25">
      <c r="A1721" s="3">
        <v>1718</v>
      </c>
      <c r="B1721" t="s">
        <v>989</v>
      </c>
      <c r="C1721" t="s">
        <v>989</v>
      </c>
      <c r="D1721" t="s">
        <v>990</v>
      </c>
      <c r="E1721" t="s">
        <v>991</v>
      </c>
      <c r="F1721" t="s">
        <v>991</v>
      </c>
      <c r="G1721" s="1">
        <v>43448</v>
      </c>
      <c r="H1721" s="1">
        <v>43508</v>
      </c>
      <c r="I1721" s="1">
        <v>43873</v>
      </c>
      <c r="J1721" s="966" t="s">
        <v>17725</v>
      </c>
      <c r="K1721" t="s">
        <v>17723</v>
      </c>
      <c r="L1721" t="s">
        <v>17724</v>
      </c>
      <c r="M1721" t="s">
        <v>17725</v>
      </c>
      <c r="N1721" t="s">
        <v>17724</v>
      </c>
    </row>
    <row r="1722" spans="1:14" x14ac:dyDescent="0.25">
      <c r="A1722" s="3">
        <v>1719</v>
      </c>
      <c r="B1722" t="s">
        <v>989</v>
      </c>
      <c r="C1722" t="s">
        <v>989</v>
      </c>
      <c r="D1722" t="s">
        <v>990</v>
      </c>
      <c r="E1722" t="s">
        <v>991</v>
      </c>
      <c r="F1722" t="s">
        <v>991</v>
      </c>
      <c r="G1722" s="1">
        <v>43448</v>
      </c>
      <c r="H1722" s="1">
        <v>43508</v>
      </c>
      <c r="I1722" s="1">
        <v>43873</v>
      </c>
      <c r="J1722" s="966" t="s">
        <v>17589</v>
      </c>
      <c r="K1722" t="s">
        <v>17590</v>
      </c>
      <c r="L1722" t="s">
        <v>17591</v>
      </c>
      <c r="M1722" t="s">
        <v>17589</v>
      </c>
      <c r="N1722" t="s">
        <v>17591</v>
      </c>
    </row>
    <row r="1723" spans="1:14" x14ac:dyDescent="0.25">
      <c r="A1723" s="3">
        <v>1720</v>
      </c>
      <c r="B1723" t="s">
        <v>989</v>
      </c>
      <c r="C1723" t="s">
        <v>989</v>
      </c>
      <c r="D1723" t="s">
        <v>990</v>
      </c>
      <c r="E1723" t="s">
        <v>991</v>
      </c>
      <c r="F1723" t="s">
        <v>991</v>
      </c>
      <c r="G1723" s="1">
        <v>43448</v>
      </c>
      <c r="H1723" s="1">
        <v>43508</v>
      </c>
      <c r="I1723" s="1">
        <v>43873</v>
      </c>
      <c r="J1723" s="966" t="s">
        <v>17634</v>
      </c>
      <c r="K1723" t="s">
        <v>17632</v>
      </c>
      <c r="L1723" t="s">
        <v>17633</v>
      </c>
      <c r="M1723" t="s">
        <v>17631</v>
      </c>
      <c r="N1723" t="s">
        <v>17633</v>
      </c>
    </row>
    <row r="1724" spans="1:14" x14ac:dyDescent="0.25">
      <c r="A1724" s="3">
        <v>1721</v>
      </c>
      <c r="B1724" t="s">
        <v>989</v>
      </c>
      <c r="C1724" t="s">
        <v>989</v>
      </c>
      <c r="D1724" t="s">
        <v>990</v>
      </c>
      <c r="E1724" t="s">
        <v>991</v>
      </c>
      <c r="F1724" t="s">
        <v>991</v>
      </c>
      <c r="G1724" s="1">
        <v>43448</v>
      </c>
      <c r="H1724" s="1">
        <v>43508</v>
      </c>
      <c r="I1724" s="1">
        <v>43873</v>
      </c>
      <c r="J1724" s="966" t="s">
        <v>17634</v>
      </c>
      <c r="K1724" t="s">
        <v>17632</v>
      </c>
      <c r="L1724" t="s">
        <v>17633</v>
      </c>
      <c r="M1724" t="s">
        <v>17634</v>
      </c>
      <c r="N1724" t="s">
        <v>17633</v>
      </c>
    </row>
    <row r="1725" spans="1:14" x14ac:dyDescent="0.25">
      <c r="A1725" s="3">
        <v>1722</v>
      </c>
      <c r="B1725" t="s">
        <v>989</v>
      </c>
      <c r="C1725" t="s">
        <v>989</v>
      </c>
      <c r="D1725" t="s">
        <v>990</v>
      </c>
      <c r="E1725" t="s">
        <v>991</v>
      </c>
      <c r="F1725" t="s">
        <v>991</v>
      </c>
      <c r="G1725" s="1">
        <v>43448</v>
      </c>
      <c r="H1725" s="1">
        <v>43508</v>
      </c>
      <c r="I1725" s="1">
        <v>43873</v>
      </c>
      <c r="J1725" s="966" t="s">
        <v>17479</v>
      </c>
      <c r="K1725" t="s">
        <v>17477</v>
      </c>
      <c r="L1725" t="s">
        <v>17478</v>
      </c>
      <c r="M1725" t="s">
        <v>17476</v>
      </c>
      <c r="N1725" t="s">
        <v>17478</v>
      </c>
    </row>
    <row r="1726" spans="1:14" x14ac:dyDescent="0.25">
      <c r="A1726" s="3">
        <v>1723</v>
      </c>
      <c r="B1726" t="s">
        <v>989</v>
      </c>
      <c r="C1726" t="s">
        <v>989</v>
      </c>
      <c r="D1726" t="s">
        <v>990</v>
      </c>
      <c r="E1726" t="s">
        <v>991</v>
      </c>
      <c r="F1726" t="s">
        <v>991</v>
      </c>
      <c r="G1726" s="1">
        <v>43448</v>
      </c>
      <c r="H1726" s="1">
        <v>43508</v>
      </c>
      <c r="I1726" s="1">
        <v>43873</v>
      </c>
      <c r="J1726" s="966" t="s">
        <v>17479</v>
      </c>
      <c r="K1726" t="s">
        <v>17477</v>
      </c>
      <c r="L1726" t="s">
        <v>17478</v>
      </c>
      <c r="M1726" t="s">
        <v>17479</v>
      </c>
      <c r="N1726" t="s">
        <v>17478</v>
      </c>
    </row>
    <row r="1727" spans="1:14" x14ac:dyDescent="0.25">
      <c r="A1727" s="3">
        <v>1724</v>
      </c>
      <c r="B1727" t="s">
        <v>989</v>
      </c>
      <c r="C1727" t="s">
        <v>989</v>
      </c>
      <c r="D1727" t="s">
        <v>990</v>
      </c>
      <c r="E1727" t="s">
        <v>991</v>
      </c>
      <c r="F1727" t="s">
        <v>991</v>
      </c>
      <c r="G1727" s="1">
        <v>43448</v>
      </c>
      <c r="H1727" s="1">
        <v>43508</v>
      </c>
      <c r="I1727" s="1">
        <v>43873</v>
      </c>
      <c r="J1727" s="966" t="s">
        <v>17483</v>
      </c>
      <c r="K1727" t="s">
        <v>17481</v>
      </c>
      <c r="L1727" t="s">
        <v>17482</v>
      </c>
      <c r="M1727" t="s">
        <v>17480</v>
      </c>
      <c r="N1727" t="s">
        <v>17482</v>
      </c>
    </row>
    <row r="1728" spans="1:14" x14ac:dyDescent="0.25">
      <c r="A1728" s="3">
        <v>1725</v>
      </c>
      <c r="B1728" t="s">
        <v>989</v>
      </c>
      <c r="C1728" t="s">
        <v>989</v>
      </c>
      <c r="D1728" t="s">
        <v>990</v>
      </c>
      <c r="E1728" t="s">
        <v>991</v>
      </c>
      <c r="F1728" t="s">
        <v>991</v>
      </c>
      <c r="G1728" s="1">
        <v>43448</v>
      </c>
      <c r="H1728" s="1">
        <v>43508</v>
      </c>
      <c r="I1728" s="1">
        <v>43873</v>
      </c>
      <c r="J1728" s="966" t="s">
        <v>17483</v>
      </c>
      <c r="K1728" t="s">
        <v>17481</v>
      </c>
      <c r="L1728" t="s">
        <v>17482</v>
      </c>
      <c r="M1728" t="s">
        <v>17483</v>
      </c>
      <c r="N1728" t="s">
        <v>17482</v>
      </c>
    </row>
    <row r="1729" spans="1:14" x14ac:dyDescent="0.25">
      <c r="A1729" s="3">
        <v>1726</v>
      </c>
      <c r="B1729" t="s">
        <v>989</v>
      </c>
      <c r="C1729" t="s">
        <v>989</v>
      </c>
      <c r="D1729" t="s">
        <v>990</v>
      </c>
      <c r="E1729" t="s">
        <v>991</v>
      </c>
      <c r="F1729" t="s">
        <v>991</v>
      </c>
      <c r="G1729" s="1">
        <v>43448</v>
      </c>
      <c r="H1729" s="1">
        <v>43508</v>
      </c>
      <c r="I1729" s="1">
        <v>43873</v>
      </c>
      <c r="J1729" s="966" t="s">
        <v>20037</v>
      </c>
      <c r="K1729" t="s">
        <v>20038</v>
      </c>
      <c r="L1729" t="s">
        <v>20039</v>
      </c>
      <c r="M1729" t="s">
        <v>20037</v>
      </c>
      <c r="N1729" t="s">
        <v>20039</v>
      </c>
    </row>
    <row r="1730" spans="1:14" x14ac:dyDescent="0.25">
      <c r="A1730" s="3">
        <v>1727</v>
      </c>
      <c r="B1730" t="s">
        <v>989</v>
      </c>
      <c r="C1730" t="s">
        <v>989</v>
      </c>
      <c r="D1730" t="s">
        <v>990</v>
      </c>
      <c r="E1730" t="s">
        <v>991</v>
      </c>
      <c r="F1730" t="s">
        <v>991</v>
      </c>
      <c r="G1730" s="1">
        <v>43448</v>
      </c>
      <c r="H1730" s="1">
        <v>43508</v>
      </c>
      <c r="I1730" s="1">
        <v>43873</v>
      </c>
      <c r="J1730" s="966" t="s">
        <v>17782</v>
      </c>
      <c r="K1730" t="s">
        <v>17783</v>
      </c>
      <c r="L1730" t="s">
        <v>17784</v>
      </c>
      <c r="M1730" t="s">
        <v>17782</v>
      </c>
      <c r="N1730" t="s">
        <v>17784</v>
      </c>
    </row>
    <row r="1731" spans="1:14" x14ac:dyDescent="0.25">
      <c r="A1731" s="3">
        <v>1728</v>
      </c>
      <c r="B1731" t="s">
        <v>992</v>
      </c>
      <c r="C1731" t="s">
        <v>992</v>
      </c>
      <c r="D1731" t="s">
        <v>993</v>
      </c>
      <c r="E1731" t="s">
        <v>994</v>
      </c>
      <c r="F1731" t="s">
        <v>994</v>
      </c>
      <c r="G1731" s="1">
        <v>43448</v>
      </c>
      <c r="H1731" s="1">
        <v>43508</v>
      </c>
      <c r="I1731" s="1">
        <v>43873</v>
      </c>
      <c r="J1731" s="966" t="s">
        <v>17346</v>
      </c>
      <c r="K1731" t="s">
        <v>17347</v>
      </c>
      <c r="L1731" t="s">
        <v>17348</v>
      </c>
      <c r="M1731" t="s">
        <v>17346</v>
      </c>
      <c r="N1731" t="s">
        <v>17348</v>
      </c>
    </row>
    <row r="1732" spans="1:14" x14ac:dyDescent="0.25">
      <c r="A1732" s="3">
        <v>1729</v>
      </c>
      <c r="B1732" t="s">
        <v>992</v>
      </c>
      <c r="C1732" t="s">
        <v>992</v>
      </c>
      <c r="D1732" t="s">
        <v>993</v>
      </c>
      <c r="E1732" t="s">
        <v>994</v>
      </c>
      <c r="F1732" t="s">
        <v>994</v>
      </c>
      <c r="G1732" s="1">
        <v>43448</v>
      </c>
      <c r="H1732" s="1">
        <v>43508</v>
      </c>
      <c r="I1732" s="1">
        <v>43873</v>
      </c>
      <c r="J1732" s="966" t="s">
        <v>17418</v>
      </c>
      <c r="K1732" t="s">
        <v>17419</v>
      </c>
      <c r="L1732" t="s">
        <v>17420</v>
      </c>
      <c r="M1732" t="s">
        <v>17418</v>
      </c>
      <c r="N1732" t="s">
        <v>17420</v>
      </c>
    </row>
    <row r="1733" spans="1:14" x14ac:dyDescent="0.25">
      <c r="A1733" s="3">
        <v>1730</v>
      </c>
      <c r="B1733" t="s">
        <v>992</v>
      </c>
      <c r="C1733" t="s">
        <v>992</v>
      </c>
      <c r="D1733" t="s">
        <v>993</v>
      </c>
      <c r="E1733" t="s">
        <v>994</v>
      </c>
      <c r="F1733" t="s">
        <v>994</v>
      </c>
      <c r="G1733" s="1">
        <v>43448</v>
      </c>
      <c r="H1733" s="1">
        <v>43508</v>
      </c>
      <c r="I1733" s="1">
        <v>43873</v>
      </c>
      <c r="J1733" s="966" t="s">
        <v>20040</v>
      </c>
      <c r="K1733" t="s">
        <v>20041</v>
      </c>
      <c r="L1733" t="s">
        <v>20042</v>
      </c>
      <c r="M1733" t="s">
        <v>20040</v>
      </c>
      <c r="N1733" t="s">
        <v>20042</v>
      </c>
    </row>
    <row r="1734" spans="1:14" x14ac:dyDescent="0.25">
      <c r="A1734" s="3">
        <v>1731</v>
      </c>
      <c r="B1734" t="s">
        <v>992</v>
      </c>
      <c r="C1734" t="s">
        <v>992</v>
      </c>
      <c r="D1734" t="s">
        <v>993</v>
      </c>
      <c r="E1734" t="s">
        <v>994</v>
      </c>
      <c r="F1734" t="s">
        <v>994</v>
      </c>
      <c r="G1734" s="1">
        <v>43448</v>
      </c>
      <c r="H1734" s="1">
        <v>43508</v>
      </c>
      <c r="I1734" s="1">
        <v>43873</v>
      </c>
      <c r="J1734" s="966" t="s">
        <v>17394</v>
      </c>
      <c r="K1734" t="s">
        <v>17395</v>
      </c>
      <c r="L1734" t="s">
        <v>17396</v>
      </c>
      <c r="M1734" t="s">
        <v>17394</v>
      </c>
      <c r="N1734" t="s">
        <v>17396</v>
      </c>
    </row>
    <row r="1735" spans="1:14" x14ac:dyDescent="0.25">
      <c r="A1735" s="3">
        <v>1732</v>
      </c>
      <c r="B1735" t="s">
        <v>992</v>
      </c>
      <c r="C1735" t="s">
        <v>992</v>
      </c>
      <c r="D1735" t="s">
        <v>993</v>
      </c>
      <c r="E1735" t="s">
        <v>994</v>
      </c>
      <c r="F1735" t="s">
        <v>994</v>
      </c>
      <c r="G1735" s="1">
        <v>43448</v>
      </c>
      <c r="H1735" s="1">
        <v>43508</v>
      </c>
      <c r="I1735" s="1">
        <v>43873</v>
      </c>
      <c r="J1735" s="966" t="s">
        <v>20043</v>
      </c>
      <c r="K1735" t="s">
        <v>20044</v>
      </c>
      <c r="L1735" t="s">
        <v>20045</v>
      </c>
      <c r="M1735" t="s">
        <v>20043</v>
      </c>
      <c r="N1735" t="s">
        <v>20045</v>
      </c>
    </row>
    <row r="1736" spans="1:14" x14ac:dyDescent="0.25">
      <c r="A1736" s="3">
        <v>1733</v>
      </c>
      <c r="B1736" t="s">
        <v>992</v>
      </c>
      <c r="C1736" t="s">
        <v>992</v>
      </c>
      <c r="D1736" t="s">
        <v>993</v>
      </c>
      <c r="E1736" t="s">
        <v>994</v>
      </c>
      <c r="F1736" t="s">
        <v>994</v>
      </c>
      <c r="G1736" s="1">
        <v>43448</v>
      </c>
      <c r="H1736" s="1">
        <v>43508</v>
      </c>
      <c r="I1736" s="1">
        <v>43873</v>
      </c>
      <c r="J1736" s="966" t="s">
        <v>17234</v>
      </c>
      <c r="K1736" t="s">
        <v>17235</v>
      </c>
      <c r="L1736" t="s">
        <v>17236</v>
      </c>
      <c r="M1736" t="s">
        <v>17234</v>
      </c>
      <c r="N1736" t="s">
        <v>17236</v>
      </c>
    </row>
    <row r="1737" spans="1:14" x14ac:dyDescent="0.25">
      <c r="A1737" s="3">
        <v>1734</v>
      </c>
      <c r="B1737" t="s">
        <v>992</v>
      </c>
      <c r="C1737" t="s">
        <v>992</v>
      </c>
      <c r="D1737" t="s">
        <v>993</v>
      </c>
      <c r="E1737" t="s">
        <v>994</v>
      </c>
      <c r="F1737" t="s">
        <v>994</v>
      </c>
      <c r="G1737" s="1">
        <v>43448</v>
      </c>
      <c r="H1737" s="1">
        <v>43508</v>
      </c>
      <c r="I1737" s="1">
        <v>43873</v>
      </c>
      <c r="J1737" s="966" t="s">
        <v>17400</v>
      </c>
      <c r="K1737" t="s">
        <v>17401</v>
      </c>
      <c r="L1737" t="s">
        <v>17402</v>
      </c>
      <c r="M1737" t="s">
        <v>17400</v>
      </c>
      <c r="N1737" t="s">
        <v>17402</v>
      </c>
    </row>
    <row r="1738" spans="1:14" x14ac:dyDescent="0.25">
      <c r="A1738" s="3">
        <v>1735</v>
      </c>
      <c r="B1738" t="s">
        <v>992</v>
      </c>
      <c r="C1738" t="s">
        <v>992</v>
      </c>
      <c r="D1738" t="s">
        <v>993</v>
      </c>
      <c r="E1738" t="s">
        <v>994</v>
      </c>
      <c r="F1738" t="s">
        <v>994</v>
      </c>
      <c r="G1738" s="1">
        <v>43448</v>
      </c>
      <c r="H1738" s="1">
        <v>43508</v>
      </c>
      <c r="I1738" s="1">
        <v>43873</v>
      </c>
      <c r="J1738" s="966" t="s">
        <v>17276</v>
      </c>
      <c r="K1738" t="s">
        <v>17277</v>
      </c>
      <c r="L1738" t="s">
        <v>17278</v>
      </c>
      <c r="M1738" t="s">
        <v>17276</v>
      </c>
      <c r="N1738" t="s">
        <v>17278</v>
      </c>
    </row>
    <row r="1739" spans="1:14" x14ac:dyDescent="0.25">
      <c r="A1739" s="3">
        <v>1736</v>
      </c>
      <c r="B1739" t="s">
        <v>992</v>
      </c>
      <c r="C1739" t="s">
        <v>992</v>
      </c>
      <c r="D1739" t="s">
        <v>993</v>
      </c>
      <c r="E1739" t="s">
        <v>994</v>
      </c>
      <c r="F1739" t="s">
        <v>994</v>
      </c>
      <c r="G1739" s="1">
        <v>43448</v>
      </c>
      <c r="H1739" s="1">
        <v>43508</v>
      </c>
      <c r="I1739" s="1">
        <v>43873</v>
      </c>
      <c r="J1739" s="966" t="s">
        <v>17376</v>
      </c>
      <c r="K1739" t="s">
        <v>17377</v>
      </c>
      <c r="L1739" t="s">
        <v>17378</v>
      </c>
      <c r="M1739" t="s">
        <v>17376</v>
      </c>
      <c r="N1739" t="s">
        <v>17378</v>
      </c>
    </row>
    <row r="1740" spans="1:14" x14ac:dyDescent="0.25">
      <c r="A1740" s="3">
        <v>1737</v>
      </c>
      <c r="B1740" t="s">
        <v>992</v>
      </c>
      <c r="C1740" t="s">
        <v>992</v>
      </c>
      <c r="D1740" t="s">
        <v>993</v>
      </c>
      <c r="E1740" t="s">
        <v>994</v>
      </c>
      <c r="F1740" t="s">
        <v>994</v>
      </c>
      <c r="G1740" s="1">
        <v>43448</v>
      </c>
      <c r="H1740" s="1">
        <v>43508</v>
      </c>
      <c r="I1740" s="1">
        <v>43873</v>
      </c>
      <c r="J1740" s="966" t="s">
        <v>20046</v>
      </c>
      <c r="K1740" t="s">
        <v>20047</v>
      </c>
      <c r="L1740" t="s">
        <v>20048</v>
      </c>
      <c r="M1740" t="s">
        <v>20046</v>
      </c>
      <c r="N1740" t="s">
        <v>20048</v>
      </c>
    </row>
    <row r="1741" spans="1:14" x14ac:dyDescent="0.25">
      <c r="A1741" s="3">
        <v>1738</v>
      </c>
      <c r="B1741" t="s">
        <v>992</v>
      </c>
      <c r="C1741" t="s">
        <v>992</v>
      </c>
      <c r="D1741" t="s">
        <v>993</v>
      </c>
      <c r="E1741" t="s">
        <v>994</v>
      </c>
      <c r="F1741" t="s">
        <v>994</v>
      </c>
      <c r="G1741" s="1">
        <v>43448</v>
      </c>
      <c r="H1741" s="1">
        <v>43508</v>
      </c>
      <c r="I1741" s="1">
        <v>43873</v>
      </c>
      <c r="J1741" s="966" t="s">
        <v>17352</v>
      </c>
      <c r="K1741" t="s">
        <v>17353</v>
      </c>
      <c r="L1741" t="s">
        <v>17354</v>
      </c>
      <c r="M1741" t="s">
        <v>17352</v>
      </c>
      <c r="N1741" t="s">
        <v>17354</v>
      </c>
    </row>
    <row r="1742" spans="1:14" x14ac:dyDescent="0.25">
      <c r="A1742" s="3">
        <v>1739</v>
      </c>
      <c r="B1742" t="s">
        <v>992</v>
      </c>
      <c r="C1742" t="s">
        <v>992</v>
      </c>
      <c r="D1742" t="s">
        <v>993</v>
      </c>
      <c r="E1742" t="s">
        <v>994</v>
      </c>
      <c r="F1742" t="s">
        <v>994</v>
      </c>
      <c r="G1742" s="1">
        <v>43448</v>
      </c>
      <c r="H1742" s="1">
        <v>43508</v>
      </c>
      <c r="I1742" s="1">
        <v>43873</v>
      </c>
      <c r="J1742" s="966" t="s">
        <v>17331</v>
      </c>
      <c r="K1742" t="s">
        <v>17332</v>
      </c>
      <c r="L1742" t="s">
        <v>17333</v>
      </c>
      <c r="M1742" t="s">
        <v>17331</v>
      </c>
      <c r="N1742" t="s">
        <v>17333</v>
      </c>
    </row>
    <row r="1743" spans="1:14" x14ac:dyDescent="0.25">
      <c r="A1743" s="3">
        <v>1740</v>
      </c>
      <c r="B1743" t="s">
        <v>992</v>
      </c>
      <c r="C1743" t="s">
        <v>992</v>
      </c>
      <c r="D1743" t="s">
        <v>993</v>
      </c>
      <c r="E1743" t="s">
        <v>994</v>
      </c>
      <c r="F1743" t="s">
        <v>994</v>
      </c>
      <c r="G1743" s="1">
        <v>43448</v>
      </c>
      <c r="H1743" s="1">
        <v>43508</v>
      </c>
      <c r="I1743" s="1">
        <v>43873</v>
      </c>
      <c r="J1743" s="966" t="s">
        <v>17195</v>
      </c>
      <c r="K1743" t="s">
        <v>17196</v>
      </c>
      <c r="L1743" t="s">
        <v>17197</v>
      </c>
      <c r="M1743" t="s">
        <v>17195</v>
      </c>
      <c r="N1743" t="s">
        <v>17197</v>
      </c>
    </row>
    <row r="1744" spans="1:14" x14ac:dyDescent="0.25">
      <c r="A1744" s="3">
        <v>1741</v>
      </c>
      <c r="B1744" t="s">
        <v>992</v>
      </c>
      <c r="C1744" t="s">
        <v>992</v>
      </c>
      <c r="D1744" t="s">
        <v>993</v>
      </c>
      <c r="E1744" t="s">
        <v>994</v>
      </c>
      <c r="F1744" t="s">
        <v>994</v>
      </c>
      <c r="G1744" s="1">
        <v>43448</v>
      </c>
      <c r="H1744" s="1">
        <v>43508</v>
      </c>
      <c r="I1744" s="1">
        <v>43873</v>
      </c>
      <c r="J1744" s="966" t="s">
        <v>17358</v>
      </c>
      <c r="K1744" t="s">
        <v>17359</v>
      </c>
      <c r="L1744" t="s">
        <v>17360</v>
      </c>
      <c r="M1744" t="s">
        <v>17358</v>
      </c>
      <c r="N1744" t="s">
        <v>17360</v>
      </c>
    </row>
    <row r="1745" spans="1:14" x14ac:dyDescent="0.25">
      <c r="A1745" s="3">
        <v>1742</v>
      </c>
      <c r="B1745" t="s">
        <v>992</v>
      </c>
      <c r="C1745" t="s">
        <v>992</v>
      </c>
      <c r="D1745" t="s">
        <v>993</v>
      </c>
      <c r="E1745" t="s">
        <v>994</v>
      </c>
      <c r="F1745" t="s">
        <v>994</v>
      </c>
      <c r="G1745" s="1">
        <v>43448</v>
      </c>
      <c r="H1745" s="1">
        <v>43508</v>
      </c>
      <c r="I1745" s="1">
        <v>43873</v>
      </c>
      <c r="J1745" s="966" t="s">
        <v>17355</v>
      </c>
      <c r="K1745" t="s">
        <v>17356</v>
      </c>
      <c r="L1745" t="s">
        <v>17357</v>
      </c>
      <c r="M1745" t="s">
        <v>17355</v>
      </c>
      <c r="N1745" t="s">
        <v>17357</v>
      </c>
    </row>
    <row r="1746" spans="1:14" x14ac:dyDescent="0.25">
      <c r="A1746" s="3">
        <v>1743</v>
      </c>
      <c r="B1746" t="s">
        <v>992</v>
      </c>
      <c r="C1746" t="s">
        <v>992</v>
      </c>
      <c r="D1746" t="s">
        <v>993</v>
      </c>
      <c r="E1746" t="s">
        <v>994</v>
      </c>
      <c r="F1746" t="s">
        <v>994</v>
      </c>
      <c r="G1746" s="1">
        <v>43448</v>
      </c>
      <c r="H1746" s="1">
        <v>43508</v>
      </c>
      <c r="I1746" s="1">
        <v>43873</v>
      </c>
      <c r="J1746" s="966" t="s">
        <v>17412</v>
      </c>
      <c r="K1746" t="s">
        <v>17413</v>
      </c>
      <c r="L1746" t="s">
        <v>17414</v>
      </c>
      <c r="M1746" t="s">
        <v>17412</v>
      </c>
      <c r="N1746" t="s">
        <v>17414</v>
      </c>
    </row>
    <row r="1747" spans="1:14" x14ac:dyDescent="0.25">
      <c r="A1747" s="3">
        <v>1744</v>
      </c>
      <c r="B1747" t="s">
        <v>992</v>
      </c>
      <c r="C1747" t="s">
        <v>992</v>
      </c>
      <c r="D1747" t="s">
        <v>993</v>
      </c>
      <c r="E1747" t="s">
        <v>994</v>
      </c>
      <c r="F1747" t="s">
        <v>994</v>
      </c>
      <c r="G1747" s="1">
        <v>43448</v>
      </c>
      <c r="H1747" s="1">
        <v>43508</v>
      </c>
      <c r="I1747" s="1">
        <v>43873</v>
      </c>
      <c r="J1747" s="966" t="s">
        <v>17415</v>
      </c>
      <c r="K1747" t="s">
        <v>17416</v>
      </c>
      <c r="L1747" t="s">
        <v>17417</v>
      </c>
      <c r="M1747" t="s">
        <v>17415</v>
      </c>
      <c r="N1747" t="s">
        <v>17417</v>
      </c>
    </row>
    <row r="1748" spans="1:14" x14ac:dyDescent="0.25">
      <c r="A1748" s="3">
        <v>1745</v>
      </c>
      <c r="B1748" t="s">
        <v>992</v>
      </c>
      <c r="C1748" t="s">
        <v>992</v>
      </c>
      <c r="D1748" t="s">
        <v>993</v>
      </c>
      <c r="E1748" t="s">
        <v>994</v>
      </c>
      <c r="F1748" t="s">
        <v>994</v>
      </c>
      <c r="G1748" s="1">
        <v>43448</v>
      </c>
      <c r="H1748" s="1">
        <v>43508</v>
      </c>
      <c r="I1748" s="1">
        <v>43873</v>
      </c>
      <c r="J1748" s="966" t="s">
        <v>17379</v>
      </c>
      <c r="K1748" t="s">
        <v>17380</v>
      </c>
      <c r="L1748" t="s">
        <v>17381</v>
      </c>
      <c r="M1748" t="s">
        <v>17379</v>
      </c>
      <c r="N1748" t="s">
        <v>17381</v>
      </c>
    </row>
    <row r="1749" spans="1:14" x14ac:dyDescent="0.25">
      <c r="A1749" s="3">
        <v>1746</v>
      </c>
      <c r="B1749" t="s">
        <v>992</v>
      </c>
      <c r="C1749" t="s">
        <v>992</v>
      </c>
      <c r="D1749" t="s">
        <v>993</v>
      </c>
      <c r="E1749" t="s">
        <v>994</v>
      </c>
      <c r="F1749" t="s">
        <v>994</v>
      </c>
      <c r="G1749" s="1">
        <v>43448</v>
      </c>
      <c r="H1749" s="1">
        <v>43508</v>
      </c>
      <c r="I1749" s="1">
        <v>43873</v>
      </c>
      <c r="J1749" s="966" t="s">
        <v>17382</v>
      </c>
      <c r="K1749" t="s">
        <v>17383</v>
      </c>
      <c r="L1749" t="s">
        <v>17384</v>
      </c>
      <c r="M1749" t="s">
        <v>17382</v>
      </c>
      <c r="N1749" t="s">
        <v>17384</v>
      </c>
    </row>
    <row r="1750" spans="1:14" x14ac:dyDescent="0.25">
      <c r="A1750" s="3">
        <v>1747</v>
      </c>
      <c r="B1750" t="s">
        <v>992</v>
      </c>
      <c r="C1750" t="s">
        <v>992</v>
      </c>
      <c r="D1750" t="s">
        <v>993</v>
      </c>
      <c r="E1750" t="s">
        <v>994</v>
      </c>
      <c r="F1750" t="s">
        <v>994</v>
      </c>
      <c r="G1750" s="1">
        <v>43448</v>
      </c>
      <c r="H1750" s="1">
        <v>43508</v>
      </c>
      <c r="I1750" s="1">
        <v>43873</v>
      </c>
      <c r="J1750" s="966" t="s">
        <v>17385</v>
      </c>
      <c r="K1750" t="s">
        <v>17386</v>
      </c>
      <c r="L1750" t="s">
        <v>17387</v>
      </c>
      <c r="M1750" t="s">
        <v>17385</v>
      </c>
      <c r="N1750" t="s">
        <v>17387</v>
      </c>
    </row>
    <row r="1751" spans="1:14" x14ac:dyDescent="0.25">
      <c r="A1751" s="3">
        <v>1748</v>
      </c>
      <c r="B1751" t="s">
        <v>992</v>
      </c>
      <c r="C1751" t="s">
        <v>992</v>
      </c>
      <c r="D1751" t="s">
        <v>993</v>
      </c>
      <c r="E1751" t="s">
        <v>994</v>
      </c>
      <c r="F1751" t="s">
        <v>994</v>
      </c>
      <c r="G1751" s="1">
        <v>43448</v>
      </c>
      <c r="H1751" s="1">
        <v>43508</v>
      </c>
      <c r="I1751" s="1">
        <v>43873</v>
      </c>
      <c r="J1751" s="966" t="s">
        <v>17421</v>
      </c>
      <c r="K1751" t="s">
        <v>17422</v>
      </c>
      <c r="L1751" t="s">
        <v>17423</v>
      </c>
      <c r="M1751" t="s">
        <v>17421</v>
      </c>
      <c r="N1751" t="s">
        <v>17423</v>
      </c>
    </row>
    <row r="1752" spans="1:14" x14ac:dyDescent="0.25">
      <c r="A1752" s="3">
        <v>1749</v>
      </c>
      <c r="B1752" t="s">
        <v>992</v>
      </c>
      <c r="C1752" t="s">
        <v>992</v>
      </c>
      <c r="D1752" t="s">
        <v>993</v>
      </c>
      <c r="E1752" t="s">
        <v>994</v>
      </c>
      <c r="F1752" t="s">
        <v>994</v>
      </c>
      <c r="G1752" s="1">
        <v>43448</v>
      </c>
      <c r="H1752" s="1">
        <v>43508</v>
      </c>
      <c r="I1752" s="1">
        <v>43873</v>
      </c>
      <c r="J1752" s="966" t="s">
        <v>17273</v>
      </c>
      <c r="K1752" t="s">
        <v>17274</v>
      </c>
      <c r="L1752" t="s">
        <v>17275</v>
      </c>
      <c r="M1752" t="s">
        <v>17273</v>
      </c>
      <c r="N1752" t="s">
        <v>17275</v>
      </c>
    </row>
    <row r="1753" spans="1:14" x14ac:dyDescent="0.25">
      <c r="A1753" s="3">
        <v>1750</v>
      </c>
      <c r="B1753" t="s">
        <v>992</v>
      </c>
      <c r="C1753" t="s">
        <v>992</v>
      </c>
      <c r="D1753" t="s">
        <v>993</v>
      </c>
      <c r="E1753" t="s">
        <v>994</v>
      </c>
      <c r="F1753" t="s">
        <v>994</v>
      </c>
      <c r="G1753" s="1">
        <v>43448</v>
      </c>
      <c r="H1753" s="1">
        <v>43508</v>
      </c>
      <c r="I1753" s="1">
        <v>43873</v>
      </c>
      <c r="J1753" s="966" t="s">
        <v>17349</v>
      </c>
      <c r="K1753" t="s">
        <v>17350</v>
      </c>
      <c r="L1753" t="s">
        <v>17351</v>
      </c>
      <c r="M1753" t="s">
        <v>17349</v>
      </c>
      <c r="N1753" t="s">
        <v>17351</v>
      </c>
    </row>
    <row r="1754" spans="1:14" x14ac:dyDescent="0.25">
      <c r="A1754" s="3">
        <v>1751</v>
      </c>
      <c r="B1754" t="s">
        <v>992</v>
      </c>
      <c r="C1754" t="s">
        <v>992</v>
      </c>
      <c r="D1754" t="s">
        <v>993</v>
      </c>
      <c r="E1754" t="s">
        <v>994</v>
      </c>
      <c r="F1754" t="s">
        <v>994</v>
      </c>
      <c r="G1754" s="1">
        <v>43448</v>
      </c>
      <c r="H1754" s="1">
        <v>43508</v>
      </c>
      <c r="I1754" s="1">
        <v>43873</v>
      </c>
      <c r="J1754" s="966" t="s">
        <v>17316</v>
      </c>
      <c r="K1754" t="s">
        <v>17317</v>
      </c>
      <c r="L1754" t="s">
        <v>17318</v>
      </c>
      <c r="M1754" t="s">
        <v>17316</v>
      </c>
      <c r="N1754" t="s">
        <v>17318</v>
      </c>
    </row>
    <row r="1755" spans="1:14" x14ac:dyDescent="0.25">
      <c r="A1755" s="3">
        <v>1752</v>
      </c>
      <c r="B1755" t="s">
        <v>992</v>
      </c>
      <c r="C1755" t="s">
        <v>992</v>
      </c>
      <c r="D1755" t="s">
        <v>993</v>
      </c>
      <c r="E1755" t="s">
        <v>994</v>
      </c>
      <c r="F1755" t="s">
        <v>994</v>
      </c>
      <c r="G1755" s="1">
        <v>43448</v>
      </c>
      <c r="H1755" s="1">
        <v>43508</v>
      </c>
      <c r="I1755" s="1">
        <v>43873</v>
      </c>
      <c r="J1755" s="966" t="s">
        <v>17397</v>
      </c>
      <c r="K1755" t="s">
        <v>17398</v>
      </c>
      <c r="L1755" t="s">
        <v>17399</v>
      </c>
      <c r="M1755" t="s">
        <v>17397</v>
      </c>
      <c r="N1755" t="s">
        <v>17399</v>
      </c>
    </row>
    <row r="1756" spans="1:14" x14ac:dyDescent="0.25">
      <c r="A1756" s="3">
        <v>1753</v>
      </c>
      <c r="B1756" t="s">
        <v>992</v>
      </c>
      <c r="C1756" t="s">
        <v>992</v>
      </c>
      <c r="D1756" t="s">
        <v>993</v>
      </c>
      <c r="E1756" t="s">
        <v>994</v>
      </c>
      <c r="F1756" t="s">
        <v>994</v>
      </c>
      <c r="G1756" s="1">
        <v>43448</v>
      </c>
      <c r="H1756" s="1">
        <v>43508</v>
      </c>
      <c r="I1756" s="1">
        <v>43873</v>
      </c>
      <c r="J1756" s="966" t="s">
        <v>17406</v>
      </c>
      <c r="K1756" t="s">
        <v>17407</v>
      </c>
      <c r="L1756" t="s">
        <v>17408</v>
      </c>
      <c r="M1756" t="s">
        <v>17406</v>
      </c>
      <c r="N1756" t="s">
        <v>17408</v>
      </c>
    </row>
    <row r="1757" spans="1:14" x14ac:dyDescent="0.25">
      <c r="A1757" s="3">
        <v>1754</v>
      </c>
      <c r="B1757" t="s">
        <v>992</v>
      </c>
      <c r="C1757" t="s">
        <v>992</v>
      </c>
      <c r="D1757" t="s">
        <v>993</v>
      </c>
      <c r="E1757" t="s">
        <v>994</v>
      </c>
      <c r="F1757" t="s">
        <v>994</v>
      </c>
      <c r="G1757" s="1">
        <v>43448</v>
      </c>
      <c r="H1757" s="1">
        <v>43508</v>
      </c>
      <c r="I1757" s="1">
        <v>43873</v>
      </c>
      <c r="J1757" s="966" t="s">
        <v>17388</v>
      </c>
      <c r="K1757" t="s">
        <v>17389</v>
      </c>
      <c r="L1757" t="s">
        <v>17390</v>
      </c>
      <c r="M1757" t="s">
        <v>17388</v>
      </c>
      <c r="N1757" t="s">
        <v>17390</v>
      </c>
    </row>
    <row r="1758" spans="1:14" x14ac:dyDescent="0.25">
      <c r="A1758" s="3">
        <v>1755</v>
      </c>
      <c r="B1758" t="s">
        <v>992</v>
      </c>
      <c r="C1758" t="s">
        <v>992</v>
      </c>
      <c r="D1758" t="s">
        <v>993</v>
      </c>
      <c r="E1758" t="s">
        <v>994</v>
      </c>
      <c r="F1758" t="s">
        <v>994</v>
      </c>
      <c r="G1758" s="1">
        <v>43448</v>
      </c>
      <c r="H1758" s="1">
        <v>43508</v>
      </c>
      <c r="I1758" s="1">
        <v>43873</v>
      </c>
      <c r="J1758" s="966" t="s">
        <v>20049</v>
      </c>
      <c r="K1758" t="s">
        <v>20050</v>
      </c>
      <c r="L1758" t="s">
        <v>20051</v>
      </c>
      <c r="M1758" t="s">
        <v>20049</v>
      </c>
      <c r="N1758" t="s">
        <v>20051</v>
      </c>
    </row>
    <row r="1759" spans="1:14" x14ac:dyDescent="0.25">
      <c r="A1759" s="3">
        <v>1756</v>
      </c>
      <c r="B1759" t="s">
        <v>992</v>
      </c>
      <c r="C1759" t="s">
        <v>992</v>
      </c>
      <c r="D1759" t="s">
        <v>993</v>
      </c>
      <c r="E1759" t="s">
        <v>994</v>
      </c>
      <c r="F1759" t="s">
        <v>994</v>
      </c>
      <c r="G1759" s="1">
        <v>43448</v>
      </c>
      <c r="H1759" s="1">
        <v>43508</v>
      </c>
      <c r="I1759" s="1">
        <v>43873</v>
      </c>
      <c r="J1759" s="966" t="s">
        <v>17391</v>
      </c>
      <c r="K1759" t="s">
        <v>17392</v>
      </c>
      <c r="L1759" t="s">
        <v>17393</v>
      </c>
      <c r="M1759" t="s">
        <v>17391</v>
      </c>
      <c r="N1759" t="s">
        <v>17393</v>
      </c>
    </row>
    <row r="1760" spans="1:14" x14ac:dyDescent="0.25">
      <c r="A1760" s="3">
        <v>1757</v>
      </c>
      <c r="B1760" t="s">
        <v>992</v>
      </c>
      <c r="C1760" t="s">
        <v>992</v>
      </c>
      <c r="D1760" t="s">
        <v>993</v>
      </c>
      <c r="E1760" t="s">
        <v>994</v>
      </c>
      <c r="F1760" t="s">
        <v>994</v>
      </c>
      <c r="G1760" s="1">
        <v>43448</v>
      </c>
      <c r="H1760" s="1">
        <v>43508</v>
      </c>
      <c r="I1760" s="1">
        <v>43873</v>
      </c>
      <c r="J1760" s="966" t="s">
        <v>17210</v>
      </c>
      <c r="K1760" t="s">
        <v>17211</v>
      </c>
      <c r="L1760" t="s">
        <v>17212</v>
      </c>
      <c r="M1760" t="s">
        <v>17210</v>
      </c>
      <c r="N1760" t="s">
        <v>17212</v>
      </c>
    </row>
    <row r="1761" spans="1:14" x14ac:dyDescent="0.25">
      <c r="A1761" s="3">
        <v>1758</v>
      </c>
      <c r="B1761" t="s">
        <v>992</v>
      </c>
      <c r="C1761" t="s">
        <v>992</v>
      </c>
      <c r="D1761" t="s">
        <v>993</v>
      </c>
      <c r="E1761" t="s">
        <v>994</v>
      </c>
      <c r="F1761" t="s">
        <v>994</v>
      </c>
      <c r="G1761" s="1">
        <v>43448</v>
      </c>
      <c r="H1761" s="1">
        <v>43508</v>
      </c>
      <c r="I1761" s="1">
        <v>43873</v>
      </c>
      <c r="J1761" s="966" t="s">
        <v>17361</v>
      </c>
      <c r="K1761" t="s">
        <v>17362</v>
      </c>
      <c r="L1761" t="s">
        <v>17363</v>
      </c>
      <c r="M1761" t="s">
        <v>17361</v>
      </c>
      <c r="N1761" t="s">
        <v>17363</v>
      </c>
    </row>
    <row r="1762" spans="1:14" x14ac:dyDescent="0.25">
      <c r="A1762" s="3">
        <v>1759</v>
      </c>
      <c r="B1762" t="s">
        <v>992</v>
      </c>
      <c r="C1762" t="s">
        <v>992</v>
      </c>
      <c r="D1762" t="s">
        <v>993</v>
      </c>
      <c r="E1762" t="s">
        <v>994</v>
      </c>
      <c r="F1762" t="s">
        <v>994</v>
      </c>
      <c r="G1762" s="1">
        <v>43448</v>
      </c>
      <c r="H1762" s="1">
        <v>43508</v>
      </c>
      <c r="I1762" s="1">
        <v>43873</v>
      </c>
      <c r="J1762" s="966" t="s">
        <v>17409</v>
      </c>
      <c r="K1762" t="s">
        <v>17410</v>
      </c>
      <c r="L1762" t="s">
        <v>17411</v>
      </c>
      <c r="M1762" t="s">
        <v>17409</v>
      </c>
      <c r="N1762" t="s">
        <v>17411</v>
      </c>
    </row>
    <row r="1763" spans="1:14" x14ac:dyDescent="0.25">
      <c r="A1763" s="3">
        <v>1760</v>
      </c>
      <c r="B1763" t="s">
        <v>992</v>
      </c>
      <c r="C1763" t="s">
        <v>992</v>
      </c>
      <c r="D1763" t="s">
        <v>993</v>
      </c>
      <c r="E1763" t="s">
        <v>994</v>
      </c>
      <c r="F1763" t="s">
        <v>994</v>
      </c>
      <c r="G1763" s="1">
        <v>43448</v>
      </c>
      <c r="H1763" s="1">
        <v>43508</v>
      </c>
      <c r="I1763" s="1">
        <v>43873</v>
      </c>
      <c r="J1763" s="966" t="s">
        <v>17198</v>
      </c>
      <c r="K1763" t="s">
        <v>17199</v>
      </c>
      <c r="L1763" t="s">
        <v>17200</v>
      </c>
      <c r="M1763" t="s">
        <v>17198</v>
      </c>
      <c r="N1763" t="s">
        <v>17200</v>
      </c>
    </row>
    <row r="1764" spans="1:14" x14ac:dyDescent="0.25">
      <c r="A1764" s="3">
        <v>1761</v>
      </c>
      <c r="B1764" t="s">
        <v>992</v>
      </c>
      <c r="C1764" t="s">
        <v>992</v>
      </c>
      <c r="D1764" t="s">
        <v>993</v>
      </c>
      <c r="E1764" t="s">
        <v>994</v>
      </c>
      <c r="F1764" t="s">
        <v>994</v>
      </c>
      <c r="G1764" s="1">
        <v>43448</v>
      </c>
      <c r="H1764" s="1">
        <v>43508</v>
      </c>
      <c r="I1764" s="1">
        <v>43873</v>
      </c>
      <c r="J1764" s="966" t="s">
        <v>17252</v>
      </c>
      <c r="K1764" t="s">
        <v>17253</v>
      </c>
      <c r="L1764" t="s">
        <v>17254</v>
      </c>
      <c r="M1764" t="s">
        <v>17252</v>
      </c>
      <c r="N1764" t="s">
        <v>17254</v>
      </c>
    </row>
    <row r="1765" spans="1:14" x14ac:dyDescent="0.25">
      <c r="A1765" s="3">
        <v>1762</v>
      </c>
      <c r="B1765" t="s">
        <v>992</v>
      </c>
      <c r="C1765" t="s">
        <v>992</v>
      </c>
      <c r="D1765" t="s">
        <v>993</v>
      </c>
      <c r="E1765" t="s">
        <v>994</v>
      </c>
      <c r="F1765" t="s">
        <v>994</v>
      </c>
      <c r="G1765" s="1">
        <v>43448</v>
      </c>
      <c r="H1765" s="1">
        <v>43508</v>
      </c>
      <c r="I1765" s="1">
        <v>43873</v>
      </c>
      <c r="J1765" s="966" t="s">
        <v>17255</v>
      </c>
      <c r="K1765" t="s">
        <v>17256</v>
      </c>
      <c r="L1765" t="s">
        <v>17257</v>
      </c>
      <c r="M1765" t="s">
        <v>17255</v>
      </c>
      <c r="N1765" t="s">
        <v>17257</v>
      </c>
    </row>
    <row r="1766" spans="1:14" x14ac:dyDescent="0.25">
      <c r="A1766" s="3">
        <v>1763</v>
      </c>
      <c r="B1766" t="s">
        <v>992</v>
      </c>
      <c r="C1766" t="s">
        <v>992</v>
      </c>
      <c r="D1766" t="s">
        <v>993</v>
      </c>
      <c r="E1766" t="s">
        <v>994</v>
      </c>
      <c r="F1766" t="s">
        <v>994</v>
      </c>
      <c r="G1766" s="1">
        <v>43448</v>
      </c>
      <c r="H1766" s="1">
        <v>43508</v>
      </c>
      <c r="I1766" s="1">
        <v>43873</v>
      </c>
      <c r="J1766" s="966" t="s">
        <v>17370</v>
      </c>
      <c r="K1766" t="s">
        <v>17371</v>
      </c>
      <c r="L1766" t="s">
        <v>17372</v>
      </c>
      <c r="M1766" t="s">
        <v>17370</v>
      </c>
      <c r="N1766" t="s">
        <v>17372</v>
      </c>
    </row>
    <row r="1767" spans="1:14" x14ac:dyDescent="0.25">
      <c r="A1767" s="3">
        <v>1764</v>
      </c>
      <c r="B1767" t="s">
        <v>992</v>
      </c>
      <c r="C1767" t="s">
        <v>992</v>
      </c>
      <c r="D1767" t="s">
        <v>993</v>
      </c>
      <c r="E1767" t="s">
        <v>994</v>
      </c>
      <c r="F1767" t="s">
        <v>994</v>
      </c>
      <c r="G1767" s="1">
        <v>43448</v>
      </c>
      <c r="H1767" s="1">
        <v>43508</v>
      </c>
      <c r="I1767" s="1">
        <v>43873</v>
      </c>
      <c r="J1767" s="966" t="s">
        <v>17231</v>
      </c>
      <c r="K1767" t="s">
        <v>17232</v>
      </c>
      <c r="L1767" t="s">
        <v>17233</v>
      </c>
      <c r="M1767" t="s">
        <v>17231</v>
      </c>
      <c r="N1767" t="s">
        <v>17233</v>
      </c>
    </row>
    <row r="1768" spans="1:14" x14ac:dyDescent="0.25">
      <c r="A1768" s="3">
        <v>1765</v>
      </c>
      <c r="B1768" t="s">
        <v>992</v>
      </c>
      <c r="C1768" t="s">
        <v>992</v>
      </c>
      <c r="D1768" t="s">
        <v>993</v>
      </c>
      <c r="E1768" t="s">
        <v>994</v>
      </c>
      <c r="F1768" t="s">
        <v>994</v>
      </c>
      <c r="G1768" s="1">
        <v>43448</v>
      </c>
      <c r="H1768" s="1">
        <v>43508</v>
      </c>
      <c r="I1768" s="1">
        <v>43873</v>
      </c>
      <c r="J1768" s="966" t="s">
        <v>17228</v>
      </c>
      <c r="K1768" t="s">
        <v>17229</v>
      </c>
      <c r="L1768" t="s">
        <v>17230</v>
      </c>
      <c r="M1768" t="s">
        <v>17228</v>
      </c>
      <c r="N1768" t="s">
        <v>17230</v>
      </c>
    </row>
    <row r="1769" spans="1:14" x14ac:dyDescent="0.25">
      <c r="A1769" s="3">
        <v>1766</v>
      </c>
      <c r="B1769" t="s">
        <v>992</v>
      </c>
      <c r="C1769" t="s">
        <v>992</v>
      </c>
      <c r="D1769" t="s">
        <v>993</v>
      </c>
      <c r="E1769" t="s">
        <v>994</v>
      </c>
      <c r="F1769" t="s">
        <v>994</v>
      </c>
      <c r="G1769" s="1">
        <v>43448</v>
      </c>
      <c r="H1769" s="1">
        <v>43508</v>
      </c>
      <c r="I1769" s="1">
        <v>43873</v>
      </c>
      <c r="J1769" s="966" t="s">
        <v>17213</v>
      </c>
      <c r="K1769" t="s">
        <v>17214</v>
      </c>
      <c r="L1769" t="s">
        <v>17215</v>
      </c>
      <c r="M1769" t="s">
        <v>17213</v>
      </c>
      <c r="N1769" t="s">
        <v>17215</v>
      </c>
    </row>
    <row r="1770" spans="1:14" x14ac:dyDescent="0.25">
      <c r="A1770" s="3">
        <v>1767</v>
      </c>
      <c r="B1770" t="s">
        <v>992</v>
      </c>
      <c r="C1770" t="s">
        <v>992</v>
      </c>
      <c r="D1770" t="s">
        <v>993</v>
      </c>
      <c r="E1770" t="s">
        <v>994</v>
      </c>
      <c r="F1770" t="s">
        <v>994</v>
      </c>
      <c r="G1770" s="1">
        <v>43448</v>
      </c>
      <c r="H1770" s="1">
        <v>43508</v>
      </c>
      <c r="I1770" s="1">
        <v>43873</v>
      </c>
      <c r="J1770" s="966" t="s">
        <v>17216</v>
      </c>
      <c r="K1770" t="s">
        <v>17217</v>
      </c>
      <c r="L1770" t="s">
        <v>17218</v>
      </c>
      <c r="M1770" t="s">
        <v>17216</v>
      </c>
      <c r="N1770" t="s">
        <v>17218</v>
      </c>
    </row>
    <row r="1771" spans="1:14" x14ac:dyDescent="0.25">
      <c r="A1771" s="3">
        <v>1768</v>
      </c>
      <c r="B1771" t="s">
        <v>992</v>
      </c>
      <c r="C1771" t="s">
        <v>992</v>
      </c>
      <c r="D1771" t="s">
        <v>993</v>
      </c>
      <c r="E1771" t="s">
        <v>994</v>
      </c>
      <c r="F1771" t="s">
        <v>994</v>
      </c>
      <c r="G1771" s="1">
        <v>43448</v>
      </c>
      <c r="H1771" s="1">
        <v>43508</v>
      </c>
      <c r="I1771" s="1">
        <v>43873</v>
      </c>
      <c r="J1771" s="966" t="s">
        <v>17282</v>
      </c>
      <c r="K1771" t="s">
        <v>17283</v>
      </c>
      <c r="L1771" t="s">
        <v>17284</v>
      </c>
      <c r="M1771" t="s">
        <v>17282</v>
      </c>
      <c r="N1771" t="s">
        <v>17284</v>
      </c>
    </row>
    <row r="1772" spans="1:14" x14ac:dyDescent="0.25">
      <c r="A1772" s="3">
        <v>1769</v>
      </c>
      <c r="B1772" t="s">
        <v>992</v>
      </c>
      <c r="C1772" t="s">
        <v>992</v>
      </c>
      <c r="D1772" t="s">
        <v>993</v>
      </c>
      <c r="E1772" t="s">
        <v>994</v>
      </c>
      <c r="F1772" t="s">
        <v>994</v>
      </c>
      <c r="G1772" s="1">
        <v>43448</v>
      </c>
      <c r="H1772" s="1">
        <v>43508</v>
      </c>
      <c r="I1772" s="1">
        <v>43873</v>
      </c>
      <c r="J1772" s="966" t="s">
        <v>17246</v>
      </c>
      <c r="K1772" t="s">
        <v>17247</v>
      </c>
      <c r="L1772" t="s">
        <v>17248</v>
      </c>
      <c r="M1772" t="s">
        <v>17246</v>
      </c>
      <c r="N1772" t="s">
        <v>17248</v>
      </c>
    </row>
    <row r="1773" spans="1:14" x14ac:dyDescent="0.25">
      <c r="A1773" s="3">
        <v>1770</v>
      </c>
      <c r="B1773" t="s">
        <v>992</v>
      </c>
      <c r="C1773" t="s">
        <v>992</v>
      </c>
      <c r="D1773" t="s">
        <v>993</v>
      </c>
      <c r="E1773" t="s">
        <v>994</v>
      </c>
      <c r="F1773" t="s">
        <v>994</v>
      </c>
      <c r="G1773" s="1">
        <v>43448</v>
      </c>
      <c r="H1773" s="1">
        <v>43508</v>
      </c>
      <c r="I1773" s="1">
        <v>43873</v>
      </c>
      <c r="J1773" s="966" t="s">
        <v>17279</v>
      </c>
      <c r="K1773" t="s">
        <v>17280</v>
      </c>
      <c r="L1773" t="s">
        <v>17281</v>
      </c>
      <c r="M1773" t="s">
        <v>17279</v>
      </c>
      <c r="N1773" t="s">
        <v>17281</v>
      </c>
    </row>
    <row r="1774" spans="1:14" x14ac:dyDescent="0.25">
      <c r="A1774" s="3">
        <v>1771</v>
      </c>
      <c r="B1774" t="s">
        <v>992</v>
      </c>
      <c r="C1774" t="s">
        <v>992</v>
      </c>
      <c r="D1774" t="s">
        <v>993</v>
      </c>
      <c r="E1774" t="s">
        <v>994</v>
      </c>
      <c r="F1774" t="s">
        <v>994</v>
      </c>
      <c r="G1774" s="1">
        <v>43448</v>
      </c>
      <c r="H1774" s="1">
        <v>43508</v>
      </c>
      <c r="I1774" s="1">
        <v>43873</v>
      </c>
      <c r="J1774" s="966" t="s">
        <v>17270</v>
      </c>
      <c r="K1774" t="s">
        <v>17271</v>
      </c>
      <c r="L1774" t="s">
        <v>17272</v>
      </c>
      <c r="M1774" t="s">
        <v>17270</v>
      </c>
      <c r="N1774" t="s">
        <v>17272</v>
      </c>
    </row>
    <row r="1775" spans="1:14" x14ac:dyDescent="0.25">
      <c r="A1775" s="3">
        <v>1772</v>
      </c>
      <c r="B1775" t="s">
        <v>992</v>
      </c>
      <c r="C1775" t="s">
        <v>992</v>
      </c>
      <c r="D1775" t="s">
        <v>993</v>
      </c>
      <c r="E1775" t="s">
        <v>994</v>
      </c>
      <c r="F1775" t="s">
        <v>994</v>
      </c>
      <c r="G1775" s="1">
        <v>43448</v>
      </c>
      <c r="H1775" s="1">
        <v>43508</v>
      </c>
      <c r="I1775" s="1">
        <v>43873</v>
      </c>
      <c r="J1775" s="966" t="s">
        <v>17340</v>
      </c>
      <c r="K1775" t="s">
        <v>17341</v>
      </c>
      <c r="L1775" t="s">
        <v>17342</v>
      </c>
      <c r="M1775" t="s">
        <v>17340</v>
      </c>
      <c r="N1775" t="s">
        <v>17342</v>
      </c>
    </row>
    <row r="1776" spans="1:14" x14ac:dyDescent="0.25">
      <c r="A1776" s="3">
        <v>1773</v>
      </c>
      <c r="B1776" t="s">
        <v>992</v>
      </c>
      <c r="C1776" t="s">
        <v>992</v>
      </c>
      <c r="D1776" t="s">
        <v>993</v>
      </c>
      <c r="E1776" t="s">
        <v>994</v>
      </c>
      <c r="F1776" t="s">
        <v>994</v>
      </c>
      <c r="G1776" s="1">
        <v>43448</v>
      </c>
      <c r="H1776" s="1">
        <v>43508</v>
      </c>
      <c r="I1776" s="1">
        <v>43873</v>
      </c>
      <c r="J1776" s="966" t="s">
        <v>17285</v>
      </c>
      <c r="K1776" t="s">
        <v>17286</v>
      </c>
      <c r="L1776" t="s">
        <v>17287</v>
      </c>
      <c r="M1776" t="s">
        <v>17285</v>
      </c>
      <c r="N1776" t="s">
        <v>17287</v>
      </c>
    </row>
    <row r="1777" spans="1:14" x14ac:dyDescent="0.25">
      <c r="A1777" s="3">
        <v>1774</v>
      </c>
      <c r="B1777" t="s">
        <v>992</v>
      </c>
      <c r="C1777" t="s">
        <v>992</v>
      </c>
      <c r="D1777" t="s">
        <v>993</v>
      </c>
      <c r="E1777" t="s">
        <v>994</v>
      </c>
      <c r="F1777" t="s">
        <v>994</v>
      </c>
      <c r="G1777" s="1">
        <v>43448</v>
      </c>
      <c r="H1777" s="1">
        <v>43508</v>
      </c>
      <c r="I1777" s="1">
        <v>43873</v>
      </c>
      <c r="J1777" s="966" t="s">
        <v>17258</v>
      </c>
      <c r="K1777" t="s">
        <v>17259</v>
      </c>
      <c r="L1777" t="s">
        <v>17260</v>
      </c>
      <c r="M1777" t="s">
        <v>17258</v>
      </c>
      <c r="N1777" t="s">
        <v>17260</v>
      </c>
    </row>
    <row r="1778" spans="1:14" x14ac:dyDescent="0.25">
      <c r="A1778" s="3">
        <v>1775</v>
      </c>
      <c r="B1778" t="s">
        <v>992</v>
      </c>
      <c r="C1778" t="s">
        <v>992</v>
      </c>
      <c r="D1778" t="s">
        <v>993</v>
      </c>
      <c r="E1778" t="s">
        <v>994</v>
      </c>
      <c r="F1778" t="s">
        <v>994</v>
      </c>
      <c r="G1778" s="1">
        <v>43448</v>
      </c>
      <c r="H1778" s="1">
        <v>43508</v>
      </c>
      <c r="I1778" s="1">
        <v>43873</v>
      </c>
      <c r="J1778" s="966" t="s">
        <v>17373</v>
      </c>
      <c r="K1778" t="s">
        <v>17374</v>
      </c>
      <c r="L1778" t="s">
        <v>17375</v>
      </c>
      <c r="M1778" t="s">
        <v>17373</v>
      </c>
      <c r="N1778" t="s">
        <v>17375</v>
      </c>
    </row>
    <row r="1779" spans="1:14" x14ac:dyDescent="0.25">
      <c r="A1779" s="3">
        <v>1776</v>
      </c>
      <c r="B1779" t="s">
        <v>992</v>
      </c>
      <c r="C1779" t="s">
        <v>992</v>
      </c>
      <c r="D1779" t="s">
        <v>993</v>
      </c>
      <c r="E1779" t="s">
        <v>994</v>
      </c>
      <c r="F1779" t="s">
        <v>994</v>
      </c>
      <c r="G1779" s="1">
        <v>43448</v>
      </c>
      <c r="H1779" s="1">
        <v>43508</v>
      </c>
      <c r="I1779" s="1">
        <v>43873</v>
      </c>
      <c r="J1779" s="966" t="s">
        <v>17261</v>
      </c>
      <c r="K1779" t="s">
        <v>17262</v>
      </c>
      <c r="L1779" t="s">
        <v>17263</v>
      </c>
      <c r="M1779" t="s">
        <v>17261</v>
      </c>
      <c r="N1779" t="s">
        <v>17263</v>
      </c>
    </row>
    <row r="1780" spans="1:14" x14ac:dyDescent="0.25">
      <c r="A1780" s="3">
        <v>1777</v>
      </c>
      <c r="B1780" t="s">
        <v>992</v>
      </c>
      <c r="C1780" t="s">
        <v>992</v>
      </c>
      <c r="D1780" t="s">
        <v>993</v>
      </c>
      <c r="E1780" t="s">
        <v>994</v>
      </c>
      <c r="F1780" t="s">
        <v>994</v>
      </c>
      <c r="G1780" s="1">
        <v>43448</v>
      </c>
      <c r="H1780" s="1">
        <v>43508</v>
      </c>
      <c r="I1780" s="1">
        <v>43873</v>
      </c>
      <c r="J1780" s="966" t="s">
        <v>17264</v>
      </c>
      <c r="K1780" t="s">
        <v>17265</v>
      </c>
      <c r="L1780" t="s">
        <v>17266</v>
      </c>
      <c r="M1780" t="s">
        <v>17264</v>
      </c>
      <c r="N1780" t="s">
        <v>17266</v>
      </c>
    </row>
    <row r="1781" spans="1:14" x14ac:dyDescent="0.25">
      <c r="A1781" s="3">
        <v>1778</v>
      </c>
      <c r="B1781" t="s">
        <v>992</v>
      </c>
      <c r="C1781" t="s">
        <v>992</v>
      </c>
      <c r="D1781" t="s">
        <v>993</v>
      </c>
      <c r="E1781" t="s">
        <v>994</v>
      </c>
      <c r="F1781" t="s">
        <v>994</v>
      </c>
      <c r="G1781" s="1">
        <v>43448</v>
      </c>
      <c r="H1781" s="1">
        <v>43508</v>
      </c>
      <c r="I1781" s="1">
        <v>43873</v>
      </c>
      <c r="J1781" s="966" t="s">
        <v>17249</v>
      </c>
      <c r="K1781" t="s">
        <v>17250</v>
      </c>
      <c r="L1781" t="s">
        <v>17251</v>
      </c>
      <c r="M1781" t="s">
        <v>17249</v>
      </c>
      <c r="N1781" t="s">
        <v>17251</v>
      </c>
    </row>
    <row r="1782" spans="1:14" x14ac:dyDescent="0.25">
      <c r="A1782" s="3">
        <v>1779</v>
      </c>
      <c r="B1782" t="s">
        <v>992</v>
      </c>
      <c r="C1782" t="s">
        <v>992</v>
      </c>
      <c r="D1782" t="s">
        <v>993</v>
      </c>
      <c r="E1782" t="s">
        <v>994</v>
      </c>
      <c r="F1782" t="s">
        <v>994</v>
      </c>
      <c r="G1782" s="1">
        <v>43448</v>
      </c>
      <c r="H1782" s="1">
        <v>43508</v>
      </c>
      <c r="I1782" s="1">
        <v>43873</v>
      </c>
      <c r="J1782" s="966" t="s">
        <v>17237</v>
      </c>
      <c r="K1782" t="s">
        <v>17238</v>
      </c>
      <c r="L1782" t="s">
        <v>17239</v>
      </c>
      <c r="M1782" t="s">
        <v>17237</v>
      </c>
      <c r="N1782" t="s">
        <v>17239</v>
      </c>
    </row>
    <row r="1783" spans="1:14" x14ac:dyDescent="0.25">
      <c r="A1783" s="3">
        <v>1780</v>
      </c>
      <c r="B1783" t="s">
        <v>992</v>
      </c>
      <c r="C1783" t="s">
        <v>992</v>
      </c>
      <c r="D1783" t="s">
        <v>993</v>
      </c>
      <c r="E1783" t="s">
        <v>994</v>
      </c>
      <c r="F1783" t="s">
        <v>994</v>
      </c>
      <c r="G1783" s="1">
        <v>43448</v>
      </c>
      <c r="H1783" s="1">
        <v>43508</v>
      </c>
      <c r="I1783" s="1">
        <v>43873</v>
      </c>
      <c r="J1783" s="966" t="s">
        <v>17288</v>
      </c>
      <c r="K1783" t="s">
        <v>17289</v>
      </c>
      <c r="L1783" t="s">
        <v>17290</v>
      </c>
      <c r="M1783" t="s">
        <v>17288</v>
      </c>
      <c r="N1783" t="s">
        <v>17290</v>
      </c>
    </row>
    <row r="1784" spans="1:14" x14ac:dyDescent="0.25">
      <c r="A1784" s="3">
        <v>1781</v>
      </c>
      <c r="B1784" t="s">
        <v>992</v>
      </c>
      <c r="C1784" t="s">
        <v>992</v>
      </c>
      <c r="D1784" t="s">
        <v>993</v>
      </c>
      <c r="E1784" t="s">
        <v>994</v>
      </c>
      <c r="F1784" t="s">
        <v>994</v>
      </c>
      <c r="G1784" s="1">
        <v>43448</v>
      </c>
      <c r="H1784" s="1">
        <v>43508</v>
      </c>
      <c r="I1784" s="1">
        <v>43873</v>
      </c>
      <c r="J1784" s="966" t="s">
        <v>17319</v>
      </c>
      <c r="K1784" t="s">
        <v>17320</v>
      </c>
      <c r="L1784" t="s">
        <v>17321</v>
      </c>
      <c r="M1784" t="s">
        <v>17319</v>
      </c>
      <c r="N1784" t="s">
        <v>17321</v>
      </c>
    </row>
    <row r="1785" spans="1:14" x14ac:dyDescent="0.25">
      <c r="A1785" s="3">
        <v>1782</v>
      </c>
      <c r="B1785" t="s">
        <v>992</v>
      </c>
      <c r="C1785" t="s">
        <v>992</v>
      </c>
      <c r="D1785" t="s">
        <v>993</v>
      </c>
      <c r="E1785" t="s">
        <v>994</v>
      </c>
      <c r="F1785" t="s">
        <v>994</v>
      </c>
      <c r="G1785" s="1">
        <v>43448</v>
      </c>
      <c r="H1785" s="1">
        <v>43508</v>
      </c>
      <c r="I1785" s="1">
        <v>43873</v>
      </c>
      <c r="J1785" s="966" t="s">
        <v>17267</v>
      </c>
      <c r="K1785" t="s">
        <v>17268</v>
      </c>
      <c r="L1785" t="s">
        <v>17269</v>
      </c>
      <c r="M1785" t="s">
        <v>17267</v>
      </c>
      <c r="N1785" t="s">
        <v>17269</v>
      </c>
    </row>
    <row r="1786" spans="1:14" x14ac:dyDescent="0.25">
      <c r="A1786" s="3">
        <v>1783</v>
      </c>
      <c r="B1786" t="s">
        <v>992</v>
      </c>
      <c r="C1786" t="s">
        <v>992</v>
      </c>
      <c r="D1786" t="s">
        <v>993</v>
      </c>
      <c r="E1786" t="s">
        <v>994</v>
      </c>
      <c r="F1786" t="s">
        <v>994</v>
      </c>
      <c r="G1786" s="1">
        <v>43448</v>
      </c>
      <c r="H1786" s="1">
        <v>43508</v>
      </c>
      <c r="I1786" s="1">
        <v>43873</v>
      </c>
      <c r="J1786" s="966" t="s">
        <v>17240</v>
      </c>
      <c r="K1786" t="s">
        <v>17241</v>
      </c>
      <c r="L1786" t="s">
        <v>17242</v>
      </c>
      <c r="M1786" t="s">
        <v>17240</v>
      </c>
      <c r="N1786" t="s">
        <v>17242</v>
      </c>
    </row>
    <row r="1787" spans="1:14" x14ac:dyDescent="0.25">
      <c r="A1787" s="3">
        <v>1784</v>
      </c>
      <c r="B1787" t="s">
        <v>992</v>
      </c>
      <c r="C1787" t="s">
        <v>992</v>
      </c>
      <c r="D1787" t="s">
        <v>993</v>
      </c>
      <c r="E1787" t="s">
        <v>994</v>
      </c>
      <c r="F1787" t="s">
        <v>994</v>
      </c>
      <c r="G1787" s="1">
        <v>43448</v>
      </c>
      <c r="H1787" s="1">
        <v>43508</v>
      </c>
      <c r="I1787" s="1">
        <v>43873</v>
      </c>
      <c r="J1787" s="966" t="s">
        <v>17322</v>
      </c>
      <c r="K1787" t="s">
        <v>17323</v>
      </c>
      <c r="L1787" t="s">
        <v>17324</v>
      </c>
      <c r="M1787" t="s">
        <v>17322</v>
      </c>
      <c r="N1787" t="s">
        <v>17324</v>
      </c>
    </row>
    <row r="1788" spans="1:14" x14ac:dyDescent="0.25">
      <c r="A1788" s="3">
        <v>1785</v>
      </c>
      <c r="B1788" t="s">
        <v>992</v>
      </c>
      <c r="C1788" t="s">
        <v>992</v>
      </c>
      <c r="D1788" t="s">
        <v>993</v>
      </c>
      <c r="E1788" t="s">
        <v>994</v>
      </c>
      <c r="F1788" t="s">
        <v>994</v>
      </c>
      <c r="G1788" s="1">
        <v>43448</v>
      </c>
      <c r="H1788" s="1">
        <v>43508</v>
      </c>
      <c r="I1788" s="1">
        <v>43873</v>
      </c>
      <c r="J1788" s="966" t="s">
        <v>20052</v>
      </c>
      <c r="K1788" t="s">
        <v>20053</v>
      </c>
      <c r="L1788" t="s">
        <v>20054</v>
      </c>
      <c r="M1788" t="s">
        <v>20052</v>
      </c>
      <c r="N1788" t="s">
        <v>20054</v>
      </c>
    </row>
    <row r="1789" spans="1:14" x14ac:dyDescent="0.25">
      <c r="A1789" s="3">
        <v>1786</v>
      </c>
      <c r="B1789" t="s">
        <v>992</v>
      </c>
      <c r="C1789" t="s">
        <v>992</v>
      </c>
      <c r="D1789" t="s">
        <v>993</v>
      </c>
      <c r="E1789" t="s">
        <v>994</v>
      </c>
      <c r="F1789" t="s">
        <v>994</v>
      </c>
      <c r="G1789" s="1">
        <v>43448</v>
      </c>
      <c r="H1789" s="1">
        <v>43508</v>
      </c>
      <c r="I1789" s="1">
        <v>43873</v>
      </c>
      <c r="J1789" s="966" t="s">
        <v>17328</v>
      </c>
      <c r="K1789" t="s">
        <v>17329</v>
      </c>
      <c r="L1789" t="s">
        <v>17330</v>
      </c>
      <c r="M1789" t="s">
        <v>17328</v>
      </c>
      <c r="N1789" t="s">
        <v>17330</v>
      </c>
    </row>
    <row r="1790" spans="1:14" x14ac:dyDescent="0.25">
      <c r="A1790" s="3">
        <v>1787</v>
      </c>
      <c r="B1790" t="s">
        <v>992</v>
      </c>
      <c r="C1790" t="s">
        <v>992</v>
      </c>
      <c r="D1790" t="s">
        <v>993</v>
      </c>
      <c r="E1790" t="s">
        <v>994</v>
      </c>
      <c r="F1790" t="s">
        <v>994</v>
      </c>
      <c r="G1790" s="1">
        <v>43448</v>
      </c>
      <c r="H1790" s="1">
        <v>43508</v>
      </c>
      <c r="I1790" s="1">
        <v>43873</v>
      </c>
      <c r="J1790" s="966" t="s">
        <v>17325</v>
      </c>
      <c r="K1790" t="s">
        <v>17326</v>
      </c>
      <c r="L1790" t="s">
        <v>17327</v>
      </c>
      <c r="M1790" t="s">
        <v>17325</v>
      </c>
      <c r="N1790" t="s">
        <v>17327</v>
      </c>
    </row>
    <row r="1791" spans="1:14" x14ac:dyDescent="0.25">
      <c r="A1791" s="3">
        <v>1788</v>
      </c>
      <c r="B1791" t="s">
        <v>992</v>
      </c>
      <c r="C1791" t="s">
        <v>992</v>
      </c>
      <c r="D1791" t="s">
        <v>993</v>
      </c>
      <c r="E1791" t="s">
        <v>994</v>
      </c>
      <c r="F1791" t="s">
        <v>994</v>
      </c>
      <c r="G1791" s="1">
        <v>43448</v>
      </c>
      <c r="H1791" s="1">
        <v>43508</v>
      </c>
      <c r="I1791" s="1">
        <v>43873</v>
      </c>
      <c r="J1791" s="966" t="s">
        <v>17207</v>
      </c>
      <c r="K1791" t="s">
        <v>17208</v>
      </c>
      <c r="L1791" t="s">
        <v>17209</v>
      </c>
      <c r="M1791" t="s">
        <v>17207</v>
      </c>
      <c r="N1791" t="s">
        <v>17209</v>
      </c>
    </row>
    <row r="1792" spans="1:14" x14ac:dyDescent="0.25">
      <c r="A1792" s="3">
        <v>1789</v>
      </c>
      <c r="B1792" t="s">
        <v>992</v>
      </c>
      <c r="C1792" t="s">
        <v>992</v>
      </c>
      <c r="D1792" t="s">
        <v>993</v>
      </c>
      <c r="E1792" t="s">
        <v>994</v>
      </c>
      <c r="F1792" t="s">
        <v>994</v>
      </c>
      <c r="G1792" s="1">
        <v>43448</v>
      </c>
      <c r="H1792" s="1">
        <v>43508</v>
      </c>
      <c r="I1792" s="1">
        <v>43873</v>
      </c>
      <c r="J1792" s="966" t="s">
        <v>17219</v>
      </c>
      <c r="K1792" t="s">
        <v>17220</v>
      </c>
      <c r="L1792" t="s">
        <v>17221</v>
      </c>
      <c r="M1792" t="s">
        <v>17219</v>
      </c>
      <c r="N1792" t="s">
        <v>17221</v>
      </c>
    </row>
    <row r="1793" spans="1:14" x14ac:dyDescent="0.25">
      <c r="A1793" s="3">
        <v>1790</v>
      </c>
      <c r="B1793" t="s">
        <v>992</v>
      </c>
      <c r="C1793" t="s">
        <v>992</v>
      </c>
      <c r="D1793" t="s">
        <v>993</v>
      </c>
      <c r="E1793" t="s">
        <v>994</v>
      </c>
      <c r="F1793" t="s">
        <v>994</v>
      </c>
      <c r="G1793" s="1">
        <v>43448</v>
      </c>
      <c r="H1793" s="1">
        <v>43508</v>
      </c>
      <c r="I1793" s="1">
        <v>43873</v>
      </c>
      <c r="J1793" s="966" t="s">
        <v>17291</v>
      </c>
      <c r="K1793" t="s">
        <v>17292</v>
      </c>
      <c r="L1793" t="s">
        <v>17293</v>
      </c>
      <c r="M1793" t="s">
        <v>17291</v>
      </c>
      <c r="N1793" t="s">
        <v>17293</v>
      </c>
    </row>
    <row r="1794" spans="1:14" x14ac:dyDescent="0.25">
      <c r="A1794" s="3">
        <v>1791</v>
      </c>
      <c r="B1794" t="s">
        <v>992</v>
      </c>
      <c r="C1794" t="s">
        <v>992</v>
      </c>
      <c r="D1794" t="s">
        <v>993</v>
      </c>
      <c r="E1794" t="s">
        <v>994</v>
      </c>
      <c r="F1794" t="s">
        <v>994</v>
      </c>
      <c r="G1794" s="1">
        <v>43448</v>
      </c>
      <c r="H1794" s="1">
        <v>43508</v>
      </c>
      <c r="I1794" s="1">
        <v>43873</v>
      </c>
      <c r="J1794" s="966" t="s">
        <v>17364</v>
      </c>
      <c r="K1794" t="s">
        <v>17365</v>
      </c>
      <c r="L1794" t="s">
        <v>17366</v>
      </c>
      <c r="M1794" t="s">
        <v>17364</v>
      </c>
      <c r="N1794" t="s">
        <v>17366</v>
      </c>
    </row>
    <row r="1795" spans="1:14" x14ac:dyDescent="0.25">
      <c r="A1795" s="3">
        <v>1792</v>
      </c>
      <c r="B1795" t="s">
        <v>992</v>
      </c>
      <c r="C1795" t="s">
        <v>992</v>
      </c>
      <c r="D1795" t="s">
        <v>993</v>
      </c>
      <c r="E1795" t="s">
        <v>994</v>
      </c>
      <c r="F1795" t="s">
        <v>994</v>
      </c>
      <c r="G1795" s="1">
        <v>43448</v>
      </c>
      <c r="H1795" s="1">
        <v>43508</v>
      </c>
      <c r="I1795" s="1">
        <v>43873</v>
      </c>
      <c r="J1795" s="966" t="s">
        <v>17367</v>
      </c>
      <c r="K1795" t="s">
        <v>17368</v>
      </c>
      <c r="L1795" t="s">
        <v>17369</v>
      </c>
      <c r="M1795" t="s">
        <v>17367</v>
      </c>
      <c r="N1795" t="s">
        <v>17369</v>
      </c>
    </row>
    <row r="1796" spans="1:14" x14ac:dyDescent="0.25">
      <c r="A1796" s="3">
        <v>1793</v>
      </c>
      <c r="B1796" t="s">
        <v>992</v>
      </c>
      <c r="C1796" t="s">
        <v>992</v>
      </c>
      <c r="D1796" t="s">
        <v>993</v>
      </c>
      <c r="E1796" t="s">
        <v>994</v>
      </c>
      <c r="F1796" t="s">
        <v>994</v>
      </c>
      <c r="G1796" s="1">
        <v>43448</v>
      </c>
      <c r="H1796" s="1">
        <v>43508</v>
      </c>
      <c r="I1796" s="1">
        <v>43873</v>
      </c>
      <c r="J1796" s="966" t="s">
        <v>17334</v>
      </c>
      <c r="K1796" t="s">
        <v>17335</v>
      </c>
      <c r="L1796" t="s">
        <v>17336</v>
      </c>
      <c r="M1796" t="s">
        <v>17334</v>
      </c>
      <c r="N1796" t="s">
        <v>17336</v>
      </c>
    </row>
    <row r="1797" spans="1:14" x14ac:dyDescent="0.25">
      <c r="A1797" s="3">
        <v>1794</v>
      </c>
      <c r="B1797" t="s">
        <v>992</v>
      </c>
      <c r="C1797" t="s">
        <v>992</v>
      </c>
      <c r="D1797" t="s">
        <v>993</v>
      </c>
      <c r="E1797" t="s">
        <v>994</v>
      </c>
      <c r="F1797" t="s">
        <v>994</v>
      </c>
      <c r="G1797" s="1">
        <v>43448</v>
      </c>
      <c r="H1797" s="1">
        <v>43508</v>
      </c>
      <c r="I1797" s="1">
        <v>43873</v>
      </c>
      <c r="J1797" s="966" t="s">
        <v>17225</v>
      </c>
      <c r="K1797" t="s">
        <v>17226</v>
      </c>
      <c r="L1797" t="s">
        <v>17227</v>
      </c>
      <c r="M1797" t="s">
        <v>17225</v>
      </c>
      <c r="N1797" t="s">
        <v>17227</v>
      </c>
    </row>
    <row r="1798" spans="1:14" x14ac:dyDescent="0.25">
      <c r="A1798" s="3">
        <v>1795</v>
      </c>
      <c r="B1798" t="s">
        <v>992</v>
      </c>
      <c r="C1798" t="s">
        <v>992</v>
      </c>
      <c r="D1798" t="s">
        <v>993</v>
      </c>
      <c r="E1798" t="s">
        <v>994</v>
      </c>
      <c r="F1798" t="s">
        <v>994</v>
      </c>
      <c r="G1798" s="1">
        <v>43448</v>
      </c>
      <c r="H1798" s="1">
        <v>43508</v>
      </c>
      <c r="I1798" s="1">
        <v>43873</v>
      </c>
      <c r="J1798" s="966" t="s">
        <v>17343</v>
      </c>
      <c r="K1798" t="s">
        <v>17344</v>
      </c>
      <c r="L1798" t="s">
        <v>17345</v>
      </c>
      <c r="M1798" t="s">
        <v>17343</v>
      </c>
      <c r="N1798" t="s">
        <v>17345</v>
      </c>
    </row>
    <row r="1799" spans="1:14" x14ac:dyDescent="0.25">
      <c r="A1799" s="3">
        <v>1796</v>
      </c>
      <c r="B1799" t="s">
        <v>992</v>
      </c>
      <c r="C1799" t="s">
        <v>992</v>
      </c>
      <c r="D1799" t="s">
        <v>993</v>
      </c>
      <c r="E1799" t="s">
        <v>994</v>
      </c>
      <c r="F1799" t="s">
        <v>994</v>
      </c>
      <c r="G1799" s="1">
        <v>43448</v>
      </c>
      <c r="H1799" s="1">
        <v>43508</v>
      </c>
      <c r="I1799" s="1">
        <v>43873</v>
      </c>
      <c r="J1799" s="966" t="s">
        <v>17222</v>
      </c>
      <c r="K1799" t="s">
        <v>17223</v>
      </c>
      <c r="L1799" t="s">
        <v>17224</v>
      </c>
      <c r="M1799" t="s">
        <v>17222</v>
      </c>
      <c r="N1799" t="s">
        <v>17224</v>
      </c>
    </row>
    <row r="1800" spans="1:14" x14ac:dyDescent="0.25">
      <c r="A1800" s="3">
        <v>1797</v>
      </c>
      <c r="B1800" t="s">
        <v>992</v>
      </c>
      <c r="C1800" t="s">
        <v>992</v>
      </c>
      <c r="D1800" t="s">
        <v>993</v>
      </c>
      <c r="E1800" t="s">
        <v>994</v>
      </c>
      <c r="F1800" t="s">
        <v>994</v>
      </c>
      <c r="G1800" s="1">
        <v>43448</v>
      </c>
      <c r="H1800" s="1">
        <v>43508</v>
      </c>
      <c r="I1800" s="1">
        <v>43873</v>
      </c>
      <c r="J1800" s="966" t="s">
        <v>17337</v>
      </c>
      <c r="K1800" t="s">
        <v>17338</v>
      </c>
      <c r="L1800" t="s">
        <v>17339</v>
      </c>
      <c r="M1800" t="s">
        <v>17337</v>
      </c>
      <c r="N1800" t="s">
        <v>17339</v>
      </c>
    </row>
    <row r="1801" spans="1:14" x14ac:dyDescent="0.25">
      <c r="A1801" s="3">
        <v>1798</v>
      </c>
      <c r="B1801" t="s">
        <v>992</v>
      </c>
      <c r="C1801" t="s">
        <v>992</v>
      </c>
      <c r="D1801" t="s">
        <v>993</v>
      </c>
      <c r="E1801" t="s">
        <v>994</v>
      </c>
      <c r="F1801" t="s">
        <v>994</v>
      </c>
      <c r="G1801" s="1">
        <v>43448</v>
      </c>
      <c r="H1801" s="1">
        <v>43508</v>
      </c>
      <c r="I1801" s="1">
        <v>43873</v>
      </c>
      <c r="J1801" s="966" t="s">
        <v>17403</v>
      </c>
      <c r="K1801" t="s">
        <v>17404</v>
      </c>
      <c r="L1801" t="s">
        <v>17405</v>
      </c>
      <c r="M1801" t="s">
        <v>17403</v>
      </c>
      <c r="N1801" t="s">
        <v>17405</v>
      </c>
    </row>
    <row r="1802" spans="1:14" x14ac:dyDescent="0.25">
      <c r="A1802" s="3">
        <v>1799</v>
      </c>
      <c r="B1802" t="s">
        <v>992</v>
      </c>
      <c r="C1802" t="s">
        <v>992</v>
      </c>
      <c r="D1802" t="s">
        <v>993</v>
      </c>
      <c r="E1802" t="s">
        <v>994</v>
      </c>
      <c r="F1802" t="s">
        <v>994</v>
      </c>
      <c r="G1802" s="1">
        <v>43448</v>
      </c>
      <c r="H1802" s="1">
        <v>43508</v>
      </c>
      <c r="I1802" s="1">
        <v>43873</v>
      </c>
      <c r="J1802" s="966" t="s">
        <v>17243</v>
      </c>
      <c r="K1802" t="s">
        <v>17244</v>
      </c>
      <c r="L1802" t="s">
        <v>17245</v>
      </c>
      <c r="M1802" t="s">
        <v>17243</v>
      </c>
      <c r="N1802" t="s">
        <v>17245</v>
      </c>
    </row>
    <row r="1803" spans="1:14" x14ac:dyDescent="0.25">
      <c r="A1803" s="3">
        <v>1800</v>
      </c>
      <c r="B1803" t="s">
        <v>992</v>
      </c>
      <c r="C1803" t="s">
        <v>992</v>
      </c>
      <c r="D1803" t="s">
        <v>993</v>
      </c>
      <c r="E1803" t="s">
        <v>994</v>
      </c>
      <c r="F1803" t="s">
        <v>994</v>
      </c>
      <c r="G1803" s="1">
        <v>43448</v>
      </c>
      <c r="H1803" s="1">
        <v>43508</v>
      </c>
      <c r="I1803" s="1">
        <v>43873</v>
      </c>
      <c r="J1803" s="966" t="s">
        <v>17204</v>
      </c>
      <c r="K1803" t="s">
        <v>17205</v>
      </c>
      <c r="L1803" t="s">
        <v>17206</v>
      </c>
      <c r="M1803" t="s">
        <v>17204</v>
      </c>
      <c r="N1803" t="s">
        <v>17206</v>
      </c>
    </row>
    <row r="1804" spans="1:14" x14ac:dyDescent="0.25">
      <c r="A1804" s="3">
        <v>1801</v>
      </c>
      <c r="B1804" t="s">
        <v>992</v>
      </c>
      <c r="C1804" t="s">
        <v>992</v>
      </c>
      <c r="D1804" t="s">
        <v>993</v>
      </c>
      <c r="E1804" t="s">
        <v>994</v>
      </c>
      <c r="F1804" t="s">
        <v>994</v>
      </c>
      <c r="G1804" s="1">
        <v>43448</v>
      </c>
      <c r="H1804" s="1">
        <v>43508</v>
      </c>
      <c r="I1804" s="1">
        <v>43873</v>
      </c>
      <c r="J1804" s="966" t="s">
        <v>17201</v>
      </c>
      <c r="K1804" t="s">
        <v>17202</v>
      </c>
      <c r="L1804" t="s">
        <v>17203</v>
      </c>
      <c r="M1804" t="s">
        <v>17201</v>
      </c>
      <c r="N1804" t="s">
        <v>17203</v>
      </c>
    </row>
    <row r="1805" spans="1:14" x14ac:dyDescent="0.25">
      <c r="A1805" s="3">
        <v>1802</v>
      </c>
      <c r="B1805" t="s">
        <v>992</v>
      </c>
      <c r="C1805" t="s">
        <v>992</v>
      </c>
      <c r="D1805" t="s">
        <v>993</v>
      </c>
      <c r="E1805" t="s">
        <v>994</v>
      </c>
      <c r="F1805" t="s">
        <v>994</v>
      </c>
      <c r="G1805" s="1">
        <v>43448</v>
      </c>
      <c r="H1805" s="1">
        <v>43508</v>
      </c>
      <c r="I1805" s="1">
        <v>43873</v>
      </c>
      <c r="J1805" s="966" t="s">
        <v>20055</v>
      </c>
      <c r="K1805" t="s">
        <v>20056</v>
      </c>
      <c r="L1805" t="s">
        <v>20057</v>
      </c>
      <c r="M1805" t="s">
        <v>20055</v>
      </c>
      <c r="N1805" t="s">
        <v>20057</v>
      </c>
    </row>
    <row r="1806" spans="1:14" x14ac:dyDescent="0.25">
      <c r="A1806" s="3">
        <v>1803</v>
      </c>
      <c r="B1806" t="s">
        <v>968</v>
      </c>
      <c r="C1806" t="s">
        <v>969</v>
      </c>
      <c r="D1806" t="s">
        <v>970</v>
      </c>
      <c r="E1806" t="s">
        <v>12</v>
      </c>
      <c r="F1806" t="s">
        <v>971</v>
      </c>
      <c r="G1806" s="1">
        <v>43515</v>
      </c>
      <c r="H1806" s="1">
        <v>43531</v>
      </c>
      <c r="I1806" s="1">
        <v>44626</v>
      </c>
      <c r="J1806" s="966" t="s">
        <v>5961</v>
      </c>
      <c r="K1806" t="s">
        <v>5963</v>
      </c>
      <c r="L1806" t="s">
        <v>5962</v>
      </c>
      <c r="M1806" t="s">
        <v>5961</v>
      </c>
      <c r="N1806" t="s">
        <v>5962</v>
      </c>
    </row>
    <row r="1807" spans="1:14" x14ac:dyDescent="0.25">
      <c r="A1807" s="3">
        <v>1804</v>
      </c>
      <c r="B1807" t="s">
        <v>956</v>
      </c>
      <c r="C1807" t="s">
        <v>957</v>
      </c>
      <c r="D1807" t="s">
        <v>958</v>
      </c>
      <c r="E1807" t="s">
        <v>12</v>
      </c>
      <c r="F1807" t="s">
        <v>959</v>
      </c>
      <c r="G1807" s="1">
        <v>43530</v>
      </c>
      <c r="H1807" s="1">
        <v>43538</v>
      </c>
      <c r="I1807" s="1">
        <v>45364</v>
      </c>
      <c r="J1807" s="966" t="s">
        <v>20058</v>
      </c>
      <c r="K1807" t="s">
        <v>20059</v>
      </c>
      <c r="L1807" t="s">
        <v>20060</v>
      </c>
      <c r="M1807" t="s">
        <v>20058</v>
      </c>
      <c r="N1807" t="s">
        <v>20060</v>
      </c>
    </row>
    <row r="1808" spans="1:14" x14ac:dyDescent="0.25">
      <c r="A1808" s="3">
        <v>1805</v>
      </c>
      <c r="B1808" t="s">
        <v>956</v>
      </c>
      <c r="C1808" t="s">
        <v>957</v>
      </c>
      <c r="D1808" t="s">
        <v>958</v>
      </c>
      <c r="E1808" t="s">
        <v>12</v>
      </c>
      <c r="F1808" t="s">
        <v>959</v>
      </c>
      <c r="G1808" s="1">
        <v>43530</v>
      </c>
      <c r="H1808" s="1">
        <v>43538</v>
      </c>
      <c r="I1808" s="1">
        <v>45364</v>
      </c>
      <c r="J1808" s="966" t="s">
        <v>20061</v>
      </c>
      <c r="K1808" t="s">
        <v>20062</v>
      </c>
      <c r="L1808" t="s">
        <v>20063</v>
      </c>
      <c r="M1808" t="s">
        <v>20061</v>
      </c>
      <c r="N1808" t="s">
        <v>20063</v>
      </c>
    </row>
    <row r="1809" spans="1:14" x14ac:dyDescent="0.25">
      <c r="A1809" s="3">
        <v>1806</v>
      </c>
      <c r="B1809" t="s">
        <v>956</v>
      </c>
      <c r="C1809" t="s">
        <v>957</v>
      </c>
      <c r="D1809" t="s">
        <v>958</v>
      </c>
      <c r="E1809" t="s">
        <v>12</v>
      </c>
      <c r="F1809" t="s">
        <v>959</v>
      </c>
      <c r="G1809" s="1">
        <v>43530</v>
      </c>
      <c r="H1809" s="1">
        <v>43538</v>
      </c>
      <c r="I1809" s="1">
        <v>45364</v>
      </c>
      <c r="J1809" s="966" t="s">
        <v>20064</v>
      </c>
      <c r="K1809" t="s">
        <v>20065</v>
      </c>
      <c r="L1809" t="s">
        <v>20066</v>
      </c>
      <c r="M1809" t="s">
        <v>20064</v>
      </c>
      <c r="N1809" t="s">
        <v>20066</v>
      </c>
    </row>
    <row r="1810" spans="1:14" x14ac:dyDescent="0.25">
      <c r="A1810" s="3">
        <v>1807</v>
      </c>
      <c r="B1810" t="s">
        <v>956</v>
      </c>
      <c r="C1810" t="s">
        <v>957</v>
      </c>
      <c r="D1810" t="s">
        <v>958</v>
      </c>
      <c r="E1810" t="s">
        <v>12</v>
      </c>
      <c r="F1810" t="s">
        <v>959</v>
      </c>
      <c r="G1810" s="1">
        <v>43530</v>
      </c>
      <c r="H1810" s="1">
        <v>43538</v>
      </c>
      <c r="I1810" s="1">
        <v>45364</v>
      </c>
      <c r="J1810" s="966" t="s">
        <v>20067</v>
      </c>
      <c r="K1810" t="s">
        <v>20068</v>
      </c>
      <c r="L1810" t="s">
        <v>20069</v>
      </c>
      <c r="M1810" t="s">
        <v>20067</v>
      </c>
      <c r="N1810" t="s">
        <v>20069</v>
      </c>
    </row>
    <row r="1811" spans="1:14" x14ac:dyDescent="0.25">
      <c r="A1811" s="3">
        <v>1808</v>
      </c>
      <c r="B1811" t="s">
        <v>956</v>
      </c>
      <c r="C1811" t="s">
        <v>957</v>
      </c>
      <c r="D1811" t="s">
        <v>958</v>
      </c>
      <c r="E1811" t="s">
        <v>12</v>
      </c>
      <c r="F1811" t="s">
        <v>959</v>
      </c>
      <c r="G1811" s="1">
        <v>43530</v>
      </c>
      <c r="H1811" s="1">
        <v>43538</v>
      </c>
      <c r="I1811" s="1">
        <v>45364</v>
      </c>
      <c r="J1811" s="966" t="s">
        <v>20070</v>
      </c>
      <c r="K1811" t="s">
        <v>20071</v>
      </c>
      <c r="L1811" t="s">
        <v>20072</v>
      </c>
      <c r="M1811" t="s">
        <v>20070</v>
      </c>
      <c r="N1811" t="s">
        <v>20072</v>
      </c>
    </row>
    <row r="1812" spans="1:14" x14ac:dyDescent="0.25">
      <c r="A1812" s="3">
        <v>1809</v>
      </c>
      <c r="B1812" t="s">
        <v>956</v>
      </c>
      <c r="C1812" t="s">
        <v>957</v>
      </c>
      <c r="D1812" t="s">
        <v>958</v>
      </c>
      <c r="E1812" t="s">
        <v>12</v>
      </c>
      <c r="F1812" t="s">
        <v>959</v>
      </c>
      <c r="G1812" s="1">
        <v>43530</v>
      </c>
      <c r="H1812" s="1">
        <v>43538</v>
      </c>
      <c r="I1812" s="1">
        <v>45364</v>
      </c>
      <c r="J1812" s="966" t="s">
        <v>20073</v>
      </c>
      <c r="K1812" t="s">
        <v>20074</v>
      </c>
      <c r="L1812" t="s">
        <v>20075</v>
      </c>
      <c r="M1812" t="s">
        <v>20073</v>
      </c>
      <c r="N1812" t="s">
        <v>20075</v>
      </c>
    </row>
    <row r="1813" spans="1:14" x14ac:dyDescent="0.25">
      <c r="A1813" s="3">
        <v>1810</v>
      </c>
      <c r="B1813" t="s">
        <v>956</v>
      </c>
      <c r="C1813" t="s">
        <v>957</v>
      </c>
      <c r="D1813" t="s">
        <v>958</v>
      </c>
      <c r="E1813" t="s">
        <v>12</v>
      </c>
      <c r="F1813" t="s">
        <v>959</v>
      </c>
      <c r="G1813" s="1">
        <v>43530</v>
      </c>
      <c r="H1813" s="1">
        <v>43538</v>
      </c>
      <c r="I1813" s="1">
        <v>45364</v>
      </c>
      <c r="J1813" s="966" t="s">
        <v>20076</v>
      </c>
      <c r="K1813" t="s">
        <v>20077</v>
      </c>
      <c r="L1813" t="s">
        <v>20078</v>
      </c>
      <c r="M1813" t="s">
        <v>20076</v>
      </c>
      <c r="N1813" t="s">
        <v>20078</v>
      </c>
    </row>
    <row r="1814" spans="1:14" x14ac:dyDescent="0.25">
      <c r="A1814" s="3">
        <v>1811</v>
      </c>
      <c r="B1814" t="s">
        <v>956</v>
      </c>
      <c r="C1814" t="s">
        <v>957</v>
      </c>
      <c r="D1814" t="s">
        <v>958</v>
      </c>
      <c r="E1814" t="s">
        <v>12</v>
      </c>
      <c r="F1814" t="s">
        <v>959</v>
      </c>
      <c r="G1814" s="1">
        <v>43530</v>
      </c>
      <c r="H1814" s="1">
        <v>43538</v>
      </c>
      <c r="I1814" s="1">
        <v>45364</v>
      </c>
      <c r="J1814" s="966" t="s">
        <v>20079</v>
      </c>
      <c r="K1814" t="s">
        <v>20080</v>
      </c>
      <c r="L1814" t="s">
        <v>20081</v>
      </c>
      <c r="M1814" t="s">
        <v>20079</v>
      </c>
      <c r="N1814" t="s">
        <v>20081</v>
      </c>
    </row>
    <row r="1815" spans="1:14" x14ac:dyDescent="0.25">
      <c r="A1815" s="3">
        <v>1812</v>
      </c>
      <c r="B1815" t="s">
        <v>956</v>
      </c>
      <c r="C1815" t="s">
        <v>957</v>
      </c>
      <c r="D1815" t="s">
        <v>958</v>
      </c>
      <c r="E1815" t="s">
        <v>12</v>
      </c>
      <c r="F1815" t="s">
        <v>959</v>
      </c>
      <c r="G1815" s="1">
        <v>43530</v>
      </c>
      <c r="H1815" s="1">
        <v>43538</v>
      </c>
      <c r="I1815" s="1">
        <v>45364</v>
      </c>
      <c r="J1815" s="966" t="s">
        <v>20082</v>
      </c>
      <c r="K1815" t="s">
        <v>20083</v>
      </c>
      <c r="L1815" t="s">
        <v>20084</v>
      </c>
      <c r="M1815" t="s">
        <v>20082</v>
      </c>
      <c r="N1815" t="s">
        <v>20084</v>
      </c>
    </row>
    <row r="1816" spans="1:14" x14ac:dyDescent="0.25">
      <c r="A1816" s="3">
        <v>1813</v>
      </c>
      <c r="B1816" t="s">
        <v>956</v>
      </c>
      <c r="C1816" t="s">
        <v>957</v>
      </c>
      <c r="D1816" t="s">
        <v>958</v>
      </c>
      <c r="E1816" t="s">
        <v>12</v>
      </c>
      <c r="F1816" t="s">
        <v>959</v>
      </c>
      <c r="G1816" s="1">
        <v>43530</v>
      </c>
      <c r="H1816" s="1">
        <v>43538</v>
      </c>
      <c r="I1816" s="1">
        <v>45364</v>
      </c>
      <c r="J1816" s="966" t="s">
        <v>20085</v>
      </c>
      <c r="K1816" t="s">
        <v>20086</v>
      </c>
      <c r="L1816" t="s">
        <v>20087</v>
      </c>
      <c r="M1816" t="s">
        <v>20085</v>
      </c>
      <c r="N1816" t="s">
        <v>20087</v>
      </c>
    </row>
    <row r="1817" spans="1:14" x14ac:dyDescent="0.25">
      <c r="A1817" s="3">
        <v>1814</v>
      </c>
      <c r="B1817" t="s">
        <v>964</v>
      </c>
      <c r="C1817" t="s">
        <v>965</v>
      </c>
      <c r="D1817" t="s">
        <v>966</v>
      </c>
      <c r="E1817" t="s">
        <v>12</v>
      </c>
      <c r="F1817" t="s">
        <v>967</v>
      </c>
      <c r="G1817" s="1">
        <v>43515</v>
      </c>
      <c r="H1817" s="1">
        <v>43531</v>
      </c>
      <c r="I1817" s="1">
        <v>44626</v>
      </c>
      <c r="J1817" s="966" t="s">
        <v>5949</v>
      </c>
      <c r="K1817" t="s">
        <v>5951</v>
      </c>
      <c r="L1817" t="s">
        <v>5950</v>
      </c>
      <c r="M1817" t="s">
        <v>5949</v>
      </c>
      <c r="N1817" t="s">
        <v>5950</v>
      </c>
    </row>
    <row r="1818" spans="1:14" x14ac:dyDescent="0.25">
      <c r="A1818" s="3">
        <v>1815</v>
      </c>
      <c r="B1818" t="s">
        <v>972</v>
      </c>
      <c r="C1818" t="s">
        <v>973</v>
      </c>
      <c r="D1818" t="s">
        <v>974</v>
      </c>
      <c r="E1818" t="s">
        <v>12</v>
      </c>
      <c r="F1818" t="s">
        <v>975</v>
      </c>
      <c r="G1818" s="1">
        <v>43500</v>
      </c>
      <c r="H1818" s="1">
        <v>43530</v>
      </c>
      <c r="I1818" s="1">
        <v>44625</v>
      </c>
      <c r="J1818" s="966" t="s">
        <v>9591</v>
      </c>
      <c r="K1818" t="s">
        <v>9593</v>
      </c>
      <c r="L1818" t="s">
        <v>9592</v>
      </c>
      <c r="M1818" t="s">
        <v>9591</v>
      </c>
      <c r="N1818" t="s">
        <v>9592</v>
      </c>
    </row>
    <row r="1819" spans="1:14" x14ac:dyDescent="0.25">
      <c r="A1819" s="3">
        <v>1816</v>
      </c>
      <c r="B1819" t="s">
        <v>1003</v>
      </c>
      <c r="C1819" t="s">
        <v>1004</v>
      </c>
      <c r="D1819" t="s">
        <v>1005</v>
      </c>
      <c r="E1819" t="s">
        <v>12</v>
      </c>
      <c r="F1819" t="s">
        <v>1006</v>
      </c>
      <c r="G1819" s="1">
        <v>43524</v>
      </c>
      <c r="H1819" s="1">
        <v>43550</v>
      </c>
      <c r="I1819" s="1">
        <v>44645</v>
      </c>
      <c r="J1819" s="966" t="s">
        <v>20088</v>
      </c>
      <c r="K1819" t="s">
        <v>20089</v>
      </c>
      <c r="L1819" t="s">
        <v>20090</v>
      </c>
      <c r="M1819" t="s">
        <v>20088</v>
      </c>
      <c r="N1819" t="s">
        <v>20090</v>
      </c>
    </row>
    <row r="1820" spans="1:14" x14ac:dyDescent="0.25">
      <c r="A1820" s="3">
        <v>1817</v>
      </c>
      <c r="B1820" t="s">
        <v>999</v>
      </c>
      <c r="C1820" t="s">
        <v>1000</v>
      </c>
      <c r="D1820" t="s">
        <v>1001</v>
      </c>
      <c r="E1820" t="s">
        <v>12</v>
      </c>
      <c r="F1820" t="s">
        <v>1002</v>
      </c>
      <c r="G1820" s="1">
        <v>43524</v>
      </c>
      <c r="H1820" s="1">
        <v>43550</v>
      </c>
      <c r="I1820" s="1">
        <v>44645</v>
      </c>
      <c r="J1820" s="966" t="s">
        <v>20091</v>
      </c>
      <c r="K1820" t="s">
        <v>20092</v>
      </c>
      <c r="L1820" t="s">
        <v>20093</v>
      </c>
      <c r="M1820" t="s">
        <v>20091</v>
      </c>
      <c r="N1820" t="s">
        <v>20093</v>
      </c>
    </row>
    <row r="1821" spans="1:14" x14ac:dyDescent="0.25">
      <c r="A1821" s="3">
        <v>1818</v>
      </c>
      <c r="B1821" t="s">
        <v>999</v>
      </c>
      <c r="C1821" t="s">
        <v>1000</v>
      </c>
      <c r="D1821" t="s">
        <v>1001</v>
      </c>
      <c r="E1821" t="s">
        <v>12</v>
      </c>
      <c r="F1821" t="s">
        <v>1002</v>
      </c>
      <c r="G1821" s="1">
        <v>43524</v>
      </c>
      <c r="H1821" s="1">
        <v>43550</v>
      </c>
      <c r="I1821" s="1">
        <v>44645</v>
      </c>
      <c r="J1821" s="966" t="s">
        <v>20094</v>
      </c>
      <c r="K1821" t="s">
        <v>20095</v>
      </c>
      <c r="L1821" t="s">
        <v>20096</v>
      </c>
      <c r="M1821" t="s">
        <v>20094</v>
      </c>
      <c r="N1821" t="s">
        <v>20096</v>
      </c>
    </row>
    <row r="1822" spans="1:14" x14ac:dyDescent="0.25">
      <c r="A1822" s="3">
        <v>1819</v>
      </c>
      <c r="B1822" t="s">
        <v>982</v>
      </c>
      <c r="C1822" t="s">
        <v>983</v>
      </c>
      <c r="D1822" t="s">
        <v>984</v>
      </c>
      <c r="E1822" t="s">
        <v>12</v>
      </c>
      <c r="F1822" t="s">
        <v>985</v>
      </c>
      <c r="G1822" s="1">
        <v>43500</v>
      </c>
      <c r="H1822" s="1">
        <v>43530</v>
      </c>
      <c r="I1822" s="1">
        <v>44625</v>
      </c>
      <c r="J1822" s="966" t="s">
        <v>9600</v>
      </c>
      <c r="K1822" t="s">
        <v>9602</v>
      </c>
      <c r="L1822" t="s">
        <v>9601</v>
      </c>
      <c r="M1822" t="s">
        <v>9600</v>
      </c>
      <c r="N1822" t="s">
        <v>9601</v>
      </c>
    </row>
    <row r="1823" spans="1:14" x14ac:dyDescent="0.25">
      <c r="A1823" s="3">
        <v>1820</v>
      </c>
      <c r="B1823" t="s">
        <v>995</v>
      </c>
      <c r="C1823" t="s">
        <v>996</v>
      </c>
      <c r="D1823" t="s">
        <v>997</v>
      </c>
      <c r="E1823" t="s">
        <v>12</v>
      </c>
      <c r="F1823" t="s">
        <v>998</v>
      </c>
      <c r="G1823" s="1">
        <v>43524</v>
      </c>
      <c r="H1823" s="1">
        <v>43551</v>
      </c>
      <c r="I1823" s="1">
        <v>44646</v>
      </c>
      <c r="J1823" s="966" t="s">
        <v>20097</v>
      </c>
      <c r="K1823" t="s">
        <v>20098</v>
      </c>
      <c r="L1823" t="s">
        <v>20099</v>
      </c>
      <c r="M1823" t="s">
        <v>20097</v>
      </c>
      <c r="N1823" t="s">
        <v>20099</v>
      </c>
    </row>
    <row r="1824" spans="1:14" x14ac:dyDescent="0.25">
      <c r="A1824" s="3">
        <v>1821</v>
      </c>
      <c r="B1824" t="s">
        <v>995</v>
      </c>
      <c r="C1824" t="s">
        <v>996</v>
      </c>
      <c r="D1824" t="s">
        <v>997</v>
      </c>
      <c r="E1824" t="s">
        <v>12</v>
      </c>
      <c r="F1824" t="s">
        <v>998</v>
      </c>
      <c r="G1824" s="1">
        <v>43524</v>
      </c>
      <c r="H1824" s="1">
        <v>43551</v>
      </c>
      <c r="I1824" s="1">
        <v>44646</v>
      </c>
      <c r="J1824" s="966" t="s">
        <v>20100</v>
      </c>
      <c r="K1824" t="s">
        <v>20101</v>
      </c>
      <c r="L1824" t="s">
        <v>20102</v>
      </c>
      <c r="M1824" t="s">
        <v>20100</v>
      </c>
      <c r="N1824" t="s">
        <v>20102</v>
      </c>
    </row>
    <row r="1825" spans="1:14" x14ac:dyDescent="0.25">
      <c r="A1825" s="3">
        <v>1822</v>
      </c>
      <c r="B1825" t="s">
        <v>995</v>
      </c>
      <c r="C1825" t="s">
        <v>996</v>
      </c>
      <c r="D1825" t="s">
        <v>997</v>
      </c>
      <c r="E1825" t="s">
        <v>12</v>
      </c>
      <c r="F1825" t="s">
        <v>998</v>
      </c>
      <c r="G1825" s="1">
        <v>43524</v>
      </c>
      <c r="H1825" s="1">
        <v>43551</v>
      </c>
      <c r="I1825" s="1">
        <v>44646</v>
      </c>
      <c r="J1825" s="966" t="s">
        <v>20103</v>
      </c>
      <c r="K1825" t="s">
        <v>20104</v>
      </c>
      <c r="L1825" t="s">
        <v>20105</v>
      </c>
      <c r="M1825" t="s">
        <v>20103</v>
      </c>
      <c r="N1825" t="s">
        <v>20105</v>
      </c>
    </row>
    <row r="1826" spans="1:14" x14ac:dyDescent="0.25">
      <c r="A1826" s="3">
        <v>1823</v>
      </c>
      <c r="B1826" t="s">
        <v>995</v>
      </c>
      <c r="C1826" t="s">
        <v>996</v>
      </c>
      <c r="D1826" t="s">
        <v>997</v>
      </c>
      <c r="E1826" t="s">
        <v>12</v>
      </c>
      <c r="F1826" t="s">
        <v>998</v>
      </c>
      <c r="G1826" s="1">
        <v>43524</v>
      </c>
      <c r="H1826" s="1">
        <v>43551</v>
      </c>
      <c r="I1826" s="1">
        <v>44646</v>
      </c>
      <c r="J1826" s="966" t="s">
        <v>20106</v>
      </c>
      <c r="K1826" t="s">
        <v>20107</v>
      </c>
      <c r="L1826" t="s">
        <v>20108</v>
      </c>
      <c r="M1826" t="s">
        <v>20106</v>
      </c>
      <c r="N1826" t="s">
        <v>20108</v>
      </c>
    </row>
    <row r="1827" spans="1:14" x14ac:dyDescent="0.25">
      <c r="A1827" s="3">
        <v>1824</v>
      </c>
      <c r="B1827" t="s">
        <v>1007</v>
      </c>
      <c r="C1827" t="s">
        <v>1008</v>
      </c>
      <c r="D1827" t="s">
        <v>1009</v>
      </c>
      <c r="E1827" t="s">
        <v>12</v>
      </c>
      <c r="F1827" t="s">
        <v>1010</v>
      </c>
      <c r="G1827" s="1">
        <v>43549</v>
      </c>
      <c r="H1827" s="1">
        <v>43562</v>
      </c>
      <c r="I1827" s="1">
        <v>44657</v>
      </c>
      <c r="J1827" s="966" t="s">
        <v>7427</v>
      </c>
      <c r="K1827" t="s">
        <v>7429</v>
      </c>
      <c r="L1827" t="s">
        <v>7428</v>
      </c>
      <c r="M1827" t="s">
        <v>7427</v>
      </c>
      <c r="N1827" t="s">
        <v>7428</v>
      </c>
    </row>
    <row r="1828" spans="1:14" x14ac:dyDescent="0.25">
      <c r="A1828" s="3">
        <v>1825</v>
      </c>
      <c r="B1828" t="s">
        <v>1011</v>
      </c>
      <c r="C1828" t="s">
        <v>1012</v>
      </c>
      <c r="D1828" t="s">
        <v>1013</v>
      </c>
      <c r="E1828" t="s">
        <v>12</v>
      </c>
      <c r="F1828" t="s">
        <v>1014</v>
      </c>
      <c r="G1828" s="1">
        <v>43553</v>
      </c>
      <c r="H1828" s="1">
        <v>43564</v>
      </c>
      <c r="I1828" s="1">
        <v>45024</v>
      </c>
      <c r="J1828" s="966" t="s">
        <v>5968</v>
      </c>
      <c r="K1828" t="s">
        <v>5970</v>
      </c>
      <c r="L1828" t="s">
        <v>5969</v>
      </c>
      <c r="M1828" t="s">
        <v>5968</v>
      </c>
      <c r="N1828" t="s">
        <v>5969</v>
      </c>
    </row>
    <row r="1829" spans="1:14" x14ac:dyDescent="0.25">
      <c r="A1829" s="3">
        <v>1826</v>
      </c>
      <c r="B1829" t="s">
        <v>1011</v>
      </c>
      <c r="C1829" t="s">
        <v>1012</v>
      </c>
      <c r="D1829" t="s">
        <v>1013</v>
      </c>
      <c r="E1829" t="s">
        <v>12</v>
      </c>
      <c r="F1829" t="s">
        <v>1014</v>
      </c>
      <c r="G1829" s="1">
        <v>43553</v>
      </c>
      <c r="H1829" s="1">
        <v>43564</v>
      </c>
      <c r="I1829" s="1">
        <v>45024</v>
      </c>
      <c r="J1829" s="966" t="s">
        <v>5968</v>
      </c>
      <c r="K1829" t="s">
        <v>5970</v>
      </c>
      <c r="L1829" t="s">
        <v>5969</v>
      </c>
      <c r="M1829" t="s">
        <v>5968</v>
      </c>
      <c r="N1829" t="s">
        <v>5969</v>
      </c>
    </row>
    <row r="1830" spans="1:14" x14ac:dyDescent="0.25">
      <c r="A1830" s="3">
        <v>1827</v>
      </c>
      <c r="B1830" t="s">
        <v>571</v>
      </c>
      <c r="C1830" t="s">
        <v>572</v>
      </c>
      <c r="D1830" t="s">
        <v>573</v>
      </c>
      <c r="E1830" t="s">
        <v>12</v>
      </c>
      <c r="F1830" t="s">
        <v>574</v>
      </c>
      <c r="G1830" s="1">
        <v>42767</v>
      </c>
      <c r="H1830" s="1">
        <v>42885</v>
      </c>
      <c r="I1830" s="1">
        <v>44710</v>
      </c>
      <c r="J1830" s="966" t="s">
        <v>20112</v>
      </c>
      <c r="K1830" t="s">
        <v>20113</v>
      </c>
      <c r="L1830" t="s">
        <v>20114</v>
      </c>
      <c r="M1830" t="s">
        <v>20112</v>
      </c>
      <c r="N1830" t="s">
        <v>20114</v>
      </c>
    </row>
    <row r="1831" spans="1:14" x14ac:dyDescent="0.25">
      <c r="A1831" s="3">
        <v>1828</v>
      </c>
      <c r="B1831" t="s">
        <v>579</v>
      </c>
      <c r="C1831" t="s">
        <v>580</v>
      </c>
      <c r="D1831" t="s">
        <v>581</v>
      </c>
      <c r="E1831" t="s">
        <v>12</v>
      </c>
      <c r="F1831" t="s">
        <v>582</v>
      </c>
      <c r="G1831" s="1">
        <v>42767</v>
      </c>
      <c r="H1831" s="1">
        <v>42885</v>
      </c>
      <c r="I1831" s="1">
        <v>44710</v>
      </c>
      <c r="J1831" s="966" t="s">
        <v>20115</v>
      </c>
      <c r="K1831" t="s">
        <v>20116</v>
      </c>
      <c r="L1831" t="s">
        <v>20117</v>
      </c>
      <c r="M1831" t="s">
        <v>20115</v>
      </c>
      <c r="N1831" t="s">
        <v>20117</v>
      </c>
    </row>
    <row r="1832" spans="1:14" x14ac:dyDescent="0.25">
      <c r="A1832" s="3">
        <v>1829</v>
      </c>
      <c r="B1832" t="s">
        <v>575</v>
      </c>
      <c r="C1832" t="s">
        <v>576</v>
      </c>
      <c r="D1832" t="s">
        <v>577</v>
      </c>
      <c r="E1832" t="s">
        <v>12</v>
      </c>
      <c r="F1832" t="s">
        <v>578</v>
      </c>
      <c r="G1832" s="1">
        <v>42767</v>
      </c>
      <c r="H1832" s="1">
        <v>42885</v>
      </c>
      <c r="I1832" s="1">
        <v>44710</v>
      </c>
      <c r="J1832" s="966" t="s">
        <v>20118</v>
      </c>
      <c r="K1832" t="s">
        <v>20119</v>
      </c>
      <c r="L1832" t="s">
        <v>20120</v>
      </c>
      <c r="M1832" t="s">
        <v>20118</v>
      </c>
      <c r="N1832" t="s">
        <v>20120</v>
      </c>
    </row>
    <row r="1833" spans="1:14" x14ac:dyDescent="0.25">
      <c r="A1833" s="3">
        <v>1830</v>
      </c>
      <c r="B1833" t="s">
        <v>1020</v>
      </c>
      <c r="C1833" t="s">
        <v>1021</v>
      </c>
      <c r="D1833" t="s">
        <v>1022</v>
      </c>
      <c r="E1833" t="s">
        <v>12</v>
      </c>
      <c r="F1833" t="s">
        <v>1023</v>
      </c>
      <c r="G1833" s="1">
        <v>43557</v>
      </c>
      <c r="H1833" s="1">
        <v>43580</v>
      </c>
      <c r="I1833" s="1">
        <v>44675</v>
      </c>
      <c r="J1833" s="966" t="s">
        <v>20121</v>
      </c>
      <c r="K1833" t="s">
        <v>20122</v>
      </c>
      <c r="L1833" t="s">
        <v>20123</v>
      </c>
      <c r="M1833" t="s">
        <v>20121</v>
      </c>
      <c r="N1833" t="s">
        <v>20123</v>
      </c>
    </row>
    <row r="1834" spans="1:14" x14ac:dyDescent="0.25">
      <c r="A1834" s="3">
        <v>1831</v>
      </c>
      <c r="B1834" t="s">
        <v>938</v>
      </c>
      <c r="C1834" t="s">
        <v>939</v>
      </c>
      <c r="D1834" t="s">
        <v>940</v>
      </c>
      <c r="E1834" t="s">
        <v>12</v>
      </c>
      <c r="F1834" t="s">
        <v>941</v>
      </c>
      <c r="G1834" s="1">
        <v>43486</v>
      </c>
      <c r="H1834" s="1">
        <v>43567</v>
      </c>
      <c r="I1834" s="1">
        <v>45027</v>
      </c>
      <c r="J1834" s="966" t="s">
        <v>20124</v>
      </c>
      <c r="K1834" t="s">
        <v>20125</v>
      </c>
      <c r="L1834" t="s">
        <v>20125</v>
      </c>
      <c r="M1834" t="s">
        <v>20124</v>
      </c>
      <c r="N1834" t="s">
        <v>20125</v>
      </c>
    </row>
    <row r="1835" spans="1:14" x14ac:dyDescent="0.25">
      <c r="A1835" s="3">
        <v>1832</v>
      </c>
      <c r="B1835" t="s">
        <v>938</v>
      </c>
      <c r="C1835" t="s">
        <v>939</v>
      </c>
      <c r="D1835" t="s">
        <v>940</v>
      </c>
      <c r="E1835" t="s">
        <v>12</v>
      </c>
      <c r="F1835" t="s">
        <v>941</v>
      </c>
      <c r="G1835" s="1">
        <v>43486</v>
      </c>
      <c r="H1835" s="1">
        <v>43567</v>
      </c>
      <c r="I1835" s="1">
        <v>45027</v>
      </c>
      <c r="J1835" s="966" t="s">
        <v>20126</v>
      </c>
      <c r="K1835" t="s">
        <v>20126</v>
      </c>
      <c r="L1835" t="s">
        <v>20126</v>
      </c>
      <c r="M1835" t="s">
        <v>20126</v>
      </c>
      <c r="N1835" t="s">
        <v>20126</v>
      </c>
    </row>
    <row r="1836" spans="1:14" x14ac:dyDescent="0.25">
      <c r="A1836" s="3">
        <v>1833</v>
      </c>
      <c r="B1836" t="s">
        <v>960</v>
      </c>
      <c r="C1836" t="s">
        <v>961</v>
      </c>
      <c r="D1836" t="s">
        <v>962</v>
      </c>
      <c r="E1836" t="s">
        <v>12</v>
      </c>
      <c r="F1836" t="s">
        <v>963</v>
      </c>
      <c r="G1836" s="1">
        <v>43535</v>
      </c>
      <c r="H1836" s="1">
        <v>43582</v>
      </c>
      <c r="I1836" s="1">
        <v>45042</v>
      </c>
      <c r="J1836" s="966" t="s">
        <v>20127</v>
      </c>
      <c r="K1836" t="s">
        <v>20128</v>
      </c>
      <c r="L1836" t="s">
        <v>20129</v>
      </c>
      <c r="M1836" t="s">
        <v>20127</v>
      </c>
      <c r="N1836" t="s">
        <v>20129</v>
      </c>
    </row>
    <row r="1837" spans="1:14" x14ac:dyDescent="0.25">
      <c r="A1837" s="3">
        <v>1834</v>
      </c>
      <c r="B1837" t="s">
        <v>947</v>
      </c>
      <c r="C1837" t="s">
        <v>948</v>
      </c>
      <c r="D1837" t="s">
        <v>949</v>
      </c>
      <c r="E1837" t="s">
        <v>12</v>
      </c>
      <c r="F1837" t="s">
        <v>950</v>
      </c>
      <c r="G1837" s="1">
        <v>43536</v>
      </c>
      <c r="H1837" s="1">
        <v>43595</v>
      </c>
      <c r="I1837" s="1">
        <v>45055</v>
      </c>
      <c r="J1837" s="966" t="s">
        <v>20130</v>
      </c>
      <c r="K1837" t="s">
        <v>20131</v>
      </c>
      <c r="L1837" t="s">
        <v>12</v>
      </c>
      <c r="M1837" t="s">
        <v>20130</v>
      </c>
      <c r="N1837" t="s">
        <v>20132</v>
      </c>
    </row>
    <row r="1838" spans="1:14" x14ac:dyDescent="0.25">
      <c r="A1838" s="3">
        <v>1835</v>
      </c>
      <c r="B1838" t="s">
        <v>951</v>
      </c>
      <c r="C1838" t="s">
        <v>952</v>
      </c>
      <c r="D1838" t="s">
        <v>953</v>
      </c>
      <c r="E1838" t="s">
        <v>12</v>
      </c>
      <c r="F1838" t="s">
        <v>954</v>
      </c>
      <c r="G1838" s="1">
        <v>43536</v>
      </c>
      <c r="H1838" s="1">
        <v>43595</v>
      </c>
      <c r="I1838" s="1">
        <v>45055</v>
      </c>
      <c r="J1838" s="966" t="s">
        <v>20133</v>
      </c>
      <c r="K1838" t="s">
        <v>20134</v>
      </c>
      <c r="L1838" t="s">
        <v>12</v>
      </c>
      <c r="M1838" t="s">
        <v>20133</v>
      </c>
      <c r="N1838" t="s">
        <v>20135</v>
      </c>
    </row>
    <row r="1839" spans="1:14" x14ac:dyDescent="0.25">
      <c r="A1839" s="3">
        <v>1836</v>
      </c>
      <c r="B1839" t="s">
        <v>951</v>
      </c>
      <c r="C1839" t="s">
        <v>952</v>
      </c>
      <c r="D1839" t="s">
        <v>953</v>
      </c>
      <c r="E1839" t="s">
        <v>12</v>
      </c>
      <c r="F1839" t="s">
        <v>955</v>
      </c>
      <c r="G1839" s="1">
        <v>43536</v>
      </c>
      <c r="H1839" s="1">
        <v>43595</v>
      </c>
      <c r="I1839" s="1">
        <v>45055</v>
      </c>
      <c r="J1839" s="966" t="s">
        <v>20136</v>
      </c>
      <c r="K1839" t="s">
        <v>20137</v>
      </c>
      <c r="L1839" t="s">
        <v>12</v>
      </c>
      <c r="M1839" t="s">
        <v>20136</v>
      </c>
      <c r="N1839" t="s">
        <v>20138</v>
      </c>
    </row>
    <row r="1840" spans="1:14" x14ac:dyDescent="0.25">
      <c r="A1840" s="3">
        <v>1837</v>
      </c>
      <c r="B1840" t="s">
        <v>1040</v>
      </c>
      <c r="C1840" t="s">
        <v>1041</v>
      </c>
      <c r="D1840" t="s">
        <v>1042</v>
      </c>
      <c r="E1840" t="s">
        <v>12</v>
      </c>
      <c r="F1840" t="s">
        <v>1043</v>
      </c>
      <c r="G1840" s="1">
        <v>43595</v>
      </c>
      <c r="H1840" s="1">
        <v>43596</v>
      </c>
      <c r="I1840" s="1">
        <v>45056</v>
      </c>
      <c r="J1840" s="966" t="s">
        <v>8254</v>
      </c>
      <c r="K1840" t="s">
        <v>8256</v>
      </c>
      <c r="L1840" t="s">
        <v>8255</v>
      </c>
      <c r="M1840" t="s">
        <v>8254</v>
      </c>
      <c r="N1840" t="s">
        <v>8255</v>
      </c>
    </row>
    <row r="1841" spans="1:14" x14ac:dyDescent="0.25">
      <c r="A1841" s="3">
        <v>1838</v>
      </c>
      <c r="B1841" t="s">
        <v>1040</v>
      </c>
      <c r="C1841" t="s">
        <v>1041</v>
      </c>
      <c r="D1841" t="s">
        <v>1042</v>
      </c>
      <c r="E1841" t="s">
        <v>12</v>
      </c>
      <c r="F1841" t="s">
        <v>1043</v>
      </c>
      <c r="G1841" s="1">
        <v>43595</v>
      </c>
      <c r="H1841" s="1">
        <v>43596</v>
      </c>
      <c r="I1841" s="1">
        <v>45056</v>
      </c>
      <c r="J1841" s="966" t="s">
        <v>8260</v>
      </c>
      <c r="K1841" t="s">
        <v>8262</v>
      </c>
      <c r="L1841" t="s">
        <v>8261</v>
      </c>
      <c r="M1841" t="s">
        <v>8260</v>
      </c>
      <c r="N1841" t="s">
        <v>8261</v>
      </c>
    </row>
    <row r="1842" spans="1:14" x14ac:dyDescent="0.25">
      <c r="A1842" s="3">
        <v>1839</v>
      </c>
      <c r="B1842" t="s">
        <v>1040</v>
      </c>
      <c r="C1842" t="s">
        <v>1041</v>
      </c>
      <c r="D1842" t="s">
        <v>1042</v>
      </c>
      <c r="E1842" t="s">
        <v>12</v>
      </c>
      <c r="F1842" t="s">
        <v>1043</v>
      </c>
      <c r="G1842" s="1">
        <v>43595</v>
      </c>
      <c r="H1842" s="1">
        <v>43596</v>
      </c>
      <c r="I1842" s="1">
        <v>45056</v>
      </c>
      <c r="J1842" s="966" t="s">
        <v>8260</v>
      </c>
      <c r="K1842" t="s">
        <v>8262</v>
      </c>
      <c r="L1842" t="s">
        <v>8261</v>
      </c>
      <c r="M1842" t="s">
        <v>8260</v>
      </c>
      <c r="N1842" t="s">
        <v>8261</v>
      </c>
    </row>
    <row r="1843" spans="1:14" x14ac:dyDescent="0.25">
      <c r="A1843" s="3">
        <v>1840</v>
      </c>
      <c r="B1843" t="s">
        <v>1040</v>
      </c>
      <c r="C1843" t="s">
        <v>1041</v>
      </c>
      <c r="D1843" t="s">
        <v>1042</v>
      </c>
      <c r="E1843" t="s">
        <v>12</v>
      </c>
      <c r="F1843" t="s">
        <v>1043</v>
      </c>
      <c r="G1843" s="1">
        <v>43595</v>
      </c>
      <c r="H1843" s="1">
        <v>43596</v>
      </c>
      <c r="I1843" s="1">
        <v>45056</v>
      </c>
      <c r="J1843" s="966" t="s">
        <v>8266</v>
      </c>
      <c r="K1843" t="s">
        <v>8268</v>
      </c>
      <c r="L1843" t="s">
        <v>8267</v>
      </c>
      <c r="M1843" t="s">
        <v>8266</v>
      </c>
      <c r="N1843" t="s">
        <v>8267</v>
      </c>
    </row>
    <row r="1844" spans="1:14" x14ac:dyDescent="0.25">
      <c r="A1844" s="3">
        <v>1841</v>
      </c>
      <c r="B1844" t="s">
        <v>1044</v>
      </c>
      <c r="C1844" t="s">
        <v>1045</v>
      </c>
      <c r="D1844" t="s">
        <v>1046</v>
      </c>
      <c r="E1844" t="s">
        <v>12</v>
      </c>
      <c r="F1844" t="s">
        <v>1047</v>
      </c>
      <c r="G1844" s="1">
        <v>43595</v>
      </c>
      <c r="H1844" s="1">
        <v>43602</v>
      </c>
      <c r="I1844" s="1">
        <v>45062</v>
      </c>
      <c r="J1844" s="966" t="s">
        <v>8273</v>
      </c>
      <c r="K1844" t="s">
        <v>8275</v>
      </c>
      <c r="L1844" t="s">
        <v>8274</v>
      </c>
      <c r="M1844" t="s">
        <v>8273</v>
      </c>
      <c r="N1844" t="s">
        <v>8274</v>
      </c>
    </row>
    <row r="1845" spans="1:14" x14ac:dyDescent="0.25">
      <c r="A1845" s="3">
        <v>1842</v>
      </c>
      <c r="B1845" t="s">
        <v>1036</v>
      </c>
      <c r="C1845" t="s">
        <v>1037</v>
      </c>
      <c r="D1845" t="s">
        <v>1038</v>
      </c>
      <c r="E1845" t="s">
        <v>12</v>
      </c>
      <c r="F1845" t="s">
        <v>1039</v>
      </c>
      <c r="G1845" s="1">
        <v>43594</v>
      </c>
      <c r="H1845" s="1">
        <v>43612</v>
      </c>
      <c r="I1845" s="1">
        <v>44707</v>
      </c>
      <c r="J1845" s="966" t="s">
        <v>9161</v>
      </c>
      <c r="K1845" t="s">
        <v>9163</v>
      </c>
      <c r="L1845" t="s">
        <v>9162</v>
      </c>
      <c r="M1845" t="s">
        <v>9161</v>
      </c>
      <c r="N1845" t="s">
        <v>9162</v>
      </c>
    </row>
    <row r="1846" spans="1:14" x14ac:dyDescent="0.25">
      <c r="A1846" s="3">
        <v>1843</v>
      </c>
      <c r="B1846" t="s">
        <v>1036</v>
      </c>
      <c r="C1846" t="s">
        <v>1037</v>
      </c>
      <c r="D1846" t="s">
        <v>1038</v>
      </c>
      <c r="E1846" t="s">
        <v>12</v>
      </c>
      <c r="F1846" t="s">
        <v>1039</v>
      </c>
      <c r="G1846" s="1">
        <v>43594</v>
      </c>
      <c r="H1846" s="1">
        <v>43612</v>
      </c>
      <c r="I1846" s="1">
        <v>44707</v>
      </c>
      <c r="J1846" s="966" t="s">
        <v>9172</v>
      </c>
      <c r="K1846" t="s">
        <v>9174</v>
      </c>
      <c r="L1846" t="s">
        <v>9173</v>
      </c>
      <c r="M1846" t="s">
        <v>9172</v>
      </c>
      <c r="N1846" t="s">
        <v>9173</v>
      </c>
    </row>
    <row r="1847" spans="1:14" x14ac:dyDescent="0.25">
      <c r="A1847" s="3">
        <v>1844</v>
      </c>
      <c r="B1847" t="s">
        <v>1036</v>
      </c>
      <c r="C1847" t="s">
        <v>1037</v>
      </c>
      <c r="D1847" t="s">
        <v>1038</v>
      </c>
      <c r="E1847" t="s">
        <v>12</v>
      </c>
      <c r="F1847" t="s">
        <v>1039</v>
      </c>
      <c r="G1847" s="1">
        <v>43594</v>
      </c>
      <c r="H1847" s="1">
        <v>43612</v>
      </c>
      <c r="I1847" s="1">
        <v>44707</v>
      </c>
      <c r="J1847" s="966" t="s">
        <v>9178</v>
      </c>
      <c r="K1847" t="s">
        <v>9180</v>
      </c>
      <c r="L1847" t="s">
        <v>9179</v>
      </c>
      <c r="M1847" t="s">
        <v>9178</v>
      </c>
      <c r="N1847" t="s">
        <v>9179</v>
      </c>
    </row>
    <row r="1848" spans="1:14" x14ac:dyDescent="0.25">
      <c r="A1848" s="3">
        <v>1845</v>
      </c>
      <c r="B1848" t="s">
        <v>1015</v>
      </c>
      <c r="C1848" t="s">
        <v>1016</v>
      </c>
      <c r="D1848" t="s">
        <v>1017</v>
      </c>
      <c r="E1848" t="s">
        <v>12</v>
      </c>
      <c r="F1848" t="s">
        <v>1018</v>
      </c>
      <c r="G1848" s="1">
        <v>43552</v>
      </c>
      <c r="H1848" s="1">
        <v>43596</v>
      </c>
      <c r="I1848" s="1">
        <v>45056</v>
      </c>
      <c r="J1848" s="966" t="s">
        <v>20141</v>
      </c>
      <c r="K1848" t="s">
        <v>20142</v>
      </c>
      <c r="L1848" t="s">
        <v>12</v>
      </c>
      <c r="M1848" t="s">
        <v>20141</v>
      </c>
      <c r="N1848" t="s">
        <v>20143</v>
      </c>
    </row>
    <row r="1849" spans="1:14" x14ac:dyDescent="0.25">
      <c r="A1849" s="3">
        <v>1846</v>
      </c>
      <c r="B1849" t="s">
        <v>1024</v>
      </c>
      <c r="C1849" t="s">
        <v>1025</v>
      </c>
      <c r="D1849" t="s">
        <v>1026</v>
      </c>
      <c r="E1849" t="s">
        <v>12</v>
      </c>
      <c r="F1849" t="s">
        <v>1027</v>
      </c>
      <c r="G1849" s="1">
        <v>43594</v>
      </c>
      <c r="H1849" s="1">
        <v>43611</v>
      </c>
      <c r="I1849" s="1">
        <v>44706</v>
      </c>
      <c r="J1849" s="966" t="s">
        <v>9116</v>
      </c>
      <c r="K1849" t="s">
        <v>9118</v>
      </c>
      <c r="L1849" t="s">
        <v>9117</v>
      </c>
      <c r="M1849" t="s">
        <v>9116</v>
      </c>
      <c r="N1849" t="s">
        <v>9117</v>
      </c>
    </row>
    <row r="1850" spans="1:14" x14ac:dyDescent="0.25">
      <c r="A1850" s="3">
        <v>1847</v>
      </c>
      <c r="B1850" t="s">
        <v>1028</v>
      </c>
      <c r="C1850" t="s">
        <v>1029</v>
      </c>
      <c r="D1850" t="s">
        <v>1030</v>
      </c>
      <c r="E1850" t="s">
        <v>12</v>
      </c>
      <c r="F1850" t="s">
        <v>1031</v>
      </c>
      <c r="G1850" s="1">
        <v>43594</v>
      </c>
      <c r="H1850" s="1">
        <v>43615</v>
      </c>
      <c r="I1850" s="1">
        <v>44710</v>
      </c>
      <c r="J1850" s="966" t="s">
        <v>9125</v>
      </c>
      <c r="K1850" t="s">
        <v>9127</v>
      </c>
      <c r="L1850" t="s">
        <v>9126</v>
      </c>
      <c r="M1850" t="s">
        <v>9125</v>
      </c>
      <c r="N1850" t="s">
        <v>9126</v>
      </c>
    </row>
    <row r="1851" spans="1:14" x14ac:dyDescent="0.25">
      <c r="A1851" s="3">
        <v>1848</v>
      </c>
      <c r="B1851" t="s">
        <v>1028</v>
      </c>
      <c r="C1851" t="s">
        <v>1029</v>
      </c>
      <c r="D1851" t="s">
        <v>1030</v>
      </c>
      <c r="E1851" t="s">
        <v>12</v>
      </c>
      <c r="F1851" t="s">
        <v>1031</v>
      </c>
      <c r="G1851" s="1">
        <v>43594</v>
      </c>
      <c r="H1851" s="1">
        <v>43615</v>
      </c>
      <c r="I1851" s="1">
        <v>44710</v>
      </c>
      <c r="J1851" s="966" t="s">
        <v>9133</v>
      </c>
      <c r="K1851" t="s">
        <v>9135</v>
      </c>
      <c r="L1851" t="s">
        <v>9134</v>
      </c>
      <c r="M1851" t="s">
        <v>9133</v>
      </c>
      <c r="N1851" t="s">
        <v>9134</v>
      </c>
    </row>
    <row r="1852" spans="1:14" x14ac:dyDescent="0.25">
      <c r="A1852" s="3">
        <v>1849</v>
      </c>
      <c r="B1852" t="s">
        <v>1032</v>
      </c>
      <c r="C1852" t="s">
        <v>1033</v>
      </c>
      <c r="D1852" t="s">
        <v>1034</v>
      </c>
      <c r="E1852" t="s">
        <v>12</v>
      </c>
      <c r="F1852" t="s">
        <v>1035</v>
      </c>
      <c r="G1852" s="1">
        <v>43594</v>
      </c>
      <c r="H1852" s="1">
        <v>43615</v>
      </c>
      <c r="I1852" s="1">
        <v>44710</v>
      </c>
      <c r="J1852" s="966" t="s">
        <v>9136</v>
      </c>
      <c r="K1852" t="s">
        <v>9138</v>
      </c>
      <c r="L1852" t="s">
        <v>9137</v>
      </c>
      <c r="M1852" t="s">
        <v>9136</v>
      </c>
      <c r="N1852" t="s">
        <v>9137</v>
      </c>
    </row>
    <row r="1853" spans="1:14" x14ac:dyDescent="0.25">
      <c r="A1853" s="3">
        <v>1850</v>
      </c>
      <c r="B1853" t="s">
        <v>1032</v>
      </c>
      <c r="C1853" t="s">
        <v>1033</v>
      </c>
      <c r="D1853" t="s">
        <v>1034</v>
      </c>
      <c r="E1853" t="s">
        <v>12</v>
      </c>
      <c r="F1853" t="s">
        <v>1035</v>
      </c>
      <c r="G1853" s="1">
        <v>43594</v>
      </c>
      <c r="H1853" s="1">
        <v>43615</v>
      </c>
      <c r="I1853" s="1">
        <v>44710</v>
      </c>
      <c r="J1853" s="966" t="s">
        <v>9142</v>
      </c>
      <c r="K1853" t="s">
        <v>9144</v>
      </c>
      <c r="L1853" t="s">
        <v>9143</v>
      </c>
      <c r="M1853" t="s">
        <v>9142</v>
      </c>
      <c r="N1853" t="s">
        <v>9143</v>
      </c>
    </row>
    <row r="1854" spans="1:14" x14ac:dyDescent="0.25">
      <c r="A1854" s="3">
        <v>1851</v>
      </c>
      <c r="B1854" t="s">
        <v>1032</v>
      </c>
      <c r="C1854" t="s">
        <v>1033</v>
      </c>
      <c r="D1854" t="s">
        <v>1034</v>
      </c>
      <c r="E1854" t="s">
        <v>12</v>
      </c>
      <c r="F1854" t="s">
        <v>1035</v>
      </c>
      <c r="G1854" s="1">
        <v>43594</v>
      </c>
      <c r="H1854" s="1">
        <v>43615</v>
      </c>
      <c r="I1854" s="1">
        <v>44710</v>
      </c>
      <c r="J1854" s="966" t="s">
        <v>9148</v>
      </c>
      <c r="K1854" t="s">
        <v>9150</v>
      </c>
      <c r="L1854" t="s">
        <v>9149</v>
      </c>
      <c r="M1854" t="s">
        <v>9148</v>
      </c>
      <c r="N1854" t="s">
        <v>9149</v>
      </c>
    </row>
    <row r="1855" spans="1:14" x14ac:dyDescent="0.25">
      <c r="A1855" s="3">
        <v>1852</v>
      </c>
      <c r="B1855" t="s">
        <v>1032</v>
      </c>
      <c r="C1855" t="s">
        <v>1033</v>
      </c>
      <c r="D1855" t="s">
        <v>1034</v>
      </c>
      <c r="E1855" t="s">
        <v>12</v>
      </c>
      <c r="F1855" t="s">
        <v>1035</v>
      </c>
      <c r="G1855" s="1">
        <v>43594</v>
      </c>
      <c r="H1855" s="1">
        <v>43615</v>
      </c>
      <c r="I1855" s="1">
        <v>44710</v>
      </c>
      <c r="J1855" s="966" t="s">
        <v>9151</v>
      </c>
      <c r="K1855" t="s">
        <v>9153</v>
      </c>
      <c r="L1855" t="s">
        <v>9152</v>
      </c>
      <c r="M1855" t="s">
        <v>9151</v>
      </c>
      <c r="N1855" t="s">
        <v>9152</v>
      </c>
    </row>
    <row r="1856" spans="1:14" x14ac:dyDescent="0.25">
      <c r="A1856" s="3">
        <v>1853</v>
      </c>
      <c r="B1856" t="s">
        <v>1032</v>
      </c>
      <c r="C1856" t="s">
        <v>1033</v>
      </c>
      <c r="D1856" t="s">
        <v>1034</v>
      </c>
      <c r="E1856" t="s">
        <v>12</v>
      </c>
      <c r="F1856" t="s">
        <v>1035</v>
      </c>
      <c r="G1856" s="1">
        <v>43594</v>
      </c>
      <c r="H1856" s="1">
        <v>43615</v>
      </c>
      <c r="I1856" s="1">
        <v>44710</v>
      </c>
      <c r="J1856" s="966" t="s">
        <v>9154</v>
      </c>
      <c r="K1856" t="s">
        <v>9156</v>
      </c>
      <c r="L1856" t="s">
        <v>12</v>
      </c>
      <c r="M1856" t="s">
        <v>9154</v>
      </c>
      <c r="N1856" t="s">
        <v>9155</v>
      </c>
    </row>
    <row r="1857" spans="1:14" x14ac:dyDescent="0.25">
      <c r="A1857" s="3">
        <v>1854</v>
      </c>
      <c r="B1857" t="s">
        <v>1061</v>
      </c>
      <c r="C1857" t="s">
        <v>1062</v>
      </c>
      <c r="D1857" t="s">
        <v>1063</v>
      </c>
      <c r="E1857" t="s">
        <v>12</v>
      </c>
      <c r="F1857" t="s">
        <v>1064</v>
      </c>
      <c r="G1857" s="1">
        <v>43609</v>
      </c>
      <c r="H1857" s="1">
        <v>43616</v>
      </c>
      <c r="I1857" s="1">
        <v>44711</v>
      </c>
      <c r="J1857" s="966" t="s">
        <v>20144</v>
      </c>
      <c r="K1857" t="s">
        <v>20145</v>
      </c>
      <c r="L1857" t="s">
        <v>20146</v>
      </c>
      <c r="M1857" t="s">
        <v>20144</v>
      </c>
      <c r="N1857" t="s">
        <v>20146</v>
      </c>
    </row>
    <row r="1858" spans="1:14" x14ac:dyDescent="0.25">
      <c r="A1858" s="3">
        <v>1855</v>
      </c>
      <c r="B1858" t="s">
        <v>1061</v>
      </c>
      <c r="C1858" t="s">
        <v>1062</v>
      </c>
      <c r="D1858" t="s">
        <v>1063</v>
      </c>
      <c r="E1858" t="s">
        <v>12</v>
      </c>
      <c r="F1858" t="s">
        <v>1064</v>
      </c>
      <c r="G1858" s="1">
        <v>43609</v>
      </c>
      <c r="H1858" s="1">
        <v>43616</v>
      </c>
      <c r="I1858" s="1">
        <v>44711</v>
      </c>
      <c r="J1858" s="966" t="s">
        <v>20147</v>
      </c>
      <c r="K1858" t="s">
        <v>20148</v>
      </c>
      <c r="L1858" t="s">
        <v>20149</v>
      </c>
      <c r="M1858" t="s">
        <v>20147</v>
      </c>
      <c r="N1858" t="s">
        <v>20149</v>
      </c>
    </row>
    <row r="1859" spans="1:14" x14ac:dyDescent="0.25">
      <c r="A1859" s="3">
        <v>1856</v>
      </c>
      <c r="B1859" t="s">
        <v>1061</v>
      </c>
      <c r="C1859" t="s">
        <v>1062</v>
      </c>
      <c r="D1859" t="s">
        <v>1063</v>
      </c>
      <c r="E1859" t="s">
        <v>12</v>
      </c>
      <c r="F1859" t="s">
        <v>1064</v>
      </c>
      <c r="G1859" s="1">
        <v>43609</v>
      </c>
      <c r="H1859" s="1">
        <v>43616</v>
      </c>
      <c r="I1859" s="1">
        <v>44711</v>
      </c>
      <c r="J1859" s="966" t="s">
        <v>20150</v>
      </c>
      <c r="K1859" t="s">
        <v>20151</v>
      </c>
      <c r="L1859" t="s">
        <v>12</v>
      </c>
      <c r="M1859" t="s">
        <v>20150</v>
      </c>
      <c r="N1859" t="s">
        <v>20152</v>
      </c>
    </row>
    <row r="1860" spans="1:14" x14ac:dyDescent="0.25">
      <c r="A1860" s="3">
        <v>1857</v>
      </c>
      <c r="B1860" t="s">
        <v>1061</v>
      </c>
      <c r="C1860" t="s">
        <v>1062</v>
      </c>
      <c r="D1860" t="s">
        <v>1063</v>
      </c>
      <c r="E1860" t="s">
        <v>12</v>
      </c>
      <c r="F1860" t="s">
        <v>1064</v>
      </c>
      <c r="G1860" s="1">
        <v>43609</v>
      </c>
      <c r="H1860" s="1">
        <v>43616</v>
      </c>
      <c r="I1860" s="1">
        <v>44711</v>
      </c>
      <c r="J1860" s="966" t="s">
        <v>20153</v>
      </c>
      <c r="K1860" t="s">
        <v>20154</v>
      </c>
      <c r="L1860" t="s">
        <v>12</v>
      </c>
      <c r="M1860" t="s">
        <v>20153</v>
      </c>
      <c r="N1860" t="s">
        <v>20155</v>
      </c>
    </row>
    <row r="1861" spans="1:14" x14ac:dyDescent="0.25">
      <c r="A1861" s="3">
        <v>1858</v>
      </c>
      <c r="B1861" t="s">
        <v>1052</v>
      </c>
      <c r="C1861" t="s">
        <v>1053</v>
      </c>
      <c r="D1861" t="s">
        <v>1054</v>
      </c>
      <c r="E1861" t="s">
        <v>12</v>
      </c>
      <c r="F1861" t="s">
        <v>1055</v>
      </c>
      <c r="G1861" s="1">
        <v>43606</v>
      </c>
      <c r="H1861" s="1">
        <v>43610</v>
      </c>
      <c r="I1861" s="1">
        <v>45070</v>
      </c>
      <c r="J1861" s="966" t="s">
        <v>10076</v>
      </c>
      <c r="K1861" t="s">
        <v>10078</v>
      </c>
      <c r="L1861" t="s">
        <v>10077</v>
      </c>
      <c r="M1861" t="s">
        <v>10076</v>
      </c>
      <c r="N1861" t="s">
        <v>10077</v>
      </c>
    </row>
    <row r="1862" spans="1:14" x14ac:dyDescent="0.25">
      <c r="A1862" s="3">
        <v>1859</v>
      </c>
      <c r="B1862" t="s">
        <v>1066</v>
      </c>
      <c r="C1862" t="s">
        <v>1067</v>
      </c>
      <c r="D1862" t="s">
        <v>1068</v>
      </c>
      <c r="E1862" t="s">
        <v>12</v>
      </c>
      <c r="F1862" t="s">
        <v>1069</v>
      </c>
      <c r="G1862" s="1">
        <v>43612</v>
      </c>
      <c r="H1862" s="1">
        <v>43617</v>
      </c>
      <c r="I1862" s="1">
        <v>44712</v>
      </c>
      <c r="J1862" s="966" t="s">
        <v>8600</v>
      </c>
      <c r="K1862" t="s">
        <v>8602</v>
      </c>
      <c r="L1862" t="s">
        <v>8601</v>
      </c>
      <c r="M1862" t="s">
        <v>8600</v>
      </c>
      <c r="N1862" t="s">
        <v>8601</v>
      </c>
    </row>
    <row r="1863" spans="1:14" x14ac:dyDescent="0.25">
      <c r="A1863" s="3">
        <v>1860</v>
      </c>
      <c r="B1863" t="s">
        <v>1066</v>
      </c>
      <c r="C1863" t="s">
        <v>1067</v>
      </c>
      <c r="D1863" t="s">
        <v>1068</v>
      </c>
      <c r="E1863" t="s">
        <v>12</v>
      </c>
      <c r="F1863" t="s">
        <v>1069</v>
      </c>
      <c r="G1863" s="1">
        <v>43612</v>
      </c>
      <c r="H1863" s="1">
        <v>43617</v>
      </c>
      <c r="I1863" s="1">
        <v>44712</v>
      </c>
      <c r="J1863" s="966" t="s">
        <v>8606</v>
      </c>
      <c r="K1863" t="s">
        <v>8608</v>
      </c>
      <c r="L1863" t="s">
        <v>8607</v>
      </c>
      <c r="M1863" t="s">
        <v>8606</v>
      </c>
      <c r="N1863" t="s">
        <v>8607</v>
      </c>
    </row>
    <row r="1864" spans="1:14" x14ac:dyDescent="0.25">
      <c r="A1864" s="3">
        <v>1861</v>
      </c>
      <c r="B1864" t="s">
        <v>1066</v>
      </c>
      <c r="C1864" t="s">
        <v>1067</v>
      </c>
      <c r="D1864" t="s">
        <v>1068</v>
      </c>
      <c r="E1864" t="s">
        <v>12</v>
      </c>
      <c r="F1864" t="s">
        <v>1069</v>
      </c>
      <c r="G1864" s="1">
        <v>43612</v>
      </c>
      <c r="H1864" s="1">
        <v>43617</v>
      </c>
      <c r="I1864" s="1">
        <v>44712</v>
      </c>
      <c r="J1864" s="966" t="s">
        <v>8612</v>
      </c>
      <c r="K1864" t="s">
        <v>8614</v>
      </c>
      <c r="L1864" t="s">
        <v>8613</v>
      </c>
      <c r="M1864" t="s">
        <v>8612</v>
      </c>
      <c r="N1864" t="s">
        <v>8613</v>
      </c>
    </row>
    <row r="1865" spans="1:14" x14ac:dyDescent="0.25">
      <c r="A1865" s="3">
        <v>1862</v>
      </c>
      <c r="B1865" t="s">
        <v>1066</v>
      </c>
      <c r="C1865" t="s">
        <v>1067</v>
      </c>
      <c r="D1865" t="s">
        <v>1068</v>
      </c>
      <c r="E1865" t="s">
        <v>12</v>
      </c>
      <c r="F1865" t="s">
        <v>1069</v>
      </c>
      <c r="G1865" s="1">
        <v>43612</v>
      </c>
      <c r="H1865" s="1">
        <v>43617</v>
      </c>
      <c r="I1865" s="1">
        <v>44712</v>
      </c>
      <c r="J1865" s="966" t="s">
        <v>8615</v>
      </c>
      <c r="K1865" t="s">
        <v>8617</v>
      </c>
      <c r="L1865" t="s">
        <v>8616</v>
      </c>
      <c r="M1865" t="s">
        <v>8615</v>
      </c>
      <c r="N1865" t="s">
        <v>8616</v>
      </c>
    </row>
    <row r="1866" spans="1:14" x14ac:dyDescent="0.25">
      <c r="A1866" s="3">
        <v>1863</v>
      </c>
      <c r="B1866" t="s">
        <v>1066</v>
      </c>
      <c r="C1866" t="s">
        <v>1067</v>
      </c>
      <c r="D1866" t="s">
        <v>1068</v>
      </c>
      <c r="E1866" t="s">
        <v>12</v>
      </c>
      <c r="F1866" t="s">
        <v>1069</v>
      </c>
      <c r="G1866" s="1">
        <v>43612</v>
      </c>
      <c r="H1866" s="1">
        <v>43617</v>
      </c>
      <c r="I1866" s="1">
        <v>44712</v>
      </c>
      <c r="J1866" s="966" t="s">
        <v>8618</v>
      </c>
      <c r="K1866" t="s">
        <v>8620</v>
      </c>
      <c r="L1866" t="s">
        <v>8619</v>
      </c>
      <c r="M1866" t="s">
        <v>8618</v>
      </c>
      <c r="N1866" t="s">
        <v>8619</v>
      </c>
    </row>
    <row r="1867" spans="1:14" x14ac:dyDescent="0.25">
      <c r="A1867" s="3">
        <v>1864</v>
      </c>
      <c r="B1867" t="s">
        <v>1066</v>
      </c>
      <c r="C1867" t="s">
        <v>1067</v>
      </c>
      <c r="D1867" t="s">
        <v>1068</v>
      </c>
      <c r="E1867" t="s">
        <v>12</v>
      </c>
      <c r="F1867" t="s">
        <v>1069</v>
      </c>
      <c r="G1867" s="1">
        <v>43612</v>
      </c>
      <c r="H1867" s="1">
        <v>43617</v>
      </c>
      <c r="I1867" s="1">
        <v>44712</v>
      </c>
      <c r="J1867" s="966" t="s">
        <v>8621</v>
      </c>
      <c r="K1867" t="s">
        <v>8623</v>
      </c>
      <c r="L1867" t="s">
        <v>8622</v>
      </c>
      <c r="M1867" t="s">
        <v>8621</v>
      </c>
      <c r="N1867" t="s">
        <v>8622</v>
      </c>
    </row>
    <row r="1868" spans="1:14" x14ac:dyDescent="0.25">
      <c r="A1868" s="3">
        <v>1865</v>
      </c>
      <c r="B1868" t="s">
        <v>1066</v>
      </c>
      <c r="C1868" t="s">
        <v>1067</v>
      </c>
      <c r="D1868" t="s">
        <v>1068</v>
      </c>
      <c r="E1868" t="s">
        <v>12</v>
      </c>
      <c r="F1868" t="s">
        <v>1069</v>
      </c>
      <c r="G1868" s="1">
        <v>43612</v>
      </c>
      <c r="H1868" s="1">
        <v>43617</v>
      </c>
      <c r="I1868" s="1">
        <v>44712</v>
      </c>
      <c r="J1868" s="966" t="s">
        <v>8627</v>
      </c>
      <c r="K1868" t="s">
        <v>8629</v>
      </c>
      <c r="L1868" t="s">
        <v>8628</v>
      </c>
      <c r="M1868" t="s">
        <v>8627</v>
      </c>
      <c r="N1868" t="s">
        <v>8628</v>
      </c>
    </row>
    <row r="1869" spans="1:14" x14ac:dyDescent="0.25">
      <c r="A1869" s="3">
        <v>1866</v>
      </c>
      <c r="B1869" t="s">
        <v>1066</v>
      </c>
      <c r="C1869" t="s">
        <v>1067</v>
      </c>
      <c r="D1869" t="s">
        <v>1068</v>
      </c>
      <c r="E1869" t="s">
        <v>12</v>
      </c>
      <c r="F1869" t="s">
        <v>1069</v>
      </c>
      <c r="G1869" s="1">
        <v>43612</v>
      </c>
      <c r="H1869" s="1">
        <v>43617</v>
      </c>
      <c r="I1869" s="1">
        <v>44712</v>
      </c>
      <c r="J1869" s="966" t="s">
        <v>8630</v>
      </c>
      <c r="K1869" t="s">
        <v>8632</v>
      </c>
      <c r="L1869" t="s">
        <v>8631</v>
      </c>
      <c r="M1869" t="s">
        <v>8630</v>
      </c>
      <c r="N1869" t="s">
        <v>8631</v>
      </c>
    </row>
    <row r="1870" spans="1:14" x14ac:dyDescent="0.25">
      <c r="A1870" s="3">
        <v>1867</v>
      </c>
      <c r="B1870" t="s">
        <v>1066</v>
      </c>
      <c r="C1870" t="s">
        <v>1067</v>
      </c>
      <c r="D1870" t="s">
        <v>1068</v>
      </c>
      <c r="E1870" t="s">
        <v>12</v>
      </c>
      <c r="F1870" t="s">
        <v>1069</v>
      </c>
      <c r="G1870" s="1">
        <v>43612</v>
      </c>
      <c r="H1870" s="1">
        <v>43617</v>
      </c>
      <c r="I1870" s="1">
        <v>44712</v>
      </c>
      <c r="J1870" s="966" t="s">
        <v>8633</v>
      </c>
      <c r="K1870" t="s">
        <v>8635</v>
      </c>
      <c r="L1870" t="s">
        <v>8634</v>
      </c>
      <c r="M1870" t="s">
        <v>8633</v>
      </c>
      <c r="N1870" t="s">
        <v>8634</v>
      </c>
    </row>
    <row r="1871" spans="1:14" x14ac:dyDescent="0.25">
      <c r="A1871" s="3">
        <v>1868</v>
      </c>
      <c r="B1871" t="s">
        <v>1066</v>
      </c>
      <c r="C1871" t="s">
        <v>1067</v>
      </c>
      <c r="D1871" t="s">
        <v>1068</v>
      </c>
      <c r="E1871" t="s">
        <v>12</v>
      </c>
      <c r="F1871" t="s">
        <v>1069</v>
      </c>
      <c r="G1871" s="1">
        <v>43612</v>
      </c>
      <c r="H1871" s="1">
        <v>43617</v>
      </c>
      <c r="I1871" s="1">
        <v>44712</v>
      </c>
      <c r="J1871" s="966" t="s">
        <v>8636</v>
      </c>
      <c r="K1871" t="s">
        <v>8638</v>
      </c>
      <c r="L1871" t="s">
        <v>8637</v>
      </c>
      <c r="M1871" t="s">
        <v>8636</v>
      </c>
      <c r="N1871" t="s">
        <v>8637</v>
      </c>
    </row>
    <row r="1872" spans="1:14" x14ac:dyDescent="0.25">
      <c r="A1872" s="3">
        <v>1869</v>
      </c>
      <c r="B1872" t="s">
        <v>1066</v>
      </c>
      <c r="C1872" t="s">
        <v>1067</v>
      </c>
      <c r="D1872" t="s">
        <v>1068</v>
      </c>
      <c r="E1872" t="s">
        <v>12</v>
      </c>
      <c r="F1872" t="s">
        <v>1069</v>
      </c>
      <c r="G1872" s="1">
        <v>43612</v>
      </c>
      <c r="H1872" s="1">
        <v>43617</v>
      </c>
      <c r="I1872" s="1">
        <v>44712</v>
      </c>
      <c r="J1872" s="966" t="s">
        <v>8641</v>
      </c>
      <c r="K1872" t="s">
        <v>8643</v>
      </c>
      <c r="L1872" t="s">
        <v>8642</v>
      </c>
      <c r="M1872" t="s">
        <v>8641</v>
      </c>
      <c r="N1872" t="s">
        <v>8642</v>
      </c>
    </row>
    <row r="1873" spans="1:14" x14ac:dyDescent="0.25">
      <c r="A1873" s="3">
        <v>1870</v>
      </c>
      <c r="B1873" t="s">
        <v>1066</v>
      </c>
      <c r="C1873" t="s">
        <v>1067</v>
      </c>
      <c r="D1873" t="s">
        <v>1068</v>
      </c>
      <c r="E1873" t="s">
        <v>12</v>
      </c>
      <c r="F1873" t="s">
        <v>1069</v>
      </c>
      <c r="G1873" s="1">
        <v>43612</v>
      </c>
      <c r="H1873" s="1">
        <v>43617</v>
      </c>
      <c r="I1873" s="1">
        <v>44712</v>
      </c>
      <c r="J1873" s="966" t="s">
        <v>8644</v>
      </c>
      <c r="K1873" t="s">
        <v>8646</v>
      </c>
      <c r="L1873" t="s">
        <v>8645</v>
      </c>
      <c r="M1873" t="s">
        <v>8644</v>
      </c>
      <c r="N1873" t="s">
        <v>8645</v>
      </c>
    </row>
    <row r="1874" spans="1:14" x14ac:dyDescent="0.25">
      <c r="A1874" s="3">
        <v>1871</v>
      </c>
      <c r="B1874" t="s">
        <v>1070</v>
      </c>
      <c r="C1874" t="s">
        <v>1071</v>
      </c>
      <c r="D1874" t="s">
        <v>1072</v>
      </c>
      <c r="E1874" t="s">
        <v>12</v>
      </c>
      <c r="F1874" t="s">
        <v>1073</v>
      </c>
      <c r="G1874" s="1">
        <v>43612</v>
      </c>
      <c r="H1874" s="1">
        <v>43617</v>
      </c>
      <c r="I1874" s="1">
        <v>44712</v>
      </c>
      <c r="J1874" s="966" t="s">
        <v>8647</v>
      </c>
      <c r="K1874" t="s">
        <v>8649</v>
      </c>
      <c r="L1874" t="s">
        <v>8648</v>
      </c>
      <c r="M1874" t="s">
        <v>8647</v>
      </c>
      <c r="N1874" t="s">
        <v>8648</v>
      </c>
    </row>
    <row r="1875" spans="1:14" x14ac:dyDescent="0.25">
      <c r="A1875" s="3">
        <v>1872</v>
      </c>
      <c r="B1875" t="s">
        <v>1074</v>
      </c>
      <c r="C1875" t="s">
        <v>1075</v>
      </c>
      <c r="D1875" t="s">
        <v>1076</v>
      </c>
      <c r="E1875" t="s">
        <v>12</v>
      </c>
      <c r="F1875" t="s">
        <v>1077</v>
      </c>
      <c r="G1875" s="1">
        <v>43612</v>
      </c>
      <c r="H1875" s="1">
        <v>43617</v>
      </c>
      <c r="I1875" s="1">
        <v>44712</v>
      </c>
      <c r="J1875" s="966" t="s">
        <v>8654</v>
      </c>
      <c r="K1875" t="s">
        <v>8656</v>
      </c>
      <c r="L1875" t="s">
        <v>8655</v>
      </c>
      <c r="M1875" t="s">
        <v>8654</v>
      </c>
      <c r="N1875" t="s">
        <v>8655</v>
      </c>
    </row>
    <row r="1876" spans="1:14" x14ac:dyDescent="0.25">
      <c r="A1876" s="3">
        <v>1873</v>
      </c>
      <c r="B1876" t="s">
        <v>1074</v>
      </c>
      <c r="C1876" t="s">
        <v>1075</v>
      </c>
      <c r="D1876" t="s">
        <v>1076</v>
      </c>
      <c r="E1876" t="s">
        <v>12</v>
      </c>
      <c r="F1876" t="s">
        <v>1077</v>
      </c>
      <c r="G1876" s="1">
        <v>43612</v>
      </c>
      <c r="H1876" s="1">
        <v>43617</v>
      </c>
      <c r="I1876" s="1">
        <v>44712</v>
      </c>
      <c r="J1876" s="966" t="s">
        <v>8658</v>
      </c>
      <c r="K1876" t="s">
        <v>8660</v>
      </c>
      <c r="L1876" t="s">
        <v>8659</v>
      </c>
      <c r="M1876" t="s">
        <v>8658</v>
      </c>
      <c r="N1876" t="s">
        <v>8659</v>
      </c>
    </row>
    <row r="1877" spans="1:14" x14ac:dyDescent="0.25">
      <c r="A1877" s="3">
        <v>1874</v>
      </c>
      <c r="B1877" t="s">
        <v>1091</v>
      </c>
      <c r="C1877" t="s">
        <v>1092</v>
      </c>
      <c r="D1877" t="s">
        <v>1093</v>
      </c>
      <c r="E1877" t="s">
        <v>12</v>
      </c>
      <c r="F1877" t="s">
        <v>1094</v>
      </c>
      <c r="G1877" s="1">
        <v>43626</v>
      </c>
      <c r="H1877" s="1">
        <v>43637</v>
      </c>
      <c r="I1877" s="1">
        <v>45097</v>
      </c>
      <c r="J1877" s="966" t="s">
        <v>8283</v>
      </c>
      <c r="K1877" t="s">
        <v>8285</v>
      </c>
      <c r="L1877" t="s">
        <v>8284</v>
      </c>
      <c r="M1877" t="s">
        <v>8283</v>
      </c>
      <c r="N1877" t="s">
        <v>8284</v>
      </c>
    </row>
    <row r="1878" spans="1:14" x14ac:dyDescent="0.25">
      <c r="A1878" s="3">
        <v>1875</v>
      </c>
      <c r="B1878" t="s">
        <v>1083</v>
      </c>
      <c r="C1878" t="s">
        <v>1084</v>
      </c>
      <c r="D1878" t="s">
        <v>1085</v>
      </c>
      <c r="E1878" t="s">
        <v>12</v>
      </c>
      <c r="F1878" t="s">
        <v>1086</v>
      </c>
      <c r="G1878" s="1">
        <v>43627</v>
      </c>
      <c r="H1878" s="1">
        <v>43637</v>
      </c>
      <c r="I1878" s="1">
        <v>45097</v>
      </c>
      <c r="J1878" s="966" t="s">
        <v>8390</v>
      </c>
      <c r="K1878" t="s">
        <v>8392</v>
      </c>
      <c r="L1878" t="s">
        <v>8391</v>
      </c>
      <c r="M1878" t="s">
        <v>8390</v>
      </c>
      <c r="N1878" t="s">
        <v>8391</v>
      </c>
    </row>
    <row r="1879" spans="1:14" x14ac:dyDescent="0.25">
      <c r="A1879" s="3">
        <v>1876</v>
      </c>
      <c r="B1879" t="s">
        <v>1083</v>
      </c>
      <c r="C1879" t="s">
        <v>1084</v>
      </c>
      <c r="D1879" t="s">
        <v>1085</v>
      </c>
      <c r="E1879" t="s">
        <v>12</v>
      </c>
      <c r="F1879" t="s">
        <v>1086</v>
      </c>
      <c r="G1879" s="1">
        <v>43627</v>
      </c>
      <c r="H1879" s="1">
        <v>43637</v>
      </c>
      <c r="I1879" s="1">
        <v>45097</v>
      </c>
      <c r="J1879" s="966" t="s">
        <v>8390</v>
      </c>
      <c r="K1879" t="s">
        <v>8392</v>
      </c>
      <c r="L1879" t="s">
        <v>8391</v>
      </c>
      <c r="M1879" t="s">
        <v>8390</v>
      </c>
      <c r="N1879" t="s">
        <v>8391</v>
      </c>
    </row>
    <row r="1880" spans="1:14" x14ac:dyDescent="0.25">
      <c r="A1880" s="3">
        <v>1877</v>
      </c>
      <c r="B1880" t="s">
        <v>1083</v>
      </c>
      <c r="C1880" t="s">
        <v>1084</v>
      </c>
      <c r="D1880" t="s">
        <v>1085</v>
      </c>
      <c r="E1880" t="s">
        <v>12</v>
      </c>
      <c r="F1880" t="s">
        <v>1086</v>
      </c>
      <c r="G1880" s="1">
        <v>43627</v>
      </c>
      <c r="H1880" s="1">
        <v>43637</v>
      </c>
      <c r="I1880" s="1">
        <v>45097</v>
      </c>
      <c r="J1880" s="966" t="s">
        <v>8387</v>
      </c>
      <c r="K1880" t="s">
        <v>8389</v>
      </c>
      <c r="L1880" t="s">
        <v>8388</v>
      </c>
      <c r="M1880" t="s">
        <v>8387</v>
      </c>
      <c r="N1880" t="s">
        <v>8388</v>
      </c>
    </row>
    <row r="1881" spans="1:14" x14ac:dyDescent="0.25">
      <c r="A1881" s="3">
        <v>1878</v>
      </c>
      <c r="B1881" t="s">
        <v>1083</v>
      </c>
      <c r="C1881" t="s">
        <v>1084</v>
      </c>
      <c r="D1881" t="s">
        <v>1085</v>
      </c>
      <c r="E1881" t="s">
        <v>12</v>
      </c>
      <c r="F1881" t="s">
        <v>1086</v>
      </c>
      <c r="G1881" s="1">
        <v>43627</v>
      </c>
      <c r="H1881" s="1">
        <v>43637</v>
      </c>
      <c r="I1881" s="1">
        <v>45097</v>
      </c>
      <c r="J1881" s="966" t="s">
        <v>8387</v>
      </c>
      <c r="K1881" t="s">
        <v>8389</v>
      </c>
      <c r="L1881" t="s">
        <v>8388</v>
      </c>
      <c r="M1881" t="s">
        <v>8387</v>
      </c>
      <c r="N1881" t="s">
        <v>8388</v>
      </c>
    </row>
    <row r="1882" spans="1:14" x14ac:dyDescent="0.25">
      <c r="A1882" s="3">
        <v>1879</v>
      </c>
      <c r="B1882" t="s">
        <v>1083</v>
      </c>
      <c r="C1882" t="s">
        <v>1084</v>
      </c>
      <c r="D1882" t="s">
        <v>1085</v>
      </c>
      <c r="E1882" t="s">
        <v>12</v>
      </c>
      <c r="F1882" t="s">
        <v>1086</v>
      </c>
      <c r="G1882" s="1">
        <v>43627</v>
      </c>
      <c r="H1882" s="1">
        <v>43637</v>
      </c>
      <c r="I1882" s="1">
        <v>45097</v>
      </c>
      <c r="J1882" s="966" t="s">
        <v>8384</v>
      </c>
      <c r="K1882" t="s">
        <v>8386</v>
      </c>
      <c r="L1882" t="s">
        <v>8385</v>
      </c>
      <c r="M1882" t="s">
        <v>8384</v>
      </c>
      <c r="N1882" t="s">
        <v>8385</v>
      </c>
    </row>
    <row r="1883" spans="1:14" x14ac:dyDescent="0.25">
      <c r="A1883" s="3">
        <v>1880</v>
      </c>
      <c r="B1883" t="s">
        <v>1083</v>
      </c>
      <c r="C1883" t="s">
        <v>1084</v>
      </c>
      <c r="D1883" t="s">
        <v>1085</v>
      </c>
      <c r="E1883" t="s">
        <v>12</v>
      </c>
      <c r="F1883" t="s">
        <v>1086</v>
      </c>
      <c r="G1883" s="1">
        <v>43627</v>
      </c>
      <c r="H1883" s="1">
        <v>43637</v>
      </c>
      <c r="I1883" s="1">
        <v>45097</v>
      </c>
      <c r="J1883" s="966" t="s">
        <v>8384</v>
      </c>
      <c r="K1883" t="s">
        <v>8386</v>
      </c>
      <c r="L1883" t="s">
        <v>8385</v>
      </c>
      <c r="M1883" t="s">
        <v>8384</v>
      </c>
      <c r="N1883" t="s">
        <v>8385</v>
      </c>
    </row>
    <row r="1884" spans="1:14" x14ac:dyDescent="0.25">
      <c r="A1884" s="3">
        <v>1881</v>
      </c>
      <c r="B1884" t="s">
        <v>1083</v>
      </c>
      <c r="C1884" t="s">
        <v>1084</v>
      </c>
      <c r="D1884" t="s">
        <v>1085</v>
      </c>
      <c r="E1884" t="s">
        <v>12</v>
      </c>
      <c r="F1884" t="s">
        <v>1086</v>
      </c>
      <c r="G1884" s="1">
        <v>43627</v>
      </c>
      <c r="H1884" s="1">
        <v>43637</v>
      </c>
      <c r="I1884" s="1">
        <v>45097</v>
      </c>
      <c r="J1884" s="966" t="s">
        <v>8378</v>
      </c>
      <c r="K1884" t="s">
        <v>8380</v>
      </c>
      <c r="L1884" t="s">
        <v>8379</v>
      </c>
      <c r="M1884" t="s">
        <v>8378</v>
      </c>
      <c r="N1884" t="s">
        <v>8379</v>
      </c>
    </row>
    <row r="1885" spans="1:14" x14ac:dyDescent="0.25">
      <c r="A1885" s="3">
        <v>1882</v>
      </c>
      <c r="B1885" t="s">
        <v>1083</v>
      </c>
      <c r="C1885" t="s">
        <v>1084</v>
      </c>
      <c r="D1885" t="s">
        <v>1085</v>
      </c>
      <c r="E1885" t="s">
        <v>12</v>
      </c>
      <c r="F1885" t="s">
        <v>1086</v>
      </c>
      <c r="G1885" s="1">
        <v>43627</v>
      </c>
      <c r="H1885" s="1">
        <v>43637</v>
      </c>
      <c r="I1885" s="1">
        <v>45097</v>
      </c>
      <c r="J1885" s="966" t="s">
        <v>8378</v>
      </c>
      <c r="K1885" t="s">
        <v>8380</v>
      </c>
      <c r="L1885" t="s">
        <v>8379</v>
      </c>
      <c r="M1885" t="s">
        <v>8378</v>
      </c>
      <c r="N1885" t="s">
        <v>8379</v>
      </c>
    </row>
    <row r="1886" spans="1:14" x14ac:dyDescent="0.25">
      <c r="A1886" s="3">
        <v>1883</v>
      </c>
      <c r="B1886" t="s">
        <v>1083</v>
      </c>
      <c r="C1886" t="s">
        <v>1084</v>
      </c>
      <c r="D1886" t="s">
        <v>1085</v>
      </c>
      <c r="E1886" t="s">
        <v>12</v>
      </c>
      <c r="F1886" t="s">
        <v>1086</v>
      </c>
      <c r="G1886" s="1">
        <v>43627</v>
      </c>
      <c r="H1886" s="1">
        <v>43637</v>
      </c>
      <c r="I1886" s="1">
        <v>45097</v>
      </c>
      <c r="J1886" s="966" t="s">
        <v>8370</v>
      </c>
      <c r="K1886" t="s">
        <v>8372</v>
      </c>
      <c r="L1886" t="s">
        <v>8371</v>
      </c>
      <c r="M1886" t="s">
        <v>8370</v>
      </c>
      <c r="N1886" t="s">
        <v>8371</v>
      </c>
    </row>
    <row r="1887" spans="1:14" x14ac:dyDescent="0.25">
      <c r="A1887" s="3">
        <v>1884</v>
      </c>
      <c r="B1887" t="s">
        <v>1083</v>
      </c>
      <c r="C1887" t="s">
        <v>1084</v>
      </c>
      <c r="D1887" t="s">
        <v>1085</v>
      </c>
      <c r="E1887" t="s">
        <v>12</v>
      </c>
      <c r="F1887" t="s">
        <v>1086</v>
      </c>
      <c r="G1887" s="1">
        <v>43627</v>
      </c>
      <c r="H1887" s="1">
        <v>43637</v>
      </c>
      <c r="I1887" s="1">
        <v>45097</v>
      </c>
      <c r="J1887" s="966" t="s">
        <v>8370</v>
      </c>
      <c r="K1887" t="s">
        <v>8372</v>
      </c>
      <c r="L1887" t="s">
        <v>8371</v>
      </c>
      <c r="M1887" t="s">
        <v>8370</v>
      </c>
      <c r="N1887" t="s">
        <v>8371</v>
      </c>
    </row>
    <row r="1888" spans="1:14" x14ac:dyDescent="0.25">
      <c r="A1888" s="3">
        <v>1885</v>
      </c>
      <c r="B1888" t="s">
        <v>1087</v>
      </c>
      <c r="C1888" t="s">
        <v>1088</v>
      </c>
      <c r="D1888" t="s">
        <v>1089</v>
      </c>
      <c r="E1888" t="s">
        <v>12</v>
      </c>
      <c r="F1888" t="s">
        <v>1090</v>
      </c>
      <c r="G1888" s="1">
        <v>43630</v>
      </c>
      <c r="H1888" s="1">
        <v>43641</v>
      </c>
      <c r="I1888" s="1">
        <v>44736</v>
      </c>
      <c r="J1888" s="966" t="s">
        <v>8873</v>
      </c>
      <c r="K1888" t="s">
        <v>8875</v>
      </c>
      <c r="L1888" t="s">
        <v>8874</v>
      </c>
      <c r="M1888" t="s">
        <v>8873</v>
      </c>
      <c r="N1888" t="s">
        <v>8874</v>
      </c>
    </row>
    <row r="1889" spans="1:14" x14ac:dyDescent="0.25">
      <c r="A1889" s="3">
        <v>1886</v>
      </c>
      <c r="B1889" t="s">
        <v>1087</v>
      </c>
      <c r="C1889" t="s">
        <v>1088</v>
      </c>
      <c r="D1889" t="s">
        <v>1089</v>
      </c>
      <c r="E1889" t="s">
        <v>12</v>
      </c>
      <c r="F1889" t="s">
        <v>1090</v>
      </c>
      <c r="G1889" s="1">
        <v>43630</v>
      </c>
      <c r="H1889" s="1">
        <v>43641</v>
      </c>
      <c r="I1889" s="1">
        <v>44736</v>
      </c>
      <c r="J1889" s="966" t="s">
        <v>8884</v>
      </c>
      <c r="K1889" t="s">
        <v>8886</v>
      </c>
      <c r="L1889" t="s">
        <v>8885</v>
      </c>
      <c r="M1889" t="s">
        <v>8884</v>
      </c>
      <c r="N1889" t="s">
        <v>8885</v>
      </c>
    </row>
    <row r="1890" spans="1:14" x14ac:dyDescent="0.25">
      <c r="A1890" s="3">
        <v>1887</v>
      </c>
      <c r="B1890" t="s">
        <v>1057</v>
      </c>
      <c r="C1890" t="s">
        <v>1058</v>
      </c>
      <c r="D1890" t="s">
        <v>1059</v>
      </c>
      <c r="E1890" t="s">
        <v>12</v>
      </c>
      <c r="F1890" t="s">
        <v>1060</v>
      </c>
      <c r="G1890" s="1">
        <v>43602</v>
      </c>
      <c r="H1890" s="1">
        <v>43614</v>
      </c>
      <c r="I1890" s="1">
        <v>44709</v>
      </c>
      <c r="J1890" s="966" t="s">
        <v>7437</v>
      </c>
      <c r="K1890" t="s">
        <v>7439</v>
      </c>
      <c r="L1890" t="s">
        <v>7438</v>
      </c>
      <c r="M1890" t="s">
        <v>7437</v>
      </c>
      <c r="N1890" t="s">
        <v>7438</v>
      </c>
    </row>
    <row r="1891" spans="1:14" x14ac:dyDescent="0.25">
      <c r="A1891" s="3">
        <v>1888</v>
      </c>
      <c r="B1891" t="s">
        <v>1078</v>
      </c>
      <c r="C1891" t="s">
        <v>1079</v>
      </c>
      <c r="D1891" t="s">
        <v>1080</v>
      </c>
      <c r="E1891" t="s">
        <v>12</v>
      </c>
      <c r="F1891" t="s">
        <v>1081</v>
      </c>
      <c r="G1891" s="1">
        <v>43626</v>
      </c>
      <c r="H1891" s="1">
        <v>43648</v>
      </c>
      <c r="I1891" s="1">
        <v>44743</v>
      </c>
      <c r="J1891" s="966" t="s">
        <v>9184</v>
      </c>
      <c r="K1891" t="s">
        <v>9186</v>
      </c>
      <c r="L1891" t="s">
        <v>9185</v>
      </c>
      <c r="M1891" t="s">
        <v>9184</v>
      </c>
      <c r="N1891" t="s">
        <v>9185</v>
      </c>
    </row>
    <row r="1892" spans="1:14" x14ac:dyDescent="0.25">
      <c r="A1892" s="3">
        <v>1889</v>
      </c>
      <c r="B1892" t="s">
        <v>1078</v>
      </c>
      <c r="C1892" t="s">
        <v>1079</v>
      </c>
      <c r="D1892" t="s">
        <v>1080</v>
      </c>
      <c r="E1892" t="s">
        <v>12</v>
      </c>
      <c r="F1892" t="s">
        <v>1082</v>
      </c>
      <c r="G1892" s="1">
        <v>43626</v>
      </c>
      <c r="H1892" s="1">
        <v>43648</v>
      </c>
      <c r="I1892" s="1">
        <v>44743</v>
      </c>
      <c r="J1892" s="966" t="s">
        <v>9192</v>
      </c>
      <c r="K1892" t="s">
        <v>9194</v>
      </c>
      <c r="L1892" t="s">
        <v>9193</v>
      </c>
      <c r="M1892" t="s">
        <v>9192</v>
      </c>
      <c r="N1892" t="s">
        <v>9193</v>
      </c>
    </row>
    <row r="1893" spans="1:14" x14ac:dyDescent="0.25">
      <c r="A1893" s="3">
        <v>1890</v>
      </c>
      <c r="B1893" t="s">
        <v>1048</v>
      </c>
      <c r="C1893" t="s">
        <v>1049</v>
      </c>
      <c r="D1893" t="s">
        <v>1050</v>
      </c>
      <c r="E1893" t="s">
        <v>12</v>
      </c>
      <c r="F1893" t="s">
        <v>1051</v>
      </c>
      <c r="G1893" s="1">
        <v>43600</v>
      </c>
      <c r="H1893" s="1">
        <v>43602</v>
      </c>
      <c r="I1893" s="1">
        <v>44697</v>
      </c>
      <c r="J1893" s="966" t="s">
        <v>9606</v>
      </c>
      <c r="K1893" t="s">
        <v>9608</v>
      </c>
      <c r="L1893" t="s">
        <v>12</v>
      </c>
      <c r="M1893" t="s">
        <v>9606</v>
      </c>
      <c r="N1893" t="s">
        <v>9607</v>
      </c>
    </row>
    <row r="1894" spans="1:14" x14ac:dyDescent="0.25">
      <c r="A1894" s="3">
        <v>1891</v>
      </c>
      <c r="B1894" t="s">
        <v>1048</v>
      </c>
      <c r="C1894" t="s">
        <v>1049</v>
      </c>
      <c r="D1894" t="s">
        <v>1050</v>
      </c>
      <c r="E1894" t="s">
        <v>12</v>
      </c>
      <c r="F1894" t="s">
        <v>1051</v>
      </c>
      <c r="G1894" s="1">
        <v>43600</v>
      </c>
      <c r="H1894" s="1">
        <v>43602</v>
      </c>
      <c r="I1894" s="1">
        <v>44697</v>
      </c>
      <c r="J1894" s="966" t="s">
        <v>9613</v>
      </c>
      <c r="K1894" t="s">
        <v>9615</v>
      </c>
      <c r="L1894" t="s">
        <v>12</v>
      </c>
      <c r="M1894" t="s">
        <v>9613</v>
      </c>
      <c r="N1894" t="s">
        <v>9614</v>
      </c>
    </row>
    <row r="1895" spans="1:14" x14ac:dyDescent="0.25">
      <c r="A1895" s="3">
        <v>1892</v>
      </c>
      <c r="B1895" t="s">
        <v>1048</v>
      </c>
      <c r="C1895" t="s">
        <v>1049</v>
      </c>
      <c r="D1895" t="s">
        <v>1050</v>
      </c>
      <c r="E1895" t="s">
        <v>12</v>
      </c>
      <c r="F1895" t="s">
        <v>1065</v>
      </c>
      <c r="G1895" s="1">
        <v>43600</v>
      </c>
      <c r="H1895" s="1">
        <v>43609</v>
      </c>
      <c r="I1895" s="1">
        <v>44704</v>
      </c>
      <c r="J1895" s="966" t="s">
        <v>9619</v>
      </c>
      <c r="K1895" t="s">
        <v>9621</v>
      </c>
      <c r="L1895" t="s">
        <v>12</v>
      </c>
      <c r="M1895" t="s">
        <v>9619</v>
      </c>
      <c r="N1895" t="s">
        <v>9620</v>
      </c>
    </row>
    <row r="1896" spans="1:14" x14ac:dyDescent="0.25">
      <c r="A1896" s="3">
        <v>1893</v>
      </c>
      <c r="B1896" t="s">
        <v>1112</v>
      </c>
      <c r="C1896" t="s">
        <v>1113</v>
      </c>
      <c r="D1896" t="s">
        <v>1114</v>
      </c>
      <c r="E1896" t="s">
        <v>12</v>
      </c>
      <c r="F1896" t="s">
        <v>1115</v>
      </c>
      <c r="G1896" s="1">
        <v>43651</v>
      </c>
      <c r="H1896" s="1">
        <v>43657</v>
      </c>
      <c r="I1896" s="1">
        <v>45483</v>
      </c>
      <c r="J1896" s="966" t="s">
        <v>20156</v>
      </c>
      <c r="K1896" t="s">
        <v>20157</v>
      </c>
      <c r="L1896" t="s">
        <v>20158</v>
      </c>
      <c r="M1896" t="s">
        <v>20156</v>
      </c>
      <c r="N1896" t="s">
        <v>20158</v>
      </c>
    </row>
    <row r="1897" spans="1:14" x14ac:dyDescent="0.25">
      <c r="A1897" s="3">
        <v>1894</v>
      </c>
      <c r="B1897" t="s">
        <v>1112</v>
      </c>
      <c r="C1897" t="s">
        <v>1113</v>
      </c>
      <c r="D1897" t="s">
        <v>1114</v>
      </c>
      <c r="E1897" t="s">
        <v>12</v>
      </c>
      <c r="F1897" t="s">
        <v>1115</v>
      </c>
      <c r="G1897" s="1">
        <v>43651</v>
      </c>
      <c r="H1897" s="1">
        <v>43657</v>
      </c>
      <c r="I1897" s="1">
        <v>45483</v>
      </c>
      <c r="J1897" s="966" t="s">
        <v>20159</v>
      </c>
      <c r="K1897" t="s">
        <v>20160</v>
      </c>
      <c r="L1897" t="s">
        <v>20161</v>
      </c>
      <c r="M1897" t="s">
        <v>20159</v>
      </c>
      <c r="N1897" t="s">
        <v>20161</v>
      </c>
    </row>
    <row r="1898" spans="1:14" x14ac:dyDescent="0.25">
      <c r="A1898" s="3">
        <v>1895</v>
      </c>
      <c r="B1898" t="s">
        <v>1112</v>
      </c>
      <c r="C1898" t="s">
        <v>1113</v>
      </c>
      <c r="D1898" t="s">
        <v>1114</v>
      </c>
      <c r="E1898" t="s">
        <v>12</v>
      </c>
      <c r="F1898" t="s">
        <v>1115</v>
      </c>
      <c r="G1898" s="1">
        <v>43651</v>
      </c>
      <c r="H1898" s="1">
        <v>43657</v>
      </c>
      <c r="I1898" s="1">
        <v>45483</v>
      </c>
      <c r="J1898" s="966" t="s">
        <v>20162</v>
      </c>
      <c r="K1898" t="s">
        <v>20163</v>
      </c>
      <c r="L1898" t="s">
        <v>20164</v>
      </c>
      <c r="M1898" t="s">
        <v>20162</v>
      </c>
      <c r="N1898" t="s">
        <v>20164</v>
      </c>
    </row>
    <row r="1899" spans="1:14" x14ac:dyDescent="0.25">
      <c r="A1899" s="3">
        <v>1896</v>
      </c>
      <c r="B1899" t="s">
        <v>1112</v>
      </c>
      <c r="C1899" t="s">
        <v>1113</v>
      </c>
      <c r="D1899" t="s">
        <v>1114</v>
      </c>
      <c r="E1899" t="s">
        <v>12</v>
      </c>
      <c r="F1899" t="s">
        <v>1115</v>
      </c>
      <c r="G1899" s="1">
        <v>43651</v>
      </c>
      <c r="H1899" s="1">
        <v>43657</v>
      </c>
      <c r="I1899" s="1">
        <v>45483</v>
      </c>
      <c r="J1899" s="966" t="s">
        <v>20165</v>
      </c>
      <c r="K1899" t="s">
        <v>20166</v>
      </c>
      <c r="L1899" t="s">
        <v>20167</v>
      </c>
      <c r="M1899" t="s">
        <v>20165</v>
      </c>
      <c r="N1899" t="s">
        <v>20167</v>
      </c>
    </row>
    <row r="1900" spans="1:14" x14ac:dyDescent="0.25">
      <c r="A1900" s="3">
        <v>1897</v>
      </c>
      <c r="B1900" t="s">
        <v>1112</v>
      </c>
      <c r="C1900" t="s">
        <v>1113</v>
      </c>
      <c r="D1900" t="s">
        <v>1114</v>
      </c>
      <c r="E1900" t="s">
        <v>12</v>
      </c>
      <c r="F1900" t="s">
        <v>1115</v>
      </c>
      <c r="G1900" s="1">
        <v>43651</v>
      </c>
      <c r="H1900" s="1">
        <v>43657</v>
      </c>
      <c r="I1900" s="1">
        <v>45483</v>
      </c>
      <c r="J1900" s="966" t="s">
        <v>20168</v>
      </c>
      <c r="K1900" t="s">
        <v>20169</v>
      </c>
      <c r="L1900" t="s">
        <v>20170</v>
      </c>
      <c r="M1900" t="s">
        <v>20168</v>
      </c>
      <c r="N1900" t="s">
        <v>20170</v>
      </c>
    </row>
    <row r="1901" spans="1:14" x14ac:dyDescent="0.25">
      <c r="A1901" s="3">
        <v>1898</v>
      </c>
      <c r="B1901" t="s">
        <v>1134</v>
      </c>
      <c r="C1901" t="s">
        <v>1135</v>
      </c>
      <c r="D1901" t="s">
        <v>1136</v>
      </c>
      <c r="E1901" t="s">
        <v>12</v>
      </c>
      <c r="F1901" t="s">
        <v>1137</v>
      </c>
      <c r="G1901" s="1">
        <v>43656</v>
      </c>
      <c r="H1901" s="1">
        <v>43665</v>
      </c>
      <c r="I1901" s="1">
        <v>44760</v>
      </c>
      <c r="J1901" s="966" t="s">
        <v>18393</v>
      </c>
      <c r="K1901" t="s">
        <v>18394</v>
      </c>
      <c r="L1901" t="s">
        <v>18395</v>
      </c>
      <c r="M1901" t="s">
        <v>18393</v>
      </c>
      <c r="N1901" t="s">
        <v>18395</v>
      </c>
    </row>
    <row r="1902" spans="1:14" x14ac:dyDescent="0.25">
      <c r="A1902" s="3">
        <v>1899</v>
      </c>
      <c r="B1902" t="s">
        <v>1134</v>
      </c>
      <c r="C1902" t="s">
        <v>1135</v>
      </c>
      <c r="D1902" t="s">
        <v>1136</v>
      </c>
      <c r="E1902" t="s">
        <v>12</v>
      </c>
      <c r="F1902" t="s">
        <v>1137</v>
      </c>
      <c r="G1902" s="1">
        <v>43656</v>
      </c>
      <c r="H1902" s="1">
        <v>43665</v>
      </c>
      <c r="I1902" s="1">
        <v>44760</v>
      </c>
      <c r="J1902" s="966" t="s">
        <v>18393</v>
      </c>
      <c r="K1902" t="s">
        <v>18394</v>
      </c>
      <c r="L1902" t="s">
        <v>18395</v>
      </c>
      <c r="M1902" t="s">
        <v>18396</v>
      </c>
      <c r="N1902" t="s">
        <v>18395</v>
      </c>
    </row>
    <row r="1903" spans="1:14" x14ac:dyDescent="0.25">
      <c r="A1903" s="3">
        <v>1900</v>
      </c>
      <c r="B1903" t="s">
        <v>1134</v>
      </c>
      <c r="C1903" t="s">
        <v>1135</v>
      </c>
      <c r="D1903" t="s">
        <v>1136</v>
      </c>
      <c r="E1903" t="s">
        <v>12</v>
      </c>
      <c r="F1903" t="s">
        <v>1138</v>
      </c>
      <c r="G1903" s="1">
        <v>43656</v>
      </c>
      <c r="H1903" s="1">
        <v>43666</v>
      </c>
      <c r="I1903" s="1">
        <v>44761</v>
      </c>
      <c r="J1903" s="966" t="s">
        <v>18400</v>
      </c>
      <c r="K1903" t="s">
        <v>18401</v>
      </c>
      <c r="L1903" t="s">
        <v>18402</v>
      </c>
      <c r="M1903" t="s">
        <v>18400</v>
      </c>
      <c r="N1903" t="s">
        <v>18402</v>
      </c>
    </row>
    <row r="1904" spans="1:14" x14ac:dyDescent="0.25">
      <c r="A1904" s="3">
        <v>1901</v>
      </c>
      <c r="B1904" t="s">
        <v>1134</v>
      </c>
      <c r="C1904" t="s">
        <v>1135</v>
      </c>
      <c r="D1904" t="s">
        <v>1136</v>
      </c>
      <c r="E1904" t="s">
        <v>12</v>
      </c>
      <c r="F1904" t="s">
        <v>1138</v>
      </c>
      <c r="G1904" s="1">
        <v>43656</v>
      </c>
      <c r="H1904" s="1">
        <v>43666</v>
      </c>
      <c r="I1904" s="1">
        <v>44761</v>
      </c>
      <c r="J1904" s="966" t="s">
        <v>18400</v>
      </c>
      <c r="K1904" t="s">
        <v>18401</v>
      </c>
      <c r="L1904" t="s">
        <v>18402</v>
      </c>
      <c r="M1904" t="s">
        <v>18403</v>
      </c>
      <c r="N1904" t="s">
        <v>18402</v>
      </c>
    </row>
    <row r="1905" spans="1:14" x14ac:dyDescent="0.25">
      <c r="A1905" s="3">
        <v>1902</v>
      </c>
      <c r="B1905" t="s">
        <v>1048</v>
      </c>
      <c r="C1905" t="s">
        <v>1049</v>
      </c>
      <c r="D1905" t="s">
        <v>1050</v>
      </c>
      <c r="E1905" t="s">
        <v>12</v>
      </c>
      <c r="F1905" t="s">
        <v>1117</v>
      </c>
      <c r="G1905" s="1">
        <v>43626</v>
      </c>
      <c r="H1905" s="1">
        <v>43631</v>
      </c>
      <c r="I1905" s="1">
        <v>44726</v>
      </c>
      <c r="J1905" s="966" t="s">
        <v>9627</v>
      </c>
      <c r="K1905" t="s">
        <v>9629</v>
      </c>
      <c r="L1905" t="s">
        <v>9628</v>
      </c>
      <c r="M1905" t="s">
        <v>9627</v>
      </c>
      <c r="N1905" t="s">
        <v>9628</v>
      </c>
    </row>
    <row r="1906" spans="1:14" x14ac:dyDescent="0.25">
      <c r="A1906" s="3">
        <v>1903</v>
      </c>
      <c r="B1906" t="s">
        <v>1118</v>
      </c>
      <c r="C1906" t="s">
        <v>1119</v>
      </c>
      <c r="D1906" t="s">
        <v>1120</v>
      </c>
      <c r="E1906" t="s">
        <v>12</v>
      </c>
      <c r="F1906" t="s">
        <v>1121</v>
      </c>
      <c r="G1906" s="1">
        <v>43651</v>
      </c>
      <c r="H1906" s="1">
        <v>43659</v>
      </c>
      <c r="I1906" s="1">
        <v>45485</v>
      </c>
      <c r="J1906" s="966" t="s">
        <v>20171</v>
      </c>
      <c r="K1906" t="s">
        <v>20172</v>
      </c>
      <c r="L1906" t="s">
        <v>20173</v>
      </c>
      <c r="M1906" t="s">
        <v>20171</v>
      </c>
      <c r="N1906" t="s">
        <v>20173</v>
      </c>
    </row>
    <row r="1907" spans="1:14" x14ac:dyDescent="0.25">
      <c r="A1907" s="3">
        <v>1904</v>
      </c>
      <c r="B1907" t="s">
        <v>1118</v>
      </c>
      <c r="C1907" t="s">
        <v>1119</v>
      </c>
      <c r="D1907" t="s">
        <v>1120</v>
      </c>
      <c r="E1907" t="s">
        <v>12</v>
      </c>
      <c r="F1907" t="s">
        <v>1121</v>
      </c>
      <c r="G1907" s="1">
        <v>43651</v>
      </c>
      <c r="H1907" s="1">
        <v>43659</v>
      </c>
      <c r="I1907" s="1">
        <v>45485</v>
      </c>
      <c r="J1907" s="966" t="s">
        <v>20174</v>
      </c>
      <c r="K1907" t="s">
        <v>20175</v>
      </c>
      <c r="L1907" t="s">
        <v>20176</v>
      </c>
      <c r="M1907" t="s">
        <v>20174</v>
      </c>
      <c r="N1907" t="s">
        <v>20176</v>
      </c>
    </row>
    <row r="1908" spans="1:14" x14ac:dyDescent="0.25">
      <c r="A1908" s="3">
        <v>1905</v>
      </c>
      <c r="B1908" t="s">
        <v>1095</v>
      </c>
      <c r="C1908" t="s">
        <v>1096</v>
      </c>
      <c r="D1908" t="s">
        <v>1097</v>
      </c>
      <c r="E1908" t="s">
        <v>12</v>
      </c>
      <c r="F1908" t="s">
        <v>1098</v>
      </c>
      <c r="G1908" s="1">
        <v>43630</v>
      </c>
      <c r="H1908" s="1">
        <v>43631</v>
      </c>
      <c r="I1908" s="1">
        <v>44726</v>
      </c>
      <c r="J1908" s="966" t="s">
        <v>5851</v>
      </c>
      <c r="K1908" t="s">
        <v>5853</v>
      </c>
      <c r="L1908" t="s">
        <v>5852</v>
      </c>
      <c r="M1908" t="s">
        <v>5851</v>
      </c>
      <c r="N1908" t="s">
        <v>5852</v>
      </c>
    </row>
    <row r="1909" spans="1:14" x14ac:dyDescent="0.25">
      <c r="A1909" s="3">
        <v>1906</v>
      </c>
      <c r="B1909" t="s">
        <v>1126</v>
      </c>
      <c r="C1909" t="s">
        <v>1127</v>
      </c>
      <c r="D1909" t="s">
        <v>1128</v>
      </c>
      <c r="E1909" t="s">
        <v>12</v>
      </c>
      <c r="F1909" t="s">
        <v>1129</v>
      </c>
      <c r="G1909" s="1">
        <v>43644</v>
      </c>
      <c r="H1909" s="1">
        <v>43652</v>
      </c>
      <c r="I1909" s="1">
        <v>44747</v>
      </c>
      <c r="J1909" s="966" t="s">
        <v>9639</v>
      </c>
      <c r="K1909" t="s">
        <v>9641</v>
      </c>
      <c r="L1909" t="s">
        <v>9640</v>
      </c>
      <c r="M1909" t="s">
        <v>9639</v>
      </c>
      <c r="N1909" t="s">
        <v>9640</v>
      </c>
    </row>
    <row r="1910" spans="1:14" x14ac:dyDescent="0.25">
      <c r="A1910" s="3">
        <v>1907</v>
      </c>
      <c r="B1910" t="s">
        <v>1122</v>
      </c>
      <c r="C1910" t="s">
        <v>1123</v>
      </c>
      <c r="D1910" t="s">
        <v>1124</v>
      </c>
      <c r="E1910" t="s">
        <v>12</v>
      </c>
      <c r="F1910" t="s">
        <v>1125</v>
      </c>
      <c r="G1910" s="1">
        <v>43644</v>
      </c>
      <c r="H1910" s="1">
        <v>43652</v>
      </c>
      <c r="I1910" s="1">
        <v>44747</v>
      </c>
      <c r="J1910" s="966" t="s">
        <v>9634</v>
      </c>
      <c r="K1910" t="s">
        <v>9636</v>
      </c>
      <c r="L1910" t="s">
        <v>9635</v>
      </c>
      <c r="M1910" t="s">
        <v>9634</v>
      </c>
      <c r="N1910" t="s">
        <v>9635</v>
      </c>
    </row>
    <row r="1911" spans="1:14" x14ac:dyDescent="0.25">
      <c r="A1911" s="3">
        <v>1908</v>
      </c>
      <c r="B1911" t="s">
        <v>1112</v>
      </c>
      <c r="C1911" t="s">
        <v>1113</v>
      </c>
      <c r="D1911" t="s">
        <v>1114</v>
      </c>
      <c r="E1911" t="s">
        <v>12</v>
      </c>
      <c r="F1911" t="s">
        <v>1116</v>
      </c>
      <c r="G1911" s="1">
        <v>43651</v>
      </c>
      <c r="H1911" s="1">
        <v>43673</v>
      </c>
      <c r="I1911" s="1">
        <v>45499</v>
      </c>
      <c r="J1911" s="966" t="s">
        <v>20177</v>
      </c>
      <c r="K1911" t="s">
        <v>20178</v>
      </c>
      <c r="L1911" t="s">
        <v>20179</v>
      </c>
      <c r="M1911" t="s">
        <v>20177</v>
      </c>
      <c r="N1911" t="s">
        <v>20179</v>
      </c>
    </row>
    <row r="1912" spans="1:14" x14ac:dyDescent="0.25">
      <c r="A1912" s="3">
        <v>1909</v>
      </c>
      <c r="B1912" t="s">
        <v>1112</v>
      </c>
      <c r="C1912" t="s">
        <v>1113</v>
      </c>
      <c r="D1912" t="s">
        <v>1114</v>
      </c>
      <c r="E1912" t="s">
        <v>12</v>
      </c>
      <c r="F1912" t="s">
        <v>1116</v>
      </c>
      <c r="G1912" s="1">
        <v>43651</v>
      </c>
      <c r="H1912" s="1">
        <v>43673</v>
      </c>
      <c r="I1912" s="1">
        <v>45499</v>
      </c>
      <c r="J1912" s="966" t="s">
        <v>20180</v>
      </c>
      <c r="K1912" t="s">
        <v>20181</v>
      </c>
      <c r="L1912" t="s">
        <v>20182</v>
      </c>
      <c r="M1912" t="s">
        <v>20180</v>
      </c>
      <c r="N1912" t="s">
        <v>20182</v>
      </c>
    </row>
    <row r="1913" spans="1:14" x14ac:dyDescent="0.25">
      <c r="A1913" s="3">
        <v>1910</v>
      </c>
      <c r="B1913" t="s">
        <v>1112</v>
      </c>
      <c r="C1913" t="s">
        <v>1113</v>
      </c>
      <c r="D1913" t="s">
        <v>1114</v>
      </c>
      <c r="E1913" t="s">
        <v>12</v>
      </c>
      <c r="F1913" t="s">
        <v>1116</v>
      </c>
      <c r="G1913" s="1">
        <v>43651</v>
      </c>
      <c r="H1913" s="1">
        <v>43673</v>
      </c>
      <c r="I1913" s="1">
        <v>45499</v>
      </c>
      <c r="J1913" s="966" t="s">
        <v>20183</v>
      </c>
      <c r="K1913" t="s">
        <v>20184</v>
      </c>
      <c r="L1913" t="s">
        <v>20185</v>
      </c>
      <c r="M1913" t="s">
        <v>20183</v>
      </c>
      <c r="N1913" t="s">
        <v>20185</v>
      </c>
    </row>
    <row r="1914" spans="1:14" x14ac:dyDescent="0.25">
      <c r="A1914" s="3">
        <v>1911</v>
      </c>
      <c r="B1914" t="s">
        <v>1112</v>
      </c>
      <c r="C1914" t="s">
        <v>1113</v>
      </c>
      <c r="D1914" t="s">
        <v>1114</v>
      </c>
      <c r="E1914" t="s">
        <v>12</v>
      </c>
      <c r="F1914" t="s">
        <v>1116</v>
      </c>
      <c r="G1914" s="1">
        <v>43651</v>
      </c>
      <c r="H1914" s="1">
        <v>43673</v>
      </c>
      <c r="I1914" s="1">
        <v>45499</v>
      </c>
      <c r="J1914" s="966" t="s">
        <v>20186</v>
      </c>
      <c r="K1914" t="s">
        <v>20187</v>
      </c>
      <c r="L1914" t="s">
        <v>20188</v>
      </c>
      <c r="M1914" t="s">
        <v>20186</v>
      </c>
      <c r="N1914" t="s">
        <v>20188</v>
      </c>
    </row>
    <row r="1915" spans="1:14" x14ac:dyDescent="0.25">
      <c r="A1915" s="3">
        <v>1912</v>
      </c>
      <c r="B1915" t="s">
        <v>1112</v>
      </c>
      <c r="C1915" t="s">
        <v>1113</v>
      </c>
      <c r="D1915" t="s">
        <v>1114</v>
      </c>
      <c r="E1915" t="s">
        <v>12</v>
      </c>
      <c r="F1915" t="s">
        <v>1116</v>
      </c>
      <c r="G1915" s="1">
        <v>43651</v>
      </c>
      <c r="H1915" s="1">
        <v>43673</v>
      </c>
      <c r="I1915" s="1">
        <v>45499</v>
      </c>
      <c r="J1915" s="966" t="s">
        <v>20189</v>
      </c>
      <c r="K1915" t="s">
        <v>20190</v>
      </c>
      <c r="L1915" t="s">
        <v>20191</v>
      </c>
      <c r="M1915" t="s">
        <v>20189</v>
      </c>
      <c r="N1915" t="s">
        <v>20191</v>
      </c>
    </row>
    <row r="1916" spans="1:14" x14ac:dyDescent="0.25">
      <c r="A1916" s="3">
        <v>1913</v>
      </c>
      <c r="B1916" t="s">
        <v>1139</v>
      </c>
      <c r="C1916" t="s">
        <v>1140</v>
      </c>
      <c r="D1916" t="s">
        <v>1141</v>
      </c>
      <c r="E1916" t="s">
        <v>12</v>
      </c>
      <c r="F1916" t="s">
        <v>1142</v>
      </c>
      <c r="G1916" s="1">
        <v>43634</v>
      </c>
      <c r="H1916" s="1">
        <v>43676</v>
      </c>
      <c r="I1916" s="1">
        <v>44771</v>
      </c>
      <c r="J1916" s="966" t="s">
        <v>7449</v>
      </c>
      <c r="K1916" t="s">
        <v>7451</v>
      </c>
      <c r="L1916" t="s">
        <v>7450</v>
      </c>
      <c r="M1916" t="s">
        <v>7449</v>
      </c>
      <c r="N1916" t="s">
        <v>7450</v>
      </c>
    </row>
    <row r="1917" spans="1:14" x14ac:dyDescent="0.25">
      <c r="A1917" s="3">
        <v>1914</v>
      </c>
      <c r="B1917" t="s">
        <v>1147</v>
      </c>
      <c r="C1917" t="s">
        <v>1148</v>
      </c>
      <c r="D1917" t="s">
        <v>1149</v>
      </c>
      <c r="E1917" t="s">
        <v>12</v>
      </c>
      <c r="F1917" t="s">
        <v>1150</v>
      </c>
      <c r="G1917" s="1">
        <v>43654</v>
      </c>
      <c r="H1917" s="1">
        <v>43679</v>
      </c>
      <c r="I1917" s="1">
        <v>44774</v>
      </c>
      <c r="J1917" s="966" t="s">
        <v>20192</v>
      </c>
      <c r="K1917" t="s">
        <v>20193</v>
      </c>
      <c r="L1917" t="s">
        <v>12</v>
      </c>
      <c r="M1917" t="s">
        <v>20192</v>
      </c>
      <c r="N1917" t="s">
        <v>20194</v>
      </c>
    </row>
    <row r="1918" spans="1:14" x14ac:dyDescent="0.25">
      <c r="A1918" s="3">
        <v>1915</v>
      </c>
      <c r="B1918" t="s">
        <v>1159</v>
      </c>
      <c r="C1918" t="s">
        <v>1160</v>
      </c>
      <c r="D1918" t="s">
        <v>1161</v>
      </c>
      <c r="E1918" t="s">
        <v>12</v>
      </c>
      <c r="F1918" t="s">
        <v>1162</v>
      </c>
      <c r="G1918" s="1">
        <v>43672</v>
      </c>
      <c r="H1918" s="1">
        <v>43687</v>
      </c>
      <c r="I1918" s="1">
        <v>45513</v>
      </c>
      <c r="J1918" s="966" t="s">
        <v>11912</v>
      </c>
      <c r="K1918">
        <v>27682430907339</v>
      </c>
      <c r="L1918" t="s">
        <v>12</v>
      </c>
      <c r="M1918" t="s">
        <v>11912</v>
      </c>
      <c r="N1918" t="s">
        <v>11913</v>
      </c>
    </row>
    <row r="1919" spans="1:14" x14ac:dyDescent="0.25">
      <c r="A1919" s="3">
        <v>1916</v>
      </c>
      <c r="B1919" t="s">
        <v>1155</v>
      </c>
      <c r="C1919" t="s">
        <v>1156</v>
      </c>
      <c r="D1919" t="s">
        <v>1157</v>
      </c>
      <c r="E1919" t="s">
        <v>12</v>
      </c>
      <c r="F1919" t="s">
        <v>1158</v>
      </c>
      <c r="G1919" s="1">
        <v>43670</v>
      </c>
      <c r="H1919" s="1">
        <v>43686</v>
      </c>
      <c r="I1919" s="1">
        <v>44781</v>
      </c>
      <c r="J1919" s="966" t="s">
        <v>9707</v>
      </c>
      <c r="K1919" t="s">
        <v>9709</v>
      </c>
      <c r="L1919" t="s">
        <v>9708</v>
      </c>
      <c r="M1919" t="s">
        <v>9707</v>
      </c>
      <c r="N1919" t="s">
        <v>9708</v>
      </c>
    </row>
    <row r="1920" spans="1:14" x14ac:dyDescent="0.25">
      <c r="A1920" s="3">
        <v>1917</v>
      </c>
      <c r="B1920" t="s">
        <v>1099</v>
      </c>
      <c r="C1920" t="s">
        <v>1100</v>
      </c>
      <c r="D1920" t="s">
        <v>1101</v>
      </c>
      <c r="E1920" t="s">
        <v>12</v>
      </c>
      <c r="F1920" t="s">
        <v>1102</v>
      </c>
      <c r="G1920" s="1">
        <v>43647</v>
      </c>
      <c r="H1920" s="1">
        <v>43672</v>
      </c>
      <c r="I1920" s="1">
        <v>44767</v>
      </c>
      <c r="J1920" s="966" t="s">
        <v>20195</v>
      </c>
      <c r="K1920" t="s">
        <v>20196</v>
      </c>
      <c r="L1920" t="s">
        <v>12</v>
      </c>
      <c r="M1920" t="s">
        <v>20195</v>
      </c>
      <c r="N1920" t="s">
        <v>20197</v>
      </c>
    </row>
    <row r="1921" spans="1:14" x14ac:dyDescent="0.25">
      <c r="A1921" s="3">
        <v>1918</v>
      </c>
      <c r="B1921" t="s">
        <v>1099</v>
      </c>
      <c r="C1921" t="s">
        <v>1100</v>
      </c>
      <c r="D1921" t="s">
        <v>1101</v>
      </c>
      <c r="E1921" t="s">
        <v>12</v>
      </c>
      <c r="F1921" t="s">
        <v>1102</v>
      </c>
      <c r="G1921" s="1">
        <v>43647</v>
      </c>
      <c r="H1921" s="1">
        <v>43672</v>
      </c>
      <c r="I1921" s="1">
        <v>44767</v>
      </c>
      <c r="J1921" s="966" t="s">
        <v>20195</v>
      </c>
      <c r="K1921" t="s">
        <v>20196</v>
      </c>
      <c r="L1921" t="s">
        <v>12</v>
      </c>
      <c r="M1921" t="s">
        <v>20195</v>
      </c>
      <c r="N1921" t="s">
        <v>20197</v>
      </c>
    </row>
    <row r="1922" spans="1:14" x14ac:dyDescent="0.25">
      <c r="A1922" s="3">
        <v>1919</v>
      </c>
      <c r="B1922" t="s">
        <v>1104</v>
      </c>
      <c r="C1922" t="s">
        <v>1105</v>
      </c>
      <c r="D1922" t="s">
        <v>1106</v>
      </c>
      <c r="E1922" t="s">
        <v>12</v>
      </c>
      <c r="F1922" t="s">
        <v>1107</v>
      </c>
      <c r="G1922" s="1">
        <v>43647</v>
      </c>
      <c r="H1922" s="1">
        <v>43679</v>
      </c>
      <c r="I1922" s="1">
        <v>44774</v>
      </c>
      <c r="J1922" s="966" t="s">
        <v>20198</v>
      </c>
      <c r="K1922" t="s">
        <v>20199</v>
      </c>
      <c r="L1922" t="s">
        <v>12</v>
      </c>
      <c r="M1922" t="s">
        <v>20198</v>
      </c>
      <c r="N1922" t="s">
        <v>20200</v>
      </c>
    </row>
    <row r="1923" spans="1:14" x14ac:dyDescent="0.25">
      <c r="A1923" s="3">
        <v>1920</v>
      </c>
      <c r="B1923" t="s">
        <v>1104</v>
      </c>
      <c r="C1923" t="s">
        <v>1105</v>
      </c>
      <c r="D1923" t="s">
        <v>1106</v>
      </c>
      <c r="E1923" t="s">
        <v>12</v>
      </c>
      <c r="F1923" t="s">
        <v>1107</v>
      </c>
      <c r="G1923" s="1">
        <v>43647</v>
      </c>
      <c r="H1923" s="1">
        <v>43679</v>
      </c>
      <c r="I1923" s="1">
        <v>44774</v>
      </c>
      <c r="J1923" s="966" t="s">
        <v>20198</v>
      </c>
      <c r="K1923" t="s">
        <v>20199</v>
      </c>
      <c r="L1923" t="s">
        <v>12</v>
      </c>
      <c r="M1923" t="s">
        <v>20198</v>
      </c>
      <c r="N1923" t="s">
        <v>20200</v>
      </c>
    </row>
    <row r="1924" spans="1:14" x14ac:dyDescent="0.25">
      <c r="A1924" s="3">
        <v>1921</v>
      </c>
      <c r="B1924" t="s">
        <v>1108</v>
      </c>
      <c r="C1924" t="s">
        <v>1109</v>
      </c>
      <c r="D1924" t="s">
        <v>1110</v>
      </c>
      <c r="E1924" t="s">
        <v>12</v>
      </c>
      <c r="F1924" t="s">
        <v>1111</v>
      </c>
      <c r="G1924" s="1">
        <v>43647</v>
      </c>
      <c r="H1924" s="1">
        <v>43673</v>
      </c>
      <c r="I1924" s="1">
        <v>44768</v>
      </c>
      <c r="J1924" s="966" t="s">
        <v>20201</v>
      </c>
      <c r="K1924" t="s">
        <v>20202</v>
      </c>
      <c r="L1924" t="s">
        <v>12</v>
      </c>
      <c r="M1924" t="s">
        <v>20201</v>
      </c>
      <c r="N1924" t="s">
        <v>20203</v>
      </c>
    </row>
    <row r="1925" spans="1:14" x14ac:dyDescent="0.25">
      <c r="A1925" s="3">
        <v>1922</v>
      </c>
      <c r="B1925" t="s">
        <v>1108</v>
      </c>
      <c r="C1925" t="s">
        <v>1109</v>
      </c>
      <c r="D1925" t="s">
        <v>1110</v>
      </c>
      <c r="E1925" t="s">
        <v>12</v>
      </c>
      <c r="F1925" t="s">
        <v>1111</v>
      </c>
      <c r="G1925" s="1">
        <v>43647</v>
      </c>
      <c r="H1925" s="1">
        <v>43673</v>
      </c>
      <c r="I1925" s="1">
        <v>44768</v>
      </c>
      <c r="J1925" s="966" t="s">
        <v>20201</v>
      </c>
      <c r="K1925" t="s">
        <v>20202</v>
      </c>
      <c r="L1925" t="s">
        <v>12</v>
      </c>
      <c r="M1925" t="s">
        <v>20201</v>
      </c>
      <c r="N1925" t="s">
        <v>20203</v>
      </c>
    </row>
    <row r="1926" spans="1:14" x14ac:dyDescent="0.25">
      <c r="A1926" s="3">
        <v>1923</v>
      </c>
      <c r="B1926" t="s">
        <v>1130</v>
      </c>
      <c r="C1926" t="s">
        <v>1131</v>
      </c>
      <c r="D1926" t="s">
        <v>1132</v>
      </c>
      <c r="E1926" t="s">
        <v>12</v>
      </c>
      <c r="F1926" t="s">
        <v>1133</v>
      </c>
      <c r="G1926" s="1">
        <v>43661</v>
      </c>
      <c r="H1926" s="1">
        <v>43690</v>
      </c>
      <c r="I1926" s="1">
        <v>44785</v>
      </c>
      <c r="J1926" s="966" t="s">
        <v>9198</v>
      </c>
      <c r="K1926" t="s">
        <v>9200</v>
      </c>
      <c r="L1926" t="s">
        <v>9199</v>
      </c>
      <c r="M1926" t="s">
        <v>9198</v>
      </c>
      <c r="N1926" t="s">
        <v>9199</v>
      </c>
    </row>
    <row r="1927" spans="1:14" x14ac:dyDescent="0.25">
      <c r="A1927" s="3">
        <v>1924</v>
      </c>
      <c r="B1927" t="s">
        <v>1143</v>
      </c>
      <c r="C1927" t="s">
        <v>1144</v>
      </c>
      <c r="D1927" t="s">
        <v>1145</v>
      </c>
      <c r="E1927" t="s">
        <v>12</v>
      </c>
      <c r="F1927" t="s">
        <v>1146</v>
      </c>
      <c r="G1927" s="1">
        <v>43661</v>
      </c>
      <c r="H1927" s="1">
        <v>43690</v>
      </c>
      <c r="I1927" s="1">
        <v>44785</v>
      </c>
      <c r="J1927" s="966" t="s">
        <v>8662</v>
      </c>
      <c r="K1927" t="s">
        <v>8664</v>
      </c>
      <c r="L1927" t="s">
        <v>8663</v>
      </c>
      <c r="M1927" t="s">
        <v>8662</v>
      </c>
      <c r="N1927" t="s">
        <v>8663</v>
      </c>
    </row>
    <row r="1928" spans="1:14" x14ac:dyDescent="0.25">
      <c r="A1928" s="3">
        <v>1925</v>
      </c>
      <c r="B1928" t="s">
        <v>1151</v>
      </c>
      <c r="C1928" t="s">
        <v>1152</v>
      </c>
      <c r="D1928" t="s">
        <v>1153</v>
      </c>
      <c r="E1928" t="s">
        <v>12</v>
      </c>
      <c r="F1928" t="s">
        <v>1154</v>
      </c>
      <c r="G1928" s="1">
        <v>43664</v>
      </c>
      <c r="H1928" s="1">
        <v>43670</v>
      </c>
      <c r="I1928" s="1">
        <v>44765</v>
      </c>
      <c r="J1928" s="966" t="s">
        <v>6852</v>
      </c>
      <c r="K1928" t="s">
        <v>6854</v>
      </c>
      <c r="L1928" t="s">
        <v>6853</v>
      </c>
      <c r="M1928" t="s">
        <v>6852</v>
      </c>
      <c r="N1928" t="s">
        <v>6853</v>
      </c>
    </row>
    <row r="1929" spans="1:14" x14ac:dyDescent="0.25">
      <c r="A1929" s="3">
        <v>1926</v>
      </c>
      <c r="B1929" t="s">
        <v>1151</v>
      </c>
      <c r="C1929" t="s">
        <v>1152</v>
      </c>
      <c r="D1929" t="s">
        <v>1153</v>
      </c>
      <c r="E1929" t="s">
        <v>12</v>
      </c>
      <c r="F1929" t="s">
        <v>1154</v>
      </c>
      <c r="G1929" s="1">
        <v>43664</v>
      </c>
      <c r="H1929" s="1">
        <v>43670</v>
      </c>
      <c r="I1929" s="1">
        <v>44765</v>
      </c>
      <c r="J1929" s="966" t="s">
        <v>6852</v>
      </c>
      <c r="K1929" t="s">
        <v>6854</v>
      </c>
      <c r="L1929" t="s">
        <v>6853</v>
      </c>
      <c r="M1929" t="s">
        <v>6852</v>
      </c>
      <c r="N1929" t="s">
        <v>6853</v>
      </c>
    </row>
    <row r="1930" spans="1:14" x14ac:dyDescent="0.25">
      <c r="A1930" s="3">
        <v>1927</v>
      </c>
      <c r="B1930" t="s">
        <v>1112</v>
      </c>
      <c r="C1930" t="s">
        <v>1113</v>
      </c>
      <c r="D1930" t="s">
        <v>1114</v>
      </c>
      <c r="E1930" t="s">
        <v>12</v>
      </c>
      <c r="F1930" t="s">
        <v>1192</v>
      </c>
      <c r="G1930" s="1">
        <v>43686</v>
      </c>
      <c r="H1930" s="1">
        <v>43694</v>
      </c>
      <c r="I1930" s="1">
        <v>45520</v>
      </c>
      <c r="J1930" s="966" t="s">
        <v>20204</v>
      </c>
      <c r="K1930" t="s">
        <v>20205</v>
      </c>
      <c r="L1930" t="s">
        <v>20206</v>
      </c>
      <c r="M1930" t="s">
        <v>20204</v>
      </c>
      <c r="N1930" t="s">
        <v>20206</v>
      </c>
    </row>
    <row r="1931" spans="1:14" x14ac:dyDescent="0.25">
      <c r="A1931" s="3">
        <v>1928</v>
      </c>
      <c r="B1931" t="s">
        <v>1112</v>
      </c>
      <c r="C1931" t="s">
        <v>1113</v>
      </c>
      <c r="D1931" t="s">
        <v>1114</v>
      </c>
      <c r="E1931" t="s">
        <v>12</v>
      </c>
      <c r="F1931" t="s">
        <v>1192</v>
      </c>
      <c r="G1931" s="1">
        <v>43686</v>
      </c>
      <c r="H1931" s="1">
        <v>43694</v>
      </c>
      <c r="I1931" s="1">
        <v>45520</v>
      </c>
      <c r="J1931" s="966" t="s">
        <v>20204</v>
      </c>
      <c r="K1931" t="s">
        <v>20205</v>
      </c>
      <c r="L1931" t="s">
        <v>20206</v>
      </c>
      <c r="M1931" t="s">
        <v>20204</v>
      </c>
      <c r="N1931" t="s">
        <v>20206</v>
      </c>
    </row>
    <row r="1932" spans="1:14" x14ac:dyDescent="0.25">
      <c r="A1932" s="3">
        <v>1929</v>
      </c>
      <c r="B1932" t="s">
        <v>1112</v>
      </c>
      <c r="C1932" t="s">
        <v>1113</v>
      </c>
      <c r="D1932" t="s">
        <v>1114</v>
      </c>
      <c r="E1932" t="s">
        <v>12</v>
      </c>
      <c r="F1932" t="s">
        <v>1192</v>
      </c>
      <c r="G1932" s="1">
        <v>43686</v>
      </c>
      <c r="H1932" s="1">
        <v>43694</v>
      </c>
      <c r="I1932" s="1">
        <v>45520</v>
      </c>
      <c r="J1932" s="966" t="s">
        <v>20207</v>
      </c>
      <c r="K1932" t="s">
        <v>20208</v>
      </c>
      <c r="L1932" t="s">
        <v>20209</v>
      </c>
      <c r="M1932" t="s">
        <v>20207</v>
      </c>
      <c r="N1932" t="s">
        <v>20209</v>
      </c>
    </row>
    <row r="1933" spans="1:14" x14ac:dyDescent="0.25">
      <c r="A1933" s="3">
        <v>1930</v>
      </c>
      <c r="B1933" t="s">
        <v>1112</v>
      </c>
      <c r="C1933" t="s">
        <v>1113</v>
      </c>
      <c r="D1933" t="s">
        <v>1114</v>
      </c>
      <c r="E1933" t="s">
        <v>12</v>
      </c>
      <c r="F1933" t="s">
        <v>1192</v>
      </c>
      <c r="G1933" s="1">
        <v>43686</v>
      </c>
      <c r="H1933" s="1">
        <v>43694</v>
      </c>
      <c r="I1933" s="1">
        <v>45520</v>
      </c>
      <c r="J1933" s="966" t="s">
        <v>20210</v>
      </c>
      <c r="K1933" t="s">
        <v>20211</v>
      </c>
      <c r="L1933" t="s">
        <v>20212</v>
      </c>
      <c r="M1933" t="s">
        <v>20210</v>
      </c>
      <c r="N1933" t="s">
        <v>20212</v>
      </c>
    </row>
    <row r="1934" spans="1:14" x14ac:dyDescent="0.25">
      <c r="A1934" s="3">
        <v>1931</v>
      </c>
      <c r="B1934" t="s">
        <v>1112</v>
      </c>
      <c r="C1934" t="s">
        <v>1113</v>
      </c>
      <c r="D1934" t="s">
        <v>1114</v>
      </c>
      <c r="E1934" t="s">
        <v>12</v>
      </c>
      <c r="F1934" t="s">
        <v>1192</v>
      </c>
      <c r="G1934" s="1">
        <v>43686</v>
      </c>
      <c r="H1934" s="1">
        <v>43694</v>
      </c>
      <c r="I1934" s="1">
        <v>45520</v>
      </c>
      <c r="J1934" s="966" t="s">
        <v>20213</v>
      </c>
      <c r="K1934" t="s">
        <v>20214</v>
      </c>
      <c r="L1934" t="s">
        <v>20215</v>
      </c>
      <c r="M1934" t="s">
        <v>20213</v>
      </c>
      <c r="N1934" t="s">
        <v>20215</v>
      </c>
    </row>
    <row r="1935" spans="1:14" x14ac:dyDescent="0.25">
      <c r="A1935" s="3">
        <v>1932</v>
      </c>
      <c r="B1935" t="s">
        <v>1112</v>
      </c>
      <c r="C1935" t="s">
        <v>1113</v>
      </c>
      <c r="D1935" t="s">
        <v>1114</v>
      </c>
      <c r="E1935" t="s">
        <v>12</v>
      </c>
      <c r="F1935" t="s">
        <v>1192</v>
      </c>
      <c r="G1935" s="1">
        <v>43686</v>
      </c>
      <c r="H1935" s="1">
        <v>43694</v>
      </c>
      <c r="I1935" s="1">
        <v>45520</v>
      </c>
      <c r="J1935" s="966" t="s">
        <v>20216</v>
      </c>
      <c r="K1935" t="s">
        <v>20217</v>
      </c>
      <c r="L1935" t="s">
        <v>20218</v>
      </c>
      <c r="M1935" t="s">
        <v>20216</v>
      </c>
      <c r="N1935" t="s">
        <v>20218</v>
      </c>
    </row>
    <row r="1936" spans="1:14" x14ac:dyDescent="0.25">
      <c r="A1936" s="3">
        <v>1933</v>
      </c>
      <c r="B1936" t="s">
        <v>1112</v>
      </c>
      <c r="C1936" t="s">
        <v>1113</v>
      </c>
      <c r="D1936" t="s">
        <v>1114</v>
      </c>
      <c r="E1936" t="s">
        <v>12</v>
      </c>
      <c r="F1936" t="s">
        <v>1193</v>
      </c>
      <c r="G1936" s="1">
        <v>43686</v>
      </c>
      <c r="H1936" s="1">
        <v>43697</v>
      </c>
      <c r="I1936" s="1">
        <v>45523</v>
      </c>
      <c r="J1936" s="966" t="s">
        <v>20204</v>
      </c>
      <c r="K1936" t="s">
        <v>20205</v>
      </c>
      <c r="L1936" t="s">
        <v>12</v>
      </c>
      <c r="M1936" t="s">
        <v>20204</v>
      </c>
      <c r="N1936" t="s">
        <v>20206</v>
      </c>
    </row>
    <row r="1937" spans="1:14" x14ac:dyDescent="0.25">
      <c r="A1937" s="3">
        <v>1934</v>
      </c>
      <c r="B1937" t="s">
        <v>1112</v>
      </c>
      <c r="C1937" t="s">
        <v>1113</v>
      </c>
      <c r="D1937" t="s">
        <v>1114</v>
      </c>
      <c r="E1937" t="s">
        <v>12</v>
      </c>
      <c r="F1937" t="s">
        <v>1193</v>
      </c>
      <c r="G1937" s="1">
        <v>43686</v>
      </c>
      <c r="H1937" s="1">
        <v>43697</v>
      </c>
      <c r="I1937" s="1">
        <v>45523</v>
      </c>
      <c r="J1937" s="966" t="s">
        <v>20204</v>
      </c>
      <c r="K1937" t="s">
        <v>20205</v>
      </c>
      <c r="L1937" t="s">
        <v>12</v>
      </c>
      <c r="M1937" t="s">
        <v>20204</v>
      </c>
      <c r="N1937" t="s">
        <v>20206</v>
      </c>
    </row>
    <row r="1938" spans="1:14" x14ac:dyDescent="0.25">
      <c r="A1938" s="3">
        <v>1935</v>
      </c>
      <c r="B1938" t="s">
        <v>1112</v>
      </c>
      <c r="C1938" t="s">
        <v>1113</v>
      </c>
      <c r="D1938" t="s">
        <v>1114</v>
      </c>
      <c r="E1938" t="s">
        <v>12</v>
      </c>
      <c r="F1938" t="s">
        <v>1193</v>
      </c>
      <c r="G1938" s="1">
        <v>43686</v>
      </c>
      <c r="H1938" s="1">
        <v>43697</v>
      </c>
      <c r="I1938" s="1">
        <v>45523</v>
      </c>
      <c r="J1938" s="966" t="s">
        <v>20219</v>
      </c>
      <c r="K1938" t="s">
        <v>20220</v>
      </c>
      <c r="L1938" t="s">
        <v>20221</v>
      </c>
      <c r="M1938" t="s">
        <v>20219</v>
      </c>
      <c r="N1938" t="s">
        <v>20221</v>
      </c>
    </row>
    <row r="1939" spans="1:14" x14ac:dyDescent="0.25">
      <c r="A1939" s="3">
        <v>1936</v>
      </c>
      <c r="B1939" t="s">
        <v>1112</v>
      </c>
      <c r="C1939" t="s">
        <v>1113</v>
      </c>
      <c r="D1939" t="s">
        <v>1114</v>
      </c>
      <c r="E1939" t="s">
        <v>12</v>
      </c>
      <c r="F1939" t="s">
        <v>1193</v>
      </c>
      <c r="G1939" s="1">
        <v>43686</v>
      </c>
      <c r="H1939" s="1">
        <v>43697</v>
      </c>
      <c r="I1939" s="1">
        <v>45523</v>
      </c>
      <c r="J1939" s="966" t="s">
        <v>20222</v>
      </c>
      <c r="K1939" t="s">
        <v>20223</v>
      </c>
      <c r="L1939" t="s">
        <v>20224</v>
      </c>
      <c r="M1939" t="s">
        <v>20222</v>
      </c>
      <c r="N1939" t="s">
        <v>20224</v>
      </c>
    </row>
    <row r="1940" spans="1:14" x14ac:dyDescent="0.25">
      <c r="A1940" s="3">
        <v>1937</v>
      </c>
      <c r="B1940" t="s">
        <v>1112</v>
      </c>
      <c r="C1940" t="s">
        <v>1113</v>
      </c>
      <c r="D1940" t="s">
        <v>1114</v>
      </c>
      <c r="E1940" t="s">
        <v>12</v>
      </c>
      <c r="F1940" t="s">
        <v>1193</v>
      </c>
      <c r="G1940" s="1">
        <v>43686</v>
      </c>
      <c r="H1940" s="1">
        <v>43697</v>
      </c>
      <c r="I1940" s="1">
        <v>45523</v>
      </c>
      <c r="J1940" s="966" t="s">
        <v>20225</v>
      </c>
      <c r="K1940" t="s">
        <v>20226</v>
      </c>
      <c r="L1940" t="s">
        <v>20227</v>
      </c>
      <c r="M1940" t="s">
        <v>20225</v>
      </c>
      <c r="N1940" t="s">
        <v>20227</v>
      </c>
    </row>
    <row r="1941" spans="1:14" x14ac:dyDescent="0.25">
      <c r="A1941" s="3">
        <v>1938</v>
      </c>
      <c r="B1941" t="s">
        <v>1112</v>
      </c>
      <c r="C1941" t="s">
        <v>1113</v>
      </c>
      <c r="D1941" t="s">
        <v>1114</v>
      </c>
      <c r="E1941" t="s">
        <v>12</v>
      </c>
      <c r="F1941" t="s">
        <v>1193</v>
      </c>
      <c r="G1941" s="1">
        <v>43686</v>
      </c>
      <c r="H1941" s="1">
        <v>43697</v>
      </c>
      <c r="I1941" s="1">
        <v>45523</v>
      </c>
      <c r="J1941" s="966" t="s">
        <v>20228</v>
      </c>
      <c r="K1941" t="s">
        <v>20229</v>
      </c>
      <c r="L1941" t="s">
        <v>20230</v>
      </c>
      <c r="M1941" t="s">
        <v>20228</v>
      </c>
      <c r="N1941" t="s">
        <v>20230</v>
      </c>
    </row>
    <row r="1942" spans="1:14" x14ac:dyDescent="0.25">
      <c r="A1942" s="3">
        <v>1939</v>
      </c>
      <c r="B1942" t="s">
        <v>1194</v>
      </c>
      <c r="C1942" t="s">
        <v>1195</v>
      </c>
      <c r="D1942" t="s">
        <v>1196</v>
      </c>
      <c r="E1942" t="s">
        <v>12</v>
      </c>
      <c r="F1942" t="s">
        <v>1197</v>
      </c>
      <c r="G1942" s="1">
        <v>43668</v>
      </c>
      <c r="H1942" s="1">
        <v>43690</v>
      </c>
      <c r="I1942" s="1">
        <v>45516</v>
      </c>
      <c r="J1942" s="966" t="s">
        <v>20231</v>
      </c>
      <c r="K1942" t="s">
        <v>20232</v>
      </c>
      <c r="L1942" t="s">
        <v>12</v>
      </c>
      <c r="M1942" t="s">
        <v>20231</v>
      </c>
      <c r="N1942" t="s">
        <v>20233</v>
      </c>
    </row>
    <row r="1943" spans="1:14" x14ac:dyDescent="0.25">
      <c r="A1943" s="3">
        <v>1940</v>
      </c>
      <c r="B1943" t="s">
        <v>1194</v>
      </c>
      <c r="C1943" t="s">
        <v>1195</v>
      </c>
      <c r="D1943" t="s">
        <v>1196</v>
      </c>
      <c r="E1943" t="s">
        <v>12</v>
      </c>
      <c r="F1943" t="s">
        <v>1197</v>
      </c>
      <c r="G1943" s="1">
        <v>43668</v>
      </c>
      <c r="H1943" s="1">
        <v>43690</v>
      </c>
      <c r="I1943" s="1">
        <v>45516</v>
      </c>
      <c r="J1943" s="966" t="s">
        <v>20231</v>
      </c>
      <c r="K1943" t="s">
        <v>20232</v>
      </c>
      <c r="L1943" t="s">
        <v>12</v>
      </c>
      <c r="M1943" t="s">
        <v>20231</v>
      </c>
      <c r="N1943" t="s">
        <v>20233</v>
      </c>
    </row>
    <row r="1944" spans="1:14" x14ac:dyDescent="0.25">
      <c r="A1944" s="3">
        <v>1941</v>
      </c>
      <c r="B1944" t="s">
        <v>1194</v>
      </c>
      <c r="C1944" t="s">
        <v>1195</v>
      </c>
      <c r="D1944" t="s">
        <v>1196</v>
      </c>
      <c r="E1944" t="s">
        <v>12</v>
      </c>
      <c r="F1944" t="s">
        <v>1197</v>
      </c>
      <c r="G1944" s="1">
        <v>43668</v>
      </c>
      <c r="H1944" s="1">
        <v>43690</v>
      </c>
      <c r="I1944" s="1">
        <v>45516</v>
      </c>
      <c r="J1944" s="966" t="s">
        <v>20234</v>
      </c>
      <c r="K1944" t="s">
        <v>20235</v>
      </c>
      <c r="L1944" t="s">
        <v>12</v>
      </c>
      <c r="M1944" t="s">
        <v>20234</v>
      </c>
      <c r="N1944" t="s">
        <v>20236</v>
      </c>
    </row>
    <row r="1945" spans="1:14" x14ac:dyDescent="0.25">
      <c r="A1945" s="3">
        <v>1942</v>
      </c>
      <c r="B1945" t="s">
        <v>1194</v>
      </c>
      <c r="C1945" t="s">
        <v>1195</v>
      </c>
      <c r="D1945" t="s">
        <v>1196</v>
      </c>
      <c r="E1945" t="s">
        <v>12</v>
      </c>
      <c r="F1945" t="s">
        <v>1197</v>
      </c>
      <c r="G1945" s="1">
        <v>43668</v>
      </c>
      <c r="H1945" s="1">
        <v>43690</v>
      </c>
      <c r="I1945" s="1">
        <v>45516</v>
      </c>
      <c r="J1945" s="966" t="s">
        <v>20237</v>
      </c>
      <c r="K1945" t="s">
        <v>20238</v>
      </c>
      <c r="L1945" t="s">
        <v>12</v>
      </c>
      <c r="M1945" t="s">
        <v>20237</v>
      </c>
      <c r="N1945" t="s">
        <v>20239</v>
      </c>
    </row>
    <row r="1946" spans="1:14" x14ac:dyDescent="0.25">
      <c r="A1946" s="3">
        <v>1943</v>
      </c>
      <c r="B1946" t="s">
        <v>1194</v>
      </c>
      <c r="C1946" t="s">
        <v>1195</v>
      </c>
      <c r="D1946" t="s">
        <v>1196</v>
      </c>
      <c r="E1946" t="s">
        <v>12</v>
      </c>
      <c r="F1946" t="s">
        <v>1197</v>
      </c>
      <c r="G1946" s="1">
        <v>43668</v>
      </c>
      <c r="H1946" s="1">
        <v>43690</v>
      </c>
      <c r="I1946" s="1">
        <v>45516</v>
      </c>
      <c r="J1946" s="966" t="s">
        <v>20240</v>
      </c>
      <c r="K1946" t="s">
        <v>20241</v>
      </c>
      <c r="L1946" t="s">
        <v>12</v>
      </c>
      <c r="M1946" t="s">
        <v>20240</v>
      </c>
      <c r="N1946" t="s">
        <v>20242</v>
      </c>
    </row>
    <row r="1947" spans="1:14" x14ac:dyDescent="0.25">
      <c r="A1947" s="3">
        <v>1944</v>
      </c>
      <c r="B1947" t="s">
        <v>1194</v>
      </c>
      <c r="C1947" t="s">
        <v>1195</v>
      </c>
      <c r="D1947" t="s">
        <v>1196</v>
      </c>
      <c r="E1947" t="s">
        <v>12</v>
      </c>
      <c r="F1947" t="s">
        <v>1197</v>
      </c>
      <c r="G1947" s="1">
        <v>43668</v>
      </c>
      <c r="H1947" s="1">
        <v>43690</v>
      </c>
      <c r="I1947" s="1">
        <v>45516</v>
      </c>
      <c r="J1947" s="966" t="s">
        <v>20243</v>
      </c>
      <c r="K1947" t="s">
        <v>20244</v>
      </c>
      <c r="L1947" t="s">
        <v>12</v>
      </c>
      <c r="M1947" t="s">
        <v>20243</v>
      </c>
      <c r="N1947" t="s">
        <v>20245</v>
      </c>
    </row>
    <row r="1948" spans="1:14" x14ac:dyDescent="0.25">
      <c r="A1948" s="3">
        <v>1945</v>
      </c>
      <c r="B1948" t="s">
        <v>1194</v>
      </c>
      <c r="C1948" t="s">
        <v>1195</v>
      </c>
      <c r="D1948" t="s">
        <v>1196</v>
      </c>
      <c r="E1948" t="s">
        <v>12</v>
      </c>
      <c r="F1948" t="s">
        <v>1197</v>
      </c>
      <c r="G1948" s="1">
        <v>43668</v>
      </c>
      <c r="H1948" s="1">
        <v>43690</v>
      </c>
      <c r="I1948" s="1">
        <v>45516</v>
      </c>
      <c r="J1948" s="966" t="s">
        <v>20246</v>
      </c>
      <c r="K1948" t="s">
        <v>20247</v>
      </c>
      <c r="L1948" t="s">
        <v>12</v>
      </c>
      <c r="M1948" t="s">
        <v>20246</v>
      </c>
      <c r="N1948" t="s">
        <v>20248</v>
      </c>
    </row>
    <row r="1949" spans="1:14" x14ac:dyDescent="0.25">
      <c r="A1949" s="3">
        <v>1946</v>
      </c>
      <c r="B1949" t="s">
        <v>1194</v>
      </c>
      <c r="C1949" t="s">
        <v>1195</v>
      </c>
      <c r="D1949" t="s">
        <v>1196</v>
      </c>
      <c r="E1949" t="s">
        <v>12</v>
      </c>
      <c r="F1949" t="s">
        <v>1197</v>
      </c>
      <c r="G1949" s="1">
        <v>43668</v>
      </c>
      <c r="H1949" s="1">
        <v>43690</v>
      </c>
      <c r="I1949" s="1">
        <v>45516</v>
      </c>
      <c r="J1949" s="966" t="s">
        <v>20249</v>
      </c>
      <c r="K1949" t="s">
        <v>20250</v>
      </c>
      <c r="L1949" t="s">
        <v>12</v>
      </c>
      <c r="M1949" t="s">
        <v>20249</v>
      </c>
      <c r="N1949" t="s">
        <v>20251</v>
      </c>
    </row>
    <row r="1950" spans="1:14" x14ac:dyDescent="0.25">
      <c r="A1950" s="3">
        <v>1947</v>
      </c>
      <c r="B1950" t="s">
        <v>1194</v>
      </c>
      <c r="C1950" t="s">
        <v>1195</v>
      </c>
      <c r="D1950" t="s">
        <v>1196</v>
      </c>
      <c r="E1950" t="s">
        <v>12</v>
      </c>
      <c r="F1950" t="s">
        <v>1197</v>
      </c>
      <c r="G1950" s="1">
        <v>43668</v>
      </c>
      <c r="H1950" s="1">
        <v>43690</v>
      </c>
      <c r="I1950" s="1">
        <v>45516</v>
      </c>
      <c r="J1950" s="966" t="s">
        <v>20252</v>
      </c>
      <c r="K1950" t="s">
        <v>20253</v>
      </c>
      <c r="L1950" t="s">
        <v>12</v>
      </c>
      <c r="M1950" t="s">
        <v>20252</v>
      </c>
      <c r="N1950" t="s">
        <v>20254</v>
      </c>
    </row>
    <row r="1951" spans="1:14" x14ac:dyDescent="0.25">
      <c r="A1951" s="3">
        <v>1948</v>
      </c>
      <c r="B1951" t="s">
        <v>1194</v>
      </c>
      <c r="C1951" t="s">
        <v>1195</v>
      </c>
      <c r="D1951" t="s">
        <v>1196</v>
      </c>
      <c r="E1951" t="s">
        <v>12</v>
      </c>
      <c r="F1951" t="s">
        <v>1197</v>
      </c>
      <c r="G1951" s="1">
        <v>43668</v>
      </c>
      <c r="H1951" s="1">
        <v>43690</v>
      </c>
      <c r="I1951" s="1">
        <v>45516</v>
      </c>
      <c r="J1951" s="966" t="s">
        <v>20255</v>
      </c>
      <c r="K1951" t="s">
        <v>20256</v>
      </c>
      <c r="L1951" t="s">
        <v>12</v>
      </c>
      <c r="M1951" t="s">
        <v>20255</v>
      </c>
      <c r="N1951" t="s">
        <v>20257</v>
      </c>
    </row>
    <row r="1952" spans="1:14" x14ac:dyDescent="0.25">
      <c r="A1952" s="3">
        <v>1949</v>
      </c>
      <c r="B1952" t="s">
        <v>1194</v>
      </c>
      <c r="C1952" t="s">
        <v>1195</v>
      </c>
      <c r="D1952" t="s">
        <v>1196</v>
      </c>
      <c r="E1952" t="s">
        <v>12</v>
      </c>
      <c r="F1952" t="s">
        <v>1197</v>
      </c>
      <c r="G1952" s="1">
        <v>43668</v>
      </c>
      <c r="H1952" s="1">
        <v>43690</v>
      </c>
      <c r="I1952" s="1">
        <v>45516</v>
      </c>
      <c r="J1952" s="966" t="s">
        <v>20258</v>
      </c>
      <c r="K1952" t="s">
        <v>20259</v>
      </c>
      <c r="L1952" t="s">
        <v>12</v>
      </c>
      <c r="M1952" t="s">
        <v>20258</v>
      </c>
      <c r="N1952" t="s">
        <v>20260</v>
      </c>
    </row>
    <row r="1953" spans="1:14" x14ac:dyDescent="0.25">
      <c r="A1953" s="3">
        <v>1950</v>
      </c>
      <c r="B1953" t="s">
        <v>1194</v>
      </c>
      <c r="C1953" t="s">
        <v>1195</v>
      </c>
      <c r="D1953" t="s">
        <v>1196</v>
      </c>
      <c r="E1953" t="s">
        <v>12</v>
      </c>
      <c r="F1953" t="s">
        <v>1197</v>
      </c>
      <c r="G1953" s="1">
        <v>43668</v>
      </c>
      <c r="H1953" s="1">
        <v>43690</v>
      </c>
      <c r="I1953" s="1">
        <v>45516</v>
      </c>
      <c r="J1953" s="966" t="s">
        <v>20261</v>
      </c>
      <c r="K1953" t="s">
        <v>20262</v>
      </c>
      <c r="L1953" t="s">
        <v>12</v>
      </c>
      <c r="M1953" t="s">
        <v>20261</v>
      </c>
      <c r="N1953" t="s">
        <v>20263</v>
      </c>
    </row>
    <row r="1954" spans="1:14" x14ac:dyDescent="0.25">
      <c r="A1954" s="3">
        <v>1951</v>
      </c>
      <c r="B1954" t="s">
        <v>1194</v>
      </c>
      <c r="C1954" t="s">
        <v>1195</v>
      </c>
      <c r="D1954" t="s">
        <v>1196</v>
      </c>
      <c r="E1954" t="s">
        <v>12</v>
      </c>
      <c r="F1954" t="s">
        <v>1198</v>
      </c>
      <c r="G1954" s="1">
        <v>43668</v>
      </c>
      <c r="H1954" s="1">
        <v>43704</v>
      </c>
      <c r="I1954" s="1">
        <v>45530</v>
      </c>
      <c r="J1954" s="966" t="s">
        <v>20264</v>
      </c>
      <c r="K1954" t="s">
        <v>20265</v>
      </c>
      <c r="L1954" t="s">
        <v>12</v>
      </c>
      <c r="M1954" t="s">
        <v>20264</v>
      </c>
      <c r="N1954" t="s">
        <v>20266</v>
      </c>
    </row>
    <row r="1955" spans="1:14" x14ac:dyDescent="0.25">
      <c r="A1955" s="3">
        <v>1952</v>
      </c>
      <c r="B1955" t="s">
        <v>1194</v>
      </c>
      <c r="C1955" t="s">
        <v>1195</v>
      </c>
      <c r="D1955" t="s">
        <v>1196</v>
      </c>
      <c r="E1955" t="s">
        <v>12</v>
      </c>
      <c r="F1955" t="s">
        <v>1198</v>
      </c>
      <c r="G1955" s="1">
        <v>43668</v>
      </c>
      <c r="H1955" s="1">
        <v>43704</v>
      </c>
      <c r="I1955" s="1">
        <v>45530</v>
      </c>
      <c r="J1955" s="966" t="s">
        <v>20267</v>
      </c>
      <c r="K1955" t="s">
        <v>20268</v>
      </c>
      <c r="L1955" t="s">
        <v>12</v>
      </c>
      <c r="M1955" t="s">
        <v>20267</v>
      </c>
      <c r="N1955" t="s">
        <v>20269</v>
      </c>
    </row>
    <row r="1956" spans="1:14" x14ac:dyDescent="0.25">
      <c r="A1956" s="3">
        <v>1953</v>
      </c>
      <c r="B1956" t="s">
        <v>1194</v>
      </c>
      <c r="C1956" t="s">
        <v>1195</v>
      </c>
      <c r="D1956" t="s">
        <v>1196</v>
      </c>
      <c r="E1956" t="s">
        <v>12</v>
      </c>
      <c r="F1956" t="s">
        <v>1198</v>
      </c>
      <c r="G1956" s="1">
        <v>43668</v>
      </c>
      <c r="H1956" s="1">
        <v>43704</v>
      </c>
      <c r="I1956" s="1">
        <v>45530</v>
      </c>
      <c r="J1956" s="966" t="s">
        <v>20270</v>
      </c>
      <c r="K1956" t="s">
        <v>20271</v>
      </c>
      <c r="L1956" t="s">
        <v>12</v>
      </c>
      <c r="M1956" t="s">
        <v>20270</v>
      </c>
      <c r="N1956" t="s">
        <v>20272</v>
      </c>
    </row>
    <row r="1957" spans="1:14" x14ac:dyDescent="0.25">
      <c r="A1957" s="3">
        <v>1954</v>
      </c>
      <c r="B1957" t="s">
        <v>1194</v>
      </c>
      <c r="C1957" t="s">
        <v>1195</v>
      </c>
      <c r="D1957" t="s">
        <v>1196</v>
      </c>
      <c r="E1957" t="s">
        <v>12</v>
      </c>
      <c r="F1957" t="s">
        <v>1198</v>
      </c>
      <c r="G1957" s="1">
        <v>43668</v>
      </c>
      <c r="H1957" s="1">
        <v>43704</v>
      </c>
      <c r="I1957" s="1">
        <v>45530</v>
      </c>
      <c r="J1957" s="966" t="s">
        <v>20273</v>
      </c>
      <c r="K1957" t="s">
        <v>20274</v>
      </c>
      <c r="L1957" t="s">
        <v>12</v>
      </c>
      <c r="M1957" t="s">
        <v>20273</v>
      </c>
      <c r="N1957" t="s">
        <v>20275</v>
      </c>
    </row>
    <row r="1958" spans="1:14" x14ac:dyDescent="0.25">
      <c r="A1958" s="3">
        <v>1955</v>
      </c>
      <c r="B1958" t="s">
        <v>1194</v>
      </c>
      <c r="C1958" t="s">
        <v>1195</v>
      </c>
      <c r="D1958" t="s">
        <v>1196</v>
      </c>
      <c r="E1958" t="s">
        <v>12</v>
      </c>
      <c r="F1958" t="s">
        <v>1198</v>
      </c>
      <c r="G1958" s="1">
        <v>43668</v>
      </c>
      <c r="H1958" s="1">
        <v>43704</v>
      </c>
      <c r="I1958" s="1">
        <v>45530</v>
      </c>
      <c r="J1958" s="966" t="s">
        <v>20276</v>
      </c>
      <c r="K1958" t="s">
        <v>20277</v>
      </c>
      <c r="L1958" t="s">
        <v>12</v>
      </c>
      <c r="M1958" t="s">
        <v>20276</v>
      </c>
      <c r="N1958" t="s">
        <v>20278</v>
      </c>
    </row>
    <row r="1959" spans="1:14" x14ac:dyDescent="0.25">
      <c r="A1959" s="3">
        <v>1956</v>
      </c>
      <c r="B1959" t="s">
        <v>1194</v>
      </c>
      <c r="C1959" t="s">
        <v>1195</v>
      </c>
      <c r="D1959" t="s">
        <v>1196</v>
      </c>
      <c r="E1959" t="s">
        <v>12</v>
      </c>
      <c r="F1959" t="s">
        <v>1198</v>
      </c>
      <c r="G1959" s="1">
        <v>43668</v>
      </c>
      <c r="H1959" s="1">
        <v>43704</v>
      </c>
      <c r="I1959" s="1">
        <v>45530</v>
      </c>
      <c r="J1959" s="966" t="s">
        <v>20279</v>
      </c>
      <c r="K1959" t="s">
        <v>20280</v>
      </c>
      <c r="L1959" t="s">
        <v>12</v>
      </c>
      <c r="M1959" t="s">
        <v>20279</v>
      </c>
      <c r="N1959" t="s">
        <v>20281</v>
      </c>
    </row>
    <row r="1960" spans="1:14" x14ac:dyDescent="0.25">
      <c r="A1960" s="3">
        <v>1957</v>
      </c>
      <c r="B1960" t="s">
        <v>1194</v>
      </c>
      <c r="C1960" t="s">
        <v>1195</v>
      </c>
      <c r="D1960" t="s">
        <v>1196</v>
      </c>
      <c r="E1960" t="s">
        <v>12</v>
      </c>
      <c r="F1960" t="s">
        <v>1198</v>
      </c>
      <c r="G1960" s="1">
        <v>43668</v>
      </c>
      <c r="H1960" s="1">
        <v>43704</v>
      </c>
      <c r="I1960" s="1">
        <v>45530</v>
      </c>
      <c r="J1960" s="966" t="s">
        <v>20282</v>
      </c>
      <c r="K1960" t="s">
        <v>20283</v>
      </c>
      <c r="L1960" t="s">
        <v>12</v>
      </c>
      <c r="M1960" t="s">
        <v>20282</v>
      </c>
      <c r="N1960" t="s">
        <v>20284</v>
      </c>
    </row>
    <row r="1961" spans="1:14" x14ac:dyDescent="0.25">
      <c r="A1961" s="3">
        <v>1958</v>
      </c>
      <c r="B1961" t="s">
        <v>1194</v>
      </c>
      <c r="C1961" t="s">
        <v>1195</v>
      </c>
      <c r="D1961" t="s">
        <v>1196</v>
      </c>
      <c r="E1961" t="s">
        <v>12</v>
      </c>
      <c r="F1961" t="s">
        <v>1198</v>
      </c>
      <c r="G1961" s="1">
        <v>43668</v>
      </c>
      <c r="H1961" s="1">
        <v>43704</v>
      </c>
      <c r="I1961" s="1">
        <v>45530</v>
      </c>
      <c r="J1961" s="966" t="s">
        <v>20285</v>
      </c>
      <c r="K1961" t="s">
        <v>20286</v>
      </c>
      <c r="L1961" t="s">
        <v>12</v>
      </c>
      <c r="M1961" t="s">
        <v>20285</v>
      </c>
      <c r="N1961" t="s">
        <v>20287</v>
      </c>
    </row>
    <row r="1962" spans="1:14" x14ac:dyDescent="0.25">
      <c r="A1962" s="3">
        <v>1959</v>
      </c>
      <c r="B1962" t="s">
        <v>1194</v>
      </c>
      <c r="C1962" t="s">
        <v>1195</v>
      </c>
      <c r="D1962" t="s">
        <v>1196</v>
      </c>
      <c r="E1962" t="s">
        <v>12</v>
      </c>
      <c r="F1962" t="s">
        <v>1198</v>
      </c>
      <c r="G1962" s="1">
        <v>43668</v>
      </c>
      <c r="H1962" s="1">
        <v>43704</v>
      </c>
      <c r="I1962" s="1">
        <v>45530</v>
      </c>
      <c r="J1962" s="966" t="s">
        <v>20288</v>
      </c>
      <c r="K1962" t="s">
        <v>20289</v>
      </c>
      <c r="L1962" t="s">
        <v>12</v>
      </c>
      <c r="M1962" t="s">
        <v>20288</v>
      </c>
      <c r="N1962" t="s">
        <v>20290</v>
      </c>
    </row>
    <row r="1963" spans="1:14" x14ac:dyDescent="0.25">
      <c r="A1963" s="3">
        <v>1960</v>
      </c>
      <c r="B1963" t="s">
        <v>1194</v>
      </c>
      <c r="C1963" t="s">
        <v>1195</v>
      </c>
      <c r="D1963" t="s">
        <v>1196</v>
      </c>
      <c r="E1963" t="s">
        <v>12</v>
      </c>
      <c r="F1963" t="s">
        <v>1198</v>
      </c>
      <c r="G1963" s="1">
        <v>43668</v>
      </c>
      <c r="H1963" s="1">
        <v>43704</v>
      </c>
      <c r="I1963" s="1">
        <v>45530</v>
      </c>
      <c r="J1963" s="966" t="s">
        <v>20291</v>
      </c>
      <c r="K1963" t="s">
        <v>20292</v>
      </c>
      <c r="L1963" t="s">
        <v>12</v>
      </c>
      <c r="M1963" t="s">
        <v>20291</v>
      </c>
      <c r="N1963" t="s">
        <v>20293</v>
      </c>
    </row>
    <row r="1964" spans="1:14" x14ac:dyDescent="0.25">
      <c r="A1964" s="3">
        <v>1961</v>
      </c>
      <c r="B1964" t="s">
        <v>1194</v>
      </c>
      <c r="C1964" t="s">
        <v>1195</v>
      </c>
      <c r="D1964" t="s">
        <v>1196</v>
      </c>
      <c r="E1964" t="s">
        <v>12</v>
      </c>
      <c r="F1964" t="s">
        <v>1198</v>
      </c>
      <c r="G1964" s="1">
        <v>43668</v>
      </c>
      <c r="H1964" s="1">
        <v>43704</v>
      </c>
      <c r="I1964" s="1">
        <v>45530</v>
      </c>
      <c r="J1964" s="966" t="s">
        <v>20294</v>
      </c>
      <c r="K1964" t="s">
        <v>20295</v>
      </c>
      <c r="L1964" t="s">
        <v>12</v>
      </c>
      <c r="M1964" t="s">
        <v>20294</v>
      </c>
      <c r="N1964" t="s">
        <v>20296</v>
      </c>
    </row>
    <row r="1965" spans="1:14" x14ac:dyDescent="0.25">
      <c r="A1965" s="3">
        <v>1962</v>
      </c>
      <c r="B1965" t="s">
        <v>1194</v>
      </c>
      <c r="C1965" t="s">
        <v>1195</v>
      </c>
      <c r="D1965" t="s">
        <v>1196</v>
      </c>
      <c r="E1965" t="s">
        <v>12</v>
      </c>
      <c r="F1965" t="s">
        <v>1198</v>
      </c>
      <c r="G1965" s="1">
        <v>43668</v>
      </c>
      <c r="H1965" s="1">
        <v>43704</v>
      </c>
      <c r="I1965" s="1">
        <v>45530</v>
      </c>
      <c r="J1965" s="966" t="s">
        <v>20297</v>
      </c>
      <c r="K1965" t="s">
        <v>20298</v>
      </c>
      <c r="L1965" t="s">
        <v>12</v>
      </c>
      <c r="M1965" t="s">
        <v>20297</v>
      </c>
      <c r="N1965" t="s">
        <v>20299</v>
      </c>
    </row>
    <row r="1966" spans="1:14" x14ac:dyDescent="0.25">
      <c r="A1966" s="3">
        <v>1963</v>
      </c>
      <c r="B1966" t="s">
        <v>1194</v>
      </c>
      <c r="C1966" t="s">
        <v>1195</v>
      </c>
      <c r="D1966" t="s">
        <v>1196</v>
      </c>
      <c r="E1966" t="s">
        <v>12</v>
      </c>
      <c r="F1966" t="s">
        <v>1198</v>
      </c>
      <c r="G1966" s="1">
        <v>43668</v>
      </c>
      <c r="H1966" s="1">
        <v>43704</v>
      </c>
      <c r="I1966" s="1">
        <v>45530</v>
      </c>
      <c r="J1966" s="966" t="s">
        <v>20300</v>
      </c>
      <c r="K1966" t="s">
        <v>20301</v>
      </c>
      <c r="L1966" t="s">
        <v>12</v>
      </c>
      <c r="M1966" t="s">
        <v>20300</v>
      </c>
      <c r="N1966" t="s">
        <v>20302</v>
      </c>
    </row>
    <row r="1967" spans="1:14" x14ac:dyDescent="0.25">
      <c r="A1967" s="3">
        <v>1964</v>
      </c>
      <c r="B1967" t="s">
        <v>1199</v>
      </c>
      <c r="C1967" t="s">
        <v>1200</v>
      </c>
      <c r="D1967" t="s">
        <v>1201</v>
      </c>
      <c r="E1967" t="s">
        <v>12</v>
      </c>
      <c r="F1967" t="s">
        <v>1202</v>
      </c>
      <c r="G1967" s="1">
        <v>43689</v>
      </c>
      <c r="H1967" s="1">
        <v>43701</v>
      </c>
      <c r="I1967" s="1">
        <v>44796</v>
      </c>
      <c r="J1967" s="966" t="s">
        <v>9918</v>
      </c>
      <c r="K1967" t="s">
        <v>9920</v>
      </c>
      <c r="L1967" t="s">
        <v>9919</v>
      </c>
      <c r="M1967" t="s">
        <v>9918</v>
      </c>
      <c r="N1967" t="s">
        <v>9919</v>
      </c>
    </row>
    <row r="1968" spans="1:14" x14ac:dyDescent="0.25">
      <c r="A1968" s="3">
        <v>1965</v>
      </c>
      <c r="B1968" t="s">
        <v>1184</v>
      </c>
      <c r="C1968" t="s">
        <v>1185</v>
      </c>
      <c r="D1968" t="s">
        <v>1186</v>
      </c>
      <c r="E1968" t="s">
        <v>12</v>
      </c>
      <c r="F1968" t="s">
        <v>1187</v>
      </c>
      <c r="G1968" s="1">
        <v>43685</v>
      </c>
      <c r="H1968" s="1">
        <v>43694</v>
      </c>
      <c r="I1968" s="1">
        <v>45520</v>
      </c>
      <c r="J1968" s="966" t="s">
        <v>9795</v>
      </c>
      <c r="K1968" t="s">
        <v>9797</v>
      </c>
      <c r="L1968" t="s">
        <v>9796</v>
      </c>
      <c r="M1968" t="s">
        <v>20321</v>
      </c>
      <c r="N1968" t="s">
        <v>9796</v>
      </c>
    </row>
    <row r="1969" spans="1:14" x14ac:dyDescent="0.25">
      <c r="A1969" s="3">
        <v>1966</v>
      </c>
      <c r="B1969" t="s">
        <v>1184</v>
      </c>
      <c r="C1969" t="s">
        <v>1185</v>
      </c>
      <c r="D1969" t="s">
        <v>1186</v>
      </c>
      <c r="E1969" t="s">
        <v>12</v>
      </c>
      <c r="F1969" t="s">
        <v>1187</v>
      </c>
      <c r="G1969" s="1">
        <v>43685</v>
      </c>
      <c r="H1969" s="1">
        <v>43694</v>
      </c>
      <c r="I1969" s="1">
        <v>45520</v>
      </c>
      <c r="J1969" s="966" t="s">
        <v>9795</v>
      </c>
      <c r="K1969" t="s">
        <v>9797</v>
      </c>
      <c r="L1969" t="s">
        <v>9796</v>
      </c>
      <c r="M1969" t="s">
        <v>9795</v>
      </c>
      <c r="N1969" t="s">
        <v>9796</v>
      </c>
    </row>
    <row r="1970" spans="1:14" x14ac:dyDescent="0.25">
      <c r="A1970" s="3">
        <v>1967</v>
      </c>
      <c r="B1970" t="s">
        <v>1207</v>
      </c>
      <c r="C1970" t="s">
        <v>1208</v>
      </c>
      <c r="D1970" t="s">
        <v>1209</v>
      </c>
      <c r="E1970" t="s">
        <v>12</v>
      </c>
      <c r="F1970" t="s">
        <v>1210</v>
      </c>
      <c r="G1970" s="1">
        <v>43684</v>
      </c>
      <c r="H1970" s="1">
        <v>43685</v>
      </c>
      <c r="I1970" s="1">
        <v>44415</v>
      </c>
      <c r="J1970" s="966" t="s">
        <v>16158</v>
      </c>
      <c r="K1970" t="s">
        <v>16159</v>
      </c>
      <c r="L1970" t="s">
        <v>16160</v>
      </c>
      <c r="M1970" t="s">
        <v>16158</v>
      </c>
      <c r="N1970" t="s">
        <v>16160</v>
      </c>
    </row>
    <row r="1971" spans="1:14" x14ac:dyDescent="0.25">
      <c r="A1971" s="3">
        <v>1968</v>
      </c>
      <c r="B1971" t="s">
        <v>1207</v>
      </c>
      <c r="C1971" t="s">
        <v>1208</v>
      </c>
      <c r="D1971" t="s">
        <v>1209</v>
      </c>
      <c r="E1971" t="s">
        <v>12</v>
      </c>
      <c r="F1971" t="s">
        <v>1210</v>
      </c>
      <c r="G1971" s="1">
        <v>43684</v>
      </c>
      <c r="H1971" s="1">
        <v>43685</v>
      </c>
      <c r="I1971" s="1">
        <v>44415</v>
      </c>
      <c r="J1971" s="966" t="s">
        <v>16158</v>
      </c>
      <c r="K1971" t="s">
        <v>16159</v>
      </c>
      <c r="L1971" t="s">
        <v>16160</v>
      </c>
      <c r="M1971" t="s">
        <v>16158</v>
      </c>
      <c r="N1971" t="s">
        <v>16160</v>
      </c>
    </row>
    <row r="1972" spans="1:14" x14ac:dyDescent="0.25">
      <c r="A1972" s="3">
        <v>1969</v>
      </c>
      <c r="B1972" t="s">
        <v>1236</v>
      </c>
      <c r="C1972" t="s">
        <v>1237</v>
      </c>
      <c r="D1972" t="s">
        <v>1238</v>
      </c>
      <c r="E1972" t="s">
        <v>12</v>
      </c>
      <c r="F1972" t="s">
        <v>1239</v>
      </c>
      <c r="G1972" s="1">
        <v>43703</v>
      </c>
      <c r="H1972" s="1">
        <v>43708</v>
      </c>
      <c r="I1972" s="1">
        <v>44803</v>
      </c>
      <c r="J1972" s="966" t="s">
        <v>9955</v>
      </c>
      <c r="K1972" t="s">
        <v>9957</v>
      </c>
      <c r="L1972" t="s">
        <v>9956</v>
      </c>
      <c r="M1972" t="s">
        <v>9955</v>
      </c>
      <c r="N1972" t="s">
        <v>9956</v>
      </c>
    </row>
    <row r="1973" spans="1:14" x14ac:dyDescent="0.25">
      <c r="A1973" s="3">
        <v>1970</v>
      </c>
      <c r="B1973" t="s">
        <v>1228</v>
      </c>
      <c r="C1973" t="s">
        <v>1229</v>
      </c>
      <c r="D1973" t="s">
        <v>1230</v>
      </c>
      <c r="E1973" t="s">
        <v>12</v>
      </c>
      <c r="F1973" t="s">
        <v>1231</v>
      </c>
      <c r="G1973" s="1">
        <v>43703</v>
      </c>
      <c r="H1973" s="1">
        <v>43708</v>
      </c>
      <c r="I1973" s="1">
        <v>44803</v>
      </c>
      <c r="J1973" s="966" t="s">
        <v>9927</v>
      </c>
      <c r="K1973" t="s">
        <v>9929</v>
      </c>
      <c r="L1973" t="s">
        <v>9928</v>
      </c>
      <c r="M1973" t="s">
        <v>9927</v>
      </c>
      <c r="N1973" t="s">
        <v>9928</v>
      </c>
    </row>
    <row r="1974" spans="1:14" x14ac:dyDescent="0.25">
      <c r="A1974" s="3">
        <v>1971</v>
      </c>
      <c r="B1974" t="s">
        <v>1228</v>
      </c>
      <c r="C1974" t="s">
        <v>1229</v>
      </c>
      <c r="D1974" t="s">
        <v>1230</v>
      </c>
      <c r="E1974" t="s">
        <v>12</v>
      </c>
      <c r="F1974" t="s">
        <v>1231</v>
      </c>
      <c r="G1974" s="1">
        <v>43703</v>
      </c>
      <c r="H1974" s="1">
        <v>43708</v>
      </c>
      <c r="I1974" s="1">
        <v>44803</v>
      </c>
      <c r="J1974" s="966" t="s">
        <v>9935</v>
      </c>
      <c r="K1974" t="s">
        <v>9937</v>
      </c>
      <c r="L1974" t="s">
        <v>9936</v>
      </c>
      <c r="M1974" t="s">
        <v>9935</v>
      </c>
      <c r="N1974" t="s">
        <v>9936</v>
      </c>
    </row>
    <row r="1975" spans="1:14" x14ac:dyDescent="0.25">
      <c r="A1975" s="3">
        <v>1972</v>
      </c>
      <c r="B1975" t="s">
        <v>1172</v>
      </c>
      <c r="C1975" t="s">
        <v>1173</v>
      </c>
      <c r="D1975" t="s">
        <v>1174</v>
      </c>
      <c r="E1975" t="s">
        <v>12</v>
      </c>
      <c r="F1975" t="s">
        <v>1175</v>
      </c>
      <c r="G1975" s="1">
        <v>43685</v>
      </c>
      <c r="H1975" s="1">
        <v>43707</v>
      </c>
      <c r="I1975" s="1">
        <v>45533</v>
      </c>
      <c r="J1975" s="966" t="s">
        <v>9738</v>
      </c>
      <c r="K1975" t="s">
        <v>9740</v>
      </c>
      <c r="L1975" t="s">
        <v>9739</v>
      </c>
      <c r="M1975" t="s">
        <v>9738</v>
      </c>
      <c r="N1975" t="s">
        <v>9739</v>
      </c>
    </row>
    <row r="1976" spans="1:14" x14ac:dyDescent="0.25">
      <c r="A1976" s="3">
        <v>1973</v>
      </c>
      <c r="B1976" t="s">
        <v>1172</v>
      </c>
      <c r="C1976" t="s">
        <v>1173</v>
      </c>
      <c r="D1976" t="s">
        <v>1174</v>
      </c>
      <c r="E1976" t="s">
        <v>12</v>
      </c>
      <c r="F1976" t="s">
        <v>1175</v>
      </c>
      <c r="G1976" s="1">
        <v>43685</v>
      </c>
      <c r="H1976" s="1">
        <v>43707</v>
      </c>
      <c r="I1976" s="1">
        <v>45533</v>
      </c>
      <c r="J1976" s="966" t="s">
        <v>9747</v>
      </c>
      <c r="K1976" t="s">
        <v>9749</v>
      </c>
      <c r="L1976" t="s">
        <v>9748</v>
      </c>
      <c r="M1976" t="s">
        <v>9747</v>
      </c>
      <c r="N1976" t="s">
        <v>9748</v>
      </c>
    </row>
    <row r="1977" spans="1:14" x14ac:dyDescent="0.25">
      <c r="A1977" s="3">
        <v>1974</v>
      </c>
      <c r="B1977" t="s">
        <v>1172</v>
      </c>
      <c r="C1977" t="s">
        <v>1173</v>
      </c>
      <c r="D1977" t="s">
        <v>1174</v>
      </c>
      <c r="E1977" t="s">
        <v>12</v>
      </c>
      <c r="F1977" t="s">
        <v>1175</v>
      </c>
      <c r="G1977" s="1">
        <v>43685</v>
      </c>
      <c r="H1977" s="1">
        <v>43707</v>
      </c>
      <c r="I1977" s="1">
        <v>45533</v>
      </c>
      <c r="J1977" s="966" t="s">
        <v>9753</v>
      </c>
      <c r="K1977" t="s">
        <v>9755</v>
      </c>
      <c r="L1977" t="s">
        <v>9754</v>
      </c>
      <c r="M1977" t="s">
        <v>9753</v>
      </c>
      <c r="N1977" t="s">
        <v>9754</v>
      </c>
    </row>
    <row r="1978" spans="1:14" x14ac:dyDescent="0.25">
      <c r="A1978" s="3">
        <v>1975</v>
      </c>
      <c r="B1978" t="s">
        <v>1180</v>
      </c>
      <c r="C1978" t="s">
        <v>1181</v>
      </c>
      <c r="D1978" t="s">
        <v>1182</v>
      </c>
      <c r="E1978" t="s">
        <v>12</v>
      </c>
      <c r="F1978" t="s">
        <v>1183</v>
      </c>
      <c r="G1978" s="1">
        <v>43685</v>
      </c>
      <c r="H1978" s="1">
        <v>43710</v>
      </c>
      <c r="I1978" s="1">
        <v>45536</v>
      </c>
      <c r="J1978" s="966" t="s">
        <v>9780</v>
      </c>
      <c r="K1978" t="s">
        <v>9782</v>
      </c>
      <c r="L1978" t="s">
        <v>9781</v>
      </c>
      <c r="M1978" t="s">
        <v>9780</v>
      </c>
      <c r="N1978" t="s">
        <v>9781</v>
      </c>
    </row>
    <row r="1979" spans="1:14" x14ac:dyDescent="0.25">
      <c r="A1979" s="3">
        <v>1976</v>
      </c>
      <c r="B1979" t="s">
        <v>1180</v>
      </c>
      <c r="C1979" t="s">
        <v>1181</v>
      </c>
      <c r="D1979" t="s">
        <v>1182</v>
      </c>
      <c r="E1979" t="s">
        <v>12</v>
      </c>
      <c r="F1979" t="s">
        <v>1183</v>
      </c>
      <c r="G1979" s="1">
        <v>43685</v>
      </c>
      <c r="H1979" s="1">
        <v>43710</v>
      </c>
      <c r="I1979" s="1">
        <v>45536</v>
      </c>
      <c r="J1979" s="966" t="s">
        <v>9789</v>
      </c>
      <c r="K1979" t="s">
        <v>9791</v>
      </c>
      <c r="L1979" t="s">
        <v>9790</v>
      </c>
      <c r="M1979" t="s">
        <v>9789</v>
      </c>
      <c r="N1979" t="s">
        <v>9790</v>
      </c>
    </row>
    <row r="1980" spans="1:14" x14ac:dyDescent="0.25">
      <c r="A1980" s="3">
        <v>1977</v>
      </c>
      <c r="B1980" t="s">
        <v>1194</v>
      </c>
      <c r="C1980" t="s">
        <v>1195</v>
      </c>
      <c r="D1980" t="s">
        <v>1196</v>
      </c>
      <c r="E1980" t="s">
        <v>12</v>
      </c>
      <c r="F1980" t="s">
        <v>1269</v>
      </c>
      <c r="G1980" s="1">
        <v>43668</v>
      </c>
      <c r="H1980" s="1">
        <v>43720</v>
      </c>
      <c r="I1980" s="1">
        <v>45546</v>
      </c>
      <c r="J1980" s="966" t="s">
        <v>20322</v>
      </c>
      <c r="K1980" t="s">
        <v>20323</v>
      </c>
      <c r="L1980" t="s">
        <v>20324</v>
      </c>
      <c r="M1980" t="s">
        <v>20322</v>
      </c>
      <c r="N1980" t="s">
        <v>20324</v>
      </c>
    </row>
    <row r="1981" spans="1:14" x14ac:dyDescent="0.25">
      <c r="A1981" s="3">
        <v>1978</v>
      </c>
      <c r="B1981" t="s">
        <v>1194</v>
      </c>
      <c r="C1981" t="s">
        <v>1195</v>
      </c>
      <c r="D1981" t="s">
        <v>1196</v>
      </c>
      <c r="E1981" t="s">
        <v>12</v>
      </c>
      <c r="F1981" t="s">
        <v>1269</v>
      </c>
      <c r="G1981" s="1">
        <v>43668</v>
      </c>
      <c r="H1981" s="1">
        <v>43720</v>
      </c>
      <c r="I1981" s="1">
        <v>45546</v>
      </c>
      <c r="J1981" s="966" t="s">
        <v>20325</v>
      </c>
      <c r="K1981" t="s">
        <v>20326</v>
      </c>
      <c r="L1981" t="s">
        <v>20327</v>
      </c>
      <c r="M1981" t="s">
        <v>20325</v>
      </c>
      <c r="N1981" t="s">
        <v>20327</v>
      </c>
    </row>
    <row r="1982" spans="1:14" x14ac:dyDescent="0.25">
      <c r="A1982" s="3">
        <v>1979</v>
      </c>
      <c r="B1982" t="s">
        <v>1194</v>
      </c>
      <c r="C1982" t="s">
        <v>1195</v>
      </c>
      <c r="D1982" t="s">
        <v>1196</v>
      </c>
      <c r="E1982" t="s">
        <v>12</v>
      </c>
      <c r="F1982" t="s">
        <v>1269</v>
      </c>
      <c r="G1982" s="1">
        <v>43668</v>
      </c>
      <c r="H1982" s="1">
        <v>43720</v>
      </c>
      <c r="I1982" s="1">
        <v>45546</v>
      </c>
      <c r="J1982" s="966" t="s">
        <v>20328</v>
      </c>
      <c r="K1982" t="s">
        <v>20329</v>
      </c>
      <c r="L1982" t="s">
        <v>20330</v>
      </c>
      <c r="M1982" t="s">
        <v>20328</v>
      </c>
      <c r="N1982" t="s">
        <v>20330</v>
      </c>
    </row>
    <row r="1983" spans="1:14" x14ac:dyDescent="0.25">
      <c r="A1983" s="3">
        <v>1980</v>
      </c>
      <c r="B1983" t="s">
        <v>1194</v>
      </c>
      <c r="C1983" t="s">
        <v>1195</v>
      </c>
      <c r="D1983" t="s">
        <v>1196</v>
      </c>
      <c r="E1983" t="s">
        <v>12</v>
      </c>
      <c r="F1983" t="s">
        <v>1269</v>
      </c>
      <c r="G1983" s="1">
        <v>43668</v>
      </c>
      <c r="H1983" s="1">
        <v>43720</v>
      </c>
      <c r="I1983" s="1">
        <v>45546</v>
      </c>
      <c r="J1983" s="966" t="s">
        <v>20331</v>
      </c>
      <c r="K1983" t="s">
        <v>20332</v>
      </c>
      <c r="L1983" t="s">
        <v>20333</v>
      </c>
      <c r="M1983" t="s">
        <v>20331</v>
      </c>
      <c r="N1983" t="s">
        <v>20333</v>
      </c>
    </row>
    <row r="1984" spans="1:14" x14ac:dyDescent="0.25">
      <c r="A1984" s="3">
        <v>1981</v>
      </c>
      <c r="B1984" t="s">
        <v>1194</v>
      </c>
      <c r="C1984" t="s">
        <v>1195</v>
      </c>
      <c r="D1984" t="s">
        <v>1196</v>
      </c>
      <c r="E1984" t="s">
        <v>12</v>
      </c>
      <c r="F1984" t="s">
        <v>1269</v>
      </c>
      <c r="G1984" s="1">
        <v>43668</v>
      </c>
      <c r="H1984" s="1">
        <v>43720</v>
      </c>
      <c r="I1984" s="1">
        <v>45546</v>
      </c>
      <c r="J1984" s="966" t="s">
        <v>20334</v>
      </c>
      <c r="K1984" t="s">
        <v>20335</v>
      </c>
      <c r="L1984" t="s">
        <v>20336</v>
      </c>
      <c r="M1984" t="s">
        <v>20334</v>
      </c>
      <c r="N1984" t="s">
        <v>20336</v>
      </c>
    </row>
    <row r="1985" spans="1:14" x14ac:dyDescent="0.25">
      <c r="A1985" s="3">
        <v>1982</v>
      </c>
      <c r="B1985" t="s">
        <v>1194</v>
      </c>
      <c r="C1985" t="s">
        <v>1195</v>
      </c>
      <c r="D1985" t="s">
        <v>1196</v>
      </c>
      <c r="E1985" t="s">
        <v>12</v>
      </c>
      <c r="F1985" t="s">
        <v>1269</v>
      </c>
      <c r="G1985" s="1">
        <v>43668</v>
      </c>
      <c r="H1985" s="1">
        <v>43720</v>
      </c>
      <c r="I1985" s="1">
        <v>45546</v>
      </c>
      <c r="J1985" s="966" t="s">
        <v>20334</v>
      </c>
      <c r="K1985" t="s">
        <v>20335</v>
      </c>
      <c r="L1985" t="s">
        <v>20336</v>
      </c>
      <c r="M1985" t="s">
        <v>20334</v>
      </c>
      <c r="N1985" t="s">
        <v>20336</v>
      </c>
    </row>
    <row r="1986" spans="1:14" x14ac:dyDescent="0.25">
      <c r="A1986" s="3">
        <v>1983</v>
      </c>
      <c r="B1986" t="s">
        <v>1194</v>
      </c>
      <c r="C1986" t="s">
        <v>1195</v>
      </c>
      <c r="D1986" t="s">
        <v>1196</v>
      </c>
      <c r="E1986" t="s">
        <v>12</v>
      </c>
      <c r="F1986" t="s">
        <v>1269</v>
      </c>
      <c r="G1986" s="1">
        <v>43668</v>
      </c>
      <c r="H1986" s="1">
        <v>43720</v>
      </c>
      <c r="I1986" s="1">
        <v>45546</v>
      </c>
      <c r="J1986" s="966" t="s">
        <v>20337</v>
      </c>
      <c r="K1986" t="s">
        <v>20338</v>
      </c>
      <c r="L1986" t="s">
        <v>20339</v>
      </c>
      <c r="M1986" t="s">
        <v>20337</v>
      </c>
      <c r="N1986" t="s">
        <v>20339</v>
      </c>
    </row>
    <row r="1987" spans="1:14" x14ac:dyDescent="0.25">
      <c r="A1987" s="3">
        <v>1984</v>
      </c>
      <c r="B1987" t="s">
        <v>1194</v>
      </c>
      <c r="C1987" t="s">
        <v>1195</v>
      </c>
      <c r="D1987" t="s">
        <v>1196</v>
      </c>
      <c r="E1987" t="s">
        <v>12</v>
      </c>
      <c r="F1987" t="s">
        <v>1269</v>
      </c>
      <c r="G1987" s="1">
        <v>43668</v>
      </c>
      <c r="H1987" s="1">
        <v>43720</v>
      </c>
      <c r="I1987" s="1">
        <v>45546</v>
      </c>
      <c r="J1987" s="966" t="s">
        <v>20340</v>
      </c>
      <c r="K1987" t="s">
        <v>20341</v>
      </c>
      <c r="L1987" t="s">
        <v>20342</v>
      </c>
      <c r="M1987" t="s">
        <v>20340</v>
      </c>
      <c r="N1987" t="s">
        <v>20342</v>
      </c>
    </row>
    <row r="1988" spans="1:14" x14ac:dyDescent="0.25">
      <c r="A1988" s="3">
        <v>1985</v>
      </c>
      <c r="B1988" t="s">
        <v>1194</v>
      </c>
      <c r="C1988" t="s">
        <v>1195</v>
      </c>
      <c r="D1988" t="s">
        <v>1196</v>
      </c>
      <c r="E1988" t="s">
        <v>12</v>
      </c>
      <c r="F1988" t="s">
        <v>1269</v>
      </c>
      <c r="G1988" s="1">
        <v>43668</v>
      </c>
      <c r="H1988" s="1">
        <v>43720</v>
      </c>
      <c r="I1988" s="1">
        <v>45546</v>
      </c>
      <c r="J1988" s="966" t="s">
        <v>20343</v>
      </c>
      <c r="K1988" t="s">
        <v>20344</v>
      </c>
      <c r="L1988" t="s">
        <v>20345</v>
      </c>
      <c r="M1988" t="s">
        <v>20343</v>
      </c>
      <c r="N1988" t="s">
        <v>20345</v>
      </c>
    </row>
    <row r="1989" spans="1:14" x14ac:dyDescent="0.25">
      <c r="A1989" s="3">
        <v>1986</v>
      </c>
      <c r="B1989" t="s">
        <v>1194</v>
      </c>
      <c r="C1989" t="s">
        <v>1195</v>
      </c>
      <c r="D1989" t="s">
        <v>1196</v>
      </c>
      <c r="E1989" t="s">
        <v>12</v>
      </c>
      <c r="F1989" t="s">
        <v>1269</v>
      </c>
      <c r="G1989" s="1">
        <v>43668</v>
      </c>
      <c r="H1989" s="1">
        <v>43720</v>
      </c>
      <c r="I1989" s="1">
        <v>45546</v>
      </c>
      <c r="J1989" s="966" t="s">
        <v>20346</v>
      </c>
      <c r="K1989" t="s">
        <v>20347</v>
      </c>
      <c r="L1989" t="s">
        <v>20348</v>
      </c>
      <c r="M1989" t="s">
        <v>20346</v>
      </c>
      <c r="N1989" t="s">
        <v>20348</v>
      </c>
    </row>
    <row r="1990" spans="1:14" x14ac:dyDescent="0.25">
      <c r="A1990" s="3">
        <v>1987</v>
      </c>
      <c r="B1990" t="s">
        <v>1194</v>
      </c>
      <c r="C1990" t="s">
        <v>1195</v>
      </c>
      <c r="D1990" t="s">
        <v>1196</v>
      </c>
      <c r="E1990" t="s">
        <v>12</v>
      </c>
      <c r="F1990" t="s">
        <v>1269</v>
      </c>
      <c r="G1990" s="1">
        <v>43668</v>
      </c>
      <c r="H1990" s="1">
        <v>43720</v>
      </c>
      <c r="I1990" s="1">
        <v>45546</v>
      </c>
      <c r="J1990" s="966" t="s">
        <v>20349</v>
      </c>
      <c r="K1990" t="s">
        <v>20350</v>
      </c>
      <c r="L1990" t="s">
        <v>20351</v>
      </c>
      <c r="M1990" t="s">
        <v>20349</v>
      </c>
      <c r="N1990" t="s">
        <v>20351</v>
      </c>
    </row>
    <row r="1991" spans="1:14" x14ac:dyDescent="0.25">
      <c r="A1991" s="3">
        <v>1988</v>
      </c>
      <c r="B1991" t="s">
        <v>1194</v>
      </c>
      <c r="C1991" t="s">
        <v>1195</v>
      </c>
      <c r="D1991" t="s">
        <v>1196</v>
      </c>
      <c r="E1991" t="s">
        <v>12</v>
      </c>
      <c r="F1991" t="s">
        <v>1269</v>
      </c>
      <c r="G1991" s="1">
        <v>43668</v>
      </c>
      <c r="H1991" s="1">
        <v>43720</v>
      </c>
      <c r="I1991" s="1">
        <v>45546</v>
      </c>
      <c r="J1991" s="966" t="s">
        <v>20352</v>
      </c>
      <c r="K1991" t="s">
        <v>20353</v>
      </c>
      <c r="L1991" t="s">
        <v>20354</v>
      </c>
      <c r="M1991" t="s">
        <v>20352</v>
      </c>
      <c r="N1991" t="s">
        <v>20354</v>
      </c>
    </row>
    <row r="1992" spans="1:14" x14ac:dyDescent="0.25">
      <c r="A1992" s="3">
        <v>1989</v>
      </c>
      <c r="B1992" t="s">
        <v>1244</v>
      </c>
      <c r="C1992" t="s">
        <v>1245</v>
      </c>
      <c r="D1992" t="s">
        <v>1246</v>
      </c>
      <c r="E1992" t="s">
        <v>12</v>
      </c>
      <c r="F1992" t="s">
        <v>1247</v>
      </c>
      <c r="G1992" s="1">
        <v>43704</v>
      </c>
      <c r="H1992" s="1">
        <v>43715</v>
      </c>
      <c r="I1992" s="1">
        <v>44810</v>
      </c>
      <c r="J1992" s="966" t="s">
        <v>5780</v>
      </c>
      <c r="K1992" t="s">
        <v>5782</v>
      </c>
      <c r="L1992" t="s">
        <v>12</v>
      </c>
      <c r="M1992" t="s">
        <v>5780</v>
      </c>
      <c r="N1992" t="s">
        <v>5781</v>
      </c>
    </row>
    <row r="1993" spans="1:14" x14ac:dyDescent="0.25">
      <c r="A1993" s="3">
        <v>1990</v>
      </c>
      <c r="B1993" t="s">
        <v>1215</v>
      </c>
      <c r="C1993" t="s">
        <v>1216</v>
      </c>
      <c r="D1993" t="s">
        <v>1217</v>
      </c>
      <c r="E1993" t="s">
        <v>12</v>
      </c>
      <c r="F1993" t="s">
        <v>1218</v>
      </c>
      <c r="G1993" s="1">
        <v>43706</v>
      </c>
      <c r="H1993" s="1">
        <v>43714</v>
      </c>
      <c r="I1993" s="1">
        <v>44809</v>
      </c>
      <c r="J1993" s="966" t="s">
        <v>20355</v>
      </c>
      <c r="K1993" t="s">
        <v>20356</v>
      </c>
      <c r="L1993" t="s">
        <v>20357</v>
      </c>
      <c r="M1993" t="s">
        <v>20355</v>
      </c>
      <c r="N1993" t="s">
        <v>20357</v>
      </c>
    </row>
    <row r="1994" spans="1:14" x14ac:dyDescent="0.25">
      <c r="A1994" s="3">
        <v>1991</v>
      </c>
      <c r="B1994" t="s">
        <v>1203</v>
      </c>
      <c r="C1994" t="s">
        <v>1204</v>
      </c>
      <c r="D1994" t="s">
        <v>1205</v>
      </c>
      <c r="E1994" t="s">
        <v>12</v>
      </c>
      <c r="F1994" t="s">
        <v>1206</v>
      </c>
      <c r="G1994" s="1">
        <v>43696</v>
      </c>
      <c r="H1994" s="1">
        <v>43700</v>
      </c>
      <c r="I1994" s="1">
        <v>45526</v>
      </c>
      <c r="J1994" s="966" t="s">
        <v>9461</v>
      </c>
      <c r="K1994" t="s">
        <v>9463</v>
      </c>
      <c r="L1994" t="s">
        <v>12</v>
      </c>
      <c r="M1994" t="s">
        <v>9461</v>
      </c>
      <c r="N1994" t="s">
        <v>9462</v>
      </c>
    </row>
    <row r="1995" spans="1:14" x14ac:dyDescent="0.25">
      <c r="A1995" s="3">
        <v>1992</v>
      </c>
      <c r="B1995" t="s">
        <v>1283</v>
      </c>
      <c r="C1995" t="s">
        <v>1284</v>
      </c>
      <c r="D1995" t="s">
        <v>1285</v>
      </c>
      <c r="E1995" t="s">
        <v>12</v>
      </c>
      <c r="F1995" t="s">
        <v>1286</v>
      </c>
      <c r="G1995" s="1">
        <v>43718</v>
      </c>
      <c r="H1995" s="1">
        <v>43726</v>
      </c>
      <c r="I1995" s="1">
        <v>44821</v>
      </c>
      <c r="J1995" s="966" t="s">
        <v>9531</v>
      </c>
      <c r="K1995" t="s">
        <v>9533</v>
      </c>
      <c r="L1995" t="s">
        <v>12</v>
      </c>
      <c r="M1995" t="s">
        <v>9531</v>
      </c>
      <c r="N1995" t="s">
        <v>9532</v>
      </c>
    </row>
    <row r="1996" spans="1:14" x14ac:dyDescent="0.25">
      <c r="A1996" s="3">
        <v>1993</v>
      </c>
      <c r="B1996" t="s">
        <v>1287</v>
      </c>
      <c r="C1996" t="s">
        <v>1288</v>
      </c>
      <c r="D1996" t="s">
        <v>1289</v>
      </c>
      <c r="E1996" t="s">
        <v>12</v>
      </c>
      <c r="F1996" t="s">
        <v>1290</v>
      </c>
      <c r="G1996" s="1">
        <v>43720</v>
      </c>
      <c r="H1996" s="1">
        <v>43723</v>
      </c>
      <c r="I1996" s="1">
        <v>44088</v>
      </c>
      <c r="J1996" s="966" t="s">
        <v>5052</v>
      </c>
      <c r="K1996" t="s">
        <v>5054</v>
      </c>
      <c r="L1996" t="s">
        <v>5053</v>
      </c>
      <c r="M1996" t="s">
        <v>5052</v>
      </c>
      <c r="N1996" t="s">
        <v>5053</v>
      </c>
    </row>
    <row r="1997" spans="1:14" x14ac:dyDescent="0.25">
      <c r="A1997" s="3">
        <v>1994</v>
      </c>
      <c r="B1997" t="s">
        <v>1287</v>
      </c>
      <c r="C1997" t="s">
        <v>1288</v>
      </c>
      <c r="D1997" t="s">
        <v>1289</v>
      </c>
      <c r="E1997" t="s">
        <v>12</v>
      </c>
      <c r="F1997" t="s">
        <v>1290</v>
      </c>
      <c r="G1997" s="1">
        <v>43720</v>
      </c>
      <c r="H1997" s="1">
        <v>43723</v>
      </c>
      <c r="I1997" s="1">
        <v>44088</v>
      </c>
      <c r="J1997" s="966" t="s">
        <v>5052</v>
      </c>
      <c r="K1997" t="s">
        <v>5054</v>
      </c>
      <c r="L1997" t="s">
        <v>5053</v>
      </c>
      <c r="M1997" t="s">
        <v>5052</v>
      </c>
      <c r="N1997" t="s">
        <v>5053</v>
      </c>
    </row>
    <row r="1998" spans="1:14" x14ac:dyDescent="0.25">
      <c r="A1998" s="3">
        <v>1995</v>
      </c>
      <c r="B1998" t="s">
        <v>1287</v>
      </c>
      <c r="C1998" t="s">
        <v>1288</v>
      </c>
      <c r="D1998" t="s">
        <v>1289</v>
      </c>
      <c r="E1998" t="s">
        <v>12</v>
      </c>
      <c r="F1998" t="s">
        <v>1290</v>
      </c>
      <c r="G1998" s="1">
        <v>43720</v>
      </c>
      <c r="H1998" s="1">
        <v>43723</v>
      </c>
      <c r="I1998" s="1">
        <v>44088</v>
      </c>
      <c r="J1998" s="966" t="s">
        <v>5061</v>
      </c>
      <c r="K1998" t="s">
        <v>5063</v>
      </c>
      <c r="L1998" t="s">
        <v>5062</v>
      </c>
      <c r="M1998" t="s">
        <v>5061</v>
      </c>
      <c r="N1998" t="s">
        <v>5062</v>
      </c>
    </row>
    <row r="1999" spans="1:14" x14ac:dyDescent="0.25">
      <c r="A1999" s="3">
        <v>1996</v>
      </c>
      <c r="B1999" t="s">
        <v>1287</v>
      </c>
      <c r="C1999" t="s">
        <v>1288</v>
      </c>
      <c r="D1999" t="s">
        <v>1289</v>
      </c>
      <c r="E1999" t="s">
        <v>12</v>
      </c>
      <c r="F1999" t="s">
        <v>1290</v>
      </c>
      <c r="G1999" s="1">
        <v>43720</v>
      </c>
      <c r="H1999" s="1">
        <v>43723</v>
      </c>
      <c r="I1999" s="1">
        <v>44088</v>
      </c>
      <c r="J1999" s="966" t="s">
        <v>5061</v>
      </c>
      <c r="K1999" t="s">
        <v>5063</v>
      </c>
      <c r="L1999" t="s">
        <v>5062</v>
      </c>
      <c r="M1999" t="s">
        <v>5061</v>
      </c>
      <c r="N1999" t="s">
        <v>5062</v>
      </c>
    </row>
    <row r="2000" spans="1:14" x14ac:dyDescent="0.25">
      <c r="A2000" s="3">
        <v>1997</v>
      </c>
      <c r="B2000" t="s">
        <v>1287</v>
      </c>
      <c r="C2000" t="s">
        <v>1288</v>
      </c>
      <c r="D2000" t="s">
        <v>1289</v>
      </c>
      <c r="E2000" t="s">
        <v>12</v>
      </c>
      <c r="F2000" t="s">
        <v>1290</v>
      </c>
      <c r="G2000" s="1">
        <v>43720</v>
      </c>
      <c r="H2000" s="1">
        <v>43723</v>
      </c>
      <c r="I2000" s="1">
        <v>44088</v>
      </c>
      <c r="J2000" s="966" t="s">
        <v>5067</v>
      </c>
      <c r="K2000" t="s">
        <v>5069</v>
      </c>
      <c r="L2000" t="s">
        <v>5068</v>
      </c>
      <c r="M2000" t="s">
        <v>5067</v>
      </c>
      <c r="N2000" t="s">
        <v>5068</v>
      </c>
    </row>
    <row r="2001" spans="1:14" x14ac:dyDescent="0.25">
      <c r="A2001" s="3">
        <v>1998</v>
      </c>
      <c r="B2001" t="s">
        <v>1287</v>
      </c>
      <c r="C2001" t="s">
        <v>1288</v>
      </c>
      <c r="D2001" t="s">
        <v>1289</v>
      </c>
      <c r="E2001" t="s">
        <v>12</v>
      </c>
      <c r="F2001" t="s">
        <v>1290</v>
      </c>
      <c r="G2001" s="1">
        <v>43720</v>
      </c>
      <c r="H2001" s="1">
        <v>43723</v>
      </c>
      <c r="I2001" s="1">
        <v>44088</v>
      </c>
      <c r="J2001" s="966" t="s">
        <v>5067</v>
      </c>
      <c r="K2001" t="s">
        <v>5069</v>
      </c>
      <c r="L2001" t="s">
        <v>5068</v>
      </c>
      <c r="M2001" t="s">
        <v>5067</v>
      </c>
      <c r="N2001" t="s">
        <v>5068</v>
      </c>
    </row>
    <row r="2002" spans="1:14" x14ac:dyDescent="0.25">
      <c r="A2002" s="3">
        <v>1999</v>
      </c>
      <c r="B2002" t="s">
        <v>1287</v>
      </c>
      <c r="C2002" t="s">
        <v>1288</v>
      </c>
      <c r="D2002" t="s">
        <v>1289</v>
      </c>
      <c r="E2002" t="s">
        <v>12</v>
      </c>
      <c r="F2002" t="s">
        <v>1290</v>
      </c>
      <c r="G2002" s="1">
        <v>43720</v>
      </c>
      <c r="H2002" s="1">
        <v>43723</v>
      </c>
      <c r="I2002" s="1">
        <v>44088</v>
      </c>
      <c r="J2002" s="966" t="s">
        <v>5072</v>
      </c>
      <c r="K2002" t="s">
        <v>5074</v>
      </c>
      <c r="L2002" t="s">
        <v>5073</v>
      </c>
      <c r="M2002" t="s">
        <v>5072</v>
      </c>
      <c r="N2002" t="s">
        <v>5073</v>
      </c>
    </row>
    <row r="2003" spans="1:14" x14ac:dyDescent="0.25">
      <c r="A2003" s="3">
        <v>2000</v>
      </c>
      <c r="B2003" t="s">
        <v>1287</v>
      </c>
      <c r="C2003" t="s">
        <v>1288</v>
      </c>
      <c r="D2003" t="s">
        <v>1289</v>
      </c>
      <c r="E2003" t="s">
        <v>12</v>
      </c>
      <c r="F2003" t="s">
        <v>1290</v>
      </c>
      <c r="G2003" s="1">
        <v>43720</v>
      </c>
      <c r="H2003" s="1">
        <v>43723</v>
      </c>
      <c r="I2003" s="1">
        <v>44088</v>
      </c>
      <c r="J2003" s="966" t="s">
        <v>5072</v>
      </c>
      <c r="K2003" t="s">
        <v>5074</v>
      </c>
      <c r="L2003" t="s">
        <v>5073</v>
      </c>
      <c r="M2003" t="s">
        <v>5072</v>
      </c>
      <c r="N2003" t="s">
        <v>5073</v>
      </c>
    </row>
    <row r="2004" spans="1:14" x14ac:dyDescent="0.25">
      <c r="A2004" s="3">
        <v>2001</v>
      </c>
      <c r="B2004" t="s">
        <v>1287</v>
      </c>
      <c r="C2004" t="s">
        <v>1288</v>
      </c>
      <c r="D2004" t="s">
        <v>1289</v>
      </c>
      <c r="E2004" t="s">
        <v>12</v>
      </c>
      <c r="F2004" t="s">
        <v>1290</v>
      </c>
      <c r="G2004" s="1">
        <v>43720</v>
      </c>
      <c r="H2004" s="1">
        <v>43723</v>
      </c>
      <c r="I2004" s="1">
        <v>44088</v>
      </c>
      <c r="J2004" s="966" t="s">
        <v>5077</v>
      </c>
      <c r="K2004" t="s">
        <v>5079</v>
      </c>
      <c r="L2004" t="s">
        <v>5078</v>
      </c>
      <c r="M2004" t="s">
        <v>5077</v>
      </c>
      <c r="N2004" t="s">
        <v>5078</v>
      </c>
    </row>
    <row r="2005" spans="1:14" x14ac:dyDescent="0.25">
      <c r="A2005" s="3">
        <v>2002</v>
      </c>
      <c r="B2005" t="s">
        <v>1287</v>
      </c>
      <c r="C2005" t="s">
        <v>1288</v>
      </c>
      <c r="D2005" t="s">
        <v>1289</v>
      </c>
      <c r="E2005" t="s">
        <v>12</v>
      </c>
      <c r="F2005" t="s">
        <v>1290</v>
      </c>
      <c r="G2005" s="1">
        <v>43720</v>
      </c>
      <c r="H2005" s="1">
        <v>43723</v>
      </c>
      <c r="I2005" s="1">
        <v>44088</v>
      </c>
      <c r="J2005" s="966" t="s">
        <v>5077</v>
      </c>
      <c r="K2005" t="s">
        <v>5079</v>
      </c>
      <c r="L2005" t="s">
        <v>5078</v>
      </c>
      <c r="M2005" t="s">
        <v>5077</v>
      </c>
      <c r="N2005" t="s">
        <v>5078</v>
      </c>
    </row>
    <row r="2006" spans="1:14" x14ac:dyDescent="0.25">
      <c r="A2006" s="3">
        <v>2003</v>
      </c>
      <c r="B2006" t="s">
        <v>1287</v>
      </c>
      <c r="C2006" t="s">
        <v>1288</v>
      </c>
      <c r="D2006" t="s">
        <v>1289</v>
      </c>
      <c r="E2006" t="s">
        <v>12</v>
      </c>
      <c r="F2006" t="s">
        <v>1290</v>
      </c>
      <c r="G2006" s="1">
        <v>43720</v>
      </c>
      <c r="H2006" s="1">
        <v>43723</v>
      </c>
      <c r="I2006" s="1">
        <v>44088</v>
      </c>
      <c r="J2006" s="966" t="s">
        <v>5082</v>
      </c>
      <c r="K2006" t="s">
        <v>5084</v>
      </c>
      <c r="L2006" t="s">
        <v>5083</v>
      </c>
      <c r="M2006" t="s">
        <v>5082</v>
      </c>
      <c r="N2006" t="s">
        <v>5083</v>
      </c>
    </row>
    <row r="2007" spans="1:14" x14ac:dyDescent="0.25">
      <c r="A2007" s="3">
        <v>2004</v>
      </c>
      <c r="B2007" t="s">
        <v>1287</v>
      </c>
      <c r="C2007" t="s">
        <v>1288</v>
      </c>
      <c r="D2007" t="s">
        <v>1289</v>
      </c>
      <c r="E2007" t="s">
        <v>12</v>
      </c>
      <c r="F2007" t="s">
        <v>1290</v>
      </c>
      <c r="G2007" s="1">
        <v>43720</v>
      </c>
      <c r="H2007" s="1">
        <v>43723</v>
      </c>
      <c r="I2007" s="1">
        <v>44088</v>
      </c>
      <c r="J2007" s="966" t="s">
        <v>5082</v>
      </c>
      <c r="K2007" t="s">
        <v>5084</v>
      </c>
      <c r="L2007" t="s">
        <v>5083</v>
      </c>
      <c r="M2007" t="s">
        <v>5082</v>
      </c>
      <c r="N2007" t="s">
        <v>5083</v>
      </c>
    </row>
    <row r="2008" spans="1:14" x14ac:dyDescent="0.25">
      <c r="A2008" s="3">
        <v>2005</v>
      </c>
      <c r="B2008" t="s">
        <v>1287</v>
      </c>
      <c r="C2008" t="s">
        <v>1288</v>
      </c>
      <c r="D2008" t="s">
        <v>1289</v>
      </c>
      <c r="E2008" t="s">
        <v>12</v>
      </c>
      <c r="F2008" t="s">
        <v>1290</v>
      </c>
      <c r="G2008" s="1">
        <v>43720</v>
      </c>
      <c r="H2008" s="1">
        <v>43723</v>
      </c>
      <c r="I2008" s="1">
        <v>44088</v>
      </c>
      <c r="J2008" s="966" t="s">
        <v>5087</v>
      </c>
      <c r="K2008" t="s">
        <v>5089</v>
      </c>
      <c r="L2008" t="s">
        <v>5088</v>
      </c>
      <c r="M2008" t="s">
        <v>5087</v>
      </c>
      <c r="N2008" t="s">
        <v>5088</v>
      </c>
    </row>
    <row r="2009" spans="1:14" x14ac:dyDescent="0.25">
      <c r="A2009" s="3">
        <v>2006</v>
      </c>
      <c r="B2009" t="s">
        <v>1287</v>
      </c>
      <c r="C2009" t="s">
        <v>1288</v>
      </c>
      <c r="D2009" t="s">
        <v>1289</v>
      </c>
      <c r="E2009" t="s">
        <v>12</v>
      </c>
      <c r="F2009" t="s">
        <v>1290</v>
      </c>
      <c r="G2009" s="1">
        <v>43720</v>
      </c>
      <c r="H2009" s="1">
        <v>43723</v>
      </c>
      <c r="I2009" s="1">
        <v>44088</v>
      </c>
      <c r="J2009" s="966" t="s">
        <v>5087</v>
      </c>
      <c r="K2009" t="s">
        <v>5089</v>
      </c>
      <c r="L2009" t="s">
        <v>5088</v>
      </c>
      <c r="M2009" t="s">
        <v>5087</v>
      </c>
      <c r="N2009" t="s">
        <v>5088</v>
      </c>
    </row>
    <row r="2010" spans="1:14" x14ac:dyDescent="0.25">
      <c r="A2010" s="3">
        <v>2007</v>
      </c>
      <c r="B2010" t="s">
        <v>1287</v>
      </c>
      <c r="C2010" t="s">
        <v>1288</v>
      </c>
      <c r="D2010" t="s">
        <v>1289</v>
      </c>
      <c r="E2010" t="s">
        <v>12</v>
      </c>
      <c r="F2010" t="s">
        <v>1290</v>
      </c>
      <c r="G2010" s="1">
        <v>43720</v>
      </c>
      <c r="H2010" s="1">
        <v>43723</v>
      </c>
      <c r="I2010" s="1">
        <v>44088</v>
      </c>
      <c r="J2010" s="966" t="s">
        <v>5092</v>
      </c>
      <c r="K2010" t="s">
        <v>5094</v>
      </c>
      <c r="L2010" t="s">
        <v>5093</v>
      </c>
      <c r="M2010" t="s">
        <v>5092</v>
      </c>
      <c r="N2010" t="s">
        <v>5093</v>
      </c>
    </row>
    <row r="2011" spans="1:14" x14ac:dyDescent="0.25">
      <c r="A2011" s="3">
        <v>2008</v>
      </c>
      <c r="B2011" t="s">
        <v>1287</v>
      </c>
      <c r="C2011" t="s">
        <v>1288</v>
      </c>
      <c r="D2011" t="s">
        <v>1289</v>
      </c>
      <c r="E2011" t="s">
        <v>12</v>
      </c>
      <c r="F2011" t="s">
        <v>1290</v>
      </c>
      <c r="G2011" s="1">
        <v>43720</v>
      </c>
      <c r="H2011" s="1">
        <v>43723</v>
      </c>
      <c r="I2011" s="1">
        <v>44088</v>
      </c>
      <c r="J2011" s="966" t="s">
        <v>5092</v>
      </c>
      <c r="K2011" t="s">
        <v>5094</v>
      </c>
      <c r="L2011" t="s">
        <v>5093</v>
      </c>
      <c r="M2011" t="s">
        <v>5092</v>
      </c>
      <c r="N2011" t="s">
        <v>5093</v>
      </c>
    </row>
    <row r="2012" spans="1:14" x14ac:dyDescent="0.25">
      <c r="A2012" s="3">
        <v>2009</v>
      </c>
      <c r="B2012" t="s">
        <v>1287</v>
      </c>
      <c r="C2012" t="s">
        <v>1288</v>
      </c>
      <c r="D2012" t="s">
        <v>1289</v>
      </c>
      <c r="E2012" t="s">
        <v>12</v>
      </c>
      <c r="F2012" t="s">
        <v>1290</v>
      </c>
      <c r="G2012" s="1">
        <v>43720</v>
      </c>
      <c r="H2012" s="1">
        <v>43723</v>
      </c>
      <c r="I2012" s="1">
        <v>44088</v>
      </c>
      <c r="J2012" s="966" t="s">
        <v>5097</v>
      </c>
      <c r="K2012" t="s">
        <v>5099</v>
      </c>
      <c r="L2012" t="s">
        <v>5098</v>
      </c>
      <c r="M2012" t="s">
        <v>5097</v>
      </c>
      <c r="N2012" t="s">
        <v>5098</v>
      </c>
    </row>
    <row r="2013" spans="1:14" x14ac:dyDescent="0.25">
      <c r="A2013" s="3">
        <v>2010</v>
      </c>
      <c r="B2013" t="s">
        <v>1287</v>
      </c>
      <c r="C2013" t="s">
        <v>1288</v>
      </c>
      <c r="D2013" t="s">
        <v>1289</v>
      </c>
      <c r="E2013" t="s">
        <v>12</v>
      </c>
      <c r="F2013" t="s">
        <v>1290</v>
      </c>
      <c r="G2013" s="1">
        <v>43720</v>
      </c>
      <c r="H2013" s="1">
        <v>43723</v>
      </c>
      <c r="I2013" s="1">
        <v>44088</v>
      </c>
      <c r="J2013" s="966" t="s">
        <v>5097</v>
      </c>
      <c r="K2013" t="s">
        <v>5099</v>
      </c>
      <c r="L2013" t="s">
        <v>5098</v>
      </c>
      <c r="M2013" t="s">
        <v>5097</v>
      </c>
      <c r="N2013" t="s">
        <v>5098</v>
      </c>
    </row>
    <row r="2014" spans="1:14" x14ac:dyDescent="0.25">
      <c r="A2014" s="3">
        <v>2011</v>
      </c>
      <c r="B2014" t="s">
        <v>1287</v>
      </c>
      <c r="C2014" t="s">
        <v>1288</v>
      </c>
      <c r="D2014" t="s">
        <v>1289</v>
      </c>
      <c r="E2014" t="s">
        <v>12</v>
      </c>
      <c r="F2014" t="s">
        <v>1290</v>
      </c>
      <c r="G2014" s="1">
        <v>43720</v>
      </c>
      <c r="H2014" s="1">
        <v>43723</v>
      </c>
      <c r="I2014" s="1">
        <v>44088</v>
      </c>
      <c r="J2014" s="966" t="s">
        <v>5102</v>
      </c>
      <c r="K2014" t="s">
        <v>5104</v>
      </c>
      <c r="L2014" t="s">
        <v>5103</v>
      </c>
      <c r="M2014" t="s">
        <v>5102</v>
      </c>
      <c r="N2014" t="s">
        <v>5103</v>
      </c>
    </row>
    <row r="2015" spans="1:14" x14ac:dyDescent="0.25">
      <c r="A2015" s="3">
        <v>2012</v>
      </c>
      <c r="B2015" t="s">
        <v>1287</v>
      </c>
      <c r="C2015" t="s">
        <v>1288</v>
      </c>
      <c r="D2015" t="s">
        <v>1289</v>
      </c>
      <c r="E2015" t="s">
        <v>12</v>
      </c>
      <c r="F2015" t="s">
        <v>1290</v>
      </c>
      <c r="G2015" s="1">
        <v>43720</v>
      </c>
      <c r="H2015" s="1">
        <v>43723</v>
      </c>
      <c r="I2015" s="1">
        <v>44088</v>
      </c>
      <c r="J2015" s="966" t="s">
        <v>5102</v>
      </c>
      <c r="K2015" t="s">
        <v>5104</v>
      </c>
      <c r="L2015" t="s">
        <v>5103</v>
      </c>
      <c r="M2015" t="s">
        <v>5102</v>
      </c>
      <c r="N2015" t="s">
        <v>5103</v>
      </c>
    </row>
    <row r="2016" spans="1:14" x14ac:dyDescent="0.25">
      <c r="A2016" s="3">
        <v>2013</v>
      </c>
      <c r="B2016" t="s">
        <v>1296</v>
      </c>
      <c r="C2016" t="s">
        <v>1297</v>
      </c>
      <c r="D2016" t="s">
        <v>1298</v>
      </c>
      <c r="E2016" t="s">
        <v>12</v>
      </c>
      <c r="F2016" t="s">
        <v>1299</v>
      </c>
      <c r="G2016" s="1">
        <v>43719</v>
      </c>
      <c r="H2016" s="1">
        <v>43721</v>
      </c>
      <c r="I2016" s="1">
        <v>44451</v>
      </c>
      <c r="J2016" s="966" t="s">
        <v>14948</v>
      </c>
      <c r="K2016" t="s">
        <v>14949</v>
      </c>
      <c r="L2016" t="s">
        <v>14950</v>
      </c>
      <c r="M2016" t="s">
        <v>14948</v>
      </c>
      <c r="N2016" t="s">
        <v>14950</v>
      </c>
    </row>
    <row r="2017" spans="1:14" x14ac:dyDescent="0.25">
      <c r="A2017" s="3">
        <v>2014</v>
      </c>
      <c r="B2017" t="s">
        <v>1296</v>
      </c>
      <c r="C2017" t="s">
        <v>1297</v>
      </c>
      <c r="D2017" t="s">
        <v>1298</v>
      </c>
      <c r="E2017" t="s">
        <v>12</v>
      </c>
      <c r="F2017" t="s">
        <v>1299</v>
      </c>
      <c r="G2017" s="1">
        <v>43719</v>
      </c>
      <c r="H2017" s="1">
        <v>43721</v>
      </c>
      <c r="I2017" s="1">
        <v>44451</v>
      </c>
      <c r="J2017" s="966" t="s">
        <v>14948</v>
      </c>
      <c r="K2017" t="s">
        <v>14949</v>
      </c>
      <c r="L2017" t="s">
        <v>14950</v>
      </c>
      <c r="M2017" t="s">
        <v>14948</v>
      </c>
      <c r="N2017" t="s">
        <v>14950</v>
      </c>
    </row>
    <row r="2018" spans="1:14" x14ac:dyDescent="0.25">
      <c r="A2018" s="3">
        <v>2015</v>
      </c>
      <c r="B2018" t="s">
        <v>1296</v>
      </c>
      <c r="C2018" t="s">
        <v>1297</v>
      </c>
      <c r="D2018" t="s">
        <v>1298</v>
      </c>
      <c r="E2018" t="s">
        <v>12</v>
      </c>
      <c r="F2018" t="s">
        <v>1299</v>
      </c>
      <c r="G2018" s="1">
        <v>43719</v>
      </c>
      <c r="H2018" s="1">
        <v>43721</v>
      </c>
      <c r="I2018" s="1">
        <v>44451</v>
      </c>
      <c r="J2018" s="966" t="s">
        <v>14951</v>
      </c>
      <c r="K2018" t="s">
        <v>14952</v>
      </c>
      <c r="L2018" t="s">
        <v>14953</v>
      </c>
      <c r="M2018" t="s">
        <v>14951</v>
      </c>
      <c r="N2018" t="s">
        <v>14953</v>
      </c>
    </row>
    <row r="2019" spans="1:14" x14ac:dyDescent="0.25">
      <c r="A2019" s="3">
        <v>2016</v>
      </c>
      <c r="B2019" t="s">
        <v>1296</v>
      </c>
      <c r="C2019" t="s">
        <v>1297</v>
      </c>
      <c r="D2019" t="s">
        <v>1298</v>
      </c>
      <c r="E2019" t="s">
        <v>12</v>
      </c>
      <c r="F2019" t="s">
        <v>1299</v>
      </c>
      <c r="G2019" s="1">
        <v>43719</v>
      </c>
      <c r="H2019" s="1">
        <v>43721</v>
      </c>
      <c r="I2019" s="1">
        <v>44451</v>
      </c>
      <c r="J2019" s="966" t="s">
        <v>14951</v>
      </c>
      <c r="K2019" t="s">
        <v>14952</v>
      </c>
      <c r="L2019" t="s">
        <v>14953</v>
      </c>
      <c r="M2019" t="s">
        <v>14951</v>
      </c>
      <c r="N2019" t="s">
        <v>14953</v>
      </c>
    </row>
    <row r="2020" spans="1:14" x14ac:dyDescent="0.25">
      <c r="A2020" s="3">
        <v>2017</v>
      </c>
      <c r="B2020" t="s">
        <v>1292</v>
      </c>
      <c r="C2020" t="s">
        <v>1293</v>
      </c>
      <c r="D2020" t="s">
        <v>1294</v>
      </c>
      <c r="E2020" t="s">
        <v>12</v>
      </c>
      <c r="F2020" t="s">
        <v>1295</v>
      </c>
      <c r="G2020" s="1">
        <v>43697</v>
      </c>
      <c r="H2020" s="1">
        <v>43698</v>
      </c>
      <c r="I2020" s="1">
        <v>45524</v>
      </c>
      <c r="J2020" s="966" t="s">
        <v>5371</v>
      </c>
      <c r="K2020" t="s">
        <v>5373</v>
      </c>
      <c r="L2020" t="s">
        <v>12</v>
      </c>
      <c r="M2020" t="s">
        <v>5371</v>
      </c>
      <c r="N2020" t="s">
        <v>5372</v>
      </c>
    </row>
    <row r="2021" spans="1:14" x14ac:dyDescent="0.25">
      <c r="A2021" s="3">
        <v>2018</v>
      </c>
      <c r="B2021" t="s">
        <v>1292</v>
      </c>
      <c r="C2021" t="s">
        <v>1293</v>
      </c>
      <c r="D2021" t="s">
        <v>1294</v>
      </c>
      <c r="E2021" t="s">
        <v>12</v>
      </c>
      <c r="F2021" t="s">
        <v>1295</v>
      </c>
      <c r="G2021" s="1">
        <v>43697</v>
      </c>
      <c r="H2021" s="1">
        <v>43698</v>
      </c>
      <c r="I2021" s="1">
        <v>45524</v>
      </c>
      <c r="J2021" s="966" t="s">
        <v>5371</v>
      </c>
      <c r="K2021" t="s">
        <v>5373</v>
      </c>
      <c r="L2021" t="s">
        <v>12</v>
      </c>
      <c r="M2021" t="s">
        <v>5371</v>
      </c>
      <c r="N2021" t="s">
        <v>5372</v>
      </c>
    </row>
    <row r="2022" spans="1:14" x14ac:dyDescent="0.25">
      <c r="A2022" s="3">
        <v>2019</v>
      </c>
      <c r="B2022" t="s">
        <v>1292</v>
      </c>
      <c r="C2022" t="s">
        <v>1293</v>
      </c>
      <c r="D2022" t="s">
        <v>1294</v>
      </c>
      <c r="E2022" t="s">
        <v>12</v>
      </c>
      <c r="F2022" t="s">
        <v>1295</v>
      </c>
      <c r="G2022" s="1">
        <v>43697</v>
      </c>
      <c r="H2022" s="1">
        <v>43698</v>
      </c>
      <c r="I2022" s="1">
        <v>45524</v>
      </c>
      <c r="J2022" s="966" t="s">
        <v>5371</v>
      </c>
      <c r="K2022" t="s">
        <v>5373</v>
      </c>
      <c r="L2022" t="s">
        <v>12</v>
      </c>
      <c r="M2022" t="s">
        <v>5371</v>
      </c>
      <c r="N2022" t="s">
        <v>5372</v>
      </c>
    </row>
    <row r="2023" spans="1:14" x14ac:dyDescent="0.25">
      <c r="A2023" s="3">
        <v>2020</v>
      </c>
      <c r="B2023" t="s">
        <v>1253</v>
      </c>
      <c r="C2023" t="s">
        <v>1254</v>
      </c>
      <c r="D2023" t="s">
        <v>1255</v>
      </c>
      <c r="E2023" t="s">
        <v>12</v>
      </c>
      <c r="F2023" t="s">
        <v>1256</v>
      </c>
      <c r="G2023" s="1">
        <v>43711</v>
      </c>
      <c r="H2023" s="1">
        <v>43718</v>
      </c>
      <c r="I2023" s="1">
        <v>44813</v>
      </c>
      <c r="J2023" s="966" t="s">
        <v>20358</v>
      </c>
      <c r="K2023" t="s">
        <v>20359</v>
      </c>
      <c r="L2023" t="s">
        <v>12</v>
      </c>
      <c r="M2023" t="s">
        <v>20358</v>
      </c>
      <c r="N2023" t="s">
        <v>20360</v>
      </c>
    </row>
    <row r="2024" spans="1:14" x14ac:dyDescent="0.25">
      <c r="A2024" s="3">
        <v>2021</v>
      </c>
      <c r="B2024" t="s">
        <v>1275</v>
      </c>
      <c r="C2024" t="s">
        <v>1276</v>
      </c>
      <c r="D2024" t="s">
        <v>1277</v>
      </c>
      <c r="E2024" t="s">
        <v>12</v>
      </c>
      <c r="F2024" t="s">
        <v>1278</v>
      </c>
      <c r="G2024" s="1">
        <v>43718</v>
      </c>
      <c r="H2024" s="1">
        <v>43732</v>
      </c>
      <c r="I2024" s="1">
        <v>45192</v>
      </c>
      <c r="J2024" s="966" t="s">
        <v>9516</v>
      </c>
      <c r="K2024" t="s">
        <v>9518</v>
      </c>
      <c r="L2024" t="s">
        <v>9517</v>
      </c>
      <c r="M2024" t="s">
        <v>9516</v>
      </c>
      <c r="N2024" t="s">
        <v>9517</v>
      </c>
    </row>
    <row r="2025" spans="1:14" x14ac:dyDescent="0.25">
      <c r="A2025" s="3">
        <v>2022</v>
      </c>
      <c r="B2025" t="s">
        <v>1279</v>
      </c>
      <c r="C2025" t="s">
        <v>1280</v>
      </c>
      <c r="D2025" t="s">
        <v>1281</v>
      </c>
      <c r="E2025" t="s">
        <v>12</v>
      </c>
      <c r="F2025" t="s">
        <v>1282</v>
      </c>
      <c r="G2025" s="1">
        <v>43718</v>
      </c>
      <c r="H2025" s="1">
        <v>43732</v>
      </c>
      <c r="I2025" s="1">
        <v>45192</v>
      </c>
      <c r="J2025" s="966" t="s">
        <v>9525</v>
      </c>
      <c r="K2025" t="s">
        <v>9527</v>
      </c>
      <c r="L2025" t="s">
        <v>12</v>
      </c>
      <c r="M2025" t="s">
        <v>9525</v>
      </c>
      <c r="N2025" t="s">
        <v>9526</v>
      </c>
    </row>
    <row r="2026" spans="1:14" x14ac:dyDescent="0.25">
      <c r="A2026" s="3">
        <v>2023</v>
      </c>
      <c r="B2026" t="s">
        <v>1194</v>
      </c>
      <c r="C2026" t="s">
        <v>1195</v>
      </c>
      <c r="D2026" t="s">
        <v>1196</v>
      </c>
      <c r="E2026" t="s">
        <v>12</v>
      </c>
      <c r="F2026" t="s">
        <v>1270</v>
      </c>
      <c r="G2026" s="1">
        <v>43668</v>
      </c>
      <c r="H2026" s="1">
        <v>43736</v>
      </c>
      <c r="I2026" s="1">
        <v>45562</v>
      </c>
      <c r="J2026" s="966" t="s">
        <v>20361</v>
      </c>
      <c r="K2026" t="s">
        <v>20362</v>
      </c>
      <c r="L2026" t="s">
        <v>20363</v>
      </c>
      <c r="M2026" t="s">
        <v>20361</v>
      </c>
      <c r="N2026" t="s">
        <v>20363</v>
      </c>
    </row>
    <row r="2027" spans="1:14" x14ac:dyDescent="0.25">
      <c r="A2027" s="3">
        <v>2024</v>
      </c>
      <c r="B2027" t="s">
        <v>1194</v>
      </c>
      <c r="C2027" t="s">
        <v>1195</v>
      </c>
      <c r="D2027" t="s">
        <v>1196</v>
      </c>
      <c r="E2027" t="s">
        <v>12</v>
      </c>
      <c r="F2027" t="s">
        <v>1270</v>
      </c>
      <c r="G2027" s="1">
        <v>43668</v>
      </c>
      <c r="H2027" s="1">
        <v>43736</v>
      </c>
      <c r="I2027" s="1">
        <v>45562</v>
      </c>
      <c r="J2027" s="966" t="s">
        <v>20364</v>
      </c>
      <c r="K2027" t="s">
        <v>20365</v>
      </c>
      <c r="L2027" t="s">
        <v>20366</v>
      </c>
      <c r="M2027" t="s">
        <v>20364</v>
      </c>
      <c r="N2027" t="s">
        <v>20366</v>
      </c>
    </row>
    <row r="2028" spans="1:14" x14ac:dyDescent="0.25">
      <c r="A2028" s="3">
        <v>2025</v>
      </c>
      <c r="B2028" t="s">
        <v>1194</v>
      </c>
      <c r="C2028" t="s">
        <v>1195</v>
      </c>
      <c r="D2028" t="s">
        <v>1196</v>
      </c>
      <c r="E2028" t="s">
        <v>12</v>
      </c>
      <c r="F2028" t="s">
        <v>1270</v>
      </c>
      <c r="G2028" s="1">
        <v>43668</v>
      </c>
      <c r="H2028" s="1">
        <v>43736</v>
      </c>
      <c r="I2028" s="1">
        <v>45562</v>
      </c>
      <c r="J2028" s="966" t="s">
        <v>20367</v>
      </c>
      <c r="K2028" t="s">
        <v>20368</v>
      </c>
      <c r="L2028" t="s">
        <v>20369</v>
      </c>
      <c r="M2028" t="s">
        <v>20367</v>
      </c>
      <c r="N2028" t="s">
        <v>20369</v>
      </c>
    </row>
    <row r="2029" spans="1:14" x14ac:dyDescent="0.25">
      <c r="A2029" s="3">
        <v>2026</v>
      </c>
      <c r="B2029" t="s">
        <v>1194</v>
      </c>
      <c r="C2029" t="s">
        <v>1195</v>
      </c>
      <c r="D2029" t="s">
        <v>1196</v>
      </c>
      <c r="E2029" t="s">
        <v>12</v>
      </c>
      <c r="F2029" t="s">
        <v>1270</v>
      </c>
      <c r="G2029" s="1">
        <v>43668</v>
      </c>
      <c r="H2029" s="1">
        <v>43736</v>
      </c>
      <c r="I2029" s="1">
        <v>45562</v>
      </c>
      <c r="J2029" s="966" t="s">
        <v>20370</v>
      </c>
      <c r="K2029" t="s">
        <v>20371</v>
      </c>
      <c r="L2029" t="s">
        <v>20372</v>
      </c>
      <c r="M2029" t="s">
        <v>20370</v>
      </c>
      <c r="N2029" t="s">
        <v>20372</v>
      </c>
    </row>
    <row r="2030" spans="1:14" x14ac:dyDescent="0.25">
      <c r="A2030" s="3">
        <v>2027</v>
      </c>
      <c r="B2030" t="s">
        <v>1194</v>
      </c>
      <c r="C2030" t="s">
        <v>1195</v>
      </c>
      <c r="D2030" t="s">
        <v>1196</v>
      </c>
      <c r="E2030" t="s">
        <v>12</v>
      </c>
      <c r="F2030" t="s">
        <v>1270</v>
      </c>
      <c r="G2030" s="1">
        <v>43668</v>
      </c>
      <c r="H2030" s="1">
        <v>43736</v>
      </c>
      <c r="I2030" s="1">
        <v>45562</v>
      </c>
      <c r="J2030" s="966" t="s">
        <v>20373</v>
      </c>
      <c r="K2030" t="s">
        <v>20374</v>
      </c>
      <c r="L2030" t="s">
        <v>20375</v>
      </c>
      <c r="M2030" t="s">
        <v>20373</v>
      </c>
      <c r="N2030" t="s">
        <v>20375</v>
      </c>
    </row>
    <row r="2031" spans="1:14" x14ac:dyDescent="0.25">
      <c r="A2031" s="3">
        <v>2028</v>
      </c>
      <c r="B2031" t="s">
        <v>1194</v>
      </c>
      <c r="C2031" t="s">
        <v>1195</v>
      </c>
      <c r="D2031" t="s">
        <v>1196</v>
      </c>
      <c r="E2031" t="s">
        <v>12</v>
      </c>
      <c r="F2031" t="s">
        <v>1270</v>
      </c>
      <c r="G2031" s="1">
        <v>43668</v>
      </c>
      <c r="H2031" s="1">
        <v>43736</v>
      </c>
      <c r="I2031" s="1">
        <v>45562</v>
      </c>
      <c r="J2031" s="966" t="s">
        <v>20376</v>
      </c>
      <c r="K2031" t="s">
        <v>20377</v>
      </c>
      <c r="L2031" t="s">
        <v>20378</v>
      </c>
      <c r="M2031" t="s">
        <v>20376</v>
      </c>
      <c r="N2031" t="s">
        <v>20378</v>
      </c>
    </row>
    <row r="2032" spans="1:14" x14ac:dyDescent="0.25">
      <c r="A2032" s="3">
        <v>2029</v>
      </c>
      <c r="B2032" t="s">
        <v>1194</v>
      </c>
      <c r="C2032" t="s">
        <v>1195</v>
      </c>
      <c r="D2032" t="s">
        <v>1196</v>
      </c>
      <c r="E2032" t="s">
        <v>12</v>
      </c>
      <c r="F2032" t="s">
        <v>1270</v>
      </c>
      <c r="G2032" s="1">
        <v>43668</v>
      </c>
      <c r="H2032" s="1">
        <v>43736</v>
      </c>
      <c r="I2032" s="1">
        <v>45562</v>
      </c>
      <c r="J2032" s="966" t="s">
        <v>20379</v>
      </c>
      <c r="K2032" t="s">
        <v>20380</v>
      </c>
      <c r="L2032" t="s">
        <v>20381</v>
      </c>
      <c r="M2032" t="s">
        <v>20379</v>
      </c>
      <c r="N2032" t="s">
        <v>20381</v>
      </c>
    </row>
    <row r="2033" spans="1:14" x14ac:dyDescent="0.25">
      <c r="A2033" s="3">
        <v>2030</v>
      </c>
      <c r="B2033" t="s">
        <v>1194</v>
      </c>
      <c r="C2033" t="s">
        <v>1195</v>
      </c>
      <c r="D2033" t="s">
        <v>1196</v>
      </c>
      <c r="E2033" t="s">
        <v>12</v>
      </c>
      <c r="F2033" t="s">
        <v>1270</v>
      </c>
      <c r="G2033" s="1">
        <v>43668</v>
      </c>
      <c r="H2033" s="1">
        <v>43736</v>
      </c>
      <c r="I2033" s="1">
        <v>45562</v>
      </c>
      <c r="J2033" s="966" t="s">
        <v>20382</v>
      </c>
      <c r="K2033" t="s">
        <v>20383</v>
      </c>
      <c r="L2033" t="s">
        <v>20384</v>
      </c>
      <c r="M2033" t="s">
        <v>20382</v>
      </c>
      <c r="N2033" t="s">
        <v>20384</v>
      </c>
    </row>
    <row r="2034" spans="1:14" x14ac:dyDescent="0.25">
      <c r="A2034" s="3">
        <v>2031</v>
      </c>
      <c r="B2034" t="s">
        <v>1194</v>
      </c>
      <c r="C2034" t="s">
        <v>1195</v>
      </c>
      <c r="D2034" t="s">
        <v>1196</v>
      </c>
      <c r="E2034" t="s">
        <v>12</v>
      </c>
      <c r="F2034" t="s">
        <v>1270</v>
      </c>
      <c r="G2034" s="1">
        <v>43668</v>
      </c>
      <c r="H2034" s="1">
        <v>43736</v>
      </c>
      <c r="I2034" s="1">
        <v>45562</v>
      </c>
      <c r="J2034" s="966" t="s">
        <v>20385</v>
      </c>
      <c r="K2034" t="s">
        <v>20386</v>
      </c>
      <c r="L2034" t="s">
        <v>20387</v>
      </c>
      <c r="M2034" t="s">
        <v>20385</v>
      </c>
      <c r="N2034" t="s">
        <v>20387</v>
      </c>
    </row>
    <row r="2035" spans="1:14" x14ac:dyDescent="0.25">
      <c r="A2035" s="3">
        <v>2032</v>
      </c>
      <c r="B2035" t="s">
        <v>1194</v>
      </c>
      <c r="C2035" t="s">
        <v>1195</v>
      </c>
      <c r="D2035" t="s">
        <v>1196</v>
      </c>
      <c r="E2035" t="s">
        <v>12</v>
      </c>
      <c r="F2035" t="s">
        <v>1270</v>
      </c>
      <c r="G2035" s="1">
        <v>43668</v>
      </c>
      <c r="H2035" s="1">
        <v>43736</v>
      </c>
      <c r="I2035" s="1">
        <v>45562</v>
      </c>
      <c r="J2035" s="966" t="s">
        <v>20388</v>
      </c>
      <c r="K2035" t="s">
        <v>20389</v>
      </c>
      <c r="L2035" t="s">
        <v>20390</v>
      </c>
      <c r="M2035" t="s">
        <v>20388</v>
      </c>
      <c r="N2035" t="s">
        <v>20390</v>
      </c>
    </row>
    <row r="2036" spans="1:14" x14ac:dyDescent="0.25">
      <c r="A2036" s="3">
        <v>2033</v>
      </c>
      <c r="B2036" t="s">
        <v>1194</v>
      </c>
      <c r="C2036" t="s">
        <v>1195</v>
      </c>
      <c r="D2036" t="s">
        <v>1196</v>
      </c>
      <c r="E2036" t="s">
        <v>12</v>
      </c>
      <c r="F2036" t="s">
        <v>1270</v>
      </c>
      <c r="G2036" s="1">
        <v>43668</v>
      </c>
      <c r="H2036" s="1">
        <v>43736</v>
      </c>
      <c r="I2036" s="1">
        <v>45562</v>
      </c>
      <c r="J2036" s="966" t="s">
        <v>20391</v>
      </c>
      <c r="K2036" t="s">
        <v>20392</v>
      </c>
      <c r="L2036" t="s">
        <v>20393</v>
      </c>
      <c r="M2036" t="s">
        <v>20391</v>
      </c>
      <c r="N2036" t="s">
        <v>20393</v>
      </c>
    </row>
    <row r="2037" spans="1:14" x14ac:dyDescent="0.25">
      <c r="A2037" s="3">
        <v>2034</v>
      </c>
      <c r="B2037" t="s">
        <v>1194</v>
      </c>
      <c r="C2037" t="s">
        <v>1195</v>
      </c>
      <c r="D2037" t="s">
        <v>1196</v>
      </c>
      <c r="E2037" t="s">
        <v>12</v>
      </c>
      <c r="F2037" t="s">
        <v>1270</v>
      </c>
      <c r="G2037" s="1">
        <v>43668</v>
      </c>
      <c r="H2037" s="1">
        <v>43736</v>
      </c>
      <c r="I2037" s="1">
        <v>45562</v>
      </c>
      <c r="J2037" s="966" t="s">
        <v>20394</v>
      </c>
      <c r="K2037" t="s">
        <v>20395</v>
      </c>
      <c r="L2037" t="s">
        <v>20396</v>
      </c>
      <c r="M2037" t="s">
        <v>20394</v>
      </c>
      <c r="N2037" t="s">
        <v>20396</v>
      </c>
    </row>
    <row r="2038" spans="1:14" x14ac:dyDescent="0.25">
      <c r="A2038" s="3">
        <v>2035</v>
      </c>
      <c r="B2038" t="s">
        <v>1194</v>
      </c>
      <c r="C2038" t="s">
        <v>1195</v>
      </c>
      <c r="D2038" t="s">
        <v>1196</v>
      </c>
      <c r="E2038" t="s">
        <v>12</v>
      </c>
      <c r="F2038" t="s">
        <v>1270</v>
      </c>
      <c r="G2038" s="1">
        <v>43668</v>
      </c>
      <c r="H2038" s="1">
        <v>43736</v>
      </c>
      <c r="I2038" s="1">
        <v>45562</v>
      </c>
      <c r="J2038" s="966" t="s">
        <v>20397</v>
      </c>
      <c r="K2038" t="s">
        <v>20398</v>
      </c>
      <c r="L2038" t="s">
        <v>20399</v>
      </c>
      <c r="M2038" t="s">
        <v>20397</v>
      </c>
      <c r="N2038" t="s">
        <v>20399</v>
      </c>
    </row>
    <row r="2039" spans="1:14" x14ac:dyDescent="0.25">
      <c r="A2039" s="3">
        <v>2036</v>
      </c>
      <c r="B2039" t="s">
        <v>1308</v>
      </c>
      <c r="C2039" t="s">
        <v>1309</v>
      </c>
      <c r="D2039" t="s">
        <v>1310</v>
      </c>
      <c r="E2039" t="s">
        <v>12</v>
      </c>
      <c r="F2039" t="s">
        <v>1311</v>
      </c>
      <c r="G2039" s="1">
        <v>43727</v>
      </c>
      <c r="H2039" s="1">
        <v>43737</v>
      </c>
      <c r="I2039" s="1">
        <v>44102</v>
      </c>
      <c r="J2039" s="966" t="s">
        <v>5107</v>
      </c>
      <c r="K2039" t="s">
        <v>5109</v>
      </c>
      <c r="L2039" t="s">
        <v>5108</v>
      </c>
      <c r="M2039" t="s">
        <v>5107</v>
      </c>
      <c r="N2039" t="s">
        <v>5108</v>
      </c>
    </row>
    <row r="2040" spans="1:14" x14ac:dyDescent="0.25">
      <c r="A2040" s="3">
        <v>2037</v>
      </c>
      <c r="B2040" t="s">
        <v>1308</v>
      </c>
      <c r="C2040" t="s">
        <v>1309</v>
      </c>
      <c r="D2040" t="s">
        <v>1310</v>
      </c>
      <c r="E2040" t="s">
        <v>12</v>
      </c>
      <c r="F2040" t="s">
        <v>1311</v>
      </c>
      <c r="G2040" s="1">
        <v>43727</v>
      </c>
      <c r="H2040" s="1">
        <v>43737</v>
      </c>
      <c r="I2040" s="1">
        <v>44102</v>
      </c>
      <c r="J2040" s="966" t="s">
        <v>5107</v>
      </c>
      <c r="K2040" t="s">
        <v>5109</v>
      </c>
      <c r="L2040" t="s">
        <v>5108</v>
      </c>
      <c r="M2040" t="s">
        <v>5107</v>
      </c>
      <c r="N2040" t="s">
        <v>5108</v>
      </c>
    </row>
    <row r="2041" spans="1:14" x14ac:dyDescent="0.25">
      <c r="A2041" s="3">
        <v>2038</v>
      </c>
      <c r="B2041" t="s">
        <v>1308</v>
      </c>
      <c r="C2041" t="s">
        <v>1309</v>
      </c>
      <c r="D2041" t="s">
        <v>1310</v>
      </c>
      <c r="E2041" t="s">
        <v>12</v>
      </c>
      <c r="F2041" t="s">
        <v>1311</v>
      </c>
      <c r="G2041" s="1">
        <v>43727</v>
      </c>
      <c r="H2041" s="1">
        <v>43737</v>
      </c>
      <c r="I2041" s="1">
        <v>44102</v>
      </c>
      <c r="J2041" s="966" t="s">
        <v>5115</v>
      </c>
      <c r="K2041" t="s">
        <v>5117</v>
      </c>
      <c r="L2041" t="s">
        <v>5116</v>
      </c>
      <c r="M2041" t="s">
        <v>5115</v>
      </c>
      <c r="N2041" t="s">
        <v>5116</v>
      </c>
    </row>
    <row r="2042" spans="1:14" x14ac:dyDescent="0.25">
      <c r="A2042" s="3">
        <v>2039</v>
      </c>
      <c r="B2042" t="s">
        <v>1308</v>
      </c>
      <c r="C2042" t="s">
        <v>1309</v>
      </c>
      <c r="D2042" t="s">
        <v>1310</v>
      </c>
      <c r="E2042" t="s">
        <v>12</v>
      </c>
      <c r="F2042" t="s">
        <v>1311</v>
      </c>
      <c r="G2042" s="1">
        <v>43727</v>
      </c>
      <c r="H2042" s="1">
        <v>43737</v>
      </c>
      <c r="I2042" s="1">
        <v>44102</v>
      </c>
      <c r="J2042" s="966" t="s">
        <v>5115</v>
      </c>
      <c r="K2042" t="s">
        <v>5117</v>
      </c>
      <c r="L2042" t="s">
        <v>5116</v>
      </c>
      <c r="M2042" t="s">
        <v>5115</v>
      </c>
      <c r="N2042" t="s">
        <v>5116</v>
      </c>
    </row>
    <row r="2043" spans="1:14" x14ac:dyDescent="0.25">
      <c r="A2043" s="3">
        <v>2040</v>
      </c>
      <c r="B2043" t="s">
        <v>1308</v>
      </c>
      <c r="C2043" t="s">
        <v>1309</v>
      </c>
      <c r="D2043" t="s">
        <v>1310</v>
      </c>
      <c r="E2043" t="s">
        <v>12</v>
      </c>
      <c r="F2043" t="s">
        <v>1311</v>
      </c>
      <c r="G2043" s="1">
        <v>43727</v>
      </c>
      <c r="H2043" s="1">
        <v>43737</v>
      </c>
      <c r="I2043" s="1">
        <v>44102</v>
      </c>
      <c r="J2043" s="966" t="s">
        <v>5120</v>
      </c>
      <c r="K2043" t="s">
        <v>5122</v>
      </c>
      <c r="L2043" t="s">
        <v>5121</v>
      </c>
      <c r="M2043" t="s">
        <v>5120</v>
      </c>
      <c r="N2043" t="s">
        <v>5121</v>
      </c>
    </row>
    <row r="2044" spans="1:14" x14ac:dyDescent="0.25">
      <c r="A2044" s="3">
        <v>2041</v>
      </c>
      <c r="B2044" t="s">
        <v>1308</v>
      </c>
      <c r="C2044" t="s">
        <v>1309</v>
      </c>
      <c r="D2044" t="s">
        <v>1310</v>
      </c>
      <c r="E2044" t="s">
        <v>12</v>
      </c>
      <c r="F2044" t="s">
        <v>1311</v>
      </c>
      <c r="G2044" s="1">
        <v>43727</v>
      </c>
      <c r="H2044" s="1">
        <v>43737</v>
      </c>
      <c r="I2044" s="1">
        <v>44102</v>
      </c>
      <c r="J2044" s="966" t="s">
        <v>5120</v>
      </c>
      <c r="K2044" t="s">
        <v>5122</v>
      </c>
      <c r="L2044" t="s">
        <v>5121</v>
      </c>
      <c r="M2044" t="s">
        <v>5120</v>
      </c>
      <c r="N2044" t="s">
        <v>5121</v>
      </c>
    </row>
    <row r="2045" spans="1:14" x14ac:dyDescent="0.25">
      <c r="A2045" s="3">
        <v>2042</v>
      </c>
      <c r="B2045" t="s">
        <v>1308</v>
      </c>
      <c r="C2045" t="s">
        <v>1309</v>
      </c>
      <c r="D2045" t="s">
        <v>1310</v>
      </c>
      <c r="E2045" t="s">
        <v>12</v>
      </c>
      <c r="F2045" t="s">
        <v>1311</v>
      </c>
      <c r="G2045" s="1">
        <v>43727</v>
      </c>
      <c r="H2045" s="1">
        <v>43737</v>
      </c>
      <c r="I2045" s="1">
        <v>44102</v>
      </c>
      <c r="J2045" s="966" t="s">
        <v>5125</v>
      </c>
      <c r="K2045" t="s">
        <v>5127</v>
      </c>
      <c r="L2045" t="s">
        <v>5126</v>
      </c>
      <c r="M2045" t="s">
        <v>5125</v>
      </c>
      <c r="N2045" t="s">
        <v>5126</v>
      </c>
    </row>
    <row r="2046" spans="1:14" x14ac:dyDescent="0.25">
      <c r="A2046" s="3">
        <v>2043</v>
      </c>
      <c r="B2046" t="s">
        <v>1308</v>
      </c>
      <c r="C2046" t="s">
        <v>1309</v>
      </c>
      <c r="D2046" t="s">
        <v>1310</v>
      </c>
      <c r="E2046" t="s">
        <v>12</v>
      </c>
      <c r="F2046" t="s">
        <v>1311</v>
      </c>
      <c r="G2046" s="1">
        <v>43727</v>
      </c>
      <c r="H2046" s="1">
        <v>43737</v>
      </c>
      <c r="I2046" s="1">
        <v>44102</v>
      </c>
      <c r="J2046" s="966" t="s">
        <v>5125</v>
      </c>
      <c r="K2046" t="s">
        <v>5127</v>
      </c>
      <c r="L2046" t="s">
        <v>5126</v>
      </c>
      <c r="M2046" t="s">
        <v>5125</v>
      </c>
      <c r="N2046" t="s">
        <v>5126</v>
      </c>
    </row>
    <row r="2047" spans="1:14" x14ac:dyDescent="0.25">
      <c r="A2047" s="3">
        <v>2044</v>
      </c>
      <c r="B2047" t="s">
        <v>1308</v>
      </c>
      <c r="C2047" t="s">
        <v>1309</v>
      </c>
      <c r="D2047" t="s">
        <v>1310</v>
      </c>
      <c r="E2047" t="s">
        <v>12</v>
      </c>
      <c r="F2047" t="s">
        <v>1311</v>
      </c>
      <c r="G2047" s="1">
        <v>43727</v>
      </c>
      <c r="H2047" s="1">
        <v>43737</v>
      </c>
      <c r="I2047" s="1">
        <v>44102</v>
      </c>
      <c r="J2047" s="966" t="s">
        <v>5130</v>
      </c>
      <c r="K2047" t="s">
        <v>5132</v>
      </c>
      <c r="L2047" t="s">
        <v>5131</v>
      </c>
      <c r="M2047" t="s">
        <v>5130</v>
      </c>
      <c r="N2047" t="s">
        <v>5131</v>
      </c>
    </row>
    <row r="2048" spans="1:14" x14ac:dyDescent="0.25">
      <c r="A2048" s="3">
        <v>2045</v>
      </c>
      <c r="B2048" t="s">
        <v>1308</v>
      </c>
      <c r="C2048" t="s">
        <v>1309</v>
      </c>
      <c r="D2048" t="s">
        <v>1310</v>
      </c>
      <c r="E2048" t="s">
        <v>12</v>
      </c>
      <c r="F2048" t="s">
        <v>1311</v>
      </c>
      <c r="G2048" s="1">
        <v>43727</v>
      </c>
      <c r="H2048" s="1">
        <v>43737</v>
      </c>
      <c r="I2048" s="1">
        <v>44102</v>
      </c>
      <c r="J2048" s="966" t="s">
        <v>5130</v>
      </c>
      <c r="K2048" t="s">
        <v>5132</v>
      </c>
      <c r="L2048" t="s">
        <v>5131</v>
      </c>
      <c r="M2048" t="s">
        <v>5130</v>
      </c>
      <c r="N2048" t="s">
        <v>5131</v>
      </c>
    </row>
    <row r="2049" spans="1:14" x14ac:dyDescent="0.25">
      <c r="A2049" s="3">
        <v>2046</v>
      </c>
      <c r="B2049" t="s">
        <v>1308</v>
      </c>
      <c r="C2049" t="s">
        <v>1309</v>
      </c>
      <c r="D2049" t="s">
        <v>1310</v>
      </c>
      <c r="E2049" t="s">
        <v>12</v>
      </c>
      <c r="F2049" t="s">
        <v>1311</v>
      </c>
      <c r="G2049" s="1">
        <v>43727</v>
      </c>
      <c r="H2049" s="1">
        <v>43737</v>
      </c>
      <c r="I2049" s="1">
        <v>44102</v>
      </c>
      <c r="J2049" s="966" t="s">
        <v>5135</v>
      </c>
      <c r="K2049" t="s">
        <v>5137</v>
      </c>
      <c r="L2049" t="s">
        <v>5136</v>
      </c>
      <c r="M2049" t="s">
        <v>5135</v>
      </c>
      <c r="N2049" t="s">
        <v>5136</v>
      </c>
    </row>
    <row r="2050" spans="1:14" x14ac:dyDescent="0.25">
      <c r="A2050" s="3">
        <v>2047</v>
      </c>
      <c r="B2050" t="s">
        <v>1308</v>
      </c>
      <c r="C2050" t="s">
        <v>1309</v>
      </c>
      <c r="D2050" t="s">
        <v>1310</v>
      </c>
      <c r="E2050" t="s">
        <v>12</v>
      </c>
      <c r="F2050" t="s">
        <v>1311</v>
      </c>
      <c r="G2050" s="1">
        <v>43727</v>
      </c>
      <c r="H2050" s="1">
        <v>43737</v>
      </c>
      <c r="I2050" s="1">
        <v>44102</v>
      </c>
      <c r="J2050" s="966" t="s">
        <v>5135</v>
      </c>
      <c r="K2050" t="s">
        <v>5137</v>
      </c>
      <c r="L2050" t="s">
        <v>5136</v>
      </c>
      <c r="M2050" t="s">
        <v>5135</v>
      </c>
      <c r="N2050" t="s">
        <v>5136</v>
      </c>
    </row>
    <row r="2051" spans="1:14" x14ac:dyDescent="0.25">
      <c r="A2051" s="3">
        <v>2048</v>
      </c>
      <c r="B2051" t="s">
        <v>1308</v>
      </c>
      <c r="C2051" t="s">
        <v>1309</v>
      </c>
      <c r="D2051" t="s">
        <v>1310</v>
      </c>
      <c r="E2051" t="s">
        <v>12</v>
      </c>
      <c r="F2051" t="s">
        <v>1311</v>
      </c>
      <c r="G2051" s="1">
        <v>43727</v>
      </c>
      <c r="H2051" s="1">
        <v>43737</v>
      </c>
      <c r="I2051" s="1">
        <v>44102</v>
      </c>
      <c r="J2051" s="966" t="s">
        <v>5140</v>
      </c>
      <c r="K2051" t="s">
        <v>5142</v>
      </c>
      <c r="L2051" t="s">
        <v>5141</v>
      </c>
      <c r="M2051" t="s">
        <v>5140</v>
      </c>
      <c r="N2051" t="s">
        <v>5141</v>
      </c>
    </row>
    <row r="2052" spans="1:14" x14ac:dyDescent="0.25">
      <c r="A2052" s="3">
        <v>2049</v>
      </c>
      <c r="B2052" t="s">
        <v>1308</v>
      </c>
      <c r="C2052" t="s">
        <v>1309</v>
      </c>
      <c r="D2052" t="s">
        <v>1310</v>
      </c>
      <c r="E2052" t="s">
        <v>12</v>
      </c>
      <c r="F2052" t="s">
        <v>1311</v>
      </c>
      <c r="G2052" s="1">
        <v>43727</v>
      </c>
      <c r="H2052" s="1">
        <v>43737</v>
      </c>
      <c r="I2052" s="1">
        <v>44102</v>
      </c>
      <c r="J2052" s="966" t="s">
        <v>5140</v>
      </c>
      <c r="K2052" t="s">
        <v>5142</v>
      </c>
      <c r="L2052" t="s">
        <v>5141</v>
      </c>
      <c r="M2052" t="s">
        <v>5140</v>
      </c>
      <c r="N2052" t="s">
        <v>5141</v>
      </c>
    </row>
    <row r="2053" spans="1:14" x14ac:dyDescent="0.25">
      <c r="A2053" s="3">
        <v>2050</v>
      </c>
      <c r="B2053" t="s">
        <v>1308</v>
      </c>
      <c r="C2053" t="s">
        <v>1309</v>
      </c>
      <c r="D2053" t="s">
        <v>1310</v>
      </c>
      <c r="E2053" t="s">
        <v>12</v>
      </c>
      <c r="F2053" t="s">
        <v>1311</v>
      </c>
      <c r="G2053" s="1">
        <v>43727</v>
      </c>
      <c r="H2053" s="1">
        <v>43737</v>
      </c>
      <c r="I2053" s="1">
        <v>44102</v>
      </c>
      <c r="J2053" s="966" t="s">
        <v>5145</v>
      </c>
      <c r="K2053" t="s">
        <v>5147</v>
      </c>
      <c r="L2053" t="s">
        <v>5146</v>
      </c>
      <c r="M2053" t="s">
        <v>5145</v>
      </c>
      <c r="N2053" t="s">
        <v>5146</v>
      </c>
    </row>
    <row r="2054" spans="1:14" x14ac:dyDescent="0.25">
      <c r="A2054" s="3">
        <v>2051</v>
      </c>
      <c r="B2054" t="s">
        <v>1308</v>
      </c>
      <c r="C2054" t="s">
        <v>1309</v>
      </c>
      <c r="D2054" t="s">
        <v>1310</v>
      </c>
      <c r="E2054" t="s">
        <v>12</v>
      </c>
      <c r="F2054" t="s">
        <v>1311</v>
      </c>
      <c r="G2054" s="1">
        <v>43727</v>
      </c>
      <c r="H2054" s="1">
        <v>43737</v>
      </c>
      <c r="I2054" s="1">
        <v>44102</v>
      </c>
      <c r="J2054" s="966" t="s">
        <v>5145</v>
      </c>
      <c r="K2054" t="s">
        <v>5147</v>
      </c>
      <c r="L2054" t="s">
        <v>5146</v>
      </c>
      <c r="M2054" t="s">
        <v>5145</v>
      </c>
      <c r="N2054" t="s">
        <v>5146</v>
      </c>
    </row>
    <row r="2055" spans="1:14" x14ac:dyDescent="0.25">
      <c r="A2055" s="3">
        <v>2052</v>
      </c>
      <c r="B2055" t="s">
        <v>1308</v>
      </c>
      <c r="C2055" t="s">
        <v>1309</v>
      </c>
      <c r="D2055" t="s">
        <v>1310</v>
      </c>
      <c r="E2055" t="s">
        <v>12</v>
      </c>
      <c r="F2055" t="s">
        <v>1311</v>
      </c>
      <c r="G2055" s="1">
        <v>43727</v>
      </c>
      <c r="H2055" s="1">
        <v>43737</v>
      </c>
      <c r="I2055" s="1">
        <v>44102</v>
      </c>
      <c r="J2055" s="966" t="s">
        <v>5150</v>
      </c>
      <c r="K2055" t="s">
        <v>5152</v>
      </c>
      <c r="L2055" t="s">
        <v>5151</v>
      </c>
      <c r="M2055" t="s">
        <v>5150</v>
      </c>
      <c r="N2055" t="s">
        <v>5151</v>
      </c>
    </row>
    <row r="2056" spans="1:14" x14ac:dyDescent="0.25">
      <c r="A2056" s="3">
        <v>2053</v>
      </c>
      <c r="B2056" t="s">
        <v>1308</v>
      </c>
      <c r="C2056" t="s">
        <v>1309</v>
      </c>
      <c r="D2056" t="s">
        <v>1310</v>
      </c>
      <c r="E2056" t="s">
        <v>12</v>
      </c>
      <c r="F2056" t="s">
        <v>1311</v>
      </c>
      <c r="G2056" s="1">
        <v>43727</v>
      </c>
      <c r="H2056" s="1">
        <v>43737</v>
      </c>
      <c r="I2056" s="1">
        <v>44102</v>
      </c>
      <c r="J2056" s="966" t="s">
        <v>5150</v>
      </c>
      <c r="K2056" t="s">
        <v>5152</v>
      </c>
      <c r="L2056" t="s">
        <v>5151</v>
      </c>
      <c r="M2056" t="s">
        <v>5150</v>
      </c>
      <c r="N2056" t="s">
        <v>5151</v>
      </c>
    </row>
    <row r="2057" spans="1:14" x14ac:dyDescent="0.25">
      <c r="A2057" s="3">
        <v>2054</v>
      </c>
      <c r="B2057" t="s">
        <v>1308</v>
      </c>
      <c r="C2057" t="s">
        <v>1309</v>
      </c>
      <c r="D2057" t="s">
        <v>1310</v>
      </c>
      <c r="E2057" t="s">
        <v>12</v>
      </c>
      <c r="F2057" t="s">
        <v>1311</v>
      </c>
      <c r="G2057" s="1">
        <v>43727</v>
      </c>
      <c r="H2057" s="1">
        <v>43737</v>
      </c>
      <c r="I2057" s="1">
        <v>44102</v>
      </c>
      <c r="J2057" s="966" t="s">
        <v>5155</v>
      </c>
      <c r="K2057" t="s">
        <v>5157</v>
      </c>
      <c r="L2057" t="s">
        <v>5156</v>
      </c>
      <c r="M2057" t="s">
        <v>5155</v>
      </c>
      <c r="N2057" t="s">
        <v>5156</v>
      </c>
    </row>
    <row r="2058" spans="1:14" x14ac:dyDescent="0.25">
      <c r="A2058" s="3">
        <v>2055</v>
      </c>
      <c r="B2058" t="s">
        <v>1271</v>
      </c>
      <c r="C2058" t="s">
        <v>1272</v>
      </c>
      <c r="D2058" t="s">
        <v>1273</v>
      </c>
      <c r="E2058" t="s">
        <v>12</v>
      </c>
      <c r="F2058" t="s">
        <v>1274</v>
      </c>
      <c r="G2058" s="1">
        <v>43718</v>
      </c>
      <c r="H2058" s="1">
        <v>43735</v>
      </c>
      <c r="I2058" s="1">
        <v>45195</v>
      </c>
      <c r="J2058" s="966" t="s">
        <v>9507</v>
      </c>
      <c r="K2058" t="s">
        <v>9509</v>
      </c>
      <c r="L2058" t="s">
        <v>9508</v>
      </c>
      <c r="M2058" t="s">
        <v>9507</v>
      </c>
      <c r="N2058" t="s">
        <v>9508</v>
      </c>
    </row>
    <row r="2059" spans="1:14" x14ac:dyDescent="0.25">
      <c r="A2059" s="3">
        <v>2056</v>
      </c>
      <c r="B2059" t="s">
        <v>1240</v>
      </c>
      <c r="C2059" t="s">
        <v>1241</v>
      </c>
      <c r="D2059" t="s">
        <v>1242</v>
      </c>
      <c r="E2059" t="s">
        <v>12</v>
      </c>
      <c r="F2059" t="s">
        <v>1243</v>
      </c>
      <c r="G2059" s="1">
        <v>43703</v>
      </c>
      <c r="H2059" s="1">
        <v>43737</v>
      </c>
      <c r="I2059" s="1">
        <v>45197</v>
      </c>
      <c r="J2059" s="966" t="s">
        <v>9559</v>
      </c>
      <c r="K2059" t="s">
        <v>9561</v>
      </c>
      <c r="L2059" t="s">
        <v>12</v>
      </c>
      <c r="M2059" t="s">
        <v>9559</v>
      </c>
      <c r="N2059" t="s">
        <v>9560</v>
      </c>
    </row>
    <row r="2060" spans="1:14" x14ac:dyDescent="0.25">
      <c r="A2060" s="3">
        <v>2057</v>
      </c>
      <c r="B2060" t="s">
        <v>1248</v>
      </c>
      <c r="C2060" t="s">
        <v>1249</v>
      </c>
      <c r="D2060" t="s">
        <v>1250</v>
      </c>
      <c r="E2060" t="s">
        <v>12</v>
      </c>
      <c r="F2060" t="s">
        <v>1251</v>
      </c>
      <c r="G2060" s="1">
        <v>43707</v>
      </c>
      <c r="H2060" s="1">
        <v>43736</v>
      </c>
      <c r="I2060" s="1">
        <v>45196</v>
      </c>
      <c r="J2060" s="966" t="s">
        <v>11684</v>
      </c>
      <c r="K2060" t="s">
        <v>11686</v>
      </c>
      <c r="L2060" t="s">
        <v>11685</v>
      </c>
      <c r="M2060" t="s">
        <v>11684</v>
      </c>
      <c r="N2060" t="s">
        <v>11685</v>
      </c>
    </row>
    <row r="2061" spans="1:14" x14ac:dyDescent="0.25">
      <c r="A2061" s="3">
        <v>2058</v>
      </c>
      <c r="B2061" t="s">
        <v>1257</v>
      </c>
      <c r="C2061" t="s">
        <v>1258</v>
      </c>
      <c r="D2061" t="s">
        <v>1259</v>
      </c>
      <c r="E2061" t="s">
        <v>12</v>
      </c>
      <c r="F2061" t="s">
        <v>1260</v>
      </c>
      <c r="G2061" s="1">
        <v>43714</v>
      </c>
      <c r="H2061" s="1">
        <v>43738</v>
      </c>
      <c r="I2061" s="1">
        <v>44833</v>
      </c>
      <c r="J2061" s="966" t="s">
        <v>8672</v>
      </c>
      <c r="K2061" t="s">
        <v>8674</v>
      </c>
      <c r="L2061" t="s">
        <v>8673</v>
      </c>
      <c r="M2061" t="s">
        <v>8672</v>
      </c>
      <c r="N2061" t="s">
        <v>8673</v>
      </c>
    </row>
    <row r="2062" spans="1:14" x14ac:dyDescent="0.25">
      <c r="A2062" s="3">
        <v>2059</v>
      </c>
      <c r="B2062" t="s">
        <v>1261</v>
      </c>
      <c r="C2062" t="s">
        <v>1262</v>
      </c>
      <c r="D2062" t="s">
        <v>1263</v>
      </c>
      <c r="E2062" t="s">
        <v>12</v>
      </c>
      <c r="F2062" t="s">
        <v>1264</v>
      </c>
      <c r="G2062" s="1">
        <v>43714</v>
      </c>
      <c r="H2062" s="1">
        <v>43738</v>
      </c>
      <c r="I2062" s="1">
        <v>44833</v>
      </c>
      <c r="J2062" s="966" t="s">
        <v>8681</v>
      </c>
      <c r="K2062" t="s">
        <v>8683</v>
      </c>
      <c r="L2062" t="s">
        <v>8682</v>
      </c>
      <c r="M2062" t="s">
        <v>8681</v>
      </c>
      <c r="N2062" t="s">
        <v>8682</v>
      </c>
    </row>
    <row r="2063" spans="1:14" x14ac:dyDescent="0.25">
      <c r="A2063" s="3">
        <v>2060</v>
      </c>
      <c r="B2063" t="s">
        <v>1211</v>
      </c>
      <c r="C2063" t="s">
        <v>1212</v>
      </c>
      <c r="D2063" t="s">
        <v>1213</v>
      </c>
      <c r="E2063" t="s">
        <v>12</v>
      </c>
      <c r="F2063" t="s">
        <v>1214</v>
      </c>
      <c r="G2063" s="1">
        <v>43699</v>
      </c>
      <c r="H2063" s="1">
        <v>43725</v>
      </c>
      <c r="I2063" s="1">
        <v>45185</v>
      </c>
      <c r="J2063" s="966" t="s">
        <v>5978</v>
      </c>
      <c r="K2063" t="s">
        <v>5980</v>
      </c>
      <c r="L2063" t="s">
        <v>12</v>
      </c>
      <c r="M2063" t="s">
        <v>5978</v>
      </c>
      <c r="N2063" t="s">
        <v>5979</v>
      </c>
    </row>
    <row r="2064" spans="1:14" x14ac:dyDescent="0.25">
      <c r="A2064" s="3">
        <v>2061</v>
      </c>
      <c r="B2064" t="s">
        <v>1300</v>
      </c>
      <c r="C2064" t="s">
        <v>1301</v>
      </c>
      <c r="D2064" t="s">
        <v>1302</v>
      </c>
      <c r="E2064" t="s">
        <v>12</v>
      </c>
      <c r="F2064" t="s">
        <v>1303</v>
      </c>
      <c r="G2064" s="1">
        <v>43724</v>
      </c>
      <c r="H2064" s="1">
        <v>43742</v>
      </c>
      <c r="I2064" s="1">
        <v>44837</v>
      </c>
      <c r="J2064" s="966" t="s">
        <v>9675</v>
      </c>
      <c r="K2064" t="s">
        <v>9677</v>
      </c>
      <c r="L2064" t="s">
        <v>9676</v>
      </c>
      <c r="M2064" t="s">
        <v>9675</v>
      </c>
      <c r="N2064" t="s">
        <v>9676</v>
      </c>
    </row>
    <row r="2065" spans="1:14" x14ac:dyDescent="0.25">
      <c r="A2065" s="3">
        <v>2062</v>
      </c>
      <c r="B2065" t="s">
        <v>1300</v>
      </c>
      <c r="C2065" t="s">
        <v>1301</v>
      </c>
      <c r="D2065" t="s">
        <v>1302</v>
      </c>
      <c r="E2065" t="s">
        <v>12</v>
      </c>
      <c r="F2065" t="s">
        <v>1303</v>
      </c>
      <c r="G2065" s="1">
        <v>43724</v>
      </c>
      <c r="H2065" s="1">
        <v>43742</v>
      </c>
      <c r="I2065" s="1">
        <v>44837</v>
      </c>
      <c r="J2065" s="966" t="s">
        <v>9683</v>
      </c>
      <c r="K2065" t="s">
        <v>9685</v>
      </c>
      <c r="L2065" t="s">
        <v>9684</v>
      </c>
      <c r="M2065" t="s">
        <v>9683</v>
      </c>
      <c r="N2065" t="s">
        <v>9684</v>
      </c>
    </row>
    <row r="2066" spans="1:14" x14ac:dyDescent="0.25">
      <c r="A2066" s="3">
        <v>2063</v>
      </c>
      <c r="B2066" t="s">
        <v>1300</v>
      </c>
      <c r="C2066" t="s">
        <v>1301</v>
      </c>
      <c r="D2066" t="s">
        <v>1302</v>
      </c>
      <c r="E2066" t="s">
        <v>12</v>
      </c>
      <c r="F2066" t="s">
        <v>1303</v>
      </c>
      <c r="G2066" s="1">
        <v>43724</v>
      </c>
      <c r="H2066" s="1">
        <v>43742</v>
      </c>
      <c r="I2066" s="1">
        <v>44837</v>
      </c>
      <c r="J2066" s="966" t="s">
        <v>9688</v>
      </c>
      <c r="K2066" t="s">
        <v>9690</v>
      </c>
      <c r="L2066" t="s">
        <v>9689</v>
      </c>
      <c r="M2066" t="s">
        <v>9688</v>
      </c>
      <c r="N2066" t="s">
        <v>9689</v>
      </c>
    </row>
    <row r="2067" spans="1:14" x14ac:dyDescent="0.25">
      <c r="A2067" s="3">
        <v>2064</v>
      </c>
      <c r="B2067" t="s">
        <v>1300</v>
      </c>
      <c r="C2067" t="s">
        <v>1301</v>
      </c>
      <c r="D2067" t="s">
        <v>1302</v>
      </c>
      <c r="E2067" t="s">
        <v>12</v>
      </c>
      <c r="F2067" t="s">
        <v>1303</v>
      </c>
      <c r="G2067" s="1">
        <v>43724</v>
      </c>
      <c r="H2067" s="1">
        <v>43742</v>
      </c>
      <c r="I2067" s="1">
        <v>44837</v>
      </c>
      <c r="J2067" s="966" t="s">
        <v>9694</v>
      </c>
      <c r="K2067" t="s">
        <v>9696</v>
      </c>
      <c r="L2067" t="s">
        <v>9695</v>
      </c>
      <c r="M2067" t="s">
        <v>9694</v>
      </c>
      <c r="N2067" t="s">
        <v>9695</v>
      </c>
    </row>
    <row r="2068" spans="1:14" x14ac:dyDescent="0.25">
      <c r="A2068" s="3">
        <v>2065</v>
      </c>
      <c r="B2068" t="s">
        <v>1265</v>
      </c>
      <c r="C2068" t="s">
        <v>1266</v>
      </c>
      <c r="D2068" t="s">
        <v>1267</v>
      </c>
      <c r="E2068" t="s">
        <v>12</v>
      </c>
      <c r="F2068" t="s">
        <v>1268</v>
      </c>
      <c r="G2068" s="1">
        <v>43714</v>
      </c>
      <c r="H2068" s="1">
        <v>43738</v>
      </c>
      <c r="I2068" s="1">
        <v>44833</v>
      </c>
      <c r="J2068" s="966" t="s">
        <v>9204</v>
      </c>
      <c r="K2068" t="s">
        <v>9206</v>
      </c>
      <c r="L2068" t="s">
        <v>12</v>
      </c>
      <c r="M2068" t="s">
        <v>9204</v>
      </c>
      <c r="N2068" t="s">
        <v>9205</v>
      </c>
    </row>
    <row r="2069" spans="1:14" x14ac:dyDescent="0.25">
      <c r="A2069" s="3">
        <v>2066</v>
      </c>
      <c r="B2069" t="s">
        <v>1219</v>
      </c>
      <c r="C2069" t="s">
        <v>1220</v>
      </c>
      <c r="D2069" t="s">
        <v>1221</v>
      </c>
      <c r="E2069" t="s">
        <v>12</v>
      </c>
      <c r="F2069" t="s">
        <v>1222</v>
      </c>
      <c r="G2069" s="1">
        <v>43704</v>
      </c>
      <c r="H2069" s="1">
        <v>43740</v>
      </c>
      <c r="I2069" s="1">
        <v>44105</v>
      </c>
      <c r="J2069" s="966" t="s">
        <v>5345</v>
      </c>
      <c r="K2069" t="s">
        <v>5347</v>
      </c>
      <c r="L2069" t="s">
        <v>5346</v>
      </c>
      <c r="M2069" t="s">
        <v>5345</v>
      </c>
      <c r="N2069" t="s">
        <v>5346</v>
      </c>
    </row>
    <row r="2070" spans="1:14" x14ac:dyDescent="0.25">
      <c r="A2070" s="3">
        <v>2067</v>
      </c>
      <c r="B2070" t="s">
        <v>1224</v>
      </c>
      <c r="C2070" t="s">
        <v>1225</v>
      </c>
      <c r="D2070" t="s">
        <v>1226</v>
      </c>
      <c r="E2070" t="s">
        <v>12</v>
      </c>
      <c r="F2070" t="s">
        <v>1227</v>
      </c>
      <c r="G2070" s="1">
        <v>43704</v>
      </c>
      <c r="H2070" s="1">
        <v>43740</v>
      </c>
      <c r="I2070" s="1">
        <v>44105</v>
      </c>
      <c r="J2070" s="966" t="s">
        <v>5356</v>
      </c>
      <c r="K2070" t="s">
        <v>5358</v>
      </c>
      <c r="L2070" t="s">
        <v>5357</v>
      </c>
      <c r="M2070" t="s">
        <v>5356</v>
      </c>
      <c r="N2070" t="s">
        <v>5357</v>
      </c>
    </row>
    <row r="2071" spans="1:14" x14ac:dyDescent="0.25">
      <c r="A2071" s="3">
        <v>2068</v>
      </c>
      <c r="B2071" t="s">
        <v>1330</v>
      </c>
      <c r="C2071" t="s">
        <v>1331</v>
      </c>
      <c r="D2071" t="s">
        <v>1332</v>
      </c>
      <c r="E2071" t="s">
        <v>12</v>
      </c>
      <c r="F2071" t="s">
        <v>1333</v>
      </c>
      <c r="G2071" s="1">
        <v>43733</v>
      </c>
      <c r="H2071" s="1">
        <v>43734</v>
      </c>
      <c r="I2071" s="1">
        <v>44099</v>
      </c>
      <c r="J2071" s="966" t="s">
        <v>15489</v>
      </c>
      <c r="K2071" t="s">
        <v>15490</v>
      </c>
      <c r="L2071" t="s">
        <v>12</v>
      </c>
      <c r="M2071" t="s">
        <v>15489</v>
      </c>
      <c r="N2071" t="s">
        <v>15491</v>
      </c>
    </row>
    <row r="2072" spans="1:14" x14ac:dyDescent="0.25">
      <c r="A2072" s="3">
        <v>2069</v>
      </c>
      <c r="B2072" t="s">
        <v>1330</v>
      </c>
      <c r="C2072" t="s">
        <v>1331</v>
      </c>
      <c r="D2072" t="s">
        <v>1332</v>
      </c>
      <c r="E2072" t="s">
        <v>12</v>
      </c>
      <c r="F2072" t="s">
        <v>1333</v>
      </c>
      <c r="G2072" s="1">
        <v>43733</v>
      </c>
      <c r="H2072" s="1">
        <v>43734</v>
      </c>
      <c r="I2072" s="1">
        <v>44099</v>
      </c>
      <c r="J2072" s="966" t="s">
        <v>15489</v>
      </c>
      <c r="K2072" t="s">
        <v>15490</v>
      </c>
      <c r="L2072" t="s">
        <v>12</v>
      </c>
      <c r="M2072" t="s">
        <v>15489</v>
      </c>
      <c r="N2072" t="s">
        <v>15491</v>
      </c>
    </row>
    <row r="2073" spans="1:14" x14ac:dyDescent="0.25">
      <c r="A2073" s="3">
        <v>2070</v>
      </c>
      <c r="B2073" t="s">
        <v>1330</v>
      </c>
      <c r="C2073" t="s">
        <v>1331</v>
      </c>
      <c r="D2073" t="s">
        <v>1332</v>
      </c>
      <c r="E2073" t="s">
        <v>12</v>
      </c>
      <c r="F2073" t="s">
        <v>1333</v>
      </c>
      <c r="G2073" s="1">
        <v>43733</v>
      </c>
      <c r="H2073" s="1">
        <v>43734</v>
      </c>
      <c r="I2073" s="1">
        <v>44099</v>
      </c>
      <c r="J2073" s="966" t="s">
        <v>15492</v>
      </c>
      <c r="K2073" t="s">
        <v>15493</v>
      </c>
      <c r="L2073" t="s">
        <v>12</v>
      </c>
      <c r="M2073" t="s">
        <v>15492</v>
      </c>
      <c r="N2073" t="s">
        <v>15494</v>
      </c>
    </row>
    <row r="2074" spans="1:14" x14ac:dyDescent="0.25">
      <c r="A2074" s="3">
        <v>2071</v>
      </c>
      <c r="B2074" t="s">
        <v>1330</v>
      </c>
      <c r="C2074" t="s">
        <v>1331</v>
      </c>
      <c r="D2074" t="s">
        <v>1332</v>
      </c>
      <c r="E2074" t="s">
        <v>12</v>
      </c>
      <c r="F2074" t="s">
        <v>1333</v>
      </c>
      <c r="G2074" s="1">
        <v>43733</v>
      </c>
      <c r="H2074" s="1">
        <v>43734</v>
      </c>
      <c r="I2074" s="1">
        <v>44099</v>
      </c>
      <c r="J2074" s="966" t="s">
        <v>15492</v>
      </c>
      <c r="K2074" t="s">
        <v>15493</v>
      </c>
      <c r="L2074" t="s">
        <v>12</v>
      </c>
      <c r="M2074" t="s">
        <v>15492</v>
      </c>
      <c r="N2074" t="s">
        <v>15494</v>
      </c>
    </row>
    <row r="2075" spans="1:14" x14ac:dyDescent="0.25">
      <c r="A2075" s="3">
        <v>2072</v>
      </c>
      <c r="B2075" t="s">
        <v>1330</v>
      </c>
      <c r="C2075" t="s">
        <v>1331</v>
      </c>
      <c r="D2075" t="s">
        <v>1332</v>
      </c>
      <c r="E2075" t="s">
        <v>12</v>
      </c>
      <c r="F2075" t="s">
        <v>1333</v>
      </c>
      <c r="G2075" s="1">
        <v>43733</v>
      </c>
      <c r="H2075" s="1">
        <v>43734</v>
      </c>
      <c r="I2075" s="1">
        <v>44099</v>
      </c>
      <c r="J2075" s="966" t="s">
        <v>15495</v>
      </c>
      <c r="K2075" t="s">
        <v>15496</v>
      </c>
      <c r="L2075" t="s">
        <v>12</v>
      </c>
      <c r="M2075" t="s">
        <v>15495</v>
      </c>
      <c r="N2075" t="s">
        <v>15497</v>
      </c>
    </row>
    <row r="2076" spans="1:14" x14ac:dyDescent="0.25">
      <c r="A2076" s="3">
        <v>2073</v>
      </c>
      <c r="B2076" t="s">
        <v>1330</v>
      </c>
      <c r="C2076" t="s">
        <v>1331</v>
      </c>
      <c r="D2076" t="s">
        <v>1332</v>
      </c>
      <c r="E2076" t="s">
        <v>12</v>
      </c>
      <c r="F2076" t="s">
        <v>1333</v>
      </c>
      <c r="G2076" s="1">
        <v>43733</v>
      </c>
      <c r="H2076" s="1">
        <v>43734</v>
      </c>
      <c r="I2076" s="1">
        <v>44099</v>
      </c>
      <c r="J2076" s="966" t="s">
        <v>15495</v>
      </c>
      <c r="K2076" t="s">
        <v>15496</v>
      </c>
      <c r="L2076" t="s">
        <v>12</v>
      </c>
      <c r="M2076" t="s">
        <v>15495</v>
      </c>
      <c r="N2076" t="s">
        <v>15497</v>
      </c>
    </row>
    <row r="2077" spans="1:14" x14ac:dyDescent="0.25">
      <c r="A2077" s="3">
        <v>2074</v>
      </c>
      <c r="B2077" t="s">
        <v>1330</v>
      </c>
      <c r="C2077" t="s">
        <v>1331</v>
      </c>
      <c r="D2077" t="s">
        <v>1332</v>
      </c>
      <c r="E2077" t="s">
        <v>12</v>
      </c>
      <c r="F2077" t="s">
        <v>1333</v>
      </c>
      <c r="G2077" s="1">
        <v>43733</v>
      </c>
      <c r="H2077" s="1">
        <v>43734</v>
      </c>
      <c r="I2077" s="1">
        <v>44099</v>
      </c>
      <c r="J2077" s="966" t="s">
        <v>15498</v>
      </c>
      <c r="K2077" t="s">
        <v>15499</v>
      </c>
      <c r="L2077" t="s">
        <v>12</v>
      </c>
      <c r="M2077" t="s">
        <v>15498</v>
      </c>
      <c r="N2077" t="s">
        <v>15500</v>
      </c>
    </row>
    <row r="2078" spans="1:14" x14ac:dyDescent="0.25">
      <c r="A2078" s="3">
        <v>2075</v>
      </c>
      <c r="B2078" t="s">
        <v>1330</v>
      </c>
      <c r="C2078" t="s">
        <v>1331</v>
      </c>
      <c r="D2078" t="s">
        <v>1332</v>
      </c>
      <c r="E2078" t="s">
        <v>12</v>
      </c>
      <c r="F2078" t="s">
        <v>1333</v>
      </c>
      <c r="G2078" s="1">
        <v>43733</v>
      </c>
      <c r="H2078" s="1">
        <v>43734</v>
      </c>
      <c r="I2078" s="1">
        <v>44099</v>
      </c>
      <c r="J2078" s="966" t="s">
        <v>15498</v>
      </c>
      <c r="K2078" t="s">
        <v>15499</v>
      </c>
      <c r="L2078" t="s">
        <v>12</v>
      </c>
      <c r="M2078" t="s">
        <v>15498</v>
      </c>
      <c r="N2078" t="s">
        <v>15500</v>
      </c>
    </row>
    <row r="2079" spans="1:14" x14ac:dyDescent="0.25">
      <c r="A2079" s="3">
        <v>2076</v>
      </c>
      <c r="B2079" t="s">
        <v>1188</v>
      </c>
      <c r="C2079" t="s">
        <v>1189</v>
      </c>
      <c r="D2079" t="s">
        <v>1190</v>
      </c>
      <c r="E2079" t="s">
        <v>12</v>
      </c>
      <c r="F2079" t="s">
        <v>1191</v>
      </c>
      <c r="G2079" s="1">
        <v>43685</v>
      </c>
      <c r="H2079" s="1">
        <v>43769</v>
      </c>
      <c r="I2079" s="1">
        <v>45595</v>
      </c>
      <c r="J2079" s="966" t="s">
        <v>9804</v>
      </c>
      <c r="K2079" t="s">
        <v>9806</v>
      </c>
      <c r="L2079" t="s">
        <v>9805</v>
      </c>
      <c r="M2079" t="s">
        <v>9804</v>
      </c>
      <c r="N2079" t="s">
        <v>9805</v>
      </c>
    </row>
    <row r="2080" spans="1:14" x14ac:dyDescent="0.25">
      <c r="A2080" s="3">
        <v>2077</v>
      </c>
      <c r="B2080" t="s">
        <v>1188</v>
      </c>
      <c r="C2080" t="s">
        <v>1189</v>
      </c>
      <c r="D2080" t="s">
        <v>1190</v>
      </c>
      <c r="E2080" t="s">
        <v>12</v>
      </c>
      <c r="F2080" t="s">
        <v>1191</v>
      </c>
      <c r="G2080" s="1">
        <v>43685</v>
      </c>
      <c r="H2080" s="1">
        <v>43769</v>
      </c>
      <c r="I2080" s="1">
        <v>45595</v>
      </c>
      <c r="J2080" s="966" t="s">
        <v>9810</v>
      </c>
      <c r="K2080" t="s">
        <v>9812</v>
      </c>
      <c r="L2080" t="s">
        <v>9811</v>
      </c>
      <c r="M2080" t="s">
        <v>9810</v>
      </c>
      <c r="N2080" t="s">
        <v>9811</v>
      </c>
    </row>
    <row r="2081" spans="1:14" x14ac:dyDescent="0.25">
      <c r="A2081" s="3">
        <v>2078</v>
      </c>
      <c r="B2081" t="s">
        <v>1176</v>
      </c>
      <c r="C2081" t="s">
        <v>1177</v>
      </c>
      <c r="D2081" t="s">
        <v>1178</v>
      </c>
      <c r="E2081" t="s">
        <v>12</v>
      </c>
      <c r="F2081" t="s">
        <v>1179</v>
      </c>
      <c r="G2081" s="1">
        <v>43685</v>
      </c>
      <c r="H2081" s="1">
        <v>43769</v>
      </c>
      <c r="I2081" s="1">
        <v>45595</v>
      </c>
      <c r="J2081" s="966" t="s">
        <v>9768</v>
      </c>
      <c r="K2081" t="s">
        <v>9770</v>
      </c>
      <c r="L2081" t="s">
        <v>9769</v>
      </c>
      <c r="M2081" t="s">
        <v>9768</v>
      </c>
      <c r="N2081" t="s">
        <v>9769</v>
      </c>
    </row>
    <row r="2082" spans="1:14" x14ac:dyDescent="0.25">
      <c r="A2082" s="3">
        <v>2079</v>
      </c>
      <c r="B2082" t="s">
        <v>1176</v>
      </c>
      <c r="C2082" t="s">
        <v>1177</v>
      </c>
      <c r="D2082" t="s">
        <v>1178</v>
      </c>
      <c r="E2082" t="s">
        <v>12</v>
      </c>
      <c r="F2082" t="s">
        <v>1179</v>
      </c>
      <c r="G2082" s="1">
        <v>43685</v>
      </c>
      <c r="H2082" s="1">
        <v>43769</v>
      </c>
      <c r="I2082" s="1">
        <v>45595</v>
      </c>
      <c r="J2082" s="966" t="s">
        <v>9759</v>
      </c>
      <c r="K2082" t="s">
        <v>9761</v>
      </c>
      <c r="L2082" t="s">
        <v>9760</v>
      </c>
      <c r="M2082" t="s">
        <v>9759</v>
      </c>
      <c r="N2082" t="s">
        <v>9760</v>
      </c>
    </row>
    <row r="2083" spans="1:14" x14ac:dyDescent="0.25">
      <c r="A2083" s="3">
        <v>2080</v>
      </c>
      <c r="B2083" t="s">
        <v>1176</v>
      </c>
      <c r="C2083" t="s">
        <v>1177</v>
      </c>
      <c r="D2083" t="s">
        <v>1178</v>
      </c>
      <c r="E2083" t="s">
        <v>12</v>
      </c>
      <c r="F2083" t="s">
        <v>1179</v>
      </c>
      <c r="G2083" s="1">
        <v>43685</v>
      </c>
      <c r="H2083" s="1">
        <v>43769</v>
      </c>
      <c r="I2083" s="1">
        <v>45595</v>
      </c>
      <c r="J2083" s="966" t="s">
        <v>9774</v>
      </c>
      <c r="K2083" t="s">
        <v>9776</v>
      </c>
      <c r="L2083" t="s">
        <v>9775</v>
      </c>
      <c r="M2083" t="s">
        <v>9774</v>
      </c>
      <c r="N2083" t="s">
        <v>9775</v>
      </c>
    </row>
    <row r="2084" spans="1:14" x14ac:dyDescent="0.25">
      <c r="A2084" s="3">
        <v>2081</v>
      </c>
      <c r="B2084" t="s">
        <v>1304</v>
      </c>
      <c r="C2084" t="s">
        <v>1305</v>
      </c>
      <c r="D2084" t="s">
        <v>1306</v>
      </c>
      <c r="E2084" t="s">
        <v>12</v>
      </c>
      <c r="F2084" t="s">
        <v>1307</v>
      </c>
      <c r="G2084" s="1">
        <v>43726</v>
      </c>
      <c r="H2084" s="1">
        <v>43764</v>
      </c>
      <c r="I2084" s="1">
        <v>45590</v>
      </c>
      <c r="J2084" s="966" t="s">
        <v>9816</v>
      </c>
      <c r="K2084" t="s">
        <v>9818</v>
      </c>
      <c r="L2084" t="s">
        <v>12</v>
      </c>
      <c r="M2084" t="s">
        <v>9816</v>
      </c>
      <c r="N2084" t="s">
        <v>9817</v>
      </c>
    </row>
    <row r="2085" spans="1:14" x14ac:dyDescent="0.25">
      <c r="A2085" s="3">
        <v>2082</v>
      </c>
      <c r="B2085" t="s">
        <v>1232</v>
      </c>
      <c r="C2085" t="s">
        <v>1233</v>
      </c>
      <c r="D2085" t="s">
        <v>1234</v>
      </c>
      <c r="E2085" t="s">
        <v>12</v>
      </c>
      <c r="F2085" t="s">
        <v>1235</v>
      </c>
      <c r="G2085" s="1">
        <v>43703</v>
      </c>
      <c r="H2085" s="1">
        <v>43764</v>
      </c>
      <c r="I2085" s="1">
        <v>44859</v>
      </c>
      <c r="J2085" s="966" t="s">
        <v>9941</v>
      </c>
      <c r="K2085" t="s">
        <v>9943</v>
      </c>
      <c r="L2085" t="s">
        <v>12</v>
      </c>
      <c r="M2085" t="s">
        <v>9941</v>
      </c>
      <c r="N2085" t="s">
        <v>9942</v>
      </c>
    </row>
    <row r="2086" spans="1:14" x14ac:dyDescent="0.25">
      <c r="A2086" s="3">
        <v>2083</v>
      </c>
      <c r="B2086" t="s">
        <v>1232</v>
      </c>
      <c r="C2086" t="s">
        <v>1233</v>
      </c>
      <c r="D2086" t="s">
        <v>1234</v>
      </c>
      <c r="E2086" t="s">
        <v>12</v>
      </c>
      <c r="F2086" t="s">
        <v>1235</v>
      </c>
      <c r="G2086" s="1">
        <v>43703</v>
      </c>
      <c r="H2086" s="1">
        <v>43764</v>
      </c>
      <c r="I2086" s="1">
        <v>44859</v>
      </c>
      <c r="J2086" s="966" t="s">
        <v>9948</v>
      </c>
      <c r="K2086" t="s">
        <v>9950</v>
      </c>
      <c r="L2086" t="s">
        <v>12</v>
      </c>
      <c r="M2086" t="s">
        <v>9948</v>
      </c>
      <c r="N2086" t="s">
        <v>9949</v>
      </c>
    </row>
    <row r="2087" spans="1:14" x14ac:dyDescent="0.25">
      <c r="A2087" s="3">
        <v>2084</v>
      </c>
      <c r="B2087" t="s">
        <v>1232</v>
      </c>
      <c r="C2087" t="s">
        <v>1233</v>
      </c>
      <c r="D2087" t="s">
        <v>1234</v>
      </c>
      <c r="E2087" t="s">
        <v>12</v>
      </c>
      <c r="F2087" t="s">
        <v>1235</v>
      </c>
      <c r="G2087" s="1">
        <v>43703</v>
      </c>
      <c r="H2087" s="1">
        <v>43764</v>
      </c>
      <c r="I2087" s="1">
        <v>44859</v>
      </c>
      <c r="J2087" s="966" t="s">
        <v>9948</v>
      </c>
      <c r="K2087" t="s">
        <v>9950</v>
      </c>
      <c r="L2087" t="s">
        <v>12</v>
      </c>
      <c r="M2087" t="s">
        <v>9948</v>
      </c>
      <c r="N2087" t="s">
        <v>9949</v>
      </c>
    </row>
    <row r="2088" spans="1:14" x14ac:dyDescent="0.25">
      <c r="A2088" s="3">
        <v>2085</v>
      </c>
      <c r="B2088" t="s">
        <v>1164</v>
      </c>
      <c r="C2088" t="s">
        <v>1165</v>
      </c>
      <c r="D2088" t="s">
        <v>1166</v>
      </c>
      <c r="E2088" t="s">
        <v>12</v>
      </c>
      <c r="F2088" t="s">
        <v>1167</v>
      </c>
      <c r="G2088" s="1">
        <v>43678</v>
      </c>
      <c r="H2088" s="1">
        <v>43768</v>
      </c>
      <c r="I2088" s="1">
        <v>45228</v>
      </c>
      <c r="J2088" s="966" t="s">
        <v>20403</v>
      </c>
      <c r="K2088" t="s">
        <v>20404</v>
      </c>
      <c r="L2088" t="s">
        <v>20405</v>
      </c>
      <c r="M2088" t="s">
        <v>20403</v>
      </c>
      <c r="N2088" t="s">
        <v>20405</v>
      </c>
    </row>
    <row r="2089" spans="1:14" x14ac:dyDescent="0.25">
      <c r="A2089" s="3">
        <v>2086</v>
      </c>
      <c r="B2089" t="s">
        <v>1164</v>
      </c>
      <c r="C2089" t="s">
        <v>1165</v>
      </c>
      <c r="D2089" t="s">
        <v>1166</v>
      </c>
      <c r="E2089" t="s">
        <v>12</v>
      </c>
      <c r="F2089" t="s">
        <v>1167</v>
      </c>
      <c r="G2089" s="1">
        <v>43678</v>
      </c>
      <c r="H2089" s="1">
        <v>43768</v>
      </c>
      <c r="I2089" s="1">
        <v>45228</v>
      </c>
      <c r="J2089" s="966" t="s">
        <v>20403</v>
      </c>
      <c r="K2089" t="s">
        <v>20404</v>
      </c>
      <c r="L2089" t="s">
        <v>20405</v>
      </c>
      <c r="M2089" t="s">
        <v>20403</v>
      </c>
      <c r="N2089" t="s">
        <v>20405</v>
      </c>
    </row>
    <row r="2090" spans="1:14" x14ac:dyDescent="0.25">
      <c r="A2090" s="3">
        <v>2087</v>
      </c>
      <c r="B2090" t="s">
        <v>1326</v>
      </c>
      <c r="C2090" t="s">
        <v>1327</v>
      </c>
      <c r="D2090" t="s">
        <v>1328</v>
      </c>
      <c r="E2090" t="s">
        <v>12</v>
      </c>
      <c r="F2090" t="s">
        <v>1329</v>
      </c>
      <c r="G2090" s="1">
        <v>43752</v>
      </c>
      <c r="H2090" s="1">
        <v>43769</v>
      </c>
      <c r="I2090" s="1">
        <v>44499</v>
      </c>
      <c r="J2090" s="966" t="s">
        <v>16224</v>
      </c>
      <c r="K2090" t="s">
        <v>16225</v>
      </c>
      <c r="L2090" t="s">
        <v>16226</v>
      </c>
      <c r="M2090" t="s">
        <v>16224</v>
      </c>
      <c r="N2090" t="s">
        <v>16226</v>
      </c>
    </row>
    <row r="2091" spans="1:14" x14ac:dyDescent="0.25">
      <c r="A2091" s="3">
        <v>2088</v>
      </c>
      <c r="B2091" t="s">
        <v>1326</v>
      </c>
      <c r="C2091" t="s">
        <v>1327</v>
      </c>
      <c r="D2091" t="s">
        <v>1328</v>
      </c>
      <c r="E2091" t="s">
        <v>12</v>
      </c>
      <c r="F2091" t="s">
        <v>1329</v>
      </c>
      <c r="G2091" s="1">
        <v>43752</v>
      </c>
      <c r="H2091" s="1">
        <v>43769</v>
      </c>
      <c r="I2091" s="1">
        <v>44499</v>
      </c>
      <c r="J2091" s="966" t="s">
        <v>16224</v>
      </c>
      <c r="K2091" t="s">
        <v>16225</v>
      </c>
      <c r="L2091" t="s">
        <v>16226</v>
      </c>
      <c r="M2091" t="s">
        <v>16224</v>
      </c>
      <c r="N2091" t="s">
        <v>16226</v>
      </c>
    </row>
    <row r="2092" spans="1:14" x14ac:dyDescent="0.25">
      <c r="A2092" s="3">
        <v>2089</v>
      </c>
      <c r="B2092" t="s">
        <v>1326</v>
      </c>
      <c r="C2092" t="s">
        <v>1327</v>
      </c>
      <c r="D2092" t="s">
        <v>1328</v>
      </c>
      <c r="E2092" t="s">
        <v>12</v>
      </c>
      <c r="F2092" t="s">
        <v>1329</v>
      </c>
      <c r="G2092" s="1">
        <v>43752</v>
      </c>
      <c r="H2092" s="1">
        <v>43769</v>
      </c>
      <c r="I2092" s="1">
        <v>44499</v>
      </c>
      <c r="J2092" s="966" t="s">
        <v>16224</v>
      </c>
      <c r="K2092" t="s">
        <v>16225</v>
      </c>
      <c r="L2092" t="s">
        <v>16226</v>
      </c>
      <c r="M2092" t="s">
        <v>16224</v>
      </c>
      <c r="N2092" t="s">
        <v>16226</v>
      </c>
    </row>
    <row r="2093" spans="1:14" x14ac:dyDescent="0.25">
      <c r="A2093" s="3">
        <v>2090</v>
      </c>
      <c r="B2093" t="s">
        <v>1326</v>
      </c>
      <c r="C2093" t="s">
        <v>1327</v>
      </c>
      <c r="D2093" t="s">
        <v>1328</v>
      </c>
      <c r="E2093" t="s">
        <v>12</v>
      </c>
      <c r="F2093" t="s">
        <v>1329</v>
      </c>
      <c r="G2093" s="1">
        <v>43752</v>
      </c>
      <c r="H2093" s="1">
        <v>43769</v>
      </c>
      <c r="I2093" s="1">
        <v>44499</v>
      </c>
      <c r="J2093" s="966" t="s">
        <v>16227</v>
      </c>
      <c r="K2093" t="s">
        <v>16228</v>
      </c>
      <c r="L2093" t="s">
        <v>16229</v>
      </c>
      <c r="M2093" t="s">
        <v>16227</v>
      </c>
      <c r="N2093" t="s">
        <v>16229</v>
      </c>
    </row>
    <row r="2094" spans="1:14" x14ac:dyDescent="0.25">
      <c r="A2094" s="3">
        <v>2091</v>
      </c>
      <c r="B2094" t="s">
        <v>1326</v>
      </c>
      <c r="C2094" t="s">
        <v>1327</v>
      </c>
      <c r="D2094" t="s">
        <v>1328</v>
      </c>
      <c r="E2094" t="s">
        <v>12</v>
      </c>
      <c r="F2094" t="s">
        <v>1329</v>
      </c>
      <c r="G2094" s="1">
        <v>43752</v>
      </c>
      <c r="H2094" s="1">
        <v>43769</v>
      </c>
      <c r="I2094" s="1">
        <v>44499</v>
      </c>
      <c r="J2094" s="966" t="s">
        <v>16227</v>
      </c>
      <c r="K2094" t="s">
        <v>16228</v>
      </c>
      <c r="L2094" t="s">
        <v>16229</v>
      </c>
      <c r="M2094" t="s">
        <v>16227</v>
      </c>
      <c r="N2094" t="s">
        <v>16229</v>
      </c>
    </row>
    <row r="2095" spans="1:14" x14ac:dyDescent="0.25">
      <c r="A2095" s="3">
        <v>2092</v>
      </c>
      <c r="B2095" t="s">
        <v>1326</v>
      </c>
      <c r="C2095" t="s">
        <v>1327</v>
      </c>
      <c r="D2095" t="s">
        <v>1328</v>
      </c>
      <c r="E2095" t="s">
        <v>12</v>
      </c>
      <c r="F2095" t="s">
        <v>1329</v>
      </c>
      <c r="G2095" s="1">
        <v>43752</v>
      </c>
      <c r="H2095" s="1">
        <v>43769</v>
      </c>
      <c r="I2095" s="1">
        <v>44499</v>
      </c>
      <c r="J2095" s="966" t="s">
        <v>16230</v>
      </c>
      <c r="K2095" t="s">
        <v>16231</v>
      </c>
      <c r="L2095" t="s">
        <v>16232</v>
      </c>
      <c r="M2095" t="s">
        <v>16230</v>
      </c>
      <c r="N2095" t="s">
        <v>16232</v>
      </c>
    </row>
    <row r="2096" spans="1:14" x14ac:dyDescent="0.25">
      <c r="A2096" s="3">
        <v>2093</v>
      </c>
      <c r="B2096" t="s">
        <v>1326</v>
      </c>
      <c r="C2096" t="s">
        <v>1327</v>
      </c>
      <c r="D2096" t="s">
        <v>1328</v>
      </c>
      <c r="E2096" t="s">
        <v>12</v>
      </c>
      <c r="F2096" t="s">
        <v>1329</v>
      </c>
      <c r="G2096" s="1">
        <v>43752</v>
      </c>
      <c r="H2096" s="1">
        <v>43769</v>
      </c>
      <c r="I2096" s="1">
        <v>44499</v>
      </c>
      <c r="J2096" s="966" t="s">
        <v>16230</v>
      </c>
      <c r="K2096" t="s">
        <v>16231</v>
      </c>
      <c r="L2096" t="s">
        <v>16232</v>
      </c>
      <c r="M2096" t="s">
        <v>16230</v>
      </c>
      <c r="N2096" t="s">
        <v>16232</v>
      </c>
    </row>
    <row r="2097" spans="1:14" x14ac:dyDescent="0.25">
      <c r="A2097" s="3">
        <v>2094</v>
      </c>
      <c r="B2097" t="s">
        <v>1338</v>
      </c>
      <c r="C2097" t="s">
        <v>1339</v>
      </c>
      <c r="D2097" t="s">
        <v>1340</v>
      </c>
      <c r="E2097" t="s">
        <v>12</v>
      </c>
      <c r="F2097" t="s">
        <v>1341</v>
      </c>
      <c r="G2097" s="1">
        <v>43777</v>
      </c>
      <c r="H2097" s="1">
        <v>43778</v>
      </c>
      <c r="I2097" s="1">
        <v>44873</v>
      </c>
      <c r="J2097" s="966" t="s">
        <v>8687</v>
      </c>
      <c r="K2097" t="s">
        <v>8689</v>
      </c>
      <c r="L2097" t="s">
        <v>12</v>
      </c>
      <c r="M2097" t="s">
        <v>8687</v>
      </c>
      <c r="N2097" t="s">
        <v>8688</v>
      </c>
    </row>
    <row r="2098" spans="1:14" x14ac:dyDescent="0.25">
      <c r="A2098" s="3">
        <v>2095</v>
      </c>
      <c r="B2098" t="s">
        <v>1334</v>
      </c>
      <c r="C2098" t="s">
        <v>1335</v>
      </c>
      <c r="D2098" t="s">
        <v>1336</v>
      </c>
      <c r="E2098" t="s">
        <v>12</v>
      </c>
      <c r="F2098" t="s">
        <v>1337</v>
      </c>
      <c r="G2098" s="1">
        <v>43774</v>
      </c>
      <c r="H2098" s="1">
        <v>43789</v>
      </c>
      <c r="I2098" s="1">
        <v>44884</v>
      </c>
      <c r="J2098" s="966" t="s">
        <v>9212</v>
      </c>
      <c r="K2098" t="s">
        <v>9214</v>
      </c>
      <c r="L2098" t="s">
        <v>12</v>
      </c>
      <c r="M2098" t="s">
        <v>9212</v>
      </c>
      <c r="N2098" t="s">
        <v>9213</v>
      </c>
    </row>
    <row r="2099" spans="1:14" x14ac:dyDescent="0.25">
      <c r="A2099" s="3">
        <v>2096</v>
      </c>
      <c r="B2099" t="s">
        <v>1164</v>
      </c>
      <c r="C2099" t="s">
        <v>1165</v>
      </c>
      <c r="D2099" t="s">
        <v>1166</v>
      </c>
      <c r="E2099" t="s">
        <v>12</v>
      </c>
      <c r="F2099" t="s">
        <v>1170</v>
      </c>
      <c r="G2099" s="1">
        <v>43678</v>
      </c>
      <c r="H2099" s="1">
        <v>43777</v>
      </c>
      <c r="I2099" s="1">
        <v>45237</v>
      </c>
      <c r="J2099" s="966" t="s">
        <v>20446</v>
      </c>
      <c r="K2099" t="s">
        <v>20447</v>
      </c>
      <c r="L2099" t="s">
        <v>20448</v>
      </c>
      <c r="M2099" t="s">
        <v>20446</v>
      </c>
      <c r="N2099" t="s">
        <v>20448</v>
      </c>
    </row>
    <row r="2100" spans="1:14" x14ac:dyDescent="0.25">
      <c r="A2100" s="3">
        <v>2097</v>
      </c>
      <c r="B2100" t="s">
        <v>1164</v>
      </c>
      <c r="C2100" t="s">
        <v>1165</v>
      </c>
      <c r="D2100" t="s">
        <v>1166</v>
      </c>
      <c r="E2100" t="s">
        <v>12</v>
      </c>
      <c r="F2100" t="s">
        <v>1170</v>
      </c>
      <c r="G2100" s="1">
        <v>43678</v>
      </c>
      <c r="H2100" s="1">
        <v>43777</v>
      </c>
      <c r="I2100" s="1">
        <v>45237</v>
      </c>
      <c r="J2100" s="966" t="s">
        <v>20446</v>
      </c>
      <c r="K2100" t="s">
        <v>20447</v>
      </c>
      <c r="L2100" t="s">
        <v>20448</v>
      </c>
      <c r="M2100" t="s">
        <v>20446</v>
      </c>
      <c r="N2100" t="s">
        <v>20448</v>
      </c>
    </row>
    <row r="2101" spans="1:14" x14ac:dyDescent="0.25">
      <c r="A2101" s="3">
        <v>2098</v>
      </c>
      <c r="B2101" t="s">
        <v>1362</v>
      </c>
      <c r="C2101" t="s">
        <v>1363</v>
      </c>
      <c r="D2101" t="s">
        <v>1364</v>
      </c>
      <c r="E2101" t="s">
        <v>12</v>
      </c>
      <c r="F2101" t="s">
        <v>1365</v>
      </c>
      <c r="G2101" s="1">
        <v>43791</v>
      </c>
      <c r="H2101" s="1">
        <v>43798</v>
      </c>
      <c r="I2101" s="1">
        <v>44893</v>
      </c>
      <c r="J2101" s="966" t="s">
        <v>20461</v>
      </c>
      <c r="K2101" t="s">
        <v>20462</v>
      </c>
      <c r="L2101" t="s">
        <v>12</v>
      </c>
      <c r="M2101" t="s">
        <v>20461</v>
      </c>
      <c r="N2101" t="s">
        <v>20463</v>
      </c>
    </row>
    <row r="2102" spans="1:14" x14ac:dyDescent="0.25">
      <c r="A2102" s="3">
        <v>2099</v>
      </c>
      <c r="B2102" t="s">
        <v>1362</v>
      </c>
      <c r="C2102" t="s">
        <v>1363</v>
      </c>
      <c r="D2102" t="s">
        <v>1364</v>
      </c>
      <c r="E2102" t="s">
        <v>12</v>
      </c>
      <c r="F2102" t="s">
        <v>1365</v>
      </c>
      <c r="G2102" s="1">
        <v>43791</v>
      </c>
      <c r="H2102" s="1">
        <v>43798</v>
      </c>
      <c r="I2102" s="1">
        <v>44893</v>
      </c>
      <c r="J2102" s="966" t="s">
        <v>20464</v>
      </c>
      <c r="K2102" t="s">
        <v>20465</v>
      </c>
      <c r="L2102" t="s">
        <v>12</v>
      </c>
      <c r="M2102" t="s">
        <v>20464</v>
      </c>
      <c r="N2102" t="s">
        <v>20466</v>
      </c>
    </row>
    <row r="2103" spans="1:14" x14ac:dyDescent="0.25">
      <c r="A2103" s="3">
        <v>2100</v>
      </c>
      <c r="B2103" t="s">
        <v>1358</v>
      </c>
      <c r="C2103" t="s">
        <v>1359</v>
      </c>
      <c r="D2103" t="s">
        <v>1360</v>
      </c>
      <c r="E2103" t="s">
        <v>12</v>
      </c>
      <c r="F2103" t="s">
        <v>1361</v>
      </c>
      <c r="G2103" s="1">
        <v>43787</v>
      </c>
      <c r="H2103" s="1">
        <v>43796</v>
      </c>
      <c r="I2103" s="1">
        <v>44891</v>
      </c>
      <c r="J2103" s="966" t="s">
        <v>11885</v>
      </c>
      <c r="K2103" t="s">
        <v>11887</v>
      </c>
      <c r="L2103" t="s">
        <v>12</v>
      </c>
      <c r="M2103" t="s">
        <v>11885</v>
      </c>
      <c r="N2103" t="s">
        <v>11886</v>
      </c>
    </row>
    <row r="2104" spans="1:14" x14ac:dyDescent="0.25">
      <c r="A2104" s="3">
        <v>2101</v>
      </c>
      <c r="B2104" t="s">
        <v>1312</v>
      </c>
      <c r="C2104" t="s">
        <v>1313</v>
      </c>
      <c r="D2104" t="s">
        <v>1314</v>
      </c>
      <c r="E2104" t="s">
        <v>12</v>
      </c>
      <c r="F2104" t="s">
        <v>1315</v>
      </c>
      <c r="G2104" s="1">
        <v>43718</v>
      </c>
      <c r="H2104" s="1">
        <v>43795</v>
      </c>
      <c r="I2104" s="1">
        <v>45255</v>
      </c>
      <c r="J2104" s="966" t="s">
        <v>20467</v>
      </c>
      <c r="K2104" t="s">
        <v>20468</v>
      </c>
      <c r="L2104" t="s">
        <v>12</v>
      </c>
      <c r="M2104" t="s">
        <v>20467</v>
      </c>
      <c r="N2104" t="s">
        <v>20469</v>
      </c>
    </row>
    <row r="2105" spans="1:14" x14ac:dyDescent="0.25">
      <c r="A2105" s="3">
        <v>2102</v>
      </c>
      <c r="B2105" t="s">
        <v>1346</v>
      </c>
      <c r="C2105" t="s">
        <v>1347</v>
      </c>
      <c r="D2105" t="s">
        <v>1348</v>
      </c>
      <c r="E2105" t="s">
        <v>12</v>
      </c>
      <c r="F2105" t="s">
        <v>1349</v>
      </c>
      <c r="G2105" s="1">
        <v>43773</v>
      </c>
      <c r="H2105" s="1">
        <v>43798</v>
      </c>
      <c r="I2105" s="1">
        <v>45624</v>
      </c>
      <c r="J2105" s="966" t="s">
        <v>20470</v>
      </c>
      <c r="K2105" t="s">
        <v>20471</v>
      </c>
      <c r="L2105" t="s">
        <v>12</v>
      </c>
      <c r="M2105" t="s">
        <v>20470</v>
      </c>
      <c r="N2105" t="s">
        <v>20472</v>
      </c>
    </row>
    <row r="2106" spans="1:14" x14ac:dyDescent="0.25">
      <c r="A2106" s="3">
        <v>2103</v>
      </c>
      <c r="B2106" t="s">
        <v>1346</v>
      </c>
      <c r="C2106" t="s">
        <v>1347</v>
      </c>
      <c r="D2106" t="s">
        <v>1348</v>
      </c>
      <c r="E2106" t="s">
        <v>12</v>
      </c>
      <c r="F2106" t="s">
        <v>1349</v>
      </c>
      <c r="G2106" s="1">
        <v>43773</v>
      </c>
      <c r="H2106" s="1">
        <v>43798</v>
      </c>
      <c r="I2106" s="1">
        <v>45624</v>
      </c>
      <c r="J2106" s="966" t="s">
        <v>20470</v>
      </c>
      <c r="K2106" t="s">
        <v>20471</v>
      </c>
      <c r="L2106" t="s">
        <v>12</v>
      </c>
      <c r="M2106" t="s">
        <v>20470</v>
      </c>
      <c r="N2106" t="s">
        <v>20472</v>
      </c>
    </row>
    <row r="2107" spans="1:14" x14ac:dyDescent="0.25">
      <c r="A2107" s="3">
        <v>2104</v>
      </c>
      <c r="B2107" t="s">
        <v>1346</v>
      </c>
      <c r="C2107" t="s">
        <v>1347</v>
      </c>
      <c r="D2107" t="s">
        <v>1348</v>
      </c>
      <c r="E2107" t="s">
        <v>12</v>
      </c>
      <c r="F2107" t="s">
        <v>1349</v>
      </c>
      <c r="G2107" s="1">
        <v>43773</v>
      </c>
      <c r="H2107" s="1">
        <v>43798</v>
      </c>
      <c r="I2107" s="1">
        <v>45624</v>
      </c>
      <c r="J2107" s="966" t="s">
        <v>20473</v>
      </c>
      <c r="K2107" t="s">
        <v>20474</v>
      </c>
      <c r="L2107" t="s">
        <v>12</v>
      </c>
      <c r="M2107" t="s">
        <v>20473</v>
      </c>
      <c r="N2107" t="s">
        <v>20475</v>
      </c>
    </row>
    <row r="2108" spans="1:14" x14ac:dyDescent="0.25">
      <c r="A2108" s="3">
        <v>2105</v>
      </c>
      <c r="B2108" t="s">
        <v>1346</v>
      </c>
      <c r="C2108" t="s">
        <v>1347</v>
      </c>
      <c r="D2108" t="s">
        <v>1348</v>
      </c>
      <c r="E2108" t="s">
        <v>12</v>
      </c>
      <c r="F2108" t="s">
        <v>1349</v>
      </c>
      <c r="G2108" s="1">
        <v>43773</v>
      </c>
      <c r="H2108" s="1">
        <v>43798</v>
      </c>
      <c r="I2108" s="1">
        <v>45624</v>
      </c>
      <c r="J2108" s="966" t="s">
        <v>20473</v>
      </c>
      <c r="K2108" t="s">
        <v>20474</v>
      </c>
      <c r="L2108" t="s">
        <v>12</v>
      </c>
      <c r="M2108" t="s">
        <v>20473</v>
      </c>
      <c r="N2108" t="s">
        <v>20475</v>
      </c>
    </row>
    <row r="2109" spans="1:14" x14ac:dyDescent="0.25">
      <c r="A2109" s="3">
        <v>2106</v>
      </c>
      <c r="B2109" t="s">
        <v>1346</v>
      </c>
      <c r="C2109" t="s">
        <v>1347</v>
      </c>
      <c r="D2109" t="s">
        <v>1348</v>
      </c>
      <c r="E2109" t="s">
        <v>12</v>
      </c>
      <c r="F2109" t="s">
        <v>1349</v>
      </c>
      <c r="G2109" s="1">
        <v>43773</v>
      </c>
      <c r="H2109" s="1">
        <v>43798</v>
      </c>
      <c r="I2109" s="1">
        <v>45624</v>
      </c>
      <c r="J2109" s="966" t="s">
        <v>20476</v>
      </c>
      <c r="K2109" t="s">
        <v>20477</v>
      </c>
      <c r="L2109" t="s">
        <v>12</v>
      </c>
      <c r="M2109" t="s">
        <v>20476</v>
      </c>
      <c r="N2109" t="s">
        <v>20478</v>
      </c>
    </row>
    <row r="2110" spans="1:14" x14ac:dyDescent="0.25">
      <c r="A2110" s="3">
        <v>2107</v>
      </c>
      <c r="B2110" t="s">
        <v>1346</v>
      </c>
      <c r="C2110" t="s">
        <v>1347</v>
      </c>
      <c r="D2110" t="s">
        <v>1348</v>
      </c>
      <c r="E2110" t="s">
        <v>12</v>
      </c>
      <c r="F2110" t="s">
        <v>1349</v>
      </c>
      <c r="G2110" s="1">
        <v>43773</v>
      </c>
      <c r="H2110" s="1">
        <v>43798</v>
      </c>
      <c r="I2110" s="1">
        <v>45624</v>
      </c>
      <c r="J2110" s="966" t="s">
        <v>20476</v>
      </c>
      <c r="K2110" t="s">
        <v>20477</v>
      </c>
      <c r="L2110" t="s">
        <v>12</v>
      </c>
      <c r="M2110" t="s">
        <v>20476</v>
      </c>
      <c r="N2110" t="s">
        <v>20478</v>
      </c>
    </row>
    <row r="2111" spans="1:14" x14ac:dyDescent="0.25">
      <c r="A2111" s="3">
        <v>2108</v>
      </c>
      <c r="B2111" t="s">
        <v>1346</v>
      </c>
      <c r="C2111" t="s">
        <v>1347</v>
      </c>
      <c r="D2111" t="s">
        <v>1348</v>
      </c>
      <c r="E2111" t="s">
        <v>12</v>
      </c>
      <c r="F2111" t="s">
        <v>1349</v>
      </c>
      <c r="G2111" s="1">
        <v>43773</v>
      </c>
      <c r="H2111" s="1">
        <v>43798</v>
      </c>
      <c r="I2111" s="1">
        <v>45624</v>
      </c>
      <c r="J2111" s="966" t="s">
        <v>20479</v>
      </c>
      <c r="K2111" t="s">
        <v>20480</v>
      </c>
      <c r="L2111" t="s">
        <v>12</v>
      </c>
      <c r="M2111" t="s">
        <v>20479</v>
      </c>
      <c r="N2111" t="s">
        <v>20481</v>
      </c>
    </row>
    <row r="2112" spans="1:14" x14ac:dyDescent="0.25">
      <c r="A2112" s="3">
        <v>2109</v>
      </c>
      <c r="B2112" t="s">
        <v>1346</v>
      </c>
      <c r="C2112" t="s">
        <v>1347</v>
      </c>
      <c r="D2112" t="s">
        <v>1348</v>
      </c>
      <c r="E2112" t="s">
        <v>12</v>
      </c>
      <c r="F2112" t="s">
        <v>1349</v>
      </c>
      <c r="G2112" s="1">
        <v>43773</v>
      </c>
      <c r="H2112" s="1">
        <v>43798</v>
      </c>
      <c r="I2112" s="1">
        <v>45624</v>
      </c>
      <c r="J2112" s="966" t="s">
        <v>20479</v>
      </c>
      <c r="K2112" t="s">
        <v>20480</v>
      </c>
      <c r="L2112" t="s">
        <v>12</v>
      </c>
      <c r="M2112" t="s">
        <v>20479</v>
      </c>
      <c r="N2112" t="s">
        <v>20481</v>
      </c>
    </row>
    <row r="2113" spans="1:14" x14ac:dyDescent="0.25">
      <c r="A2113" s="3">
        <v>2110</v>
      </c>
      <c r="B2113" t="s">
        <v>1346</v>
      </c>
      <c r="C2113" t="s">
        <v>1347</v>
      </c>
      <c r="D2113" t="s">
        <v>1348</v>
      </c>
      <c r="E2113" t="s">
        <v>12</v>
      </c>
      <c r="F2113" t="s">
        <v>1349</v>
      </c>
      <c r="G2113" s="1">
        <v>43773</v>
      </c>
      <c r="H2113" s="1">
        <v>43798</v>
      </c>
      <c r="I2113" s="1">
        <v>45624</v>
      </c>
      <c r="J2113" s="966" t="s">
        <v>20482</v>
      </c>
      <c r="K2113" t="s">
        <v>20483</v>
      </c>
      <c r="L2113" t="s">
        <v>12</v>
      </c>
      <c r="M2113" t="s">
        <v>20482</v>
      </c>
      <c r="N2113" t="s">
        <v>20484</v>
      </c>
    </row>
    <row r="2114" spans="1:14" x14ac:dyDescent="0.25">
      <c r="A2114" s="3">
        <v>2111</v>
      </c>
      <c r="B2114" t="s">
        <v>1346</v>
      </c>
      <c r="C2114" t="s">
        <v>1347</v>
      </c>
      <c r="D2114" t="s">
        <v>1348</v>
      </c>
      <c r="E2114" t="s">
        <v>12</v>
      </c>
      <c r="F2114" t="s">
        <v>1349</v>
      </c>
      <c r="G2114" s="1">
        <v>43773</v>
      </c>
      <c r="H2114" s="1">
        <v>43798</v>
      </c>
      <c r="I2114" s="1">
        <v>45624</v>
      </c>
      <c r="J2114" s="966" t="s">
        <v>20482</v>
      </c>
      <c r="K2114" t="s">
        <v>20483</v>
      </c>
      <c r="L2114" t="s">
        <v>12</v>
      </c>
      <c r="M2114" t="s">
        <v>20482</v>
      </c>
      <c r="N2114" t="s">
        <v>20484</v>
      </c>
    </row>
    <row r="2115" spans="1:14" x14ac:dyDescent="0.25">
      <c r="A2115" s="3">
        <v>2112</v>
      </c>
      <c r="B2115" t="s">
        <v>1321</v>
      </c>
      <c r="C2115" t="s">
        <v>1322</v>
      </c>
      <c r="D2115" t="s">
        <v>1323</v>
      </c>
      <c r="E2115" t="s">
        <v>12</v>
      </c>
      <c r="F2115" t="s">
        <v>1324</v>
      </c>
      <c r="G2115" s="1">
        <v>43749</v>
      </c>
      <c r="H2115" s="1">
        <v>43798</v>
      </c>
      <c r="I2115" s="1">
        <v>45624</v>
      </c>
      <c r="J2115" s="966">
        <v>6534</v>
      </c>
      <c r="K2115" t="s">
        <v>20485</v>
      </c>
      <c r="L2115" t="s">
        <v>12</v>
      </c>
      <c r="M2115">
        <v>6534</v>
      </c>
      <c r="N2115" t="s">
        <v>20486</v>
      </c>
    </row>
    <row r="2116" spans="1:14" x14ac:dyDescent="0.25">
      <c r="A2116" s="3">
        <v>2113</v>
      </c>
      <c r="B2116" t="s">
        <v>1321</v>
      </c>
      <c r="C2116" t="s">
        <v>1322</v>
      </c>
      <c r="D2116" t="s">
        <v>1323</v>
      </c>
      <c r="E2116" t="s">
        <v>12</v>
      </c>
      <c r="F2116" t="s">
        <v>1324</v>
      </c>
      <c r="G2116" s="1">
        <v>43749</v>
      </c>
      <c r="H2116" s="1">
        <v>43798</v>
      </c>
      <c r="I2116" s="1">
        <v>45624</v>
      </c>
      <c r="J2116" s="966">
        <v>6534</v>
      </c>
      <c r="K2116" t="s">
        <v>20485</v>
      </c>
      <c r="L2116" t="s">
        <v>12</v>
      </c>
      <c r="M2116" t="s">
        <v>20487</v>
      </c>
      <c r="N2116" t="s">
        <v>20488</v>
      </c>
    </row>
    <row r="2117" spans="1:14" x14ac:dyDescent="0.25">
      <c r="A2117" s="3">
        <v>2114</v>
      </c>
      <c r="B2117" t="s">
        <v>1164</v>
      </c>
      <c r="C2117" t="s">
        <v>1165</v>
      </c>
      <c r="D2117" t="s">
        <v>1166</v>
      </c>
      <c r="E2117" t="s">
        <v>12</v>
      </c>
      <c r="F2117" t="s">
        <v>1168</v>
      </c>
      <c r="G2117" s="1">
        <v>43678</v>
      </c>
      <c r="H2117" s="1">
        <v>43798</v>
      </c>
      <c r="I2117" s="1">
        <v>45258</v>
      </c>
      <c r="J2117" s="966" t="s">
        <v>20489</v>
      </c>
      <c r="K2117" t="s">
        <v>20490</v>
      </c>
      <c r="L2117" t="s">
        <v>20491</v>
      </c>
      <c r="M2117" t="s">
        <v>20489</v>
      </c>
      <c r="N2117" t="s">
        <v>20491</v>
      </c>
    </row>
    <row r="2118" spans="1:14" x14ac:dyDescent="0.25">
      <c r="A2118" s="3">
        <v>2115</v>
      </c>
      <c r="B2118" t="s">
        <v>1164</v>
      </c>
      <c r="C2118" t="s">
        <v>1165</v>
      </c>
      <c r="D2118" t="s">
        <v>1166</v>
      </c>
      <c r="E2118" t="s">
        <v>12</v>
      </c>
      <c r="F2118" t="s">
        <v>1168</v>
      </c>
      <c r="G2118" s="1">
        <v>43678</v>
      </c>
      <c r="H2118" s="1">
        <v>43798</v>
      </c>
      <c r="I2118" s="1">
        <v>45258</v>
      </c>
      <c r="J2118" s="966" t="s">
        <v>20489</v>
      </c>
      <c r="K2118" t="s">
        <v>20490</v>
      </c>
      <c r="L2118" t="s">
        <v>20491</v>
      </c>
      <c r="M2118" t="s">
        <v>20489</v>
      </c>
      <c r="N2118" t="s">
        <v>20491</v>
      </c>
    </row>
    <row r="2119" spans="1:14" x14ac:dyDescent="0.25">
      <c r="A2119" s="3">
        <v>2116</v>
      </c>
      <c r="B2119" t="s">
        <v>1164</v>
      </c>
      <c r="C2119" t="s">
        <v>1165</v>
      </c>
      <c r="D2119" t="s">
        <v>1166</v>
      </c>
      <c r="E2119" t="s">
        <v>12</v>
      </c>
      <c r="F2119" t="s">
        <v>1169</v>
      </c>
      <c r="G2119" s="1">
        <v>43678</v>
      </c>
      <c r="H2119" s="1">
        <v>43798</v>
      </c>
      <c r="I2119" s="1">
        <v>45258</v>
      </c>
      <c r="J2119" s="966" t="s">
        <v>20492</v>
      </c>
      <c r="K2119" t="s">
        <v>20493</v>
      </c>
      <c r="L2119" t="s">
        <v>20494</v>
      </c>
      <c r="M2119" t="s">
        <v>20492</v>
      </c>
      <c r="N2119" t="s">
        <v>20494</v>
      </c>
    </row>
    <row r="2120" spans="1:14" x14ac:dyDescent="0.25">
      <c r="A2120" s="3">
        <v>2117</v>
      </c>
      <c r="B2120" t="s">
        <v>1164</v>
      </c>
      <c r="C2120" t="s">
        <v>1165</v>
      </c>
      <c r="D2120" t="s">
        <v>1166</v>
      </c>
      <c r="E2120" t="s">
        <v>12</v>
      </c>
      <c r="F2120" t="s">
        <v>1169</v>
      </c>
      <c r="G2120" s="1">
        <v>43678</v>
      </c>
      <c r="H2120" s="1">
        <v>43798</v>
      </c>
      <c r="I2120" s="1">
        <v>45258</v>
      </c>
      <c r="J2120" s="966" t="s">
        <v>20492</v>
      </c>
      <c r="K2120" t="s">
        <v>20493</v>
      </c>
      <c r="L2120" t="s">
        <v>20494</v>
      </c>
      <c r="M2120" t="s">
        <v>20492</v>
      </c>
      <c r="N2120" t="s">
        <v>20494</v>
      </c>
    </row>
    <row r="2121" spans="1:14" x14ac:dyDescent="0.25">
      <c r="A2121" s="3">
        <v>2118</v>
      </c>
      <c r="B2121" t="s">
        <v>1164</v>
      </c>
      <c r="C2121" t="s">
        <v>1165</v>
      </c>
      <c r="D2121" t="s">
        <v>1166</v>
      </c>
      <c r="E2121" t="s">
        <v>12</v>
      </c>
      <c r="F2121" t="s">
        <v>1171</v>
      </c>
      <c r="G2121" s="1">
        <v>43678</v>
      </c>
      <c r="H2121" s="1">
        <v>43798</v>
      </c>
      <c r="I2121" s="1">
        <v>45258</v>
      </c>
      <c r="J2121" s="966" t="s">
        <v>20495</v>
      </c>
      <c r="K2121" t="s">
        <v>20496</v>
      </c>
      <c r="L2121" t="s">
        <v>20497</v>
      </c>
      <c r="M2121" t="s">
        <v>20495</v>
      </c>
      <c r="N2121" t="s">
        <v>20497</v>
      </c>
    </row>
    <row r="2122" spans="1:14" x14ac:dyDescent="0.25">
      <c r="A2122" s="3">
        <v>2119</v>
      </c>
      <c r="B2122" t="s">
        <v>1164</v>
      </c>
      <c r="C2122" t="s">
        <v>1165</v>
      </c>
      <c r="D2122" t="s">
        <v>1166</v>
      </c>
      <c r="E2122" t="s">
        <v>12</v>
      </c>
      <c r="F2122" t="s">
        <v>1171</v>
      </c>
      <c r="G2122" s="1">
        <v>43678</v>
      </c>
      <c r="H2122" s="1">
        <v>43798</v>
      </c>
      <c r="I2122" s="1">
        <v>45258</v>
      </c>
      <c r="J2122" s="966" t="s">
        <v>20495</v>
      </c>
      <c r="K2122" t="s">
        <v>20496</v>
      </c>
      <c r="L2122" t="s">
        <v>20497</v>
      </c>
      <c r="M2122" t="s">
        <v>20495</v>
      </c>
      <c r="N2122" t="s">
        <v>20497</v>
      </c>
    </row>
    <row r="2123" spans="1:14" x14ac:dyDescent="0.25">
      <c r="A2123" s="3">
        <v>2120</v>
      </c>
      <c r="B2123" t="s">
        <v>1342</v>
      </c>
      <c r="C2123" t="s">
        <v>1343</v>
      </c>
      <c r="D2123" t="s">
        <v>1344</v>
      </c>
      <c r="E2123" t="s">
        <v>12</v>
      </c>
      <c r="F2123" t="s">
        <v>1345</v>
      </c>
      <c r="G2123" s="1">
        <v>43770</v>
      </c>
      <c r="H2123" s="1">
        <v>43799</v>
      </c>
      <c r="I2123" s="1">
        <v>44894</v>
      </c>
      <c r="J2123" s="966" t="s">
        <v>11939</v>
      </c>
      <c r="K2123" t="s">
        <v>11941</v>
      </c>
      <c r="L2123" t="s">
        <v>12</v>
      </c>
      <c r="M2123" t="s">
        <v>11939</v>
      </c>
      <c r="N2123" t="s">
        <v>11940</v>
      </c>
    </row>
    <row r="2124" spans="1:14" x14ac:dyDescent="0.25">
      <c r="A2124" s="3">
        <v>2121</v>
      </c>
      <c r="B2124" t="s">
        <v>1374</v>
      </c>
      <c r="C2124" t="s">
        <v>1375</v>
      </c>
      <c r="D2124" t="s">
        <v>1376</v>
      </c>
      <c r="E2124" t="s">
        <v>12</v>
      </c>
      <c r="F2124" t="s">
        <v>1377</v>
      </c>
      <c r="G2124" s="1">
        <v>43794</v>
      </c>
      <c r="H2124" s="1">
        <v>43798</v>
      </c>
      <c r="I2124" s="1">
        <v>44893</v>
      </c>
      <c r="J2124" s="966" t="s">
        <v>6607</v>
      </c>
      <c r="K2124" t="s">
        <v>6609</v>
      </c>
      <c r="L2124" t="s">
        <v>12</v>
      </c>
      <c r="M2124" t="s">
        <v>6607</v>
      </c>
      <c r="N2124" t="s">
        <v>6608</v>
      </c>
    </row>
    <row r="2125" spans="1:14" x14ac:dyDescent="0.25">
      <c r="A2125" s="3">
        <v>2122</v>
      </c>
      <c r="B2125" t="s">
        <v>1317</v>
      </c>
      <c r="C2125" t="s">
        <v>1318</v>
      </c>
      <c r="D2125" t="s">
        <v>1319</v>
      </c>
      <c r="E2125" t="s">
        <v>12</v>
      </c>
      <c r="F2125" t="s">
        <v>1320</v>
      </c>
      <c r="G2125" s="1">
        <v>43724</v>
      </c>
      <c r="H2125" s="1">
        <v>43811</v>
      </c>
      <c r="I2125" s="1">
        <v>45271</v>
      </c>
      <c r="J2125" s="966" t="s">
        <v>20498</v>
      </c>
      <c r="K2125" t="s">
        <v>20499</v>
      </c>
      <c r="L2125" t="s">
        <v>12</v>
      </c>
      <c r="M2125" t="s">
        <v>20498</v>
      </c>
      <c r="N2125" t="s">
        <v>20500</v>
      </c>
    </row>
    <row r="2126" spans="1:14" x14ac:dyDescent="0.25">
      <c r="A2126" s="3">
        <v>2123</v>
      </c>
      <c r="B2126" t="s">
        <v>1387</v>
      </c>
      <c r="C2126" t="s">
        <v>1388</v>
      </c>
      <c r="D2126" t="s">
        <v>1389</v>
      </c>
      <c r="E2126" t="s">
        <v>12</v>
      </c>
      <c r="F2126" t="s">
        <v>1390</v>
      </c>
      <c r="G2126" s="1">
        <v>43801</v>
      </c>
      <c r="H2126" s="1">
        <v>43823</v>
      </c>
      <c r="I2126" s="1">
        <v>45649</v>
      </c>
      <c r="J2126" s="966" t="s">
        <v>20501</v>
      </c>
      <c r="K2126" t="s">
        <v>20502</v>
      </c>
      <c r="L2126" t="s">
        <v>12</v>
      </c>
      <c r="M2126" t="s">
        <v>20501</v>
      </c>
      <c r="N2126" t="s">
        <v>20503</v>
      </c>
    </row>
    <row r="2127" spans="1:14" x14ac:dyDescent="0.25">
      <c r="A2127" s="3">
        <v>2124</v>
      </c>
      <c r="B2127" t="s">
        <v>1387</v>
      </c>
      <c r="C2127" t="s">
        <v>1388</v>
      </c>
      <c r="D2127" t="s">
        <v>1389</v>
      </c>
      <c r="E2127" t="s">
        <v>12</v>
      </c>
      <c r="F2127" t="s">
        <v>1390</v>
      </c>
      <c r="G2127" s="1">
        <v>43801</v>
      </c>
      <c r="H2127" s="1">
        <v>43823</v>
      </c>
      <c r="I2127" s="1">
        <v>45649</v>
      </c>
      <c r="J2127" s="966" t="s">
        <v>20504</v>
      </c>
      <c r="K2127" t="s">
        <v>20505</v>
      </c>
      <c r="L2127" t="s">
        <v>12</v>
      </c>
      <c r="M2127" t="s">
        <v>20504</v>
      </c>
      <c r="N2127" t="s">
        <v>20506</v>
      </c>
    </row>
    <row r="2128" spans="1:14" x14ac:dyDescent="0.25">
      <c r="A2128" s="3">
        <v>2125</v>
      </c>
      <c r="B2128" t="s">
        <v>1387</v>
      </c>
      <c r="C2128" t="s">
        <v>1388</v>
      </c>
      <c r="D2128" t="s">
        <v>1389</v>
      </c>
      <c r="E2128" t="s">
        <v>12</v>
      </c>
      <c r="F2128" t="s">
        <v>1390</v>
      </c>
      <c r="G2128" s="1">
        <v>43801</v>
      </c>
      <c r="H2128" s="1">
        <v>43823</v>
      </c>
      <c r="I2128" s="1">
        <v>45649</v>
      </c>
      <c r="J2128" s="966" t="s">
        <v>20507</v>
      </c>
      <c r="K2128" t="s">
        <v>20508</v>
      </c>
      <c r="L2128" t="s">
        <v>12</v>
      </c>
      <c r="M2128" t="s">
        <v>20507</v>
      </c>
      <c r="N2128" t="s">
        <v>20509</v>
      </c>
    </row>
    <row r="2129" spans="1:14" x14ac:dyDescent="0.25">
      <c r="A2129" s="3">
        <v>2126</v>
      </c>
      <c r="B2129" t="s">
        <v>1387</v>
      </c>
      <c r="C2129" t="s">
        <v>1388</v>
      </c>
      <c r="D2129" t="s">
        <v>1389</v>
      </c>
      <c r="E2129" t="s">
        <v>12</v>
      </c>
      <c r="F2129" t="s">
        <v>1390</v>
      </c>
      <c r="G2129" s="1">
        <v>43801</v>
      </c>
      <c r="H2129" s="1">
        <v>43823</v>
      </c>
      <c r="I2129" s="1">
        <v>45649</v>
      </c>
      <c r="J2129" s="966" t="s">
        <v>20510</v>
      </c>
      <c r="K2129" t="s">
        <v>20511</v>
      </c>
      <c r="L2129" t="s">
        <v>12</v>
      </c>
      <c r="M2129" t="s">
        <v>20510</v>
      </c>
      <c r="N2129" t="s">
        <v>20512</v>
      </c>
    </row>
    <row r="2130" spans="1:14" x14ac:dyDescent="0.25">
      <c r="A2130" s="3">
        <v>2127</v>
      </c>
      <c r="B2130" t="s">
        <v>1387</v>
      </c>
      <c r="C2130" t="s">
        <v>1388</v>
      </c>
      <c r="D2130" t="s">
        <v>1389</v>
      </c>
      <c r="E2130" t="s">
        <v>12</v>
      </c>
      <c r="F2130" t="s">
        <v>1390</v>
      </c>
      <c r="G2130" s="1">
        <v>43801</v>
      </c>
      <c r="H2130" s="1">
        <v>43823</v>
      </c>
      <c r="I2130" s="1">
        <v>45649</v>
      </c>
      <c r="J2130" s="966" t="s">
        <v>20513</v>
      </c>
      <c r="K2130" t="s">
        <v>20514</v>
      </c>
      <c r="L2130" t="s">
        <v>12</v>
      </c>
      <c r="M2130" t="s">
        <v>20513</v>
      </c>
      <c r="N2130" t="s">
        <v>20515</v>
      </c>
    </row>
    <row r="2131" spans="1:14" x14ac:dyDescent="0.25">
      <c r="A2131" s="3">
        <v>2128</v>
      </c>
      <c r="B2131" t="s">
        <v>1387</v>
      </c>
      <c r="C2131" t="s">
        <v>1388</v>
      </c>
      <c r="D2131" t="s">
        <v>1389</v>
      </c>
      <c r="E2131" t="s">
        <v>12</v>
      </c>
      <c r="F2131" t="s">
        <v>1390</v>
      </c>
      <c r="G2131" s="1">
        <v>43801</v>
      </c>
      <c r="H2131" s="1">
        <v>43823</v>
      </c>
      <c r="I2131" s="1">
        <v>45649</v>
      </c>
      <c r="J2131" s="966" t="s">
        <v>20516</v>
      </c>
      <c r="K2131" t="s">
        <v>20517</v>
      </c>
      <c r="L2131" t="s">
        <v>12</v>
      </c>
      <c r="M2131" t="s">
        <v>20516</v>
      </c>
      <c r="N2131" t="s">
        <v>20518</v>
      </c>
    </row>
    <row r="2132" spans="1:14" x14ac:dyDescent="0.25">
      <c r="A2132" s="3">
        <v>2129</v>
      </c>
      <c r="B2132" t="s">
        <v>1387</v>
      </c>
      <c r="C2132" t="s">
        <v>1388</v>
      </c>
      <c r="D2132" t="s">
        <v>1389</v>
      </c>
      <c r="E2132" t="s">
        <v>12</v>
      </c>
      <c r="F2132" t="s">
        <v>1390</v>
      </c>
      <c r="G2132" s="1">
        <v>43801</v>
      </c>
      <c r="H2132" s="1">
        <v>43823</v>
      </c>
      <c r="I2132" s="1">
        <v>45649</v>
      </c>
      <c r="J2132" s="966" t="s">
        <v>20519</v>
      </c>
      <c r="K2132" t="s">
        <v>20520</v>
      </c>
      <c r="L2132" t="s">
        <v>12</v>
      </c>
      <c r="M2132" t="s">
        <v>20519</v>
      </c>
      <c r="N2132" t="s">
        <v>20521</v>
      </c>
    </row>
    <row r="2133" spans="1:14" x14ac:dyDescent="0.25">
      <c r="A2133" s="3">
        <v>2130</v>
      </c>
      <c r="B2133" t="s">
        <v>1387</v>
      </c>
      <c r="C2133" t="s">
        <v>1388</v>
      </c>
      <c r="D2133" t="s">
        <v>1389</v>
      </c>
      <c r="E2133" t="s">
        <v>12</v>
      </c>
      <c r="F2133" t="s">
        <v>1390</v>
      </c>
      <c r="G2133" s="1">
        <v>43801</v>
      </c>
      <c r="H2133" s="1">
        <v>43823</v>
      </c>
      <c r="I2133" s="1">
        <v>45649</v>
      </c>
      <c r="J2133" s="966" t="s">
        <v>20522</v>
      </c>
      <c r="K2133" t="s">
        <v>20523</v>
      </c>
      <c r="L2133" t="s">
        <v>12</v>
      </c>
      <c r="M2133" t="s">
        <v>20522</v>
      </c>
      <c r="N2133" t="s">
        <v>20524</v>
      </c>
    </row>
    <row r="2134" spans="1:14" x14ac:dyDescent="0.25">
      <c r="A2134" s="3">
        <v>2131</v>
      </c>
      <c r="B2134" t="s">
        <v>1387</v>
      </c>
      <c r="C2134" t="s">
        <v>1388</v>
      </c>
      <c r="D2134" t="s">
        <v>1389</v>
      </c>
      <c r="E2134" t="s">
        <v>12</v>
      </c>
      <c r="F2134" t="s">
        <v>1390</v>
      </c>
      <c r="G2134" s="1">
        <v>43801</v>
      </c>
      <c r="H2134" s="1">
        <v>43823</v>
      </c>
      <c r="I2134" s="1">
        <v>45649</v>
      </c>
      <c r="J2134" s="966" t="s">
        <v>20525</v>
      </c>
      <c r="K2134" t="s">
        <v>20526</v>
      </c>
      <c r="L2134" t="s">
        <v>12</v>
      </c>
      <c r="M2134" t="s">
        <v>20525</v>
      </c>
      <c r="N2134" t="s">
        <v>20527</v>
      </c>
    </row>
    <row r="2135" spans="1:14" x14ac:dyDescent="0.25">
      <c r="A2135" s="3">
        <v>2132</v>
      </c>
      <c r="B2135" t="s">
        <v>1387</v>
      </c>
      <c r="C2135" t="s">
        <v>1388</v>
      </c>
      <c r="D2135" t="s">
        <v>1389</v>
      </c>
      <c r="E2135" t="s">
        <v>12</v>
      </c>
      <c r="F2135" t="s">
        <v>1390</v>
      </c>
      <c r="G2135" s="1">
        <v>43801</v>
      </c>
      <c r="H2135" s="1">
        <v>43823</v>
      </c>
      <c r="I2135" s="1">
        <v>45649</v>
      </c>
      <c r="J2135" s="966" t="s">
        <v>20528</v>
      </c>
      <c r="K2135" t="s">
        <v>20529</v>
      </c>
      <c r="L2135" t="s">
        <v>12</v>
      </c>
      <c r="M2135" t="s">
        <v>20528</v>
      </c>
      <c r="N2135" t="s">
        <v>20530</v>
      </c>
    </row>
    <row r="2136" spans="1:14" x14ac:dyDescent="0.25">
      <c r="A2136" s="3">
        <v>2133</v>
      </c>
      <c r="B2136" t="s">
        <v>1387</v>
      </c>
      <c r="C2136" t="s">
        <v>1388</v>
      </c>
      <c r="D2136" t="s">
        <v>1389</v>
      </c>
      <c r="E2136" t="s">
        <v>12</v>
      </c>
      <c r="F2136" t="s">
        <v>1390</v>
      </c>
      <c r="G2136" s="1">
        <v>43801</v>
      </c>
      <c r="H2136" s="1">
        <v>43823</v>
      </c>
      <c r="I2136" s="1">
        <v>45649</v>
      </c>
      <c r="J2136" s="966" t="s">
        <v>20531</v>
      </c>
      <c r="K2136" t="s">
        <v>20532</v>
      </c>
      <c r="L2136" t="s">
        <v>12</v>
      </c>
      <c r="M2136" t="s">
        <v>20531</v>
      </c>
      <c r="N2136" t="s">
        <v>20533</v>
      </c>
    </row>
    <row r="2137" spans="1:14" x14ac:dyDescent="0.25">
      <c r="A2137" s="3">
        <v>2134</v>
      </c>
      <c r="B2137" t="s">
        <v>1387</v>
      </c>
      <c r="C2137" t="s">
        <v>1388</v>
      </c>
      <c r="D2137" t="s">
        <v>1389</v>
      </c>
      <c r="E2137" t="s">
        <v>12</v>
      </c>
      <c r="F2137" t="s">
        <v>1390</v>
      </c>
      <c r="G2137" s="1">
        <v>43801</v>
      </c>
      <c r="H2137" s="1">
        <v>43823</v>
      </c>
      <c r="I2137" s="1">
        <v>45649</v>
      </c>
      <c r="J2137" s="966" t="s">
        <v>20534</v>
      </c>
      <c r="K2137" t="s">
        <v>20535</v>
      </c>
      <c r="L2137" t="s">
        <v>12</v>
      </c>
      <c r="M2137" t="s">
        <v>20534</v>
      </c>
      <c r="N2137" t="s">
        <v>20536</v>
      </c>
    </row>
    <row r="2138" spans="1:14" x14ac:dyDescent="0.25">
      <c r="A2138" s="3">
        <v>2135</v>
      </c>
      <c r="B2138" t="s">
        <v>1387</v>
      </c>
      <c r="C2138" t="s">
        <v>1388</v>
      </c>
      <c r="D2138" t="s">
        <v>1389</v>
      </c>
      <c r="E2138" t="s">
        <v>12</v>
      </c>
      <c r="F2138" t="s">
        <v>1390</v>
      </c>
      <c r="G2138" s="1">
        <v>43801</v>
      </c>
      <c r="H2138" s="1">
        <v>43823</v>
      </c>
      <c r="I2138" s="1">
        <v>45649</v>
      </c>
      <c r="J2138" s="966" t="s">
        <v>20537</v>
      </c>
      <c r="K2138" t="s">
        <v>20538</v>
      </c>
      <c r="L2138" t="s">
        <v>12</v>
      </c>
      <c r="M2138" t="s">
        <v>20537</v>
      </c>
      <c r="N2138" t="s">
        <v>20539</v>
      </c>
    </row>
    <row r="2139" spans="1:14" x14ac:dyDescent="0.25">
      <c r="A2139" s="3">
        <v>2136</v>
      </c>
      <c r="B2139" t="s">
        <v>1383</v>
      </c>
      <c r="C2139" t="s">
        <v>1384</v>
      </c>
      <c r="D2139" t="s">
        <v>1385</v>
      </c>
      <c r="E2139" t="s">
        <v>12</v>
      </c>
      <c r="F2139" t="s">
        <v>1386</v>
      </c>
      <c r="G2139" s="1">
        <v>43801</v>
      </c>
      <c r="H2139" s="1">
        <v>43823</v>
      </c>
      <c r="I2139" s="1">
        <v>45649</v>
      </c>
      <c r="J2139" s="966" t="s">
        <v>20540</v>
      </c>
      <c r="K2139" t="s">
        <v>20541</v>
      </c>
      <c r="L2139" t="s">
        <v>12</v>
      </c>
      <c r="M2139" t="s">
        <v>20540</v>
      </c>
      <c r="N2139" t="s">
        <v>20542</v>
      </c>
    </row>
    <row r="2140" spans="1:14" x14ac:dyDescent="0.25">
      <c r="A2140" s="3">
        <v>2137</v>
      </c>
      <c r="B2140" t="s">
        <v>1383</v>
      </c>
      <c r="C2140" t="s">
        <v>1384</v>
      </c>
      <c r="D2140" t="s">
        <v>1385</v>
      </c>
      <c r="E2140" t="s">
        <v>12</v>
      </c>
      <c r="F2140" t="s">
        <v>1386</v>
      </c>
      <c r="G2140" s="1">
        <v>43801</v>
      </c>
      <c r="H2140" s="1">
        <v>43823</v>
      </c>
      <c r="I2140" s="1">
        <v>45649</v>
      </c>
      <c r="J2140" s="966" t="s">
        <v>20543</v>
      </c>
      <c r="K2140" t="s">
        <v>20544</v>
      </c>
      <c r="L2140" t="s">
        <v>12</v>
      </c>
      <c r="M2140" t="s">
        <v>20543</v>
      </c>
      <c r="N2140" t="s">
        <v>20545</v>
      </c>
    </row>
    <row r="2141" spans="1:14" x14ac:dyDescent="0.25">
      <c r="A2141" s="3">
        <v>2138</v>
      </c>
      <c r="B2141" t="s">
        <v>1321</v>
      </c>
      <c r="C2141" t="s">
        <v>1322</v>
      </c>
      <c r="D2141" t="s">
        <v>1323</v>
      </c>
      <c r="E2141" t="s">
        <v>12</v>
      </c>
      <c r="F2141" t="s">
        <v>1325</v>
      </c>
      <c r="G2141" s="1">
        <v>43749</v>
      </c>
      <c r="H2141" s="1">
        <v>43820</v>
      </c>
      <c r="I2141" s="1">
        <v>45646</v>
      </c>
      <c r="J2141" s="966">
        <v>6535</v>
      </c>
      <c r="K2141" t="s">
        <v>20546</v>
      </c>
      <c r="L2141" t="s">
        <v>12</v>
      </c>
      <c r="N2141" t="s">
        <v>20547</v>
      </c>
    </row>
    <row r="2142" spans="1:14" x14ac:dyDescent="0.25">
      <c r="A2142" s="3">
        <v>2139</v>
      </c>
      <c r="B2142" t="s">
        <v>1321</v>
      </c>
      <c r="C2142" t="s">
        <v>1322</v>
      </c>
      <c r="D2142" t="s">
        <v>1323</v>
      </c>
      <c r="E2142" t="s">
        <v>12</v>
      </c>
      <c r="F2142" t="s">
        <v>1325</v>
      </c>
      <c r="G2142" s="1">
        <v>43749</v>
      </c>
      <c r="H2142" s="1">
        <v>43820</v>
      </c>
      <c r="I2142" s="1">
        <v>45646</v>
      </c>
      <c r="J2142" s="966">
        <v>6535</v>
      </c>
      <c r="K2142" t="s">
        <v>20546</v>
      </c>
      <c r="L2142" t="s">
        <v>12</v>
      </c>
      <c r="M2142" t="s">
        <v>20548</v>
      </c>
      <c r="N2142" t="s">
        <v>20547</v>
      </c>
    </row>
    <row r="2143" spans="1:14" x14ac:dyDescent="0.25">
      <c r="A2143" s="3">
        <v>2140</v>
      </c>
      <c r="B2143" t="s">
        <v>1350</v>
      </c>
      <c r="C2143" t="s">
        <v>1351</v>
      </c>
      <c r="D2143" t="s">
        <v>1352</v>
      </c>
      <c r="E2143" t="s">
        <v>12</v>
      </c>
      <c r="F2143" t="s">
        <v>1353</v>
      </c>
      <c r="G2143" s="1">
        <v>43773</v>
      </c>
      <c r="H2143" s="1">
        <v>43820</v>
      </c>
      <c r="I2143" s="1">
        <v>45646</v>
      </c>
      <c r="J2143" s="966">
        <v>2524</v>
      </c>
      <c r="K2143" t="s">
        <v>20549</v>
      </c>
      <c r="L2143" t="s">
        <v>12</v>
      </c>
      <c r="N2143" t="s">
        <v>20550</v>
      </c>
    </row>
    <row r="2144" spans="1:14" x14ac:dyDescent="0.25">
      <c r="A2144" s="3">
        <v>2141</v>
      </c>
      <c r="B2144" t="s">
        <v>1350</v>
      </c>
      <c r="C2144" t="s">
        <v>1351</v>
      </c>
      <c r="D2144" t="s">
        <v>1352</v>
      </c>
      <c r="E2144" t="s">
        <v>12</v>
      </c>
      <c r="F2144" t="s">
        <v>1353</v>
      </c>
      <c r="G2144" s="1">
        <v>43773</v>
      </c>
      <c r="H2144" s="1">
        <v>43820</v>
      </c>
      <c r="I2144" s="1">
        <v>45646</v>
      </c>
      <c r="J2144" s="966">
        <v>2524</v>
      </c>
      <c r="K2144" t="s">
        <v>20549</v>
      </c>
      <c r="L2144" t="s">
        <v>12</v>
      </c>
      <c r="M2144" t="s">
        <v>20551</v>
      </c>
      <c r="N2144" t="s">
        <v>20550</v>
      </c>
    </row>
    <row r="2145" spans="1:14" x14ac:dyDescent="0.25">
      <c r="A2145" s="3">
        <v>2142</v>
      </c>
      <c r="B2145" t="s">
        <v>1350</v>
      </c>
      <c r="C2145" t="s">
        <v>1351</v>
      </c>
      <c r="D2145" t="s">
        <v>1352</v>
      </c>
      <c r="E2145" t="s">
        <v>12</v>
      </c>
      <c r="F2145" t="s">
        <v>1353</v>
      </c>
      <c r="G2145" s="1">
        <v>43773</v>
      </c>
      <c r="H2145" s="1">
        <v>43820</v>
      </c>
      <c r="I2145" s="1">
        <v>45646</v>
      </c>
      <c r="J2145" s="966">
        <v>2525</v>
      </c>
      <c r="K2145" t="s">
        <v>20552</v>
      </c>
      <c r="L2145" t="s">
        <v>12</v>
      </c>
      <c r="N2145" t="s">
        <v>20553</v>
      </c>
    </row>
    <row r="2146" spans="1:14" x14ac:dyDescent="0.25">
      <c r="A2146" s="3">
        <v>2143</v>
      </c>
      <c r="B2146" t="s">
        <v>1350</v>
      </c>
      <c r="C2146" t="s">
        <v>1351</v>
      </c>
      <c r="D2146" t="s">
        <v>1352</v>
      </c>
      <c r="E2146" t="s">
        <v>12</v>
      </c>
      <c r="F2146" t="s">
        <v>1353</v>
      </c>
      <c r="G2146" s="1">
        <v>43773</v>
      </c>
      <c r="H2146" s="1">
        <v>43820</v>
      </c>
      <c r="I2146" s="1">
        <v>45646</v>
      </c>
      <c r="J2146" s="966">
        <v>2525</v>
      </c>
      <c r="K2146" t="s">
        <v>20552</v>
      </c>
      <c r="L2146" t="s">
        <v>12</v>
      </c>
      <c r="M2146" t="s">
        <v>20554</v>
      </c>
      <c r="N2146" t="s">
        <v>20553</v>
      </c>
    </row>
    <row r="2147" spans="1:14" x14ac:dyDescent="0.25">
      <c r="A2147" s="3">
        <v>2144</v>
      </c>
      <c r="B2147" t="s">
        <v>1350</v>
      </c>
      <c r="C2147" t="s">
        <v>1351</v>
      </c>
      <c r="D2147" t="s">
        <v>1352</v>
      </c>
      <c r="E2147" t="s">
        <v>12</v>
      </c>
      <c r="F2147" t="s">
        <v>1353</v>
      </c>
      <c r="G2147" s="1">
        <v>43773</v>
      </c>
      <c r="H2147" s="1">
        <v>43820</v>
      </c>
      <c r="I2147" s="1">
        <v>45646</v>
      </c>
      <c r="J2147" s="966">
        <v>2559</v>
      </c>
      <c r="K2147" t="s">
        <v>20555</v>
      </c>
      <c r="L2147" t="s">
        <v>12</v>
      </c>
      <c r="N2147" t="s">
        <v>20556</v>
      </c>
    </row>
    <row r="2148" spans="1:14" x14ac:dyDescent="0.25">
      <c r="A2148" s="3">
        <v>2145</v>
      </c>
      <c r="B2148" t="s">
        <v>1350</v>
      </c>
      <c r="C2148" t="s">
        <v>1351</v>
      </c>
      <c r="D2148" t="s">
        <v>1352</v>
      </c>
      <c r="E2148" t="s">
        <v>12</v>
      </c>
      <c r="F2148" t="s">
        <v>1353</v>
      </c>
      <c r="G2148" s="1">
        <v>43773</v>
      </c>
      <c r="H2148" s="1">
        <v>43820</v>
      </c>
      <c r="I2148" s="1">
        <v>45646</v>
      </c>
      <c r="J2148" s="966">
        <v>2559</v>
      </c>
      <c r="K2148" t="s">
        <v>20555</v>
      </c>
      <c r="L2148" t="s">
        <v>12</v>
      </c>
      <c r="M2148" t="s">
        <v>20557</v>
      </c>
      <c r="N2148" t="s">
        <v>20556</v>
      </c>
    </row>
    <row r="2149" spans="1:14" x14ac:dyDescent="0.25">
      <c r="A2149" s="3">
        <v>2146</v>
      </c>
      <c r="B2149" t="s">
        <v>1354</v>
      </c>
      <c r="C2149" t="s">
        <v>1355</v>
      </c>
      <c r="D2149" t="s">
        <v>1356</v>
      </c>
      <c r="E2149" t="s">
        <v>12</v>
      </c>
      <c r="F2149" t="s">
        <v>1357</v>
      </c>
      <c r="G2149" s="1">
        <v>43773</v>
      </c>
      <c r="H2149" s="1">
        <v>43820</v>
      </c>
      <c r="I2149" s="1">
        <v>45646</v>
      </c>
      <c r="J2149" s="966" t="s">
        <v>20558</v>
      </c>
      <c r="K2149" t="s">
        <v>20559</v>
      </c>
      <c r="L2149" t="s">
        <v>12</v>
      </c>
      <c r="M2149" t="s">
        <v>20558</v>
      </c>
      <c r="N2149" t="s">
        <v>20560</v>
      </c>
    </row>
    <row r="2150" spans="1:14" x14ac:dyDescent="0.25">
      <c r="A2150" s="3">
        <v>2147</v>
      </c>
      <c r="B2150" t="s">
        <v>1354</v>
      </c>
      <c r="C2150" t="s">
        <v>1355</v>
      </c>
      <c r="D2150" t="s">
        <v>1356</v>
      </c>
      <c r="E2150" t="s">
        <v>12</v>
      </c>
      <c r="F2150" t="s">
        <v>1357</v>
      </c>
      <c r="G2150" s="1">
        <v>43773</v>
      </c>
      <c r="H2150" s="1">
        <v>43820</v>
      </c>
      <c r="I2150" s="1">
        <v>45646</v>
      </c>
      <c r="J2150" s="966" t="s">
        <v>20558</v>
      </c>
      <c r="K2150" t="s">
        <v>20559</v>
      </c>
      <c r="L2150" t="s">
        <v>12</v>
      </c>
      <c r="M2150" t="s">
        <v>20558</v>
      </c>
      <c r="N2150" t="s">
        <v>20560</v>
      </c>
    </row>
    <row r="2151" spans="1:14" x14ac:dyDescent="0.25">
      <c r="A2151" s="3">
        <v>2148</v>
      </c>
      <c r="B2151" t="s">
        <v>1354</v>
      </c>
      <c r="C2151" t="s">
        <v>1355</v>
      </c>
      <c r="D2151" t="s">
        <v>1356</v>
      </c>
      <c r="E2151" t="s">
        <v>12</v>
      </c>
      <c r="F2151" t="s">
        <v>1357</v>
      </c>
      <c r="G2151" s="1">
        <v>43773</v>
      </c>
      <c r="H2151" s="1">
        <v>43820</v>
      </c>
      <c r="I2151" s="1">
        <v>45646</v>
      </c>
      <c r="J2151" s="966" t="s">
        <v>20561</v>
      </c>
      <c r="K2151" t="s">
        <v>20562</v>
      </c>
      <c r="L2151" t="s">
        <v>12</v>
      </c>
      <c r="M2151" t="s">
        <v>20561</v>
      </c>
      <c r="N2151" t="s">
        <v>20563</v>
      </c>
    </row>
    <row r="2152" spans="1:14" x14ac:dyDescent="0.25">
      <c r="A2152" s="3">
        <v>2149</v>
      </c>
      <c r="B2152" t="s">
        <v>1354</v>
      </c>
      <c r="C2152" t="s">
        <v>1355</v>
      </c>
      <c r="D2152" t="s">
        <v>1356</v>
      </c>
      <c r="E2152" t="s">
        <v>12</v>
      </c>
      <c r="F2152" t="s">
        <v>1357</v>
      </c>
      <c r="G2152" s="1">
        <v>43773</v>
      </c>
      <c r="H2152" s="1">
        <v>43820</v>
      </c>
      <c r="I2152" s="1">
        <v>45646</v>
      </c>
      <c r="J2152" s="966" t="s">
        <v>20561</v>
      </c>
      <c r="K2152" t="s">
        <v>20562</v>
      </c>
      <c r="L2152" t="s">
        <v>12</v>
      </c>
      <c r="M2152" t="s">
        <v>20561</v>
      </c>
      <c r="N2152" t="s">
        <v>20563</v>
      </c>
    </row>
    <row r="2153" spans="1:14" x14ac:dyDescent="0.25">
      <c r="A2153" s="3">
        <v>2150</v>
      </c>
      <c r="B2153" t="s">
        <v>1354</v>
      </c>
      <c r="C2153" t="s">
        <v>1355</v>
      </c>
      <c r="D2153" t="s">
        <v>1356</v>
      </c>
      <c r="E2153" t="s">
        <v>12</v>
      </c>
      <c r="F2153" t="s">
        <v>1357</v>
      </c>
      <c r="G2153" s="1">
        <v>43773</v>
      </c>
      <c r="H2153" s="1">
        <v>43820</v>
      </c>
      <c r="I2153" s="1">
        <v>45646</v>
      </c>
      <c r="J2153" s="966" t="s">
        <v>20564</v>
      </c>
      <c r="K2153" t="s">
        <v>20565</v>
      </c>
      <c r="L2153" t="s">
        <v>12</v>
      </c>
      <c r="M2153" t="s">
        <v>20564</v>
      </c>
      <c r="N2153" t="s">
        <v>20566</v>
      </c>
    </row>
    <row r="2154" spans="1:14" x14ac:dyDescent="0.25">
      <c r="A2154" s="3">
        <v>2151</v>
      </c>
      <c r="B2154" t="s">
        <v>1354</v>
      </c>
      <c r="C2154" t="s">
        <v>1355</v>
      </c>
      <c r="D2154" t="s">
        <v>1356</v>
      </c>
      <c r="E2154" t="s">
        <v>12</v>
      </c>
      <c r="F2154" t="s">
        <v>1357</v>
      </c>
      <c r="G2154" s="1">
        <v>43773</v>
      </c>
      <c r="H2154" s="1">
        <v>43820</v>
      </c>
      <c r="I2154" s="1">
        <v>45646</v>
      </c>
      <c r="J2154" s="966" t="s">
        <v>20564</v>
      </c>
      <c r="K2154" t="s">
        <v>20565</v>
      </c>
      <c r="L2154" t="s">
        <v>12</v>
      </c>
      <c r="M2154" t="s">
        <v>20564</v>
      </c>
      <c r="N2154" t="s">
        <v>20566</v>
      </c>
    </row>
    <row r="2155" spans="1:14" x14ac:dyDescent="0.25">
      <c r="A2155" s="3">
        <v>2152</v>
      </c>
      <c r="B2155" t="s">
        <v>1354</v>
      </c>
      <c r="C2155" t="s">
        <v>1355</v>
      </c>
      <c r="D2155" t="s">
        <v>1356</v>
      </c>
      <c r="E2155" t="s">
        <v>12</v>
      </c>
      <c r="F2155" t="s">
        <v>1357</v>
      </c>
      <c r="G2155" s="1">
        <v>43773</v>
      </c>
      <c r="H2155" s="1">
        <v>43820</v>
      </c>
      <c r="I2155" s="1">
        <v>45646</v>
      </c>
      <c r="J2155" s="966" t="s">
        <v>20567</v>
      </c>
      <c r="K2155" t="s">
        <v>20568</v>
      </c>
      <c r="L2155" t="s">
        <v>12</v>
      </c>
      <c r="M2155" t="s">
        <v>20567</v>
      </c>
      <c r="N2155" t="s">
        <v>20569</v>
      </c>
    </row>
    <row r="2156" spans="1:14" x14ac:dyDescent="0.25">
      <c r="A2156" s="3">
        <v>2153</v>
      </c>
      <c r="B2156" t="s">
        <v>1354</v>
      </c>
      <c r="C2156" t="s">
        <v>1355</v>
      </c>
      <c r="D2156" t="s">
        <v>1356</v>
      </c>
      <c r="E2156" t="s">
        <v>12</v>
      </c>
      <c r="F2156" t="s">
        <v>1357</v>
      </c>
      <c r="G2156" s="1">
        <v>43773</v>
      </c>
      <c r="H2156" s="1">
        <v>43820</v>
      </c>
      <c r="I2156" s="1">
        <v>45646</v>
      </c>
      <c r="J2156" s="966" t="s">
        <v>20567</v>
      </c>
      <c r="K2156" t="s">
        <v>20568</v>
      </c>
      <c r="L2156" t="s">
        <v>12</v>
      </c>
      <c r="M2156" t="s">
        <v>20567</v>
      </c>
      <c r="N2156" t="s">
        <v>20569</v>
      </c>
    </row>
    <row r="2157" spans="1:14" x14ac:dyDescent="0.25">
      <c r="A2157" s="3">
        <v>2154</v>
      </c>
      <c r="B2157" t="s">
        <v>1354</v>
      </c>
      <c r="C2157" t="s">
        <v>1355</v>
      </c>
      <c r="D2157" t="s">
        <v>1356</v>
      </c>
      <c r="E2157" t="s">
        <v>12</v>
      </c>
      <c r="F2157" t="s">
        <v>1357</v>
      </c>
      <c r="G2157" s="1">
        <v>43773</v>
      </c>
      <c r="H2157" s="1">
        <v>43820</v>
      </c>
      <c r="I2157" s="1">
        <v>45646</v>
      </c>
      <c r="J2157" s="966">
        <v>16354</v>
      </c>
      <c r="K2157" t="s">
        <v>20570</v>
      </c>
      <c r="L2157" t="s">
        <v>12</v>
      </c>
      <c r="N2157" t="s">
        <v>20571</v>
      </c>
    </row>
    <row r="2158" spans="1:14" x14ac:dyDescent="0.25">
      <c r="A2158" s="3">
        <v>2155</v>
      </c>
      <c r="B2158" t="s">
        <v>1354</v>
      </c>
      <c r="C2158" t="s">
        <v>1355</v>
      </c>
      <c r="D2158" t="s">
        <v>1356</v>
      </c>
      <c r="E2158" t="s">
        <v>12</v>
      </c>
      <c r="F2158" t="s">
        <v>1357</v>
      </c>
      <c r="G2158" s="1">
        <v>43773</v>
      </c>
      <c r="H2158" s="1">
        <v>43820</v>
      </c>
      <c r="I2158" s="1">
        <v>45646</v>
      </c>
      <c r="J2158" s="966">
        <v>16354</v>
      </c>
      <c r="K2158" t="s">
        <v>20570</v>
      </c>
      <c r="L2158" t="s">
        <v>12</v>
      </c>
      <c r="M2158" t="s">
        <v>20572</v>
      </c>
      <c r="N2158" t="s">
        <v>20571</v>
      </c>
    </row>
    <row r="2159" spans="1:14" x14ac:dyDescent="0.25">
      <c r="A2159" s="3">
        <v>2156</v>
      </c>
      <c r="B2159" t="s">
        <v>1354</v>
      </c>
      <c r="C2159" t="s">
        <v>1355</v>
      </c>
      <c r="D2159" t="s">
        <v>1356</v>
      </c>
      <c r="E2159" t="s">
        <v>12</v>
      </c>
      <c r="F2159" t="s">
        <v>1357</v>
      </c>
      <c r="G2159" s="1">
        <v>43773</v>
      </c>
      <c r="H2159" s="1">
        <v>43820</v>
      </c>
      <c r="I2159" s="1">
        <v>45646</v>
      </c>
      <c r="J2159" s="966" t="s">
        <v>20573</v>
      </c>
      <c r="K2159" t="s">
        <v>20574</v>
      </c>
      <c r="L2159" t="s">
        <v>12</v>
      </c>
      <c r="M2159" t="s">
        <v>20573</v>
      </c>
      <c r="N2159" t="s">
        <v>20575</v>
      </c>
    </row>
    <row r="2160" spans="1:14" x14ac:dyDescent="0.25">
      <c r="A2160" s="3">
        <v>2157</v>
      </c>
      <c r="B2160" t="s">
        <v>1354</v>
      </c>
      <c r="C2160" t="s">
        <v>1355</v>
      </c>
      <c r="D2160" t="s">
        <v>1356</v>
      </c>
      <c r="E2160" t="s">
        <v>12</v>
      </c>
      <c r="F2160" t="s">
        <v>1357</v>
      </c>
      <c r="G2160" s="1">
        <v>43773</v>
      </c>
      <c r="H2160" s="1">
        <v>43820</v>
      </c>
      <c r="I2160" s="1">
        <v>45646</v>
      </c>
      <c r="J2160" s="966" t="s">
        <v>20573</v>
      </c>
      <c r="K2160" t="s">
        <v>20574</v>
      </c>
      <c r="L2160" t="s">
        <v>12</v>
      </c>
      <c r="M2160" t="s">
        <v>20573</v>
      </c>
      <c r="N2160" t="s">
        <v>20575</v>
      </c>
    </row>
    <row r="2161" spans="1:14" x14ac:dyDescent="0.25">
      <c r="A2161" s="3">
        <v>2158</v>
      </c>
      <c r="B2161" t="s">
        <v>1354</v>
      </c>
      <c r="C2161" t="s">
        <v>1355</v>
      </c>
      <c r="D2161" t="s">
        <v>1356</v>
      </c>
      <c r="E2161" t="s">
        <v>12</v>
      </c>
      <c r="F2161" t="s">
        <v>1357</v>
      </c>
      <c r="G2161" s="1">
        <v>43773</v>
      </c>
      <c r="H2161" s="1">
        <v>43820</v>
      </c>
      <c r="I2161" s="1">
        <v>45646</v>
      </c>
      <c r="J2161" s="966">
        <v>16588</v>
      </c>
      <c r="K2161" t="s">
        <v>20576</v>
      </c>
      <c r="L2161" t="s">
        <v>12</v>
      </c>
      <c r="M2161" t="s">
        <v>20577</v>
      </c>
      <c r="N2161" t="s">
        <v>20578</v>
      </c>
    </row>
    <row r="2162" spans="1:14" x14ac:dyDescent="0.25">
      <c r="A2162" s="3">
        <v>2159</v>
      </c>
      <c r="B2162" t="s">
        <v>1354</v>
      </c>
      <c r="C2162" t="s">
        <v>1355</v>
      </c>
      <c r="D2162" t="s">
        <v>1356</v>
      </c>
      <c r="E2162" t="s">
        <v>12</v>
      </c>
      <c r="F2162" t="s">
        <v>1357</v>
      </c>
      <c r="G2162" s="1">
        <v>43773</v>
      </c>
      <c r="H2162" s="1">
        <v>43820</v>
      </c>
      <c r="I2162" s="1">
        <v>45646</v>
      </c>
      <c r="J2162" s="966">
        <v>16588</v>
      </c>
      <c r="K2162" t="s">
        <v>20576</v>
      </c>
      <c r="L2162" t="s">
        <v>12</v>
      </c>
      <c r="M2162" t="s">
        <v>20577</v>
      </c>
      <c r="N2162" t="s">
        <v>20578</v>
      </c>
    </row>
    <row r="2163" spans="1:14" x14ac:dyDescent="0.25">
      <c r="A2163" s="3">
        <v>2160</v>
      </c>
      <c r="B2163" t="s">
        <v>1354</v>
      </c>
      <c r="C2163" t="s">
        <v>1355</v>
      </c>
      <c r="D2163" t="s">
        <v>1356</v>
      </c>
      <c r="E2163" t="s">
        <v>12</v>
      </c>
      <c r="F2163" t="s">
        <v>1357</v>
      </c>
      <c r="G2163" s="1">
        <v>43773</v>
      </c>
      <c r="H2163" s="1">
        <v>43820</v>
      </c>
      <c r="I2163" s="1">
        <v>45646</v>
      </c>
      <c r="J2163" s="966">
        <v>16587</v>
      </c>
      <c r="K2163" t="s">
        <v>20579</v>
      </c>
      <c r="L2163" t="s">
        <v>12</v>
      </c>
      <c r="M2163" t="s">
        <v>20580</v>
      </c>
      <c r="N2163" t="s">
        <v>20581</v>
      </c>
    </row>
    <row r="2164" spans="1:14" x14ac:dyDescent="0.25">
      <c r="A2164" s="3">
        <v>2161</v>
      </c>
      <c r="B2164" t="s">
        <v>1354</v>
      </c>
      <c r="C2164" t="s">
        <v>1355</v>
      </c>
      <c r="D2164" t="s">
        <v>1356</v>
      </c>
      <c r="E2164" t="s">
        <v>12</v>
      </c>
      <c r="F2164" t="s">
        <v>1357</v>
      </c>
      <c r="G2164" s="1">
        <v>43773</v>
      </c>
      <c r="H2164" s="1">
        <v>43820</v>
      </c>
      <c r="I2164" s="1">
        <v>45646</v>
      </c>
      <c r="J2164" s="966">
        <v>16587</v>
      </c>
      <c r="K2164" t="s">
        <v>20579</v>
      </c>
      <c r="L2164" t="s">
        <v>12</v>
      </c>
      <c r="M2164" t="s">
        <v>20580</v>
      </c>
      <c r="N2164" t="s">
        <v>20581</v>
      </c>
    </row>
    <row r="2165" spans="1:14" x14ac:dyDescent="0.25">
      <c r="A2165" s="3">
        <v>2162</v>
      </c>
      <c r="B2165" t="s">
        <v>1354</v>
      </c>
      <c r="C2165" t="s">
        <v>1355</v>
      </c>
      <c r="D2165" t="s">
        <v>1356</v>
      </c>
      <c r="E2165" t="s">
        <v>12</v>
      </c>
      <c r="F2165" t="s">
        <v>1357</v>
      </c>
      <c r="G2165" s="1">
        <v>43773</v>
      </c>
      <c r="H2165" s="1">
        <v>43820</v>
      </c>
      <c r="I2165" s="1">
        <v>45646</v>
      </c>
      <c r="J2165" s="966">
        <v>16579</v>
      </c>
      <c r="K2165" t="s">
        <v>20582</v>
      </c>
      <c r="L2165" t="s">
        <v>12</v>
      </c>
      <c r="M2165" t="s">
        <v>20583</v>
      </c>
      <c r="N2165" t="s">
        <v>20584</v>
      </c>
    </row>
    <row r="2166" spans="1:14" x14ac:dyDescent="0.25">
      <c r="A2166" s="3">
        <v>2163</v>
      </c>
      <c r="B2166" t="s">
        <v>1354</v>
      </c>
      <c r="C2166" t="s">
        <v>1355</v>
      </c>
      <c r="D2166" t="s">
        <v>1356</v>
      </c>
      <c r="E2166" t="s">
        <v>12</v>
      </c>
      <c r="F2166" t="s">
        <v>1357</v>
      </c>
      <c r="G2166" s="1">
        <v>43773</v>
      </c>
      <c r="H2166" s="1">
        <v>43820</v>
      </c>
      <c r="I2166" s="1">
        <v>45646</v>
      </c>
      <c r="J2166" s="966">
        <v>16579</v>
      </c>
      <c r="K2166" t="s">
        <v>20582</v>
      </c>
      <c r="L2166" t="s">
        <v>12</v>
      </c>
      <c r="M2166" t="s">
        <v>20583</v>
      </c>
      <c r="N2166" t="s">
        <v>20584</v>
      </c>
    </row>
    <row r="2167" spans="1:14" x14ac:dyDescent="0.25">
      <c r="A2167" s="3">
        <v>2164</v>
      </c>
      <c r="B2167" t="s">
        <v>1354</v>
      </c>
      <c r="C2167" t="s">
        <v>1355</v>
      </c>
      <c r="D2167" t="s">
        <v>1356</v>
      </c>
      <c r="E2167" t="s">
        <v>12</v>
      </c>
      <c r="F2167" t="s">
        <v>1357</v>
      </c>
      <c r="G2167" s="1">
        <v>43773</v>
      </c>
      <c r="H2167" s="1">
        <v>43820</v>
      </c>
      <c r="I2167" s="1">
        <v>45646</v>
      </c>
      <c r="J2167" s="966">
        <v>16586</v>
      </c>
      <c r="K2167" t="s">
        <v>20585</v>
      </c>
      <c r="L2167" t="s">
        <v>12</v>
      </c>
      <c r="M2167" t="s">
        <v>20586</v>
      </c>
      <c r="N2167" t="s">
        <v>20587</v>
      </c>
    </row>
    <row r="2168" spans="1:14" x14ac:dyDescent="0.25">
      <c r="A2168" s="3">
        <v>2165</v>
      </c>
      <c r="B2168" t="s">
        <v>1354</v>
      </c>
      <c r="C2168" t="s">
        <v>1355</v>
      </c>
      <c r="D2168" t="s">
        <v>1356</v>
      </c>
      <c r="E2168" t="s">
        <v>12</v>
      </c>
      <c r="F2168" t="s">
        <v>1357</v>
      </c>
      <c r="G2168" s="1">
        <v>43773</v>
      </c>
      <c r="H2168" s="1">
        <v>43820</v>
      </c>
      <c r="I2168" s="1">
        <v>45646</v>
      </c>
      <c r="J2168" s="966">
        <v>16586</v>
      </c>
      <c r="K2168" t="s">
        <v>20585</v>
      </c>
      <c r="L2168" t="s">
        <v>12</v>
      </c>
      <c r="M2168" t="s">
        <v>20586</v>
      </c>
      <c r="N2168" t="s">
        <v>20587</v>
      </c>
    </row>
    <row r="2169" spans="1:14" x14ac:dyDescent="0.25">
      <c r="A2169" s="3">
        <v>2166</v>
      </c>
      <c r="B2169" t="s">
        <v>1370</v>
      </c>
      <c r="C2169" t="s">
        <v>1371</v>
      </c>
      <c r="D2169" t="s">
        <v>1372</v>
      </c>
      <c r="E2169" t="s">
        <v>12</v>
      </c>
      <c r="F2169" t="s">
        <v>1373</v>
      </c>
      <c r="G2169" s="1">
        <v>43801</v>
      </c>
      <c r="H2169" s="1">
        <v>43826</v>
      </c>
      <c r="I2169" s="1">
        <v>45652</v>
      </c>
      <c r="J2169" s="966" t="s">
        <v>20588</v>
      </c>
      <c r="K2169" t="s">
        <v>20589</v>
      </c>
      <c r="L2169" t="s">
        <v>12</v>
      </c>
      <c r="M2169" t="s">
        <v>20588</v>
      </c>
      <c r="N2169" t="s">
        <v>20590</v>
      </c>
    </row>
    <row r="2170" spans="1:14" x14ac:dyDescent="0.25">
      <c r="A2170" s="3">
        <v>2167</v>
      </c>
      <c r="B2170" t="s">
        <v>1370</v>
      </c>
      <c r="C2170" t="s">
        <v>1371</v>
      </c>
      <c r="D2170" t="s">
        <v>1372</v>
      </c>
      <c r="E2170" t="s">
        <v>12</v>
      </c>
      <c r="F2170" t="s">
        <v>1373</v>
      </c>
      <c r="G2170" s="1">
        <v>43801</v>
      </c>
      <c r="H2170" s="1">
        <v>43826</v>
      </c>
      <c r="I2170" s="1">
        <v>45652</v>
      </c>
      <c r="J2170" s="966" t="s">
        <v>20591</v>
      </c>
      <c r="K2170" t="s">
        <v>20592</v>
      </c>
      <c r="L2170" t="s">
        <v>12</v>
      </c>
      <c r="M2170" t="s">
        <v>20591</v>
      </c>
      <c r="N2170" t="s">
        <v>20593</v>
      </c>
    </row>
    <row r="2171" spans="1:14" x14ac:dyDescent="0.25">
      <c r="A2171" s="3">
        <v>2168</v>
      </c>
      <c r="B2171" t="s">
        <v>1370</v>
      </c>
      <c r="C2171" t="s">
        <v>1371</v>
      </c>
      <c r="D2171" t="s">
        <v>1372</v>
      </c>
      <c r="E2171" t="s">
        <v>12</v>
      </c>
      <c r="F2171" t="s">
        <v>1373</v>
      </c>
      <c r="G2171" s="1">
        <v>43801</v>
      </c>
      <c r="H2171" s="1">
        <v>43826</v>
      </c>
      <c r="I2171" s="1">
        <v>45652</v>
      </c>
      <c r="J2171" s="966" t="s">
        <v>20594</v>
      </c>
      <c r="K2171" t="s">
        <v>20595</v>
      </c>
      <c r="L2171" t="s">
        <v>12</v>
      </c>
      <c r="M2171" t="s">
        <v>20594</v>
      </c>
      <c r="N2171" t="s">
        <v>20596</v>
      </c>
    </row>
    <row r="2172" spans="1:14" x14ac:dyDescent="0.25">
      <c r="A2172" s="3">
        <v>2169</v>
      </c>
      <c r="B2172" t="s">
        <v>1366</v>
      </c>
      <c r="C2172" t="s">
        <v>1367</v>
      </c>
      <c r="D2172" t="s">
        <v>1368</v>
      </c>
      <c r="E2172" t="s">
        <v>12</v>
      </c>
      <c r="F2172" t="s">
        <v>1369</v>
      </c>
      <c r="G2172" s="1">
        <v>43801</v>
      </c>
      <c r="H2172" s="1">
        <v>43826</v>
      </c>
      <c r="I2172" s="1">
        <v>45652</v>
      </c>
      <c r="J2172" s="966" t="s">
        <v>20597</v>
      </c>
      <c r="K2172" t="s">
        <v>20598</v>
      </c>
      <c r="L2172" t="s">
        <v>12</v>
      </c>
      <c r="M2172" t="s">
        <v>20597</v>
      </c>
      <c r="N2172" t="s">
        <v>20599</v>
      </c>
    </row>
    <row r="2173" spans="1:14" x14ac:dyDescent="0.25">
      <c r="A2173" s="3">
        <v>2170</v>
      </c>
      <c r="B2173" t="s">
        <v>1366</v>
      </c>
      <c r="C2173" t="s">
        <v>1367</v>
      </c>
      <c r="D2173" t="s">
        <v>1368</v>
      </c>
      <c r="E2173" t="s">
        <v>12</v>
      </c>
      <c r="F2173" t="s">
        <v>1369</v>
      </c>
      <c r="G2173" s="1">
        <v>43801</v>
      </c>
      <c r="H2173" s="1">
        <v>43826</v>
      </c>
      <c r="I2173" s="1">
        <v>45652</v>
      </c>
      <c r="J2173" s="966" t="s">
        <v>20600</v>
      </c>
      <c r="K2173" t="s">
        <v>20601</v>
      </c>
      <c r="L2173" t="s">
        <v>12</v>
      </c>
      <c r="M2173" t="s">
        <v>20600</v>
      </c>
      <c r="N2173" t="s">
        <v>20602</v>
      </c>
    </row>
    <row r="2174" spans="1:14" x14ac:dyDescent="0.25">
      <c r="A2174" s="3">
        <v>2171</v>
      </c>
      <c r="B2174" t="s">
        <v>1395</v>
      </c>
      <c r="C2174" t="s">
        <v>1396</v>
      </c>
      <c r="D2174" t="s">
        <v>1397</v>
      </c>
      <c r="E2174" t="s">
        <v>12</v>
      </c>
      <c r="F2174" t="s">
        <v>1398</v>
      </c>
      <c r="G2174" s="1">
        <v>43801</v>
      </c>
      <c r="H2174" s="1">
        <v>43826</v>
      </c>
      <c r="I2174" s="1">
        <v>45652</v>
      </c>
      <c r="J2174" s="966">
        <v>2982</v>
      </c>
      <c r="K2174" t="s">
        <v>20603</v>
      </c>
      <c r="L2174" t="s">
        <v>12</v>
      </c>
      <c r="N2174" t="s">
        <v>20604</v>
      </c>
    </row>
    <row r="2175" spans="1:14" x14ac:dyDescent="0.25">
      <c r="A2175" s="3">
        <v>2172</v>
      </c>
      <c r="B2175" t="s">
        <v>1395</v>
      </c>
      <c r="C2175" t="s">
        <v>1396</v>
      </c>
      <c r="D2175" t="s">
        <v>1397</v>
      </c>
      <c r="E2175" t="s">
        <v>12</v>
      </c>
      <c r="F2175" t="s">
        <v>1398</v>
      </c>
      <c r="G2175" s="1">
        <v>43801</v>
      </c>
      <c r="H2175" s="1">
        <v>43826</v>
      </c>
      <c r="I2175" s="1">
        <v>45652</v>
      </c>
      <c r="J2175" s="966" t="s">
        <v>20605</v>
      </c>
      <c r="K2175" t="s">
        <v>20606</v>
      </c>
      <c r="L2175" t="s">
        <v>12</v>
      </c>
      <c r="M2175" t="s">
        <v>20605</v>
      </c>
      <c r="N2175" t="s">
        <v>20607</v>
      </c>
    </row>
    <row r="2176" spans="1:14" x14ac:dyDescent="0.25">
      <c r="A2176" s="3">
        <v>2173</v>
      </c>
      <c r="B2176" t="s">
        <v>1395</v>
      </c>
      <c r="C2176" t="s">
        <v>1396</v>
      </c>
      <c r="D2176" t="s">
        <v>1397</v>
      </c>
      <c r="E2176" t="s">
        <v>12</v>
      </c>
      <c r="F2176" t="s">
        <v>1398</v>
      </c>
      <c r="G2176" s="1">
        <v>43801</v>
      </c>
      <c r="H2176" s="1">
        <v>43826</v>
      </c>
      <c r="I2176" s="1">
        <v>45652</v>
      </c>
      <c r="J2176" s="966" t="s">
        <v>20608</v>
      </c>
      <c r="K2176" t="s">
        <v>20609</v>
      </c>
      <c r="L2176" t="s">
        <v>12</v>
      </c>
      <c r="M2176" t="s">
        <v>20608</v>
      </c>
      <c r="N2176" t="s">
        <v>20610</v>
      </c>
    </row>
    <row r="2177" spans="1:14" x14ac:dyDescent="0.25">
      <c r="A2177" s="3">
        <v>2174</v>
      </c>
      <c r="B2177" t="s">
        <v>1395</v>
      </c>
      <c r="C2177" t="s">
        <v>1396</v>
      </c>
      <c r="D2177" t="s">
        <v>1397</v>
      </c>
      <c r="E2177" t="s">
        <v>12</v>
      </c>
      <c r="F2177" t="s">
        <v>1398</v>
      </c>
      <c r="G2177" s="1">
        <v>43801</v>
      </c>
      <c r="H2177" s="1">
        <v>43826</v>
      </c>
      <c r="I2177" s="1">
        <v>45652</v>
      </c>
      <c r="J2177" s="966" t="s">
        <v>20611</v>
      </c>
      <c r="K2177" t="s">
        <v>20612</v>
      </c>
      <c r="L2177" t="s">
        <v>12</v>
      </c>
      <c r="M2177" t="s">
        <v>20611</v>
      </c>
      <c r="N2177" t="s">
        <v>20613</v>
      </c>
    </row>
    <row r="2178" spans="1:14" x14ac:dyDescent="0.25">
      <c r="A2178" s="3">
        <v>2175</v>
      </c>
      <c r="B2178" t="s">
        <v>1395</v>
      </c>
      <c r="C2178" t="s">
        <v>1396</v>
      </c>
      <c r="D2178" t="s">
        <v>1397</v>
      </c>
      <c r="E2178" t="s">
        <v>12</v>
      </c>
      <c r="F2178" t="s">
        <v>1398</v>
      </c>
      <c r="G2178" s="1">
        <v>43801</v>
      </c>
      <c r="H2178" s="1">
        <v>43826</v>
      </c>
      <c r="I2178" s="1">
        <v>45652</v>
      </c>
      <c r="J2178" s="966" t="s">
        <v>20614</v>
      </c>
      <c r="K2178" t="s">
        <v>20615</v>
      </c>
      <c r="L2178" t="s">
        <v>12</v>
      </c>
      <c r="M2178" t="s">
        <v>20614</v>
      </c>
      <c r="N2178" t="s">
        <v>20616</v>
      </c>
    </row>
    <row r="2179" spans="1:14" x14ac:dyDescent="0.25">
      <c r="A2179" s="3">
        <v>2176</v>
      </c>
      <c r="B2179" t="s">
        <v>1395</v>
      </c>
      <c r="C2179" t="s">
        <v>1396</v>
      </c>
      <c r="D2179" t="s">
        <v>1397</v>
      </c>
      <c r="E2179" t="s">
        <v>12</v>
      </c>
      <c r="F2179" t="s">
        <v>1398</v>
      </c>
      <c r="G2179" s="1">
        <v>43801</v>
      </c>
      <c r="H2179" s="1">
        <v>43826</v>
      </c>
      <c r="I2179" s="1">
        <v>45652</v>
      </c>
      <c r="J2179" s="966">
        <v>2990</v>
      </c>
      <c r="K2179" t="s">
        <v>20617</v>
      </c>
      <c r="L2179" t="s">
        <v>12</v>
      </c>
      <c r="N2179" t="s">
        <v>20618</v>
      </c>
    </row>
    <row r="2180" spans="1:14" x14ac:dyDescent="0.25">
      <c r="A2180" s="3">
        <v>2177</v>
      </c>
      <c r="B2180" t="s">
        <v>1391</v>
      </c>
      <c r="C2180" t="s">
        <v>1392</v>
      </c>
      <c r="D2180" t="s">
        <v>1393</v>
      </c>
      <c r="E2180" t="s">
        <v>12</v>
      </c>
      <c r="F2180" t="s">
        <v>1394</v>
      </c>
      <c r="G2180" s="1">
        <v>43801</v>
      </c>
      <c r="H2180" s="1">
        <v>43826</v>
      </c>
      <c r="I2180" s="1">
        <v>45652</v>
      </c>
      <c r="J2180" s="966" t="s">
        <v>20619</v>
      </c>
      <c r="K2180" t="s">
        <v>20620</v>
      </c>
      <c r="L2180" t="s">
        <v>12</v>
      </c>
      <c r="M2180" t="s">
        <v>20619</v>
      </c>
      <c r="N2180" t="s">
        <v>20621</v>
      </c>
    </row>
    <row r="2181" spans="1:14" x14ac:dyDescent="0.25">
      <c r="A2181" s="3">
        <v>2178</v>
      </c>
      <c r="B2181" t="s">
        <v>1391</v>
      </c>
      <c r="C2181" t="s">
        <v>1392</v>
      </c>
      <c r="D2181" t="s">
        <v>1393</v>
      </c>
      <c r="E2181" t="s">
        <v>12</v>
      </c>
      <c r="F2181" t="s">
        <v>1394</v>
      </c>
      <c r="G2181" s="1">
        <v>43801</v>
      </c>
      <c r="H2181" s="1">
        <v>43826</v>
      </c>
      <c r="I2181" s="1">
        <v>45652</v>
      </c>
      <c r="J2181" s="966" t="s">
        <v>20622</v>
      </c>
      <c r="K2181" t="s">
        <v>20623</v>
      </c>
      <c r="L2181" t="s">
        <v>12</v>
      </c>
      <c r="M2181" t="s">
        <v>20622</v>
      </c>
      <c r="N2181" t="s">
        <v>20624</v>
      </c>
    </row>
    <row r="2182" spans="1:14" x14ac:dyDescent="0.25">
      <c r="A2182" s="3">
        <v>2179</v>
      </c>
      <c r="B2182" t="s">
        <v>1407</v>
      </c>
      <c r="C2182" t="s">
        <v>1408</v>
      </c>
      <c r="D2182" t="s">
        <v>1409</v>
      </c>
      <c r="E2182" t="s">
        <v>12</v>
      </c>
      <c r="F2182" t="s">
        <v>1410</v>
      </c>
      <c r="G2182" s="1">
        <v>43816</v>
      </c>
      <c r="H2182" s="1">
        <v>43830</v>
      </c>
      <c r="I2182" s="1">
        <v>44925</v>
      </c>
      <c r="J2182" s="966" t="s">
        <v>5617</v>
      </c>
      <c r="K2182" t="s">
        <v>5619</v>
      </c>
      <c r="L2182" t="s">
        <v>12</v>
      </c>
      <c r="M2182" t="s">
        <v>5617</v>
      </c>
      <c r="N2182" t="s">
        <v>5618</v>
      </c>
    </row>
    <row r="2183" spans="1:14" x14ac:dyDescent="0.25">
      <c r="A2183" s="3">
        <v>2180</v>
      </c>
      <c r="B2183" t="s">
        <v>1407</v>
      </c>
      <c r="C2183" t="s">
        <v>1408</v>
      </c>
      <c r="D2183" t="s">
        <v>1409</v>
      </c>
      <c r="E2183" t="s">
        <v>12</v>
      </c>
      <c r="F2183" t="s">
        <v>1410</v>
      </c>
      <c r="G2183" s="1">
        <v>43816</v>
      </c>
      <c r="H2183" s="1">
        <v>43830</v>
      </c>
      <c r="I2183" s="1">
        <v>44925</v>
      </c>
      <c r="J2183" s="966" t="s">
        <v>5622</v>
      </c>
      <c r="K2183" t="s">
        <v>5624</v>
      </c>
      <c r="L2183" t="s">
        <v>12</v>
      </c>
      <c r="M2183" t="s">
        <v>5622</v>
      </c>
      <c r="N2183" t="s">
        <v>5623</v>
      </c>
    </row>
    <row r="2184" spans="1:14" x14ac:dyDescent="0.25">
      <c r="A2184" s="3">
        <v>2181</v>
      </c>
      <c r="B2184" t="s">
        <v>1407</v>
      </c>
      <c r="C2184" t="s">
        <v>1408</v>
      </c>
      <c r="D2184" t="s">
        <v>1409</v>
      </c>
      <c r="E2184" t="s">
        <v>12</v>
      </c>
      <c r="F2184" t="s">
        <v>1410</v>
      </c>
      <c r="G2184" s="1">
        <v>43816</v>
      </c>
      <c r="H2184" s="1">
        <v>43830</v>
      </c>
      <c r="I2184" s="1">
        <v>44925</v>
      </c>
      <c r="J2184" s="966" t="s">
        <v>5625</v>
      </c>
      <c r="K2184" t="s">
        <v>5627</v>
      </c>
      <c r="L2184" t="s">
        <v>12</v>
      </c>
      <c r="M2184" t="s">
        <v>5625</v>
      </c>
      <c r="N2184" t="s">
        <v>5626</v>
      </c>
    </row>
    <row r="2185" spans="1:14" x14ac:dyDescent="0.25">
      <c r="A2185" s="3">
        <v>2182</v>
      </c>
      <c r="B2185" t="s">
        <v>1407</v>
      </c>
      <c r="C2185" t="s">
        <v>1408</v>
      </c>
      <c r="D2185" t="s">
        <v>1409</v>
      </c>
      <c r="E2185" t="s">
        <v>12</v>
      </c>
      <c r="F2185" t="s">
        <v>1410</v>
      </c>
      <c r="G2185" s="1">
        <v>43816</v>
      </c>
      <c r="H2185" s="1">
        <v>43830</v>
      </c>
      <c r="I2185" s="1">
        <v>44925</v>
      </c>
      <c r="J2185" s="966" t="s">
        <v>5631</v>
      </c>
      <c r="K2185" t="s">
        <v>5633</v>
      </c>
      <c r="L2185" t="s">
        <v>12</v>
      </c>
      <c r="M2185" t="s">
        <v>5631</v>
      </c>
      <c r="N2185" t="s">
        <v>5632</v>
      </c>
    </row>
    <row r="2186" spans="1:14" x14ac:dyDescent="0.25">
      <c r="A2186" s="3">
        <v>2183</v>
      </c>
      <c r="B2186" t="s">
        <v>1407</v>
      </c>
      <c r="C2186" t="s">
        <v>1408</v>
      </c>
      <c r="D2186" t="s">
        <v>1409</v>
      </c>
      <c r="E2186" t="s">
        <v>12</v>
      </c>
      <c r="F2186" t="s">
        <v>1410</v>
      </c>
      <c r="G2186" s="1">
        <v>43816</v>
      </c>
      <c r="H2186" s="1">
        <v>43830</v>
      </c>
      <c r="I2186" s="1">
        <v>44925</v>
      </c>
      <c r="J2186" s="966" t="s">
        <v>5637</v>
      </c>
      <c r="K2186" t="s">
        <v>5639</v>
      </c>
      <c r="L2186" t="s">
        <v>12</v>
      </c>
      <c r="M2186" t="s">
        <v>5637</v>
      </c>
      <c r="N2186" t="s">
        <v>5638</v>
      </c>
    </row>
    <row r="2187" spans="1:14" x14ac:dyDescent="0.25">
      <c r="A2187" s="3">
        <v>2184</v>
      </c>
      <c r="B2187" t="s">
        <v>1407</v>
      </c>
      <c r="C2187" t="s">
        <v>1408</v>
      </c>
      <c r="D2187" t="s">
        <v>1409</v>
      </c>
      <c r="E2187" t="s">
        <v>12</v>
      </c>
      <c r="F2187" t="s">
        <v>1410</v>
      </c>
      <c r="G2187" s="1">
        <v>43816</v>
      </c>
      <c r="H2187" s="1">
        <v>43830</v>
      </c>
      <c r="I2187" s="1">
        <v>44925</v>
      </c>
      <c r="J2187" s="966" t="s">
        <v>5643</v>
      </c>
      <c r="K2187" t="s">
        <v>5645</v>
      </c>
      <c r="L2187" t="s">
        <v>12</v>
      </c>
      <c r="M2187" t="s">
        <v>5643</v>
      </c>
      <c r="N2187" t="s">
        <v>5644</v>
      </c>
    </row>
    <row r="2188" spans="1:14" x14ac:dyDescent="0.25">
      <c r="A2188" s="3">
        <v>2185</v>
      </c>
      <c r="B2188" t="s">
        <v>1407</v>
      </c>
      <c r="C2188" t="s">
        <v>1408</v>
      </c>
      <c r="D2188" t="s">
        <v>1409</v>
      </c>
      <c r="E2188" t="s">
        <v>12</v>
      </c>
      <c r="F2188" t="s">
        <v>1410</v>
      </c>
      <c r="G2188" s="1">
        <v>43816</v>
      </c>
      <c r="H2188" s="1">
        <v>43830</v>
      </c>
      <c r="I2188" s="1">
        <v>44925</v>
      </c>
      <c r="J2188" s="966" t="s">
        <v>5649</v>
      </c>
      <c r="K2188" t="s">
        <v>5651</v>
      </c>
      <c r="L2188" t="s">
        <v>12</v>
      </c>
      <c r="M2188" t="s">
        <v>5649</v>
      </c>
      <c r="N2188" t="s">
        <v>5650</v>
      </c>
    </row>
    <row r="2189" spans="1:14" x14ac:dyDescent="0.25">
      <c r="A2189" s="3">
        <v>2186</v>
      </c>
      <c r="B2189" t="s">
        <v>1407</v>
      </c>
      <c r="C2189" t="s">
        <v>1408</v>
      </c>
      <c r="D2189" t="s">
        <v>1409</v>
      </c>
      <c r="E2189" t="s">
        <v>12</v>
      </c>
      <c r="F2189" t="s">
        <v>1410</v>
      </c>
      <c r="G2189" s="1">
        <v>43816</v>
      </c>
      <c r="H2189" s="1">
        <v>43830</v>
      </c>
      <c r="I2189" s="1">
        <v>44925</v>
      </c>
      <c r="J2189" s="966" t="s">
        <v>5655</v>
      </c>
      <c r="K2189" t="s">
        <v>5657</v>
      </c>
      <c r="L2189" t="s">
        <v>12</v>
      </c>
      <c r="M2189" t="s">
        <v>5655</v>
      </c>
      <c r="N2189" t="s">
        <v>5656</v>
      </c>
    </row>
    <row r="2190" spans="1:14" x14ac:dyDescent="0.25">
      <c r="A2190" s="3">
        <v>2187</v>
      </c>
      <c r="B2190" t="s">
        <v>1407</v>
      </c>
      <c r="C2190" t="s">
        <v>1408</v>
      </c>
      <c r="D2190" t="s">
        <v>1409</v>
      </c>
      <c r="E2190" t="s">
        <v>12</v>
      </c>
      <c r="F2190" t="s">
        <v>1410</v>
      </c>
      <c r="G2190" s="1">
        <v>43816</v>
      </c>
      <c r="H2190" s="1">
        <v>43830</v>
      </c>
      <c r="I2190" s="1">
        <v>44925</v>
      </c>
      <c r="J2190" s="966" t="s">
        <v>5661</v>
      </c>
      <c r="K2190" t="s">
        <v>5663</v>
      </c>
      <c r="L2190" t="s">
        <v>12</v>
      </c>
      <c r="M2190" t="s">
        <v>5661</v>
      </c>
      <c r="N2190" t="s">
        <v>5662</v>
      </c>
    </row>
    <row r="2191" spans="1:14" x14ac:dyDescent="0.25">
      <c r="A2191" s="3">
        <v>2188</v>
      </c>
      <c r="B2191" t="s">
        <v>1407</v>
      </c>
      <c r="C2191" t="s">
        <v>1408</v>
      </c>
      <c r="D2191" t="s">
        <v>1409</v>
      </c>
      <c r="E2191" t="s">
        <v>12</v>
      </c>
      <c r="F2191" t="s">
        <v>1410</v>
      </c>
      <c r="G2191" s="1">
        <v>43816</v>
      </c>
      <c r="H2191" s="1">
        <v>43830</v>
      </c>
      <c r="I2191" s="1">
        <v>44925</v>
      </c>
      <c r="J2191" s="966" t="s">
        <v>5667</v>
      </c>
      <c r="K2191" t="s">
        <v>5669</v>
      </c>
      <c r="L2191" t="s">
        <v>12</v>
      </c>
      <c r="M2191" t="s">
        <v>5667</v>
      </c>
      <c r="N2191" t="s">
        <v>5668</v>
      </c>
    </row>
    <row r="2192" spans="1:14" x14ac:dyDescent="0.25">
      <c r="A2192" s="3">
        <v>2189</v>
      </c>
      <c r="B2192" t="s">
        <v>1407</v>
      </c>
      <c r="C2192" t="s">
        <v>1408</v>
      </c>
      <c r="D2192" t="s">
        <v>1409</v>
      </c>
      <c r="E2192" t="s">
        <v>12</v>
      </c>
      <c r="F2192" t="s">
        <v>1410</v>
      </c>
      <c r="G2192" s="1">
        <v>43816</v>
      </c>
      <c r="H2192" s="1">
        <v>43830</v>
      </c>
      <c r="I2192" s="1">
        <v>44925</v>
      </c>
      <c r="J2192" s="966" t="s">
        <v>5673</v>
      </c>
      <c r="K2192" t="s">
        <v>5675</v>
      </c>
      <c r="L2192" t="s">
        <v>12</v>
      </c>
      <c r="M2192" t="s">
        <v>5673</v>
      </c>
      <c r="N2192" t="s">
        <v>5674</v>
      </c>
    </row>
    <row r="2193" spans="1:14" x14ac:dyDescent="0.25">
      <c r="A2193" s="3">
        <v>2190</v>
      </c>
      <c r="B2193" t="s">
        <v>1407</v>
      </c>
      <c r="C2193" t="s">
        <v>1408</v>
      </c>
      <c r="D2193" t="s">
        <v>1409</v>
      </c>
      <c r="E2193" t="s">
        <v>12</v>
      </c>
      <c r="F2193" t="s">
        <v>1410</v>
      </c>
      <c r="G2193" s="1">
        <v>43816</v>
      </c>
      <c r="H2193" s="1">
        <v>43830</v>
      </c>
      <c r="I2193" s="1">
        <v>44925</v>
      </c>
      <c r="J2193" s="966" t="s">
        <v>5679</v>
      </c>
      <c r="K2193" t="s">
        <v>5681</v>
      </c>
      <c r="L2193" t="s">
        <v>12</v>
      </c>
      <c r="M2193" t="s">
        <v>5679</v>
      </c>
      <c r="N2193" t="s">
        <v>5680</v>
      </c>
    </row>
    <row r="2194" spans="1:14" x14ac:dyDescent="0.25">
      <c r="A2194" s="3">
        <v>2191</v>
      </c>
      <c r="B2194" t="s">
        <v>1407</v>
      </c>
      <c r="C2194" t="s">
        <v>1408</v>
      </c>
      <c r="D2194" t="s">
        <v>1409</v>
      </c>
      <c r="E2194" t="s">
        <v>12</v>
      </c>
      <c r="F2194" t="s">
        <v>1410</v>
      </c>
      <c r="G2194" s="1">
        <v>43816</v>
      </c>
      <c r="H2194" s="1">
        <v>43830</v>
      </c>
      <c r="I2194" s="1">
        <v>44925</v>
      </c>
      <c r="J2194" s="966" t="s">
        <v>5685</v>
      </c>
      <c r="K2194" t="s">
        <v>5687</v>
      </c>
      <c r="L2194" t="s">
        <v>12</v>
      </c>
      <c r="M2194" t="s">
        <v>5685</v>
      </c>
      <c r="N2194" t="s">
        <v>5686</v>
      </c>
    </row>
    <row r="2195" spans="1:14" x14ac:dyDescent="0.25">
      <c r="A2195" s="3">
        <v>2192</v>
      </c>
      <c r="B2195" t="s">
        <v>1407</v>
      </c>
      <c r="C2195" t="s">
        <v>1408</v>
      </c>
      <c r="D2195" t="s">
        <v>1409</v>
      </c>
      <c r="E2195" t="s">
        <v>12</v>
      </c>
      <c r="F2195" t="s">
        <v>1410</v>
      </c>
      <c r="G2195" s="1">
        <v>43816</v>
      </c>
      <c r="H2195" s="1">
        <v>43830</v>
      </c>
      <c r="I2195" s="1">
        <v>44925</v>
      </c>
      <c r="J2195" s="966" t="s">
        <v>5688</v>
      </c>
      <c r="K2195" t="s">
        <v>5690</v>
      </c>
      <c r="L2195" t="s">
        <v>12</v>
      </c>
      <c r="M2195" t="s">
        <v>5688</v>
      </c>
      <c r="N2195" t="s">
        <v>5689</v>
      </c>
    </row>
    <row r="2196" spans="1:14" x14ac:dyDescent="0.25">
      <c r="A2196" s="3">
        <v>2193</v>
      </c>
      <c r="B2196" t="s">
        <v>1407</v>
      </c>
      <c r="C2196" t="s">
        <v>1408</v>
      </c>
      <c r="D2196" t="s">
        <v>1409</v>
      </c>
      <c r="E2196" t="s">
        <v>12</v>
      </c>
      <c r="F2196" t="s">
        <v>1410</v>
      </c>
      <c r="G2196" s="1">
        <v>43816</v>
      </c>
      <c r="H2196" s="1">
        <v>43830</v>
      </c>
      <c r="I2196" s="1">
        <v>44925</v>
      </c>
      <c r="J2196" s="966" t="s">
        <v>5694</v>
      </c>
      <c r="K2196" t="s">
        <v>5696</v>
      </c>
      <c r="L2196" t="s">
        <v>12</v>
      </c>
      <c r="M2196" t="s">
        <v>5694</v>
      </c>
      <c r="N2196" t="s">
        <v>5695</v>
      </c>
    </row>
    <row r="2197" spans="1:14" x14ac:dyDescent="0.25">
      <c r="A2197" s="3">
        <v>2194</v>
      </c>
      <c r="B2197" t="s">
        <v>1407</v>
      </c>
      <c r="C2197" t="s">
        <v>1408</v>
      </c>
      <c r="D2197" t="s">
        <v>1409</v>
      </c>
      <c r="E2197" t="s">
        <v>12</v>
      </c>
      <c r="F2197" t="s">
        <v>1410</v>
      </c>
      <c r="G2197" s="1">
        <v>43816</v>
      </c>
      <c r="H2197" s="1">
        <v>43830</v>
      </c>
      <c r="I2197" s="1">
        <v>44925</v>
      </c>
      <c r="J2197" s="966" t="s">
        <v>5700</v>
      </c>
      <c r="K2197" t="s">
        <v>5702</v>
      </c>
      <c r="L2197" t="s">
        <v>12</v>
      </c>
      <c r="M2197" t="s">
        <v>5700</v>
      </c>
      <c r="N2197" t="s">
        <v>5701</v>
      </c>
    </row>
    <row r="2198" spans="1:14" x14ac:dyDescent="0.25">
      <c r="A2198" s="3">
        <v>2195</v>
      </c>
      <c r="B2198" t="s">
        <v>1407</v>
      </c>
      <c r="C2198" t="s">
        <v>1408</v>
      </c>
      <c r="D2198" t="s">
        <v>1409</v>
      </c>
      <c r="E2198" t="s">
        <v>12</v>
      </c>
      <c r="F2198" t="s">
        <v>1410</v>
      </c>
      <c r="G2198" s="1">
        <v>43816</v>
      </c>
      <c r="H2198" s="1">
        <v>43830</v>
      </c>
      <c r="I2198" s="1">
        <v>44925</v>
      </c>
      <c r="J2198" s="966" t="s">
        <v>5703</v>
      </c>
      <c r="K2198" t="s">
        <v>5705</v>
      </c>
      <c r="L2198" t="s">
        <v>12</v>
      </c>
      <c r="M2198" t="s">
        <v>5703</v>
      </c>
      <c r="N2198" t="s">
        <v>5704</v>
      </c>
    </row>
    <row r="2199" spans="1:14" x14ac:dyDescent="0.25">
      <c r="A2199" s="3">
        <v>2196</v>
      </c>
      <c r="B2199" t="s">
        <v>1407</v>
      </c>
      <c r="C2199" t="s">
        <v>1408</v>
      </c>
      <c r="D2199" t="s">
        <v>1409</v>
      </c>
      <c r="E2199" t="s">
        <v>12</v>
      </c>
      <c r="F2199" t="s">
        <v>1410</v>
      </c>
      <c r="G2199" s="1">
        <v>43816</v>
      </c>
      <c r="H2199" s="1">
        <v>43830</v>
      </c>
      <c r="I2199" s="1">
        <v>44925</v>
      </c>
      <c r="J2199" s="966" t="s">
        <v>5709</v>
      </c>
      <c r="K2199" t="s">
        <v>5711</v>
      </c>
      <c r="L2199" t="s">
        <v>12</v>
      </c>
      <c r="M2199" t="s">
        <v>5709</v>
      </c>
      <c r="N2199" t="s">
        <v>5710</v>
      </c>
    </row>
    <row r="2200" spans="1:14" x14ac:dyDescent="0.25">
      <c r="A2200" s="3">
        <v>2197</v>
      </c>
      <c r="B2200" t="s">
        <v>1407</v>
      </c>
      <c r="C2200" t="s">
        <v>1408</v>
      </c>
      <c r="D2200" t="s">
        <v>1409</v>
      </c>
      <c r="E2200" t="s">
        <v>12</v>
      </c>
      <c r="F2200" t="s">
        <v>1410</v>
      </c>
      <c r="G2200" s="1">
        <v>43816</v>
      </c>
      <c r="H2200" s="1">
        <v>43830</v>
      </c>
      <c r="I2200" s="1">
        <v>44925</v>
      </c>
      <c r="J2200" s="966" t="s">
        <v>5715</v>
      </c>
      <c r="K2200" t="s">
        <v>5717</v>
      </c>
      <c r="L2200" t="s">
        <v>12</v>
      </c>
      <c r="M2200" t="s">
        <v>5715</v>
      </c>
      <c r="N2200" t="s">
        <v>5716</v>
      </c>
    </row>
    <row r="2201" spans="1:14" x14ac:dyDescent="0.25">
      <c r="A2201" s="3">
        <v>2198</v>
      </c>
      <c r="B2201" t="s">
        <v>1407</v>
      </c>
      <c r="C2201" t="s">
        <v>1408</v>
      </c>
      <c r="D2201" t="s">
        <v>1409</v>
      </c>
      <c r="E2201" t="s">
        <v>12</v>
      </c>
      <c r="F2201" t="s">
        <v>1410</v>
      </c>
      <c r="G2201" s="1">
        <v>43816</v>
      </c>
      <c r="H2201" s="1">
        <v>43830</v>
      </c>
      <c r="I2201" s="1">
        <v>44925</v>
      </c>
      <c r="J2201" s="966" t="s">
        <v>5721</v>
      </c>
      <c r="K2201" t="s">
        <v>5723</v>
      </c>
      <c r="L2201" t="s">
        <v>12</v>
      </c>
      <c r="M2201" t="s">
        <v>5721</v>
      </c>
      <c r="N2201" t="s">
        <v>5722</v>
      </c>
    </row>
    <row r="2202" spans="1:14" x14ac:dyDescent="0.25">
      <c r="A2202" s="3">
        <v>2199</v>
      </c>
      <c r="B2202" t="s">
        <v>1407</v>
      </c>
      <c r="C2202" t="s">
        <v>1408</v>
      </c>
      <c r="D2202" t="s">
        <v>1409</v>
      </c>
      <c r="E2202" t="s">
        <v>12</v>
      </c>
      <c r="F2202" t="s">
        <v>1410</v>
      </c>
      <c r="G2202" s="1">
        <v>43816</v>
      </c>
      <c r="H2202" s="1">
        <v>43830</v>
      </c>
      <c r="I2202" s="1">
        <v>44925</v>
      </c>
      <c r="J2202" s="966" t="s">
        <v>5727</v>
      </c>
      <c r="K2202" t="s">
        <v>5729</v>
      </c>
      <c r="L2202" t="s">
        <v>12</v>
      </c>
      <c r="M2202" t="s">
        <v>5727</v>
      </c>
      <c r="N2202" t="s">
        <v>5728</v>
      </c>
    </row>
    <row r="2203" spans="1:14" x14ac:dyDescent="0.25">
      <c r="A2203" s="3">
        <v>2200</v>
      </c>
      <c r="B2203" t="s">
        <v>1407</v>
      </c>
      <c r="C2203" t="s">
        <v>1408</v>
      </c>
      <c r="D2203" t="s">
        <v>1409</v>
      </c>
      <c r="E2203" t="s">
        <v>12</v>
      </c>
      <c r="F2203" t="s">
        <v>1410</v>
      </c>
      <c r="G2203" s="1">
        <v>43816</v>
      </c>
      <c r="H2203" s="1">
        <v>43830</v>
      </c>
      <c r="I2203" s="1">
        <v>44925</v>
      </c>
      <c r="J2203" s="966" t="s">
        <v>5733</v>
      </c>
      <c r="K2203" t="s">
        <v>5735</v>
      </c>
      <c r="L2203" t="s">
        <v>12</v>
      </c>
      <c r="M2203" t="s">
        <v>5733</v>
      </c>
      <c r="N2203" t="s">
        <v>5734</v>
      </c>
    </row>
    <row r="2204" spans="1:14" x14ac:dyDescent="0.25">
      <c r="A2204" s="3">
        <v>2201</v>
      </c>
      <c r="B2204" t="s">
        <v>1407</v>
      </c>
      <c r="C2204" t="s">
        <v>1408</v>
      </c>
      <c r="D2204" t="s">
        <v>1409</v>
      </c>
      <c r="E2204" t="s">
        <v>12</v>
      </c>
      <c r="F2204" t="s">
        <v>1410</v>
      </c>
      <c r="G2204" s="1">
        <v>43816</v>
      </c>
      <c r="H2204" s="1">
        <v>43830</v>
      </c>
      <c r="I2204" s="1">
        <v>44925</v>
      </c>
      <c r="J2204" s="966" t="s">
        <v>5736</v>
      </c>
      <c r="K2204" t="s">
        <v>5738</v>
      </c>
      <c r="L2204" t="s">
        <v>12</v>
      </c>
      <c r="M2204" t="s">
        <v>5736</v>
      </c>
      <c r="N2204" t="s">
        <v>5737</v>
      </c>
    </row>
    <row r="2205" spans="1:14" x14ac:dyDescent="0.25">
      <c r="A2205" s="3">
        <v>2202</v>
      </c>
      <c r="B2205" t="s">
        <v>1407</v>
      </c>
      <c r="C2205" t="s">
        <v>1408</v>
      </c>
      <c r="D2205" t="s">
        <v>1409</v>
      </c>
      <c r="E2205" t="s">
        <v>12</v>
      </c>
      <c r="F2205" t="s">
        <v>1410</v>
      </c>
      <c r="G2205" s="1">
        <v>43816</v>
      </c>
      <c r="H2205" s="1">
        <v>43830</v>
      </c>
      <c r="I2205" s="1">
        <v>44925</v>
      </c>
      <c r="J2205" s="966" t="s">
        <v>5739</v>
      </c>
      <c r="K2205" t="s">
        <v>5741</v>
      </c>
      <c r="L2205" t="s">
        <v>12</v>
      </c>
      <c r="M2205" t="s">
        <v>5739</v>
      </c>
      <c r="N2205" t="s">
        <v>5740</v>
      </c>
    </row>
    <row r="2206" spans="1:14" x14ac:dyDescent="0.25">
      <c r="A2206" s="3">
        <v>2203</v>
      </c>
      <c r="B2206" t="s">
        <v>1407</v>
      </c>
      <c r="C2206" t="s">
        <v>1408</v>
      </c>
      <c r="D2206" t="s">
        <v>1409</v>
      </c>
      <c r="E2206" t="s">
        <v>12</v>
      </c>
      <c r="F2206" t="s">
        <v>1410</v>
      </c>
      <c r="G2206" s="1">
        <v>43816</v>
      </c>
      <c r="H2206" s="1">
        <v>43830</v>
      </c>
      <c r="I2206" s="1">
        <v>44925</v>
      </c>
      <c r="J2206" s="966" t="s">
        <v>5745</v>
      </c>
      <c r="K2206" t="s">
        <v>5747</v>
      </c>
      <c r="L2206" t="s">
        <v>12</v>
      </c>
      <c r="M2206" t="s">
        <v>5745</v>
      </c>
      <c r="N2206" t="s">
        <v>5746</v>
      </c>
    </row>
    <row r="2207" spans="1:14" x14ac:dyDescent="0.25">
      <c r="A2207" s="3">
        <v>2204</v>
      </c>
      <c r="B2207" t="s">
        <v>1407</v>
      </c>
      <c r="C2207" t="s">
        <v>1408</v>
      </c>
      <c r="D2207" t="s">
        <v>1409</v>
      </c>
      <c r="E2207" t="s">
        <v>12</v>
      </c>
      <c r="F2207" t="s">
        <v>1410</v>
      </c>
      <c r="G2207" s="1">
        <v>43816</v>
      </c>
      <c r="H2207" s="1">
        <v>43830</v>
      </c>
      <c r="I2207" s="1">
        <v>44925</v>
      </c>
      <c r="J2207" s="966" t="s">
        <v>5751</v>
      </c>
      <c r="K2207" t="s">
        <v>5753</v>
      </c>
      <c r="L2207" t="s">
        <v>12</v>
      </c>
      <c r="M2207" t="s">
        <v>5751</v>
      </c>
      <c r="N2207" t="s">
        <v>5752</v>
      </c>
    </row>
    <row r="2208" spans="1:14" x14ac:dyDescent="0.25">
      <c r="A2208" s="3">
        <v>2205</v>
      </c>
      <c r="B2208" t="s">
        <v>1407</v>
      </c>
      <c r="C2208" t="s">
        <v>1408</v>
      </c>
      <c r="D2208" t="s">
        <v>1409</v>
      </c>
      <c r="E2208" t="s">
        <v>12</v>
      </c>
      <c r="F2208" t="s">
        <v>1410</v>
      </c>
      <c r="G2208" s="1">
        <v>43816</v>
      </c>
      <c r="H2208" s="1">
        <v>43830</v>
      </c>
      <c r="I2208" s="1">
        <v>44925</v>
      </c>
      <c r="J2208" s="966" t="s">
        <v>5757</v>
      </c>
      <c r="K2208" t="s">
        <v>5759</v>
      </c>
      <c r="L2208" t="s">
        <v>12</v>
      </c>
      <c r="M2208" t="s">
        <v>5757</v>
      </c>
      <c r="N2208" t="s">
        <v>5758</v>
      </c>
    </row>
    <row r="2209" spans="1:14" x14ac:dyDescent="0.25">
      <c r="A2209" s="3">
        <v>2206</v>
      </c>
      <c r="B2209" t="s">
        <v>1407</v>
      </c>
      <c r="C2209" t="s">
        <v>1408</v>
      </c>
      <c r="D2209" t="s">
        <v>1409</v>
      </c>
      <c r="E2209" t="s">
        <v>12</v>
      </c>
      <c r="F2209" t="s">
        <v>1410</v>
      </c>
      <c r="G2209" s="1">
        <v>43816</v>
      </c>
      <c r="H2209" s="1">
        <v>43830</v>
      </c>
      <c r="I2209" s="1">
        <v>44925</v>
      </c>
      <c r="J2209" s="966" t="s">
        <v>5763</v>
      </c>
      <c r="K2209" t="s">
        <v>5765</v>
      </c>
      <c r="L2209" t="s">
        <v>12</v>
      </c>
      <c r="M2209" t="s">
        <v>5763</v>
      </c>
      <c r="N2209" t="s">
        <v>5764</v>
      </c>
    </row>
    <row r="2210" spans="1:14" x14ac:dyDescent="0.25">
      <c r="A2210" s="3">
        <v>2207</v>
      </c>
      <c r="B2210" t="s">
        <v>1407</v>
      </c>
      <c r="C2210" t="s">
        <v>1408</v>
      </c>
      <c r="D2210" t="s">
        <v>1409</v>
      </c>
      <c r="E2210" t="s">
        <v>12</v>
      </c>
      <c r="F2210" t="s">
        <v>1410</v>
      </c>
      <c r="G2210" s="1">
        <v>43816</v>
      </c>
      <c r="H2210" s="1">
        <v>43830</v>
      </c>
      <c r="I2210" s="1">
        <v>44925</v>
      </c>
      <c r="J2210" s="966" t="s">
        <v>5769</v>
      </c>
      <c r="K2210" t="s">
        <v>5771</v>
      </c>
      <c r="L2210" t="s">
        <v>12</v>
      </c>
      <c r="M2210" t="s">
        <v>5769</v>
      </c>
      <c r="N2210" t="s">
        <v>5770</v>
      </c>
    </row>
    <row r="2211" spans="1:14" x14ac:dyDescent="0.25">
      <c r="A2211" s="3">
        <v>2208</v>
      </c>
      <c r="B2211" t="s">
        <v>1407</v>
      </c>
      <c r="C2211" t="s">
        <v>1408</v>
      </c>
      <c r="D2211" t="s">
        <v>1409</v>
      </c>
      <c r="E2211" t="s">
        <v>12</v>
      </c>
      <c r="F2211" t="s">
        <v>1410</v>
      </c>
      <c r="G2211" s="1">
        <v>43816</v>
      </c>
      <c r="H2211" s="1">
        <v>43830</v>
      </c>
      <c r="I2211" s="1">
        <v>44925</v>
      </c>
      <c r="J2211" s="966" t="s">
        <v>5772</v>
      </c>
      <c r="K2211" t="s">
        <v>5774</v>
      </c>
      <c r="L2211" t="s">
        <v>12</v>
      </c>
      <c r="M2211" t="s">
        <v>5772</v>
      </c>
      <c r="N2211" t="s">
        <v>5773</v>
      </c>
    </row>
    <row r="2212" spans="1:14" x14ac:dyDescent="0.25">
      <c r="A2212" s="3">
        <v>2209</v>
      </c>
      <c r="B2212" t="s">
        <v>1399</v>
      </c>
      <c r="C2212" t="s">
        <v>1400</v>
      </c>
      <c r="D2212" t="s">
        <v>1401</v>
      </c>
      <c r="E2212" t="s">
        <v>12</v>
      </c>
      <c r="F2212" t="s">
        <v>1402</v>
      </c>
      <c r="G2212" s="1">
        <v>43803</v>
      </c>
      <c r="H2212" s="1">
        <v>43834</v>
      </c>
      <c r="I2212" s="1">
        <v>44929</v>
      </c>
      <c r="J2212" s="966" t="s">
        <v>9999</v>
      </c>
      <c r="K2212" t="s">
        <v>20625</v>
      </c>
      <c r="L2212" t="s">
        <v>12</v>
      </c>
      <c r="M2212" t="s">
        <v>9999</v>
      </c>
      <c r="N2212" t="s">
        <v>10000</v>
      </c>
    </row>
    <row r="2213" spans="1:14" x14ac:dyDescent="0.25">
      <c r="A2213" s="3">
        <v>2210</v>
      </c>
      <c r="B2213" t="s">
        <v>1411</v>
      </c>
      <c r="C2213" t="s">
        <v>1412</v>
      </c>
      <c r="D2213" t="s">
        <v>1413</v>
      </c>
      <c r="E2213" t="s">
        <v>12</v>
      </c>
      <c r="F2213" t="s">
        <v>1414</v>
      </c>
      <c r="G2213" s="1">
        <v>43822</v>
      </c>
      <c r="H2213" s="1">
        <v>43839</v>
      </c>
      <c r="I2213" s="1">
        <v>44934</v>
      </c>
      <c r="J2213" s="966" t="s">
        <v>8890</v>
      </c>
      <c r="K2213" t="s">
        <v>8892</v>
      </c>
      <c r="L2213" t="s">
        <v>12</v>
      </c>
      <c r="M2213" t="s">
        <v>8890</v>
      </c>
      <c r="N2213" t="s">
        <v>8891</v>
      </c>
    </row>
    <row r="2214" spans="1:14" x14ac:dyDescent="0.25">
      <c r="A2214" s="3">
        <v>2211</v>
      </c>
      <c r="B2214" t="s">
        <v>1439</v>
      </c>
      <c r="C2214" t="s">
        <v>1440</v>
      </c>
      <c r="D2214" t="s">
        <v>1441</v>
      </c>
      <c r="E2214" t="s">
        <v>12</v>
      </c>
      <c r="F2214" t="s">
        <v>1442</v>
      </c>
      <c r="G2214" s="1">
        <v>43825</v>
      </c>
      <c r="H2214" s="1">
        <v>43826</v>
      </c>
      <c r="I2214" s="1">
        <v>45652</v>
      </c>
      <c r="J2214" s="966" t="s">
        <v>5205</v>
      </c>
      <c r="K2214" t="s">
        <v>5207</v>
      </c>
      <c r="L2214" t="s">
        <v>12</v>
      </c>
      <c r="M2214" t="s">
        <v>5205</v>
      </c>
      <c r="N2214" t="s">
        <v>5206</v>
      </c>
    </row>
    <row r="2215" spans="1:14" x14ac:dyDescent="0.25">
      <c r="A2215" s="3">
        <v>2212</v>
      </c>
      <c r="B2215" t="s">
        <v>1451</v>
      </c>
      <c r="C2215" t="s">
        <v>1452</v>
      </c>
      <c r="D2215" t="s">
        <v>1453</v>
      </c>
      <c r="E2215" t="s">
        <v>12</v>
      </c>
      <c r="F2215" t="s">
        <v>1454</v>
      </c>
      <c r="G2215" s="1">
        <v>43826</v>
      </c>
      <c r="H2215" s="1">
        <v>43853</v>
      </c>
      <c r="I2215" s="1">
        <v>44583</v>
      </c>
      <c r="J2215" s="966" t="s">
        <v>20629</v>
      </c>
      <c r="K2215" t="s">
        <v>20630</v>
      </c>
      <c r="L2215" t="s">
        <v>12</v>
      </c>
      <c r="M2215" t="s">
        <v>20629</v>
      </c>
      <c r="N2215" t="s">
        <v>20631</v>
      </c>
    </row>
    <row r="2216" spans="1:14" x14ac:dyDescent="0.25">
      <c r="A2216" s="3">
        <v>2213</v>
      </c>
      <c r="B2216" t="s">
        <v>1455</v>
      </c>
      <c r="C2216" t="s">
        <v>1456</v>
      </c>
      <c r="D2216" t="s">
        <v>1457</v>
      </c>
      <c r="E2216" t="s">
        <v>12</v>
      </c>
      <c r="F2216" t="s">
        <v>1458</v>
      </c>
      <c r="G2216" s="1">
        <v>43826</v>
      </c>
      <c r="H2216" s="1">
        <v>43853</v>
      </c>
      <c r="I2216" s="1">
        <v>44583</v>
      </c>
      <c r="J2216" s="966" t="s">
        <v>20632</v>
      </c>
      <c r="K2216" t="s">
        <v>20633</v>
      </c>
      <c r="L2216" t="s">
        <v>12</v>
      </c>
      <c r="M2216" t="s">
        <v>20632</v>
      </c>
      <c r="N2216" t="s">
        <v>20634</v>
      </c>
    </row>
    <row r="2217" spans="1:14" x14ac:dyDescent="0.25">
      <c r="A2217" s="3">
        <v>2214</v>
      </c>
      <c r="B2217" t="s">
        <v>1467</v>
      </c>
      <c r="C2217" t="s">
        <v>1468</v>
      </c>
      <c r="D2217" t="s">
        <v>1469</v>
      </c>
      <c r="E2217" t="s">
        <v>12</v>
      </c>
      <c r="F2217" t="s">
        <v>1470</v>
      </c>
      <c r="G2217" s="1">
        <v>43829</v>
      </c>
      <c r="H2217" s="1">
        <v>43848</v>
      </c>
      <c r="I2217" s="1">
        <v>45308</v>
      </c>
      <c r="J2217" s="966" t="s">
        <v>11669</v>
      </c>
      <c r="K2217" t="s">
        <v>11671</v>
      </c>
      <c r="L2217" t="s">
        <v>11670</v>
      </c>
      <c r="M2217" t="s">
        <v>11669</v>
      </c>
      <c r="N2217" t="s">
        <v>11670</v>
      </c>
    </row>
    <row r="2218" spans="1:14" x14ac:dyDescent="0.25">
      <c r="A2218" s="3">
        <v>2215</v>
      </c>
      <c r="B2218" t="s">
        <v>1443</v>
      </c>
      <c r="C2218" t="s">
        <v>1444</v>
      </c>
      <c r="D2218" t="s">
        <v>1445</v>
      </c>
      <c r="E2218" t="s">
        <v>12</v>
      </c>
      <c r="F2218" t="s">
        <v>1446</v>
      </c>
      <c r="G2218" s="1">
        <v>43825</v>
      </c>
      <c r="H2218" s="1">
        <v>43830</v>
      </c>
      <c r="I2218" s="1">
        <v>45656</v>
      </c>
      <c r="J2218" s="966" t="s">
        <v>20635</v>
      </c>
      <c r="K2218" t="s">
        <v>5219</v>
      </c>
      <c r="L2218" t="s">
        <v>12</v>
      </c>
      <c r="M2218" t="s">
        <v>5217</v>
      </c>
      <c r="N2218" t="s">
        <v>5218</v>
      </c>
    </row>
    <row r="2219" spans="1:14" x14ac:dyDescent="0.25">
      <c r="A2219" s="3">
        <v>2216</v>
      </c>
      <c r="B2219" t="s">
        <v>1463</v>
      </c>
      <c r="C2219" t="s">
        <v>1464</v>
      </c>
      <c r="D2219" t="s">
        <v>1465</v>
      </c>
      <c r="E2219" t="s">
        <v>12</v>
      </c>
      <c r="F2219" t="s">
        <v>1466</v>
      </c>
      <c r="G2219" s="1">
        <v>43829</v>
      </c>
      <c r="H2219" s="1">
        <v>43834</v>
      </c>
      <c r="I2219" s="1">
        <v>45294</v>
      </c>
      <c r="J2219" s="966" t="s">
        <v>11662</v>
      </c>
      <c r="K2219" t="s">
        <v>11664</v>
      </c>
      <c r="L2219" t="s">
        <v>12</v>
      </c>
      <c r="M2219" t="s">
        <v>11662</v>
      </c>
      <c r="N2219" t="s">
        <v>11663</v>
      </c>
    </row>
    <row r="2220" spans="1:14" x14ac:dyDescent="0.25">
      <c r="A2220" s="3">
        <v>2217</v>
      </c>
      <c r="B2220" t="s">
        <v>1379</v>
      </c>
      <c r="C2220" t="s">
        <v>1380</v>
      </c>
      <c r="D2220" t="s">
        <v>1381</v>
      </c>
      <c r="E2220" t="s">
        <v>12</v>
      </c>
      <c r="F2220" t="s">
        <v>1382</v>
      </c>
      <c r="G2220" s="1">
        <v>43801</v>
      </c>
      <c r="H2220" s="1">
        <v>43846</v>
      </c>
      <c r="I2220" s="1">
        <v>44941</v>
      </c>
      <c r="J2220" s="966" t="s">
        <v>7461</v>
      </c>
      <c r="K2220" t="s">
        <v>7463</v>
      </c>
      <c r="L2220" t="s">
        <v>12</v>
      </c>
      <c r="M2220" t="s">
        <v>7461</v>
      </c>
      <c r="N2220" t="s">
        <v>7462</v>
      </c>
    </row>
    <row r="2221" spans="1:14" x14ac:dyDescent="0.25">
      <c r="A2221" s="3">
        <v>2218</v>
      </c>
      <c r="B2221" t="s">
        <v>1487</v>
      </c>
      <c r="C2221" t="s">
        <v>1488</v>
      </c>
      <c r="D2221" t="s">
        <v>1489</v>
      </c>
      <c r="E2221" t="s">
        <v>12</v>
      </c>
      <c r="F2221" t="s">
        <v>1490</v>
      </c>
      <c r="G2221" s="1">
        <v>43845</v>
      </c>
      <c r="H2221" s="1">
        <v>43846</v>
      </c>
      <c r="I2221" s="1">
        <v>44211</v>
      </c>
      <c r="J2221" s="966" t="s">
        <v>15579</v>
      </c>
      <c r="K2221" t="s">
        <v>20636</v>
      </c>
      <c r="L2221" t="s">
        <v>12</v>
      </c>
      <c r="M2221" t="s">
        <v>15579</v>
      </c>
      <c r="N2221" t="s">
        <v>15580</v>
      </c>
    </row>
    <row r="2222" spans="1:14" x14ac:dyDescent="0.25">
      <c r="A2222" s="3">
        <v>2219</v>
      </c>
      <c r="B2222" t="s">
        <v>1487</v>
      </c>
      <c r="C2222" t="s">
        <v>1488</v>
      </c>
      <c r="D2222" t="s">
        <v>1489</v>
      </c>
      <c r="E2222" t="s">
        <v>12</v>
      </c>
      <c r="F2222" t="s">
        <v>1490</v>
      </c>
      <c r="G2222" s="1">
        <v>43845</v>
      </c>
      <c r="H2222" s="1">
        <v>43846</v>
      </c>
      <c r="I2222" s="1">
        <v>44211</v>
      </c>
      <c r="J2222" s="966" t="s">
        <v>15579</v>
      </c>
      <c r="K2222" t="s">
        <v>20636</v>
      </c>
      <c r="L2222" t="s">
        <v>12</v>
      </c>
      <c r="M2222" t="s">
        <v>15579</v>
      </c>
      <c r="N2222" t="s">
        <v>15580</v>
      </c>
    </row>
    <row r="2223" spans="1:14" x14ac:dyDescent="0.25">
      <c r="A2223" s="3">
        <v>2220</v>
      </c>
      <c r="B2223" t="s">
        <v>1487</v>
      </c>
      <c r="C2223" t="s">
        <v>1488</v>
      </c>
      <c r="D2223" t="s">
        <v>1489</v>
      </c>
      <c r="E2223" t="s">
        <v>12</v>
      </c>
      <c r="F2223" t="s">
        <v>1490</v>
      </c>
      <c r="G2223" s="1">
        <v>43845</v>
      </c>
      <c r="H2223" s="1">
        <v>43846</v>
      </c>
      <c r="I2223" s="1">
        <v>44211</v>
      </c>
      <c r="J2223" s="966" t="s">
        <v>15589</v>
      </c>
      <c r="K2223" t="s">
        <v>20637</v>
      </c>
      <c r="L2223" t="s">
        <v>12</v>
      </c>
      <c r="M2223" t="s">
        <v>15589</v>
      </c>
      <c r="N2223" t="s">
        <v>15590</v>
      </c>
    </row>
    <row r="2224" spans="1:14" x14ac:dyDescent="0.25">
      <c r="A2224" s="3">
        <v>2221</v>
      </c>
      <c r="B2224" t="s">
        <v>1487</v>
      </c>
      <c r="C2224" t="s">
        <v>1488</v>
      </c>
      <c r="D2224" t="s">
        <v>1489</v>
      </c>
      <c r="E2224" t="s">
        <v>12</v>
      </c>
      <c r="F2224" t="s">
        <v>1490</v>
      </c>
      <c r="G2224" s="1">
        <v>43845</v>
      </c>
      <c r="H2224" s="1">
        <v>43846</v>
      </c>
      <c r="I2224" s="1">
        <v>44211</v>
      </c>
      <c r="J2224" s="966" t="s">
        <v>15589</v>
      </c>
      <c r="K2224" t="s">
        <v>20637</v>
      </c>
      <c r="L2224" t="s">
        <v>12</v>
      </c>
      <c r="M2224" t="s">
        <v>15589</v>
      </c>
      <c r="N2224" t="s">
        <v>15590</v>
      </c>
    </row>
    <row r="2225" spans="1:14" x14ac:dyDescent="0.25">
      <c r="A2225" s="3">
        <v>2222</v>
      </c>
      <c r="B2225" t="s">
        <v>1471</v>
      </c>
      <c r="C2225" t="s">
        <v>1472</v>
      </c>
      <c r="D2225" t="s">
        <v>1473</v>
      </c>
      <c r="E2225" t="s">
        <v>12</v>
      </c>
      <c r="F2225" t="s">
        <v>1474</v>
      </c>
      <c r="G2225" s="1">
        <v>43830</v>
      </c>
      <c r="H2225" s="1">
        <v>43841</v>
      </c>
      <c r="I2225" s="1">
        <v>44936</v>
      </c>
      <c r="J2225" s="966" t="s">
        <v>11890</v>
      </c>
      <c r="K2225" t="s">
        <v>11892</v>
      </c>
      <c r="L2225" t="s">
        <v>12</v>
      </c>
      <c r="M2225" t="s">
        <v>11890</v>
      </c>
      <c r="N2225" t="s">
        <v>11891</v>
      </c>
    </row>
    <row r="2226" spans="1:14" x14ac:dyDescent="0.25">
      <c r="A2226" s="3">
        <v>2223</v>
      </c>
      <c r="B2226" t="s">
        <v>1415</v>
      </c>
      <c r="C2226" t="s">
        <v>1416</v>
      </c>
      <c r="D2226" t="s">
        <v>1417</v>
      </c>
      <c r="E2226" t="s">
        <v>12</v>
      </c>
      <c r="F2226" t="s">
        <v>1418</v>
      </c>
      <c r="G2226" s="1">
        <v>43825</v>
      </c>
      <c r="H2226" s="1">
        <v>43849</v>
      </c>
      <c r="I2226" s="1">
        <v>44944</v>
      </c>
      <c r="J2226" s="966" t="s">
        <v>10218</v>
      </c>
      <c r="K2226" t="s">
        <v>10220</v>
      </c>
      <c r="L2226" t="s">
        <v>12</v>
      </c>
      <c r="M2226" t="s">
        <v>10218</v>
      </c>
      <c r="N2226" t="s">
        <v>10219</v>
      </c>
    </row>
    <row r="2227" spans="1:14" x14ac:dyDescent="0.25">
      <c r="A2227" s="3">
        <v>2224</v>
      </c>
      <c r="B2227" t="s">
        <v>1415</v>
      </c>
      <c r="C2227" t="s">
        <v>1416</v>
      </c>
      <c r="D2227" t="s">
        <v>1417</v>
      </c>
      <c r="E2227" t="s">
        <v>12</v>
      </c>
      <c r="F2227" t="s">
        <v>1418</v>
      </c>
      <c r="G2227" s="1">
        <v>43825</v>
      </c>
      <c r="H2227" s="1">
        <v>43849</v>
      </c>
      <c r="I2227" s="1">
        <v>44944</v>
      </c>
      <c r="J2227" s="966" t="s">
        <v>10226</v>
      </c>
      <c r="K2227" t="s">
        <v>10228</v>
      </c>
      <c r="L2227" t="s">
        <v>12</v>
      </c>
      <c r="M2227" t="s">
        <v>10226</v>
      </c>
      <c r="N2227" t="s">
        <v>10227</v>
      </c>
    </row>
    <row r="2228" spans="1:14" x14ac:dyDescent="0.25">
      <c r="A2228" s="3">
        <v>2225</v>
      </c>
      <c r="B2228" t="s">
        <v>1415</v>
      </c>
      <c r="C2228" t="s">
        <v>1416</v>
      </c>
      <c r="D2228" t="s">
        <v>1417</v>
      </c>
      <c r="E2228" t="s">
        <v>12</v>
      </c>
      <c r="F2228" t="s">
        <v>1418</v>
      </c>
      <c r="G2228" s="1">
        <v>43825</v>
      </c>
      <c r="H2228" s="1">
        <v>43849</v>
      </c>
      <c r="I2228" s="1">
        <v>44944</v>
      </c>
      <c r="J2228" s="966" t="s">
        <v>10232</v>
      </c>
      <c r="K2228" t="s">
        <v>10234</v>
      </c>
      <c r="L2228" t="s">
        <v>12</v>
      </c>
      <c r="M2228" t="s">
        <v>10232</v>
      </c>
      <c r="N2228" t="s">
        <v>10233</v>
      </c>
    </row>
    <row r="2229" spans="1:14" x14ac:dyDescent="0.25">
      <c r="A2229" s="3">
        <v>2226</v>
      </c>
      <c r="B2229" t="s">
        <v>1415</v>
      </c>
      <c r="C2229" t="s">
        <v>1416</v>
      </c>
      <c r="D2229" t="s">
        <v>1417</v>
      </c>
      <c r="E2229" t="s">
        <v>12</v>
      </c>
      <c r="F2229" t="s">
        <v>1418</v>
      </c>
      <c r="G2229" s="1">
        <v>43825</v>
      </c>
      <c r="H2229" s="1">
        <v>43849</v>
      </c>
      <c r="I2229" s="1">
        <v>44944</v>
      </c>
      <c r="J2229" s="966" t="s">
        <v>10238</v>
      </c>
      <c r="K2229" t="s">
        <v>10240</v>
      </c>
      <c r="L2229" t="s">
        <v>10239</v>
      </c>
      <c r="M2229" t="s">
        <v>10238</v>
      </c>
      <c r="N2229" t="s">
        <v>10239</v>
      </c>
    </row>
    <row r="2230" spans="1:14" x14ac:dyDescent="0.25">
      <c r="A2230" s="3">
        <v>2227</v>
      </c>
      <c r="B2230" t="s">
        <v>1415</v>
      </c>
      <c r="C2230" t="s">
        <v>1416</v>
      </c>
      <c r="D2230" t="s">
        <v>1417</v>
      </c>
      <c r="E2230" t="s">
        <v>12</v>
      </c>
      <c r="F2230" t="s">
        <v>1418</v>
      </c>
      <c r="G2230" s="1">
        <v>43825</v>
      </c>
      <c r="H2230" s="1">
        <v>43849</v>
      </c>
      <c r="I2230" s="1">
        <v>44944</v>
      </c>
      <c r="J2230" s="966" t="s">
        <v>10244</v>
      </c>
      <c r="K2230" t="s">
        <v>10246</v>
      </c>
      <c r="L2230" t="s">
        <v>12</v>
      </c>
      <c r="M2230" t="s">
        <v>10244</v>
      </c>
      <c r="N2230" t="s">
        <v>10245</v>
      </c>
    </row>
    <row r="2231" spans="1:14" x14ac:dyDescent="0.25">
      <c r="A2231" s="3">
        <v>2228</v>
      </c>
      <c r="B2231" t="s">
        <v>1415</v>
      </c>
      <c r="C2231" t="s">
        <v>1416</v>
      </c>
      <c r="D2231" t="s">
        <v>1417</v>
      </c>
      <c r="E2231" t="s">
        <v>12</v>
      </c>
      <c r="F2231" t="s">
        <v>1418</v>
      </c>
      <c r="G2231" s="1">
        <v>43825</v>
      </c>
      <c r="H2231" s="1">
        <v>43849</v>
      </c>
      <c r="I2231" s="1">
        <v>44944</v>
      </c>
      <c r="J2231" s="966" t="s">
        <v>10250</v>
      </c>
      <c r="K2231" t="s">
        <v>10252</v>
      </c>
      <c r="L2231" t="s">
        <v>12</v>
      </c>
      <c r="M2231" t="s">
        <v>10250</v>
      </c>
      <c r="N2231" t="s">
        <v>10251</v>
      </c>
    </row>
    <row r="2232" spans="1:14" x14ac:dyDescent="0.25">
      <c r="A2232" s="3">
        <v>2229</v>
      </c>
      <c r="B2232" t="s">
        <v>1415</v>
      </c>
      <c r="C2232" t="s">
        <v>1416</v>
      </c>
      <c r="D2232" t="s">
        <v>1417</v>
      </c>
      <c r="E2232" t="s">
        <v>12</v>
      </c>
      <c r="F2232" t="s">
        <v>1418</v>
      </c>
      <c r="G2232" s="1">
        <v>43825</v>
      </c>
      <c r="H2232" s="1">
        <v>43849</v>
      </c>
      <c r="I2232" s="1">
        <v>44944</v>
      </c>
      <c r="J2232" s="966" t="s">
        <v>10256</v>
      </c>
      <c r="K2232" t="s">
        <v>10258</v>
      </c>
      <c r="L2232" t="s">
        <v>12</v>
      </c>
      <c r="M2232" t="s">
        <v>10256</v>
      </c>
      <c r="N2232" t="s">
        <v>10257</v>
      </c>
    </row>
    <row r="2233" spans="1:14" x14ac:dyDescent="0.25">
      <c r="A2233" s="3">
        <v>2230</v>
      </c>
      <c r="B2233" t="s">
        <v>1415</v>
      </c>
      <c r="C2233" t="s">
        <v>1416</v>
      </c>
      <c r="D2233" t="s">
        <v>1417</v>
      </c>
      <c r="E2233" t="s">
        <v>12</v>
      </c>
      <c r="F2233" t="s">
        <v>1418</v>
      </c>
      <c r="G2233" s="1">
        <v>43825</v>
      </c>
      <c r="H2233" s="1">
        <v>43849</v>
      </c>
      <c r="I2233" s="1">
        <v>44944</v>
      </c>
      <c r="J2233" s="966" t="s">
        <v>10262</v>
      </c>
      <c r="K2233" t="s">
        <v>10264</v>
      </c>
      <c r="L2233" t="s">
        <v>12</v>
      </c>
      <c r="M2233" t="s">
        <v>10262</v>
      </c>
      <c r="N2233" t="s">
        <v>10263</v>
      </c>
    </row>
    <row r="2234" spans="1:14" x14ac:dyDescent="0.25">
      <c r="A2234" s="3">
        <v>2231</v>
      </c>
      <c r="B2234" t="s">
        <v>1415</v>
      </c>
      <c r="C2234" t="s">
        <v>1416</v>
      </c>
      <c r="D2234" t="s">
        <v>1417</v>
      </c>
      <c r="E2234" t="s">
        <v>12</v>
      </c>
      <c r="F2234" t="s">
        <v>1418</v>
      </c>
      <c r="G2234" s="1">
        <v>43825</v>
      </c>
      <c r="H2234" s="1">
        <v>43849</v>
      </c>
      <c r="I2234" s="1">
        <v>44944</v>
      </c>
      <c r="J2234" s="966" t="s">
        <v>10268</v>
      </c>
      <c r="K2234" t="s">
        <v>10270</v>
      </c>
      <c r="L2234" t="s">
        <v>12</v>
      </c>
      <c r="M2234" t="s">
        <v>10268</v>
      </c>
      <c r="N2234" t="s">
        <v>10269</v>
      </c>
    </row>
    <row r="2235" spans="1:14" x14ac:dyDescent="0.25">
      <c r="A2235" s="3">
        <v>2232</v>
      </c>
      <c r="B2235" t="s">
        <v>1415</v>
      </c>
      <c r="C2235" t="s">
        <v>1416</v>
      </c>
      <c r="D2235" t="s">
        <v>1417</v>
      </c>
      <c r="E2235" t="s">
        <v>12</v>
      </c>
      <c r="F2235" t="s">
        <v>1418</v>
      </c>
      <c r="G2235" s="1">
        <v>43825</v>
      </c>
      <c r="H2235" s="1">
        <v>43849</v>
      </c>
      <c r="I2235" s="1">
        <v>44944</v>
      </c>
      <c r="J2235" s="966" t="s">
        <v>10274</v>
      </c>
      <c r="K2235" t="s">
        <v>10276</v>
      </c>
      <c r="L2235" t="s">
        <v>12</v>
      </c>
      <c r="M2235" t="s">
        <v>10274</v>
      </c>
      <c r="N2235" t="s">
        <v>10275</v>
      </c>
    </row>
    <row r="2236" spans="1:14" x14ac:dyDescent="0.25">
      <c r="A2236" s="3">
        <v>2233</v>
      </c>
      <c r="B2236" t="s">
        <v>1415</v>
      </c>
      <c r="C2236" t="s">
        <v>1416</v>
      </c>
      <c r="D2236" t="s">
        <v>1417</v>
      </c>
      <c r="E2236" t="s">
        <v>12</v>
      </c>
      <c r="F2236" t="s">
        <v>1418</v>
      </c>
      <c r="G2236" s="1">
        <v>43825</v>
      </c>
      <c r="H2236" s="1">
        <v>43849</v>
      </c>
      <c r="I2236" s="1">
        <v>44944</v>
      </c>
      <c r="J2236" s="966" t="s">
        <v>10280</v>
      </c>
      <c r="K2236" t="s">
        <v>10282</v>
      </c>
      <c r="L2236" t="s">
        <v>12</v>
      </c>
      <c r="M2236" t="s">
        <v>10280</v>
      </c>
      <c r="N2236" t="s">
        <v>10281</v>
      </c>
    </row>
    <row r="2237" spans="1:14" x14ac:dyDescent="0.25">
      <c r="A2237" s="3">
        <v>2234</v>
      </c>
      <c r="B2237" t="s">
        <v>1415</v>
      </c>
      <c r="C2237" t="s">
        <v>1416</v>
      </c>
      <c r="D2237" t="s">
        <v>1417</v>
      </c>
      <c r="E2237" t="s">
        <v>12</v>
      </c>
      <c r="F2237" t="s">
        <v>1418</v>
      </c>
      <c r="G2237" s="1">
        <v>43825</v>
      </c>
      <c r="H2237" s="1">
        <v>43849</v>
      </c>
      <c r="I2237" s="1">
        <v>44944</v>
      </c>
      <c r="J2237" s="966" t="s">
        <v>10286</v>
      </c>
      <c r="K2237" t="s">
        <v>10288</v>
      </c>
      <c r="L2237" t="s">
        <v>12</v>
      </c>
      <c r="M2237" t="s">
        <v>10286</v>
      </c>
      <c r="N2237" t="s">
        <v>10287</v>
      </c>
    </row>
    <row r="2238" spans="1:14" x14ac:dyDescent="0.25">
      <c r="A2238" s="3">
        <v>2235</v>
      </c>
      <c r="B2238" t="s">
        <v>1415</v>
      </c>
      <c r="C2238" t="s">
        <v>1416</v>
      </c>
      <c r="D2238" t="s">
        <v>1417</v>
      </c>
      <c r="E2238" t="s">
        <v>12</v>
      </c>
      <c r="F2238" t="s">
        <v>1418</v>
      </c>
      <c r="G2238" s="1">
        <v>43825</v>
      </c>
      <c r="H2238" s="1">
        <v>43849</v>
      </c>
      <c r="I2238" s="1">
        <v>44944</v>
      </c>
      <c r="J2238" s="966" t="s">
        <v>10292</v>
      </c>
      <c r="K2238" t="s">
        <v>10294</v>
      </c>
      <c r="L2238" t="s">
        <v>12</v>
      </c>
      <c r="M2238" t="s">
        <v>10292</v>
      </c>
      <c r="N2238" t="s">
        <v>10293</v>
      </c>
    </row>
    <row r="2239" spans="1:14" x14ac:dyDescent="0.25">
      <c r="A2239" s="3">
        <v>2236</v>
      </c>
      <c r="B2239" t="s">
        <v>1415</v>
      </c>
      <c r="C2239" t="s">
        <v>1416</v>
      </c>
      <c r="D2239" t="s">
        <v>1417</v>
      </c>
      <c r="E2239" t="s">
        <v>12</v>
      </c>
      <c r="F2239" t="s">
        <v>1418</v>
      </c>
      <c r="G2239" s="1">
        <v>43825</v>
      </c>
      <c r="H2239" s="1">
        <v>43849</v>
      </c>
      <c r="I2239" s="1">
        <v>44944</v>
      </c>
      <c r="J2239" s="966" t="s">
        <v>10298</v>
      </c>
      <c r="K2239" t="s">
        <v>10300</v>
      </c>
      <c r="L2239" t="s">
        <v>12</v>
      </c>
      <c r="M2239" t="s">
        <v>10298</v>
      </c>
      <c r="N2239" t="s">
        <v>10299</v>
      </c>
    </row>
    <row r="2240" spans="1:14" x14ac:dyDescent="0.25">
      <c r="A2240" s="3">
        <v>2237</v>
      </c>
      <c r="B2240" t="s">
        <v>1415</v>
      </c>
      <c r="C2240" t="s">
        <v>1416</v>
      </c>
      <c r="D2240" t="s">
        <v>1417</v>
      </c>
      <c r="E2240" t="s">
        <v>12</v>
      </c>
      <c r="F2240" t="s">
        <v>1418</v>
      </c>
      <c r="G2240" s="1">
        <v>43825</v>
      </c>
      <c r="H2240" s="1">
        <v>43849</v>
      </c>
      <c r="I2240" s="1">
        <v>44944</v>
      </c>
      <c r="J2240" s="966" t="s">
        <v>10304</v>
      </c>
      <c r="K2240" t="s">
        <v>10306</v>
      </c>
      <c r="L2240" t="s">
        <v>12</v>
      </c>
      <c r="M2240" t="s">
        <v>10304</v>
      </c>
      <c r="N2240" t="s">
        <v>10305</v>
      </c>
    </row>
    <row r="2241" spans="1:14" x14ac:dyDescent="0.25">
      <c r="A2241" s="3">
        <v>2238</v>
      </c>
      <c r="B2241" t="s">
        <v>1415</v>
      </c>
      <c r="C2241" t="s">
        <v>1416</v>
      </c>
      <c r="D2241" t="s">
        <v>1417</v>
      </c>
      <c r="E2241" t="s">
        <v>12</v>
      </c>
      <c r="F2241" t="s">
        <v>1418</v>
      </c>
      <c r="G2241" s="1">
        <v>43825</v>
      </c>
      <c r="H2241" s="1">
        <v>43849</v>
      </c>
      <c r="I2241" s="1">
        <v>44944</v>
      </c>
      <c r="J2241" s="966" t="s">
        <v>10310</v>
      </c>
      <c r="K2241" t="s">
        <v>10312</v>
      </c>
      <c r="L2241" t="s">
        <v>12</v>
      </c>
      <c r="M2241" t="s">
        <v>10310</v>
      </c>
      <c r="N2241" t="s">
        <v>10311</v>
      </c>
    </row>
    <row r="2242" spans="1:14" x14ac:dyDescent="0.25">
      <c r="A2242" s="3">
        <v>2239</v>
      </c>
      <c r="B2242" t="s">
        <v>1424</v>
      </c>
      <c r="C2242" t="s">
        <v>1425</v>
      </c>
      <c r="D2242" t="s">
        <v>1426</v>
      </c>
      <c r="E2242" t="s">
        <v>12</v>
      </c>
      <c r="F2242" t="s">
        <v>1427</v>
      </c>
      <c r="G2242" s="1">
        <v>43825</v>
      </c>
      <c r="H2242" s="1">
        <v>43838</v>
      </c>
      <c r="I2242" s="1">
        <v>44933</v>
      </c>
      <c r="J2242" s="966" t="s">
        <v>10330</v>
      </c>
      <c r="K2242" t="s">
        <v>10332</v>
      </c>
      <c r="L2242" t="s">
        <v>12</v>
      </c>
      <c r="M2242" t="s">
        <v>10330</v>
      </c>
      <c r="N2242" t="s">
        <v>10331</v>
      </c>
    </row>
    <row r="2243" spans="1:14" x14ac:dyDescent="0.25">
      <c r="A2243" s="3">
        <v>2240</v>
      </c>
      <c r="B2243" t="s">
        <v>1419</v>
      </c>
      <c r="C2243" t="s">
        <v>1420</v>
      </c>
      <c r="D2243" t="s">
        <v>1421</v>
      </c>
      <c r="E2243" t="s">
        <v>12</v>
      </c>
      <c r="F2243" t="s">
        <v>1422</v>
      </c>
      <c r="G2243" s="1">
        <v>43825</v>
      </c>
      <c r="H2243" s="1">
        <v>43853</v>
      </c>
      <c r="I2243" s="1">
        <v>44948</v>
      </c>
      <c r="J2243" s="966" t="s">
        <v>10316</v>
      </c>
      <c r="K2243" t="s">
        <v>10318</v>
      </c>
      <c r="L2243" t="s">
        <v>12</v>
      </c>
      <c r="M2243" t="s">
        <v>10316</v>
      </c>
      <c r="N2243" t="s">
        <v>10317</v>
      </c>
    </row>
    <row r="2244" spans="1:14" x14ac:dyDescent="0.25">
      <c r="A2244" s="3">
        <v>2241</v>
      </c>
      <c r="B2244" t="s">
        <v>1419</v>
      </c>
      <c r="C2244" t="s">
        <v>1420</v>
      </c>
      <c r="D2244" t="s">
        <v>1421</v>
      </c>
      <c r="E2244" t="s">
        <v>12</v>
      </c>
      <c r="F2244" t="s">
        <v>1422</v>
      </c>
      <c r="G2244" s="1">
        <v>43825</v>
      </c>
      <c r="H2244" s="1">
        <v>43853</v>
      </c>
      <c r="I2244" s="1">
        <v>44948</v>
      </c>
      <c r="J2244" s="966" t="s">
        <v>10324</v>
      </c>
      <c r="K2244" t="s">
        <v>10326</v>
      </c>
      <c r="L2244" t="s">
        <v>12</v>
      </c>
      <c r="M2244" t="s">
        <v>10324</v>
      </c>
      <c r="N2244" t="s">
        <v>10325</v>
      </c>
    </row>
    <row r="2245" spans="1:14" x14ac:dyDescent="0.25">
      <c r="A2245" s="3">
        <v>2242</v>
      </c>
      <c r="B2245" t="s">
        <v>1429</v>
      </c>
      <c r="C2245" t="s">
        <v>1430</v>
      </c>
      <c r="D2245" t="s">
        <v>1431</v>
      </c>
      <c r="E2245" t="s">
        <v>12</v>
      </c>
      <c r="F2245" t="s">
        <v>1432</v>
      </c>
      <c r="G2245" s="1">
        <v>43825</v>
      </c>
      <c r="H2245" s="1">
        <v>43840</v>
      </c>
      <c r="I2245" s="1">
        <v>44935</v>
      </c>
      <c r="J2245" s="966" t="s">
        <v>10338</v>
      </c>
      <c r="K2245" t="s">
        <v>10340</v>
      </c>
      <c r="L2245" t="s">
        <v>12</v>
      </c>
      <c r="M2245" t="s">
        <v>10338</v>
      </c>
      <c r="N2245" t="s">
        <v>10339</v>
      </c>
    </row>
    <row r="2246" spans="1:14" x14ac:dyDescent="0.25">
      <c r="A2246" s="3">
        <v>2243</v>
      </c>
      <c r="B2246" t="s">
        <v>1434</v>
      </c>
      <c r="C2246" t="s">
        <v>1435</v>
      </c>
      <c r="D2246" t="s">
        <v>1436</v>
      </c>
      <c r="E2246" t="s">
        <v>12</v>
      </c>
      <c r="F2246" t="s">
        <v>1437</v>
      </c>
      <c r="G2246" s="1">
        <v>43825</v>
      </c>
      <c r="H2246" s="1">
        <v>43852</v>
      </c>
      <c r="I2246" s="1">
        <v>44947</v>
      </c>
      <c r="J2246" s="966" t="s">
        <v>10346</v>
      </c>
      <c r="K2246" t="s">
        <v>10348</v>
      </c>
      <c r="L2246" t="s">
        <v>12</v>
      </c>
      <c r="M2246" t="s">
        <v>10346</v>
      </c>
      <c r="N2246" t="s">
        <v>10347</v>
      </c>
    </row>
    <row r="2247" spans="1:14" x14ac:dyDescent="0.25">
      <c r="A2247" s="3">
        <v>2244</v>
      </c>
      <c r="B2247" t="s">
        <v>1434</v>
      </c>
      <c r="C2247" t="s">
        <v>1435</v>
      </c>
      <c r="D2247" t="s">
        <v>1436</v>
      </c>
      <c r="E2247" t="s">
        <v>12</v>
      </c>
      <c r="F2247" t="s">
        <v>1437</v>
      </c>
      <c r="G2247" s="1">
        <v>43825</v>
      </c>
      <c r="H2247" s="1">
        <v>43852</v>
      </c>
      <c r="I2247" s="1">
        <v>44947</v>
      </c>
      <c r="J2247" s="966" t="s">
        <v>10354</v>
      </c>
      <c r="K2247" t="s">
        <v>10356</v>
      </c>
      <c r="L2247" t="s">
        <v>12</v>
      </c>
      <c r="M2247" t="s">
        <v>10354</v>
      </c>
      <c r="N2247" t="s">
        <v>10355</v>
      </c>
    </row>
    <row r="2248" spans="1:14" x14ac:dyDescent="0.25">
      <c r="A2248" s="3">
        <v>2245</v>
      </c>
      <c r="B2248" t="s">
        <v>1434</v>
      </c>
      <c r="C2248" t="s">
        <v>1435</v>
      </c>
      <c r="D2248" t="s">
        <v>1436</v>
      </c>
      <c r="E2248" t="s">
        <v>12</v>
      </c>
      <c r="F2248" t="s">
        <v>1437</v>
      </c>
      <c r="G2248" s="1">
        <v>43825</v>
      </c>
      <c r="H2248" s="1">
        <v>43852</v>
      </c>
      <c r="I2248" s="1">
        <v>44947</v>
      </c>
      <c r="J2248" s="966" t="s">
        <v>10360</v>
      </c>
      <c r="K2248" t="s">
        <v>10362</v>
      </c>
      <c r="L2248" t="s">
        <v>12</v>
      </c>
      <c r="M2248" t="s">
        <v>10360</v>
      </c>
      <c r="N2248" t="s">
        <v>10361</v>
      </c>
    </row>
    <row r="2249" spans="1:14" x14ac:dyDescent="0.25">
      <c r="A2249" s="3">
        <v>2246</v>
      </c>
      <c r="B2249" t="s">
        <v>1434</v>
      </c>
      <c r="C2249" t="s">
        <v>1435</v>
      </c>
      <c r="D2249" t="s">
        <v>1436</v>
      </c>
      <c r="E2249" t="s">
        <v>12</v>
      </c>
      <c r="F2249" t="s">
        <v>1437</v>
      </c>
      <c r="G2249" s="1">
        <v>43825</v>
      </c>
      <c r="H2249" s="1">
        <v>43852</v>
      </c>
      <c r="I2249" s="1">
        <v>44947</v>
      </c>
      <c r="J2249" s="966" t="s">
        <v>10366</v>
      </c>
      <c r="K2249" t="s">
        <v>10368</v>
      </c>
      <c r="L2249" t="s">
        <v>12</v>
      </c>
      <c r="M2249" t="s">
        <v>10366</v>
      </c>
      <c r="N2249" t="s">
        <v>10367</v>
      </c>
    </row>
    <row r="2250" spans="1:14" x14ac:dyDescent="0.25">
      <c r="A2250" s="3">
        <v>2247</v>
      </c>
      <c r="B2250" t="s">
        <v>1434</v>
      </c>
      <c r="C2250" t="s">
        <v>1435</v>
      </c>
      <c r="D2250" t="s">
        <v>1436</v>
      </c>
      <c r="E2250" t="s">
        <v>12</v>
      </c>
      <c r="F2250" t="s">
        <v>1437</v>
      </c>
      <c r="G2250" s="1">
        <v>43825</v>
      </c>
      <c r="H2250" s="1">
        <v>43852</v>
      </c>
      <c r="I2250" s="1">
        <v>44947</v>
      </c>
      <c r="J2250" s="966" t="s">
        <v>10372</v>
      </c>
      <c r="K2250" t="s">
        <v>10374</v>
      </c>
      <c r="L2250" t="s">
        <v>12</v>
      </c>
      <c r="M2250" t="s">
        <v>10372</v>
      </c>
      <c r="N2250" t="s">
        <v>10373</v>
      </c>
    </row>
    <row r="2251" spans="1:14" x14ac:dyDescent="0.25">
      <c r="A2251" s="3">
        <v>2248</v>
      </c>
      <c r="B2251" t="s">
        <v>1479</v>
      </c>
      <c r="C2251" t="s">
        <v>1480</v>
      </c>
      <c r="D2251" t="s">
        <v>1481</v>
      </c>
      <c r="E2251" t="s">
        <v>12</v>
      </c>
      <c r="F2251" t="s">
        <v>1482</v>
      </c>
      <c r="G2251" s="1">
        <v>43838</v>
      </c>
      <c r="H2251" s="1">
        <v>43841</v>
      </c>
      <c r="I2251" s="1">
        <v>44936</v>
      </c>
      <c r="J2251" s="966" t="s">
        <v>8245</v>
      </c>
      <c r="K2251" t="s">
        <v>8247</v>
      </c>
      <c r="L2251" t="s">
        <v>12</v>
      </c>
      <c r="M2251" t="s">
        <v>8245</v>
      </c>
      <c r="N2251" t="s">
        <v>8246</v>
      </c>
    </row>
    <row r="2252" spans="1:14" x14ac:dyDescent="0.25">
      <c r="A2252" s="3">
        <v>2249</v>
      </c>
      <c r="B2252" t="s">
        <v>1483</v>
      </c>
      <c r="C2252" t="s">
        <v>1484</v>
      </c>
      <c r="D2252" t="s">
        <v>1485</v>
      </c>
      <c r="E2252" t="s">
        <v>12</v>
      </c>
      <c r="F2252" t="s">
        <v>1486</v>
      </c>
      <c r="G2252" s="1">
        <v>43840</v>
      </c>
      <c r="H2252" s="1">
        <v>43841</v>
      </c>
      <c r="I2252" s="1">
        <v>44206</v>
      </c>
      <c r="J2252" s="966" t="s">
        <v>15577</v>
      </c>
      <c r="K2252" t="s">
        <v>20638</v>
      </c>
      <c r="L2252" t="s">
        <v>12</v>
      </c>
      <c r="M2252" t="s">
        <v>15577</v>
      </c>
      <c r="N2252" t="s">
        <v>15578</v>
      </c>
    </row>
    <row r="2253" spans="1:14" x14ac:dyDescent="0.25">
      <c r="A2253" s="3">
        <v>2250</v>
      </c>
      <c r="B2253" t="s">
        <v>1483</v>
      </c>
      <c r="C2253" t="s">
        <v>1484</v>
      </c>
      <c r="D2253" t="s">
        <v>1485</v>
      </c>
      <c r="E2253" t="s">
        <v>12</v>
      </c>
      <c r="F2253" t="s">
        <v>1486</v>
      </c>
      <c r="G2253" s="1">
        <v>43840</v>
      </c>
      <c r="H2253" s="1">
        <v>43841</v>
      </c>
      <c r="I2253" s="1">
        <v>44206</v>
      </c>
      <c r="J2253" s="966" t="s">
        <v>15577</v>
      </c>
      <c r="K2253" t="s">
        <v>20638</v>
      </c>
      <c r="L2253" t="s">
        <v>12</v>
      </c>
      <c r="M2253" t="s">
        <v>15577</v>
      </c>
      <c r="N2253" t="s">
        <v>15578</v>
      </c>
    </row>
    <row r="2254" spans="1:14" x14ac:dyDescent="0.25">
      <c r="A2254" s="3">
        <v>2251</v>
      </c>
      <c r="B2254" t="s">
        <v>1483</v>
      </c>
      <c r="C2254" t="s">
        <v>1484</v>
      </c>
      <c r="D2254" t="s">
        <v>1485</v>
      </c>
      <c r="E2254" t="s">
        <v>12</v>
      </c>
      <c r="F2254" t="s">
        <v>1486</v>
      </c>
      <c r="G2254" s="1">
        <v>43840</v>
      </c>
      <c r="H2254" s="1">
        <v>43841</v>
      </c>
      <c r="I2254" s="1">
        <v>44206</v>
      </c>
      <c r="J2254" s="966" t="s">
        <v>15587</v>
      </c>
      <c r="K2254" t="s">
        <v>20639</v>
      </c>
      <c r="L2254" t="s">
        <v>12</v>
      </c>
      <c r="M2254" t="s">
        <v>15587</v>
      </c>
      <c r="N2254" t="s">
        <v>15588</v>
      </c>
    </row>
    <row r="2255" spans="1:14" x14ac:dyDescent="0.25">
      <c r="A2255" s="3">
        <v>2252</v>
      </c>
      <c r="B2255" t="s">
        <v>1483</v>
      </c>
      <c r="C2255" t="s">
        <v>1484</v>
      </c>
      <c r="D2255" t="s">
        <v>1485</v>
      </c>
      <c r="E2255" t="s">
        <v>12</v>
      </c>
      <c r="F2255" t="s">
        <v>1486</v>
      </c>
      <c r="G2255" s="1">
        <v>43840</v>
      </c>
      <c r="H2255" s="1">
        <v>43841</v>
      </c>
      <c r="I2255" s="1">
        <v>44206</v>
      </c>
      <c r="J2255" s="966" t="s">
        <v>15587</v>
      </c>
      <c r="K2255" t="s">
        <v>20639</v>
      </c>
      <c r="L2255" t="s">
        <v>12</v>
      </c>
      <c r="M2255" t="s">
        <v>15587</v>
      </c>
      <c r="N2255" t="s">
        <v>15588</v>
      </c>
    </row>
    <row r="2256" spans="1:14" x14ac:dyDescent="0.25">
      <c r="A2256" s="3">
        <v>2253</v>
      </c>
      <c r="B2256" t="s">
        <v>1491</v>
      </c>
      <c r="C2256" t="s">
        <v>1492</v>
      </c>
      <c r="D2256" t="s">
        <v>1493</v>
      </c>
      <c r="E2256" t="s">
        <v>12</v>
      </c>
      <c r="F2256" t="s">
        <v>1494</v>
      </c>
      <c r="G2256" s="1">
        <v>43845</v>
      </c>
      <c r="H2256" s="1">
        <v>43846</v>
      </c>
      <c r="I2256" s="1">
        <v>44211</v>
      </c>
      <c r="J2256" s="966" t="s">
        <v>18723</v>
      </c>
      <c r="K2256" t="s">
        <v>18724</v>
      </c>
      <c r="L2256" t="s">
        <v>12</v>
      </c>
      <c r="M2256" t="s">
        <v>18723</v>
      </c>
      <c r="N2256" t="s">
        <v>18725</v>
      </c>
    </row>
    <row r="2257" spans="1:14" x14ac:dyDescent="0.25">
      <c r="A2257" s="3">
        <v>2254</v>
      </c>
      <c r="B2257" t="s">
        <v>1491</v>
      </c>
      <c r="C2257" t="s">
        <v>1492</v>
      </c>
      <c r="D2257" t="s">
        <v>1493</v>
      </c>
      <c r="E2257" t="s">
        <v>12</v>
      </c>
      <c r="F2257" t="s">
        <v>1494</v>
      </c>
      <c r="G2257" s="1">
        <v>43845</v>
      </c>
      <c r="H2257" s="1">
        <v>43846</v>
      </c>
      <c r="I2257" s="1">
        <v>44211</v>
      </c>
      <c r="J2257" s="966" t="s">
        <v>18723</v>
      </c>
      <c r="K2257" t="s">
        <v>18724</v>
      </c>
      <c r="L2257" t="s">
        <v>12</v>
      </c>
      <c r="M2257" t="s">
        <v>18723</v>
      </c>
      <c r="N2257" t="s">
        <v>18726</v>
      </c>
    </row>
    <row r="2258" spans="1:14" x14ac:dyDescent="0.25">
      <c r="A2258" s="3">
        <v>2255</v>
      </c>
      <c r="B2258" t="s">
        <v>1508</v>
      </c>
      <c r="C2258" t="s">
        <v>1509</v>
      </c>
      <c r="D2258" t="s">
        <v>1510</v>
      </c>
      <c r="E2258" t="s">
        <v>12</v>
      </c>
      <c r="F2258" t="s">
        <v>1511</v>
      </c>
      <c r="G2258" s="1">
        <v>43845</v>
      </c>
      <c r="H2258" s="1">
        <v>43855</v>
      </c>
      <c r="I2258" s="1">
        <v>44950</v>
      </c>
      <c r="J2258" s="966" t="s">
        <v>9540</v>
      </c>
      <c r="K2258" t="s">
        <v>9542</v>
      </c>
      <c r="L2258" t="s">
        <v>12</v>
      </c>
      <c r="M2258" t="s">
        <v>9540</v>
      </c>
      <c r="N2258" t="s">
        <v>9541</v>
      </c>
    </row>
    <row r="2259" spans="1:14" x14ac:dyDescent="0.25">
      <c r="A2259" s="3">
        <v>2256</v>
      </c>
      <c r="B2259" t="s">
        <v>1403</v>
      </c>
      <c r="C2259" t="s">
        <v>1404</v>
      </c>
      <c r="D2259" t="s">
        <v>1405</v>
      </c>
      <c r="E2259" t="s">
        <v>12</v>
      </c>
      <c r="F2259" t="s">
        <v>1406</v>
      </c>
      <c r="G2259" s="1">
        <v>43810</v>
      </c>
      <c r="H2259" s="1">
        <v>43858</v>
      </c>
      <c r="I2259" s="1">
        <v>45318</v>
      </c>
      <c r="J2259" s="966" t="s">
        <v>7378</v>
      </c>
      <c r="K2259" t="s">
        <v>7380</v>
      </c>
      <c r="L2259" t="s">
        <v>12</v>
      </c>
      <c r="M2259" t="s">
        <v>7378</v>
      </c>
      <c r="N2259" t="s">
        <v>7379</v>
      </c>
    </row>
    <row r="2260" spans="1:14" x14ac:dyDescent="0.25">
      <c r="A2260" s="3">
        <v>2257</v>
      </c>
      <c r="B2260" t="s">
        <v>1521</v>
      </c>
      <c r="C2260" t="s">
        <v>1522</v>
      </c>
      <c r="D2260" t="s">
        <v>1523</v>
      </c>
      <c r="E2260" t="s">
        <v>12</v>
      </c>
      <c r="F2260" t="s">
        <v>1524</v>
      </c>
      <c r="G2260" s="1">
        <v>43840</v>
      </c>
      <c r="H2260" s="1">
        <v>43855</v>
      </c>
      <c r="I2260" s="1">
        <v>45681</v>
      </c>
      <c r="J2260" s="966" t="s">
        <v>20643</v>
      </c>
      <c r="K2260" t="s">
        <v>20644</v>
      </c>
      <c r="L2260" t="s">
        <v>12</v>
      </c>
      <c r="M2260" t="s">
        <v>20643</v>
      </c>
      <c r="N2260" t="s">
        <v>20645</v>
      </c>
    </row>
    <row r="2261" spans="1:14" x14ac:dyDescent="0.25">
      <c r="A2261" s="3">
        <v>2258</v>
      </c>
      <c r="B2261" t="s">
        <v>1521</v>
      </c>
      <c r="C2261" t="s">
        <v>1522</v>
      </c>
      <c r="D2261" t="s">
        <v>1523</v>
      </c>
      <c r="E2261" t="s">
        <v>12</v>
      </c>
      <c r="F2261" t="s">
        <v>1524</v>
      </c>
      <c r="G2261" s="1">
        <v>43840</v>
      </c>
      <c r="H2261" s="1">
        <v>43855</v>
      </c>
      <c r="I2261" s="1">
        <v>45681</v>
      </c>
      <c r="J2261" s="966" t="s">
        <v>20643</v>
      </c>
      <c r="K2261" t="s">
        <v>20644</v>
      </c>
      <c r="L2261" t="s">
        <v>12</v>
      </c>
      <c r="M2261" t="s">
        <v>20643</v>
      </c>
      <c r="N2261" t="s">
        <v>20646</v>
      </c>
    </row>
    <row r="2262" spans="1:14" x14ac:dyDescent="0.25">
      <c r="A2262" s="3">
        <v>2259</v>
      </c>
      <c r="B2262" t="s">
        <v>1521</v>
      </c>
      <c r="C2262" t="s">
        <v>1522</v>
      </c>
      <c r="D2262" t="s">
        <v>1523</v>
      </c>
      <c r="E2262" t="s">
        <v>12</v>
      </c>
      <c r="F2262" t="s">
        <v>1524</v>
      </c>
      <c r="G2262" s="1">
        <v>43840</v>
      </c>
      <c r="H2262" s="1">
        <v>43855</v>
      </c>
      <c r="I2262" s="1">
        <v>45681</v>
      </c>
      <c r="J2262" s="966" t="s">
        <v>20647</v>
      </c>
      <c r="K2262" t="s">
        <v>20648</v>
      </c>
      <c r="L2262" t="s">
        <v>12</v>
      </c>
      <c r="M2262" t="s">
        <v>20647</v>
      </c>
      <c r="N2262" t="s">
        <v>20649</v>
      </c>
    </row>
    <row r="2263" spans="1:14" x14ac:dyDescent="0.25">
      <c r="A2263" s="3">
        <v>2260</v>
      </c>
      <c r="B2263" t="s">
        <v>1521</v>
      </c>
      <c r="C2263" t="s">
        <v>1522</v>
      </c>
      <c r="D2263" t="s">
        <v>1523</v>
      </c>
      <c r="E2263" t="s">
        <v>12</v>
      </c>
      <c r="F2263" t="s">
        <v>1524</v>
      </c>
      <c r="G2263" s="1">
        <v>43840</v>
      </c>
      <c r="H2263" s="1">
        <v>43855</v>
      </c>
      <c r="I2263" s="1">
        <v>45681</v>
      </c>
      <c r="J2263" s="966" t="s">
        <v>20647</v>
      </c>
      <c r="K2263" t="s">
        <v>20648</v>
      </c>
      <c r="L2263" t="s">
        <v>12</v>
      </c>
      <c r="M2263" t="s">
        <v>20647</v>
      </c>
      <c r="N2263" t="s">
        <v>20650</v>
      </c>
    </row>
    <row r="2264" spans="1:14" x14ac:dyDescent="0.25">
      <c r="A2264" s="3">
        <v>2261</v>
      </c>
      <c r="B2264" t="s">
        <v>1521</v>
      </c>
      <c r="C2264" t="s">
        <v>1522</v>
      </c>
      <c r="D2264" t="s">
        <v>1523</v>
      </c>
      <c r="E2264" t="s">
        <v>12</v>
      </c>
      <c r="F2264" t="s">
        <v>1524</v>
      </c>
      <c r="G2264" s="1">
        <v>43840</v>
      </c>
      <c r="H2264" s="1">
        <v>43855</v>
      </c>
      <c r="I2264" s="1">
        <v>45681</v>
      </c>
      <c r="J2264" s="966" t="s">
        <v>20651</v>
      </c>
      <c r="K2264" t="s">
        <v>20652</v>
      </c>
      <c r="L2264" t="s">
        <v>12</v>
      </c>
      <c r="M2264" t="s">
        <v>20651</v>
      </c>
      <c r="N2264" t="s">
        <v>20653</v>
      </c>
    </row>
    <row r="2265" spans="1:14" x14ac:dyDescent="0.25">
      <c r="A2265" s="3">
        <v>2262</v>
      </c>
      <c r="B2265" t="s">
        <v>1521</v>
      </c>
      <c r="C2265" t="s">
        <v>1522</v>
      </c>
      <c r="D2265" t="s">
        <v>1523</v>
      </c>
      <c r="E2265" t="s">
        <v>12</v>
      </c>
      <c r="F2265" t="s">
        <v>1524</v>
      </c>
      <c r="G2265" s="1">
        <v>43840</v>
      </c>
      <c r="H2265" s="1">
        <v>43855</v>
      </c>
      <c r="I2265" s="1">
        <v>45681</v>
      </c>
      <c r="J2265" s="966" t="s">
        <v>20651</v>
      </c>
      <c r="K2265" t="s">
        <v>20652</v>
      </c>
      <c r="L2265" t="s">
        <v>12</v>
      </c>
      <c r="M2265" t="s">
        <v>20651</v>
      </c>
      <c r="N2265" t="s">
        <v>20654</v>
      </c>
    </row>
    <row r="2266" spans="1:14" x14ac:dyDescent="0.25">
      <c r="A2266" s="3">
        <v>2263</v>
      </c>
      <c r="B2266" t="s">
        <v>1521</v>
      </c>
      <c r="C2266" t="s">
        <v>1522</v>
      </c>
      <c r="D2266" t="s">
        <v>1523</v>
      </c>
      <c r="E2266" t="s">
        <v>12</v>
      </c>
      <c r="F2266" t="s">
        <v>1524</v>
      </c>
      <c r="G2266" s="1">
        <v>43840</v>
      </c>
      <c r="H2266" s="1">
        <v>43855</v>
      </c>
      <c r="I2266" s="1">
        <v>45681</v>
      </c>
      <c r="J2266" s="966" t="s">
        <v>20655</v>
      </c>
      <c r="K2266" t="s">
        <v>20656</v>
      </c>
      <c r="L2266" t="s">
        <v>12</v>
      </c>
      <c r="M2266" t="s">
        <v>20655</v>
      </c>
      <c r="N2266" t="s">
        <v>20657</v>
      </c>
    </row>
    <row r="2267" spans="1:14" x14ac:dyDescent="0.25">
      <c r="A2267" s="3">
        <v>2264</v>
      </c>
      <c r="B2267" t="s">
        <v>1521</v>
      </c>
      <c r="C2267" t="s">
        <v>1522</v>
      </c>
      <c r="D2267" t="s">
        <v>1523</v>
      </c>
      <c r="E2267" t="s">
        <v>12</v>
      </c>
      <c r="F2267" t="s">
        <v>1524</v>
      </c>
      <c r="G2267" s="1">
        <v>43840</v>
      </c>
      <c r="H2267" s="1">
        <v>43855</v>
      </c>
      <c r="I2267" s="1">
        <v>45681</v>
      </c>
      <c r="J2267" s="966" t="s">
        <v>20655</v>
      </c>
      <c r="K2267" t="s">
        <v>20656</v>
      </c>
      <c r="L2267" t="s">
        <v>12</v>
      </c>
      <c r="M2267" t="s">
        <v>20655</v>
      </c>
      <c r="N2267" t="s">
        <v>20658</v>
      </c>
    </row>
    <row r="2268" spans="1:14" x14ac:dyDescent="0.25">
      <c r="A2268" s="3">
        <v>2265</v>
      </c>
      <c r="B2268" t="s">
        <v>1521</v>
      </c>
      <c r="C2268" t="s">
        <v>1522</v>
      </c>
      <c r="D2268" t="s">
        <v>1523</v>
      </c>
      <c r="E2268" t="s">
        <v>12</v>
      </c>
      <c r="F2268" t="s">
        <v>1524</v>
      </c>
      <c r="G2268" s="1">
        <v>43840</v>
      </c>
      <c r="H2268" s="1">
        <v>43855</v>
      </c>
      <c r="I2268" s="1">
        <v>45681</v>
      </c>
      <c r="J2268" s="966" t="s">
        <v>20659</v>
      </c>
      <c r="K2268" t="s">
        <v>20660</v>
      </c>
      <c r="L2268" t="s">
        <v>12</v>
      </c>
      <c r="M2268" t="s">
        <v>20659</v>
      </c>
      <c r="N2268" t="s">
        <v>20661</v>
      </c>
    </row>
    <row r="2269" spans="1:14" x14ac:dyDescent="0.25">
      <c r="A2269" s="3">
        <v>2266</v>
      </c>
      <c r="B2269" t="s">
        <v>1521</v>
      </c>
      <c r="C2269" t="s">
        <v>1522</v>
      </c>
      <c r="D2269" t="s">
        <v>1523</v>
      </c>
      <c r="E2269" t="s">
        <v>12</v>
      </c>
      <c r="F2269" t="s">
        <v>1524</v>
      </c>
      <c r="G2269" s="1">
        <v>43840</v>
      </c>
      <c r="H2269" s="1">
        <v>43855</v>
      </c>
      <c r="I2269" s="1">
        <v>45681</v>
      </c>
      <c r="J2269" s="966" t="s">
        <v>20659</v>
      </c>
      <c r="K2269" t="s">
        <v>20660</v>
      </c>
      <c r="L2269" t="s">
        <v>12</v>
      </c>
      <c r="M2269" t="s">
        <v>20659</v>
      </c>
      <c r="N2269" t="s">
        <v>20662</v>
      </c>
    </row>
    <row r="2270" spans="1:14" x14ac:dyDescent="0.25">
      <c r="A2270" s="3">
        <v>2267</v>
      </c>
      <c r="B2270" t="s">
        <v>1521</v>
      </c>
      <c r="C2270" t="s">
        <v>1522</v>
      </c>
      <c r="D2270" t="s">
        <v>1523</v>
      </c>
      <c r="E2270" t="s">
        <v>12</v>
      </c>
      <c r="F2270" t="s">
        <v>1524</v>
      </c>
      <c r="G2270" s="1">
        <v>43840</v>
      </c>
      <c r="H2270" s="1">
        <v>43855</v>
      </c>
      <c r="I2270" s="1">
        <v>45681</v>
      </c>
      <c r="J2270" s="966" t="s">
        <v>20663</v>
      </c>
      <c r="K2270" t="s">
        <v>20664</v>
      </c>
      <c r="L2270" t="s">
        <v>12</v>
      </c>
      <c r="M2270" t="s">
        <v>20663</v>
      </c>
      <c r="N2270" t="s">
        <v>20665</v>
      </c>
    </row>
    <row r="2271" spans="1:14" x14ac:dyDescent="0.25">
      <c r="A2271" s="3">
        <v>2268</v>
      </c>
      <c r="B2271" t="s">
        <v>1521</v>
      </c>
      <c r="C2271" t="s">
        <v>1522</v>
      </c>
      <c r="D2271" t="s">
        <v>1523</v>
      </c>
      <c r="E2271" t="s">
        <v>12</v>
      </c>
      <c r="F2271" t="s">
        <v>1524</v>
      </c>
      <c r="G2271" s="1">
        <v>43840</v>
      </c>
      <c r="H2271" s="1">
        <v>43855</v>
      </c>
      <c r="I2271" s="1">
        <v>45681</v>
      </c>
      <c r="J2271" s="966" t="s">
        <v>20663</v>
      </c>
      <c r="K2271" t="s">
        <v>20664</v>
      </c>
      <c r="L2271" t="s">
        <v>12</v>
      </c>
      <c r="M2271" t="s">
        <v>20663</v>
      </c>
      <c r="N2271" t="s">
        <v>20666</v>
      </c>
    </row>
    <row r="2272" spans="1:14" x14ac:dyDescent="0.25">
      <c r="A2272" s="3">
        <v>2269</v>
      </c>
      <c r="B2272" t="s">
        <v>1521</v>
      </c>
      <c r="C2272" t="s">
        <v>1522</v>
      </c>
      <c r="D2272" t="s">
        <v>1523</v>
      </c>
      <c r="E2272" t="s">
        <v>12</v>
      </c>
      <c r="F2272" t="s">
        <v>1524</v>
      </c>
      <c r="G2272" s="1">
        <v>43840</v>
      </c>
      <c r="H2272" s="1">
        <v>43855</v>
      </c>
      <c r="I2272" s="1">
        <v>45681</v>
      </c>
      <c r="J2272" s="966" t="s">
        <v>20667</v>
      </c>
      <c r="K2272" t="s">
        <v>20668</v>
      </c>
      <c r="L2272" t="s">
        <v>12</v>
      </c>
      <c r="M2272" t="s">
        <v>20667</v>
      </c>
      <c r="N2272" t="s">
        <v>20669</v>
      </c>
    </row>
    <row r="2273" spans="1:14" x14ac:dyDescent="0.25">
      <c r="A2273" s="3">
        <v>2270</v>
      </c>
      <c r="B2273" t="s">
        <v>1521</v>
      </c>
      <c r="C2273" t="s">
        <v>1522</v>
      </c>
      <c r="D2273" t="s">
        <v>1523</v>
      </c>
      <c r="E2273" t="s">
        <v>12</v>
      </c>
      <c r="F2273" t="s">
        <v>1524</v>
      </c>
      <c r="G2273" s="1">
        <v>43840</v>
      </c>
      <c r="H2273" s="1">
        <v>43855</v>
      </c>
      <c r="I2273" s="1">
        <v>45681</v>
      </c>
      <c r="J2273" s="966" t="s">
        <v>20667</v>
      </c>
      <c r="K2273" t="s">
        <v>20668</v>
      </c>
      <c r="L2273" t="s">
        <v>12</v>
      </c>
      <c r="M2273" t="s">
        <v>20667</v>
      </c>
      <c r="N2273" t="s">
        <v>20670</v>
      </c>
    </row>
    <row r="2274" spans="1:14" x14ac:dyDescent="0.25">
      <c r="A2274" s="3">
        <v>2271</v>
      </c>
      <c r="B2274" t="s">
        <v>1521</v>
      </c>
      <c r="C2274" t="s">
        <v>1522</v>
      </c>
      <c r="D2274" t="s">
        <v>1523</v>
      </c>
      <c r="E2274" t="s">
        <v>12</v>
      </c>
      <c r="F2274" t="s">
        <v>1524</v>
      </c>
      <c r="G2274" s="1">
        <v>43840</v>
      </c>
      <c r="H2274" s="1">
        <v>43855</v>
      </c>
      <c r="I2274" s="1">
        <v>45681</v>
      </c>
      <c r="J2274" s="966" t="s">
        <v>20671</v>
      </c>
      <c r="K2274" t="s">
        <v>20672</v>
      </c>
      <c r="L2274" t="s">
        <v>12</v>
      </c>
      <c r="M2274" t="s">
        <v>20671</v>
      </c>
      <c r="N2274" t="s">
        <v>20673</v>
      </c>
    </row>
    <row r="2275" spans="1:14" x14ac:dyDescent="0.25">
      <c r="A2275" s="3">
        <v>2272</v>
      </c>
      <c r="B2275" t="s">
        <v>1521</v>
      </c>
      <c r="C2275" t="s">
        <v>1522</v>
      </c>
      <c r="D2275" t="s">
        <v>1523</v>
      </c>
      <c r="E2275" t="s">
        <v>12</v>
      </c>
      <c r="F2275" t="s">
        <v>1524</v>
      </c>
      <c r="G2275" s="1">
        <v>43840</v>
      </c>
      <c r="H2275" s="1">
        <v>43855</v>
      </c>
      <c r="I2275" s="1">
        <v>45681</v>
      </c>
      <c r="J2275" s="966" t="s">
        <v>20671</v>
      </c>
      <c r="K2275" t="s">
        <v>20672</v>
      </c>
      <c r="L2275" t="s">
        <v>12</v>
      </c>
      <c r="M2275" t="s">
        <v>20671</v>
      </c>
      <c r="N2275" t="s">
        <v>20674</v>
      </c>
    </row>
    <row r="2276" spans="1:14" x14ac:dyDescent="0.25">
      <c r="A2276" s="3">
        <v>2273</v>
      </c>
      <c r="B2276" t="s">
        <v>1521</v>
      </c>
      <c r="C2276" t="s">
        <v>1522</v>
      </c>
      <c r="D2276" t="s">
        <v>1523</v>
      </c>
      <c r="E2276" t="s">
        <v>12</v>
      </c>
      <c r="F2276" t="s">
        <v>1524</v>
      </c>
      <c r="G2276" s="1">
        <v>43840</v>
      </c>
      <c r="H2276" s="1">
        <v>43855</v>
      </c>
      <c r="I2276" s="1">
        <v>45681</v>
      </c>
      <c r="J2276" s="966" t="s">
        <v>20675</v>
      </c>
      <c r="K2276" t="s">
        <v>20676</v>
      </c>
      <c r="L2276" t="s">
        <v>12</v>
      </c>
      <c r="M2276" t="s">
        <v>20675</v>
      </c>
      <c r="N2276" t="s">
        <v>20677</v>
      </c>
    </row>
    <row r="2277" spans="1:14" x14ac:dyDescent="0.25">
      <c r="A2277" s="3">
        <v>2274</v>
      </c>
      <c r="B2277" t="s">
        <v>1521</v>
      </c>
      <c r="C2277" t="s">
        <v>1522</v>
      </c>
      <c r="D2277" t="s">
        <v>1523</v>
      </c>
      <c r="E2277" t="s">
        <v>12</v>
      </c>
      <c r="F2277" t="s">
        <v>1524</v>
      </c>
      <c r="G2277" s="1">
        <v>43840</v>
      </c>
      <c r="H2277" s="1">
        <v>43855</v>
      </c>
      <c r="I2277" s="1">
        <v>45681</v>
      </c>
      <c r="J2277" s="966" t="s">
        <v>20675</v>
      </c>
      <c r="K2277" t="s">
        <v>20676</v>
      </c>
      <c r="L2277" t="s">
        <v>12</v>
      </c>
      <c r="M2277" t="s">
        <v>20675</v>
      </c>
      <c r="N2277" t="s">
        <v>20678</v>
      </c>
    </row>
    <row r="2278" spans="1:14" x14ac:dyDescent="0.25">
      <c r="A2278" s="3">
        <v>2275</v>
      </c>
      <c r="B2278" t="s">
        <v>1521</v>
      </c>
      <c r="C2278" t="s">
        <v>1522</v>
      </c>
      <c r="D2278" t="s">
        <v>1523</v>
      </c>
      <c r="E2278" t="s">
        <v>12</v>
      </c>
      <c r="F2278" t="s">
        <v>1524</v>
      </c>
      <c r="G2278" s="1">
        <v>43840</v>
      </c>
      <c r="H2278" s="1">
        <v>43855</v>
      </c>
      <c r="I2278" s="1">
        <v>45681</v>
      </c>
      <c r="J2278" s="966" t="s">
        <v>20679</v>
      </c>
      <c r="K2278" t="s">
        <v>20680</v>
      </c>
      <c r="L2278" t="s">
        <v>12</v>
      </c>
      <c r="M2278" t="s">
        <v>20679</v>
      </c>
      <c r="N2278" t="s">
        <v>20681</v>
      </c>
    </row>
    <row r="2279" spans="1:14" x14ac:dyDescent="0.25">
      <c r="A2279" s="3">
        <v>2276</v>
      </c>
      <c r="B2279" t="s">
        <v>1521</v>
      </c>
      <c r="C2279" t="s">
        <v>1522</v>
      </c>
      <c r="D2279" t="s">
        <v>1523</v>
      </c>
      <c r="E2279" t="s">
        <v>12</v>
      </c>
      <c r="F2279" t="s">
        <v>1524</v>
      </c>
      <c r="G2279" s="1">
        <v>43840</v>
      </c>
      <c r="H2279" s="1">
        <v>43855</v>
      </c>
      <c r="I2279" s="1">
        <v>45681</v>
      </c>
      <c r="J2279" s="966" t="s">
        <v>20679</v>
      </c>
      <c r="K2279" t="s">
        <v>20680</v>
      </c>
      <c r="L2279" t="s">
        <v>12</v>
      </c>
      <c r="M2279" t="s">
        <v>20679</v>
      </c>
      <c r="N2279" t="s">
        <v>20682</v>
      </c>
    </row>
    <row r="2280" spans="1:14" x14ac:dyDescent="0.25">
      <c r="A2280" s="3">
        <v>2277</v>
      </c>
      <c r="B2280" t="s">
        <v>1535</v>
      </c>
      <c r="C2280" t="s">
        <v>1536</v>
      </c>
      <c r="D2280" t="s">
        <v>1537</v>
      </c>
      <c r="E2280" t="s">
        <v>12</v>
      </c>
      <c r="F2280" t="s">
        <v>1538</v>
      </c>
      <c r="G2280" s="1">
        <v>43840</v>
      </c>
      <c r="H2280" s="1">
        <v>43861</v>
      </c>
      <c r="I2280" s="1">
        <v>45687</v>
      </c>
      <c r="J2280" s="966">
        <v>20</v>
      </c>
      <c r="K2280" t="s">
        <v>20683</v>
      </c>
      <c r="L2280" t="s">
        <v>12</v>
      </c>
      <c r="N2280" t="s">
        <v>20684</v>
      </c>
    </row>
    <row r="2281" spans="1:14" x14ac:dyDescent="0.25">
      <c r="A2281" s="3">
        <v>2278</v>
      </c>
      <c r="B2281" t="s">
        <v>1535</v>
      </c>
      <c r="C2281" t="s">
        <v>1536</v>
      </c>
      <c r="D2281" t="s">
        <v>1537</v>
      </c>
      <c r="E2281" t="s">
        <v>12</v>
      </c>
      <c r="F2281" t="s">
        <v>1538</v>
      </c>
      <c r="G2281" s="1">
        <v>43840</v>
      </c>
      <c r="H2281" s="1">
        <v>43861</v>
      </c>
      <c r="I2281" s="1">
        <v>45687</v>
      </c>
      <c r="J2281" s="966">
        <v>21</v>
      </c>
      <c r="K2281" t="s">
        <v>20685</v>
      </c>
      <c r="L2281" t="s">
        <v>12</v>
      </c>
      <c r="N2281" t="s">
        <v>20686</v>
      </c>
    </row>
    <row r="2282" spans="1:14" x14ac:dyDescent="0.25">
      <c r="A2282" s="3">
        <v>2279</v>
      </c>
      <c r="B2282" t="s">
        <v>1535</v>
      </c>
      <c r="C2282" t="s">
        <v>1536</v>
      </c>
      <c r="D2282" t="s">
        <v>1537</v>
      </c>
      <c r="E2282" t="s">
        <v>12</v>
      </c>
      <c r="F2282" t="s">
        <v>1538</v>
      </c>
      <c r="G2282" s="1">
        <v>43840</v>
      </c>
      <c r="H2282" s="1">
        <v>43861</v>
      </c>
      <c r="I2282" s="1">
        <v>45687</v>
      </c>
      <c r="J2282" s="966">
        <v>30</v>
      </c>
      <c r="K2282" t="s">
        <v>20687</v>
      </c>
      <c r="L2282" t="s">
        <v>12</v>
      </c>
      <c r="N2282" t="s">
        <v>20688</v>
      </c>
    </row>
    <row r="2283" spans="1:14" x14ac:dyDescent="0.25">
      <c r="A2283" s="3">
        <v>2280</v>
      </c>
      <c r="B2283" t="s">
        <v>1535</v>
      </c>
      <c r="C2283" t="s">
        <v>1536</v>
      </c>
      <c r="D2283" t="s">
        <v>1537</v>
      </c>
      <c r="E2283" t="s">
        <v>12</v>
      </c>
      <c r="F2283" t="s">
        <v>1538</v>
      </c>
      <c r="G2283" s="1">
        <v>43840</v>
      </c>
      <c r="H2283" s="1">
        <v>43861</v>
      </c>
      <c r="I2283" s="1">
        <v>45687</v>
      </c>
      <c r="J2283" s="966">
        <v>35</v>
      </c>
      <c r="K2283" t="s">
        <v>20689</v>
      </c>
      <c r="L2283" t="s">
        <v>12</v>
      </c>
      <c r="N2283" t="s">
        <v>20690</v>
      </c>
    </row>
    <row r="2284" spans="1:14" x14ac:dyDescent="0.25">
      <c r="A2284" s="3">
        <v>2281</v>
      </c>
      <c r="B2284" t="s">
        <v>1535</v>
      </c>
      <c r="C2284" t="s">
        <v>1536</v>
      </c>
      <c r="D2284" t="s">
        <v>1537</v>
      </c>
      <c r="E2284" t="s">
        <v>12</v>
      </c>
      <c r="F2284" t="s">
        <v>1538</v>
      </c>
      <c r="G2284" s="1">
        <v>43840</v>
      </c>
      <c r="H2284" s="1">
        <v>43861</v>
      </c>
      <c r="I2284" s="1">
        <v>45687</v>
      </c>
      <c r="J2284" s="966">
        <v>36</v>
      </c>
      <c r="K2284" t="s">
        <v>20691</v>
      </c>
      <c r="L2284" t="s">
        <v>12</v>
      </c>
      <c r="N2284" t="s">
        <v>20692</v>
      </c>
    </row>
    <row r="2285" spans="1:14" x14ac:dyDescent="0.25">
      <c r="A2285" s="3">
        <v>2282</v>
      </c>
      <c r="B2285" t="s">
        <v>1535</v>
      </c>
      <c r="C2285" t="s">
        <v>1536</v>
      </c>
      <c r="D2285" t="s">
        <v>1537</v>
      </c>
      <c r="E2285" t="s">
        <v>12</v>
      </c>
      <c r="F2285" t="s">
        <v>1538</v>
      </c>
      <c r="G2285" s="1">
        <v>43840</v>
      </c>
      <c r="H2285" s="1">
        <v>43861</v>
      </c>
      <c r="I2285" s="1">
        <v>45687</v>
      </c>
      <c r="J2285" s="966">
        <v>37</v>
      </c>
      <c r="K2285" t="s">
        <v>20693</v>
      </c>
      <c r="L2285" t="s">
        <v>12</v>
      </c>
      <c r="N2285" t="s">
        <v>20694</v>
      </c>
    </row>
    <row r="2286" spans="1:14" x14ac:dyDescent="0.25">
      <c r="A2286" s="3">
        <v>2283</v>
      </c>
      <c r="B2286" t="s">
        <v>1535</v>
      </c>
      <c r="C2286" t="s">
        <v>1536</v>
      </c>
      <c r="D2286" t="s">
        <v>1537</v>
      </c>
      <c r="E2286" t="s">
        <v>12</v>
      </c>
      <c r="F2286" t="s">
        <v>1538</v>
      </c>
      <c r="G2286" s="1">
        <v>43840</v>
      </c>
      <c r="H2286" s="1">
        <v>43861</v>
      </c>
      <c r="I2286" s="1">
        <v>45687</v>
      </c>
      <c r="J2286" s="966">
        <v>38</v>
      </c>
      <c r="K2286" t="s">
        <v>20695</v>
      </c>
      <c r="L2286" t="s">
        <v>12</v>
      </c>
      <c r="N2286" t="s">
        <v>20696</v>
      </c>
    </row>
    <row r="2287" spans="1:14" x14ac:dyDescent="0.25">
      <c r="A2287" s="3">
        <v>2284</v>
      </c>
      <c r="B2287" t="s">
        <v>1535</v>
      </c>
      <c r="C2287" t="s">
        <v>1536</v>
      </c>
      <c r="D2287" t="s">
        <v>1537</v>
      </c>
      <c r="E2287" t="s">
        <v>12</v>
      </c>
      <c r="F2287" t="s">
        <v>1538</v>
      </c>
      <c r="G2287" s="1">
        <v>43840</v>
      </c>
      <c r="H2287" s="1">
        <v>43861</v>
      </c>
      <c r="I2287" s="1">
        <v>45687</v>
      </c>
      <c r="J2287" s="966">
        <v>39</v>
      </c>
      <c r="K2287" t="s">
        <v>20697</v>
      </c>
      <c r="L2287" t="s">
        <v>12</v>
      </c>
      <c r="N2287" t="s">
        <v>20698</v>
      </c>
    </row>
    <row r="2288" spans="1:14" x14ac:dyDescent="0.25">
      <c r="A2288" s="3">
        <v>2285</v>
      </c>
      <c r="B2288" t="s">
        <v>1535</v>
      </c>
      <c r="C2288" t="s">
        <v>1536</v>
      </c>
      <c r="D2288" t="s">
        <v>1537</v>
      </c>
      <c r="E2288" t="s">
        <v>12</v>
      </c>
      <c r="F2288" t="s">
        <v>1538</v>
      </c>
      <c r="G2288" s="1">
        <v>43840</v>
      </c>
      <c r="H2288" s="1">
        <v>43861</v>
      </c>
      <c r="I2288" s="1">
        <v>45687</v>
      </c>
      <c r="J2288" s="966">
        <v>40</v>
      </c>
      <c r="K2288" t="s">
        <v>20699</v>
      </c>
      <c r="L2288" t="s">
        <v>12</v>
      </c>
      <c r="N2288" t="s">
        <v>20700</v>
      </c>
    </row>
    <row r="2289" spans="1:14" x14ac:dyDescent="0.25">
      <c r="A2289" s="3">
        <v>2286</v>
      </c>
      <c r="B2289" t="s">
        <v>1535</v>
      </c>
      <c r="C2289" t="s">
        <v>1536</v>
      </c>
      <c r="D2289" t="s">
        <v>1537</v>
      </c>
      <c r="E2289" t="s">
        <v>12</v>
      </c>
      <c r="F2289" t="s">
        <v>1538</v>
      </c>
      <c r="G2289" s="1">
        <v>43840</v>
      </c>
      <c r="H2289" s="1">
        <v>43861</v>
      </c>
      <c r="I2289" s="1">
        <v>45687</v>
      </c>
      <c r="J2289" s="966">
        <v>41</v>
      </c>
      <c r="K2289" t="s">
        <v>20701</v>
      </c>
      <c r="L2289" t="s">
        <v>12</v>
      </c>
      <c r="N2289" t="s">
        <v>20702</v>
      </c>
    </row>
    <row r="2290" spans="1:14" x14ac:dyDescent="0.25">
      <c r="A2290" s="3">
        <v>2287</v>
      </c>
      <c r="B2290" t="s">
        <v>1530</v>
      </c>
      <c r="C2290" t="s">
        <v>1531</v>
      </c>
      <c r="D2290" t="s">
        <v>1532</v>
      </c>
      <c r="E2290" t="s">
        <v>12</v>
      </c>
      <c r="F2290" t="s">
        <v>1533</v>
      </c>
      <c r="G2290" s="1">
        <v>43840</v>
      </c>
      <c r="H2290" s="1">
        <v>43882</v>
      </c>
      <c r="I2290" s="1">
        <v>45708</v>
      </c>
      <c r="J2290" s="966" t="s">
        <v>20703</v>
      </c>
      <c r="K2290" t="s">
        <v>20704</v>
      </c>
      <c r="L2290" t="s">
        <v>12</v>
      </c>
      <c r="M2290" t="s">
        <v>20703</v>
      </c>
      <c r="N2290" t="s">
        <v>20705</v>
      </c>
    </row>
    <row r="2291" spans="1:14" x14ac:dyDescent="0.25">
      <c r="A2291" s="3">
        <v>2288</v>
      </c>
      <c r="B2291" t="s">
        <v>1530</v>
      </c>
      <c r="C2291" t="s">
        <v>1531</v>
      </c>
      <c r="D2291" t="s">
        <v>1532</v>
      </c>
      <c r="E2291" t="s">
        <v>12</v>
      </c>
      <c r="F2291" t="s">
        <v>1533</v>
      </c>
      <c r="G2291" s="1">
        <v>43840</v>
      </c>
      <c r="H2291" s="1">
        <v>43882</v>
      </c>
      <c r="I2291" s="1">
        <v>45708</v>
      </c>
      <c r="J2291" s="966" t="s">
        <v>20703</v>
      </c>
      <c r="K2291" t="s">
        <v>20704</v>
      </c>
      <c r="L2291" t="s">
        <v>12</v>
      </c>
      <c r="M2291" t="s">
        <v>20703</v>
      </c>
      <c r="N2291" t="s">
        <v>20705</v>
      </c>
    </row>
    <row r="2292" spans="1:14" x14ac:dyDescent="0.25">
      <c r="A2292" s="3">
        <v>2289</v>
      </c>
      <c r="B2292" t="s">
        <v>1530</v>
      </c>
      <c r="C2292" t="s">
        <v>1531</v>
      </c>
      <c r="D2292" t="s">
        <v>1532</v>
      </c>
      <c r="E2292" t="s">
        <v>12</v>
      </c>
      <c r="F2292" t="s">
        <v>1533</v>
      </c>
      <c r="G2292" s="1">
        <v>43840</v>
      </c>
      <c r="H2292" s="1">
        <v>43882</v>
      </c>
      <c r="I2292" s="1">
        <v>45708</v>
      </c>
      <c r="J2292" s="966" t="s">
        <v>20706</v>
      </c>
      <c r="K2292" t="s">
        <v>20707</v>
      </c>
      <c r="L2292" t="s">
        <v>12</v>
      </c>
      <c r="M2292" t="s">
        <v>20706</v>
      </c>
      <c r="N2292" t="s">
        <v>20708</v>
      </c>
    </row>
    <row r="2293" spans="1:14" x14ac:dyDescent="0.25">
      <c r="A2293" s="3">
        <v>2290</v>
      </c>
      <c r="B2293" t="s">
        <v>1530</v>
      </c>
      <c r="C2293" t="s">
        <v>1531</v>
      </c>
      <c r="D2293" t="s">
        <v>1532</v>
      </c>
      <c r="E2293" t="s">
        <v>12</v>
      </c>
      <c r="F2293" t="s">
        <v>1533</v>
      </c>
      <c r="G2293" s="1">
        <v>43840</v>
      </c>
      <c r="H2293" s="1">
        <v>43882</v>
      </c>
      <c r="I2293" s="1">
        <v>45708</v>
      </c>
      <c r="J2293" s="966" t="s">
        <v>20706</v>
      </c>
      <c r="K2293" t="s">
        <v>20707</v>
      </c>
      <c r="L2293" t="s">
        <v>12</v>
      </c>
      <c r="M2293" t="s">
        <v>20706</v>
      </c>
      <c r="N2293" t="s">
        <v>20708</v>
      </c>
    </row>
    <row r="2294" spans="1:14" x14ac:dyDescent="0.25">
      <c r="A2294" s="3">
        <v>2291</v>
      </c>
      <c r="B2294" t="s">
        <v>1530</v>
      </c>
      <c r="C2294" t="s">
        <v>1531</v>
      </c>
      <c r="D2294" t="s">
        <v>1532</v>
      </c>
      <c r="E2294" t="s">
        <v>12</v>
      </c>
      <c r="F2294" t="s">
        <v>1533</v>
      </c>
      <c r="G2294" s="1">
        <v>43840</v>
      </c>
      <c r="H2294" s="1">
        <v>43882</v>
      </c>
      <c r="I2294" s="1">
        <v>45708</v>
      </c>
      <c r="J2294" s="966" t="s">
        <v>20709</v>
      </c>
      <c r="K2294" t="s">
        <v>20710</v>
      </c>
      <c r="L2294" t="s">
        <v>12</v>
      </c>
      <c r="M2294" t="s">
        <v>20709</v>
      </c>
      <c r="N2294" t="s">
        <v>20711</v>
      </c>
    </row>
    <row r="2295" spans="1:14" x14ac:dyDescent="0.25">
      <c r="A2295" s="3">
        <v>2292</v>
      </c>
      <c r="B2295" t="s">
        <v>1530</v>
      </c>
      <c r="C2295" t="s">
        <v>1531</v>
      </c>
      <c r="D2295" t="s">
        <v>1532</v>
      </c>
      <c r="E2295" t="s">
        <v>12</v>
      </c>
      <c r="F2295" t="s">
        <v>1533</v>
      </c>
      <c r="G2295" s="1">
        <v>43840</v>
      </c>
      <c r="H2295" s="1">
        <v>43882</v>
      </c>
      <c r="I2295" s="1">
        <v>45708</v>
      </c>
      <c r="J2295" s="966" t="s">
        <v>20709</v>
      </c>
      <c r="K2295" t="s">
        <v>20710</v>
      </c>
      <c r="L2295" t="s">
        <v>12</v>
      </c>
      <c r="M2295" t="s">
        <v>20709</v>
      </c>
      <c r="N2295" t="s">
        <v>20711</v>
      </c>
    </row>
    <row r="2296" spans="1:14" x14ac:dyDescent="0.25">
      <c r="A2296" s="3">
        <v>2293</v>
      </c>
      <c r="B2296" t="s">
        <v>1530</v>
      </c>
      <c r="C2296" t="s">
        <v>1531</v>
      </c>
      <c r="D2296" t="s">
        <v>1532</v>
      </c>
      <c r="E2296" t="s">
        <v>12</v>
      </c>
      <c r="F2296" t="s">
        <v>1533</v>
      </c>
      <c r="G2296" s="1">
        <v>43840</v>
      </c>
      <c r="H2296" s="1">
        <v>43882</v>
      </c>
      <c r="I2296" s="1">
        <v>45708</v>
      </c>
      <c r="J2296" s="966" t="s">
        <v>20712</v>
      </c>
      <c r="K2296" t="s">
        <v>20713</v>
      </c>
      <c r="L2296" t="s">
        <v>12</v>
      </c>
      <c r="M2296" t="s">
        <v>20712</v>
      </c>
      <c r="N2296" t="s">
        <v>20714</v>
      </c>
    </row>
    <row r="2297" spans="1:14" x14ac:dyDescent="0.25">
      <c r="A2297" s="3">
        <v>2294</v>
      </c>
      <c r="B2297" t="s">
        <v>1530</v>
      </c>
      <c r="C2297" t="s">
        <v>1531</v>
      </c>
      <c r="D2297" t="s">
        <v>1532</v>
      </c>
      <c r="E2297" t="s">
        <v>12</v>
      </c>
      <c r="F2297" t="s">
        <v>1533</v>
      </c>
      <c r="G2297" s="1">
        <v>43840</v>
      </c>
      <c r="H2297" s="1">
        <v>43882</v>
      </c>
      <c r="I2297" s="1">
        <v>45708</v>
      </c>
      <c r="J2297" s="966" t="s">
        <v>20712</v>
      </c>
      <c r="K2297" t="s">
        <v>20713</v>
      </c>
      <c r="L2297" t="s">
        <v>12</v>
      </c>
      <c r="M2297" t="s">
        <v>20712</v>
      </c>
      <c r="N2297" t="s">
        <v>20714</v>
      </c>
    </row>
    <row r="2298" spans="1:14" x14ac:dyDescent="0.25">
      <c r="A2298" s="3">
        <v>2295</v>
      </c>
      <c r="B2298" t="s">
        <v>1530</v>
      </c>
      <c r="C2298" t="s">
        <v>1531</v>
      </c>
      <c r="D2298" t="s">
        <v>1532</v>
      </c>
      <c r="E2298" t="s">
        <v>12</v>
      </c>
      <c r="F2298" t="s">
        <v>1533</v>
      </c>
      <c r="G2298" s="1">
        <v>43840</v>
      </c>
      <c r="H2298" s="1">
        <v>43882</v>
      </c>
      <c r="I2298" s="1">
        <v>45708</v>
      </c>
      <c r="J2298" s="966" t="s">
        <v>20715</v>
      </c>
      <c r="K2298" t="s">
        <v>20716</v>
      </c>
      <c r="L2298" t="s">
        <v>12</v>
      </c>
      <c r="M2298" t="s">
        <v>20715</v>
      </c>
      <c r="N2298" t="s">
        <v>20717</v>
      </c>
    </row>
    <row r="2299" spans="1:14" x14ac:dyDescent="0.25">
      <c r="A2299" s="3">
        <v>2296</v>
      </c>
      <c r="B2299" t="s">
        <v>1530</v>
      </c>
      <c r="C2299" t="s">
        <v>1531</v>
      </c>
      <c r="D2299" t="s">
        <v>1532</v>
      </c>
      <c r="E2299" t="s">
        <v>12</v>
      </c>
      <c r="F2299" t="s">
        <v>1533</v>
      </c>
      <c r="G2299" s="1">
        <v>43840</v>
      </c>
      <c r="H2299" s="1">
        <v>43882</v>
      </c>
      <c r="I2299" s="1">
        <v>45708</v>
      </c>
      <c r="J2299" s="966" t="s">
        <v>20715</v>
      </c>
      <c r="K2299" t="s">
        <v>20716</v>
      </c>
      <c r="L2299" t="s">
        <v>12</v>
      </c>
      <c r="M2299" t="s">
        <v>20715</v>
      </c>
      <c r="N2299" t="s">
        <v>20717</v>
      </c>
    </row>
    <row r="2300" spans="1:14" x14ac:dyDescent="0.25">
      <c r="A2300" s="3">
        <v>2297</v>
      </c>
      <c r="B2300" t="s">
        <v>1530</v>
      </c>
      <c r="C2300" t="s">
        <v>1531</v>
      </c>
      <c r="D2300" t="s">
        <v>1532</v>
      </c>
      <c r="E2300" t="s">
        <v>12</v>
      </c>
      <c r="F2300" t="s">
        <v>1533</v>
      </c>
      <c r="G2300" s="1">
        <v>43840</v>
      </c>
      <c r="H2300" s="1">
        <v>43882</v>
      </c>
      <c r="I2300" s="1">
        <v>45708</v>
      </c>
      <c r="J2300" s="966" t="s">
        <v>20718</v>
      </c>
      <c r="K2300" t="s">
        <v>20719</v>
      </c>
      <c r="L2300" t="s">
        <v>12</v>
      </c>
      <c r="M2300" t="s">
        <v>20718</v>
      </c>
      <c r="N2300" t="s">
        <v>20720</v>
      </c>
    </row>
    <row r="2301" spans="1:14" x14ac:dyDescent="0.25">
      <c r="A2301" s="3">
        <v>2298</v>
      </c>
      <c r="B2301" t="s">
        <v>1530</v>
      </c>
      <c r="C2301" t="s">
        <v>1531</v>
      </c>
      <c r="D2301" t="s">
        <v>1532</v>
      </c>
      <c r="E2301" t="s">
        <v>12</v>
      </c>
      <c r="F2301" t="s">
        <v>1533</v>
      </c>
      <c r="G2301" s="1">
        <v>43840</v>
      </c>
      <c r="H2301" s="1">
        <v>43882</v>
      </c>
      <c r="I2301" s="1">
        <v>45708</v>
      </c>
      <c r="J2301" s="966" t="s">
        <v>20718</v>
      </c>
      <c r="K2301" t="s">
        <v>20719</v>
      </c>
      <c r="L2301" t="s">
        <v>12</v>
      </c>
      <c r="M2301" t="s">
        <v>20718</v>
      </c>
      <c r="N2301" t="s">
        <v>20720</v>
      </c>
    </row>
    <row r="2302" spans="1:14" x14ac:dyDescent="0.25">
      <c r="A2302" s="3">
        <v>2299</v>
      </c>
      <c r="B2302" t="s">
        <v>1543</v>
      </c>
      <c r="C2302" t="s">
        <v>1544</v>
      </c>
      <c r="D2302" t="s">
        <v>1545</v>
      </c>
      <c r="E2302" t="s">
        <v>12</v>
      </c>
      <c r="F2302" t="s">
        <v>1546</v>
      </c>
      <c r="G2302" s="1">
        <v>43840</v>
      </c>
      <c r="H2302" s="1">
        <v>43862</v>
      </c>
      <c r="I2302" s="1">
        <v>45688</v>
      </c>
      <c r="J2302" s="966">
        <v>3023</v>
      </c>
      <c r="K2302" t="s">
        <v>20721</v>
      </c>
      <c r="L2302" t="s">
        <v>12</v>
      </c>
      <c r="N2302" t="s">
        <v>20722</v>
      </c>
    </row>
    <row r="2303" spans="1:14" x14ac:dyDescent="0.25">
      <c r="A2303" s="3">
        <v>2300</v>
      </c>
      <c r="B2303" t="s">
        <v>1543</v>
      </c>
      <c r="C2303" t="s">
        <v>1544</v>
      </c>
      <c r="D2303" t="s">
        <v>1545</v>
      </c>
      <c r="E2303" t="s">
        <v>12</v>
      </c>
      <c r="F2303" t="s">
        <v>1546</v>
      </c>
      <c r="G2303" s="1">
        <v>43840</v>
      </c>
      <c r="H2303" s="1">
        <v>43862</v>
      </c>
      <c r="I2303" s="1">
        <v>45688</v>
      </c>
      <c r="J2303" s="966">
        <v>3023</v>
      </c>
      <c r="K2303" t="s">
        <v>20721</v>
      </c>
      <c r="L2303" t="s">
        <v>12</v>
      </c>
      <c r="M2303" t="s">
        <v>20723</v>
      </c>
      <c r="N2303" t="s">
        <v>20724</v>
      </c>
    </row>
    <row r="2304" spans="1:14" x14ac:dyDescent="0.25">
      <c r="A2304" s="3">
        <v>2301</v>
      </c>
      <c r="B2304" t="s">
        <v>1543</v>
      </c>
      <c r="C2304" t="s">
        <v>1544</v>
      </c>
      <c r="D2304" t="s">
        <v>1545</v>
      </c>
      <c r="E2304" t="s">
        <v>12</v>
      </c>
      <c r="F2304" t="s">
        <v>1546</v>
      </c>
      <c r="G2304" s="1">
        <v>43840</v>
      </c>
      <c r="H2304" s="1">
        <v>43862</v>
      </c>
      <c r="I2304" s="1">
        <v>45688</v>
      </c>
      <c r="J2304" s="966">
        <v>3030</v>
      </c>
      <c r="K2304" t="s">
        <v>20725</v>
      </c>
      <c r="L2304" t="s">
        <v>12</v>
      </c>
      <c r="N2304" t="s">
        <v>20726</v>
      </c>
    </row>
    <row r="2305" spans="1:14" x14ac:dyDescent="0.25">
      <c r="A2305" s="3">
        <v>2302</v>
      </c>
      <c r="B2305" t="s">
        <v>1543</v>
      </c>
      <c r="C2305" t="s">
        <v>1544</v>
      </c>
      <c r="D2305" t="s">
        <v>1545</v>
      </c>
      <c r="E2305" t="s">
        <v>12</v>
      </c>
      <c r="F2305" t="s">
        <v>1546</v>
      </c>
      <c r="G2305" s="1">
        <v>43840</v>
      </c>
      <c r="H2305" s="1">
        <v>43862</v>
      </c>
      <c r="I2305" s="1">
        <v>45688</v>
      </c>
      <c r="J2305" s="966">
        <v>3030</v>
      </c>
      <c r="K2305" t="s">
        <v>20725</v>
      </c>
      <c r="L2305" t="s">
        <v>12</v>
      </c>
      <c r="M2305" t="s">
        <v>20727</v>
      </c>
      <c r="N2305" t="s">
        <v>20728</v>
      </c>
    </row>
    <row r="2306" spans="1:14" x14ac:dyDescent="0.25">
      <c r="A2306" s="3">
        <v>2303</v>
      </c>
      <c r="B2306" t="s">
        <v>1543</v>
      </c>
      <c r="C2306" t="s">
        <v>1544</v>
      </c>
      <c r="D2306" t="s">
        <v>1545</v>
      </c>
      <c r="E2306" t="s">
        <v>12</v>
      </c>
      <c r="F2306" t="s">
        <v>1546</v>
      </c>
      <c r="G2306" s="1">
        <v>43840</v>
      </c>
      <c r="H2306" s="1">
        <v>43862</v>
      </c>
      <c r="I2306" s="1">
        <v>45688</v>
      </c>
      <c r="J2306" s="966">
        <v>3031</v>
      </c>
      <c r="K2306" t="s">
        <v>20729</v>
      </c>
      <c r="L2306" t="s">
        <v>12</v>
      </c>
      <c r="N2306" t="s">
        <v>20730</v>
      </c>
    </row>
    <row r="2307" spans="1:14" x14ac:dyDescent="0.25">
      <c r="A2307" s="3">
        <v>2304</v>
      </c>
      <c r="B2307" t="s">
        <v>1543</v>
      </c>
      <c r="C2307" t="s">
        <v>1544</v>
      </c>
      <c r="D2307" t="s">
        <v>1545</v>
      </c>
      <c r="E2307" t="s">
        <v>12</v>
      </c>
      <c r="F2307" t="s">
        <v>1546</v>
      </c>
      <c r="G2307" s="1">
        <v>43840</v>
      </c>
      <c r="H2307" s="1">
        <v>43862</v>
      </c>
      <c r="I2307" s="1">
        <v>45688</v>
      </c>
      <c r="J2307" s="966">
        <v>3031</v>
      </c>
      <c r="K2307" t="s">
        <v>20729</v>
      </c>
      <c r="L2307" t="s">
        <v>12</v>
      </c>
      <c r="M2307" t="s">
        <v>20731</v>
      </c>
      <c r="N2307" t="s">
        <v>20732</v>
      </c>
    </row>
    <row r="2308" spans="1:14" x14ac:dyDescent="0.25">
      <c r="A2308" s="3">
        <v>2305</v>
      </c>
      <c r="B2308" t="s">
        <v>1366</v>
      </c>
      <c r="C2308" t="s">
        <v>1367</v>
      </c>
      <c r="D2308" t="s">
        <v>1368</v>
      </c>
      <c r="E2308" t="s">
        <v>12</v>
      </c>
      <c r="F2308" t="s">
        <v>1529</v>
      </c>
      <c r="G2308" s="1">
        <v>43840</v>
      </c>
      <c r="H2308" s="1">
        <v>43862</v>
      </c>
      <c r="I2308" s="1">
        <v>45688</v>
      </c>
      <c r="J2308" s="966" t="s">
        <v>20733</v>
      </c>
      <c r="K2308" t="s">
        <v>20734</v>
      </c>
      <c r="L2308" t="s">
        <v>12</v>
      </c>
      <c r="M2308" t="s">
        <v>20733</v>
      </c>
      <c r="N2308" t="s">
        <v>20735</v>
      </c>
    </row>
    <row r="2309" spans="1:14" x14ac:dyDescent="0.25">
      <c r="A2309" s="3">
        <v>2306</v>
      </c>
      <c r="B2309" t="s">
        <v>1495</v>
      </c>
      <c r="C2309" t="s">
        <v>1496</v>
      </c>
      <c r="D2309" t="s">
        <v>1497</v>
      </c>
      <c r="E2309" t="s">
        <v>12</v>
      </c>
      <c r="F2309" t="s">
        <v>1498</v>
      </c>
      <c r="G2309" s="1">
        <v>43840</v>
      </c>
      <c r="H2309" s="1">
        <v>43862</v>
      </c>
      <c r="I2309" s="1">
        <v>45688</v>
      </c>
      <c r="J2309" s="966" t="s">
        <v>20736</v>
      </c>
      <c r="K2309" t="s">
        <v>20737</v>
      </c>
      <c r="L2309" t="s">
        <v>12</v>
      </c>
      <c r="M2309" t="s">
        <v>20736</v>
      </c>
      <c r="N2309" t="s">
        <v>20738</v>
      </c>
    </row>
    <row r="2310" spans="1:14" x14ac:dyDescent="0.25">
      <c r="A2310" s="3">
        <v>2307</v>
      </c>
      <c r="B2310" t="s">
        <v>1499</v>
      </c>
      <c r="C2310" t="s">
        <v>1500</v>
      </c>
      <c r="D2310" t="s">
        <v>1501</v>
      </c>
      <c r="E2310" t="s">
        <v>12</v>
      </c>
      <c r="F2310" t="s">
        <v>1502</v>
      </c>
      <c r="G2310" s="1">
        <v>43840</v>
      </c>
      <c r="H2310" s="1">
        <v>43862</v>
      </c>
      <c r="I2310" s="1">
        <v>45688</v>
      </c>
      <c r="J2310" s="966" t="s">
        <v>20739</v>
      </c>
      <c r="K2310" t="s">
        <v>20740</v>
      </c>
      <c r="L2310" t="s">
        <v>12</v>
      </c>
      <c r="M2310" t="s">
        <v>20739</v>
      </c>
      <c r="N2310" t="s">
        <v>20741</v>
      </c>
    </row>
    <row r="2311" spans="1:14" x14ac:dyDescent="0.25">
      <c r="A2311" s="3">
        <v>2308</v>
      </c>
      <c r="B2311" t="s">
        <v>1503</v>
      </c>
      <c r="C2311" t="s">
        <v>1504</v>
      </c>
      <c r="D2311" t="s">
        <v>1505</v>
      </c>
      <c r="E2311" t="s">
        <v>12</v>
      </c>
      <c r="F2311" t="s">
        <v>1506</v>
      </c>
      <c r="G2311" s="1">
        <v>43836</v>
      </c>
      <c r="H2311" s="1">
        <v>43838</v>
      </c>
      <c r="I2311" s="1">
        <v>44933</v>
      </c>
      <c r="J2311" s="966" t="s">
        <v>11901</v>
      </c>
      <c r="K2311" t="s">
        <v>11903</v>
      </c>
      <c r="L2311" t="s">
        <v>12</v>
      </c>
      <c r="M2311" t="s">
        <v>11901</v>
      </c>
      <c r="N2311" t="s">
        <v>11902</v>
      </c>
    </row>
    <row r="2312" spans="1:14" x14ac:dyDescent="0.25">
      <c r="A2312" s="3">
        <v>2309</v>
      </c>
      <c r="B2312" t="s">
        <v>1503</v>
      </c>
      <c r="C2312" t="s">
        <v>1504</v>
      </c>
      <c r="D2312" t="s">
        <v>1505</v>
      </c>
      <c r="E2312" t="s">
        <v>12</v>
      </c>
      <c r="F2312" t="s">
        <v>1506</v>
      </c>
      <c r="G2312" s="1">
        <v>43836</v>
      </c>
      <c r="H2312" s="1">
        <v>43838</v>
      </c>
      <c r="I2312" s="1">
        <v>44933</v>
      </c>
      <c r="J2312" s="966" t="s">
        <v>11907</v>
      </c>
      <c r="K2312" t="s">
        <v>11909</v>
      </c>
      <c r="L2312" t="s">
        <v>12</v>
      </c>
      <c r="M2312" t="s">
        <v>11907</v>
      </c>
      <c r="N2312" t="s">
        <v>11908</v>
      </c>
    </row>
    <row r="2313" spans="1:14" x14ac:dyDescent="0.25">
      <c r="A2313" s="3">
        <v>2310</v>
      </c>
      <c r="B2313" t="s">
        <v>1512</v>
      </c>
      <c r="C2313" t="s">
        <v>1513</v>
      </c>
      <c r="D2313" t="s">
        <v>1514</v>
      </c>
      <c r="E2313" t="s">
        <v>12</v>
      </c>
      <c r="F2313" t="s">
        <v>1515</v>
      </c>
      <c r="G2313" s="1">
        <v>43843</v>
      </c>
      <c r="H2313" s="1">
        <v>43862</v>
      </c>
      <c r="I2313" s="1">
        <v>44227</v>
      </c>
      <c r="J2313" s="966" t="s">
        <v>5160</v>
      </c>
      <c r="K2313" t="s">
        <v>5162</v>
      </c>
      <c r="L2313" t="s">
        <v>12</v>
      </c>
      <c r="M2313" t="s">
        <v>5160</v>
      </c>
      <c r="N2313" t="s">
        <v>5161</v>
      </c>
    </row>
    <row r="2314" spans="1:14" x14ac:dyDescent="0.25">
      <c r="A2314" s="3">
        <v>2311</v>
      </c>
      <c r="B2314" t="s">
        <v>1512</v>
      </c>
      <c r="C2314" t="s">
        <v>1513</v>
      </c>
      <c r="D2314" t="s">
        <v>1514</v>
      </c>
      <c r="E2314" t="s">
        <v>12</v>
      </c>
      <c r="F2314" t="s">
        <v>1515</v>
      </c>
      <c r="G2314" s="1">
        <v>43843</v>
      </c>
      <c r="H2314" s="1">
        <v>43862</v>
      </c>
      <c r="I2314" s="1">
        <v>44227</v>
      </c>
      <c r="J2314" s="966" t="s">
        <v>5160</v>
      </c>
      <c r="K2314" t="s">
        <v>5162</v>
      </c>
      <c r="L2314" t="s">
        <v>12</v>
      </c>
      <c r="M2314" t="s">
        <v>5160</v>
      </c>
      <c r="N2314" t="s">
        <v>5161</v>
      </c>
    </row>
    <row r="2315" spans="1:14" x14ac:dyDescent="0.25">
      <c r="A2315" s="3">
        <v>2312</v>
      </c>
      <c r="B2315" t="s">
        <v>1512</v>
      </c>
      <c r="C2315" t="s">
        <v>1513</v>
      </c>
      <c r="D2315" t="s">
        <v>1514</v>
      </c>
      <c r="E2315" t="s">
        <v>12</v>
      </c>
      <c r="F2315" t="s">
        <v>1515</v>
      </c>
      <c r="G2315" s="1">
        <v>43843</v>
      </c>
      <c r="H2315" s="1">
        <v>43862</v>
      </c>
      <c r="I2315" s="1">
        <v>44227</v>
      </c>
      <c r="J2315" s="966" t="s">
        <v>5160</v>
      </c>
      <c r="K2315" t="s">
        <v>5162</v>
      </c>
      <c r="L2315" t="s">
        <v>12</v>
      </c>
      <c r="M2315" t="s">
        <v>5160</v>
      </c>
      <c r="N2315" t="s">
        <v>5161</v>
      </c>
    </row>
    <row r="2316" spans="1:14" x14ac:dyDescent="0.25">
      <c r="A2316" s="3">
        <v>2313</v>
      </c>
      <c r="B2316" t="s">
        <v>1459</v>
      </c>
      <c r="C2316" t="s">
        <v>1460</v>
      </c>
      <c r="D2316" t="s">
        <v>1461</v>
      </c>
      <c r="E2316" t="s">
        <v>12</v>
      </c>
      <c r="F2316" t="s">
        <v>1462</v>
      </c>
      <c r="G2316" s="1">
        <v>43829</v>
      </c>
      <c r="H2316" s="1">
        <v>43831</v>
      </c>
      <c r="I2316" s="1">
        <v>45657</v>
      </c>
      <c r="J2316" s="966">
        <v>1385</v>
      </c>
      <c r="K2316" t="s">
        <v>9454</v>
      </c>
      <c r="L2316" t="s">
        <v>12</v>
      </c>
      <c r="M2316" t="s">
        <v>9452</v>
      </c>
      <c r="N2316" t="s">
        <v>9453</v>
      </c>
    </row>
    <row r="2317" spans="1:14" x14ac:dyDescent="0.25">
      <c r="A2317" s="3">
        <v>2314</v>
      </c>
      <c r="B2317" t="s">
        <v>1517</v>
      </c>
      <c r="C2317" t="s">
        <v>1518</v>
      </c>
      <c r="D2317" t="s">
        <v>1519</v>
      </c>
      <c r="E2317" t="s">
        <v>12</v>
      </c>
      <c r="F2317" t="s">
        <v>1520</v>
      </c>
      <c r="G2317" s="1">
        <v>43846</v>
      </c>
      <c r="H2317" s="1">
        <v>43868</v>
      </c>
      <c r="I2317" s="1">
        <v>44963</v>
      </c>
      <c r="J2317" s="966" t="s">
        <v>7334</v>
      </c>
      <c r="K2317" t="s">
        <v>7336</v>
      </c>
      <c r="L2317" t="s">
        <v>12</v>
      </c>
      <c r="M2317" t="s">
        <v>7334</v>
      </c>
      <c r="N2317" t="s">
        <v>7335</v>
      </c>
    </row>
    <row r="2318" spans="1:14" x14ac:dyDescent="0.25">
      <c r="A2318" s="3">
        <v>2315</v>
      </c>
      <c r="B2318" t="s">
        <v>1517</v>
      </c>
      <c r="C2318" t="s">
        <v>1518</v>
      </c>
      <c r="D2318" t="s">
        <v>1519</v>
      </c>
      <c r="E2318" t="s">
        <v>12</v>
      </c>
      <c r="F2318" t="s">
        <v>1520</v>
      </c>
      <c r="G2318" s="1">
        <v>43846</v>
      </c>
      <c r="H2318" s="1">
        <v>43868</v>
      </c>
      <c r="I2318" s="1">
        <v>44963</v>
      </c>
      <c r="J2318" s="966" t="s">
        <v>7343</v>
      </c>
      <c r="K2318" t="s">
        <v>7345</v>
      </c>
      <c r="L2318" t="s">
        <v>12</v>
      </c>
      <c r="M2318" t="s">
        <v>7343</v>
      </c>
      <c r="N2318" t="s">
        <v>7344</v>
      </c>
    </row>
    <row r="2319" spans="1:14" x14ac:dyDescent="0.25">
      <c r="A2319" s="3">
        <v>2316</v>
      </c>
      <c r="B2319" t="s">
        <v>1564</v>
      </c>
      <c r="C2319" t="s">
        <v>1565</v>
      </c>
      <c r="D2319" t="s">
        <v>1566</v>
      </c>
      <c r="E2319" t="s">
        <v>12</v>
      </c>
      <c r="F2319" t="s">
        <v>1567</v>
      </c>
      <c r="G2319" s="1">
        <v>43857</v>
      </c>
      <c r="H2319" s="1">
        <v>43867</v>
      </c>
      <c r="I2319" s="1">
        <v>44962</v>
      </c>
      <c r="J2319" s="966" t="s">
        <v>20742</v>
      </c>
      <c r="K2319" t="s">
        <v>20743</v>
      </c>
      <c r="L2319" t="s">
        <v>12</v>
      </c>
      <c r="M2319" t="s">
        <v>20742</v>
      </c>
      <c r="N2319" t="s">
        <v>20744</v>
      </c>
    </row>
    <row r="2320" spans="1:14" x14ac:dyDescent="0.25">
      <c r="A2320" s="3">
        <v>2317</v>
      </c>
      <c r="B2320" t="s">
        <v>1547</v>
      </c>
      <c r="C2320" t="s">
        <v>1548</v>
      </c>
      <c r="D2320" t="s">
        <v>1549</v>
      </c>
      <c r="E2320" t="s">
        <v>12</v>
      </c>
      <c r="F2320" t="s">
        <v>1550</v>
      </c>
      <c r="G2320" s="1">
        <v>43853</v>
      </c>
      <c r="H2320" s="1">
        <v>43886</v>
      </c>
      <c r="I2320" s="1">
        <v>44981</v>
      </c>
      <c r="J2320" s="966" t="s">
        <v>10379</v>
      </c>
      <c r="K2320" t="s">
        <v>10381</v>
      </c>
      <c r="L2320" t="s">
        <v>12</v>
      </c>
      <c r="M2320" t="s">
        <v>10379</v>
      </c>
      <c r="N2320" t="s">
        <v>10380</v>
      </c>
    </row>
    <row r="2321" spans="1:14" x14ac:dyDescent="0.25">
      <c r="A2321" s="3">
        <v>2318</v>
      </c>
      <c r="B2321" t="s">
        <v>1547</v>
      </c>
      <c r="C2321" t="s">
        <v>1548</v>
      </c>
      <c r="D2321" t="s">
        <v>1549</v>
      </c>
      <c r="E2321" t="s">
        <v>12</v>
      </c>
      <c r="F2321" t="s">
        <v>1550</v>
      </c>
      <c r="G2321" s="1">
        <v>43853</v>
      </c>
      <c r="H2321" s="1">
        <v>43886</v>
      </c>
      <c r="I2321" s="1">
        <v>44981</v>
      </c>
      <c r="J2321" s="966" t="s">
        <v>10386</v>
      </c>
      <c r="K2321" t="s">
        <v>10388</v>
      </c>
      <c r="L2321" t="s">
        <v>12</v>
      </c>
      <c r="M2321" t="s">
        <v>10386</v>
      </c>
      <c r="N2321" t="s">
        <v>10387</v>
      </c>
    </row>
    <row r="2322" spans="1:14" x14ac:dyDescent="0.25">
      <c r="A2322" s="3">
        <v>2319</v>
      </c>
      <c r="B2322" t="s">
        <v>1585</v>
      </c>
      <c r="C2322" t="s">
        <v>1586</v>
      </c>
      <c r="D2322" t="s">
        <v>1587</v>
      </c>
      <c r="E2322" t="s">
        <v>12</v>
      </c>
      <c r="F2322" t="s">
        <v>1588</v>
      </c>
      <c r="G2322" s="1">
        <v>43860</v>
      </c>
      <c r="H2322" s="1">
        <v>43875</v>
      </c>
      <c r="I2322" s="1">
        <v>44970</v>
      </c>
      <c r="J2322" s="966" t="s">
        <v>7479</v>
      </c>
      <c r="K2322" t="s">
        <v>7481</v>
      </c>
      <c r="L2322" t="s">
        <v>12</v>
      </c>
      <c r="M2322" t="s">
        <v>7479</v>
      </c>
      <c r="N2322" t="s">
        <v>7480</v>
      </c>
    </row>
    <row r="2323" spans="1:14" x14ac:dyDescent="0.25">
      <c r="A2323" s="3">
        <v>2320</v>
      </c>
      <c r="B2323" t="s">
        <v>1585</v>
      </c>
      <c r="C2323" t="s">
        <v>1586</v>
      </c>
      <c r="D2323" t="s">
        <v>1587</v>
      </c>
      <c r="E2323" t="s">
        <v>12</v>
      </c>
      <c r="F2323" t="s">
        <v>1588</v>
      </c>
      <c r="G2323" s="1">
        <v>43860</v>
      </c>
      <c r="H2323" s="1">
        <v>43875</v>
      </c>
      <c r="I2323" s="1">
        <v>44970</v>
      </c>
      <c r="J2323" s="966" t="s">
        <v>7489</v>
      </c>
      <c r="K2323" t="s">
        <v>7491</v>
      </c>
      <c r="L2323" t="s">
        <v>12</v>
      </c>
      <c r="M2323" t="s">
        <v>7489</v>
      </c>
      <c r="N2323" t="s">
        <v>7490</v>
      </c>
    </row>
    <row r="2324" spans="1:14" x14ac:dyDescent="0.25">
      <c r="A2324" s="3">
        <v>2321</v>
      </c>
      <c r="B2324" t="s">
        <v>1585</v>
      </c>
      <c r="C2324" t="s">
        <v>1586</v>
      </c>
      <c r="D2324" t="s">
        <v>1587</v>
      </c>
      <c r="E2324" t="s">
        <v>12</v>
      </c>
      <c r="F2324" t="s">
        <v>1588</v>
      </c>
      <c r="G2324" s="1">
        <v>43860</v>
      </c>
      <c r="H2324" s="1">
        <v>43875</v>
      </c>
      <c r="I2324" s="1">
        <v>44970</v>
      </c>
      <c r="J2324" s="966" t="s">
        <v>7495</v>
      </c>
      <c r="K2324" t="s">
        <v>7497</v>
      </c>
      <c r="L2324" t="s">
        <v>12</v>
      </c>
      <c r="M2324" t="s">
        <v>7495</v>
      </c>
      <c r="N2324" t="s">
        <v>7496</v>
      </c>
    </row>
    <row r="2325" spans="1:14" x14ac:dyDescent="0.25">
      <c r="A2325" s="3">
        <v>2322</v>
      </c>
      <c r="B2325" t="s">
        <v>1585</v>
      </c>
      <c r="C2325" t="s">
        <v>1586</v>
      </c>
      <c r="D2325" t="s">
        <v>1587</v>
      </c>
      <c r="E2325" t="s">
        <v>12</v>
      </c>
      <c r="F2325" t="s">
        <v>1588</v>
      </c>
      <c r="G2325" s="1">
        <v>43860</v>
      </c>
      <c r="H2325" s="1">
        <v>43875</v>
      </c>
      <c r="I2325" s="1">
        <v>44970</v>
      </c>
      <c r="J2325" s="966" t="s">
        <v>7501</v>
      </c>
      <c r="K2325" t="s">
        <v>7503</v>
      </c>
      <c r="L2325" t="s">
        <v>12</v>
      </c>
      <c r="M2325" t="s">
        <v>7501</v>
      </c>
      <c r="N2325" t="s">
        <v>7502</v>
      </c>
    </row>
    <row r="2326" spans="1:14" x14ac:dyDescent="0.25">
      <c r="A2326" s="3">
        <v>2323</v>
      </c>
      <c r="B2326" t="s">
        <v>1585</v>
      </c>
      <c r="C2326" t="s">
        <v>1586</v>
      </c>
      <c r="D2326" t="s">
        <v>1587</v>
      </c>
      <c r="E2326" t="s">
        <v>12</v>
      </c>
      <c r="F2326" t="s">
        <v>1588</v>
      </c>
      <c r="G2326" s="1">
        <v>43860</v>
      </c>
      <c r="H2326" s="1">
        <v>43875</v>
      </c>
      <c r="I2326" s="1">
        <v>44970</v>
      </c>
      <c r="J2326" s="966" t="s">
        <v>7504</v>
      </c>
      <c r="K2326" t="s">
        <v>7506</v>
      </c>
      <c r="L2326" t="s">
        <v>12</v>
      </c>
      <c r="M2326" t="s">
        <v>7504</v>
      </c>
      <c r="N2326" t="s">
        <v>7505</v>
      </c>
    </row>
    <row r="2327" spans="1:14" x14ac:dyDescent="0.25">
      <c r="A2327" s="3">
        <v>2324</v>
      </c>
      <c r="B2327" t="s">
        <v>1585</v>
      </c>
      <c r="C2327" t="s">
        <v>1586</v>
      </c>
      <c r="D2327" t="s">
        <v>1587</v>
      </c>
      <c r="E2327" t="s">
        <v>12</v>
      </c>
      <c r="F2327" t="s">
        <v>1588</v>
      </c>
      <c r="G2327" s="1">
        <v>43860</v>
      </c>
      <c r="H2327" s="1">
        <v>43875</v>
      </c>
      <c r="I2327" s="1">
        <v>44970</v>
      </c>
      <c r="J2327" s="966" t="s">
        <v>7510</v>
      </c>
      <c r="K2327" t="s">
        <v>7512</v>
      </c>
      <c r="L2327" t="s">
        <v>12</v>
      </c>
      <c r="M2327" t="s">
        <v>7510</v>
      </c>
      <c r="N2327" t="s">
        <v>7511</v>
      </c>
    </row>
    <row r="2328" spans="1:14" x14ac:dyDescent="0.25">
      <c r="A2328" s="3">
        <v>2325</v>
      </c>
      <c r="B2328" t="s">
        <v>1585</v>
      </c>
      <c r="C2328" t="s">
        <v>1586</v>
      </c>
      <c r="D2328" t="s">
        <v>1587</v>
      </c>
      <c r="E2328" t="s">
        <v>12</v>
      </c>
      <c r="F2328" t="s">
        <v>1588</v>
      </c>
      <c r="G2328" s="1">
        <v>43860</v>
      </c>
      <c r="H2328" s="1">
        <v>43875</v>
      </c>
      <c r="I2328" s="1">
        <v>44970</v>
      </c>
      <c r="J2328" s="966" t="s">
        <v>7516</v>
      </c>
      <c r="K2328" t="s">
        <v>7518</v>
      </c>
      <c r="L2328" t="s">
        <v>12</v>
      </c>
      <c r="M2328" t="s">
        <v>7516</v>
      </c>
      <c r="N2328" t="s">
        <v>7517</v>
      </c>
    </row>
    <row r="2329" spans="1:14" x14ac:dyDescent="0.25">
      <c r="A2329" s="3">
        <v>2326</v>
      </c>
      <c r="B2329" t="s">
        <v>1585</v>
      </c>
      <c r="C2329" t="s">
        <v>1586</v>
      </c>
      <c r="D2329" t="s">
        <v>1587</v>
      </c>
      <c r="E2329" t="s">
        <v>12</v>
      </c>
      <c r="F2329" t="s">
        <v>1588</v>
      </c>
      <c r="G2329" s="1">
        <v>43860</v>
      </c>
      <c r="H2329" s="1">
        <v>43875</v>
      </c>
      <c r="I2329" s="1">
        <v>44970</v>
      </c>
      <c r="J2329" s="966" t="s">
        <v>7522</v>
      </c>
      <c r="K2329" t="s">
        <v>7524</v>
      </c>
      <c r="L2329" t="s">
        <v>12</v>
      </c>
      <c r="M2329" t="s">
        <v>7522</v>
      </c>
      <c r="N2329" t="s">
        <v>7523</v>
      </c>
    </row>
    <row r="2330" spans="1:14" x14ac:dyDescent="0.25">
      <c r="A2330" s="3">
        <v>2327</v>
      </c>
      <c r="B2330" t="s">
        <v>1585</v>
      </c>
      <c r="C2330" t="s">
        <v>1586</v>
      </c>
      <c r="D2330" t="s">
        <v>1587</v>
      </c>
      <c r="E2330" t="s">
        <v>12</v>
      </c>
      <c r="F2330" t="s">
        <v>1588</v>
      </c>
      <c r="G2330" s="1">
        <v>43860</v>
      </c>
      <c r="H2330" s="1">
        <v>43875</v>
      </c>
      <c r="I2330" s="1">
        <v>44970</v>
      </c>
      <c r="J2330" s="966" t="s">
        <v>7528</v>
      </c>
      <c r="K2330" t="s">
        <v>7530</v>
      </c>
      <c r="L2330" t="s">
        <v>12</v>
      </c>
      <c r="M2330" t="s">
        <v>7528</v>
      </c>
      <c r="N2330" t="s">
        <v>7529</v>
      </c>
    </row>
    <row r="2331" spans="1:14" x14ac:dyDescent="0.25">
      <c r="A2331" s="3">
        <v>2328</v>
      </c>
      <c r="B2331" t="s">
        <v>1585</v>
      </c>
      <c r="C2331" t="s">
        <v>1586</v>
      </c>
      <c r="D2331" t="s">
        <v>1587</v>
      </c>
      <c r="E2331" t="s">
        <v>12</v>
      </c>
      <c r="F2331" t="s">
        <v>1588</v>
      </c>
      <c r="G2331" s="1">
        <v>43860</v>
      </c>
      <c r="H2331" s="1">
        <v>43875</v>
      </c>
      <c r="I2331" s="1">
        <v>44970</v>
      </c>
      <c r="J2331" s="966" t="s">
        <v>7534</v>
      </c>
      <c r="K2331" t="s">
        <v>7536</v>
      </c>
      <c r="L2331" t="s">
        <v>12</v>
      </c>
      <c r="M2331" t="s">
        <v>7534</v>
      </c>
      <c r="N2331" t="s">
        <v>7535</v>
      </c>
    </row>
    <row r="2332" spans="1:14" x14ac:dyDescent="0.25">
      <c r="A2332" s="3">
        <v>2329</v>
      </c>
      <c r="B2332" t="s">
        <v>1585</v>
      </c>
      <c r="C2332" t="s">
        <v>1586</v>
      </c>
      <c r="D2332" t="s">
        <v>1587</v>
      </c>
      <c r="E2332" t="s">
        <v>12</v>
      </c>
      <c r="F2332" t="s">
        <v>1588</v>
      </c>
      <c r="G2332" s="1">
        <v>43860</v>
      </c>
      <c r="H2332" s="1">
        <v>43875</v>
      </c>
      <c r="I2332" s="1">
        <v>44970</v>
      </c>
      <c r="J2332" s="966" t="s">
        <v>7537</v>
      </c>
      <c r="K2332" t="s">
        <v>7539</v>
      </c>
      <c r="L2332" t="s">
        <v>12</v>
      </c>
      <c r="M2332" t="s">
        <v>7537</v>
      </c>
      <c r="N2332" t="s">
        <v>7538</v>
      </c>
    </row>
    <row r="2333" spans="1:14" x14ac:dyDescent="0.25">
      <c r="A2333" s="3">
        <v>2330</v>
      </c>
      <c r="B2333" t="s">
        <v>1560</v>
      </c>
      <c r="C2333" t="s">
        <v>1561</v>
      </c>
      <c r="D2333" t="s">
        <v>1562</v>
      </c>
      <c r="E2333" t="s">
        <v>12</v>
      </c>
      <c r="F2333" t="s">
        <v>1563</v>
      </c>
      <c r="G2333" s="1">
        <v>43852</v>
      </c>
      <c r="H2333" s="1">
        <v>43860</v>
      </c>
      <c r="I2333" s="1">
        <v>45320</v>
      </c>
      <c r="J2333" s="966" t="s">
        <v>10087</v>
      </c>
      <c r="K2333" t="s">
        <v>10089</v>
      </c>
      <c r="L2333" t="s">
        <v>12</v>
      </c>
      <c r="M2333" t="s">
        <v>10087</v>
      </c>
      <c r="N2333" t="s">
        <v>10088</v>
      </c>
    </row>
    <row r="2334" spans="1:14" x14ac:dyDescent="0.25">
      <c r="A2334" s="3">
        <v>2331</v>
      </c>
      <c r="B2334" t="s">
        <v>1589</v>
      </c>
      <c r="C2334" t="s">
        <v>1590</v>
      </c>
      <c r="D2334" t="s">
        <v>1591</v>
      </c>
      <c r="E2334" t="s">
        <v>12</v>
      </c>
      <c r="F2334" t="s">
        <v>1592</v>
      </c>
      <c r="G2334" s="1">
        <v>43860</v>
      </c>
      <c r="H2334" s="1">
        <v>43875</v>
      </c>
      <c r="I2334" s="1">
        <v>44970</v>
      </c>
      <c r="J2334" s="966" t="s">
        <v>7544</v>
      </c>
      <c r="K2334" t="s">
        <v>7546</v>
      </c>
      <c r="L2334" t="s">
        <v>12</v>
      </c>
      <c r="M2334" t="s">
        <v>7544</v>
      </c>
      <c r="N2334" t="s">
        <v>7545</v>
      </c>
    </row>
    <row r="2335" spans="1:14" x14ac:dyDescent="0.25">
      <c r="A2335" s="3">
        <v>2332</v>
      </c>
      <c r="B2335" t="s">
        <v>1589</v>
      </c>
      <c r="C2335" t="s">
        <v>1590</v>
      </c>
      <c r="D2335" t="s">
        <v>1591</v>
      </c>
      <c r="E2335" t="s">
        <v>12</v>
      </c>
      <c r="F2335" t="s">
        <v>1592</v>
      </c>
      <c r="G2335" s="1">
        <v>43860</v>
      </c>
      <c r="H2335" s="1">
        <v>43875</v>
      </c>
      <c r="I2335" s="1">
        <v>44970</v>
      </c>
      <c r="J2335" s="966" t="s">
        <v>7550</v>
      </c>
      <c r="K2335" t="s">
        <v>7552</v>
      </c>
      <c r="L2335" t="s">
        <v>12</v>
      </c>
      <c r="M2335" t="s">
        <v>7550</v>
      </c>
      <c r="N2335" t="s">
        <v>7551</v>
      </c>
    </row>
    <row r="2336" spans="1:14" x14ac:dyDescent="0.25">
      <c r="A2336" s="3">
        <v>2333</v>
      </c>
      <c r="B2336" t="s">
        <v>1568</v>
      </c>
      <c r="C2336" t="s">
        <v>1569</v>
      </c>
      <c r="D2336" t="s">
        <v>1570</v>
      </c>
      <c r="E2336" t="s">
        <v>12</v>
      </c>
      <c r="F2336" t="s">
        <v>1576</v>
      </c>
      <c r="G2336" s="1">
        <v>43861</v>
      </c>
      <c r="H2336" s="1">
        <v>43876</v>
      </c>
      <c r="I2336" s="1">
        <v>45336</v>
      </c>
      <c r="J2336" s="966" t="s">
        <v>10107</v>
      </c>
      <c r="K2336" t="s">
        <v>10109</v>
      </c>
      <c r="L2336" t="s">
        <v>12</v>
      </c>
      <c r="M2336" t="s">
        <v>10107</v>
      </c>
      <c r="N2336" t="s">
        <v>10108</v>
      </c>
    </row>
    <row r="2337" spans="1:14" x14ac:dyDescent="0.25">
      <c r="A2337" s="3">
        <v>2334</v>
      </c>
      <c r="B2337" t="s">
        <v>1568</v>
      </c>
      <c r="C2337" t="s">
        <v>1569</v>
      </c>
      <c r="D2337" t="s">
        <v>1570</v>
      </c>
      <c r="E2337" t="s">
        <v>12</v>
      </c>
      <c r="F2337" t="s">
        <v>1571</v>
      </c>
      <c r="G2337" s="1">
        <v>43861</v>
      </c>
      <c r="H2337" s="1">
        <v>43867</v>
      </c>
      <c r="I2337" s="1">
        <v>45327</v>
      </c>
      <c r="J2337" s="966" t="s">
        <v>10095</v>
      </c>
      <c r="K2337" t="s">
        <v>10097</v>
      </c>
      <c r="L2337" t="s">
        <v>12</v>
      </c>
      <c r="M2337" t="s">
        <v>10095</v>
      </c>
      <c r="N2337" t="s">
        <v>10096</v>
      </c>
    </row>
    <row r="2338" spans="1:14" x14ac:dyDescent="0.25">
      <c r="A2338" s="3">
        <v>2335</v>
      </c>
      <c r="B2338" t="s">
        <v>1551</v>
      </c>
      <c r="C2338" t="s">
        <v>1552</v>
      </c>
      <c r="D2338" t="s">
        <v>1553</v>
      </c>
      <c r="E2338" t="s">
        <v>12</v>
      </c>
      <c r="F2338" t="s">
        <v>1554</v>
      </c>
      <c r="G2338" s="1">
        <v>43853</v>
      </c>
      <c r="H2338" s="1">
        <v>43858</v>
      </c>
      <c r="I2338" s="1">
        <v>44953</v>
      </c>
      <c r="J2338" s="966" t="s">
        <v>10392</v>
      </c>
      <c r="K2338" t="s">
        <v>10394</v>
      </c>
      <c r="L2338" t="s">
        <v>10393</v>
      </c>
      <c r="M2338" t="s">
        <v>10392</v>
      </c>
      <c r="N2338" t="s">
        <v>10393</v>
      </c>
    </row>
    <row r="2339" spans="1:14" x14ac:dyDescent="0.25">
      <c r="A2339" s="3">
        <v>2336</v>
      </c>
      <c r="B2339" t="s">
        <v>1593</v>
      </c>
      <c r="C2339" t="s">
        <v>1594</v>
      </c>
      <c r="D2339" t="s">
        <v>1595</v>
      </c>
      <c r="E2339" t="s">
        <v>12</v>
      </c>
      <c r="F2339" t="s">
        <v>1596</v>
      </c>
      <c r="G2339" s="1">
        <v>43866</v>
      </c>
      <c r="H2339" s="1">
        <v>43867</v>
      </c>
      <c r="I2339" s="1">
        <v>44962</v>
      </c>
      <c r="J2339" s="966" t="s">
        <v>10400</v>
      </c>
      <c r="K2339" t="s">
        <v>10402</v>
      </c>
      <c r="L2339" t="s">
        <v>12</v>
      </c>
      <c r="M2339" t="s">
        <v>10400</v>
      </c>
      <c r="N2339" t="s">
        <v>10401</v>
      </c>
    </row>
    <row r="2340" spans="1:14" x14ac:dyDescent="0.25">
      <c r="A2340" s="3">
        <v>2337</v>
      </c>
      <c r="B2340" t="s">
        <v>1593</v>
      </c>
      <c r="C2340" t="s">
        <v>1594</v>
      </c>
      <c r="D2340" t="s">
        <v>1595</v>
      </c>
      <c r="E2340" t="s">
        <v>12</v>
      </c>
      <c r="F2340" t="s">
        <v>1596</v>
      </c>
      <c r="G2340" s="1">
        <v>43866</v>
      </c>
      <c r="H2340" s="1">
        <v>43867</v>
      </c>
      <c r="I2340" s="1">
        <v>44962</v>
      </c>
      <c r="J2340" s="966" t="s">
        <v>10407</v>
      </c>
      <c r="K2340" t="s">
        <v>10409</v>
      </c>
      <c r="L2340" t="s">
        <v>12</v>
      </c>
      <c r="M2340" t="s">
        <v>10407</v>
      </c>
      <c r="N2340" t="s">
        <v>10408</v>
      </c>
    </row>
    <row r="2341" spans="1:14" x14ac:dyDescent="0.25">
      <c r="A2341" s="3">
        <v>2338</v>
      </c>
      <c r="B2341" t="s">
        <v>1593</v>
      </c>
      <c r="C2341" t="s">
        <v>1594</v>
      </c>
      <c r="D2341" t="s">
        <v>1595</v>
      </c>
      <c r="E2341" t="s">
        <v>12</v>
      </c>
      <c r="F2341" t="s">
        <v>1596</v>
      </c>
      <c r="G2341" s="1">
        <v>43866</v>
      </c>
      <c r="H2341" s="1">
        <v>43867</v>
      </c>
      <c r="I2341" s="1">
        <v>44962</v>
      </c>
      <c r="J2341" s="966" t="s">
        <v>10413</v>
      </c>
      <c r="K2341" t="s">
        <v>10415</v>
      </c>
      <c r="L2341" t="s">
        <v>12</v>
      </c>
      <c r="M2341" t="s">
        <v>10413</v>
      </c>
      <c r="N2341" t="s">
        <v>10414</v>
      </c>
    </row>
    <row r="2342" spans="1:14" x14ac:dyDescent="0.25">
      <c r="A2342" s="3">
        <v>2339</v>
      </c>
      <c r="B2342" t="s">
        <v>1593</v>
      </c>
      <c r="C2342" t="s">
        <v>1594</v>
      </c>
      <c r="D2342" t="s">
        <v>1595</v>
      </c>
      <c r="E2342" t="s">
        <v>12</v>
      </c>
      <c r="F2342" t="s">
        <v>1596</v>
      </c>
      <c r="G2342" s="1">
        <v>43866</v>
      </c>
      <c r="H2342" s="1">
        <v>43867</v>
      </c>
      <c r="I2342" s="1">
        <v>44962</v>
      </c>
      <c r="J2342" s="966" t="s">
        <v>10419</v>
      </c>
      <c r="K2342" t="s">
        <v>10421</v>
      </c>
      <c r="L2342" t="s">
        <v>12</v>
      </c>
      <c r="M2342" t="s">
        <v>10419</v>
      </c>
      <c r="N2342" t="s">
        <v>10420</v>
      </c>
    </row>
    <row r="2343" spans="1:14" x14ac:dyDescent="0.25">
      <c r="A2343" s="3">
        <v>2340</v>
      </c>
      <c r="B2343" t="s">
        <v>1593</v>
      </c>
      <c r="C2343" t="s">
        <v>1594</v>
      </c>
      <c r="D2343" t="s">
        <v>1595</v>
      </c>
      <c r="E2343" t="s">
        <v>12</v>
      </c>
      <c r="F2343" t="s">
        <v>1596</v>
      </c>
      <c r="G2343" s="1">
        <v>43866</v>
      </c>
      <c r="H2343" s="1">
        <v>43867</v>
      </c>
      <c r="I2343" s="1">
        <v>44962</v>
      </c>
      <c r="J2343" s="966" t="s">
        <v>10425</v>
      </c>
      <c r="K2343" t="s">
        <v>10427</v>
      </c>
      <c r="L2343" t="s">
        <v>12</v>
      </c>
      <c r="M2343" t="s">
        <v>10425</v>
      </c>
      <c r="N2343" t="s">
        <v>10426</v>
      </c>
    </row>
    <row r="2344" spans="1:14" x14ac:dyDescent="0.25">
      <c r="A2344" s="3">
        <v>2341</v>
      </c>
      <c r="B2344" t="s">
        <v>1593</v>
      </c>
      <c r="C2344" t="s">
        <v>1594</v>
      </c>
      <c r="D2344" t="s">
        <v>1595</v>
      </c>
      <c r="E2344" t="s">
        <v>12</v>
      </c>
      <c r="F2344" t="s">
        <v>1596</v>
      </c>
      <c r="G2344" s="1">
        <v>43866</v>
      </c>
      <c r="H2344" s="1">
        <v>43867</v>
      </c>
      <c r="I2344" s="1">
        <v>44962</v>
      </c>
      <c r="J2344" s="966" t="s">
        <v>10431</v>
      </c>
      <c r="K2344" t="s">
        <v>10433</v>
      </c>
      <c r="L2344" t="s">
        <v>12</v>
      </c>
      <c r="M2344" t="s">
        <v>10431</v>
      </c>
      <c r="N2344" t="s">
        <v>10432</v>
      </c>
    </row>
    <row r="2345" spans="1:14" x14ac:dyDescent="0.25">
      <c r="A2345" s="3">
        <v>2342</v>
      </c>
      <c r="B2345" t="s">
        <v>1593</v>
      </c>
      <c r="C2345" t="s">
        <v>1594</v>
      </c>
      <c r="D2345" t="s">
        <v>1595</v>
      </c>
      <c r="E2345" t="s">
        <v>12</v>
      </c>
      <c r="F2345" t="s">
        <v>1596</v>
      </c>
      <c r="G2345" s="1">
        <v>43866</v>
      </c>
      <c r="H2345" s="1">
        <v>43867</v>
      </c>
      <c r="I2345" s="1">
        <v>44962</v>
      </c>
      <c r="J2345" s="966" t="s">
        <v>10437</v>
      </c>
      <c r="K2345" t="s">
        <v>10439</v>
      </c>
      <c r="L2345" t="s">
        <v>12</v>
      </c>
      <c r="M2345" t="s">
        <v>10437</v>
      </c>
      <c r="N2345" t="s">
        <v>10438</v>
      </c>
    </row>
    <row r="2346" spans="1:14" x14ac:dyDescent="0.25">
      <c r="A2346" s="3">
        <v>2343</v>
      </c>
      <c r="B2346" t="s">
        <v>1597</v>
      </c>
      <c r="C2346" t="s">
        <v>1598</v>
      </c>
      <c r="D2346" t="s">
        <v>1599</v>
      </c>
      <c r="E2346" t="s">
        <v>12</v>
      </c>
      <c r="F2346" t="s">
        <v>1600</v>
      </c>
      <c r="G2346" s="1">
        <v>43868</v>
      </c>
      <c r="H2346" s="1">
        <v>43872</v>
      </c>
      <c r="I2346" s="1">
        <v>44967</v>
      </c>
      <c r="J2346" s="966" t="s">
        <v>10443</v>
      </c>
      <c r="K2346" t="s">
        <v>10445</v>
      </c>
      <c r="L2346" t="s">
        <v>12</v>
      </c>
      <c r="M2346" t="s">
        <v>10443</v>
      </c>
      <c r="N2346" t="s">
        <v>10444</v>
      </c>
    </row>
    <row r="2347" spans="1:14" x14ac:dyDescent="0.25">
      <c r="A2347" s="3">
        <v>2344</v>
      </c>
      <c r="B2347" t="s">
        <v>1581</v>
      </c>
      <c r="C2347" t="s">
        <v>1582</v>
      </c>
      <c r="D2347" t="s">
        <v>1583</v>
      </c>
      <c r="E2347" t="s">
        <v>12</v>
      </c>
      <c r="F2347" t="s">
        <v>1584</v>
      </c>
      <c r="G2347" s="1">
        <v>43871</v>
      </c>
      <c r="H2347" s="1">
        <v>43886</v>
      </c>
      <c r="I2347" s="1">
        <v>44981</v>
      </c>
      <c r="J2347" s="966" t="s">
        <v>9221</v>
      </c>
      <c r="K2347" t="s">
        <v>9223</v>
      </c>
      <c r="L2347" t="s">
        <v>12</v>
      </c>
      <c r="M2347" t="s">
        <v>9221</v>
      </c>
      <c r="N2347" t="s">
        <v>9222</v>
      </c>
    </row>
    <row r="2348" spans="1:14" x14ac:dyDescent="0.25">
      <c r="A2348" s="3">
        <v>2345</v>
      </c>
      <c r="B2348" t="s">
        <v>1601</v>
      </c>
      <c r="C2348" t="s">
        <v>1602</v>
      </c>
      <c r="D2348" t="s">
        <v>1603</v>
      </c>
      <c r="E2348" t="s">
        <v>12</v>
      </c>
      <c r="F2348" t="s">
        <v>1604</v>
      </c>
      <c r="G2348" s="1">
        <v>43878</v>
      </c>
      <c r="H2348" s="1">
        <v>43881</v>
      </c>
      <c r="I2348" s="1">
        <v>44611</v>
      </c>
      <c r="J2348" s="966" t="s">
        <v>8970</v>
      </c>
      <c r="K2348" t="s">
        <v>8972</v>
      </c>
      <c r="L2348" t="s">
        <v>12</v>
      </c>
      <c r="M2348" t="s">
        <v>8970</v>
      </c>
      <c r="N2348" t="s">
        <v>8971</v>
      </c>
    </row>
    <row r="2349" spans="1:14" x14ac:dyDescent="0.25">
      <c r="A2349" s="3">
        <v>2346</v>
      </c>
      <c r="B2349" t="s">
        <v>1525</v>
      </c>
      <c r="C2349" t="s">
        <v>1526</v>
      </c>
      <c r="D2349" t="s">
        <v>1527</v>
      </c>
      <c r="E2349" t="s">
        <v>12</v>
      </c>
      <c r="F2349" t="s">
        <v>1528</v>
      </c>
      <c r="G2349" s="1">
        <v>43840</v>
      </c>
      <c r="H2349" s="1">
        <v>43890</v>
      </c>
      <c r="I2349" s="1">
        <v>45715</v>
      </c>
      <c r="J2349" s="966">
        <v>14540</v>
      </c>
      <c r="K2349" t="s">
        <v>20745</v>
      </c>
      <c r="L2349" t="s">
        <v>12</v>
      </c>
      <c r="M2349">
        <v>14540</v>
      </c>
      <c r="N2349" t="s">
        <v>20746</v>
      </c>
    </row>
    <row r="2350" spans="1:14" x14ac:dyDescent="0.25">
      <c r="A2350" s="3">
        <v>2347</v>
      </c>
      <c r="B2350" t="s">
        <v>1525</v>
      </c>
      <c r="C2350" t="s">
        <v>1526</v>
      </c>
      <c r="D2350" t="s">
        <v>1527</v>
      </c>
      <c r="E2350" t="s">
        <v>12</v>
      </c>
      <c r="F2350" t="s">
        <v>1528</v>
      </c>
      <c r="G2350" s="1">
        <v>43840</v>
      </c>
      <c r="H2350" s="1">
        <v>43890</v>
      </c>
      <c r="I2350" s="1">
        <v>45715</v>
      </c>
      <c r="J2350" s="966" t="s">
        <v>20747</v>
      </c>
      <c r="K2350" t="s">
        <v>20748</v>
      </c>
      <c r="L2350" t="s">
        <v>12</v>
      </c>
      <c r="M2350" t="s">
        <v>20747</v>
      </c>
      <c r="N2350" t="s">
        <v>20749</v>
      </c>
    </row>
    <row r="2351" spans="1:14" x14ac:dyDescent="0.25">
      <c r="A2351" s="3">
        <v>2348</v>
      </c>
      <c r="B2351" t="s">
        <v>1525</v>
      </c>
      <c r="C2351" t="s">
        <v>1526</v>
      </c>
      <c r="D2351" t="s">
        <v>1527</v>
      </c>
      <c r="E2351" t="s">
        <v>12</v>
      </c>
      <c r="F2351" t="s">
        <v>1528</v>
      </c>
      <c r="G2351" s="1">
        <v>43840</v>
      </c>
      <c r="H2351" s="1">
        <v>43890</v>
      </c>
      <c r="I2351" s="1">
        <v>45715</v>
      </c>
      <c r="J2351" s="966" t="s">
        <v>20750</v>
      </c>
      <c r="K2351" t="s">
        <v>20751</v>
      </c>
      <c r="L2351" t="s">
        <v>12</v>
      </c>
      <c r="M2351" t="s">
        <v>20750</v>
      </c>
      <c r="N2351" t="s">
        <v>20752</v>
      </c>
    </row>
    <row r="2352" spans="1:14" x14ac:dyDescent="0.25">
      <c r="A2352" s="3">
        <v>2349</v>
      </c>
      <c r="B2352" t="s">
        <v>1525</v>
      </c>
      <c r="C2352" t="s">
        <v>1526</v>
      </c>
      <c r="D2352" t="s">
        <v>1527</v>
      </c>
      <c r="E2352" t="s">
        <v>12</v>
      </c>
      <c r="F2352" t="s">
        <v>1528</v>
      </c>
      <c r="G2352" s="1">
        <v>43840</v>
      </c>
      <c r="H2352" s="1">
        <v>43890</v>
      </c>
      <c r="I2352" s="1">
        <v>45715</v>
      </c>
      <c r="J2352" s="966">
        <v>14548</v>
      </c>
      <c r="K2352" t="s">
        <v>20753</v>
      </c>
      <c r="L2352" t="s">
        <v>12</v>
      </c>
      <c r="N2352" t="s">
        <v>20754</v>
      </c>
    </row>
    <row r="2353" spans="1:14" x14ac:dyDescent="0.25">
      <c r="A2353" s="3">
        <v>2350</v>
      </c>
      <c r="B2353" t="s">
        <v>1525</v>
      </c>
      <c r="C2353" t="s">
        <v>1526</v>
      </c>
      <c r="D2353" t="s">
        <v>1527</v>
      </c>
      <c r="E2353" t="s">
        <v>12</v>
      </c>
      <c r="F2353" t="s">
        <v>1528</v>
      </c>
      <c r="G2353" s="1">
        <v>43840</v>
      </c>
      <c r="H2353" s="1">
        <v>43890</v>
      </c>
      <c r="I2353" s="1">
        <v>45715</v>
      </c>
      <c r="J2353" s="966">
        <v>14686</v>
      </c>
      <c r="K2353" t="s">
        <v>20755</v>
      </c>
      <c r="L2353" t="s">
        <v>12</v>
      </c>
      <c r="N2353" t="s">
        <v>20756</v>
      </c>
    </row>
    <row r="2354" spans="1:14" x14ac:dyDescent="0.25">
      <c r="A2354" s="3">
        <v>2351</v>
      </c>
      <c r="B2354" t="s">
        <v>1609</v>
      </c>
      <c r="C2354" t="s">
        <v>1610</v>
      </c>
      <c r="D2354" t="s">
        <v>1611</v>
      </c>
      <c r="E2354" t="s">
        <v>12</v>
      </c>
      <c r="F2354" t="s">
        <v>1612</v>
      </c>
      <c r="G2354" s="1">
        <v>43880</v>
      </c>
      <c r="H2354" s="1">
        <v>43890</v>
      </c>
      <c r="I2354" s="1">
        <v>44984</v>
      </c>
      <c r="J2354" s="966" t="s">
        <v>9545</v>
      </c>
      <c r="K2354" t="s">
        <v>9547</v>
      </c>
      <c r="L2354" t="s">
        <v>12</v>
      </c>
      <c r="M2354" t="s">
        <v>9545</v>
      </c>
      <c r="N2354" t="s">
        <v>9546</v>
      </c>
    </row>
    <row r="2355" spans="1:14" x14ac:dyDescent="0.25">
      <c r="A2355" s="3">
        <v>2352</v>
      </c>
      <c r="B2355" t="s">
        <v>1475</v>
      </c>
      <c r="C2355" t="s">
        <v>1476</v>
      </c>
      <c r="D2355" t="s">
        <v>1477</v>
      </c>
      <c r="E2355" t="s">
        <v>12</v>
      </c>
      <c r="F2355" t="s">
        <v>1478</v>
      </c>
      <c r="G2355" s="1">
        <v>43838</v>
      </c>
      <c r="H2355" s="1">
        <v>43876</v>
      </c>
      <c r="I2355" s="1">
        <v>45336</v>
      </c>
      <c r="J2355" s="966" t="s">
        <v>7388</v>
      </c>
      <c r="K2355" t="s">
        <v>7390</v>
      </c>
      <c r="L2355" t="s">
        <v>12</v>
      </c>
      <c r="M2355" t="s">
        <v>7388</v>
      </c>
      <c r="N2355" t="s">
        <v>7389</v>
      </c>
    </row>
    <row r="2356" spans="1:14" x14ac:dyDescent="0.25">
      <c r="A2356" s="3">
        <v>2353</v>
      </c>
      <c r="B2356" t="s">
        <v>1447</v>
      </c>
      <c r="C2356" t="s">
        <v>1448</v>
      </c>
      <c r="D2356" t="s">
        <v>1449</v>
      </c>
      <c r="E2356" t="s">
        <v>12</v>
      </c>
      <c r="F2356" t="s">
        <v>1450</v>
      </c>
      <c r="G2356" s="1">
        <v>43839</v>
      </c>
      <c r="H2356" s="1">
        <v>43865</v>
      </c>
      <c r="I2356" s="1">
        <v>44230</v>
      </c>
      <c r="J2356" s="966" t="s">
        <v>6803</v>
      </c>
      <c r="K2356" t="s">
        <v>6805</v>
      </c>
      <c r="L2356" t="s">
        <v>12</v>
      </c>
      <c r="M2356" t="s">
        <v>6803</v>
      </c>
      <c r="N2356" t="s">
        <v>6804</v>
      </c>
    </row>
    <row r="2357" spans="1:14" x14ac:dyDescent="0.25">
      <c r="A2357" s="3">
        <v>2354</v>
      </c>
      <c r="B2357" t="s">
        <v>1447</v>
      </c>
      <c r="C2357" t="s">
        <v>1448</v>
      </c>
      <c r="D2357" t="s">
        <v>1449</v>
      </c>
      <c r="E2357" t="s">
        <v>12</v>
      </c>
      <c r="F2357" t="s">
        <v>1450</v>
      </c>
      <c r="G2357" s="1">
        <v>43839</v>
      </c>
      <c r="H2357" s="1">
        <v>43865</v>
      </c>
      <c r="I2357" s="1">
        <v>44230</v>
      </c>
      <c r="J2357" s="966" t="s">
        <v>6803</v>
      </c>
      <c r="K2357" t="s">
        <v>6805</v>
      </c>
      <c r="L2357" t="s">
        <v>12</v>
      </c>
      <c r="M2357" t="s">
        <v>6803</v>
      </c>
      <c r="N2357" t="s">
        <v>6804</v>
      </c>
    </row>
    <row r="2358" spans="1:14" x14ac:dyDescent="0.25">
      <c r="A2358" s="3">
        <v>2355</v>
      </c>
      <c r="B2358" t="s">
        <v>1447</v>
      </c>
      <c r="C2358" t="s">
        <v>1448</v>
      </c>
      <c r="D2358" t="s">
        <v>1449</v>
      </c>
      <c r="E2358" t="s">
        <v>12</v>
      </c>
      <c r="F2358" t="s">
        <v>1450</v>
      </c>
      <c r="G2358" s="1">
        <v>43839</v>
      </c>
      <c r="H2358" s="1">
        <v>43865</v>
      </c>
      <c r="I2358" s="1">
        <v>44230</v>
      </c>
      <c r="J2358" s="966" t="s">
        <v>6803</v>
      </c>
      <c r="K2358" t="s">
        <v>6805</v>
      </c>
      <c r="L2358" t="s">
        <v>12</v>
      </c>
      <c r="M2358" t="s">
        <v>6803</v>
      </c>
      <c r="N2358" t="s">
        <v>6804</v>
      </c>
    </row>
    <row r="2359" spans="1:14" x14ac:dyDescent="0.25">
      <c r="A2359" s="3">
        <v>2356</v>
      </c>
      <c r="B2359" t="s">
        <v>1447</v>
      </c>
      <c r="C2359" t="s">
        <v>1448</v>
      </c>
      <c r="D2359" t="s">
        <v>1449</v>
      </c>
      <c r="E2359" t="s">
        <v>12</v>
      </c>
      <c r="F2359" t="s">
        <v>1450</v>
      </c>
      <c r="G2359" s="1">
        <v>43839</v>
      </c>
      <c r="H2359" s="1">
        <v>43865</v>
      </c>
      <c r="I2359" s="1">
        <v>44230</v>
      </c>
      <c r="J2359" s="966" t="s">
        <v>17520</v>
      </c>
      <c r="K2359" t="s">
        <v>17969</v>
      </c>
      <c r="L2359" t="s">
        <v>17970</v>
      </c>
      <c r="M2359" t="s">
        <v>17520</v>
      </c>
      <c r="N2359" t="s">
        <v>17970</v>
      </c>
    </row>
    <row r="2360" spans="1:14" x14ac:dyDescent="0.25">
      <c r="A2360" s="3">
        <v>2357</v>
      </c>
      <c r="B2360" t="s">
        <v>1447</v>
      </c>
      <c r="C2360" t="s">
        <v>1448</v>
      </c>
      <c r="D2360" t="s">
        <v>1449</v>
      </c>
      <c r="E2360" t="s">
        <v>12</v>
      </c>
      <c r="F2360" t="s">
        <v>1450</v>
      </c>
      <c r="G2360" s="1">
        <v>43839</v>
      </c>
      <c r="H2360" s="1">
        <v>43865</v>
      </c>
      <c r="I2360" s="1">
        <v>44230</v>
      </c>
      <c r="J2360" s="966" t="s">
        <v>17520</v>
      </c>
      <c r="K2360" t="s">
        <v>17969</v>
      </c>
      <c r="L2360" t="s">
        <v>17970</v>
      </c>
      <c r="M2360" t="s">
        <v>17520</v>
      </c>
      <c r="N2360" t="s">
        <v>17970</v>
      </c>
    </row>
    <row r="2361" spans="1:14" x14ac:dyDescent="0.25">
      <c r="A2361" s="3">
        <v>2358</v>
      </c>
      <c r="B2361" t="s">
        <v>1572</v>
      </c>
      <c r="C2361" t="s">
        <v>1573</v>
      </c>
      <c r="D2361" t="s">
        <v>1574</v>
      </c>
      <c r="E2361" t="s">
        <v>12</v>
      </c>
      <c r="F2361" t="s">
        <v>1575</v>
      </c>
      <c r="G2361" s="1">
        <v>43861</v>
      </c>
      <c r="H2361" s="1">
        <v>43876</v>
      </c>
      <c r="I2361" s="1">
        <v>45336</v>
      </c>
      <c r="J2361" s="966" t="s">
        <v>10100</v>
      </c>
      <c r="K2361" t="s">
        <v>10102</v>
      </c>
      <c r="L2361" t="s">
        <v>12</v>
      </c>
      <c r="M2361" t="s">
        <v>10100</v>
      </c>
      <c r="N2361" t="s">
        <v>10101</v>
      </c>
    </row>
    <row r="2362" spans="1:14" x14ac:dyDescent="0.25">
      <c r="A2362" s="3">
        <v>2359</v>
      </c>
      <c r="B2362" t="s">
        <v>1629</v>
      </c>
      <c r="C2362" t="s">
        <v>1630</v>
      </c>
      <c r="D2362" t="s">
        <v>1631</v>
      </c>
      <c r="E2362" t="s">
        <v>12</v>
      </c>
      <c r="F2362" t="s">
        <v>1632</v>
      </c>
      <c r="G2362" s="1">
        <v>43885</v>
      </c>
      <c r="H2362" s="1">
        <v>43896</v>
      </c>
      <c r="I2362" s="1">
        <v>44990</v>
      </c>
      <c r="J2362" s="966" t="s">
        <v>7363</v>
      </c>
      <c r="K2362" t="s">
        <v>7365</v>
      </c>
      <c r="L2362" t="s">
        <v>12</v>
      </c>
      <c r="M2362" t="s">
        <v>7363</v>
      </c>
      <c r="N2362" t="s">
        <v>7364</v>
      </c>
    </row>
    <row r="2363" spans="1:14" x14ac:dyDescent="0.25">
      <c r="A2363" s="3">
        <v>2360</v>
      </c>
      <c r="B2363" t="s">
        <v>1629</v>
      </c>
      <c r="C2363" t="s">
        <v>1630</v>
      </c>
      <c r="D2363" t="s">
        <v>1631</v>
      </c>
      <c r="E2363" t="s">
        <v>12</v>
      </c>
      <c r="F2363" t="s">
        <v>1632</v>
      </c>
      <c r="G2363" s="1">
        <v>43885</v>
      </c>
      <c r="H2363" s="1">
        <v>43896</v>
      </c>
      <c r="I2363" s="1">
        <v>44990</v>
      </c>
      <c r="J2363" s="966" t="s">
        <v>7370</v>
      </c>
      <c r="K2363" t="s">
        <v>7372</v>
      </c>
      <c r="L2363" t="s">
        <v>12</v>
      </c>
      <c r="M2363" t="s">
        <v>7370</v>
      </c>
      <c r="N2363" t="s">
        <v>7371</v>
      </c>
    </row>
    <row r="2364" spans="1:14" x14ac:dyDescent="0.25">
      <c r="A2364" s="3">
        <v>2361</v>
      </c>
      <c r="B2364" t="s">
        <v>1625</v>
      </c>
      <c r="C2364" t="s">
        <v>1626</v>
      </c>
      <c r="D2364" t="s">
        <v>1627</v>
      </c>
      <c r="E2364" t="s">
        <v>12</v>
      </c>
      <c r="F2364" t="s">
        <v>1628</v>
      </c>
      <c r="G2364" s="1">
        <v>43885</v>
      </c>
      <c r="H2364" s="1">
        <v>43896</v>
      </c>
      <c r="I2364" s="1">
        <v>44990</v>
      </c>
      <c r="J2364" s="966" t="s">
        <v>7355</v>
      </c>
      <c r="K2364" t="s">
        <v>7357</v>
      </c>
      <c r="L2364" t="s">
        <v>12</v>
      </c>
      <c r="M2364" t="s">
        <v>7355</v>
      </c>
      <c r="N2364" t="s">
        <v>7356</v>
      </c>
    </row>
    <row r="2365" spans="1:14" x14ac:dyDescent="0.25">
      <c r="A2365" s="3">
        <v>2362</v>
      </c>
      <c r="B2365" t="s">
        <v>1621</v>
      </c>
      <c r="C2365" t="s">
        <v>1622</v>
      </c>
      <c r="D2365" t="s">
        <v>1623</v>
      </c>
      <c r="E2365" t="s">
        <v>12</v>
      </c>
      <c r="F2365" t="s">
        <v>1624</v>
      </c>
      <c r="G2365" s="1">
        <v>43885</v>
      </c>
      <c r="H2365" s="1">
        <v>43899</v>
      </c>
      <c r="I2365" s="1">
        <v>44993</v>
      </c>
      <c r="J2365" s="966" t="s">
        <v>7346</v>
      </c>
      <c r="K2365" t="s">
        <v>7348</v>
      </c>
      <c r="L2365" t="s">
        <v>12</v>
      </c>
      <c r="M2365" t="s">
        <v>7346</v>
      </c>
      <c r="N2365" t="s">
        <v>7347</v>
      </c>
    </row>
    <row r="2366" spans="1:14" x14ac:dyDescent="0.25">
      <c r="A2366" s="3">
        <v>2363</v>
      </c>
      <c r="B2366" t="s">
        <v>1617</v>
      </c>
      <c r="C2366" t="s">
        <v>1618</v>
      </c>
      <c r="D2366" t="s">
        <v>1619</v>
      </c>
      <c r="E2366" t="s">
        <v>12</v>
      </c>
      <c r="F2366" t="s">
        <v>1620</v>
      </c>
      <c r="G2366" s="1">
        <v>43885</v>
      </c>
      <c r="H2366" s="1">
        <v>43897</v>
      </c>
      <c r="I2366" s="1">
        <v>44991</v>
      </c>
      <c r="J2366" s="966" t="s">
        <v>9230</v>
      </c>
      <c r="K2366" t="s">
        <v>9232</v>
      </c>
      <c r="L2366" t="s">
        <v>12</v>
      </c>
      <c r="M2366" t="s">
        <v>9230</v>
      </c>
      <c r="N2366" t="s">
        <v>9231</v>
      </c>
    </row>
    <row r="2367" spans="1:14" x14ac:dyDescent="0.25">
      <c r="A2367" s="3">
        <v>2364</v>
      </c>
      <c r="B2367" t="s">
        <v>1613</v>
      </c>
      <c r="C2367" t="s">
        <v>1614</v>
      </c>
      <c r="D2367" t="s">
        <v>1615</v>
      </c>
      <c r="E2367" t="s">
        <v>12</v>
      </c>
      <c r="F2367" t="s">
        <v>1616</v>
      </c>
      <c r="G2367" s="1">
        <v>43880</v>
      </c>
      <c r="H2367" s="1">
        <v>43897</v>
      </c>
      <c r="I2367" s="1">
        <v>44991</v>
      </c>
      <c r="J2367" s="966" t="s">
        <v>8898</v>
      </c>
      <c r="K2367" t="s">
        <v>8900</v>
      </c>
      <c r="L2367" t="s">
        <v>12</v>
      </c>
      <c r="M2367" t="s">
        <v>8898</v>
      </c>
      <c r="N2367" t="s">
        <v>8899</v>
      </c>
    </row>
    <row r="2368" spans="1:14" x14ac:dyDescent="0.25">
      <c r="A2368" s="3">
        <v>2365</v>
      </c>
      <c r="B2368" t="s">
        <v>1525</v>
      </c>
      <c r="C2368" t="s">
        <v>1526</v>
      </c>
      <c r="D2368" t="s">
        <v>1527</v>
      </c>
      <c r="E2368" t="s">
        <v>12</v>
      </c>
      <c r="F2368" t="s">
        <v>1534</v>
      </c>
      <c r="G2368" s="1">
        <v>43840</v>
      </c>
      <c r="H2368" s="1">
        <v>43897</v>
      </c>
      <c r="I2368" s="1">
        <v>45722</v>
      </c>
      <c r="J2368" s="966" t="s">
        <v>20757</v>
      </c>
      <c r="K2368" t="s">
        <v>20758</v>
      </c>
      <c r="L2368" t="s">
        <v>12</v>
      </c>
      <c r="M2368" t="s">
        <v>20757</v>
      </c>
      <c r="N2368" t="s">
        <v>20759</v>
      </c>
    </row>
    <row r="2369" spans="1:14" x14ac:dyDescent="0.25">
      <c r="A2369" s="3">
        <v>2366</v>
      </c>
      <c r="B2369" t="s">
        <v>1525</v>
      </c>
      <c r="C2369" t="s">
        <v>1526</v>
      </c>
      <c r="D2369" t="s">
        <v>1527</v>
      </c>
      <c r="E2369" t="s">
        <v>12</v>
      </c>
      <c r="F2369" t="s">
        <v>1534</v>
      </c>
      <c r="G2369" s="1">
        <v>43840</v>
      </c>
      <c r="H2369" s="1">
        <v>43897</v>
      </c>
      <c r="I2369" s="1">
        <v>45722</v>
      </c>
      <c r="J2369" s="966" t="s">
        <v>20760</v>
      </c>
      <c r="K2369" t="s">
        <v>20761</v>
      </c>
      <c r="L2369" t="s">
        <v>12</v>
      </c>
      <c r="M2369" t="s">
        <v>20760</v>
      </c>
      <c r="N2369" t="s">
        <v>20762</v>
      </c>
    </row>
    <row r="2370" spans="1:14" x14ac:dyDescent="0.25">
      <c r="A2370" s="3">
        <v>2367</v>
      </c>
      <c r="B2370" t="s">
        <v>1525</v>
      </c>
      <c r="C2370" t="s">
        <v>1526</v>
      </c>
      <c r="D2370" t="s">
        <v>1527</v>
      </c>
      <c r="E2370" t="s">
        <v>12</v>
      </c>
      <c r="F2370" t="s">
        <v>1534</v>
      </c>
      <c r="G2370" s="1">
        <v>43840</v>
      </c>
      <c r="H2370" s="1">
        <v>43897</v>
      </c>
      <c r="I2370" s="1">
        <v>45722</v>
      </c>
      <c r="J2370" s="966" t="s">
        <v>20763</v>
      </c>
      <c r="K2370" t="s">
        <v>20764</v>
      </c>
      <c r="L2370" t="s">
        <v>12</v>
      </c>
      <c r="M2370" t="s">
        <v>20763</v>
      </c>
      <c r="N2370" t="s">
        <v>20765</v>
      </c>
    </row>
    <row r="2371" spans="1:14" x14ac:dyDescent="0.25">
      <c r="A2371" s="3">
        <v>2368</v>
      </c>
      <c r="B2371" t="s">
        <v>1525</v>
      </c>
      <c r="C2371" t="s">
        <v>1526</v>
      </c>
      <c r="D2371" t="s">
        <v>1527</v>
      </c>
      <c r="E2371" t="s">
        <v>12</v>
      </c>
      <c r="F2371" t="s">
        <v>1534</v>
      </c>
      <c r="G2371" s="1">
        <v>43840</v>
      </c>
      <c r="H2371" s="1">
        <v>43897</v>
      </c>
      <c r="I2371" s="1">
        <v>45722</v>
      </c>
      <c r="J2371" s="966" t="s">
        <v>20766</v>
      </c>
      <c r="K2371" t="s">
        <v>20767</v>
      </c>
      <c r="L2371" t="s">
        <v>12</v>
      </c>
      <c r="M2371" t="s">
        <v>20766</v>
      </c>
      <c r="N2371" t="s">
        <v>20768</v>
      </c>
    </row>
    <row r="2372" spans="1:14" x14ac:dyDescent="0.25">
      <c r="A2372" s="3">
        <v>2369</v>
      </c>
      <c r="B2372" t="s">
        <v>1525</v>
      </c>
      <c r="C2372" t="s">
        <v>1526</v>
      </c>
      <c r="D2372" t="s">
        <v>1527</v>
      </c>
      <c r="E2372" t="s">
        <v>12</v>
      </c>
      <c r="F2372" t="s">
        <v>1534</v>
      </c>
      <c r="G2372" s="1">
        <v>43840</v>
      </c>
      <c r="H2372" s="1">
        <v>43897</v>
      </c>
      <c r="I2372" s="1">
        <v>45722</v>
      </c>
      <c r="J2372" s="966" t="s">
        <v>20769</v>
      </c>
      <c r="K2372" t="s">
        <v>20770</v>
      </c>
      <c r="L2372" t="s">
        <v>12</v>
      </c>
      <c r="M2372" t="s">
        <v>20769</v>
      </c>
      <c r="N2372" t="s">
        <v>20771</v>
      </c>
    </row>
    <row r="2373" spans="1:14" x14ac:dyDescent="0.25">
      <c r="A2373" s="3">
        <v>2370</v>
      </c>
      <c r="B2373" t="s">
        <v>1633</v>
      </c>
      <c r="C2373" t="s">
        <v>1634</v>
      </c>
      <c r="D2373" t="s">
        <v>1635</v>
      </c>
      <c r="E2373" t="s">
        <v>12</v>
      </c>
      <c r="F2373" t="s">
        <v>1636</v>
      </c>
      <c r="G2373" s="1">
        <v>43889</v>
      </c>
      <c r="H2373" s="1">
        <v>43896</v>
      </c>
      <c r="I2373" s="1">
        <v>44990</v>
      </c>
      <c r="J2373" s="966" t="s">
        <v>20772</v>
      </c>
      <c r="K2373" t="s">
        <v>20773</v>
      </c>
      <c r="L2373" t="s">
        <v>12</v>
      </c>
      <c r="M2373" t="s">
        <v>20772</v>
      </c>
      <c r="N2373" t="s">
        <v>20774</v>
      </c>
    </row>
    <row r="2374" spans="1:14" x14ac:dyDescent="0.25">
      <c r="A2374" s="3">
        <v>2371</v>
      </c>
      <c r="B2374" t="s">
        <v>1633</v>
      </c>
      <c r="C2374" t="s">
        <v>1634</v>
      </c>
      <c r="D2374" t="s">
        <v>1635</v>
      </c>
      <c r="E2374" t="s">
        <v>12</v>
      </c>
      <c r="F2374" t="s">
        <v>1636</v>
      </c>
      <c r="G2374" s="1">
        <v>43889</v>
      </c>
      <c r="H2374" s="1">
        <v>43896</v>
      </c>
      <c r="I2374" s="1">
        <v>44990</v>
      </c>
      <c r="J2374" s="966" t="s">
        <v>20775</v>
      </c>
      <c r="K2374" t="s">
        <v>20776</v>
      </c>
      <c r="L2374" t="s">
        <v>12</v>
      </c>
      <c r="M2374" t="s">
        <v>20775</v>
      </c>
      <c r="N2374" t="s">
        <v>20777</v>
      </c>
    </row>
    <row r="2375" spans="1:14" x14ac:dyDescent="0.25">
      <c r="A2375" s="3">
        <v>2372</v>
      </c>
      <c r="B2375" t="s">
        <v>1555</v>
      </c>
      <c r="C2375" t="s">
        <v>1556</v>
      </c>
      <c r="D2375" t="s">
        <v>1557</v>
      </c>
      <c r="E2375" t="s">
        <v>12</v>
      </c>
      <c r="F2375" t="s">
        <v>1558</v>
      </c>
      <c r="G2375" s="1">
        <v>43853</v>
      </c>
      <c r="H2375" s="1">
        <v>43906</v>
      </c>
      <c r="I2375" s="1">
        <v>45000</v>
      </c>
      <c r="J2375" s="966" t="s">
        <v>7469</v>
      </c>
      <c r="K2375" t="s">
        <v>7471</v>
      </c>
      <c r="L2375" t="s">
        <v>12</v>
      </c>
      <c r="M2375" t="s">
        <v>7469</v>
      </c>
      <c r="N2375" t="s">
        <v>7470</v>
      </c>
    </row>
    <row r="2376" spans="1:14" x14ac:dyDescent="0.25">
      <c r="A2376" s="3">
        <v>2373</v>
      </c>
      <c r="B2376" t="s">
        <v>1539</v>
      </c>
      <c r="C2376" t="s">
        <v>1540</v>
      </c>
      <c r="D2376" t="s">
        <v>1541</v>
      </c>
      <c r="E2376" t="s">
        <v>12</v>
      </c>
      <c r="F2376" t="s">
        <v>1542</v>
      </c>
      <c r="G2376" s="1">
        <v>43840</v>
      </c>
      <c r="H2376" s="1">
        <v>43907</v>
      </c>
      <c r="I2376" s="1">
        <v>45732</v>
      </c>
      <c r="J2376" s="966" t="s">
        <v>20778</v>
      </c>
      <c r="K2376" t="s">
        <v>20779</v>
      </c>
      <c r="L2376" t="s">
        <v>12</v>
      </c>
      <c r="M2376" t="s">
        <v>20778</v>
      </c>
      <c r="N2376" t="s">
        <v>20780</v>
      </c>
    </row>
    <row r="2377" spans="1:14" x14ac:dyDescent="0.25">
      <c r="A2377" s="3">
        <v>2374</v>
      </c>
      <c r="B2377" t="s">
        <v>1539</v>
      </c>
      <c r="C2377" t="s">
        <v>1540</v>
      </c>
      <c r="D2377" t="s">
        <v>1541</v>
      </c>
      <c r="E2377" t="s">
        <v>12</v>
      </c>
      <c r="F2377" t="s">
        <v>1542</v>
      </c>
      <c r="G2377" s="1">
        <v>43840</v>
      </c>
      <c r="H2377" s="1">
        <v>43907</v>
      </c>
      <c r="I2377" s="1">
        <v>45732</v>
      </c>
      <c r="J2377" s="966" t="s">
        <v>20778</v>
      </c>
      <c r="K2377" t="s">
        <v>20779</v>
      </c>
      <c r="L2377" t="s">
        <v>12</v>
      </c>
      <c r="M2377" t="s">
        <v>20778</v>
      </c>
      <c r="N2377" t="s">
        <v>20780</v>
      </c>
    </row>
    <row r="2378" spans="1:14" x14ac:dyDescent="0.25">
      <c r="A2378" s="3">
        <v>2375</v>
      </c>
      <c r="B2378" t="s">
        <v>1641</v>
      </c>
      <c r="C2378" t="s">
        <v>1642</v>
      </c>
      <c r="D2378" t="s">
        <v>1643</v>
      </c>
      <c r="E2378" t="s">
        <v>12</v>
      </c>
      <c r="F2378" t="s">
        <v>1644</v>
      </c>
      <c r="G2378" s="1">
        <v>43900</v>
      </c>
      <c r="H2378" s="1">
        <v>43915</v>
      </c>
      <c r="I2378" s="1">
        <v>45009</v>
      </c>
      <c r="J2378" s="966" t="s">
        <v>9566</v>
      </c>
      <c r="K2378" t="s">
        <v>9568</v>
      </c>
      <c r="L2378" t="s">
        <v>12</v>
      </c>
      <c r="M2378" t="s">
        <v>9566</v>
      </c>
      <c r="N2378" t="s">
        <v>9567</v>
      </c>
    </row>
    <row r="2379" spans="1:14" x14ac:dyDescent="0.25">
      <c r="A2379" s="3">
        <v>2376</v>
      </c>
      <c r="B2379" t="s">
        <v>1577</v>
      </c>
      <c r="C2379" t="s">
        <v>1578</v>
      </c>
      <c r="D2379" t="s">
        <v>1579</v>
      </c>
      <c r="E2379" t="s">
        <v>12</v>
      </c>
      <c r="F2379" t="s">
        <v>1580</v>
      </c>
      <c r="G2379" s="1">
        <v>43864</v>
      </c>
      <c r="H2379" s="1">
        <v>43914</v>
      </c>
      <c r="I2379" s="1">
        <v>45008</v>
      </c>
      <c r="J2379" s="966" t="s">
        <v>7647</v>
      </c>
      <c r="K2379" t="s">
        <v>7649</v>
      </c>
      <c r="L2379" t="s">
        <v>12</v>
      </c>
      <c r="M2379" t="s">
        <v>7647</v>
      </c>
      <c r="N2379" t="s">
        <v>7648</v>
      </c>
    </row>
    <row r="2380" spans="1:14" x14ac:dyDescent="0.25">
      <c r="A2380" s="3">
        <v>2377</v>
      </c>
      <c r="B2380" t="s">
        <v>1653</v>
      </c>
      <c r="C2380" t="s">
        <v>1654</v>
      </c>
      <c r="D2380" t="s">
        <v>1655</v>
      </c>
      <c r="E2380" t="s">
        <v>12</v>
      </c>
      <c r="F2380" t="s">
        <v>1656</v>
      </c>
      <c r="G2380" s="1">
        <v>43909</v>
      </c>
      <c r="H2380" s="1">
        <v>43921</v>
      </c>
      <c r="I2380" s="1">
        <v>45381</v>
      </c>
      <c r="J2380" s="966" t="s">
        <v>20781</v>
      </c>
      <c r="K2380" t="s">
        <v>20782</v>
      </c>
      <c r="L2380" t="s">
        <v>12</v>
      </c>
      <c r="M2380" t="s">
        <v>20781</v>
      </c>
      <c r="N2380" t="s">
        <v>20783</v>
      </c>
    </row>
    <row r="2381" spans="1:14" x14ac:dyDescent="0.25">
      <c r="A2381" s="3">
        <v>2378</v>
      </c>
      <c r="B2381" t="s">
        <v>1653</v>
      </c>
      <c r="C2381" t="s">
        <v>1654</v>
      </c>
      <c r="D2381" t="s">
        <v>1655</v>
      </c>
      <c r="E2381" t="s">
        <v>12</v>
      </c>
      <c r="F2381" t="s">
        <v>1656</v>
      </c>
      <c r="G2381" s="1">
        <v>43909</v>
      </c>
      <c r="H2381" s="1">
        <v>43921</v>
      </c>
      <c r="I2381" s="1">
        <v>45381</v>
      </c>
      <c r="J2381" s="966" t="s">
        <v>20784</v>
      </c>
      <c r="K2381" t="s">
        <v>20785</v>
      </c>
      <c r="L2381" t="s">
        <v>12</v>
      </c>
      <c r="M2381" t="s">
        <v>20784</v>
      </c>
      <c r="N2381" t="s">
        <v>20786</v>
      </c>
    </row>
    <row r="2382" spans="1:14" x14ac:dyDescent="0.25">
      <c r="A2382" s="3">
        <v>2379</v>
      </c>
      <c r="B2382" t="s">
        <v>1653</v>
      </c>
      <c r="C2382" t="s">
        <v>1654</v>
      </c>
      <c r="D2382" t="s">
        <v>1655</v>
      </c>
      <c r="E2382" t="s">
        <v>12</v>
      </c>
      <c r="F2382" t="s">
        <v>1656</v>
      </c>
      <c r="G2382" s="1">
        <v>43909</v>
      </c>
      <c r="H2382" s="1">
        <v>43921</v>
      </c>
      <c r="I2382" s="1">
        <v>45381</v>
      </c>
      <c r="J2382" s="966" t="s">
        <v>20787</v>
      </c>
      <c r="K2382" t="s">
        <v>20788</v>
      </c>
      <c r="L2382" t="s">
        <v>12</v>
      </c>
      <c r="M2382" t="s">
        <v>20787</v>
      </c>
      <c r="N2382" t="s">
        <v>20789</v>
      </c>
    </row>
    <row r="2383" spans="1:14" x14ac:dyDescent="0.25">
      <c r="A2383" s="3">
        <v>2380</v>
      </c>
      <c r="B2383" t="s">
        <v>1605</v>
      </c>
      <c r="C2383" t="s">
        <v>1606</v>
      </c>
      <c r="D2383" t="s">
        <v>1607</v>
      </c>
      <c r="E2383" t="s">
        <v>12</v>
      </c>
      <c r="F2383" t="s">
        <v>1608</v>
      </c>
      <c r="G2383" s="1">
        <v>43875</v>
      </c>
      <c r="H2383" s="1">
        <v>43940</v>
      </c>
      <c r="I2383" s="1">
        <v>45400</v>
      </c>
      <c r="J2383" s="966" t="s">
        <v>11720</v>
      </c>
      <c r="K2383" t="s">
        <v>11722</v>
      </c>
      <c r="L2383" t="s">
        <v>12</v>
      </c>
      <c r="M2383" t="s">
        <v>11720</v>
      </c>
      <c r="N2383" t="s">
        <v>11721</v>
      </c>
    </row>
    <row r="2384" spans="1:14" x14ac:dyDescent="0.25">
      <c r="A2384" s="3">
        <v>2381</v>
      </c>
      <c r="B2384" t="s">
        <v>1605</v>
      </c>
      <c r="C2384" t="s">
        <v>1606</v>
      </c>
      <c r="D2384" t="s">
        <v>1607</v>
      </c>
      <c r="E2384" t="s">
        <v>12</v>
      </c>
      <c r="F2384" t="s">
        <v>1608</v>
      </c>
      <c r="G2384" s="1">
        <v>43875</v>
      </c>
      <c r="H2384" s="1">
        <v>43940</v>
      </c>
      <c r="I2384" s="1">
        <v>45400</v>
      </c>
      <c r="J2384" s="966" t="s">
        <v>11728</v>
      </c>
      <c r="K2384" t="s">
        <v>11730</v>
      </c>
      <c r="L2384" t="s">
        <v>12</v>
      </c>
      <c r="M2384" t="s">
        <v>11728</v>
      </c>
      <c r="N2384" t="s">
        <v>11729</v>
      </c>
    </row>
    <row r="2385" spans="1:14" x14ac:dyDescent="0.25">
      <c r="A2385" s="3">
        <v>2382</v>
      </c>
      <c r="B2385" t="s">
        <v>1605</v>
      </c>
      <c r="C2385" t="s">
        <v>1606</v>
      </c>
      <c r="D2385" t="s">
        <v>1607</v>
      </c>
      <c r="E2385" t="s">
        <v>12</v>
      </c>
      <c r="F2385" t="s">
        <v>1608</v>
      </c>
      <c r="G2385" s="1">
        <v>43875</v>
      </c>
      <c r="H2385" s="1">
        <v>43940</v>
      </c>
      <c r="I2385" s="1">
        <v>45400</v>
      </c>
      <c r="J2385" s="966" t="s">
        <v>11728</v>
      </c>
      <c r="K2385" t="s">
        <v>11730</v>
      </c>
      <c r="L2385" t="s">
        <v>12</v>
      </c>
      <c r="M2385" t="s">
        <v>11728</v>
      </c>
      <c r="N2385" t="s">
        <v>11729</v>
      </c>
    </row>
    <row r="2386" spans="1:14" x14ac:dyDescent="0.25">
      <c r="A2386" s="3">
        <v>2383</v>
      </c>
      <c r="B2386" t="s">
        <v>1605</v>
      </c>
      <c r="C2386" t="s">
        <v>1606</v>
      </c>
      <c r="D2386" t="s">
        <v>1607</v>
      </c>
      <c r="E2386" t="s">
        <v>12</v>
      </c>
      <c r="F2386" t="s">
        <v>1608</v>
      </c>
      <c r="G2386" s="1">
        <v>43875</v>
      </c>
      <c r="H2386" s="1">
        <v>43940</v>
      </c>
      <c r="I2386" s="1">
        <v>45400</v>
      </c>
      <c r="J2386" s="966" t="s">
        <v>11734</v>
      </c>
      <c r="K2386" t="s">
        <v>11736</v>
      </c>
      <c r="L2386" t="s">
        <v>12</v>
      </c>
      <c r="M2386" t="s">
        <v>11734</v>
      </c>
      <c r="N2386" t="s">
        <v>11735</v>
      </c>
    </row>
    <row r="2387" spans="1:14" x14ac:dyDescent="0.25">
      <c r="A2387" s="3">
        <v>2384</v>
      </c>
      <c r="B2387" t="s">
        <v>1605</v>
      </c>
      <c r="C2387" t="s">
        <v>1606</v>
      </c>
      <c r="D2387" t="s">
        <v>1607</v>
      </c>
      <c r="E2387" t="s">
        <v>12</v>
      </c>
      <c r="F2387" t="s">
        <v>1608</v>
      </c>
      <c r="G2387" s="1">
        <v>43875</v>
      </c>
      <c r="H2387" s="1">
        <v>43940</v>
      </c>
      <c r="I2387" s="1">
        <v>45400</v>
      </c>
      <c r="J2387" s="966" t="s">
        <v>11734</v>
      </c>
      <c r="K2387" t="s">
        <v>11736</v>
      </c>
      <c r="L2387" t="s">
        <v>12</v>
      </c>
      <c r="M2387" t="s">
        <v>11734</v>
      </c>
      <c r="N2387" t="s">
        <v>11735</v>
      </c>
    </row>
    <row r="2388" spans="1:14" x14ac:dyDescent="0.25">
      <c r="A2388" s="3">
        <v>2385</v>
      </c>
      <c r="B2388" t="s">
        <v>1605</v>
      </c>
      <c r="C2388" t="s">
        <v>1606</v>
      </c>
      <c r="D2388" t="s">
        <v>1607</v>
      </c>
      <c r="E2388" t="s">
        <v>12</v>
      </c>
      <c r="F2388" t="s">
        <v>1608</v>
      </c>
      <c r="G2388" s="1">
        <v>43875</v>
      </c>
      <c r="H2388" s="1">
        <v>43940</v>
      </c>
      <c r="I2388" s="1">
        <v>45400</v>
      </c>
      <c r="J2388" s="966" t="s">
        <v>11740</v>
      </c>
      <c r="K2388" t="s">
        <v>11742</v>
      </c>
      <c r="L2388" t="s">
        <v>12</v>
      </c>
      <c r="M2388" t="s">
        <v>11740</v>
      </c>
      <c r="N2388" t="s">
        <v>11741</v>
      </c>
    </row>
    <row r="2389" spans="1:14" x14ac:dyDescent="0.25">
      <c r="A2389" s="3">
        <v>2386</v>
      </c>
      <c r="B2389" t="s">
        <v>1605</v>
      </c>
      <c r="C2389" t="s">
        <v>1606</v>
      </c>
      <c r="D2389" t="s">
        <v>1607</v>
      </c>
      <c r="E2389" t="s">
        <v>12</v>
      </c>
      <c r="F2389" t="s">
        <v>1608</v>
      </c>
      <c r="G2389" s="1">
        <v>43875</v>
      </c>
      <c r="H2389" s="1">
        <v>43940</v>
      </c>
      <c r="I2389" s="1">
        <v>45400</v>
      </c>
      <c r="J2389" s="966" t="s">
        <v>11740</v>
      </c>
      <c r="K2389" t="s">
        <v>11742</v>
      </c>
      <c r="L2389" t="s">
        <v>12</v>
      </c>
      <c r="M2389" t="s">
        <v>11740</v>
      </c>
      <c r="N2389" t="s">
        <v>11741</v>
      </c>
    </row>
    <row r="2390" spans="1:14" x14ac:dyDescent="0.25">
      <c r="A2390" s="3">
        <v>2387</v>
      </c>
      <c r="B2390" t="s">
        <v>1678</v>
      </c>
      <c r="C2390" t="s">
        <v>1679</v>
      </c>
      <c r="D2390" t="s">
        <v>1680</v>
      </c>
      <c r="E2390" t="s">
        <v>12</v>
      </c>
      <c r="F2390" t="s">
        <v>1681</v>
      </c>
      <c r="G2390" s="1">
        <v>43899</v>
      </c>
      <c r="H2390" s="1">
        <v>43900</v>
      </c>
      <c r="I2390" s="1">
        <v>44629</v>
      </c>
      <c r="J2390" s="966" t="s">
        <v>16344</v>
      </c>
      <c r="K2390" t="s">
        <v>16345</v>
      </c>
      <c r="L2390" t="s">
        <v>12</v>
      </c>
      <c r="M2390" t="s">
        <v>16344</v>
      </c>
      <c r="N2390" t="s">
        <v>16346</v>
      </c>
    </row>
    <row r="2391" spans="1:14" x14ac:dyDescent="0.25">
      <c r="A2391" s="3">
        <v>2388</v>
      </c>
      <c r="B2391" t="s">
        <v>1678</v>
      </c>
      <c r="C2391" t="s">
        <v>1679</v>
      </c>
      <c r="D2391" t="s">
        <v>1680</v>
      </c>
      <c r="E2391" t="s">
        <v>12</v>
      </c>
      <c r="F2391" t="s">
        <v>1681</v>
      </c>
      <c r="G2391" s="1">
        <v>43899</v>
      </c>
      <c r="H2391" s="1">
        <v>43900</v>
      </c>
      <c r="I2391" s="1">
        <v>44629</v>
      </c>
      <c r="J2391" s="966" t="s">
        <v>16344</v>
      </c>
      <c r="K2391" t="s">
        <v>16345</v>
      </c>
      <c r="L2391" t="s">
        <v>12</v>
      </c>
      <c r="M2391" t="s">
        <v>16344</v>
      </c>
      <c r="N2391" t="s">
        <v>16346</v>
      </c>
    </row>
    <row r="2392" spans="1:14" x14ac:dyDescent="0.25">
      <c r="A2392" s="3">
        <v>2389</v>
      </c>
      <c r="B2392" t="s">
        <v>1678</v>
      </c>
      <c r="C2392" t="s">
        <v>1679</v>
      </c>
      <c r="D2392" t="s">
        <v>1680</v>
      </c>
      <c r="E2392" t="s">
        <v>12</v>
      </c>
      <c r="F2392" t="s">
        <v>1681</v>
      </c>
      <c r="G2392" s="1">
        <v>43899</v>
      </c>
      <c r="H2392" s="1">
        <v>43900</v>
      </c>
      <c r="I2392" s="1">
        <v>44629</v>
      </c>
      <c r="J2392" s="966" t="s">
        <v>16347</v>
      </c>
      <c r="K2392" t="s">
        <v>16348</v>
      </c>
      <c r="L2392" t="s">
        <v>12</v>
      </c>
      <c r="M2392" t="s">
        <v>16347</v>
      </c>
      <c r="N2392" t="s">
        <v>16349</v>
      </c>
    </row>
    <row r="2393" spans="1:14" x14ac:dyDescent="0.25">
      <c r="A2393" s="3">
        <v>2390</v>
      </c>
      <c r="B2393" t="s">
        <v>1678</v>
      </c>
      <c r="C2393" t="s">
        <v>1679</v>
      </c>
      <c r="D2393" t="s">
        <v>1680</v>
      </c>
      <c r="E2393" t="s">
        <v>12</v>
      </c>
      <c r="F2393" t="s">
        <v>1681</v>
      </c>
      <c r="G2393" s="1">
        <v>43899</v>
      </c>
      <c r="H2393" s="1">
        <v>43900</v>
      </c>
      <c r="I2393" s="1">
        <v>44629</v>
      </c>
      <c r="J2393" s="966" t="s">
        <v>16347</v>
      </c>
      <c r="K2393" t="s">
        <v>16348</v>
      </c>
      <c r="L2393" t="s">
        <v>12</v>
      </c>
      <c r="M2393" t="s">
        <v>16347</v>
      </c>
      <c r="N2393" t="s">
        <v>16349</v>
      </c>
    </row>
    <row r="2394" spans="1:14" x14ac:dyDescent="0.25">
      <c r="A2394" s="3">
        <v>2391</v>
      </c>
      <c r="B2394" t="s">
        <v>1678</v>
      </c>
      <c r="C2394" t="s">
        <v>1679</v>
      </c>
      <c r="D2394" t="s">
        <v>1680</v>
      </c>
      <c r="E2394" t="s">
        <v>12</v>
      </c>
      <c r="F2394" t="s">
        <v>1681</v>
      </c>
      <c r="G2394" s="1">
        <v>43899</v>
      </c>
      <c r="H2394" s="1">
        <v>43900</v>
      </c>
      <c r="I2394" s="1">
        <v>44629</v>
      </c>
      <c r="J2394" s="966" t="s">
        <v>16350</v>
      </c>
      <c r="K2394" t="s">
        <v>16351</v>
      </c>
      <c r="L2394" t="s">
        <v>12</v>
      </c>
      <c r="M2394" t="s">
        <v>16350</v>
      </c>
      <c r="N2394" t="s">
        <v>16352</v>
      </c>
    </row>
    <row r="2395" spans="1:14" x14ac:dyDescent="0.25">
      <c r="A2395" s="3">
        <v>2392</v>
      </c>
      <c r="B2395" t="s">
        <v>1678</v>
      </c>
      <c r="C2395" t="s">
        <v>1679</v>
      </c>
      <c r="D2395" t="s">
        <v>1680</v>
      </c>
      <c r="E2395" t="s">
        <v>12</v>
      </c>
      <c r="F2395" t="s">
        <v>1681</v>
      </c>
      <c r="G2395" s="1">
        <v>43899</v>
      </c>
      <c r="H2395" s="1">
        <v>43900</v>
      </c>
      <c r="I2395" s="1">
        <v>44629</v>
      </c>
      <c r="J2395" s="966" t="s">
        <v>16350</v>
      </c>
      <c r="K2395" t="s">
        <v>16351</v>
      </c>
      <c r="L2395" t="s">
        <v>12</v>
      </c>
      <c r="M2395" t="s">
        <v>16350</v>
      </c>
      <c r="N2395" t="s">
        <v>16352</v>
      </c>
    </row>
    <row r="2396" spans="1:14" x14ac:dyDescent="0.25">
      <c r="A2396" s="3">
        <v>2393</v>
      </c>
      <c r="B2396" t="s">
        <v>1678</v>
      </c>
      <c r="C2396" t="s">
        <v>1679</v>
      </c>
      <c r="D2396" t="s">
        <v>1680</v>
      </c>
      <c r="E2396" t="s">
        <v>12</v>
      </c>
      <c r="F2396" t="s">
        <v>1681</v>
      </c>
      <c r="G2396" s="1">
        <v>43899</v>
      </c>
      <c r="H2396" s="1">
        <v>43900</v>
      </c>
      <c r="I2396" s="1">
        <v>44629</v>
      </c>
      <c r="J2396" s="966" t="s">
        <v>16353</v>
      </c>
      <c r="K2396" t="s">
        <v>16354</v>
      </c>
      <c r="L2396" t="s">
        <v>12</v>
      </c>
      <c r="M2396" t="s">
        <v>16353</v>
      </c>
      <c r="N2396" t="s">
        <v>16355</v>
      </c>
    </row>
    <row r="2397" spans="1:14" x14ac:dyDescent="0.25">
      <c r="A2397" s="3">
        <v>2394</v>
      </c>
      <c r="B2397" t="s">
        <v>1678</v>
      </c>
      <c r="C2397" t="s">
        <v>1679</v>
      </c>
      <c r="D2397" t="s">
        <v>1680</v>
      </c>
      <c r="E2397" t="s">
        <v>12</v>
      </c>
      <c r="F2397" t="s">
        <v>1681</v>
      </c>
      <c r="G2397" s="1">
        <v>43899</v>
      </c>
      <c r="H2397" s="1">
        <v>43900</v>
      </c>
      <c r="I2397" s="1">
        <v>44629</v>
      </c>
      <c r="J2397" s="966" t="s">
        <v>16353</v>
      </c>
      <c r="K2397" t="s">
        <v>16354</v>
      </c>
      <c r="L2397" t="s">
        <v>12</v>
      </c>
      <c r="M2397" t="s">
        <v>16353</v>
      </c>
      <c r="N2397" t="s">
        <v>16355</v>
      </c>
    </row>
    <row r="2398" spans="1:14" x14ac:dyDescent="0.25">
      <c r="A2398" s="3">
        <v>2395</v>
      </c>
      <c r="B2398" t="s">
        <v>1678</v>
      </c>
      <c r="C2398" t="s">
        <v>1679</v>
      </c>
      <c r="D2398" t="s">
        <v>1680</v>
      </c>
      <c r="E2398" t="s">
        <v>12</v>
      </c>
      <c r="F2398" t="s">
        <v>1681</v>
      </c>
      <c r="G2398" s="1">
        <v>43899</v>
      </c>
      <c r="H2398" s="1">
        <v>43900</v>
      </c>
      <c r="I2398" s="1">
        <v>44629</v>
      </c>
      <c r="J2398" s="966" t="s">
        <v>16356</v>
      </c>
      <c r="K2398" t="s">
        <v>16357</v>
      </c>
      <c r="L2398" t="s">
        <v>12</v>
      </c>
      <c r="M2398" t="s">
        <v>16356</v>
      </c>
      <c r="N2398" t="s">
        <v>16358</v>
      </c>
    </row>
    <row r="2399" spans="1:14" x14ac:dyDescent="0.25">
      <c r="A2399" s="3">
        <v>2396</v>
      </c>
      <c r="B2399" t="s">
        <v>1678</v>
      </c>
      <c r="C2399" t="s">
        <v>1679</v>
      </c>
      <c r="D2399" t="s">
        <v>1680</v>
      </c>
      <c r="E2399" t="s">
        <v>12</v>
      </c>
      <c r="F2399" t="s">
        <v>1681</v>
      </c>
      <c r="G2399" s="1">
        <v>43899</v>
      </c>
      <c r="H2399" s="1">
        <v>43900</v>
      </c>
      <c r="I2399" s="1">
        <v>44629</v>
      </c>
      <c r="J2399" s="966" t="s">
        <v>16356</v>
      </c>
      <c r="K2399" t="s">
        <v>16357</v>
      </c>
      <c r="L2399" t="s">
        <v>12</v>
      </c>
      <c r="M2399" t="s">
        <v>16356</v>
      </c>
      <c r="N2399" t="s">
        <v>16358</v>
      </c>
    </row>
    <row r="2400" spans="1:14" x14ac:dyDescent="0.25">
      <c r="A2400" s="3">
        <v>2397</v>
      </c>
      <c r="B2400" t="s">
        <v>1678</v>
      </c>
      <c r="C2400" t="s">
        <v>1679</v>
      </c>
      <c r="D2400" t="s">
        <v>1680</v>
      </c>
      <c r="E2400" t="s">
        <v>12</v>
      </c>
      <c r="F2400" t="s">
        <v>1681</v>
      </c>
      <c r="G2400" s="1">
        <v>43899</v>
      </c>
      <c r="H2400" s="1">
        <v>43900</v>
      </c>
      <c r="I2400" s="1">
        <v>44629</v>
      </c>
      <c r="J2400" s="966" t="s">
        <v>16359</v>
      </c>
      <c r="K2400" t="s">
        <v>16360</v>
      </c>
      <c r="L2400" t="s">
        <v>12</v>
      </c>
      <c r="M2400" t="s">
        <v>16359</v>
      </c>
      <c r="N2400" t="s">
        <v>16361</v>
      </c>
    </row>
    <row r="2401" spans="1:14" x14ac:dyDescent="0.25">
      <c r="A2401" s="3">
        <v>2398</v>
      </c>
      <c r="B2401" t="s">
        <v>1678</v>
      </c>
      <c r="C2401" t="s">
        <v>1679</v>
      </c>
      <c r="D2401" t="s">
        <v>1680</v>
      </c>
      <c r="E2401" t="s">
        <v>12</v>
      </c>
      <c r="F2401" t="s">
        <v>1681</v>
      </c>
      <c r="G2401" s="1">
        <v>43899</v>
      </c>
      <c r="H2401" s="1">
        <v>43900</v>
      </c>
      <c r="I2401" s="1">
        <v>44629</v>
      </c>
      <c r="J2401" s="966" t="s">
        <v>16359</v>
      </c>
      <c r="K2401" t="s">
        <v>16360</v>
      </c>
      <c r="L2401" t="s">
        <v>12</v>
      </c>
      <c r="M2401" t="s">
        <v>16359</v>
      </c>
      <c r="N2401" t="s">
        <v>16361</v>
      </c>
    </row>
    <row r="2402" spans="1:14" x14ac:dyDescent="0.25">
      <c r="A2402" s="3">
        <v>2399</v>
      </c>
      <c r="B2402" t="s">
        <v>1678</v>
      </c>
      <c r="C2402" t="s">
        <v>1679</v>
      </c>
      <c r="D2402" t="s">
        <v>1680</v>
      </c>
      <c r="E2402" t="s">
        <v>12</v>
      </c>
      <c r="F2402" t="s">
        <v>1681</v>
      </c>
      <c r="G2402" s="1">
        <v>43899</v>
      </c>
      <c r="H2402" s="1">
        <v>43900</v>
      </c>
      <c r="I2402" s="1">
        <v>44629</v>
      </c>
      <c r="J2402" s="966" t="s">
        <v>16362</v>
      </c>
      <c r="K2402" t="s">
        <v>16363</v>
      </c>
      <c r="L2402" t="s">
        <v>12</v>
      </c>
      <c r="M2402" t="s">
        <v>16362</v>
      </c>
      <c r="N2402" t="s">
        <v>16364</v>
      </c>
    </row>
    <row r="2403" spans="1:14" x14ac:dyDescent="0.25">
      <c r="A2403" s="3">
        <v>2400</v>
      </c>
      <c r="B2403" t="s">
        <v>1678</v>
      </c>
      <c r="C2403" t="s">
        <v>1679</v>
      </c>
      <c r="D2403" t="s">
        <v>1680</v>
      </c>
      <c r="E2403" t="s">
        <v>12</v>
      </c>
      <c r="F2403" t="s">
        <v>1681</v>
      </c>
      <c r="G2403" s="1">
        <v>43899</v>
      </c>
      <c r="H2403" s="1">
        <v>43900</v>
      </c>
      <c r="I2403" s="1">
        <v>44629</v>
      </c>
      <c r="J2403" s="966" t="s">
        <v>16362</v>
      </c>
      <c r="K2403" t="s">
        <v>16363</v>
      </c>
      <c r="L2403" t="s">
        <v>12</v>
      </c>
      <c r="M2403" t="s">
        <v>16362</v>
      </c>
      <c r="N2403" t="s">
        <v>16364</v>
      </c>
    </row>
    <row r="2404" spans="1:14" x14ac:dyDescent="0.25">
      <c r="A2404" s="3">
        <v>2401</v>
      </c>
      <c r="B2404" t="s">
        <v>1678</v>
      </c>
      <c r="C2404" t="s">
        <v>1679</v>
      </c>
      <c r="D2404" t="s">
        <v>1680</v>
      </c>
      <c r="E2404" t="s">
        <v>12</v>
      </c>
      <c r="F2404" t="s">
        <v>1681</v>
      </c>
      <c r="G2404" s="1">
        <v>43899</v>
      </c>
      <c r="H2404" s="1">
        <v>43900</v>
      </c>
      <c r="I2404" s="1">
        <v>44629</v>
      </c>
      <c r="J2404" s="966" t="s">
        <v>16365</v>
      </c>
      <c r="K2404" t="s">
        <v>16366</v>
      </c>
      <c r="L2404" t="s">
        <v>12</v>
      </c>
      <c r="M2404" t="s">
        <v>16365</v>
      </c>
      <c r="N2404" t="s">
        <v>16367</v>
      </c>
    </row>
    <row r="2405" spans="1:14" x14ac:dyDescent="0.25">
      <c r="A2405" s="3">
        <v>2402</v>
      </c>
      <c r="B2405" t="s">
        <v>1678</v>
      </c>
      <c r="C2405" t="s">
        <v>1679</v>
      </c>
      <c r="D2405" t="s">
        <v>1680</v>
      </c>
      <c r="E2405" t="s">
        <v>12</v>
      </c>
      <c r="F2405" t="s">
        <v>1681</v>
      </c>
      <c r="G2405" s="1">
        <v>43899</v>
      </c>
      <c r="H2405" s="1">
        <v>43900</v>
      </c>
      <c r="I2405" s="1">
        <v>44629</v>
      </c>
      <c r="J2405" s="966" t="s">
        <v>16365</v>
      </c>
      <c r="K2405" t="s">
        <v>16366</v>
      </c>
      <c r="L2405" t="s">
        <v>12</v>
      </c>
      <c r="M2405" t="s">
        <v>16365</v>
      </c>
      <c r="N2405" t="s">
        <v>16367</v>
      </c>
    </row>
    <row r="2406" spans="1:14" x14ac:dyDescent="0.25">
      <c r="A2406" s="3">
        <v>2403</v>
      </c>
      <c r="B2406" t="s">
        <v>1678</v>
      </c>
      <c r="C2406" t="s">
        <v>1679</v>
      </c>
      <c r="D2406" t="s">
        <v>1680</v>
      </c>
      <c r="E2406" t="s">
        <v>12</v>
      </c>
      <c r="F2406" t="s">
        <v>1681</v>
      </c>
      <c r="G2406" s="1">
        <v>43899</v>
      </c>
      <c r="H2406" s="1">
        <v>43900</v>
      </c>
      <c r="I2406" s="1">
        <v>44629</v>
      </c>
      <c r="J2406" s="966" t="s">
        <v>16368</v>
      </c>
      <c r="K2406" t="s">
        <v>16369</v>
      </c>
      <c r="L2406" t="s">
        <v>12</v>
      </c>
      <c r="M2406" t="s">
        <v>16368</v>
      </c>
      <c r="N2406" t="s">
        <v>16370</v>
      </c>
    </row>
    <row r="2407" spans="1:14" x14ac:dyDescent="0.25">
      <c r="A2407" s="3">
        <v>2404</v>
      </c>
      <c r="B2407" t="s">
        <v>1678</v>
      </c>
      <c r="C2407" t="s">
        <v>1679</v>
      </c>
      <c r="D2407" t="s">
        <v>1680</v>
      </c>
      <c r="E2407" t="s">
        <v>12</v>
      </c>
      <c r="F2407" t="s">
        <v>1681</v>
      </c>
      <c r="G2407" s="1">
        <v>43899</v>
      </c>
      <c r="H2407" s="1">
        <v>43900</v>
      </c>
      <c r="I2407" s="1">
        <v>44629</v>
      </c>
      <c r="J2407" s="966" t="s">
        <v>16368</v>
      </c>
      <c r="K2407" t="s">
        <v>16369</v>
      </c>
      <c r="L2407" t="s">
        <v>12</v>
      </c>
      <c r="M2407" t="s">
        <v>16368</v>
      </c>
      <c r="N2407" t="s">
        <v>16370</v>
      </c>
    </row>
    <row r="2408" spans="1:14" x14ac:dyDescent="0.25">
      <c r="A2408" s="3">
        <v>2405</v>
      </c>
      <c r="B2408" t="s">
        <v>1678</v>
      </c>
      <c r="C2408" t="s">
        <v>1679</v>
      </c>
      <c r="D2408" t="s">
        <v>1680</v>
      </c>
      <c r="E2408" t="s">
        <v>12</v>
      </c>
      <c r="F2408" t="s">
        <v>1681</v>
      </c>
      <c r="G2408" s="1">
        <v>43899</v>
      </c>
      <c r="H2408" s="1">
        <v>43900</v>
      </c>
      <c r="I2408" s="1">
        <v>44629</v>
      </c>
      <c r="J2408" s="966" t="s">
        <v>16371</v>
      </c>
      <c r="K2408" t="s">
        <v>16372</v>
      </c>
      <c r="L2408" t="s">
        <v>12</v>
      </c>
      <c r="M2408" t="s">
        <v>16371</v>
      </c>
      <c r="N2408" t="s">
        <v>16373</v>
      </c>
    </row>
    <row r="2409" spans="1:14" x14ac:dyDescent="0.25">
      <c r="A2409" s="3">
        <v>2406</v>
      </c>
      <c r="B2409" t="s">
        <v>1678</v>
      </c>
      <c r="C2409" t="s">
        <v>1679</v>
      </c>
      <c r="D2409" t="s">
        <v>1680</v>
      </c>
      <c r="E2409" t="s">
        <v>12</v>
      </c>
      <c r="F2409" t="s">
        <v>1681</v>
      </c>
      <c r="G2409" s="1">
        <v>43899</v>
      </c>
      <c r="H2409" s="1">
        <v>43900</v>
      </c>
      <c r="I2409" s="1">
        <v>44629</v>
      </c>
      <c r="J2409" s="966" t="s">
        <v>16371</v>
      </c>
      <c r="K2409" t="s">
        <v>16372</v>
      </c>
      <c r="L2409" t="s">
        <v>12</v>
      </c>
      <c r="M2409" t="s">
        <v>16371</v>
      </c>
      <c r="N2409" t="s">
        <v>16373</v>
      </c>
    </row>
    <row r="2410" spans="1:14" x14ac:dyDescent="0.25">
      <c r="A2410" s="3">
        <v>2407</v>
      </c>
      <c r="B2410" t="s">
        <v>1678</v>
      </c>
      <c r="C2410" t="s">
        <v>1679</v>
      </c>
      <c r="D2410" t="s">
        <v>1680</v>
      </c>
      <c r="E2410" t="s">
        <v>12</v>
      </c>
      <c r="F2410" t="s">
        <v>1681</v>
      </c>
      <c r="G2410" s="1">
        <v>43899</v>
      </c>
      <c r="H2410" s="1">
        <v>43900</v>
      </c>
      <c r="I2410" s="1">
        <v>44629</v>
      </c>
      <c r="J2410" s="966" t="s">
        <v>16374</v>
      </c>
      <c r="K2410" t="s">
        <v>16375</v>
      </c>
      <c r="L2410" t="s">
        <v>12</v>
      </c>
      <c r="M2410" t="s">
        <v>16374</v>
      </c>
      <c r="N2410" t="s">
        <v>16376</v>
      </c>
    </row>
    <row r="2411" spans="1:14" x14ac:dyDescent="0.25">
      <c r="A2411" s="3">
        <v>2408</v>
      </c>
      <c r="B2411" t="s">
        <v>1678</v>
      </c>
      <c r="C2411" t="s">
        <v>1679</v>
      </c>
      <c r="D2411" t="s">
        <v>1680</v>
      </c>
      <c r="E2411" t="s">
        <v>12</v>
      </c>
      <c r="F2411" t="s">
        <v>1681</v>
      </c>
      <c r="G2411" s="1">
        <v>43899</v>
      </c>
      <c r="H2411" s="1">
        <v>43900</v>
      </c>
      <c r="I2411" s="1">
        <v>44629</v>
      </c>
      <c r="J2411" s="966" t="s">
        <v>16374</v>
      </c>
      <c r="K2411" t="s">
        <v>16375</v>
      </c>
      <c r="L2411" t="s">
        <v>12</v>
      </c>
      <c r="M2411" t="s">
        <v>16374</v>
      </c>
      <c r="N2411" t="s">
        <v>16376</v>
      </c>
    </row>
    <row r="2412" spans="1:14" x14ac:dyDescent="0.25">
      <c r="A2412" s="3">
        <v>2409</v>
      </c>
      <c r="B2412" t="s">
        <v>1678</v>
      </c>
      <c r="C2412" t="s">
        <v>1679</v>
      </c>
      <c r="D2412" t="s">
        <v>1680</v>
      </c>
      <c r="E2412" t="s">
        <v>12</v>
      </c>
      <c r="F2412" t="s">
        <v>1681</v>
      </c>
      <c r="G2412" s="1">
        <v>43899</v>
      </c>
      <c r="H2412" s="1">
        <v>43900</v>
      </c>
      <c r="I2412" s="1">
        <v>44629</v>
      </c>
      <c r="J2412" s="966" t="s">
        <v>16377</v>
      </c>
      <c r="K2412" t="s">
        <v>16378</v>
      </c>
      <c r="L2412" t="s">
        <v>12</v>
      </c>
      <c r="M2412" t="s">
        <v>16377</v>
      </c>
      <c r="N2412" t="s">
        <v>16379</v>
      </c>
    </row>
    <row r="2413" spans="1:14" x14ac:dyDescent="0.25">
      <c r="A2413" s="3">
        <v>2410</v>
      </c>
      <c r="B2413" t="s">
        <v>1678</v>
      </c>
      <c r="C2413" t="s">
        <v>1679</v>
      </c>
      <c r="D2413" t="s">
        <v>1680</v>
      </c>
      <c r="E2413" t="s">
        <v>12</v>
      </c>
      <c r="F2413" t="s">
        <v>1681</v>
      </c>
      <c r="G2413" s="1">
        <v>43899</v>
      </c>
      <c r="H2413" s="1">
        <v>43900</v>
      </c>
      <c r="I2413" s="1">
        <v>44629</v>
      </c>
      <c r="J2413" s="966" t="s">
        <v>16377</v>
      </c>
      <c r="K2413" t="s">
        <v>16378</v>
      </c>
      <c r="L2413" t="s">
        <v>12</v>
      </c>
      <c r="M2413" t="s">
        <v>16377</v>
      </c>
      <c r="N2413" t="s">
        <v>16379</v>
      </c>
    </row>
    <row r="2414" spans="1:14" x14ac:dyDescent="0.25">
      <c r="A2414" s="3">
        <v>2411</v>
      </c>
      <c r="B2414" t="s">
        <v>1678</v>
      </c>
      <c r="C2414" t="s">
        <v>1679</v>
      </c>
      <c r="D2414" t="s">
        <v>1680</v>
      </c>
      <c r="E2414" t="s">
        <v>12</v>
      </c>
      <c r="F2414" t="s">
        <v>1681</v>
      </c>
      <c r="G2414" s="1">
        <v>43899</v>
      </c>
      <c r="H2414" s="1">
        <v>43900</v>
      </c>
      <c r="I2414" s="1">
        <v>44629</v>
      </c>
      <c r="J2414" s="966" t="s">
        <v>16380</v>
      </c>
      <c r="K2414" t="s">
        <v>16381</v>
      </c>
      <c r="L2414" t="s">
        <v>12</v>
      </c>
      <c r="M2414" t="s">
        <v>16380</v>
      </c>
      <c r="N2414" t="s">
        <v>16382</v>
      </c>
    </row>
    <row r="2415" spans="1:14" x14ac:dyDescent="0.25">
      <c r="A2415" s="3">
        <v>2412</v>
      </c>
      <c r="B2415" t="s">
        <v>1678</v>
      </c>
      <c r="C2415" t="s">
        <v>1679</v>
      </c>
      <c r="D2415" t="s">
        <v>1680</v>
      </c>
      <c r="E2415" t="s">
        <v>12</v>
      </c>
      <c r="F2415" t="s">
        <v>1681</v>
      </c>
      <c r="G2415" s="1">
        <v>43899</v>
      </c>
      <c r="H2415" s="1">
        <v>43900</v>
      </c>
      <c r="I2415" s="1">
        <v>44629</v>
      </c>
      <c r="J2415" s="966" t="s">
        <v>16380</v>
      </c>
      <c r="K2415" t="s">
        <v>16381</v>
      </c>
      <c r="L2415" t="s">
        <v>12</v>
      </c>
      <c r="M2415" t="s">
        <v>16380</v>
      </c>
      <c r="N2415" t="s">
        <v>16382</v>
      </c>
    </row>
    <row r="2416" spans="1:14" x14ac:dyDescent="0.25">
      <c r="A2416" s="3">
        <v>2413</v>
      </c>
      <c r="B2416" t="s">
        <v>1678</v>
      </c>
      <c r="C2416" t="s">
        <v>1679</v>
      </c>
      <c r="D2416" t="s">
        <v>1680</v>
      </c>
      <c r="E2416" t="s">
        <v>12</v>
      </c>
      <c r="F2416" t="s">
        <v>1681</v>
      </c>
      <c r="G2416" s="1">
        <v>43899</v>
      </c>
      <c r="H2416" s="1">
        <v>43900</v>
      </c>
      <c r="I2416" s="1">
        <v>44629</v>
      </c>
      <c r="J2416" s="966" t="s">
        <v>16383</v>
      </c>
      <c r="K2416" t="s">
        <v>16384</v>
      </c>
      <c r="L2416" t="s">
        <v>12</v>
      </c>
      <c r="M2416" t="s">
        <v>16383</v>
      </c>
      <c r="N2416" t="s">
        <v>16385</v>
      </c>
    </row>
    <row r="2417" spans="1:14" x14ac:dyDescent="0.25">
      <c r="A2417" s="3">
        <v>2414</v>
      </c>
      <c r="B2417" t="s">
        <v>1678</v>
      </c>
      <c r="C2417" t="s">
        <v>1679</v>
      </c>
      <c r="D2417" t="s">
        <v>1680</v>
      </c>
      <c r="E2417" t="s">
        <v>12</v>
      </c>
      <c r="F2417" t="s">
        <v>1681</v>
      </c>
      <c r="G2417" s="1">
        <v>43899</v>
      </c>
      <c r="H2417" s="1">
        <v>43900</v>
      </c>
      <c r="I2417" s="1">
        <v>44629</v>
      </c>
      <c r="J2417" s="966" t="s">
        <v>16383</v>
      </c>
      <c r="K2417" t="s">
        <v>16384</v>
      </c>
      <c r="L2417" t="s">
        <v>12</v>
      </c>
      <c r="M2417" t="s">
        <v>16383</v>
      </c>
      <c r="N2417" t="s">
        <v>16385</v>
      </c>
    </row>
    <row r="2418" spans="1:14" x14ac:dyDescent="0.25">
      <c r="A2418" s="3">
        <v>2415</v>
      </c>
      <c r="B2418" t="s">
        <v>1678</v>
      </c>
      <c r="C2418" t="s">
        <v>1679</v>
      </c>
      <c r="D2418" t="s">
        <v>1680</v>
      </c>
      <c r="E2418" t="s">
        <v>12</v>
      </c>
      <c r="F2418" t="s">
        <v>1681</v>
      </c>
      <c r="G2418" s="1">
        <v>43899</v>
      </c>
      <c r="H2418" s="1">
        <v>43900</v>
      </c>
      <c r="I2418" s="1">
        <v>44629</v>
      </c>
      <c r="J2418" s="966" t="s">
        <v>16386</v>
      </c>
      <c r="K2418" t="s">
        <v>16387</v>
      </c>
      <c r="L2418" t="s">
        <v>12</v>
      </c>
      <c r="M2418" t="s">
        <v>16386</v>
      </c>
      <c r="N2418" t="s">
        <v>16388</v>
      </c>
    </row>
    <row r="2419" spans="1:14" x14ac:dyDescent="0.25">
      <c r="A2419" s="3">
        <v>2416</v>
      </c>
      <c r="B2419" t="s">
        <v>1678</v>
      </c>
      <c r="C2419" t="s">
        <v>1679</v>
      </c>
      <c r="D2419" t="s">
        <v>1680</v>
      </c>
      <c r="E2419" t="s">
        <v>12</v>
      </c>
      <c r="F2419" t="s">
        <v>1681</v>
      </c>
      <c r="G2419" s="1">
        <v>43899</v>
      </c>
      <c r="H2419" s="1">
        <v>43900</v>
      </c>
      <c r="I2419" s="1">
        <v>44629</v>
      </c>
      <c r="J2419" s="966" t="s">
        <v>16386</v>
      </c>
      <c r="K2419" t="s">
        <v>16387</v>
      </c>
      <c r="L2419" t="s">
        <v>12</v>
      </c>
      <c r="M2419" t="s">
        <v>16386</v>
      </c>
      <c r="N2419" t="s">
        <v>16388</v>
      </c>
    </row>
    <row r="2420" spans="1:14" x14ac:dyDescent="0.25">
      <c r="A2420" s="3">
        <v>2417</v>
      </c>
      <c r="B2420" t="s">
        <v>1678</v>
      </c>
      <c r="C2420" t="s">
        <v>1679</v>
      </c>
      <c r="D2420" t="s">
        <v>1680</v>
      </c>
      <c r="E2420" t="s">
        <v>12</v>
      </c>
      <c r="F2420" t="s">
        <v>1681</v>
      </c>
      <c r="G2420" s="1">
        <v>43899</v>
      </c>
      <c r="H2420" s="1">
        <v>43900</v>
      </c>
      <c r="I2420" s="1">
        <v>44629</v>
      </c>
      <c r="J2420" s="966" t="s">
        <v>16389</v>
      </c>
      <c r="K2420" t="s">
        <v>16390</v>
      </c>
      <c r="L2420" t="s">
        <v>12</v>
      </c>
      <c r="M2420" t="s">
        <v>16389</v>
      </c>
      <c r="N2420" t="s">
        <v>16391</v>
      </c>
    </row>
    <row r="2421" spans="1:14" x14ac:dyDescent="0.25">
      <c r="A2421" s="3">
        <v>2418</v>
      </c>
      <c r="B2421" t="s">
        <v>1678</v>
      </c>
      <c r="C2421" t="s">
        <v>1679</v>
      </c>
      <c r="D2421" t="s">
        <v>1680</v>
      </c>
      <c r="E2421" t="s">
        <v>12</v>
      </c>
      <c r="F2421" t="s">
        <v>1681</v>
      </c>
      <c r="G2421" s="1">
        <v>43899</v>
      </c>
      <c r="H2421" s="1">
        <v>43900</v>
      </c>
      <c r="I2421" s="1">
        <v>44629</v>
      </c>
      <c r="J2421" s="966" t="s">
        <v>16389</v>
      </c>
      <c r="K2421" t="s">
        <v>16390</v>
      </c>
      <c r="L2421" t="s">
        <v>12</v>
      </c>
      <c r="M2421" t="s">
        <v>16389</v>
      </c>
      <c r="N2421" t="s">
        <v>16391</v>
      </c>
    </row>
    <row r="2422" spans="1:14" x14ac:dyDescent="0.25">
      <c r="A2422" s="3">
        <v>2419</v>
      </c>
      <c r="B2422" t="s">
        <v>1678</v>
      </c>
      <c r="C2422" t="s">
        <v>1679</v>
      </c>
      <c r="D2422" t="s">
        <v>1680</v>
      </c>
      <c r="E2422" t="s">
        <v>12</v>
      </c>
      <c r="F2422" t="s">
        <v>1681</v>
      </c>
      <c r="G2422" s="1">
        <v>43899</v>
      </c>
      <c r="H2422" s="1">
        <v>43900</v>
      </c>
      <c r="I2422" s="1">
        <v>44629</v>
      </c>
      <c r="J2422" s="966" t="s">
        <v>16392</v>
      </c>
      <c r="K2422" t="s">
        <v>16393</v>
      </c>
      <c r="L2422" t="s">
        <v>12</v>
      </c>
      <c r="M2422" t="s">
        <v>16392</v>
      </c>
      <c r="N2422" t="s">
        <v>16394</v>
      </c>
    </row>
    <row r="2423" spans="1:14" x14ac:dyDescent="0.25">
      <c r="A2423" s="3">
        <v>2420</v>
      </c>
      <c r="B2423" t="s">
        <v>1678</v>
      </c>
      <c r="C2423" t="s">
        <v>1679</v>
      </c>
      <c r="D2423" t="s">
        <v>1680</v>
      </c>
      <c r="E2423" t="s">
        <v>12</v>
      </c>
      <c r="F2423" t="s">
        <v>1681</v>
      </c>
      <c r="G2423" s="1">
        <v>43899</v>
      </c>
      <c r="H2423" s="1">
        <v>43900</v>
      </c>
      <c r="I2423" s="1">
        <v>44629</v>
      </c>
      <c r="J2423" s="966" t="s">
        <v>16392</v>
      </c>
      <c r="K2423" t="s">
        <v>16393</v>
      </c>
      <c r="L2423" t="s">
        <v>12</v>
      </c>
      <c r="M2423" t="s">
        <v>16392</v>
      </c>
      <c r="N2423" t="s">
        <v>16394</v>
      </c>
    </row>
    <row r="2424" spans="1:14" x14ac:dyDescent="0.25">
      <c r="A2424" s="3">
        <v>2421</v>
      </c>
      <c r="B2424" t="s">
        <v>1678</v>
      </c>
      <c r="C2424" t="s">
        <v>1679</v>
      </c>
      <c r="D2424" t="s">
        <v>1680</v>
      </c>
      <c r="E2424" t="s">
        <v>12</v>
      </c>
      <c r="F2424" t="s">
        <v>1681</v>
      </c>
      <c r="G2424" s="1">
        <v>43899</v>
      </c>
      <c r="H2424" s="1">
        <v>43900</v>
      </c>
      <c r="I2424" s="1">
        <v>44629</v>
      </c>
      <c r="J2424" s="966" t="s">
        <v>16395</v>
      </c>
      <c r="K2424" t="s">
        <v>16396</v>
      </c>
      <c r="L2424" t="s">
        <v>12</v>
      </c>
      <c r="M2424" t="s">
        <v>16395</v>
      </c>
      <c r="N2424" t="s">
        <v>16397</v>
      </c>
    </row>
    <row r="2425" spans="1:14" x14ac:dyDescent="0.25">
      <c r="A2425" s="3">
        <v>2422</v>
      </c>
      <c r="B2425" t="s">
        <v>1678</v>
      </c>
      <c r="C2425" t="s">
        <v>1679</v>
      </c>
      <c r="D2425" t="s">
        <v>1680</v>
      </c>
      <c r="E2425" t="s">
        <v>12</v>
      </c>
      <c r="F2425" t="s">
        <v>1681</v>
      </c>
      <c r="G2425" s="1">
        <v>43899</v>
      </c>
      <c r="H2425" s="1">
        <v>43900</v>
      </c>
      <c r="I2425" s="1">
        <v>44629</v>
      </c>
      <c r="J2425" s="966" t="s">
        <v>16395</v>
      </c>
      <c r="K2425" t="s">
        <v>16396</v>
      </c>
      <c r="L2425" t="s">
        <v>12</v>
      </c>
      <c r="M2425" t="s">
        <v>16395</v>
      </c>
      <c r="N2425" t="s">
        <v>16397</v>
      </c>
    </row>
    <row r="2426" spans="1:14" x14ac:dyDescent="0.25">
      <c r="A2426" s="3">
        <v>2423</v>
      </c>
      <c r="B2426" t="s">
        <v>1678</v>
      </c>
      <c r="C2426" t="s">
        <v>1679</v>
      </c>
      <c r="D2426" t="s">
        <v>1680</v>
      </c>
      <c r="E2426" t="s">
        <v>12</v>
      </c>
      <c r="F2426" t="s">
        <v>1681</v>
      </c>
      <c r="G2426" s="1">
        <v>43899</v>
      </c>
      <c r="H2426" s="1">
        <v>43900</v>
      </c>
      <c r="I2426" s="1">
        <v>44629</v>
      </c>
      <c r="J2426" s="966" t="s">
        <v>16398</v>
      </c>
      <c r="K2426" t="s">
        <v>16399</v>
      </c>
      <c r="L2426" t="s">
        <v>12</v>
      </c>
      <c r="M2426" t="s">
        <v>16398</v>
      </c>
      <c r="N2426" t="s">
        <v>16400</v>
      </c>
    </row>
    <row r="2427" spans="1:14" x14ac:dyDescent="0.25">
      <c r="A2427" s="3">
        <v>2424</v>
      </c>
      <c r="B2427" t="s">
        <v>1678</v>
      </c>
      <c r="C2427" t="s">
        <v>1679</v>
      </c>
      <c r="D2427" t="s">
        <v>1680</v>
      </c>
      <c r="E2427" t="s">
        <v>12</v>
      </c>
      <c r="F2427" t="s">
        <v>1681</v>
      </c>
      <c r="G2427" s="1">
        <v>43899</v>
      </c>
      <c r="H2427" s="1">
        <v>43900</v>
      </c>
      <c r="I2427" s="1">
        <v>44629</v>
      </c>
      <c r="J2427" s="966" t="s">
        <v>16398</v>
      </c>
      <c r="K2427" t="s">
        <v>16399</v>
      </c>
      <c r="L2427" t="s">
        <v>12</v>
      </c>
      <c r="M2427" t="s">
        <v>16398</v>
      </c>
      <c r="N2427" t="s">
        <v>16400</v>
      </c>
    </row>
    <row r="2428" spans="1:14" x14ac:dyDescent="0.25">
      <c r="A2428" s="3">
        <v>2425</v>
      </c>
      <c r="B2428" t="s">
        <v>1678</v>
      </c>
      <c r="C2428" t="s">
        <v>1679</v>
      </c>
      <c r="D2428" t="s">
        <v>1680</v>
      </c>
      <c r="E2428" t="s">
        <v>12</v>
      </c>
      <c r="F2428" t="s">
        <v>1681</v>
      </c>
      <c r="G2428" s="1">
        <v>43899</v>
      </c>
      <c r="H2428" s="1">
        <v>43900</v>
      </c>
      <c r="I2428" s="1">
        <v>44629</v>
      </c>
      <c r="J2428" s="966" t="s">
        <v>16401</v>
      </c>
      <c r="K2428" t="s">
        <v>16402</v>
      </c>
      <c r="L2428" t="s">
        <v>12</v>
      </c>
      <c r="M2428" t="s">
        <v>16401</v>
      </c>
      <c r="N2428" t="s">
        <v>16403</v>
      </c>
    </row>
    <row r="2429" spans="1:14" x14ac:dyDescent="0.25">
      <c r="A2429" s="3">
        <v>2426</v>
      </c>
      <c r="B2429" t="s">
        <v>1678</v>
      </c>
      <c r="C2429" t="s">
        <v>1679</v>
      </c>
      <c r="D2429" t="s">
        <v>1680</v>
      </c>
      <c r="E2429" t="s">
        <v>12</v>
      </c>
      <c r="F2429" t="s">
        <v>1681</v>
      </c>
      <c r="G2429" s="1">
        <v>43899</v>
      </c>
      <c r="H2429" s="1">
        <v>43900</v>
      </c>
      <c r="I2429" s="1">
        <v>44629</v>
      </c>
      <c r="J2429" s="966" t="s">
        <v>16401</v>
      </c>
      <c r="K2429" t="s">
        <v>16402</v>
      </c>
      <c r="L2429" t="s">
        <v>12</v>
      </c>
      <c r="M2429" t="s">
        <v>16401</v>
      </c>
      <c r="N2429" t="s">
        <v>16403</v>
      </c>
    </row>
    <row r="2430" spans="1:14" x14ac:dyDescent="0.25">
      <c r="A2430" s="3">
        <v>2427</v>
      </c>
      <c r="B2430" t="s">
        <v>1674</v>
      </c>
      <c r="C2430" t="s">
        <v>1675</v>
      </c>
      <c r="D2430" t="s">
        <v>1676</v>
      </c>
      <c r="E2430" t="s">
        <v>12</v>
      </c>
      <c r="F2430" t="s">
        <v>1677</v>
      </c>
      <c r="G2430" s="1">
        <v>43899</v>
      </c>
      <c r="H2430" s="1">
        <v>43900</v>
      </c>
      <c r="I2430" s="1">
        <v>44629</v>
      </c>
      <c r="J2430" s="966" t="s">
        <v>16287</v>
      </c>
      <c r="K2430" t="s">
        <v>16288</v>
      </c>
      <c r="L2430" t="s">
        <v>12</v>
      </c>
      <c r="M2430" t="s">
        <v>16287</v>
      </c>
      <c r="N2430" t="s">
        <v>16289</v>
      </c>
    </row>
    <row r="2431" spans="1:14" x14ac:dyDescent="0.25">
      <c r="A2431" s="3">
        <v>2428</v>
      </c>
      <c r="B2431" t="s">
        <v>1674</v>
      </c>
      <c r="C2431" t="s">
        <v>1675</v>
      </c>
      <c r="D2431" t="s">
        <v>1676</v>
      </c>
      <c r="E2431" t="s">
        <v>12</v>
      </c>
      <c r="F2431" t="s">
        <v>1677</v>
      </c>
      <c r="G2431" s="1">
        <v>43899</v>
      </c>
      <c r="H2431" s="1">
        <v>43900</v>
      </c>
      <c r="I2431" s="1">
        <v>44629</v>
      </c>
      <c r="J2431" s="966" t="s">
        <v>16287</v>
      </c>
      <c r="K2431" t="s">
        <v>16288</v>
      </c>
      <c r="L2431" t="s">
        <v>12</v>
      </c>
      <c r="M2431" t="s">
        <v>16287</v>
      </c>
      <c r="N2431" t="s">
        <v>16289</v>
      </c>
    </row>
    <row r="2432" spans="1:14" x14ac:dyDescent="0.25">
      <c r="A2432" s="3">
        <v>2429</v>
      </c>
      <c r="B2432" t="s">
        <v>1665</v>
      </c>
      <c r="C2432" t="s">
        <v>1666</v>
      </c>
      <c r="D2432" t="s">
        <v>1667</v>
      </c>
      <c r="E2432" t="s">
        <v>12</v>
      </c>
      <c r="F2432" t="s">
        <v>1668</v>
      </c>
      <c r="G2432" s="1">
        <v>43899</v>
      </c>
      <c r="H2432" s="1">
        <v>43900</v>
      </c>
      <c r="I2432" s="1">
        <v>44629</v>
      </c>
      <c r="J2432" s="966" t="s">
        <v>16290</v>
      </c>
      <c r="K2432" t="s">
        <v>16291</v>
      </c>
      <c r="L2432" t="s">
        <v>12</v>
      </c>
      <c r="M2432" t="s">
        <v>16290</v>
      </c>
      <c r="N2432" t="s">
        <v>16292</v>
      </c>
    </row>
    <row r="2433" spans="1:14" x14ac:dyDescent="0.25">
      <c r="A2433" s="3">
        <v>2430</v>
      </c>
      <c r="B2433" t="s">
        <v>1665</v>
      </c>
      <c r="C2433" t="s">
        <v>1666</v>
      </c>
      <c r="D2433" t="s">
        <v>1667</v>
      </c>
      <c r="E2433" t="s">
        <v>12</v>
      </c>
      <c r="F2433" t="s">
        <v>1668</v>
      </c>
      <c r="G2433" s="1">
        <v>43899</v>
      </c>
      <c r="H2433" s="1">
        <v>43900</v>
      </c>
      <c r="I2433" s="1">
        <v>44629</v>
      </c>
      <c r="J2433" s="966" t="s">
        <v>16290</v>
      </c>
      <c r="K2433" t="s">
        <v>16291</v>
      </c>
      <c r="L2433" t="s">
        <v>12</v>
      </c>
      <c r="M2433" t="s">
        <v>16290</v>
      </c>
      <c r="N2433" t="s">
        <v>16292</v>
      </c>
    </row>
    <row r="2434" spans="1:14" x14ac:dyDescent="0.25">
      <c r="A2434" s="3">
        <v>2431</v>
      </c>
      <c r="B2434" t="s">
        <v>1665</v>
      </c>
      <c r="C2434" t="s">
        <v>1666</v>
      </c>
      <c r="D2434" t="s">
        <v>1667</v>
      </c>
      <c r="E2434" t="s">
        <v>12</v>
      </c>
      <c r="F2434" t="s">
        <v>1668</v>
      </c>
      <c r="G2434" s="1">
        <v>43899</v>
      </c>
      <c r="H2434" s="1">
        <v>43900</v>
      </c>
      <c r="I2434" s="1">
        <v>44629</v>
      </c>
      <c r="J2434" s="966" t="s">
        <v>16293</v>
      </c>
      <c r="K2434" t="s">
        <v>16294</v>
      </c>
      <c r="L2434" t="s">
        <v>12</v>
      </c>
      <c r="M2434" t="s">
        <v>16293</v>
      </c>
      <c r="N2434" t="s">
        <v>16295</v>
      </c>
    </row>
    <row r="2435" spans="1:14" x14ac:dyDescent="0.25">
      <c r="A2435" s="3">
        <v>2432</v>
      </c>
      <c r="B2435" t="s">
        <v>1665</v>
      </c>
      <c r="C2435" t="s">
        <v>1666</v>
      </c>
      <c r="D2435" t="s">
        <v>1667</v>
      </c>
      <c r="E2435" t="s">
        <v>12</v>
      </c>
      <c r="F2435" t="s">
        <v>1668</v>
      </c>
      <c r="G2435" s="1">
        <v>43899</v>
      </c>
      <c r="H2435" s="1">
        <v>43900</v>
      </c>
      <c r="I2435" s="1">
        <v>44629</v>
      </c>
      <c r="J2435" s="966" t="s">
        <v>16293</v>
      </c>
      <c r="K2435" t="s">
        <v>16294</v>
      </c>
      <c r="L2435" t="s">
        <v>12</v>
      </c>
      <c r="M2435" t="s">
        <v>16293</v>
      </c>
      <c r="N2435" t="s">
        <v>16295</v>
      </c>
    </row>
    <row r="2436" spans="1:14" x14ac:dyDescent="0.25">
      <c r="A2436" s="3">
        <v>2433</v>
      </c>
      <c r="B2436" t="s">
        <v>1665</v>
      </c>
      <c r="C2436" t="s">
        <v>1666</v>
      </c>
      <c r="D2436" t="s">
        <v>1667</v>
      </c>
      <c r="E2436" t="s">
        <v>12</v>
      </c>
      <c r="F2436" t="s">
        <v>1668</v>
      </c>
      <c r="G2436" s="1">
        <v>43899</v>
      </c>
      <c r="H2436" s="1">
        <v>43900</v>
      </c>
      <c r="I2436" s="1">
        <v>44629</v>
      </c>
      <c r="J2436" s="966" t="s">
        <v>16299</v>
      </c>
      <c r="K2436" t="s">
        <v>16300</v>
      </c>
      <c r="L2436" t="s">
        <v>12</v>
      </c>
      <c r="M2436" t="s">
        <v>16299</v>
      </c>
      <c r="N2436" t="s">
        <v>16301</v>
      </c>
    </row>
    <row r="2437" spans="1:14" x14ac:dyDescent="0.25">
      <c r="A2437" s="3">
        <v>2434</v>
      </c>
      <c r="B2437" t="s">
        <v>1665</v>
      </c>
      <c r="C2437" t="s">
        <v>1666</v>
      </c>
      <c r="D2437" t="s">
        <v>1667</v>
      </c>
      <c r="E2437" t="s">
        <v>12</v>
      </c>
      <c r="F2437" t="s">
        <v>1668</v>
      </c>
      <c r="G2437" s="1">
        <v>43899</v>
      </c>
      <c r="H2437" s="1">
        <v>43900</v>
      </c>
      <c r="I2437" s="1">
        <v>44629</v>
      </c>
      <c r="J2437" s="966" t="s">
        <v>16299</v>
      </c>
      <c r="K2437" t="s">
        <v>16300</v>
      </c>
      <c r="L2437" t="s">
        <v>12</v>
      </c>
      <c r="M2437" t="s">
        <v>16299</v>
      </c>
      <c r="N2437" t="s">
        <v>16301</v>
      </c>
    </row>
    <row r="2438" spans="1:14" x14ac:dyDescent="0.25">
      <c r="A2438" s="3">
        <v>2435</v>
      </c>
      <c r="B2438" t="s">
        <v>1665</v>
      </c>
      <c r="C2438" t="s">
        <v>1666</v>
      </c>
      <c r="D2438" t="s">
        <v>1667</v>
      </c>
      <c r="E2438" t="s">
        <v>12</v>
      </c>
      <c r="F2438" t="s">
        <v>1668</v>
      </c>
      <c r="G2438" s="1">
        <v>43899</v>
      </c>
      <c r="H2438" s="1">
        <v>43900</v>
      </c>
      <c r="I2438" s="1">
        <v>44629</v>
      </c>
      <c r="J2438" s="966" t="s">
        <v>16296</v>
      </c>
      <c r="K2438" t="s">
        <v>16297</v>
      </c>
      <c r="L2438" t="s">
        <v>12</v>
      </c>
      <c r="M2438" t="s">
        <v>16296</v>
      </c>
      <c r="N2438" t="s">
        <v>16298</v>
      </c>
    </row>
    <row r="2439" spans="1:14" x14ac:dyDescent="0.25">
      <c r="A2439" s="3">
        <v>2436</v>
      </c>
      <c r="B2439" t="s">
        <v>1665</v>
      </c>
      <c r="C2439" t="s">
        <v>1666</v>
      </c>
      <c r="D2439" t="s">
        <v>1667</v>
      </c>
      <c r="E2439" t="s">
        <v>12</v>
      </c>
      <c r="F2439" t="s">
        <v>1668</v>
      </c>
      <c r="G2439" s="1">
        <v>43899</v>
      </c>
      <c r="H2439" s="1">
        <v>43900</v>
      </c>
      <c r="I2439" s="1">
        <v>44629</v>
      </c>
      <c r="J2439" s="966" t="s">
        <v>16296</v>
      </c>
      <c r="K2439" t="s">
        <v>16297</v>
      </c>
      <c r="L2439" t="s">
        <v>12</v>
      </c>
      <c r="M2439" t="s">
        <v>16296</v>
      </c>
      <c r="N2439" t="s">
        <v>16298</v>
      </c>
    </row>
    <row r="2440" spans="1:14" x14ac:dyDescent="0.25">
      <c r="A2440" s="3">
        <v>2437</v>
      </c>
      <c r="B2440" t="s">
        <v>1665</v>
      </c>
      <c r="C2440" t="s">
        <v>1666</v>
      </c>
      <c r="D2440" t="s">
        <v>1667</v>
      </c>
      <c r="E2440" t="s">
        <v>12</v>
      </c>
      <c r="F2440" t="s">
        <v>1668</v>
      </c>
      <c r="G2440" s="1">
        <v>43899</v>
      </c>
      <c r="H2440" s="1">
        <v>43900</v>
      </c>
      <c r="I2440" s="1">
        <v>44629</v>
      </c>
      <c r="J2440" s="966" t="s">
        <v>16302</v>
      </c>
      <c r="K2440" t="s">
        <v>16303</v>
      </c>
      <c r="L2440" t="s">
        <v>12</v>
      </c>
      <c r="M2440" t="s">
        <v>16302</v>
      </c>
      <c r="N2440" t="s">
        <v>16304</v>
      </c>
    </row>
    <row r="2441" spans="1:14" x14ac:dyDescent="0.25">
      <c r="A2441" s="3">
        <v>2438</v>
      </c>
      <c r="B2441" t="s">
        <v>1665</v>
      </c>
      <c r="C2441" t="s">
        <v>1666</v>
      </c>
      <c r="D2441" t="s">
        <v>1667</v>
      </c>
      <c r="E2441" t="s">
        <v>12</v>
      </c>
      <c r="F2441" t="s">
        <v>1668</v>
      </c>
      <c r="G2441" s="1">
        <v>43899</v>
      </c>
      <c r="H2441" s="1">
        <v>43900</v>
      </c>
      <c r="I2441" s="1">
        <v>44629</v>
      </c>
      <c r="J2441" s="966" t="s">
        <v>16302</v>
      </c>
      <c r="K2441" t="s">
        <v>16303</v>
      </c>
      <c r="L2441" t="s">
        <v>12</v>
      </c>
      <c r="M2441" t="s">
        <v>16302</v>
      </c>
      <c r="N2441" t="s">
        <v>16304</v>
      </c>
    </row>
    <row r="2442" spans="1:14" x14ac:dyDescent="0.25">
      <c r="A2442" s="3">
        <v>2439</v>
      </c>
      <c r="B2442" t="s">
        <v>1665</v>
      </c>
      <c r="C2442" t="s">
        <v>1666</v>
      </c>
      <c r="D2442" t="s">
        <v>1667</v>
      </c>
      <c r="E2442" t="s">
        <v>12</v>
      </c>
      <c r="F2442" t="s">
        <v>1668</v>
      </c>
      <c r="G2442" s="1">
        <v>43899</v>
      </c>
      <c r="H2442" s="1">
        <v>43900</v>
      </c>
      <c r="I2442" s="1">
        <v>44629</v>
      </c>
      <c r="J2442" s="966" t="s">
        <v>16305</v>
      </c>
      <c r="K2442" t="s">
        <v>16306</v>
      </c>
      <c r="L2442" t="s">
        <v>12</v>
      </c>
      <c r="M2442" t="s">
        <v>16305</v>
      </c>
      <c r="N2442" t="s">
        <v>16307</v>
      </c>
    </row>
    <row r="2443" spans="1:14" x14ac:dyDescent="0.25">
      <c r="A2443" s="3">
        <v>2440</v>
      </c>
      <c r="B2443" t="s">
        <v>1665</v>
      </c>
      <c r="C2443" t="s">
        <v>1666</v>
      </c>
      <c r="D2443" t="s">
        <v>1667</v>
      </c>
      <c r="E2443" t="s">
        <v>12</v>
      </c>
      <c r="F2443" t="s">
        <v>1668</v>
      </c>
      <c r="G2443" s="1">
        <v>43899</v>
      </c>
      <c r="H2443" s="1">
        <v>43900</v>
      </c>
      <c r="I2443" s="1">
        <v>44629</v>
      </c>
      <c r="J2443" s="966" t="s">
        <v>16305</v>
      </c>
      <c r="K2443" t="s">
        <v>16306</v>
      </c>
      <c r="L2443" t="s">
        <v>12</v>
      </c>
      <c r="M2443" t="s">
        <v>16305</v>
      </c>
      <c r="N2443" t="s">
        <v>16307</v>
      </c>
    </row>
    <row r="2444" spans="1:14" x14ac:dyDescent="0.25">
      <c r="A2444" s="3">
        <v>2441</v>
      </c>
      <c r="B2444" t="s">
        <v>1665</v>
      </c>
      <c r="C2444" t="s">
        <v>1666</v>
      </c>
      <c r="D2444" t="s">
        <v>1667</v>
      </c>
      <c r="E2444" t="s">
        <v>12</v>
      </c>
      <c r="F2444" t="s">
        <v>1668</v>
      </c>
      <c r="G2444" s="1">
        <v>43899</v>
      </c>
      <c r="H2444" s="1">
        <v>43900</v>
      </c>
      <c r="I2444" s="1">
        <v>44629</v>
      </c>
      <c r="J2444" s="966" t="s">
        <v>16308</v>
      </c>
      <c r="K2444" t="s">
        <v>16309</v>
      </c>
      <c r="L2444" t="s">
        <v>12</v>
      </c>
      <c r="M2444" t="s">
        <v>16308</v>
      </c>
      <c r="N2444" t="s">
        <v>16310</v>
      </c>
    </row>
    <row r="2445" spans="1:14" x14ac:dyDescent="0.25">
      <c r="A2445" s="3">
        <v>2442</v>
      </c>
      <c r="B2445" t="s">
        <v>1665</v>
      </c>
      <c r="C2445" t="s">
        <v>1666</v>
      </c>
      <c r="D2445" t="s">
        <v>1667</v>
      </c>
      <c r="E2445" t="s">
        <v>12</v>
      </c>
      <c r="F2445" t="s">
        <v>1668</v>
      </c>
      <c r="G2445" s="1">
        <v>43899</v>
      </c>
      <c r="H2445" s="1">
        <v>43900</v>
      </c>
      <c r="I2445" s="1">
        <v>44629</v>
      </c>
      <c r="J2445" s="966" t="s">
        <v>16308</v>
      </c>
      <c r="K2445" t="s">
        <v>16309</v>
      </c>
      <c r="L2445" t="s">
        <v>12</v>
      </c>
      <c r="M2445" t="s">
        <v>16308</v>
      </c>
      <c r="N2445" t="s">
        <v>16310</v>
      </c>
    </row>
    <row r="2446" spans="1:14" x14ac:dyDescent="0.25">
      <c r="A2446" s="3">
        <v>2443</v>
      </c>
      <c r="B2446" t="s">
        <v>1665</v>
      </c>
      <c r="C2446" t="s">
        <v>1666</v>
      </c>
      <c r="D2446" t="s">
        <v>1667</v>
      </c>
      <c r="E2446" t="s">
        <v>12</v>
      </c>
      <c r="F2446" t="s">
        <v>1668</v>
      </c>
      <c r="G2446" s="1">
        <v>43899</v>
      </c>
      <c r="H2446" s="1">
        <v>43900</v>
      </c>
      <c r="I2446" s="1">
        <v>44629</v>
      </c>
      <c r="J2446" s="966" t="s">
        <v>16311</v>
      </c>
      <c r="K2446" t="s">
        <v>16312</v>
      </c>
      <c r="L2446" t="s">
        <v>12</v>
      </c>
      <c r="M2446" t="s">
        <v>16311</v>
      </c>
      <c r="N2446" t="s">
        <v>16313</v>
      </c>
    </row>
    <row r="2447" spans="1:14" x14ac:dyDescent="0.25">
      <c r="A2447" s="3">
        <v>2444</v>
      </c>
      <c r="B2447" t="s">
        <v>1665</v>
      </c>
      <c r="C2447" t="s">
        <v>1666</v>
      </c>
      <c r="D2447" t="s">
        <v>1667</v>
      </c>
      <c r="E2447" t="s">
        <v>12</v>
      </c>
      <c r="F2447" t="s">
        <v>1668</v>
      </c>
      <c r="G2447" s="1">
        <v>43899</v>
      </c>
      <c r="H2447" s="1">
        <v>43900</v>
      </c>
      <c r="I2447" s="1">
        <v>44629</v>
      </c>
      <c r="J2447" s="966" t="s">
        <v>16311</v>
      </c>
      <c r="K2447" t="s">
        <v>16312</v>
      </c>
      <c r="L2447" t="s">
        <v>12</v>
      </c>
      <c r="M2447" t="s">
        <v>16311</v>
      </c>
      <c r="N2447" t="s">
        <v>16313</v>
      </c>
    </row>
    <row r="2448" spans="1:14" x14ac:dyDescent="0.25">
      <c r="A2448" s="3">
        <v>2445</v>
      </c>
      <c r="B2448" t="s">
        <v>1665</v>
      </c>
      <c r="C2448" t="s">
        <v>1666</v>
      </c>
      <c r="D2448" t="s">
        <v>1667</v>
      </c>
      <c r="E2448" t="s">
        <v>12</v>
      </c>
      <c r="F2448" t="s">
        <v>1668</v>
      </c>
      <c r="G2448" s="1">
        <v>43899</v>
      </c>
      <c r="H2448" s="1">
        <v>43900</v>
      </c>
      <c r="I2448" s="1">
        <v>44629</v>
      </c>
      <c r="J2448" s="966" t="s">
        <v>16314</v>
      </c>
      <c r="K2448" t="s">
        <v>16315</v>
      </c>
      <c r="L2448" t="s">
        <v>12</v>
      </c>
      <c r="M2448" t="s">
        <v>16314</v>
      </c>
      <c r="N2448" t="s">
        <v>16316</v>
      </c>
    </row>
    <row r="2449" spans="1:14" x14ac:dyDescent="0.25">
      <c r="A2449" s="3">
        <v>2446</v>
      </c>
      <c r="B2449" t="s">
        <v>1665</v>
      </c>
      <c r="C2449" t="s">
        <v>1666</v>
      </c>
      <c r="D2449" t="s">
        <v>1667</v>
      </c>
      <c r="E2449" t="s">
        <v>12</v>
      </c>
      <c r="F2449" t="s">
        <v>1668</v>
      </c>
      <c r="G2449" s="1">
        <v>43899</v>
      </c>
      <c r="H2449" s="1">
        <v>43900</v>
      </c>
      <c r="I2449" s="1">
        <v>44629</v>
      </c>
      <c r="J2449" s="966" t="s">
        <v>16314</v>
      </c>
      <c r="K2449" t="s">
        <v>16315</v>
      </c>
      <c r="L2449" t="s">
        <v>12</v>
      </c>
      <c r="M2449" t="s">
        <v>16314</v>
      </c>
      <c r="N2449" t="s">
        <v>16316</v>
      </c>
    </row>
    <row r="2450" spans="1:14" x14ac:dyDescent="0.25">
      <c r="A2450" s="3">
        <v>2447</v>
      </c>
      <c r="B2450" t="s">
        <v>1665</v>
      </c>
      <c r="C2450" t="s">
        <v>1666</v>
      </c>
      <c r="D2450" t="s">
        <v>1667</v>
      </c>
      <c r="E2450" t="s">
        <v>12</v>
      </c>
      <c r="F2450" t="s">
        <v>1668</v>
      </c>
      <c r="G2450" s="1">
        <v>43899</v>
      </c>
      <c r="H2450" s="1">
        <v>43900</v>
      </c>
      <c r="I2450" s="1">
        <v>44629</v>
      </c>
      <c r="J2450" s="966" t="s">
        <v>16317</v>
      </c>
      <c r="K2450" t="s">
        <v>16318</v>
      </c>
      <c r="L2450" t="s">
        <v>12</v>
      </c>
      <c r="M2450" t="s">
        <v>16317</v>
      </c>
      <c r="N2450" t="s">
        <v>16319</v>
      </c>
    </row>
    <row r="2451" spans="1:14" x14ac:dyDescent="0.25">
      <c r="A2451" s="3">
        <v>2448</v>
      </c>
      <c r="B2451" t="s">
        <v>1665</v>
      </c>
      <c r="C2451" t="s">
        <v>1666</v>
      </c>
      <c r="D2451" t="s">
        <v>1667</v>
      </c>
      <c r="E2451" t="s">
        <v>12</v>
      </c>
      <c r="F2451" t="s">
        <v>1668</v>
      </c>
      <c r="G2451" s="1">
        <v>43899</v>
      </c>
      <c r="H2451" s="1">
        <v>43900</v>
      </c>
      <c r="I2451" s="1">
        <v>44629</v>
      </c>
      <c r="J2451" s="966" t="s">
        <v>16317</v>
      </c>
      <c r="K2451" t="s">
        <v>16318</v>
      </c>
      <c r="L2451" t="s">
        <v>12</v>
      </c>
      <c r="M2451" t="s">
        <v>16317</v>
      </c>
      <c r="N2451" t="s">
        <v>16319</v>
      </c>
    </row>
    <row r="2452" spans="1:14" x14ac:dyDescent="0.25">
      <c r="A2452" s="3">
        <v>2449</v>
      </c>
      <c r="B2452" t="s">
        <v>1670</v>
      </c>
      <c r="C2452" t="s">
        <v>1671</v>
      </c>
      <c r="D2452" t="s">
        <v>1672</v>
      </c>
      <c r="E2452" t="s">
        <v>12</v>
      </c>
      <c r="F2452" t="s">
        <v>1673</v>
      </c>
      <c r="G2452" s="1">
        <v>43899</v>
      </c>
      <c r="H2452" s="1">
        <v>43900</v>
      </c>
      <c r="I2452" s="1">
        <v>44629</v>
      </c>
      <c r="J2452" s="966" t="s">
        <v>15103</v>
      </c>
      <c r="K2452" t="s">
        <v>15104</v>
      </c>
      <c r="L2452" t="s">
        <v>12</v>
      </c>
      <c r="M2452" t="s">
        <v>15103</v>
      </c>
      <c r="N2452" t="s">
        <v>15105</v>
      </c>
    </row>
    <row r="2453" spans="1:14" x14ac:dyDescent="0.25">
      <c r="A2453" s="3">
        <v>2450</v>
      </c>
      <c r="B2453" t="s">
        <v>1670</v>
      </c>
      <c r="C2453" t="s">
        <v>1671</v>
      </c>
      <c r="D2453" t="s">
        <v>1672</v>
      </c>
      <c r="E2453" t="s">
        <v>12</v>
      </c>
      <c r="F2453" t="s">
        <v>1673</v>
      </c>
      <c r="G2453" s="1">
        <v>43899</v>
      </c>
      <c r="H2453" s="1">
        <v>43900</v>
      </c>
      <c r="I2453" s="1">
        <v>44629</v>
      </c>
      <c r="J2453" s="966" t="s">
        <v>15103</v>
      </c>
      <c r="K2453" t="s">
        <v>15104</v>
      </c>
      <c r="L2453" t="s">
        <v>12</v>
      </c>
      <c r="M2453" t="s">
        <v>15103</v>
      </c>
      <c r="N2453" t="s">
        <v>15105</v>
      </c>
    </row>
    <row r="2454" spans="1:14" x14ac:dyDescent="0.25">
      <c r="A2454" s="3">
        <v>2451</v>
      </c>
      <c r="B2454" t="s">
        <v>1670</v>
      </c>
      <c r="C2454" t="s">
        <v>1671</v>
      </c>
      <c r="D2454" t="s">
        <v>1672</v>
      </c>
      <c r="E2454" t="s">
        <v>12</v>
      </c>
      <c r="F2454" t="s">
        <v>1673</v>
      </c>
      <c r="G2454" s="1">
        <v>43899</v>
      </c>
      <c r="H2454" s="1">
        <v>43900</v>
      </c>
      <c r="I2454" s="1">
        <v>44629</v>
      </c>
      <c r="J2454" s="966" t="s">
        <v>15106</v>
      </c>
      <c r="K2454" t="s">
        <v>15107</v>
      </c>
      <c r="L2454" t="s">
        <v>12</v>
      </c>
      <c r="M2454" t="s">
        <v>15106</v>
      </c>
      <c r="N2454" t="s">
        <v>15108</v>
      </c>
    </row>
    <row r="2455" spans="1:14" x14ac:dyDescent="0.25">
      <c r="A2455" s="3">
        <v>2452</v>
      </c>
      <c r="B2455" t="s">
        <v>1670</v>
      </c>
      <c r="C2455" t="s">
        <v>1671</v>
      </c>
      <c r="D2455" t="s">
        <v>1672</v>
      </c>
      <c r="E2455" t="s">
        <v>12</v>
      </c>
      <c r="F2455" t="s">
        <v>1673</v>
      </c>
      <c r="G2455" s="1">
        <v>43899</v>
      </c>
      <c r="H2455" s="1">
        <v>43900</v>
      </c>
      <c r="I2455" s="1">
        <v>44629</v>
      </c>
      <c r="J2455" s="966" t="s">
        <v>15106</v>
      </c>
      <c r="K2455" t="s">
        <v>15107</v>
      </c>
      <c r="L2455" t="s">
        <v>12</v>
      </c>
      <c r="M2455" t="s">
        <v>15106</v>
      </c>
      <c r="N2455" t="s">
        <v>15108</v>
      </c>
    </row>
    <row r="2456" spans="1:14" x14ac:dyDescent="0.25">
      <c r="A2456" s="3">
        <v>2453</v>
      </c>
      <c r="B2456" t="s">
        <v>1670</v>
      </c>
      <c r="C2456" t="s">
        <v>1671</v>
      </c>
      <c r="D2456" t="s">
        <v>1672</v>
      </c>
      <c r="E2456" t="s">
        <v>12</v>
      </c>
      <c r="F2456" t="s">
        <v>1673</v>
      </c>
      <c r="G2456" s="1">
        <v>43899</v>
      </c>
      <c r="H2456" s="1">
        <v>43900</v>
      </c>
      <c r="I2456" s="1">
        <v>44629</v>
      </c>
      <c r="J2456" s="966" t="s">
        <v>15109</v>
      </c>
      <c r="K2456" t="s">
        <v>15110</v>
      </c>
      <c r="L2456" t="s">
        <v>12</v>
      </c>
      <c r="M2456" t="s">
        <v>15109</v>
      </c>
      <c r="N2456" t="s">
        <v>15111</v>
      </c>
    </row>
    <row r="2457" spans="1:14" x14ac:dyDescent="0.25">
      <c r="A2457" s="3">
        <v>2454</v>
      </c>
      <c r="B2457" t="s">
        <v>1670</v>
      </c>
      <c r="C2457" t="s">
        <v>1671</v>
      </c>
      <c r="D2457" t="s">
        <v>1672</v>
      </c>
      <c r="E2457" t="s">
        <v>12</v>
      </c>
      <c r="F2457" t="s">
        <v>1673</v>
      </c>
      <c r="G2457" s="1">
        <v>43899</v>
      </c>
      <c r="H2457" s="1">
        <v>43900</v>
      </c>
      <c r="I2457" s="1">
        <v>44629</v>
      </c>
      <c r="J2457" s="966" t="s">
        <v>15109</v>
      </c>
      <c r="K2457" t="s">
        <v>15110</v>
      </c>
      <c r="L2457" t="s">
        <v>12</v>
      </c>
      <c r="M2457" t="s">
        <v>15109</v>
      </c>
      <c r="N2457" t="s">
        <v>15111</v>
      </c>
    </row>
    <row r="2458" spans="1:14" x14ac:dyDescent="0.25">
      <c r="A2458" s="3">
        <v>2455</v>
      </c>
      <c r="B2458" t="s">
        <v>1670</v>
      </c>
      <c r="C2458" t="s">
        <v>1671</v>
      </c>
      <c r="D2458" t="s">
        <v>1672</v>
      </c>
      <c r="E2458" t="s">
        <v>12</v>
      </c>
      <c r="F2458" t="s">
        <v>1673</v>
      </c>
      <c r="G2458" s="1">
        <v>43899</v>
      </c>
      <c r="H2458" s="1">
        <v>43900</v>
      </c>
      <c r="I2458" s="1">
        <v>44629</v>
      </c>
      <c r="J2458" s="966" t="s">
        <v>15112</v>
      </c>
      <c r="K2458" t="s">
        <v>15113</v>
      </c>
      <c r="L2458" t="s">
        <v>12</v>
      </c>
      <c r="M2458" t="s">
        <v>15112</v>
      </c>
      <c r="N2458" t="s">
        <v>15114</v>
      </c>
    </row>
    <row r="2459" spans="1:14" x14ac:dyDescent="0.25">
      <c r="A2459" s="3">
        <v>2456</v>
      </c>
      <c r="B2459" t="s">
        <v>1670</v>
      </c>
      <c r="C2459" t="s">
        <v>1671</v>
      </c>
      <c r="D2459" t="s">
        <v>1672</v>
      </c>
      <c r="E2459" t="s">
        <v>12</v>
      </c>
      <c r="F2459" t="s">
        <v>1673</v>
      </c>
      <c r="G2459" s="1">
        <v>43899</v>
      </c>
      <c r="H2459" s="1">
        <v>43900</v>
      </c>
      <c r="I2459" s="1">
        <v>44629</v>
      </c>
      <c r="J2459" s="966" t="s">
        <v>15112</v>
      </c>
      <c r="K2459" t="s">
        <v>15113</v>
      </c>
      <c r="L2459" t="s">
        <v>12</v>
      </c>
      <c r="M2459" t="s">
        <v>15112</v>
      </c>
      <c r="N2459" t="s">
        <v>15114</v>
      </c>
    </row>
    <row r="2460" spans="1:14" x14ac:dyDescent="0.25">
      <c r="A2460" s="3">
        <v>2457</v>
      </c>
      <c r="B2460" t="s">
        <v>1670</v>
      </c>
      <c r="C2460" t="s">
        <v>1671</v>
      </c>
      <c r="D2460" t="s">
        <v>1672</v>
      </c>
      <c r="E2460" t="s">
        <v>12</v>
      </c>
      <c r="F2460" t="s">
        <v>1673</v>
      </c>
      <c r="G2460" s="1">
        <v>43899</v>
      </c>
      <c r="H2460" s="1">
        <v>43900</v>
      </c>
      <c r="I2460" s="1">
        <v>44629</v>
      </c>
      <c r="J2460" s="966" t="s">
        <v>15115</v>
      </c>
      <c r="K2460" t="s">
        <v>15116</v>
      </c>
      <c r="L2460" t="s">
        <v>12</v>
      </c>
      <c r="M2460" t="s">
        <v>15115</v>
      </c>
      <c r="N2460" t="s">
        <v>15117</v>
      </c>
    </row>
    <row r="2461" spans="1:14" x14ac:dyDescent="0.25">
      <c r="A2461" s="3">
        <v>2458</v>
      </c>
      <c r="B2461" t="s">
        <v>1670</v>
      </c>
      <c r="C2461" t="s">
        <v>1671</v>
      </c>
      <c r="D2461" t="s">
        <v>1672</v>
      </c>
      <c r="E2461" t="s">
        <v>12</v>
      </c>
      <c r="F2461" t="s">
        <v>1673</v>
      </c>
      <c r="G2461" s="1">
        <v>43899</v>
      </c>
      <c r="H2461" s="1">
        <v>43900</v>
      </c>
      <c r="I2461" s="1">
        <v>44629</v>
      </c>
      <c r="J2461" s="966" t="s">
        <v>15115</v>
      </c>
      <c r="K2461" t="s">
        <v>15116</v>
      </c>
      <c r="L2461" t="s">
        <v>12</v>
      </c>
      <c r="M2461" t="s">
        <v>15115</v>
      </c>
      <c r="N2461" t="s">
        <v>15117</v>
      </c>
    </row>
    <row r="2462" spans="1:14" x14ac:dyDescent="0.25">
      <c r="A2462" s="3">
        <v>2459</v>
      </c>
      <c r="B2462" t="s">
        <v>1670</v>
      </c>
      <c r="C2462" t="s">
        <v>1671</v>
      </c>
      <c r="D2462" t="s">
        <v>1672</v>
      </c>
      <c r="E2462" t="s">
        <v>12</v>
      </c>
      <c r="F2462" t="s">
        <v>1673</v>
      </c>
      <c r="G2462" s="1">
        <v>43899</v>
      </c>
      <c r="H2462" s="1">
        <v>43900</v>
      </c>
      <c r="I2462" s="1">
        <v>44629</v>
      </c>
      <c r="J2462" s="966" t="s">
        <v>15118</v>
      </c>
      <c r="K2462" t="s">
        <v>15119</v>
      </c>
      <c r="L2462" t="s">
        <v>12</v>
      </c>
      <c r="M2462" t="s">
        <v>15118</v>
      </c>
      <c r="N2462" t="s">
        <v>15120</v>
      </c>
    </row>
    <row r="2463" spans="1:14" x14ac:dyDescent="0.25">
      <c r="A2463" s="3">
        <v>2460</v>
      </c>
      <c r="B2463" t="s">
        <v>1670</v>
      </c>
      <c r="C2463" t="s">
        <v>1671</v>
      </c>
      <c r="D2463" t="s">
        <v>1672</v>
      </c>
      <c r="E2463" t="s">
        <v>12</v>
      </c>
      <c r="F2463" t="s">
        <v>1673</v>
      </c>
      <c r="G2463" s="1">
        <v>43899</v>
      </c>
      <c r="H2463" s="1">
        <v>43900</v>
      </c>
      <c r="I2463" s="1">
        <v>44629</v>
      </c>
      <c r="J2463" s="966" t="s">
        <v>15118</v>
      </c>
      <c r="K2463" t="s">
        <v>15119</v>
      </c>
      <c r="L2463" t="s">
        <v>12</v>
      </c>
      <c r="M2463" t="s">
        <v>15118</v>
      </c>
      <c r="N2463" t="s">
        <v>15120</v>
      </c>
    </row>
    <row r="2464" spans="1:14" x14ac:dyDescent="0.25">
      <c r="A2464" s="3">
        <v>2461</v>
      </c>
      <c r="B2464" t="s">
        <v>1670</v>
      </c>
      <c r="C2464" t="s">
        <v>1671</v>
      </c>
      <c r="D2464" t="s">
        <v>1672</v>
      </c>
      <c r="E2464" t="s">
        <v>12</v>
      </c>
      <c r="F2464" t="s">
        <v>1673</v>
      </c>
      <c r="G2464" s="1">
        <v>43899</v>
      </c>
      <c r="H2464" s="1">
        <v>43900</v>
      </c>
      <c r="I2464" s="1">
        <v>44629</v>
      </c>
      <c r="J2464" s="966" t="s">
        <v>15121</v>
      </c>
      <c r="K2464" t="s">
        <v>15122</v>
      </c>
      <c r="L2464" t="s">
        <v>12</v>
      </c>
      <c r="M2464" t="s">
        <v>15121</v>
      </c>
      <c r="N2464" t="s">
        <v>15123</v>
      </c>
    </row>
    <row r="2465" spans="1:14" x14ac:dyDescent="0.25">
      <c r="A2465" s="3">
        <v>2462</v>
      </c>
      <c r="B2465" t="s">
        <v>1670</v>
      </c>
      <c r="C2465" t="s">
        <v>1671</v>
      </c>
      <c r="D2465" t="s">
        <v>1672</v>
      </c>
      <c r="E2465" t="s">
        <v>12</v>
      </c>
      <c r="F2465" t="s">
        <v>1673</v>
      </c>
      <c r="G2465" s="1">
        <v>43899</v>
      </c>
      <c r="H2465" s="1">
        <v>43900</v>
      </c>
      <c r="I2465" s="1">
        <v>44629</v>
      </c>
      <c r="J2465" s="966" t="s">
        <v>15121</v>
      </c>
      <c r="K2465" t="s">
        <v>15122</v>
      </c>
      <c r="L2465" t="s">
        <v>12</v>
      </c>
      <c r="M2465" t="s">
        <v>15121</v>
      </c>
      <c r="N2465" t="s">
        <v>15123</v>
      </c>
    </row>
    <row r="2466" spans="1:14" x14ac:dyDescent="0.25">
      <c r="A2466" s="3">
        <v>2463</v>
      </c>
      <c r="B2466" t="s">
        <v>1670</v>
      </c>
      <c r="C2466" t="s">
        <v>1671</v>
      </c>
      <c r="D2466" t="s">
        <v>1672</v>
      </c>
      <c r="E2466" t="s">
        <v>12</v>
      </c>
      <c r="F2466" t="s">
        <v>1673</v>
      </c>
      <c r="G2466" s="1">
        <v>43899</v>
      </c>
      <c r="H2466" s="1">
        <v>43900</v>
      </c>
      <c r="I2466" s="1">
        <v>44629</v>
      </c>
      <c r="J2466" s="966" t="s">
        <v>15124</v>
      </c>
      <c r="K2466" t="s">
        <v>15125</v>
      </c>
      <c r="L2466" t="s">
        <v>12</v>
      </c>
      <c r="M2466" t="s">
        <v>15124</v>
      </c>
      <c r="N2466" t="s">
        <v>15126</v>
      </c>
    </row>
    <row r="2467" spans="1:14" x14ac:dyDescent="0.25">
      <c r="A2467" s="3">
        <v>2464</v>
      </c>
      <c r="B2467" t="s">
        <v>1670</v>
      </c>
      <c r="C2467" t="s">
        <v>1671</v>
      </c>
      <c r="D2467" t="s">
        <v>1672</v>
      </c>
      <c r="E2467" t="s">
        <v>12</v>
      </c>
      <c r="F2467" t="s">
        <v>1673</v>
      </c>
      <c r="G2467" s="1">
        <v>43899</v>
      </c>
      <c r="H2467" s="1">
        <v>43900</v>
      </c>
      <c r="I2467" s="1">
        <v>44629</v>
      </c>
      <c r="J2467" s="966" t="s">
        <v>15124</v>
      </c>
      <c r="K2467" t="s">
        <v>15125</v>
      </c>
      <c r="L2467" t="s">
        <v>12</v>
      </c>
      <c r="M2467" t="s">
        <v>15124</v>
      </c>
      <c r="N2467" t="s">
        <v>15126</v>
      </c>
    </row>
    <row r="2468" spans="1:14" x14ac:dyDescent="0.25">
      <c r="A2468" s="3">
        <v>2465</v>
      </c>
      <c r="B2468" t="s">
        <v>1670</v>
      </c>
      <c r="C2468" t="s">
        <v>1671</v>
      </c>
      <c r="D2468" t="s">
        <v>1672</v>
      </c>
      <c r="E2468" t="s">
        <v>12</v>
      </c>
      <c r="F2468" t="s">
        <v>1673</v>
      </c>
      <c r="G2468" s="1">
        <v>43899</v>
      </c>
      <c r="H2468" s="1">
        <v>43900</v>
      </c>
      <c r="I2468" s="1">
        <v>44629</v>
      </c>
      <c r="J2468" s="966" t="s">
        <v>15127</v>
      </c>
      <c r="K2468" t="s">
        <v>15128</v>
      </c>
      <c r="L2468" t="s">
        <v>12</v>
      </c>
      <c r="M2468" t="s">
        <v>15127</v>
      </c>
      <c r="N2468" t="s">
        <v>15129</v>
      </c>
    </row>
    <row r="2469" spans="1:14" x14ac:dyDescent="0.25">
      <c r="A2469" s="3">
        <v>2466</v>
      </c>
      <c r="B2469" t="s">
        <v>1670</v>
      </c>
      <c r="C2469" t="s">
        <v>1671</v>
      </c>
      <c r="D2469" t="s">
        <v>1672</v>
      </c>
      <c r="E2469" t="s">
        <v>12</v>
      </c>
      <c r="F2469" t="s">
        <v>1673</v>
      </c>
      <c r="G2469" s="1">
        <v>43899</v>
      </c>
      <c r="H2469" s="1">
        <v>43900</v>
      </c>
      <c r="I2469" s="1">
        <v>44629</v>
      </c>
      <c r="J2469" s="966" t="s">
        <v>15127</v>
      </c>
      <c r="K2469" t="s">
        <v>15128</v>
      </c>
      <c r="L2469" t="s">
        <v>12</v>
      </c>
      <c r="M2469" t="s">
        <v>15127</v>
      </c>
      <c r="N2469" t="s">
        <v>15129</v>
      </c>
    </row>
    <row r="2470" spans="1:14" x14ac:dyDescent="0.25">
      <c r="A2470" s="3">
        <v>2467</v>
      </c>
      <c r="B2470" t="s">
        <v>1670</v>
      </c>
      <c r="C2470" t="s">
        <v>1671</v>
      </c>
      <c r="D2470" t="s">
        <v>1672</v>
      </c>
      <c r="E2470" t="s">
        <v>12</v>
      </c>
      <c r="F2470" t="s">
        <v>1673</v>
      </c>
      <c r="G2470" s="1">
        <v>43899</v>
      </c>
      <c r="H2470" s="1">
        <v>43900</v>
      </c>
      <c r="I2470" s="1">
        <v>44629</v>
      </c>
      <c r="J2470" s="966" t="s">
        <v>15130</v>
      </c>
      <c r="K2470" t="s">
        <v>15131</v>
      </c>
      <c r="L2470" t="s">
        <v>12</v>
      </c>
      <c r="M2470" t="s">
        <v>15130</v>
      </c>
      <c r="N2470" t="s">
        <v>15132</v>
      </c>
    </row>
    <row r="2471" spans="1:14" x14ac:dyDescent="0.25">
      <c r="A2471" s="3">
        <v>2468</v>
      </c>
      <c r="B2471" t="s">
        <v>1670</v>
      </c>
      <c r="C2471" t="s">
        <v>1671</v>
      </c>
      <c r="D2471" t="s">
        <v>1672</v>
      </c>
      <c r="E2471" t="s">
        <v>12</v>
      </c>
      <c r="F2471" t="s">
        <v>1673</v>
      </c>
      <c r="G2471" s="1">
        <v>43899</v>
      </c>
      <c r="H2471" s="1">
        <v>43900</v>
      </c>
      <c r="I2471" s="1">
        <v>44629</v>
      </c>
      <c r="J2471" s="966" t="s">
        <v>15130</v>
      </c>
      <c r="K2471" t="s">
        <v>15131</v>
      </c>
      <c r="L2471" t="s">
        <v>12</v>
      </c>
      <c r="M2471" t="s">
        <v>15130</v>
      </c>
      <c r="N2471" t="s">
        <v>15132</v>
      </c>
    </row>
    <row r="2472" spans="1:14" x14ac:dyDescent="0.25">
      <c r="A2472" s="3">
        <v>2469</v>
      </c>
      <c r="B2472" t="s">
        <v>1112</v>
      </c>
      <c r="C2472" t="s">
        <v>1113</v>
      </c>
      <c r="D2472" t="s">
        <v>1114</v>
      </c>
      <c r="E2472" t="s">
        <v>12</v>
      </c>
      <c r="F2472" t="s">
        <v>1193</v>
      </c>
      <c r="G2472" s="1">
        <v>43686</v>
      </c>
      <c r="H2472" s="1">
        <v>43697</v>
      </c>
      <c r="I2472" s="1">
        <v>45523</v>
      </c>
      <c r="J2472" s="966" t="s">
        <v>20982</v>
      </c>
      <c r="K2472" t="s">
        <v>20983</v>
      </c>
      <c r="L2472" t="s">
        <v>12</v>
      </c>
      <c r="M2472" t="s">
        <v>20982</v>
      </c>
      <c r="N2472" t="s">
        <v>20984</v>
      </c>
    </row>
    <row r="2473" spans="1:14" x14ac:dyDescent="0.25">
      <c r="A2473" s="3">
        <v>2470</v>
      </c>
      <c r="B2473" t="s">
        <v>989</v>
      </c>
      <c r="C2473" t="s">
        <v>989</v>
      </c>
      <c r="D2473" t="s">
        <v>990</v>
      </c>
      <c r="E2473" t="s">
        <v>991</v>
      </c>
      <c r="F2473" t="s">
        <v>991</v>
      </c>
      <c r="G2473" s="1">
        <v>43448</v>
      </c>
      <c r="H2473" s="1">
        <v>43508</v>
      </c>
      <c r="I2473" s="1">
        <v>43873</v>
      </c>
      <c r="J2473" s="966" t="s">
        <v>17598</v>
      </c>
      <c r="K2473" t="s">
        <v>17599</v>
      </c>
      <c r="L2473" t="s">
        <v>12</v>
      </c>
      <c r="M2473" t="s">
        <v>17598</v>
      </c>
      <c r="N2473" t="s">
        <v>17600</v>
      </c>
    </row>
    <row r="2474" spans="1:14" x14ac:dyDescent="0.25">
      <c r="A2474" s="3">
        <v>2471</v>
      </c>
      <c r="B2474" t="s">
        <v>989</v>
      </c>
      <c r="C2474" t="s">
        <v>989</v>
      </c>
      <c r="D2474" t="s">
        <v>990</v>
      </c>
      <c r="E2474" t="s">
        <v>991</v>
      </c>
      <c r="F2474" t="s">
        <v>991</v>
      </c>
      <c r="G2474" s="1">
        <v>43448</v>
      </c>
      <c r="H2474" s="1">
        <v>43508</v>
      </c>
      <c r="I2474" s="1">
        <v>43873</v>
      </c>
      <c r="J2474" s="966" t="s">
        <v>17598</v>
      </c>
      <c r="K2474" t="s">
        <v>17599</v>
      </c>
      <c r="L2474" t="s">
        <v>12</v>
      </c>
      <c r="M2474" t="s">
        <v>17598</v>
      </c>
      <c r="N2474" t="s">
        <v>17600</v>
      </c>
    </row>
    <row r="2475" spans="1:14" x14ac:dyDescent="0.25">
      <c r="A2475" s="3">
        <v>2472</v>
      </c>
      <c r="B2475" t="s">
        <v>989</v>
      </c>
      <c r="C2475" t="s">
        <v>989</v>
      </c>
      <c r="D2475" t="s">
        <v>990</v>
      </c>
      <c r="E2475" t="s">
        <v>991</v>
      </c>
      <c r="F2475" t="s">
        <v>991</v>
      </c>
      <c r="G2475" s="1">
        <v>43448</v>
      </c>
      <c r="H2475" s="1">
        <v>43508</v>
      </c>
      <c r="I2475" s="1">
        <v>43873</v>
      </c>
      <c r="J2475" s="966" t="s">
        <v>17604</v>
      </c>
      <c r="K2475" t="s">
        <v>17605</v>
      </c>
      <c r="L2475" t="s">
        <v>12</v>
      </c>
      <c r="M2475" t="s">
        <v>17604</v>
      </c>
      <c r="N2475" t="s">
        <v>17606</v>
      </c>
    </row>
    <row r="2476" spans="1:14" x14ac:dyDescent="0.25">
      <c r="A2476" s="3">
        <v>2473</v>
      </c>
      <c r="B2476" t="s">
        <v>989</v>
      </c>
      <c r="C2476" t="s">
        <v>989</v>
      </c>
      <c r="D2476" t="s">
        <v>990</v>
      </c>
      <c r="E2476" t="s">
        <v>991</v>
      </c>
      <c r="F2476" t="s">
        <v>991</v>
      </c>
      <c r="G2476" s="1">
        <v>43448</v>
      </c>
      <c r="H2476" s="1">
        <v>43508</v>
      </c>
      <c r="I2476" s="1">
        <v>43873</v>
      </c>
      <c r="J2476" s="966" t="s">
        <v>17604</v>
      </c>
      <c r="K2476" t="s">
        <v>17605</v>
      </c>
      <c r="L2476" t="s">
        <v>12</v>
      </c>
      <c r="M2476" t="s">
        <v>17604</v>
      </c>
      <c r="N2476" t="s">
        <v>17606</v>
      </c>
    </row>
    <row r="2477" spans="1:14" x14ac:dyDescent="0.25">
      <c r="A2477" s="3">
        <v>2474</v>
      </c>
      <c r="B2477" t="s">
        <v>989</v>
      </c>
      <c r="C2477" t="s">
        <v>989</v>
      </c>
      <c r="D2477" t="s">
        <v>990</v>
      </c>
      <c r="E2477" t="s">
        <v>991</v>
      </c>
      <c r="F2477" t="s">
        <v>991</v>
      </c>
      <c r="G2477" s="1">
        <v>43448</v>
      </c>
      <c r="H2477" s="1">
        <v>43508</v>
      </c>
      <c r="I2477" s="1">
        <v>43873</v>
      </c>
      <c r="J2477" s="966" t="s">
        <v>17613</v>
      </c>
      <c r="K2477" t="s">
        <v>17614</v>
      </c>
      <c r="L2477" t="s">
        <v>12</v>
      </c>
      <c r="M2477" t="s">
        <v>17613</v>
      </c>
      <c r="N2477" t="s">
        <v>17615</v>
      </c>
    </row>
    <row r="2478" spans="1:14" x14ac:dyDescent="0.25">
      <c r="A2478" s="3">
        <v>2475</v>
      </c>
      <c r="B2478" t="s">
        <v>989</v>
      </c>
      <c r="C2478" t="s">
        <v>989</v>
      </c>
      <c r="D2478" t="s">
        <v>990</v>
      </c>
      <c r="E2478" t="s">
        <v>991</v>
      </c>
      <c r="F2478" t="s">
        <v>991</v>
      </c>
      <c r="G2478" s="1">
        <v>43448</v>
      </c>
      <c r="H2478" s="1">
        <v>43508</v>
      </c>
      <c r="I2478" s="1">
        <v>43873</v>
      </c>
      <c r="J2478" s="966" t="s">
        <v>17613</v>
      </c>
      <c r="K2478" t="s">
        <v>17614</v>
      </c>
      <c r="L2478" t="s">
        <v>12</v>
      </c>
      <c r="M2478" t="s">
        <v>17613</v>
      </c>
      <c r="N2478" t="s">
        <v>17615</v>
      </c>
    </row>
    <row r="2479" spans="1:14" x14ac:dyDescent="0.25">
      <c r="A2479" s="3">
        <v>2476</v>
      </c>
      <c r="B2479" t="s">
        <v>976</v>
      </c>
      <c r="C2479" t="s">
        <v>976</v>
      </c>
      <c r="D2479" t="s">
        <v>977</v>
      </c>
      <c r="E2479" t="s">
        <v>978</v>
      </c>
      <c r="F2479" t="s">
        <v>978</v>
      </c>
      <c r="G2479" s="1">
        <v>43495</v>
      </c>
      <c r="H2479" s="1">
        <v>43500</v>
      </c>
      <c r="I2479" s="1">
        <v>43865</v>
      </c>
      <c r="J2479" s="966" t="s">
        <v>20985</v>
      </c>
      <c r="K2479" t="s">
        <v>20986</v>
      </c>
      <c r="L2479" t="s">
        <v>12</v>
      </c>
      <c r="M2479" t="s">
        <v>20985</v>
      </c>
      <c r="N2479" t="s">
        <v>20987</v>
      </c>
    </row>
    <row r="2480" spans="1:14" x14ac:dyDescent="0.25">
      <c r="A2480" s="3">
        <v>2477</v>
      </c>
      <c r="B2480" t="s">
        <v>976</v>
      </c>
      <c r="C2480" t="s">
        <v>976</v>
      </c>
      <c r="D2480" t="s">
        <v>977</v>
      </c>
      <c r="E2480" t="s">
        <v>978</v>
      </c>
      <c r="F2480" t="s">
        <v>978</v>
      </c>
      <c r="G2480" s="1">
        <v>43495</v>
      </c>
      <c r="H2480" s="1">
        <v>43500</v>
      </c>
      <c r="I2480" s="1">
        <v>43865</v>
      </c>
      <c r="J2480" s="966" t="s">
        <v>20988</v>
      </c>
      <c r="K2480" t="s">
        <v>20989</v>
      </c>
      <c r="L2480" t="s">
        <v>12</v>
      </c>
      <c r="M2480" t="s">
        <v>20988</v>
      </c>
      <c r="N2480" t="s">
        <v>20990</v>
      </c>
    </row>
    <row r="2481" spans="1:14" x14ac:dyDescent="0.25">
      <c r="A2481" s="3">
        <v>2478</v>
      </c>
      <c r="B2481" t="s">
        <v>976</v>
      </c>
      <c r="C2481" t="s">
        <v>976</v>
      </c>
      <c r="D2481" t="s">
        <v>977</v>
      </c>
      <c r="E2481" t="s">
        <v>978</v>
      </c>
      <c r="F2481" t="s">
        <v>978</v>
      </c>
      <c r="G2481" s="1">
        <v>43495</v>
      </c>
      <c r="H2481" s="1">
        <v>43500</v>
      </c>
      <c r="I2481" s="1">
        <v>43865</v>
      </c>
      <c r="J2481" s="966" t="s">
        <v>20991</v>
      </c>
      <c r="K2481" t="s">
        <v>20992</v>
      </c>
      <c r="L2481" t="s">
        <v>12</v>
      </c>
      <c r="M2481" t="s">
        <v>20991</v>
      </c>
      <c r="N2481" t="s">
        <v>20993</v>
      </c>
    </row>
    <row r="2482" spans="1:14" x14ac:dyDescent="0.25">
      <c r="A2482" s="3">
        <v>2479</v>
      </c>
      <c r="B2482" t="s">
        <v>976</v>
      </c>
      <c r="C2482" t="s">
        <v>976</v>
      </c>
      <c r="D2482" t="s">
        <v>977</v>
      </c>
      <c r="E2482" t="s">
        <v>978</v>
      </c>
      <c r="F2482" t="s">
        <v>978</v>
      </c>
      <c r="G2482" s="1">
        <v>43495</v>
      </c>
      <c r="H2482" s="1">
        <v>43500</v>
      </c>
      <c r="I2482" s="1">
        <v>43865</v>
      </c>
      <c r="J2482" s="966" t="s">
        <v>20994</v>
      </c>
      <c r="K2482" t="s">
        <v>20995</v>
      </c>
      <c r="L2482" t="s">
        <v>12</v>
      </c>
      <c r="M2482" t="s">
        <v>20994</v>
      </c>
      <c r="N2482" t="s">
        <v>20996</v>
      </c>
    </row>
    <row r="2483" spans="1:14" x14ac:dyDescent="0.25">
      <c r="A2483" s="3">
        <v>2480</v>
      </c>
      <c r="B2483" t="s">
        <v>976</v>
      </c>
      <c r="C2483" t="s">
        <v>976</v>
      </c>
      <c r="D2483" t="s">
        <v>977</v>
      </c>
      <c r="E2483" t="s">
        <v>978</v>
      </c>
      <c r="F2483" t="s">
        <v>978</v>
      </c>
      <c r="G2483" s="1">
        <v>43495</v>
      </c>
      <c r="H2483" s="1">
        <v>43500</v>
      </c>
      <c r="I2483" s="1">
        <v>43865</v>
      </c>
      <c r="J2483" s="966" t="s">
        <v>20997</v>
      </c>
      <c r="K2483" t="s">
        <v>20998</v>
      </c>
      <c r="L2483" t="s">
        <v>12</v>
      </c>
      <c r="M2483" t="s">
        <v>20997</v>
      </c>
      <c r="N2483" t="s">
        <v>20999</v>
      </c>
    </row>
    <row r="2484" spans="1:14" x14ac:dyDescent="0.25">
      <c r="A2484" s="3">
        <v>2481</v>
      </c>
      <c r="B2484" t="s">
        <v>976</v>
      </c>
      <c r="C2484" t="s">
        <v>976</v>
      </c>
      <c r="D2484" t="s">
        <v>977</v>
      </c>
      <c r="E2484" t="s">
        <v>978</v>
      </c>
      <c r="F2484" t="s">
        <v>978</v>
      </c>
      <c r="G2484" s="1">
        <v>43495</v>
      </c>
      <c r="H2484" s="1">
        <v>43500</v>
      </c>
      <c r="I2484" s="1">
        <v>43865</v>
      </c>
      <c r="J2484" s="966" t="s">
        <v>21000</v>
      </c>
      <c r="K2484" t="s">
        <v>21001</v>
      </c>
      <c r="L2484" t="s">
        <v>12</v>
      </c>
      <c r="M2484" t="s">
        <v>21000</v>
      </c>
      <c r="N2484" t="s">
        <v>21002</v>
      </c>
    </row>
    <row r="2485" spans="1:14" x14ac:dyDescent="0.25">
      <c r="A2485" s="3">
        <v>2482</v>
      </c>
      <c r="B2485" t="s">
        <v>976</v>
      </c>
      <c r="C2485" t="s">
        <v>976</v>
      </c>
      <c r="D2485" t="s">
        <v>977</v>
      </c>
      <c r="E2485" t="s">
        <v>978</v>
      </c>
      <c r="F2485" t="s">
        <v>978</v>
      </c>
      <c r="G2485" s="1">
        <v>43495</v>
      </c>
      <c r="H2485" s="1">
        <v>43500</v>
      </c>
      <c r="I2485" s="1">
        <v>43865</v>
      </c>
      <c r="J2485" s="966" t="s">
        <v>21003</v>
      </c>
      <c r="K2485" t="s">
        <v>21004</v>
      </c>
      <c r="L2485" t="s">
        <v>12</v>
      </c>
      <c r="M2485" t="s">
        <v>21003</v>
      </c>
      <c r="N2485" t="s">
        <v>21005</v>
      </c>
    </row>
    <row r="2486" spans="1:14" x14ac:dyDescent="0.25">
      <c r="A2486" s="3">
        <v>2483</v>
      </c>
      <c r="B2486" t="s">
        <v>976</v>
      </c>
      <c r="C2486" t="s">
        <v>976</v>
      </c>
      <c r="D2486" t="s">
        <v>977</v>
      </c>
      <c r="E2486" t="s">
        <v>978</v>
      </c>
      <c r="F2486" t="s">
        <v>978</v>
      </c>
      <c r="G2486" s="1">
        <v>43495</v>
      </c>
      <c r="H2486" s="1">
        <v>43500</v>
      </c>
      <c r="I2486" s="1">
        <v>43865</v>
      </c>
      <c r="J2486" s="966" t="s">
        <v>21006</v>
      </c>
      <c r="K2486" t="s">
        <v>21007</v>
      </c>
      <c r="L2486" t="s">
        <v>12</v>
      </c>
      <c r="M2486" t="s">
        <v>21006</v>
      </c>
      <c r="N2486" t="s">
        <v>21008</v>
      </c>
    </row>
    <row r="2487" spans="1:14" x14ac:dyDescent="0.25">
      <c r="A2487" s="3">
        <v>2484</v>
      </c>
      <c r="B2487" t="s">
        <v>976</v>
      </c>
      <c r="C2487" t="s">
        <v>976</v>
      </c>
      <c r="D2487" t="s">
        <v>977</v>
      </c>
      <c r="E2487" t="s">
        <v>978</v>
      </c>
      <c r="F2487" t="s">
        <v>978</v>
      </c>
      <c r="G2487" s="1">
        <v>43495</v>
      </c>
      <c r="H2487" s="1">
        <v>43500</v>
      </c>
      <c r="I2487" s="1">
        <v>43865</v>
      </c>
      <c r="J2487" s="966" t="s">
        <v>21009</v>
      </c>
      <c r="K2487" t="s">
        <v>21010</v>
      </c>
      <c r="L2487" t="s">
        <v>12</v>
      </c>
      <c r="M2487" t="s">
        <v>21009</v>
      </c>
      <c r="N2487" t="s">
        <v>21011</v>
      </c>
    </row>
    <row r="2488" spans="1:14" x14ac:dyDescent="0.25">
      <c r="A2488" s="3">
        <v>2485</v>
      </c>
      <c r="B2488" t="s">
        <v>976</v>
      </c>
      <c r="C2488" t="s">
        <v>976</v>
      </c>
      <c r="D2488" t="s">
        <v>977</v>
      </c>
      <c r="E2488" t="s">
        <v>978</v>
      </c>
      <c r="F2488" t="s">
        <v>978</v>
      </c>
      <c r="G2488" s="1">
        <v>43495</v>
      </c>
      <c r="H2488" s="1">
        <v>43500</v>
      </c>
      <c r="I2488" s="1">
        <v>43865</v>
      </c>
      <c r="J2488" s="966" t="s">
        <v>21012</v>
      </c>
      <c r="K2488" t="s">
        <v>21013</v>
      </c>
      <c r="L2488" t="s">
        <v>12</v>
      </c>
      <c r="M2488" t="s">
        <v>21012</v>
      </c>
      <c r="N2488" t="s">
        <v>21014</v>
      </c>
    </row>
    <row r="2489" spans="1:14" x14ac:dyDescent="0.25">
      <c r="A2489" s="3">
        <v>2486</v>
      </c>
      <c r="B2489" t="s">
        <v>976</v>
      </c>
      <c r="C2489" t="s">
        <v>976</v>
      </c>
      <c r="D2489" t="s">
        <v>977</v>
      </c>
      <c r="E2489" t="s">
        <v>978</v>
      </c>
      <c r="F2489" t="s">
        <v>978</v>
      </c>
      <c r="G2489" s="1">
        <v>43495</v>
      </c>
      <c r="H2489" s="1">
        <v>43500</v>
      </c>
      <c r="I2489" s="1">
        <v>43865</v>
      </c>
      <c r="J2489" s="966" t="s">
        <v>21015</v>
      </c>
      <c r="K2489" t="s">
        <v>21016</v>
      </c>
      <c r="L2489" t="s">
        <v>12</v>
      </c>
      <c r="M2489" t="s">
        <v>21015</v>
      </c>
      <c r="N2489" t="s">
        <v>21017</v>
      </c>
    </row>
    <row r="2490" spans="1:14" x14ac:dyDescent="0.25">
      <c r="A2490" s="3">
        <v>2487</v>
      </c>
      <c r="B2490" t="s">
        <v>976</v>
      </c>
      <c r="C2490" t="s">
        <v>976</v>
      </c>
      <c r="D2490" t="s">
        <v>977</v>
      </c>
      <c r="E2490" t="s">
        <v>978</v>
      </c>
      <c r="F2490" t="s">
        <v>978</v>
      </c>
      <c r="G2490" s="1">
        <v>43495</v>
      </c>
      <c r="H2490" s="1">
        <v>43500</v>
      </c>
      <c r="I2490" s="1">
        <v>43865</v>
      </c>
      <c r="J2490" s="966" t="s">
        <v>21018</v>
      </c>
      <c r="K2490" t="s">
        <v>21019</v>
      </c>
      <c r="L2490" t="s">
        <v>12</v>
      </c>
      <c r="M2490" t="s">
        <v>21018</v>
      </c>
      <c r="N2490" t="s">
        <v>21020</v>
      </c>
    </row>
    <row r="2491" spans="1:14" x14ac:dyDescent="0.25">
      <c r="A2491" s="3">
        <v>2488</v>
      </c>
      <c r="B2491" t="s">
        <v>976</v>
      </c>
      <c r="C2491" t="s">
        <v>976</v>
      </c>
      <c r="D2491" t="s">
        <v>977</v>
      </c>
      <c r="E2491" t="s">
        <v>978</v>
      </c>
      <c r="F2491" t="s">
        <v>978</v>
      </c>
      <c r="G2491" s="1">
        <v>43495</v>
      </c>
      <c r="H2491" s="1">
        <v>43500</v>
      </c>
      <c r="I2491" s="1">
        <v>43865</v>
      </c>
      <c r="J2491" s="966" t="s">
        <v>21021</v>
      </c>
      <c r="K2491" t="s">
        <v>21022</v>
      </c>
      <c r="L2491" t="s">
        <v>12</v>
      </c>
      <c r="M2491" t="s">
        <v>21021</v>
      </c>
      <c r="N2491" t="s">
        <v>21023</v>
      </c>
    </row>
    <row r="2492" spans="1:14" x14ac:dyDescent="0.25">
      <c r="A2492" s="3">
        <v>2489</v>
      </c>
      <c r="B2492" t="s">
        <v>976</v>
      </c>
      <c r="C2492" t="s">
        <v>976</v>
      </c>
      <c r="D2492" t="s">
        <v>977</v>
      </c>
      <c r="E2492" t="s">
        <v>978</v>
      </c>
      <c r="F2492" t="s">
        <v>978</v>
      </c>
      <c r="G2492" s="1">
        <v>43495</v>
      </c>
      <c r="H2492" s="1">
        <v>43500</v>
      </c>
      <c r="I2492" s="1">
        <v>43865</v>
      </c>
      <c r="J2492" s="966" t="s">
        <v>21024</v>
      </c>
      <c r="K2492" t="s">
        <v>21025</v>
      </c>
      <c r="L2492" t="s">
        <v>12</v>
      </c>
      <c r="M2492" t="s">
        <v>21024</v>
      </c>
      <c r="N2492" t="s">
        <v>21026</v>
      </c>
    </row>
    <row r="2493" spans="1:14" x14ac:dyDescent="0.25">
      <c r="A2493" s="3">
        <v>2490</v>
      </c>
      <c r="B2493" t="s">
        <v>976</v>
      </c>
      <c r="C2493" t="s">
        <v>976</v>
      </c>
      <c r="D2493" t="s">
        <v>977</v>
      </c>
      <c r="E2493" t="s">
        <v>978</v>
      </c>
      <c r="F2493" t="s">
        <v>978</v>
      </c>
      <c r="G2493" s="1">
        <v>43495</v>
      </c>
      <c r="H2493" s="1">
        <v>43500</v>
      </c>
      <c r="I2493" s="1">
        <v>43865</v>
      </c>
      <c r="J2493" s="966" t="s">
        <v>21027</v>
      </c>
      <c r="K2493" t="s">
        <v>21028</v>
      </c>
      <c r="L2493" t="s">
        <v>12</v>
      </c>
      <c r="M2493" t="s">
        <v>21027</v>
      </c>
      <c r="N2493" t="s">
        <v>21029</v>
      </c>
    </row>
    <row r="2494" spans="1:14" x14ac:dyDescent="0.25">
      <c r="A2494" s="3">
        <v>2491</v>
      </c>
      <c r="B2494" t="s">
        <v>976</v>
      </c>
      <c r="C2494" t="s">
        <v>976</v>
      </c>
      <c r="D2494" t="s">
        <v>977</v>
      </c>
      <c r="E2494" t="s">
        <v>978</v>
      </c>
      <c r="F2494" t="s">
        <v>978</v>
      </c>
      <c r="G2494" s="1">
        <v>43495</v>
      </c>
      <c r="H2494" s="1">
        <v>43500</v>
      </c>
      <c r="I2494" s="1">
        <v>43865</v>
      </c>
      <c r="J2494" s="966" t="s">
        <v>21030</v>
      </c>
      <c r="K2494" t="s">
        <v>21031</v>
      </c>
      <c r="L2494" t="s">
        <v>12</v>
      </c>
      <c r="M2494" t="s">
        <v>21030</v>
      </c>
      <c r="N2494" t="s">
        <v>21032</v>
      </c>
    </row>
    <row r="2495" spans="1:14" x14ac:dyDescent="0.25">
      <c r="A2495" s="3">
        <v>2492</v>
      </c>
      <c r="B2495" t="s">
        <v>976</v>
      </c>
      <c r="C2495" t="s">
        <v>976</v>
      </c>
      <c r="D2495" t="s">
        <v>977</v>
      </c>
      <c r="E2495" t="s">
        <v>978</v>
      </c>
      <c r="F2495" t="s">
        <v>978</v>
      </c>
      <c r="G2495" s="1">
        <v>43495</v>
      </c>
      <c r="H2495" s="1">
        <v>43500</v>
      </c>
      <c r="I2495" s="1">
        <v>43865</v>
      </c>
      <c r="J2495" s="966" t="s">
        <v>21033</v>
      </c>
      <c r="K2495" t="s">
        <v>21034</v>
      </c>
      <c r="L2495" t="s">
        <v>12</v>
      </c>
      <c r="M2495" t="s">
        <v>21033</v>
      </c>
      <c r="N2495" t="s">
        <v>21035</v>
      </c>
    </row>
    <row r="2496" spans="1:14" x14ac:dyDescent="0.25">
      <c r="A2496" s="3">
        <v>2493</v>
      </c>
      <c r="B2496" t="s">
        <v>976</v>
      </c>
      <c r="C2496" t="s">
        <v>976</v>
      </c>
      <c r="D2496" t="s">
        <v>977</v>
      </c>
      <c r="E2496" t="s">
        <v>978</v>
      </c>
      <c r="F2496" t="s">
        <v>978</v>
      </c>
      <c r="G2496" s="1">
        <v>43495</v>
      </c>
      <c r="H2496" s="1">
        <v>43500</v>
      </c>
      <c r="I2496" s="1">
        <v>43865</v>
      </c>
      <c r="J2496" s="966" t="s">
        <v>21036</v>
      </c>
      <c r="K2496" t="s">
        <v>21037</v>
      </c>
      <c r="L2496" t="s">
        <v>12</v>
      </c>
      <c r="M2496" t="s">
        <v>21036</v>
      </c>
      <c r="N2496" t="s">
        <v>21038</v>
      </c>
    </row>
    <row r="2497" spans="1:14" x14ac:dyDescent="0.25">
      <c r="A2497" s="3">
        <v>2494</v>
      </c>
      <c r="B2497" t="s">
        <v>976</v>
      </c>
      <c r="C2497" t="s">
        <v>976</v>
      </c>
      <c r="D2497" t="s">
        <v>977</v>
      </c>
      <c r="E2497" t="s">
        <v>978</v>
      </c>
      <c r="F2497" t="s">
        <v>978</v>
      </c>
      <c r="G2497" s="1">
        <v>43495</v>
      </c>
      <c r="H2497" s="1">
        <v>43500</v>
      </c>
      <c r="I2497" s="1">
        <v>43865</v>
      </c>
      <c r="J2497" s="966" t="s">
        <v>21039</v>
      </c>
      <c r="K2497" t="s">
        <v>21040</v>
      </c>
      <c r="L2497" t="s">
        <v>12</v>
      </c>
      <c r="M2497" t="s">
        <v>21039</v>
      </c>
      <c r="N2497" t="s">
        <v>21041</v>
      </c>
    </row>
    <row r="2498" spans="1:14" x14ac:dyDescent="0.25">
      <c r="A2498" s="3">
        <v>2495</v>
      </c>
      <c r="B2498" t="s">
        <v>976</v>
      </c>
      <c r="C2498" t="s">
        <v>976</v>
      </c>
      <c r="D2498" t="s">
        <v>977</v>
      </c>
      <c r="E2498" t="s">
        <v>978</v>
      </c>
      <c r="F2498" t="s">
        <v>978</v>
      </c>
      <c r="G2498" s="1">
        <v>43495</v>
      </c>
      <c r="H2498" s="1">
        <v>43500</v>
      </c>
      <c r="I2498" s="1">
        <v>43865</v>
      </c>
      <c r="J2498" s="966" t="s">
        <v>21042</v>
      </c>
      <c r="K2498" t="s">
        <v>21043</v>
      </c>
      <c r="L2498" t="s">
        <v>12</v>
      </c>
      <c r="M2498" t="s">
        <v>21042</v>
      </c>
      <c r="N2498" t="s">
        <v>21044</v>
      </c>
    </row>
    <row r="2499" spans="1:14" x14ac:dyDescent="0.25">
      <c r="A2499" s="3">
        <v>2496</v>
      </c>
      <c r="B2499" t="s">
        <v>976</v>
      </c>
      <c r="C2499" t="s">
        <v>976</v>
      </c>
      <c r="D2499" t="s">
        <v>977</v>
      </c>
      <c r="E2499" t="s">
        <v>978</v>
      </c>
      <c r="F2499" t="s">
        <v>978</v>
      </c>
      <c r="G2499" s="1">
        <v>43495</v>
      </c>
      <c r="H2499" s="1">
        <v>43500</v>
      </c>
      <c r="I2499" s="1">
        <v>43865</v>
      </c>
      <c r="J2499" s="966" t="s">
        <v>21045</v>
      </c>
      <c r="K2499" t="s">
        <v>21046</v>
      </c>
      <c r="L2499" t="s">
        <v>12</v>
      </c>
      <c r="M2499" t="s">
        <v>21045</v>
      </c>
      <c r="N2499" t="s">
        <v>21047</v>
      </c>
    </row>
    <row r="2500" spans="1:14" x14ac:dyDescent="0.25">
      <c r="A2500" s="3">
        <v>2497</v>
      </c>
      <c r="B2500" t="s">
        <v>976</v>
      </c>
      <c r="C2500" t="s">
        <v>976</v>
      </c>
      <c r="D2500" t="s">
        <v>977</v>
      </c>
      <c r="E2500" t="s">
        <v>978</v>
      </c>
      <c r="F2500" t="s">
        <v>978</v>
      </c>
      <c r="G2500" s="1">
        <v>43495</v>
      </c>
      <c r="H2500" s="1">
        <v>43500</v>
      </c>
      <c r="I2500" s="1">
        <v>43865</v>
      </c>
      <c r="J2500" s="966" t="s">
        <v>21048</v>
      </c>
      <c r="K2500" t="s">
        <v>21049</v>
      </c>
      <c r="L2500" t="s">
        <v>12</v>
      </c>
      <c r="M2500" t="s">
        <v>21048</v>
      </c>
      <c r="N2500" t="s">
        <v>21050</v>
      </c>
    </row>
    <row r="2501" spans="1:14" x14ac:dyDescent="0.25">
      <c r="A2501" s="3">
        <v>2498</v>
      </c>
      <c r="B2501" t="s">
        <v>976</v>
      </c>
      <c r="C2501" t="s">
        <v>976</v>
      </c>
      <c r="D2501" t="s">
        <v>977</v>
      </c>
      <c r="E2501" t="s">
        <v>978</v>
      </c>
      <c r="F2501" t="s">
        <v>978</v>
      </c>
      <c r="G2501" s="1">
        <v>43495</v>
      </c>
      <c r="H2501" s="1">
        <v>43500</v>
      </c>
      <c r="I2501" s="1">
        <v>43865</v>
      </c>
      <c r="J2501" s="966" t="s">
        <v>21051</v>
      </c>
      <c r="K2501" t="s">
        <v>21052</v>
      </c>
      <c r="L2501" t="s">
        <v>12</v>
      </c>
      <c r="M2501" t="s">
        <v>21051</v>
      </c>
      <c r="N2501" t="s">
        <v>21053</v>
      </c>
    </row>
    <row r="2502" spans="1:14" x14ac:dyDescent="0.25">
      <c r="A2502" s="3">
        <v>2499</v>
      </c>
      <c r="B2502" t="s">
        <v>976</v>
      </c>
      <c r="C2502" t="s">
        <v>976</v>
      </c>
      <c r="D2502" t="s">
        <v>977</v>
      </c>
      <c r="E2502" t="s">
        <v>978</v>
      </c>
      <c r="F2502" t="s">
        <v>978</v>
      </c>
      <c r="G2502" s="1">
        <v>43495</v>
      </c>
      <c r="H2502" s="1">
        <v>43500</v>
      </c>
      <c r="I2502" s="1">
        <v>43865</v>
      </c>
      <c r="J2502" s="966" t="s">
        <v>21054</v>
      </c>
      <c r="K2502" t="s">
        <v>21055</v>
      </c>
      <c r="L2502" t="s">
        <v>12</v>
      </c>
      <c r="M2502" t="s">
        <v>21054</v>
      </c>
      <c r="N2502" t="s">
        <v>21056</v>
      </c>
    </row>
    <row r="2503" spans="1:14" x14ac:dyDescent="0.25">
      <c r="A2503" s="3">
        <v>2500</v>
      </c>
      <c r="B2503" t="s">
        <v>976</v>
      </c>
      <c r="C2503" t="s">
        <v>976</v>
      </c>
      <c r="D2503" t="s">
        <v>977</v>
      </c>
      <c r="E2503" t="s">
        <v>978</v>
      </c>
      <c r="F2503" t="s">
        <v>978</v>
      </c>
      <c r="G2503" s="1">
        <v>43495</v>
      </c>
      <c r="H2503" s="1">
        <v>43500</v>
      </c>
      <c r="I2503" s="1">
        <v>43865</v>
      </c>
      <c r="J2503" s="966" t="s">
        <v>21057</v>
      </c>
      <c r="K2503" t="s">
        <v>21058</v>
      </c>
      <c r="L2503" t="s">
        <v>12</v>
      </c>
      <c r="M2503" t="s">
        <v>21057</v>
      </c>
      <c r="N2503" t="s">
        <v>21059</v>
      </c>
    </row>
    <row r="2504" spans="1:14" x14ac:dyDescent="0.25">
      <c r="A2504" s="3">
        <v>2501</v>
      </c>
      <c r="B2504" t="s">
        <v>976</v>
      </c>
      <c r="C2504" t="s">
        <v>976</v>
      </c>
      <c r="D2504" t="s">
        <v>977</v>
      </c>
      <c r="E2504" t="s">
        <v>978</v>
      </c>
      <c r="F2504" t="s">
        <v>978</v>
      </c>
      <c r="G2504" s="1">
        <v>43495</v>
      </c>
      <c r="H2504" s="1">
        <v>43500</v>
      </c>
      <c r="I2504" s="1">
        <v>43865</v>
      </c>
      <c r="J2504" s="966" t="s">
        <v>21060</v>
      </c>
      <c r="K2504" t="s">
        <v>21061</v>
      </c>
      <c r="L2504" t="s">
        <v>12</v>
      </c>
      <c r="M2504" t="s">
        <v>21060</v>
      </c>
      <c r="N2504" t="s">
        <v>21062</v>
      </c>
    </row>
    <row r="2505" spans="1:14" x14ac:dyDescent="0.25">
      <c r="A2505" s="3">
        <v>2502</v>
      </c>
      <c r="B2505" t="s">
        <v>976</v>
      </c>
      <c r="C2505" t="s">
        <v>976</v>
      </c>
      <c r="D2505" t="s">
        <v>977</v>
      </c>
      <c r="E2505" t="s">
        <v>978</v>
      </c>
      <c r="F2505" t="s">
        <v>978</v>
      </c>
      <c r="G2505" s="1">
        <v>43495</v>
      </c>
      <c r="H2505" s="1">
        <v>43500</v>
      </c>
      <c r="I2505" s="1">
        <v>43865</v>
      </c>
      <c r="J2505" s="966" t="s">
        <v>21063</v>
      </c>
      <c r="K2505" t="s">
        <v>21064</v>
      </c>
      <c r="L2505" t="s">
        <v>12</v>
      </c>
      <c r="M2505" t="s">
        <v>21063</v>
      </c>
      <c r="N2505" t="s">
        <v>21065</v>
      </c>
    </row>
    <row r="2506" spans="1:14" x14ac:dyDescent="0.25">
      <c r="A2506" s="3">
        <v>2503</v>
      </c>
      <c r="B2506" t="s">
        <v>976</v>
      </c>
      <c r="C2506" t="s">
        <v>976</v>
      </c>
      <c r="D2506" t="s">
        <v>977</v>
      </c>
      <c r="E2506" t="s">
        <v>978</v>
      </c>
      <c r="F2506" t="s">
        <v>978</v>
      </c>
      <c r="G2506" s="1">
        <v>43495</v>
      </c>
      <c r="H2506" s="1">
        <v>43500</v>
      </c>
      <c r="I2506" s="1">
        <v>43865</v>
      </c>
      <c r="J2506" s="966" t="s">
        <v>21066</v>
      </c>
      <c r="K2506" t="s">
        <v>21067</v>
      </c>
      <c r="L2506" t="s">
        <v>12</v>
      </c>
      <c r="M2506" t="s">
        <v>21066</v>
      </c>
      <c r="N2506" t="s">
        <v>21068</v>
      </c>
    </row>
    <row r="2507" spans="1:14" x14ac:dyDescent="0.25">
      <c r="A2507" s="3">
        <v>2504</v>
      </c>
      <c r="B2507" t="s">
        <v>976</v>
      </c>
      <c r="C2507" t="s">
        <v>976</v>
      </c>
      <c r="D2507" t="s">
        <v>977</v>
      </c>
      <c r="E2507" t="s">
        <v>978</v>
      </c>
      <c r="F2507" t="s">
        <v>978</v>
      </c>
      <c r="G2507" s="1">
        <v>43495</v>
      </c>
      <c r="H2507" s="1">
        <v>43500</v>
      </c>
      <c r="I2507" s="1">
        <v>43865</v>
      </c>
      <c r="J2507" s="966" t="s">
        <v>21069</v>
      </c>
      <c r="K2507" t="s">
        <v>21070</v>
      </c>
      <c r="L2507" t="s">
        <v>12</v>
      </c>
      <c r="M2507" t="s">
        <v>21069</v>
      </c>
      <c r="N2507" t="s">
        <v>21071</v>
      </c>
    </row>
    <row r="2508" spans="1:14" x14ac:dyDescent="0.25">
      <c r="A2508" s="3">
        <v>2505</v>
      </c>
      <c r="B2508" t="s">
        <v>976</v>
      </c>
      <c r="C2508" t="s">
        <v>976</v>
      </c>
      <c r="D2508" t="s">
        <v>977</v>
      </c>
      <c r="E2508" t="s">
        <v>978</v>
      </c>
      <c r="F2508" t="s">
        <v>978</v>
      </c>
      <c r="G2508" s="1">
        <v>43495</v>
      </c>
      <c r="H2508" s="1">
        <v>43500</v>
      </c>
      <c r="I2508" s="1">
        <v>43865</v>
      </c>
      <c r="J2508" s="966" t="s">
        <v>21072</v>
      </c>
      <c r="K2508" t="s">
        <v>21073</v>
      </c>
      <c r="L2508" t="s">
        <v>12</v>
      </c>
      <c r="M2508" t="s">
        <v>21072</v>
      </c>
      <c r="N2508" t="s">
        <v>21074</v>
      </c>
    </row>
    <row r="2509" spans="1:14" x14ac:dyDescent="0.25">
      <c r="A2509" s="3">
        <v>2506</v>
      </c>
      <c r="B2509" t="s">
        <v>976</v>
      </c>
      <c r="C2509" t="s">
        <v>976</v>
      </c>
      <c r="D2509" t="s">
        <v>977</v>
      </c>
      <c r="E2509" t="s">
        <v>978</v>
      </c>
      <c r="F2509" t="s">
        <v>978</v>
      </c>
      <c r="G2509" s="1">
        <v>43495</v>
      </c>
      <c r="H2509" s="1">
        <v>43500</v>
      </c>
      <c r="I2509" s="1">
        <v>43865</v>
      </c>
      <c r="J2509" s="966" t="s">
        <v>21075</v>
      </c>
      <c r="K2509" t="s">
        <v>21076</v>
      </c>
      <c r="L2509" t="s">
        <v>12</v>
      </c>
      <c r="M2509" t="s">
        <v>21075</v>
      </c>
      <c r="N2509" t="s">
        <v>21077</v>
      </c>
    </row>
    <row r="2510" spans="1:14" x14ac:dyDescent="0.25">
      <c r="A2510" s="3">
        <v>2507</v>
      </c>
      <c r="B2510" t="s">
        <v>976</v>
      </c>
      <c r="C2510" t="s">
        <v>976</v>
      </c>
      <c r="D2510" t="s">
        <v>977</v>
      </c>
      <c r="E2510" t="s">
        <v>978</v>
      </c>
      <c r="F2510" t="s">
        <v>978</v>
      </c>
      <c r="G2510" s="1">
        <v>43495</v>
      </c>
      <c r="H2510" s="1">
        <v>43500</v>
      </c>
      <c r="I2510" s="1">
        <v>43865</v>
      </c>
      <c r="J2510" s="966" t="s">
        <v>21078</v>
      </c>
      <c r="K2510" t="s">
        <v>21079</v>
      </c>
      <c r="L2510" t="s">
        <v>12</v>
      </c>
      <c r="M2510" t="s">
        <v>21078</v>
      </c>
      <c r="N2510" t="s">
        <v>21080</v>
      </c>
    </row>
    <row r="2511" spans="1:14" x14ac:dyDescent="0.25">
      <c r="A2511" s="3">
        <v>2508</v>
      </c>
      <c r="B2511" t="s">
        <v>976</v>
      </c>
      <c r="C2511" t="s">
        <v>976</v>
      </c>
      <c r="D2511" t="s">
        <v>977</v>
      </c>
      <c r="E2511" t="s">
        <v>978</v>
      </c>
      <c r="F2511" t="s">
        <v>978</v>
      </c>
      <c r="G2511" s="1">
        <v>43495</v>
      </c>
      <c r="H2511" s="1">
        <v>43500</v>
      </c>
      <c r="I2511" s="1">
        <v>43865</v>
      </c>
      <c r="J2511" s="966" t="s">
        <v>21081</v>
      </c>
      <c r="K2511" t="s">
        <v>21082</v>
      </c>
      <c r="L2511" t="s">
        <v>12</v>
      </c>
      <c r="M2511" t="s">
        <v>21081</v>
      </c>
      <c r="N2511" t="s">
        <v>21083</v>
      </c>
    </row>
    <row r="2512" spans="1:14" x14ac:dyDescent="0.25">
      <c r="A2512" s="3">
        <v>2509</v>
      </c>
      <c r="B2512" t="s">
        <v>976</v>
      </c>
      <c r="C2512" t="s">
        <v>976</v>
      </c>
      <c r="D2512" t="s">
        <v>977</v>
      </c>
      <c r="E2512" t="s">
        <v>978</v>
      </c>
      <c r="F2512" t="s">
        <v>978</v>
      </c>
      <c r="G2512" s="1">
        <v>43495</v>
      </c>
      <c r="H2512" s="1">
        <v>43500</v>
      </c>
      <c r="I2512" s="1">
        <v>43865</v>
      </c>
      <c r="J2512" s="966" t="s">
        <v>21084</v>
      </c>
      <c r="K2512" t="s">
        <v>21085</v>
      </c>
      <c r="L2512" t="s">
        <v>12</v>
      </c>
      <c r="M2512" t="s">
        <v>21084</v>
      </c>
      <c r="N2512" t="s">
        <v>21086</v>
      </c>
    </row>
    <row r="2513" spans="1:14" x14ac:dyDescent="0.25">
      <c r="A2513" s="3">
        <v>2510</v>
      </c>
      <c r="B2513" t="s">
        <v>976</v>
      </c>
      <c r="C2513" t="s">
        <v>976</v>
      </c>
      <c r="D2513" t="s">
        <v>977</v>
      </c>
      <c r="E2513" t="s">
        <v>978</v>
      </c>
      <c r="F2513" t="s">
        <v>978</v>
      </c>
      <c r="G2513" s="1">
        <v>43495</v>
      </c>
      <c r="H2513" s="1">
        <v>43500</v>
      </c>
      <c r="I2513" s="1">
        <v>43865</v>
      </c>
      <c r="J2513" s="966" t="s">
        <v>21087</v>
      </c>
      <c r="K2513" t="s">
        <v>21088</v>
      </c>
      <c r="L2513" t="s">
        <v>12</v>
      </c>
      <c r="M2513" t="s">
        <v>21087</v>
      </c>
      <c r="N2513" t="s">
        <v>21089</v>
      </c>
    </row>
    <row r="2514" spans="1:14" x14ac:dyDescent="0.25">
      <c r="A2514" s="3">
        <v>2511</v>
      </c>
      <c r="B2514" t="s">
        <v>976</v>
      </c>
      <c r="C2514" t="s">
        <v>976</v>
      </c>
      <c r="D2514" t="s">
        <v>977</v>
      </c>
      <c r="E2514" t="s">
        <v>978</v>
      </c>
      <c r="F2514" t="s">
        <v>978</v>
      </c>
      <c r="G2514" s="1">
        <v>43495</v>
      </c>
      <c r="H2514" s="1">
        <v>43500</v>
      </c>
      <c r="I2514" s="1">
        <v>43865</v>
      </c>
      <c r="J2514" s="966" t="s">
        <v>21090</v>
      </c>
      <c r="K2514" t="s">
        <v>21091</v>
      </c>
      <c r="L2514" t="s">
        <v>12</v>
      </c>
      <c r="M2514" t="s">
        <v>21090</v>
      </c>
      <c r="N2514" t="s">
        <v>21092</v>
      </c>
    </row>
    <row r="2515" spans="1:14" x14ac:dyDescent="0.25">
      <c r="A2515" s="3">
        <v>2512</v>
      </c>
      <c r="B2515" t="s">
        <v>976</v>
      </c>
      <c r="C2515" t="s">
        <v>976</v>
      </c>
      <c r="D2515" t="s">
        <v>977</v>
      </c>
      <c r="E2515" t="s">
        <v>978</v>
      </c>
      <c r="F2515" t="s">
        <v>978</v>
      </c>
      <c r="G2515" s="1">
        <v>43495</v>
      </c>
      <c r="H2515" s="1">
        <v>43500</v>
      </c>
      <c r="I2515" s="1">
        <v>43865</v>
      </c>
      <c r="J2515" s="966" t="s">
        <v>21093</v>
      </c>
      <c r="K2515" t="s">
        <v>21094</v>
      </c>
      <c r="L2515" t="s">
        <v>12</v>
      </c>
      <c r="M2515" t="s">
        <v>21093</v>
      </c>
      <c r="N2515" t="s">
        <v>21095</v>
      </c>
    </row>
    <row r="2516" spans="1:14" x14ac:dyDescent="0.25">
      <c r="A2516" s="3">
        <v>2513</v>
      </c>
      <c r="B2516" t="s">
        <v>979</v>
      </c>
      <c r="C2516" t="s">
        <v>979</v>
      </c>
      <c r="D2516" t="s">
        <v>980</v>
      </c>
      <c r="E2516" t="s">
        <v>981</v>
      </c>
      <c r="F2516" t="s">
        <v>981</v>
      </c>
      <c r="G2516" s="1">
        <v>43495</v>
      </c>
      <c r="H2516" s="1">
        <v>43500</v>
      </c>
      <c r="I2516" s="1">
        <v>43865</v>
      </c>
      <c r="J2516" s="966" t="s">
        <v>21096</v>
      </c>
      <c r="K2516" t="s">
        <v>21097</v>
      </c>
      <c r="L2516" t="s">
        <v>12</v>
      </c>
      <c r="M2516" t="s">
        <v>21096</v>
      </c>
      <c r="N2516" t="s">
        <v>21098</v>
      </c>
    </row>
    <row r="2517" spans="1:14" x14ac:dyDescent="0.25">
      <c r="A2517" s="3">
        <v>2514</v>
      </c>
      <c r="B2517" t="s">
        <v>979</v>
      </c>
      <c r="C2517" t="s">
        <v>979</v>
      </c>
      <c r="D2517" t="s">
        <v>980</v>
      </c>
      <c r="E2517" t="s">
        <v>981</v>
      </c>
      <c r="F2517" t="s">
        <v>981</v>
      </c>
      <c r="G2517" s="1">
        <v>43495</v>
      </c>
      <c r="H2517" s="1">
        <v>43500</v>
      </c>
      <c r="I2517" s="1">
        <v>43865</v>
      </c>
      <c r="J2517" s="966" t="s">
        <v>21099</v>
      </c>
      <c r="K2517" t="s">
        <v>21100</v>
      </c>
      <c r="L2517" t="s">
        <v>12</v>
      </c>
      <c r="M2517" t="s">
        <v>21099</v>
      </c>
      <c r="N2517" t="s">
        <v>21101</v>
      </c>
    </row>
    <row r="2518" spans="1:14" x14ac:dyDescent="0.25">
      <c r="A2518" s="3">
        <v>2515</v>
      </c>
      <c r="B2518" t="s">
        <v>979</v>
      </c>
      <c r="C2518" t="s">
        <v>979</v>
      </c>
      <c r="D2518" t="s">
        <v>980</v>
      </c>
      <c r="E2518" t="s">
        <v>981</v>
      </c>
      <c r="F2518" t="s">
        <v>981</v>
      </c>
      <c r="G2518" s="1">
        <v>43495</v>
      </c>
      <c r="H2518" s="1">
        <v>43500</v>
      </c>
      <c r="I2518" s="1">
        <v>43865</v>
      </c>
      <c r="J2518" s="966" t="s">
        <v>21102</v>
      </c>
      <c r="K2518" t="s">
        <v>21103</v>
      </c>
      <c r="L2518" t="s">
        <v>12</v>
      </c>
      <c r="M2518" t="s">
        <v>21102</v>
      </c>
      <c r="N2518" t="s">
        <v>21104</v>
      </c>
    </row>
    <row r="2519" spans="1:14" x14ac:dyDescent="0.25">
      <c r="A2519" s="3">
        <v>2516</v>
      </c>
      <c r="B2519" t="s">
        <v>979</v>
      </c>
      <c r="C2519" t="s">
        <v>979</v>
      </c>
      <c r="D2519" t="s">
        <v>980</v>
      </c>
      <c r="E2519" t="s">
        <v>981</v>
      </c>
      <c r="F2519" t="s">
        <v>981</v>
      </c>
      <c r="G2519" s="1">
        <v>43495</v>
      </c>
      <c r="H2519" s="1">
        <v>43500</v>
      </c>
      <c r="I2519" s="1">
        <v>43865</v>
      </c>
      <c r="J2519" s="966" t="s">
        <v>21105</v>
      </c>
      <c r="K2519" t="s">
        <v>21106</v>
      </c>
      <c r="L2519" t="s">
        <v>12</v>
      </c>
      <c r="M2519" t="s">
        <v>21105</v>
      </c>
      <c r="N2519" t="s">
        <v>21107</v>
      </c>
    </row>
    <row r="2520" spans="1:14" x14ac:dyDescent="0.25">
      <c r="A2520" s="3">
        <v>2517</v>
      </c>
      <c r="B2520" t="s">
        <v>979</v>
      </c>
      <c r="C2520" t="s">
        <v>979</v>
      </c>
      <c r="D2520" t="s">
        <v>980</v>
      </c>
      <c r="E2520" t="s">
        <v>981</v>
      </c>
      <c r="F2520" t="s">
        <v>981</v>
      </c>
      <c r="G2520" s="1">
        <v>43495</v>
      </c>
      <c r="H2520" s="1">
        <v>43500</v>
      </c>
      <c r="I2520" s="1">
        <v>43865</v>
      </c>
      <c r="J2520" s="966" t="s">
        <v>21108</v>
      </c>
      <c r="K2520" t="s">
        <v>21109</v>
      </c>
      <c r="L2520" t="s">
        <v>12</v>
      </c>
      <c r="M2520" t="s">
        <v>21108</v>
      </c>
      <c r="N2520" t="s">
        <v>21110</v>
      </c>
    </row>
    <row r="2521" spans="1:14" x14ac:dyDescent="0.25">
      <c r="A2521" s="3">
        <v>2518</v>
      </c>
      <c r="B2521" t="s">
        <v>979</v>
      </c>
      <c r="C2521" t="s">
        <v>979</v>
      </c>
      <c r="D2521" t="s">
        <v>980</v>
      </c>
      <c r="E2521" t="s">
        <v>981</v>
      </c>
      <c r="F2521" t="s">
        <v>981</v>
      </c>
      <c r="G2521" s="1">
        <v>43495</v>
      </c>
      <c r="H2521" s="1">
        <v>43500</v>
      </c>
      <c r="I2521" s="1">
        <v>43865</v>
      </c>
      <c r="J2521" s="966" t="s">
        <v>21111</v>
      </c>
      <c r="K2521" t="s">
        <v>21112</v>
      </c>
      <c r="L2521" t="s">
        <v>12</v>
      </c>
      <c r="M2521" t="s">
        <v>21111</v>
      </c>
      <c r="N2521" t="s">
        <v>21113</v>
      </c>
    </row>
    <row r="2522" spans="1:14" x14ac:dyDescent="0.25">
      <c r="A2522" s="3">
        <v>2519</v>
      </c>
      <c r="B2522" t="s">
        <v>979</v>
      </c>
      <c r="C2522" t="s">
        <v>979</v>
      </c>
      <c r="D2522" t="s">
        <v>980</v>
      </c>
      <c r="E2522" t="s">
        <v>981</v>
      </c>
      <c r="F2522" t="s">
        <v>981</v>
      </c>
      <c r="G2522" s="1">
        <v>43495</v>
      </c>
      <c r="H2522" s="1">
        <v>43500</v>
      </c>
      <c r="I2522" s="1">
        <v>43865</v>
      </c>
      <c r="J2522" s="966" t="s">
        <v>21114</v>
      </c>
      <c r="K2522" t="s">
        <v>21115</v>
      </c>
      <c r="L2522" t="s">
        <v>12</v>
      </c>
      <c r="M2522" t="s">
        <v>21114</v>
      </c>
      <c r="N2522" t="s">
        <v>21116</v>
      </c>
    </row>
    <row r="2523" spans="1:14" x14ac:dyDescent="0.25">
      <c r="A2523" s="3">
        <v>2520</v>
      </c>
      <c r="B2523" t="s">
        <v>979</v>
      </c>
      <c r="C2523" t="s">
        <v>979</v>
      </c>
      <c r="D2523" t="s">
        <v>980</v>
      </c>
      <c r="E2523" t="s">
        <v>981</v>
      </c>
      <c r="F2523" t="s">
        <v>981</v>
      </c>
      <c r="G2523" s="1">
        <v>43495</v>
      </c>
      <c r="H2523" s="1">
        <v>43500</v>
      </c>
      <c r="I2523" s="1">
        <v>43865</v>
      </c>
      <c r="J2523" s="966" t="s">
        <v>21117</v>
      </c>
      <c r="K2523" t="s">
        <v>21118</v>
      </c>
      <c r="L2523" t="s">
        <v>12</v>
      </c>
      <c r="M2523" t="s">
        <v>21117</v>
      </c>
      <c r="N2523" t="s">
        <v>21119</v>
      </c>
    </row>
    <row r="2524" spans="1:14" x14ac:dyDescent="0.25">
      <c r="A2524" s="3">
        <v>2521</v>
      </c>
      <c r="B2524" t="s">
        <v>979</v>
      </c>
      <c r="C2524" t="s">
        <v>979</v>
      </c>
      <c r="D2524" t="s">
        <v>980</v>
      </c>
      <c r="E2524" t="s">
        <v>981</v>
      </c>
      <c r="F2524" t="s">
        <v>981</v>
      </c>
      <c r="G2524" s="1">
        <v>43495</v>
      </c>
      <c r="H2524" s="1">
        <v>43500</v>
      </c>
      <c r="I2524" s="1">
        <v>43865</v>
      </c>
      <c r="J2524" s="966" t="s">
        <v>21120</v>
      </c>
      <c r="K2524" t="s">
        <v>21121</v>
      </c>
      <c r="L2524" t="s">
        <v>12</v>
      </c>
      <c r="M2524" t="s">
        <v>21120</v>
      </c>
      <c r="N2524" t="s">
        <v>21122</v>
      </c>
    </row>
    <row r="2525" spans="1:14" x14ac:dyDescent="0.25">
      <c r="A2525" s="3">
        <v>2522</v>
      </c>
      <c r="B2525" t="s">
        <v>979</v>
      </c>
      <c r="C2525" t="s">
        <v>979</v>
      </c>
      <c r="D2525" t="s">
        <v>980</v>
      </c>
      <c r="E2525" t="s">
        <v>981</v>
      </c>
      <c r="F2525" t="s">
        <v>981</v>
      </c>
      <c r="G2525" s="1">
        <v>43495</v>
      </c>
      <c r="H2525" s="1">
        <v>43500</v>
      </c>
      <c r="I2525" s="1">
        <v>43865</v>
      </c>
      <c r="J2525" s="966" t="s">
        <v>21123</v>
      </c>
      <c r="K2525" t="s">
        <v>21124</v>
      </c>
      <c r="L2525" t="s">
        <v>12</v>
      </c>
      <c r="M2525" t="s">
        <v>21123</v>
      </c>
      <c r="N2525" t="s">
        <v>21125</v>
      </c>
    </row>
    <row r="2526" spans="1:14" x14ac:dyDescent="0.25">
      <c r="A2526" s="3">
        <v>2523</v>
      </c>
      <c r="B2526" t="s">
        <v>979</v>
      </c>
      <c r="C2526" t="s">
        <v>979</v>
      </c>
      <c r="D2526" t="s">
        <v>980</v>
      </c>
      <c r="E2526" t="s">
        <v>981</v>
      </c>
      <c r="F2526" t="s">
        <v>981</v>
      </c>
      <c r="G2526" s="1">
        <v>43495</v>
      </c>
      <c r="H2526" s="1">
        <v>43500</v>
      </c>
      <c r="I2526" s="1">
        <v>43865</v>
      </c>
      <c r="J2526" s="966" t="s">
        <v>21126</v>
      </c>
      <c r="K2526" t="s">
        <v>21127</v>
      </c>
      <c r="L2526" t="s">
        <v>12</v>
      </c>
      <c r="M2526" t="s">
        <v>21126</v>
      </c>
      <c r="N2526" t="s">
        <v>21128</v>
      </c>
    </row>
    <row r="2527" spans="1:14" x14ac:dyDescent="0.25">
      <c r="A2527" s="3">
        <v>2524</v>
      </c>
      <c r="B2527" t="s">
        <v>979</v>
      </c>
      <c r="C2527" t="s">
        <v>979</v>
      </c>
      <c r="D2527" t="s">
        <v>980</v>
      </c>
      <c r="E2527" t="s">
        <v>981</v>
      </c>
      <c r="F2527" t="s">
        <v>981</v>
      </c>
      <c r="G2527" s="1">
        <v>43495</v>
      </c>
      <c r="H2527" s="1">
        <v>43500</v>
      </c>
      <c r="I2527" s="1">
        <v>43865</v>
      </c>
      <c r="J2527" s="966" t="s">
        <v>21129</v>
      </c>
      <c r="K2527" t="s">
        <v>21130</v>
      </c>
      <c r="L2527" t="s">
        <v>12</v>
      </c>
      <c r="M2527" t="s">
        <v>21129</v>
      </c>
      <c r="N2527" t="s">
        <v>21131</v>
      </c>
    </row>
    <row r="2528" spans="1:14" x14ac:dyDescent="0.25">
      <c r="A2528" s="3">
        <v>2525</v>
      </c>
      <c r="B2528" t="s">
        <v>979</v>
      </c>
      <c r="C2528" t="s">
        <v>979</v>
      </c>
      <c r="D2528" t="s">
        <v>980</v>
      </c>
      <c r="E2528" t="s">
        <v>981</v>
      </c>
      <c r="F2528" t="s">
        <v>981</v>
      </c>
      <c r="G2528" s="1">
        <v>43495</v>
      </c>
      <c r="H2528" s="1">
        <v>43500</v>
      </c>
      <c r="I2528" s="1">
        <v>43865</v>
      </c>
      <c r="J2528" s="966" t="s">
        <v>21132</v>
      </c>
      <c r="K2528" t="s">
        <v>21133</v>
      </c>
      <c r="L2528" t="s">
        <v>12</v>
      </c>
      <c r="M2528" t="s">
        <v>21132</v>
      </c>
      <c r="N2528" t="s">
        <v>21134</v>
      </c>
    </row>
    <row r="2529" spans="1:14" x14ac:dyDescent="0.25">
      <c r="A2529" s="3">
        <v>2526</v>
      </c>
      <c r="B2529" t="s">
        <v>979</v>
      </c>
      <c r="C2529" t="s">
        <v>979</v>
      </c>
      <c r="D2529" t="s">
        <v>980</v>
      </c>
      <c r="E2529" t="s">
        <v>981</v>
      </c>
      <c r="F2529" t="s">
        <v>981</v>
      </c>
      <c r="G2529" s="1">
        <v>43495</v>
      </c>
      <c r="H2529" s="1">
        <v>43500</v>
      </c>
      <c r="I2529" s="1">
        <v>43865</v>
      </c>
      <c r="J2529" s="966" t="s">
        <v>21135</v>
      </c>
      <c r="K2529" t="s">
        <v>21136</v>
      </c>
      <c r="L2529" t="s">
        <v>12</v>
      </c>
      <c r="M2529" t="s">
        <v>21135</v>
      </c>
      <c r="N2529" t="s">
        <v>21137</v>
      </c>
    </row>
    <row r="2530" spans="1:14" x14ac:dyDescent="0.25">
      <c r="A2530" s="3">
        <v>2527</v>
      </c>
      <c r="B2530" t="s">
        <v>979</v>
      </c>
      <c r="C2530" t="s">
        <v>979</v>
      </c>
      <c r="D2530" t="s">
        <v>980</v>
      </c>
      <c r="E2530" t="s">
        <v>981</v>
      </c>
      <c r="F2530" t="s">
        <v>981</v>
      </c>
      <c r="G2530" s="1">
        <v>43495</v>
      </c>
      <c r="H2530" s="1">
        <v>43500</v>
      </c>
      <c r="I2530" s="1">
        <v>43865</v>
      </c>
      <c r="J2530" s="966" t="s">
        <v>21138</v>
      </c>
      <c r="K2530" t="s">
        <v>21139</v>
      </c>
      <c r="L2530" t="s">
        <v>12</v>
      </c>
      <c r="M2530" t="s">
        <v>21138</v>
      </c>
      <c r="N2530" t="s">
        <v>21140</v>
      </c>
    </row>
    <row r="2531" spans="1:14" x14ac:dyDescent="0.25">
      <c r="A2531" s="3">
        <v>2528</v>
      </c>
      <c r="B2531" t="s">
        <v>979</v>
      </c>
      <c r="C2531" t="s">
        <v>979</v>
      </c>
      <c r="D2531" t="s">
        <v>980</v>
      </c>
      <c r="E2531" t="s">
        <v>981</v>
      </c>
      <c r="F2531" t="s">
        <v>981</v>
      </c>
      <c r="G2531" s="1">
        <v>43495</v>
      </c>
      <c r="H2531" s="1">
        <v>43500</v>
      </c>
      <c r="I2531" s="1">
        <v>43865</v>
      </c>
      <c r="J2531" s="966" t="s">
        <v>21141</v>
      </c>
      <c r="K2531" t="s">
        <v>21142</v>
      </c>
      <c r="L2531" t="s">
        <v>12</v>
      </c>
      <c r="M2531" t="s">
        <v>21141</v>
      </c>
      <c r="N2531" t="s">
        <v>21143</v>
      </c>
    </row>
    <row r="2532" spans="1:14" x14ac:dyDescent="0.25">
      <c r="A2532" s="3">
        <v>2529</v>
      </c>
      <c r="B2532" t="s">
        <v>979</v>
      </c>
      <c r="C2532" t="s">
        <v>979</v>
      </c>
      <c r="D2532" t="s">
        <v>980</v>
      </c>
      <c r="E2532" t="s">
        <v>981</v>
      </c>
      <c r="F2532" t="s">
        <v>981</v>
      </c>
      <c r="G2532" s="1">
        <v>43495</v>
      </c>
      <c r="H2532" s="1">
        <v>43500</v>
      </c>
      <c r="I2532" s="1">
        <v>43865</v>
      </c>
      <c r="J2532" s="966" t="s">
        <v>21144</v>
      </c>
      <c r="K2532" t="s">
        <v>21145</v>
      </c>
      <c r="L2532" t="s">
        <v>12</v>
      </c>
      <c r="M2532" t="s">
        <v>21144</v>
      </c>
      <c r="N2532" t="s">
        <v>21146</v>
      </c>
    </row>
    <row r="2533" spans="1:14" x14ac:dyDescent="0.25">
      <c r="A2533" s="3">
        <v>2530</v>
      </c>
      <c r="B2533" t="s">
        <v>979</v>
      </c>
      <c r="C2533" t="s">
        <v>979</v>
      </c>
      <c r="D2533" t="s">
        <v>980</v>
      </c>
      <c r="E2533" t="s">
        <v>981</v>
      </c>
      <c r="F2533" t="s">
        <v>981</v>
      </c>
      <c r="G2533" s="1">
        <v>43495</v>
      </c>
      <c r="H2533" s="1">
        <v>43500</v>
      </c>
      <c r="I2533" s="1">
        <v>43865</v>
      </c>
      <c r="J2533" s="966" t="s">
        <v>21147</v>
      </c>
      <c r="K2533" t="s">
        <v>21148</v>
      </c>
      <c r="L2533" t="s">
        <v>12</v>
      </c>
      <c r="M2533" t="s">
        <v>21147</v>
      </c>
      <c r="N2533" t="s">
        <v>21149</v>
      </c>
    </row>
    <row r="2534" spans="1:14" x14ac:dyDescent="0.25">
      <c r="A2534" s="3">
        <v>2531</v>
      </c>
      <c r="B2534" t="s">
        <v>979</v>
      </c>
      <c r="C2534" t="s">
        <v>979</v>
      </c>
      <c r="D2534" t="s">
        <v>980</v>
      </c>
      <c r="E2534" t="s">
        <v>981</v>
      </c>
      <c r="F2534" t="s">
        <v>981</v>
      </c>
      <c r="G2534" s="1">
        <v>43495</v>
      </c>
      <c r="H2534" s="1">
        <v>43500</v>
      </c>
      <c r="I2534" s="1">
        <v>43865</v>
      </c>
      <c r="J2534" s="966" t="s">
        <v>21150</v>
      </c>
      <c r="K2534" t="s">
        <v>21151</v>
      </c>
      <c r="L2534" t="s">
        <v>12</v>
      </c>
      <c r="M2534" t="s">
        <v>21150</v>
      </c>
      <c r="N2534" t="s">
        <v>21152</v>
      </c>
    </row>
    <row r="2535" spans="1:14" x14ac:dyDescent="0.25">
      <c r="A2535" s="3">
        <v>2532</v>
      </c>
      <c r="B2535" t="s">
        <v>979</v>
      </c>
      <c r="C2535" t="s">
        <v>979</v>
      </c>
      <c r="D2535" t="s">
        <v>980</v>
      </c>
      <c r="E2535" t="s">
        <v>981</v>
      </c>
      <c r="F2535" t="s">
        <v>981</v>
      </c>
      <c r="G2535" s="1">
        <v>43495</v>
      </c>
      <c r="H2535" s="1">
        <v>43500</v>
      </c>
      <c r="I2535" s="1">
        <v>43865</v>
      </c>
      <c r="J2535" s="966" t="s">
        <v>21153</v>
      </c>
      <c r="K2535" t="s">
        <v>21154</v>
      </c>
      <c r="L2535" t="s">
        <v>12</v>
      </c>
      <c r="M2535" t="s">
        <v>21153</v>
      </c>
      <c r="N2535" t="s">
        <v>21155</v>
      </c>
    </row>
    <row r="2536" spans="1:14" x14ac:dyDescent="0.25">
      <c r="A2536" s="3">
        <v>2533</v>
      </c>
      <c r="B2536" t="s">
        <v>979</v>
      </c>
      <c r="C2536" t="s">
        <v>979</v>
      </c>
      <c r="D2536" t="s">
        <v>980</v>
      </c>
      <c r="E2536" t="s">
        <v>981</v>
      </c>
      <c r="F2536" t="s">
        <v>981</v>
      </c>
      <c r="G2536" s="1">
        <v>43495</v>
      </c>
      <c r="H2536" s="1">
        <v>43500</v>
      </c>
      <c r="I2536" s="1">
        <v>43865</v>
      </c>
      <c r="J2536" s="966" t="s">
        <v>21156</v>
      </c>
      <c r="K2536" t="s">
        <v>21157</v>
      </c>
      <c r="L2536" t="s">
        <v>12</v>
      </c>
      <c r="M2536" t="s">
        <v>21156</v>
      </c>
      <c r="N2536" t="s">
        <v>21158</v>
      </c>
    </row>
    <row r="2537" spans="1:14" x14ac:dyDescent="0.25">
      <c r="A2537" s="3">
        <v>2534</v>
      </c>
      <c r="B2537" t="s">
        <v>979</v>
      </c>
      <c r="C2537" t="s">
        <v>979</v>
      </c>
      <c r="D2537" t="s">
        <v>980</v>
      </c>
      <c r="E2537" t="s">
        <v>981</v>
      </c>
      <c r="F2537" t="s">
        <v>981</v>
      </c>
      <c r="G2537" s="1">
        <v>43495</v>
      </c>
      <c r="H2537" s="1">
        <v>43500</v>
      </c>
      <c r="I2537" s="1">
        <v>43865</v>
      </c>
      <c r="J2537" s="966" t="s">
        <v>21159</v>
      </c>
      <c r="K2537" t="s">
        <v>21160</v>
      </c>
      <c r="L2537" t="s">
        <v>12</v>
      </c>
      <c r="M2537" t="s">
        <v>21159</v>
      </c>
      <c r="N2537" t="s">
        <v>21161</v>
      </c>
    </row>
    <row r="2538" spans="1:14" x14ac:dyDescent="0.25">
      <c r="A2538" s="3">
        <v>2535</v>
      </c>
      <c r="B2538" t="s">
        <v>979</v>
      </c>
      <c r="C2538" t="s">
        <v>979</v>
      </c>
      <c r="D2538" t="s">
        <v>980</v>
      </c>
      <c r="E2538" t="s">
        <v>981</v>
      </c>
      <c r="F2538" t="s">
        <v>981</v>
      </c>
      <c r="G2538" s="1">
        <v>43495</v>
      </c>
      <c r="H2538" s="1">
        <v>43500</v>
      </c>
      <c r="I2538" s="1">
        <v>43865</v>
      </c>
      <c r="J2538" s="966" t="s">
        <v>21162</v>
      </c>
      <c r="K2538" t="s">
        <v>21163</v>
      </c>
      <c r="L2538" t="s">
        <v>12</v>
      </c>
      <c r="M2538" t="s">
        <v>21162</v>
      </c>
      <c r="N2538" t="s">
        <v>21164</v>
      </c>
    </row>
    <row r="2539" spans="1:14" x14ac:dyDescent="0.25">
      <c r="A2539" s="3">
        <v>2536</v>
      </c>
      <c r="B2539" t="s">
        <v>979</v>
      </c>
      <c r="C2539" t="s">
        <v>979</v>
      </c>
      <c r="D2539" t="s">
        <v>980</v>
      </c>
      <c r="E2539" t="s">
        <v>981</v>
      </c>
      <c r="F2539" t="s">
        <v>981</v>
      </c>
      <c r="G2539" s="1">
        <v>43495</v>
      </c>
      <c r="H2539" s="1">
        <v>43500</v>
      </c>
      <c r="I2539" s="1">
        <v>43865</v>
      </c>
      <c r="J2539" s="966" t="s">
        <v>21165</v>
      </c>
      <c r="K2539" t="s">
        <v>21166</v>
      </c>
      <c r="L2539" t="s">
        <v>12</v>
      </c>
      <c r="M2539" t="s">
        <v>21165</v>
      </c>
      <c r="N2539" t="s">
        <v>21167</v>
      </c>
    </row>
    <row r="2540" spans="1:14" x14ac:dyDescent="0.25">
      <c r="A2540" s="3">
        <v>2537</v>
      </c>
      <c r="B2540" t="s">
        <v>979</v>
      </c>
      <c r="C2540" t="s">
        <v>979</v>
      </c>
      <c r="D2540" t="s">
        <v>980</v>
      </c>
      <c r="E2540" t="s">
        <v>981</v>
      </c>
      <c r="F2540" t="s">
        <v>981</v>
      </c>
      <c r="G2540" s="1">
        <v>43495</v>
      </c>
      <c r="H2540" s="1">
        <v>43500</v>
      </c>
      <c r="I2540" s="1">
        <v>43865</v>
      </c>
      <c r="J2540" s="966" t="s">
        <v>21168</v>
      </c>
      <c r="K2540" t="s">
        <v>21169</v>
      </c>
      <c r="L2540" t="s">
        <v>12</v>
      </c>
      <c r="M2540" t="s">
        <v>21168</v>
      </c>
      <c r="N2540" t="s">
        <v>21170</v>
      </c>
    </row>
    <row r="2541" spans="1:14" x14ac:dyDescent="0.25">
      <c r="A2541" s="3">
        <v>2538</v>
      </c>
      <c r="B2541" t="s">
        <v>979</v>
      </c>
      <c r="C2541" t="s">
        <v>979</v>
      </c>
      <c r="D2541" t="s">
        <v>980</v>
      </c>
      <c r="E2541" t="s">
        <v>981</v>
      </c>
      <c r="F2541" t="s">
        <v>981</v>
      </c>
      <c r="G2541" s="1">
        <v>43495</v>
      </c>
      <c r="H2541" s="1">
        <v>43500</v>
      </c>
      <c r="I2541" s="1">
        <v>43865</v>
      </c>
      <c r="J2541" s="966" t="s">
        <v>21171</v>
      </c>
      <c r="K2541" t="s">
        <v>21172</v>
      </c>
      <c r="L2541" t="s">
        <v>12</v>
      </c>
      <c r="M2541" t="s">
        <v>21171</v>
      </c>
      <c r="N2541" t="s">
        <v>21173</v>
      </c>
    </row>
    <row r="2542" spans="1:14" x14ac:dyDescent="0.25">
      <c r="A2542" s="3">
        <v>2539</v>
      </c>
      <c r="B2542" t="s">
        <v>979</v>
      </c>
      <c r="C2542" t="s">
        <v>979</v>
      </c>
      <c r="D2542" t="s">
        <v>980</v>
      </c>
      <c r="E2542" t="s">
        <v>981</v>
      </c>
      <c r="F2542" t="s">
        <v>981</v>
      </c>
      <c r="G2542" s="1">
        <v>43495</v>
      </c>
      <c r="H2542" s="1">
        <v>43500</v>
      </c>
      <c r="I2542" s="1">
        <v>43865</v>
      </c>
      <c r="J2542" s="966" t="s">
        <v>21174</v>
      </c>
      <c r="K2542" t="s">
        <v>21175</v>
      </c>
      <c r="L2542" t="s">
        <v>12</v>
      </c>
      <c r="M2542" t="s">
        <v>21174</v>
      </c>
      <c r="N2542" t="s">
        <v>21176</v>
      </c>
    </row>
    <row r="2543" spans="1:14" x14ac:dyDescent="0.25">
      <c r="A2543" s="3">
        <v>2540</v>
      </c>
      <c r="B2543" t="s">
        <v>979</v>
      </c>
      <c r="C2543" t="s">
        <v>979</v>
      </c>
      <c r="D2543" t="s">
        <v>980</v>
      </c>
      <c r="E2543" t="s">
        <v>981</v>
      </c>
      <c r="F2543" t="s">
        <v>981</v>
      </c>
      <c r="G2543" s="1">
        <v>43495</v>
      </c>
      <c r="H2543" s="1">
        <v>43500</v>
      </c>
      <c r="I2543" s="1">
        <v>43865</v>
      </c>
      <c r="J2543" s="966" t="s">
        <v>21177</v>
      </c>
      <c r="K2543" t="s">
        <v>21178</v>
      </c>
      <c r="L2543" t="s">
        <v>12</v>
      </c>
      <c r="M2543" t="s">
        <v>21177</v>
      </c>
      <c r="N2543" t="s">
        <v>21179</v>
      </c>
    </row>
    <row r="2544" spans="1:14" x14ac:dyDescent="0.25">
      <c r="A2544" s="3">
        <v>2541</v>
      </c>
      <c r="B2544" t="s">
        <v>979</v>
      </c>
      <c r="C2544" t="s">
        <v>979</v>
      </c>
      <c r="D2544" t="s">
        <v>980</v>
      </c>
      <c r="E2544" t="s">
        <v>981</v>
      </c>
      <c r="F2544" t="s">
        <v>981</v>
      </c>
      <c r="G2544" s="1">
        <v>43495</v>
      </c>
      <c r="H2544" s="1">
        <v>43500</v>
      </c>
      <c r="I2544" s="1">
        <v>43865</v>
      </c>
      <c r="J2544" s="966" t="s">
        <v>21180</v>
      </c>
      <c r="K2544" t="s">
        <v>21181</v>
      </c>
      <c r="L2544" t="s">
        <v>12</v>
      </c>
      <c r="M2544" t="s">
        <v>21180</v>
      </c>
      <c r="N2544" t="s">
        <v>21182</v>
      </c>
    </row>
    <row r="2545" spans="1:14" x14ac:dyDescent="0.25">
      <c r="A2545" s="3">
        <v>2542</v>
      </c>
      <c r="B2545" t="s">
        <v>979</v>
      </c>
      <c r="C2545" t="s">
        <v>979</v>
      </c>
      <c r="D2545" t="s">
        <v>980</v>
      </c>
      <c r="E2545" t="s">
        <v>981</v>
      </c>
      <c r="F2545" t="s">
        <v>981</v>
      </c>
      <c r="G2545" s="1">
        <v>43495</v>
      </c>
      <c r="H2545" s="1">
        <v>43500</v>
      </c>
      <c r="I2545" s="1">
        <v>43865</v>
      </c>
      <c r="J2545" s="966" t="s">
        <v>21183</v>
      </c>
      <c r="K2545" t="s">
        <v>21184</v>
      </c>
      <c r="L2545" t="s">
        <v>12</v>
      </c>
      <c r="M2545" t="s">
        <v>21183</v>
      </c>
      <c r="N2545" t="s">
        <v>21185</v>
      </c>
    </row>
    <row r="2546" spans="1:14" x14ac:dyDescent="0.25">
      <c r="A2546" s="3">
        <v>2543</v>
      </c>
      <c r="B2546" t="s">
        <v>979</v>
      </c>
      <c r="C2546" t="s">
        <v>979</v>
      </c>
      <c r="D2546" t="s">
        <v>980</v>
      </c>
      <c r="E2546" t="s">
        <v>981</v>
      </c>
      <c r="F2546" t="s">
        <v>981</v>
      </c>
      <c r="G2546" s="1">
        <v>43495</v>
      </c>
      <c r="H2546" s="1">
        <v>43500</v>
      </c>
      <c r="I2546" s="1">
        <v>43865</v>
      </c>
      <c r="J2546" s="966" t="s">
        <v>21186</v>
      </c>
      <c r="K2546" t="s">
        <v>21187</v>
      </c>
      <c r="L2546" t="s">
        <v>12</v>
      </c>
      <c r="M2546" t="s">
        <v>21186</v>
      </c>
      <c r="N2546" t="s">
        <v>21188</v>
      </c>
    </row>
    <row r="2547" spans="1:14" x14ac:dyDescent="0.25">
      <c r="A2547" s="3">
        <v>2544</v>
      </c>
      <c r="B2547" t="s">
        <v>979</v>
      </c>
      <c r="C2547" t="s">
        <v>979</v>
      </c>
      <c r="D2547" t="s">
        <v>980</v>
      </c>
      <c r="E2547" t="s">
        <v>981</v>
      </c>
      <c r="F2547" t="s">
        <v>981</v>
      </c>
      <c r="G2547" s="1">
        <v>43495</v>
      </c>
      <c r="H2547" s="1">
        <v>43500</v>
      </c>
      <c r="I2547" s="1">
        <v>43865</v>
      </c>
      <c r="J2547" s="966" t="s">
        <v>21189</v>
      </c>
      <c r="K2547" t="s">
        <v>21190</v>
      </c>
      <c r="L2547" t="s">
        <v>12</v>
      </c>
      <c r="M2547" t="s">
        <v>21189</v>
      </c>
      <c r="N2547" t="s">
        <v>21191</v>
      </c>
    </row>
    <row r="2548" spans="1:14" x14ac:dyDescent="0.25">
      <c r="A2548" s="3">
        <v>2545</v>
      </c>
      <c r="B2548" t="s">
        <v>979</v>
      </c>
      <c r="C2548" t="s">
        <v>979</v>
      </c>
      <c r="D2548" t="s">
        <v>980</v>
      </c>
      <c r="E2548" t="s">
        <v>981</v>
      </c>
      <c r="F2548" t="s">
        <v>981</v>
      </c>
      <c r="G2548" s="1">
        <v>43495</v>
      </c>
      <c r="H2548" s="1">
        <v>43500</v>
      </c>
      <c r="I2548" s="1">
        <v>43865</v>
      </c>
      <c r="J2548" s="966" t="s">
        <v>21192</v>
      </c>
      <c r="K2548" t="s">
        <v>21193</v>
      </c>
      <c r="L2548" t="s">
        <v>12</v>
      </c>
      <c r="M2548" t="s">
        <v>21192</v>
      </c>
      <c r="N2548" t="s">
        <v>21194</v>
      </c>
    </row>
    <row r="2549" spans="1:14" x14ac:dyDescent="0.25">
      <c r="A2549" s="3">
        <v>2546</v>
      </c>
      <c r="B2549" t="s">
        <v>979</v>
      </c>
      <c r="C2549" t="s">
        <v>979</v>
      </c>
      <c r="D2549" t="s">
        <v>980</v>
      </c>
      <c r="E2549" t="s">
        <v>981</v>
      </c>
      <c r="F2549" t="s">
        <v>981</v>
      </c>
      <c r="G2549" s="1">
        <v>43495</v>
      </c>
      <c r="H2549" s="1">
        <v>43500</v>
      </c>
      <c r="I2549" s="1">
        <v>43865</v>
      </c>
      <c r="J2549" s="966" t="s">
        <v>21195</v>
      </c>
      <c r="K2549" t="s">
        <v>21196</v>
      </c>
      <c r="L2549" t="s">
        <v>12</v>
      </c>
      <c r="M2549" t="s">
        <v>21195</v>
      </c>
      <c r="N2549" t="s">
        <v>21197</v>
      </c>
    </row>
    <row r="2550" spans="1:14" x14ac:dyDescent="0.25">
      <c r="A2550" s="3">
        <v>2547</v>
      </c>
      <c r="B2550" t="s">
        <v>979</v>
      </c>
      <c r="C2550" t="s">
        <v>979</v>
      </c>
      <c r="D2550" t="s">
        <v>980</v>
      </c>
      <c r="E2550" t="s">
        <v>981</v>
      </c>
      <c r="F2550" t="s">
        <v>981</v>
      </c>
      <c r="G2550" s="1">
        <v>43495</v>
      </c>
      <c r="H2550" s="1">
        <v>43500</v>
      </c>
      <c r="I2550" s="1">
        <v>43865</v>
      </c>
      <c r="J2550" s="966" t="s">
        <v>21198</v>
      </c>
      <c r="K2550" t="s">
        <v>21199</v>
      </c>
      <c r="L2550" t="s">
        <v>12</v>
      </c>
      <c r="M2550" t="s">
        <v>21198</v>
      </c>
      <c r="N2550" t="s">
        <v>21200</v>
      </c>
    </row>
    <row r="2551" spans="1:14" x14ac:dyDescent="0.25">
      <c r="A2551" s="3">
        <v>2548</v>
      </c>
      <c r="B2551" t="s">
        <v>979</v>
      </c>
      <c r="C2551" t="s">
        <v>979</v>
      </c>
      <c r="D2551" t="s">
        <v>980</v>
      </c>
      <c r="E2551" t="s">
        <v>981</v>
      </c>
      <c r="F2551" t="s">
        <v>981</v>
      </c>
      <c r="G2551" s="1">
        <v>43495</v>
      </c>
      <c r="H2551" s="1">
        <v>43500</v>
      </c>
      <c r="I2551" s="1">
        <v>43865</v>
      </c>
      <c r="J2551" s="966" t="s">
        <v>21201</v>
      </c>
      <c r="K2551" t="s">
        <v>21202</v>
      </c>
      <c r="L2551" t="s">
        <v>12</v>
      </c>
      <c r="M2551" t="s">
        <v>21201</v>
      </c>
      <c r="N2551" t="s">
        <v>21203</v>
      </c>
    </row>
    <row r="2552" spans="1:14" x14ac:dyDescent="0.25">
      <c r="A2552" s="3">
        <v>2549</v>
      </c>
      <c r="B2552" t="s">
        <v>979</v>
      </c>
      <c r="C2552" t="s">
        <v>979</v>
      </c>
      <c r="D2552" t="s">
        <v>980</v>
      </c>
      <c r="E2552" t="s">
        <v>981</v>
      </c>
      <c r="F2552" t="s">
        <v>981</v>
      </c>
      <c r="G2552" s="1">
        <v>43495</v>
      </c>
      <c r="H2552" s="1">
        <v>43500</v>
      </c>
      <c r="I2552" s="1">
        <v>43865</v>
      </c>
      <c r="J2552" s="966" t="s">
        <v>21204</v>
      </c>
      <c r="K2552" t="s">
        <v>21205</v>
      </c>
      <c r="L2552" t="s">
        <v>12</v>
      </c>
      <c r="M2552" t="s">
        <v>21204</v>
      </c>
      <c r="N2552" t="s">
        <v>21206</v>
      </c>
    </row>
    <row r="2553" spans="1:14" x14ac:dyDescent="0.25">
      <c r="A2553" s="3">
        <v>2550</v>
      </c>
      <c r="B2553" t="s">
        <v>1649</v>
      </c>
      <c r="C2553" t="s">
        <v>1650</v>
      </c>
      <c r="D2553" t="s">
        <v>1651</v>
      </c>
      <c r="E2553" t="s">
        <v>12</v>
      </c>
      <c r="F2553" t="s">
        <v>1652</v>
      </c>
      <c r="G2553" s="1">
        <v>43901</v>
      </c>
      <c r="H2553" s="1">
        <v>43924</v>
      </c>
      <c r="I2553" s="1">
        <v>45018</v>
      </c>
      <c r="J2553" s="966" t="s">
        <v>7563</v>
      </c>
      <c r="K2553" t="s">
        <v>7565</v>
      </c>
      <c r="L2553" t="s">
        <v>12</v>
      </c>
      <c r="M2553" t="s">
        <v>7563</v>
      </c>
      <c r="N2553" t="s">
        <v>7564</v>
      </c>
    </row>
    <row r="2554" spans="1:14" x14ac:dyDescent="0.25">
      <c r="A2554" s="3">
        <v>2551</v>
      </c>
      <c r="B2554" t="s">
        <v>1649</v>
      </c>
      <c r="C2554" t="s">
        <v>1650</v>
      </c>
      <c r="D2554" t="s">
        <v>1651</v>
      </c>
      <c r="E2554" t="s">
        <v>12</v>
      </c>
      <c r="F2554" t="s">
        <v>1652</v>
      </c>
      <c r="G2554" s="1">
        <v>43901</v>
      </c>
      <c r="H2554" s="1">
        <v>43924</v>
      </c>
      <c r="I2554" s="1">
        <v>45018</v>
      </c>
      <c r="J2554" s="966" t="s">
        <v>7570</v>
      </c>
      <c r="K2554" t="s">
        <v>7572</v>
      </c>
      <c r="L2554" t="s">
        <v>12</v>
      </c>
      <c r="M2554" t="s">
        <v>7570</v>
      </c>
      <c r="N2554" t="s">
        <v>7571</v>
      </c>
    </row>
    <row r="2555" spans="1:14" x14ac:dyDescent="0.25">
      <c r="A2555" s="3">
        <v>2552</v>
      </c>
      <c r="B2555" t="s">
        <v>1649</v>
      </c>
      <c r="C2555" t="s">
        <v>1650</v>
      </c>
      <c r="D2555" t="s">
        <v>1651</v>
      </c>
      <c r="E2555" t="s">
        <v>12</v>
      </c>
      <c r="F2555" t="s">
        <v>1652</v>
      </c>
      <c r="G2555" s="1">
        <v>43901</v>
      </c>
      <c r="H2555" s="1">
        <v>43924</v>
      </c>
      <c r="I2555" s="1">
        <v>45018</v>
      </c>
      <c r="J2555" s="966" t="s">
        <v>7576</v>
      </c>
      <c r="K2555" t="s">
        <v>7578</v>
      </c>
      <c r="L2555" t="s">
        <v>12</v>
      </c>
      <c r="M2555" t="s">
        <v>7576</v>
      </c>
      <c r="N2555" t="s">
        <v>7577</v>
      </c>
    </row>
    <row r="2556" spans="1:14" x14ac:dyDescent="0.25">
      <c r="A2556" s="3">
        <v>2553</v>
      </c>
      <c r="B2556" t="s">
        <v>1649</v>
      </c>
      <c r="C2556" t="s">
        <v>1650</v>
      </c>
      <c r="D2556" t="s">
        <v>1651</v>
      </c>
      <c r="E2556" t="s">
        <v>12</v>
      </c>
      <c r="F2556" t="s">
        <v>1652</v>
      </c>
      <c r="G2556" s="1">
        <v>43901</v>
      </c>
      <c r="H2556" s="1">
        <v>43924</v>
      </c>
      <c r="I2556" s="1">
        <v>45018</v>
      </c>
      <c r="J2556" s="966" t="s">
        <v>7579</v>
      </c>
      <c r="K2556" t="s">
        <v>7581</v>
      </c>
      <c r="L2556" t="s">
        <v>12</v>
      </c>
      <c r="M2556" t="s">
        <v>7579</v>
      </c>
      <c r="N2556" t="s">
        <v>7580</v>
      </c>
    </row>
    <row r="2557" spans="1:14" x14ac:dyDescent="0.25">
      <c r="A2557" s="3">
        <v>2554</v>
      </c>
      <c r="B2557" t="s">
        <v>1661</v>
      </c>
      <c r="C2557" t="s">
        <v>1662</v>
      </c>
      <c r="D2557" t="s">
        <v>1663</v>
      </c>
      <c r="E2557" t="s">
        <v>12</v>
      </c>
      <c r="F2557" t="s">
        <v>1664</v>
      </c>
      <c r="G2557" s="1">
        <v>43900</v>
      </c>
      <c r="H2557" s="1">
        <v>43923</v>
      </c>
      <c r="I2557" s="1">
        <v>45748</v>
      </c>
      <c r="J2557" s="966" t="s">
        <v>11951</v>
      </c>
      <c r="K2557" t="s">
        <v>11953</v>
      </c>
      <c r="L2557" t="s">
        <v>12</v>
      </c>
      <c r="M2557" t="s">
        <v>11951</v>
      </c>
      <c r="N2557" t="s">
        <v>11952</v>
      </c>
    </row>
    <row r="2558" spans="1:14" x14ac:dyDescent="0.25">
      <c r="A2558" s="3">
        <v>2555</v>
      </c>
      <c r="B2558" t="s">
        <v>1686</v>
      </c>
      <c r="C2558" t="s">
        <v>1687</v>
      </c>
      <c r="D2558" t="s">
        <v>1688</v>
      </c>
      <c r="E2558" t="s">
        <v>12</v>
      </c>
      <c r="F2558" t="s">
        <v>1689</v>
      </c>
      <c r="G2558" s="1">
        <v>43922</v>
      </c>
      <c r="H2558" s="1">
        <v>43923</v>
      </c>
      <c r="I2558" s="1">
        <v>45017</v>
      </c>
      <c r="J2558" s="966" t="s">
        <v>7008</v>
      </c>
      <c r="K2558" t="s">
        <v>7010</v>
      </c>
      <c r="L2558" t="s">
        <v>12</v>
      </c>
      <c r="M2558" t="s">
        <v>7008</v>
      </c>
      <c r="N2558" t="s">
        <v>7009</v>
      </c>
    </row>
    <row r="2559" spans="1:14" x14ac:dyDescent="0.25">
      <c r="A2559" s="3">
        <v>2556</v>
      </c>
      <c r="B2559" t="s">
        <v>1686</v>
      </c>
      <c r="C2559" t="s">
        <v>1687</v>
      </c>
      <c r="D2559" t="s">
        <v>1688</v>
      </c>
      <c r="E2559" t="s">
        <v>12</v>
      </c>
      <c r="F2559" t="s">
        <v>1689</v>
      </c>
      <c r="G2559" s="1">
        <v>43922</v>
      </c>
      <c r="H2559" s="1">
        <v>43923</v>
      </c>
      <c r="I2559" s="1">
        <v>45017</v>
      </c>
      <c r="J2559" s="966" t="s">
        <v>7019</v>
      </c>
      <c r="K2559" t="s">
        <v>7021</v>
      </c>
      <c r="L2559" t="s">
        <v>12</v>
      </c>
      <c r="M2559" t="s">
        <v>7019</v>
      </c>
      <c r="N2559" t="s">
        <v>7020</v>
      </c>
    </row>
    <row r="2560" spans="1:14" x14ac:dyDescent="0.25">
      <c r="A2560" s="3">
        <v>2557</v>
      </c>
      <c r="B2560" t="s">
        <v>1686</v>
      </c>
      <c r="C2560" t="s">
        <v>1687</v>
      </c>
      <c r="D2560" t="s">
        <v>1688</v>
      </c>
      <c r="E2560" t="s">
        <v>12</v>
      </c>
      <c r="F2560" t="s">
        <v>1689</v>
      </c>
      <c r="G2560" s="1">
        <v>43922</v>
      </c>
      <c r="H2560" s="1">
        <v>43923</v>
      </c>
      <c r="I2560" s="1">
        <v>45017</v>
      </c>
      <c r="J2560" s="966" t="s">
        <v>7025</v>
      </c>
      <c r="K2560" t="s">
        <v>7027</v>
      </c>
      <c r="L2560" t="s">
        <v>12</v>
      </c>
      <c r="M2560" t="s">
        <v>7025</v>
      </c>
      <c r="N2560" t="s">
        <v>7026</v>
      </c>
    </row>
    <row r="2561" spans="1:14" x14ac:dyDescent="0.25">
      <c r="A2561" s="3">
        <v>2558</v>
      </c>
      <c r="B2561" t="s">
        <v>1686</v>
      </c>
      <c r="C2561" t="s">
        <v>1687</v>
      </c>
      <c r="D2561" t="s">
        <v>1688</v>
      </c>
      <c r="E2561" t="s">
        <v>12</v>
      </c>
      <c r="F2561" t="s">
        <v>1689</v>
      </c>
      <c r="G2561" s="1">
        <v>43922</v>
      </c>
      <c r="H2561" s="1">
        <v>43923</v>
      </c>
      <c r="I2561" s="1">
        <v>45017</v>
      </c>
      <c r="J2561" s="966" t="s">
        <v>7031</v>
      </c>
      <c r="K2561" t="s">
        <v>7033</v>
      </c>
      <c r="L2561" t="s">
        <v>12</v>
      </c>
      <c r="M2561" t="s">
        <v>7031</v>
      </c>
      <c r="N2561" t="s">
        <v>7032</v>
      </c>
    </row>
    <row r="2562" spans="1:14" x14ac:dyDescent="0.25">
      <c r="A2562" s="3">
        <v>2559</v>
      </c>
      <c r="B2562" t="s">
        <v>1686</v>
      </c>
      <c r="C2562" t="s">
        <v>1687</v>
      </c>
      <c r="D2562" t="s">
        <v>1688</v>
      </c>
      <c r="E2562" t="s">
        <v>12</v>
      </c>
      <c r="F2562" t="s">
        <v>1689</v>
      </c>
      <c r="G2562" s="1">
        <v>43922</v>
      </c>
      <c r="H2562" s="1">
        <v>43923</v>
      </c>
      <c r="I2562" s="1">
        <v>45017</v>
      </c>
      <c r="J2562" s="966" t="s">
        <v>7037</v>
      </c>
      <c r="K2562" t="s">
        <v>7039</v>
      </c>
      <c r="L2562" t="s">
        <v>12</v>
      </c>
      <c r="M2562" t="s">
        <v>7037</v>
      </c>
      <c r="N2562" t="s">
        <v>7038</v>
      </c>
    </row>
    <row r="2563" spans="1:14" x14ac:dyDescent="0.25">
      <c r="A2563" s="3">
        <v>2560</v>
      </c>
      <c r="B2563" t="s">
        <v>1686</v>
      </c>
      <c r="C2563" t="s">
        <v>1687</v>
      </c>
      <c r="D2563" t="s">
        <v>1688</v>
      </c>
      <c r="E2563" t="s">
        <v>12</v>
      </c>
      <c r="F2563" t="s">
        <v>1689</v>
      </c>
      <c r="G2563" s="1">
        <v>43922</v>
      </c>
      <c r="H2563" s="1">
        <v>43923</v>
      </c>
      <c r="I2563" s="1">
        <v>45017</v>
      </c>
      <c r="J2563" s="966" t="s">
        <v>7043</v>
      </c>
      <c r="K2563" t="s">
        <v>7045</v>
      </c>
      <c r="L2563" t="s">
        <v>12</v>
      </c>
      <c r="M2563" t="s">
        <v>7043</v>
      </c>
      <c r="N2563" t="s">
        <v>7044</v>
      </c>
    </row>
    <row r="2564" spans="1:14" x14ac:dyDescent="0.25">
      <c r="A2564" s="3">
        <v>2561</v>
      </c>
      <c r="B2564" t="s">
        <v>1686</v>
      </c>
      <c r="C2564" t="s">
        <v>1687</v>
      </c>
      <c r="D2564" t="s">
        <v>1688</v>
      </c>
      <c r="E2564" t="s">
        <v>12</v>
      </c>
      <c r="F2564" t="s">
        <v>1689</v>
      </c>
      <c r="G2564" s="1">
        <v>43922</v>
      </c>
      <c r="H2564" s="1">
        <v>43923</v>
      </c>
      <c r="I2564" s="1">
        <v>45017</v>
      </c>
      <c r="J2564" s="966" t="s">
        <v>7049</v>
      </c>
      <c r="K2564" t="s">
        <v>7051</v>
      </c>
      <c r="L2564" t="s">
        <v>12</v>
      </c>
      <c r="M2564" t="s">
        <v>7049</v>
      </c>
      <c r="N2564" t="s">
        <v>7050</v>
      </c>
    </row>
    <row r="2565" spans="1:14" x14ac:dyDescent="0.25">
      <c r="A2565" s="3">
        <v>2562</v>
      </c>
      <c r="B2565" t="s">
        <v>1686</v>
      </c>
      <c r="C2565" t="s">
        <v>1687</v>
      </c>
      <c r="D2565" t="s">
        <v>1688</v>
      </c>
      <c r="E2565" t="s">
        <v>12</v>
      </c>
      <c r="F2565" t="s">
        <v>1689</v>
      </c>
      <c r="G2565" s="1">
        <v>43922</v>
      </c>
      <c r="H2565" s="1">
        <v>43923</v>
      </c>
      <c r="I2565" s="1">
        <v>45017</v>
      </c>
      <c r="J2565" s="966" t="s">
        <v>7055</v>
      </c>
      <c r="K2565" t="s">
        <v>7057</v>
      </c>
      <c r="L2565" t="s">
        <v>12</v>
      </c>
      <c r="M2565" t="s">
        <v>7055</v>
      </c>
      <c r="N2565" t="s">
        <v>7056</v>
      </c>
    </row>
    <row r="2566" spans="1:14" x14ac:dyDescent="0.25">
      <c r="A2566" s="3">
        <v>2563</v>
      </c>
      <c r="B2566" t="s">
        <v>1682</v>
      </c>
      <c r="C2566" t="s">
        <v>1683</v>
      </c>
      <c r="D2566" t="s">
        <v>1684</v>
      </c>
      <c r="E2566" t="s">
        <v>12</v>
      </c>
      <c r="F2566" t="s">
        <v>1685</v>
      </c>
      <c r="G2566" s="1">
        <v>43924</v>
      </c>
      <c r="H2566" s="1">
        <v>43925</v>
      </c>
      <c r="I2566" s="1">
        <v>45019</v>
      </c>
      <c r="J2566" s="966" t="s">
        <v>6937</v>
      </c>
      <c r="K2566" t="s">
        <v>6939</v>
      </c>
      <c r="L2566" t="s">
        <v>12</v>
      </c>
      <c r="M2566" t="s">
        <v>6937</v>
      </c>
      <c r="N2566" t="s">
        <v>6938</v>
      </c>
    </row>
    <row r="2567" spans="1:14" x14ac:dyDescent="0.25">
      <c r="A2567" s="3">
        <v>2564</v>
      </c>
      <c r="B2567" t="s">
        <v>1682</v>
      </c>
      <c r="C2567" t="s">
        <v>1683</v>
      </c>
      <c r="D2567" t="s">
        <v>1684</v>
      </c>
      <c r="E2567" t="s">
        <v>12</v>
      </c>
      <c r="F2567" t="s">
        <v>1685</v>
      </c>
      <c r="G2567" s="1">
        <v>43924</v>
      </c>
      <c r="H2567" s="1">
        <v>43925</v>
      </c>
      <c r="I2567" s="1">
        <v>45019</v>
      </c>
      <c r="J2567" s="966" t="s">
        <v>6948</v>
      </c>
      <c r="K2567" t="s">
        <v>6950</v>
      </c>
      <c r="L2567" t="s">
        <v>12</v>
      </c>
      <c r="M2567" t="s">
        <v>6948</v>
      </c>
      <c r="N2567" t="s">
        <v>6949</v>
      </c>
    </row>
    <row r="2568" spans="1:14" x14ac:dyDescent="0.25">
      <c r="A2568" s="3">
        <v>2565</v>
      </c>
      <c r="B2568" t="s">
        <v>1682</v>
      </c>
      <c r="C2568" t="s">
        <v>1683</v>
      </c>
      <c r="D2568" t="s">
        <v>1684</v>
      </c>
      <c r="E2568" t="s">
        <v>12</v>
      </c>
      <c r="F2568" t="s">
        <v>1685</v>
      </c>
      <c r="G2568" s="1">
        <v>43924</v>
      </c>
      <c r="H2568" s="1">
        <v>43925</v>
      </c>
      <c r="I2568" s="1">
        <v>45019</v>
      </c>
      <c r="J2568" s="966" t="s">
        <v>6954</v>
      </c>
      <c r="K2568" t="s">
        <v>6956</v>
      </c>
      <c r="L2568" t="s">
        <v>12</v>
      </c>
      <c r="M2568" t="s">
        <v>6954</v>
      </c>
      <c r="N2568" t="s">
        <v>6955</v>
      </c>
    </row>
    <row r="2569" spans="1:14" x14ac:dyDescent="0.25">
      <c r="A2569" s="3">
        <v>2566</v>
      </c>
      <c r="B2569" t="s">
        <v>1682</v>
      </c>
      <c r="C2569" t="s">
        <v>1683</v>
      </c>
      <c r="D2569" t="s">
        <v>1684</v>
      </c>
      <c r="E2569" t="s">
        <v>12</v>
      </c>
      <c r="F2569" t="s">
        <v>1685</v>
      </c>
      <c r="G2569" s="1">
        <v>43924</v>
      </c>
      <c r="H2569" s="1">
        <v>43925</v>
      </c>
      <c r="I2569" s="1">
        <v>45019</v>
      </c>
      <c r="J2569" s="966" t="s">
        <v>6960</v>
      </c>
      <c r="K2569" t="s">
        <v>6962</v>
      </c>
      <c r="L2569" t="s">
        <v>12</v>
      </c>
      <c r="M2569" t="s">
        <v>6960</v>
      </c>
      <c r="N2569" t="s">
        <v>6961</v>
      </c>
    </row>
    <row r="2570" spans="1:14" x14ac:dyDescent="0.25">
      <c r="A2570" s="3">
        <v>2567</v>
      </c>
      <c r="B2570" t="s">
        <v>1682</v>
      </c>
      <c r="C2570" t="s">
        <v>1683</v>
      </c>
      <c r="D2570" t="s">
        <v>1684</v>
      </c>
      <c r="E2570" t="s">
        <v>12</v>
      </c>
      <c r="F2570" t="s">
        <v>1685</v>
      </c>
      <c r="G2570" s="1">
        <v>43924</v>
      </c>
      <c r="H2570" s="1">
        <v>43925</v>
      </c>
      <c r="I2570" s="1">
        <v>45019</v>
      </c>
      <c r="J2570" s="966" t="s">
        <v>6966</v>
      </c>
      <c r="K2570" t="s">
        <v>6968</v>
      </c>
      <c r="L2570" t="s">
        <v>12</v>
      </c>
      <c r="M2570" t="s">
        <v>6966</v>
      </c>
      <c r="N2570" t="s">
        <v>6967</v>
      </c>
    </row>
    <row r="2571" spans="1:14" x14ac:dyDescent="0.25">
      <c r="A2571" s="3">
        <v>2568</v>
      </c>
      <c r="B2571" t="s">
        <v>1682</v>
      </c>
      <c r="C2571" t="s">
        <v>1683</v>
      </c>
      <c r="D2571" t="s">
        <v>1684</v>
      </c>
      <c r="E2571" t="s">
        <v>12</v>
      </c>
      <c r="F2571" t="s">
        <v>1685</v>
      </c>
      <c r="G2571" s="1">
        <v>43924</v>
      </c>
      <c r="H2571" s="1">
        <v>43925</v>
      </c>
      <c r="I2571" s="1">
        <v>45019</v>
      </c>
      <c r="J2571" s="966" t="s">
        <v>6972</v>
      </c>
      <c r="K2571" t="s">
        <v>6974</v>
      </c>
      <c r="L2571" t="s">
        <v>12</v>
      </c>
      <c r="M2571" t="s">
        <v>6972</v>
      </c>
      <c r="N2571" t="s">
        <v>6973</v>
      </c>
    </row>
    <row r="2572" spans="1:14" x14ac:dyDescent="0.25">
      <c r="A2572" s="3">
        <v>2569</v>
      </c>
      <c r="B2572" t="s">
        <v>1682</v>
      </c>
      <c r="C2572" t="s">
        <v>1683</v>
      </c>
      <c r="D2572" t="s">
        <v>1684</v>
      </c>
      <c r="E2572" t="s">
        <v>12</v>
      </c>
      <c r="F2572" t="s">
        <v>1685</v>
      </c>
      <c r="G2572" s="1">
        <v>43924</v>
      </c>
      <c r="H2572" s="1">
        <v>43925</v>
      </c>
      <c r="I2572" s="1">
        <v>45019</v>
      </c>
      <c r="J2572" s="966" t="s">
        <v>6978</v>
      </c>
      <c r="K2572" t="s">
        <v>6980</v>
      </c>
      <c r="L2572" t="s">
        <v>12</v>
      </c>
      <c r="M2572" t="s">
        <v>6978</v>
      </c>
      <c r="N2572" t="s">
        <v>6979</v>
      </c>
    </row>
    <row r="2573" spans="1:14" x14ac:dyDescent="0.25">
      <c r="A2573" s="3">
        <v>2570</v>
      </c>
      <c r="B2573" t="s">
        <v>1682</v>
      </c>
      <c r="C2573" t="s">
        <v>1683</v>
      </c>
      <c r="D2573" t="s">
        <v>1684</v>
      </c>
      <c r="E2573" t="s">
        <v>12</v>
      </c>
      <c r="F2573" t="s">
        <v>1685</v>
      </c>
      <c r="G2573" s="1">
        <v>43924</v>
      </c>
      <c r="H2573" s="1">
        <v>43925</v>
      </c>
      <c r="I2573" s="1">
        <v>45019</v>
      </c>
      <c r="J2573" s="966" t="s">
        <v>6984</v>
      </c>
      <c r="K2573" t="s">
        <v>6986</v>
      </c>
      <c r="L2573" t="s">
        <v>12</v>
      </c>
      <c r="M2573" t="s">
        <v>6984</v>
      </c>
      <c r="N2573" t="s">
        <v>6985</v>
      </c>
    </row>
    <row r="2574" spans="1:14" x14ac:dyDescent="0.25">
      <c r="A2574" s="3">
        <v>2571</v>
      </c>
      <c r="B2574" t="s">
        <v>1682</v>
      </c>
      <c r="C2574" t="s">
        <v>1683</v>
      </c>
      <c r="D2574" t="s">
        <v>1684</v>
      </c>
      <c r="E2574" t="s">
        <v>12</v>
      </c>
      <c r="F2574" t="s">
        <v>1685</v>
      </c>
      <c r="G2574" s="1">
        <v>43924</v>
      </c>
      <c r="H2574" s="1">
        <v>43925</v>
      </c>
      <c r="I2574" s="1">
        <v>45019</v>
      </c>
      <c r="J2574" s="966" t="s">
        <v>6990</v>
      </c>
      <c r="K2574" t="s">
        <v>6992</v>
      </c>
      <c r="L2574" t="s">
        <v>12</v>
      </c>
      <c r="M2574" t="s">
        <v>6990</v>
      </c>
      <c r="N2574" t="s">
        <v>6991</v>
      </c>
    </row>
    <row r="2575" spans="1:14" x14ac:dyDescent="0.25">
      <c r="A2575" s="3">
        <v>2572</v>
      </c>
      <c r="B2575" t="s">
        <v>1682</v>
      </c>
      <c r="C2575" t="s">
        <v>1683</v>
      </c>
      <c r="D2575" t="s">
        <v>1684</v>
      </c>
      <c r="E2575" t="s">
        <v>12</v>
      </c>
      <c r="F2575" t="s">
        <v>1685</v>
      </c>
      <c r="G2575" s="1">
        <v>43924</v>
      </c>
      <c r="H2575" s="1">
        <v>43925</v>
      </c>
      <c r="I2575" s="1">
        <v>45019</v>
      </c>
      <c r="J2575" s="966" t="s">
        <v>6996</v>
      </c>
      <c r="K2575" t="s">
        <v>6998</v>
      </c>
      <c r="L2575" t="s">
        <v>12</v>
      </c>
      <c r="M2575" t="s">
        <v>6996</v>
      </c>
      <c r="N2575" t="s">
        <v>6997</v>
      </c>
    </row>
    <row r="2576" spans="1:14" x14ac:dyDescent="0.25">
      <c r="A2576" s="3">
        <v>2573</v>
      </c>
      <c r="B2576" t="s">
        <v>1682</v>
      </c>
      <c r="C2576" t="s">
        <v>1683</v>
      </c>
      <c r="D2576" t="s">
        <v>1684</v>
      </c>
      <c r="E2576" t="s">
        <v>12</v>
      </c>
      <c r="F2576" t="s">
        <v>1685</v>
      </c>
      <c r="G2576" s="1">
        <v>43924</v>
      </c>
      <c r="H2576" s="1">
        <v>43925</v>
      </c>
      <c r="I2576" s="1">
        <v>45019</v>
      </c>
      <c r="J2576" s="966" t="s">
        <v>7002</v>
      </c>
      <c r="K2576" t="s">
        <v>7004</v>
      </c>
      <c r="L2576" t="s">
        <v>12</v>
      </c>
      <c r="M2576" t="s">
        <v>7002</v>
      </c>
      <c r="N2576" t="s">
        <v>7003</v>
      </c>
    </row>
    <row r="2577" spans="1:14" x14ac:dyDescent="0.25">
      <c r="A2577" s="3">
        <v>2574</v>
      </c>
      <c r="B2577" t="s">
        <v>1682</v>
      </c>
      <c r="C2577" t="s">
        <v>1683</v>
      </c>
      <c r="D2577" t="s">
        <v>1684</v>
      </c>
      <c r="E2577" t="s">
        <v>12</v>
      </c>
      <c r="F2577" t="s">
        <v>1694</v>
      </c>
      <c r="G2577" s="1">
        <v>43934</v>
      </c>
      <c r="H2577" s="1">
        <v>43935</v>
      </c>
      <c r="I2577" s="1">
        <v>45029</v>
      </c>
      <c r="J2577" s="966" t="s">
        <v>7061</v>
      </c>
      <c r="K2577" t="s">
        <v>7063</v>
      </c>
      <c r="L2577" t="s">
        <v>12</v>
      </c>
      <c r="M2577" t="s">
        <v>7061</v>
      </c>
      <c r="N2577" t="s">
        <v>7062</v>
      </c>
    </row>
    <row r="2578" spans="1:14" x14ac:dyDescent="0.25">
      <c r="A2578" s="3">
        <v>2575</v>
      </c>
      <c r="B2578" t="s">
        <v>1682</v>
      </c>
      <c r="C2578" t="s">
        <v>1683</v>
      </c>
      <c r="D2578" t="s">
        <v>1684</v>
      </c>
      <c r="E2578" t="s">
        <v>12</v>
      </c>
      <c r="F2578" t="s">
        <v>1694</v>
      </c>
      <c r="G2578" s="1">
        <v>43934</v>
      </c>
      <c r="H2578" s="1">
        <v>43935</v>
      </c>
      <c r="I2578" s="1">
        <v>45029</v>
      </c>
      <c r="J2578" s="966" t="s">
        <v>7069</v>
      </c>
      <c r="K2578" t="s">
        <v>7071</v>
      </c>
      <c r="L2578" t="s">
        <v>12</v>
      </c>
      <c r="M2578" t="s">
        <v>7069</v>
      </c>
      <c r="N2578" t="s">
        <v>7070</v>
      </c>
    </row>
    <row r="2579" spans="1:14" x14ac:dyDescent="0.25">
      <c r="A2579" s="3">
        <v>2576</v>
      </c>
      <c r="B2579" t="s">
        <v>1682</v>
      </c>
      <c r="C2579" t="s">
        <v>1683</v>
      </c>
      <c r="D2579" t="s">
        <v>1684</v>
      </c>
      <c r="E2579" t="s">
        <v>12</v>
      </c>
      <c r="F2579" t="s">
        <v>1694</v>
      </c>
      <c r="G2579" s="1">
        <v>43934</v>
      </c>
      <c r="H2579" s="1">
        <v>43935</v>
      </c>
      <c r="I2579" s="1">
        <v>45029</v>
      </c>
      <c r="J2579" s="966" t="s">
        <v>7075</v>
      </c>
      <c r="K2579" t="s">
        <v>7077</v>
      </c>
      <c r="L2579" t="s">
        <v>12</v>
      </c>
      <c r="M2579" t="s">
        <v>7075</v>
      </c>
      <c r="N2579" t="s">
        <v>7076</v>
      </c>
    </row>
    <row r="2580" spans="1:14" x14ac:dyDescent="0.25">
      <c r="A2580" s="3">
        <v>2577</v>
      </c>
      <c r="B2580" t="s">
        <v>1682</v>
      </c>
      <c r="C2580" t="s">
        <v>1683</v>
      </c>
      <c r="D2580" t="s">
        <v>1684</v>
      </c>
      <c r="E2580" t="s">
        <v>12</v>
      </c>
      <c r="F2580" t="s">
        <v>1694</v>
      </c>
      <c r="G2580" s="1">
        <v>43934</v>
      </c>
      <c r="H2580" s="1">
        <v>43935</v>
      </c>
      <c r="I2580" s="1">
        <v>45029</v>
      </c>
      <c r="J2580" s="966" t="s">
        <v>7081</v>
      </c>
      <c r="K2580" t="s">
        <v>7083</v>
      </c>
      <c r="L2580" t="s">
        <v>12</v>
      </c>
      <c r="M2580" t="s">
        <v>7081</v>
      </c>
      <c r="N2580" t="s">
        <v>7082</v>
      </c>
    </row>
    <row r="2581" spans="1:14" x14ac:dyDescent="0.25">
      <c r="A2581" s="3">
        <v>2578</v>
      </c>
      <c r="B2581" t="s">
        <v>1682</v>
      </c>
      <c r="C2581" t="s">
        <v>1683</v>
      </c>
      <c r="D2581" t="s">
        <v>1684</v>
      </c>
      <c r="E2581" t="s">
        <v>12</v>
      </c>
      <c r="F2581" t="s">
        <v>1694</v>
      </c>
      <c r="G2581" s="1">
        <v>43934</v>
      </c>
      <c r="H2581" s="1">
        <v>43935</v>
      </c>
      <c r="I2581" s="1">
        <v>45029</v>
      </c>
      <c r="J2581" s="966" t="s">
        <v>7087</v>
      </c>
      <c r="K2581" t="s">
        <v>7089</v>
      </c>
      <c r="L2581" t="s">
        <v>12</v>
      </c>
      <c r="M2581" t="s">
        <v>7087</v>
      </c>
      <c r="N2581" t="s">
        <v>7088</v>
      </c>
    </row>
    <row r="2582" spans="1:14" x14ac:dyDescent="0.25">
      <c r="A2582" s="3">
        <v>2579</v>
      </c>
      <c r="B2582" t="s">
        <v>1682</v>
      </c>
      <c r="C2582" t="s">
        <v>1683</v>
      </c>
      <c r="D2582" t="s">
        <v>1684</v>
      </c>
      <c r="E2582" t="s">
        <v>12</v>
      </c>
      <c r="F2582" t="s">
        <v>1694</v>
      </c>
      <c r="G2582" s="1">
        <v>43934</v>
      </c>
      <c r="H2582" s="1">
        <v>43935</v>
      </c>
      <c r="I2582" s="1">
        <v>45029</v>
      </c>
      <c r="J2582" s="966" t="s">
        <v>7093</v>
      </c>
      <c r="K2582" t="s">
        <v>7095</v>
      </c>
      <c r="L2582" t="s">
        <v>12</v>
      </c>
      <c r="M2582" t="s">
        <v>7093</v>
      </c>
      <c r="N2582" t="s">
        <v>7094</v>
      </c>
    </row>
    <row r="2583" spans="1:14" x14ac:dyDescent="0.25">
      <c r="A2583" s="3">
        <v>2580</v>
      </c>
      <c r="B2583" t="s">
        <v>1682</v>
      </c>
      <c r="C2583" t="s">
        <v>1683</v>
      </c>
      <c r="D2583" t="s">
        <v>1684</v>
      </c>
      <c r="E2583" t="s">
        <v>12</v>
      </c>
      <c r="F2583" t="s">
        <v>1694</v>
      </c>
      <c r="G2583" s="1">
        <v>43934</v>
      </c>
      <c r="H2583" s="1">
        <v>43935</v>
      </c>
      <c r="I2583" s="1">
        <v>45029</v>
      </c>
      <c r="J2583" s="966" t="s">
        <v>7099</v>
      </c>
      <c r="K2583" t="s">
        <v>7101</v>
      </c>
      <c r="L2583" t="s">
        <v>12</v>
      </c>
      <c r="M2583" t="s">
        <v>7099</v>
      </c>
      <c r="N2583" t="s">
        <v>7100</v>
      </c>
    </row>
    <row r="2584" spans="1:14" x14ac:dyDescent="0.25">
      <c r="A2584" s="3">
        <v>2581</v>
      </c>
      <c r="B2584" t="s">
        <v>1682</v>
      </c>
      <c r="C2584" t="s">
        <v>1683</v>
      </c>
      <c r="D2584" t="s">
        <v>1684</v>
      </c>
      <c r="E2584" t="s">
        <v>12</v>
      </c>
      <c r="F2584" t="s">
        <v>1694</v>
      </c>
      <c r="G2584" s="1">
        <v>43934</v>
      </c>
      <c r="H2584" s="1">
        <v>43935</v>
      </c>
      <c r="I2584" s="1">
        <v>45029</v>
      </c>
      <c r="J2584" s="966" t="s">
        <v>7105</v>
      </c>
      <c r="K2584" t="s">
        <v>7107</v>
      </c>
      <c r="L2584" t="s">
        <v>12</v>
      </c>
      <c r="M2584" t="s">
        <v>7105</v>
      </c>
      <c r="N2584" t="s">
        <v>7106</v>
      </c>
    </row>
    <row r="2585" spans="1:14" x14ac:dyDescent="0.25">
      <c r="A2585" s="3">
        <v>2582</v>
      </c>
      <c r="B2585" t="s">
        <v>1682</v>
      </c>
      <c r="C2585" t="s">
        <v>1683</v>
      </c>
      <c r="D2585" t="s">
        <v>1684</v>
      </c>
      <c r="E2585" t="s">
        <v>12</v>
      </c>
      <c r="F2585" t="s">
        <v>1694</v>
      </c>
      <c r="G2585" s="1">
        <v>43934</v>
      </c>
      <c r="H2585" s="1">
        <v>43935</v>
      </c>
      <c r="I2585" s="1">
        <v>45029</v>
      </c>
      <c r="J2585" s="966" t="s">
        <v>7111</v>
      </c>
      <c r="K2585" t="s">
        <v>7113</v>
      </c>
      <c r="L2585" t="s">
        <v>12</v>
      </c>
      <c r="M2585" t="s">
        <v>7111</v>
      </c>
      <c r="N2585" t="s">
        <v>7112</v>
      </c>
    </row>
    <row r="2586" spans="1:14" x14ac:dyDescent="0.25">
      <c r="A2586" s="3">
        <v>2583</v>
      </c>
      <c r="B2586" t="s">
        <v>1682</v>
      </c>
      <c r="C2586" t="s">
        <v>1683</v>
      </c>
      <c r="D2586" t="s">
        <v>1684</v>
      </c>
      <c r="E2586" t="s">
        <v>12</v>
      </c>
      <c r="F2586" t="s">
        <v>1694</v>
      </c>
      <c r="G2586" s="1">
        <v>43934</v>
      </c>
      <c r="H2586" s="1">
        <v>43935</v>
      </c>
      <c r="I2586" s="1">
        <v>45029</v>
      </c>
      <c r="J2586" s="966" t="s">
        <v>7117</v>
      </c>
      <c r="K2586" t="s">
        <v>7119</v>
      </c>
      <c r="L2586" t="s">
        <v>12</v>
      </c>
      <c r="M2586" t="s">
        <v>7117</v>
      </c>
      <c r="N2586" t="s">
        <v>7118</v>
      </c>
    </row>
    <row r="2587" spans="1:14" x14ac:dyDescent="0.25">
      <c r="A2587" s="3">
        <v>2584</v>
      </c>
      <c r="B2587" t="s">
        <v>1637</v>
      </c>
      <c r="C2587" t="s">
        <v>1638</v>
      </c>
      <c r="D2587" t="s">
        <v>1639</v>
      </c>
      <c r="E2587" t="s">
        <v>12</v>
      </c>
      <c r="F2587" t="s">
        <v>1640</v>
      </c>
      <c r="G2587" s="1">
        <v>43899</v>
      </c>
      <c r="H2587" s="1">
        <v>43924</v>
      </c>
      <c r="I2587" s="1">
        <v>45018</v>
      </c>
      <c r="J2587" s="966" t="s">
        <v>7557</v>
      </c>
      <c r="K2587" t="s">
        <v>7559</v>
      </c>
      <c r="L2587" t="s">
        <v>12</v>
      </c>
      <c r="M2587" t="s">
        <v>7557</v>
      </c>
      <c r="N2587" t="s">
        <v>7558</v>
      </c>
    </row>
    <row r="2588" spans="1:14" x14ac:dyDescent="0.25">
      <c r="A2588" s="3">
        <v>2585</v>
      </c>
      <c r="B2588" t="s">
        <v>1690</v>
      </c>
      <c r="C2588" t="s">
        <v>1691</v>
      </c>
      <c r="D2588" t="s">
        <v>1692</v>
      </c>
      <c r="E2588" t="s">
        <v>12</v>
      </c>
      <c r="F2588" t="s">
        <v>1693</v>
      </c>
      <c r="G2588" s="1">
        <v>43922</v>
      </c>
      <c r="H2588" s="1">
        <v>43925</v>
      </c>
      <c r="I2588" s="1">
        <v>45385</v>
      </c>
      <c r="J2588" s="966" t="s">
        <v>8293</v>
      </c>
      <c r="K2588" t="s">
        <v>8295</v>
      </c>
      <c r="L2588" t="s">
        <v>12</v>
      </c>
      <c r="M2588" t="s">
        <v>8293</v>
      </c>
      <c r="N2588" t="s">
        <v>8294</v>
      </c>
    </row>
    <row r="2589" spans="1:14" x14ac:dyDescent="0.25">
      <c r="A2589" s="3">
        <v>2586</v>
      </c>
      <c r="B2589" t="s">
        <v>1657</v>
      </c>
      <c r="C2589" t="s">
        <v>1658</v>
      </c>
      <c r="D2589" t="s">
        <v>1659</v>
      </c>
      <c r="E2589" t="s">
        <v>12</v>
      </c>
      <c r="F2589" t="s">
        <v>1660</v>
      </c>
      <c r="G2589" s="1">
        <v>43901</v>
      </c>
      <c r="H2589" s="1">
        <v>43946</v>
      </c>
      <c r="I2589" s="1">
        <v>45040</v>
      </c>
      <c r="J2589" s="966" t="s">
        <v>7584</v>
      </c>
      <c r="K2589" t="s">
        <v>7586</v>
      </c>
      <c r="L2589" t="s">
        <v>12</v>
      </c>
      <c r="M2589" t="s">
        <v>7584</v>
      </c>
      <c r="N2589" t="s">
        <v>7585</v>
      </c>
    </row>
    <row r="2590" spans="1:14" x14ac:dyDescent="0.25">
      <c r="A2590" s="3">
        <v>2587</v>
      </c>
      <c r="B2590" t="s">
        <v>1704</v>
      </c>
      <c r="C2590" t="s">
        <v>1705</v>
      </c>
      <c r="D2590" t="s">
        <v>1706</v>
      </c>
      <c r="E2590" t="s">
        <v>12</v>
      </c>
      <c r="F2590" t="s">
        <v>1707</v>
      </c>
      <c r="G2590" s="1">
        <v>43936</v>
      </c>
      <c r="H2590" s="1">
        <v>43950</v>
      </c>
      <c r="I2590" s="1">
        <v>45044</v>
      </c>
      <c r="J2590" s="966" t="s">
        <v>8712</v>
      </c>
      <c r="K2590" t="s">
        <v>8714</v>
      </c>
      <c r="L2590" t="s">
        <v>12</v>
      </c>
      <c r="M2590" t="s">
        <v>8712</v>
      </c>
      <c r="N2590" t="s">
        <v>8713</v>
      </c>
    </row>
    <row r="2591" spans="1:14" x14ac:dyDescent="0.25">
      <c r="A2591" s="3">
        <v>2588</v>
      </c>
      <c r="B2591" t="s">
        <v>1704</v>
      </c>
      <c r="C2591" t="s">
        <v>1705</v>
      </c>
      <c r="D2591" t="s">
        <v>1706</v>
      </c>
      <c r="E2591" t="s">
        <v>12</v>
      </c>
      <c r="F2591" t="s">
        <v>1707</v>
      </c>
      <c r="G2591" s="1">
        <v>43936</v>
      </c>
      <c r="H2591" s="1">
        <v>43950</v>
      </c>
      <c r="I2591" s="1">
        <v>45044</v>
      </c>
      <c r="J2591" s="966" t="s">
        <v>8715</v>
      </c>
      <c r="K2591" t="s">
        <v>8717</v>
      </c>
      <c r="L2591" t="s">
        <v>12</v>
      </c>
      <c r="M2591" t="s">
        <v>8715</v>
      </c>
      <c r="N2591" t="s">
        <v>8716</v>
      </c>
    </row>
    <row r="2592" spans="1:14" x14ac:dyDescent="0.25">
      <c r="A2592" s="3">
        <v>2589</v>
      </c>
      <c r="B2592" t="s">
        <v>1700</v>
      </c>
      <c r="C2592" t="s">
        <v>1701</v>
      </c>
      <c r="D2592" t="s">
        <v>1702</v>
      </c>
      <c r="E2592" t="s">
        <v>12</v>
      </c>
      <c r="F2592" t="s">
        <v>1703</v>
      </c>
      <c r="G2592" s="1">
        <v>43936</v>
      </c>
      <c r="H2592" s="1">
        <v>43950</v>
      </c>
      <c r="I2592" s="1">
        <v>45044</v>
      </c>
      <c r="J2592" s="966" t="s">
        <v>8708</v>
      </c>
      <c r="K2592" t="s">
        <v>8710</v>
      </c>
      <c r="L2592" t="s">
        <v>12</v>
      </c>
      <c r="M2592" t="s">
        <v>8708</v>
      </c>
      <c r="N2592" t="s">
        <v>8709</v>
      </c>
    </row>
    <row r="2593" spans="1:14" x14ac:dyDescent="0.25">
      <c r="A2593" s="3">
        <v>2590</v>
      </c>
      <c r="B2593" t="s">
        <v>1696</v>
      </c>
      <c r="C2593" t="s">
        <v>1697</v>
      </c>
      <c r="D2593" t="s">
        <v>1698</v>
      </c>
      <c r="E2593" t="s">
        <v>12</v>
      </c>
      <c r="F2593" t="s">
        <v>1699</v>
      </c>
      <c r="G2593" s="1">
        <v>43936</v>
      </c>
      <c r="H2593" s="1">
        <v>43950</v>
      </c>
      <c r="I2593" s="1">
        <v>45044</v>
      </c>
      <c r="J2593" s="966" t="s">
        <v>8696</v>
      </c>
      <c r="K2593" t="s">
        <v>8698</v>
      </c>
      <c r="L2593" t="s">
        <v>12</v>
      </c>
      <c r="M2593" t="s">
        <v>8696</v>
      </c>
      <c r="N2593" t="s">
        <v>8697</v>
      </c>
    </row>
    <row r="2594" spans="1:14" x14ac:dyDescent="0.25">
      <c r="A2594" s="3">
        <v>2591</v>
      </c>
      <c r="B2594" t="s">
        <v>1696</v>
      </c>
      <c r="C2594" t="s">
        <v>1697</v>
      </c>
      <c r="D2594" t="s">
        <v>1698</v>
      </c>
      <c r="E2594" t="s">
        <v>12</v>
      </c>
      <c r="F2594" t="s">
        <v>1699</v>
      </c>
      <c r="G2594" s="1">
        <v>43936</v>
      </c>
      <c r="H2594" s="1">
        <v>43950</v>
      </c>
      <c r="I2594" s="1">
        <v>45044</v>
      </c>
      <c r="J2594" s="966" t="s">
        <v>8702</v>
      </c>
      <c r="K2594" t="s">
        <v>8704</v>
      </c>
      <c r="L2594" t="s">
        <v>12</v>
      </c>
      <c r="M2594" t="s">
        <v>8702</v>
      </c>
      <c r="N2594" t="s">
        <v>8703</v>
      </c>
    </row>
    <row r="2595" spans="1:14" x14ac:dyDescent="0.25">
      <c r="A2595" s="3">
        <v>2592</v>
      </c>
      <c r="B2595" t="s">
        <v>1708</v>
      </c>
      <c r="C2595" t="s">
        <v>1709</v>
      </c>
      <c r="D2595" t="s">
        <v>1710</v>
      </c>
      <c r="E2595" t="s">
        <v>12</v>
      </c>
      <c r="F2595" t="s">
        <v>1711</v>
      </c>
      <c r="G2595" s="1">
        <v>43936</v>
      </c>
      <c r="H2595" s="1">
        <v>43949</v>
      </c>
      <c r="I2595" s="1">
        <v>45043</v>
      </c>
      <c r="J2595" s="966" t="s">
        <v>8722</v>
      </c>
      <c r="K2595" t="s">
        <v>8724</v>
      </c>
      <c r="L2595" t="s">
        <v>12</v>
      </c>
      <c r="M2595" t="s">
        <v>8722</v>
      </c>
      <c r="N2595" t="s">
        <v>8723</v>
      </c>
    </row>
    <row r="2596" spans="1:14" x14ac:dyDescent="0.25">
      <c r="A2596" s="3">
        <v>2593</v>
      </c>
      <c r="B2596" t="s">
        <v>1708</v>
      </c>
      <c r="C2596" t="s">
        <v>1709</v>
      </c>
      <c r="D2596" t="s">
        <v>1710</v>
      </c>
      <c r="E2596" t="s">
        <v>12</v>
      </c>
      <c r="F2596" t="s">
        <v>1711</v>
      </c>
      <c r="G2596" s="1">
        <v>43936</v>
      </c>
      <c r="H2596" s="1">
        <v>43949</v>
      </c>
      <c r="I2596" s="1">
        <v>45043</v>
      </c>
      <c r="J2596" s="966" t="s">
        <v>8727</v>
      </c>
      <c r="K2596" t="s">
        <v>8729</v>
      </c>
      <c r="L2596" t="s">
        <v>12</v>
      </c>
      <c r="M2596" t="s">
        <v>8727</v>
      </c>
      <c r="N2596" t="s">
        <v>8728</v>
      </c>
    </row>
    <row r="2597" spans="1:14" x14ac:dyDescent="0.25">
      <c r="A2597" s="3">
        <v>2594</v>
      </c>
      <c r="B2597" t="s">
        <v>1708</v>
      </c>
      <c r="C2597" t="s">
        <v>1709</v>
      </c>
      <c r="D2597" t="s">
        <v>1710</v>
      </c>
      <c r="E2597" t="s">
        <v>12</v>
      </c>
      <c r="F2597" t="s">
        <v>1711</v>
      </c>
      <c r="G2597" s="1">
        <v>43936</v>
      </c>
      <c r="H2597" s="1">
        <v>43949</v>
      </c>
      <c r="I2597" s="1">
        <v>45043</v>
      </c>
      <c r="J2597" s="966" t="s">
        <v>8730</v>
      </c>
      <c r="K2597" t="s">
        <v>8732</v>
      </c>
      <c r="L2597" t="s">
        <v>12</v>
      </c>
      <c r="M2597" t="s">
        <v>8730</v>
      </c>
      <c r="N2597" t="s">
        <v>8731</v>
      </c>
    </row>
    <row r="2598" spans="1:14" x14ac:dyDescent="0.25">
      <c r="A2598" s="3">
        <v>2595</v>
      </c>
      <c r="B2598" t="s">
        <v>1716</v>
      </c>
      <c r="C2598" t="s">
        <v>1717</v>
      </c>
      <c r="D2598" t="s">
        <v>1718</v>
      </c>
      <c r="E2598" t="s">
        <v>12</v>
      </c>
      <c r="F2598" t="s">
        <v>1719</v>
      </c>
      <c r="G2598" s="1">
        <v>43938</v>
      </c>
      <c r="H2598" s="1">
        <v>43957</v>
      </c>
      <c r="I2598" s="1">
        <v>45051</v>
      </c>
      <c r="J2598" s="966" t="s">
        <v>9242</v>
      </c>
      <c r="K2598" t="s">
        <v>9244</v>
      </c>
      <c r="L2598" t="s">
        <v>12</v>
      </c>
      <c r="M2598" t="s">
        <v>9242</v>
      </c>
      <c r="N2598" t="s">
        <v>9243</v>
      </c>
    </row>
    <row r="2599" spans="1:14" x14ac:dyDescent="0.25">
      <c r="A2599" s="3">
        <v>2596</v>
      </c>
      <c r="B2599" t="s">
        <v>1716</v>
      </c>
      <c r="C2599" t="s">
        <v>1717</v>
      </c>
      <c r="D2599" t="s">
        <v>1718</v>
      </c>
      <c r="E2599" t="s">
        <v>12</v>
      </c>
      <c r="F2599" t="s">
        <v>1719</v>
      </c>
      <c r="G2599" s="1">
        <v>43938</v>
      </c>
      <c r="H2599" s="1">
        <v>43957</v>
      </c>
      <c r="I2599" s="1">
        <v>45051</v>
      </c>
      <c r="J2599" s="966" t="s">
        <v>9245</v>
      </c>
      <c r="K2599" t="s">
        <v>9247</v>
      </c>
      <c r="L2599" t="s">
        <v>12</v>
      </c>
      <c r="M2599" t="s">
        <v>9245</v>
      </c>
      <c r="N2599" t="s">
        <v>9246</v>
      </c>
    </row>
    <row r="2600" spans="1:14" x14ac:dyDescent="0.25">
      <c r="A2600" s="3">
        <v>2597</v>
      </c>
      <c r="B2600" t="s">
        <v>1716</v>
      </c>
      <c r="C2600" t="s">
        <v>1717</v>
      </c>
      <c r="D2600" t="s">
        <v>1718</v>
      </c>
      <c r="E2600" t="s">
        <v>12</v>
      </c>
      <c r="F2600" t="s">
        <v>1719</v>
      </c>
      <c r="G2600" s="1">
        <v>43938</v>
      </c>
      <c r="H2600" s="1">
        <v>43957</v>
      </c>
      <c r="I2600" s="1">
        <v>45051</v>
      </c>
      <c r="J2600" s="966" t="s">
        <v>9248</v>
      </c>
      <c r="K2600" t="s">
        <v>9250</v>
      </c>
      <c r="L2600" t="s">
        <v>12</v>
      </c>
      <c r="M2600" t="s">
        <v>9248</v>
      </c>
      <c r="N2600" t="s">
        <v>9249</v>
      </c>
    </row>
    <row r="2601" spans="1:14" x14ac:dyDescent="0.25">
      <c r="A2601" s="3">
        <v>2598</v>
      </c>
      <c r="B2601" t="s">
        <v>1712</v>
      </c>
      <c r="C2601" t="s">
        <v>1713</v>
      </c>
      <c r="D2601" t="s">
        <v>1714</v>
      </c>
      <c r="E2601" t="s">
        <v>12</v>
      </c>
      <c r="F2601" t="s">
        <v>1715</v>
      </c>
      <c r="G2601" s="1">
        <v>43938</v>
      </c>
      <c r="H2601" s="1">
        <v>43957</v>
      </c>
      <c r="I2601" s="1">
        <v>45051</v>
      </c>
      <c r="J2601" s="966" t="s">
        <v>9234</v>
      </c>
      <c r="K2601" t="s">
        <v>9236</v>
      </c>
      <c r="L2601" t="s">
        <v>12</v>
      </c>
      <c r="M2601" t="s">
        <v>9234</v>
      </c>
      <c r="N2601" t="s">
        <v>9235</v>
      </c>
    </row>
    <row r="2602" spans="1:14" x14ac:dyDescent="0.25">
      <c r="A2602" s="3">
        <v>2599</v>
      </c>
      <c r="B2602" t="s">
        <v>1712</v>
      </c>
      <c r="C2602" t="s">
        <v>1713</v>
      </c>
      <c r="D2602" t="s">
        <v>1714</v>
      </c>
      <c r="E2602" t="s">
        <v>12</v>
      </c>
      <c r="F2602" t="s">
        <v>1715</v>
      </c>
      <c r="G2602" s="1">
        <v>43938</v>
      </c>
      <c r="H2602" s="1">
        <v>43957</v>
      </c>
      <c r="I2602" s="1">
        <v>45051</v>
      </c>
      <c r="J2602" s="966" t="s">
        <v>9239</v>
      </c>
      <c r="K2602" t="s">
        <v>9241</v>
      </c>
      <c r="L2602" t="s">
        <v>12</v>
      </c>
      <c r="M2602" t="s">
        <v>9239</v>
      </c>
      <c r="N2602" t="s">
        <v>9240</v>
      </c>
    </row>
    <row r="2603" spans="1:14" x14ac:dyDescent="0.25">
      <c r="A2603" s="3">
        <v>2600</v>
      </c>
      <c r="B2603" t="s">
        <v>1720</v>
      </c>
      <c r="C2603" t="s">
        <v>1721</v>
      </c>
      <c r="D2603" t="s">
        <v>1722</v>
      </c>
      <c r="E2603" t="s">
        <v>12</v>
      </c>
      <c r="F2603" t="s">
        <v>1723</v>
      </c>
      <c r="G2603" s="1">
        <v>43941</v>
      </c>
      <c r="H2603" s="1">
        <v>43945</v>
      </c>
      <c r="I2603" s="1">
        <v>45039</v>
      </c>
      <c r="J2603" s="966" t="s">
        <v>10450</v>
      </c>
      <c r="K2603" t="s">
        <v>10452</v>
      </c>
      <c r="L2603" t="s">
        <v>12</v>
      </c>
      <c r="M2603" t="s">
        <v>10450</v>
      </c>
      <c r="N2603" t="s">
        <v>10451</v>
      </c>
    </row>
    <row r="2604" spans="1:14" x14ac:dyDescent="0.25">
      <c r="A2604" s="3">
        <v>2601</v>
      </c>
      <c r="B2604" t="s">
        <v>1645</v>
      </c>
      <c r="C2604" t="s">
        <v>1646</v>
      </c>
      <c r="D2604" t="s">
        <v>1647</v>
      </c>
      <c r="E2604" t="s">
        <v>12</v>
      </c>
      <c r="F2604" t="s">
        <v>1648</v>
      </c>
      <c r="G2604" s="1">
        <v>43900</v>
      </c>
      <c r="H2604" s="1">
        <v>43970</v>
      </c>
      <c r="I2604" s="1">
        <v>45064</v>
      </c>
      <c r="J2604" s="966" t="s">
        <v>9571</v>
      </c>
      <c r="K2604" t="s">
        <v>9573</v>
      </c>
      <c r="L2604" t="s">
        <v>12</v>
      </c>
      <c r="M2604" t="s">
        <v>9571</v>
      </c>
      <c r="N2604" t="s">
        <v>9572</v>
      </c>
    </row>
    <row r="2605" spans="1:14" x14ac:dyDescent="0.25">
      <c r="A2605" s="3">
        <v>2602</v>
      </c>
      <c r="B2605" t="s">
        <v>1645</v>
      </c>
      <c r="C2605" t="s">
        <v>1646</v>
      </c>
      <c r="D2605" t="s">
        <v>1647</v>
      </c>
      <c r="E2605" t="s">
        <v>12</v>
      </c>
      <c r="F2605" t="s">
        <v>1648</v>
      </c>
      <c r="G2605" s="1">
        <v>43900</v>
      </c>
      <c r="H2605" s="1">
        <v>43970</v>
      </c>
      <c r="I2605" s="1">
        <v>45064</v>
      </c>
      <c r="J2605" s="966" t="s">
        <v>9576</v>
      </c>
      <c r="K2605" t="s">
        <v>9578</v>
      </c>
      <c r="L2605" t="s">
        <v>12</v>
      </c>
      <c r="M2605" t="s">
        <v>9576</v>
      </c>
      <c r="N2605" t="s">
        <v>9577</v>
      </c>
    </row>
    <row r="2606" spans="1:14" x14ac:dyDescent="0.25">
      <c r="A2606" s="3">
        <v>2603</v>
      </c>
      <c r="B2606" t="s">
        <v>1737</v>
      </c>
      <c r="C2606" t="s">
        <v>1738</v>
      </c>
      <c r="D2606" t="s">
        <v>1739</v>
      </c>
      <c r="E2606" t="s">
        <v>12</v>
      </c>
      <c r="F2606" t="s">
        <v>1740</v>
      </c>
      <c r="G2606" s="1">
        <v>43965</v>
      </c>
      <c r="H2606" s="1">
        <v>43969</v>
      </c>
      <c r="I2606" s="1">
        <v>44333</v>
      </c>
      <c r="J2606" s="966" t="s">
        <v>5167</v>
      </c>
      <c r="K2606" t="s">
        <v>5169</v>
      </c>
      <c r="L2606" t="s">
        <v>12</v>
      </c>
      <c r="M2606" t="s">
        <v>5167</v>
      </c>
      <c r="N2606" t="s">
        <v>5168</v>
      </c>
    </row>
    <row r="2607" spans="1:14" x14ac:dyDescent="0.25">
      <c r="A2607" s="3">
        <v>2604</v>
      </c>
      <c r="B2607" t="s">
        <v>1737</v>
      </c>
      <c r="C2607" t="s">
        <v>1738</v>
      </c>
      <c r="D2607" t="s">
        <v>1739</v>
      </c>
      <c r="E2607" t="s">
        <v>12</v>
      </c>
      <c r="F2607" t="s">
        <v>1740</v>
      </c>
      <c r="G2607" s="1">
        <v>43965</v>
      </c>
      <c r="H2607" s="1">
        <v>43969</v>
      </c>
      <c r="I2607" s="1">
        <v>44333</v>
      </c>
      <c r="J2607" s="966" t="s">
        <v>5167</v>
      </c>
      <c r="K2607" t="s">
        <v>5169</v>
      </c>
      <c r="L2607" t="s">
        <v>12</v>
      </c>
      <c r="M2607" t="s">
        <v>5167</v>
      </c>
      <c r="N2607" t="s">
        <v>5168</v>
      </c>
    </row>
    <row r="2608" spans="1:14" x14ac:dyDescent="0.25">
      <c r="A2608" s="3">
        <v>2605</v>
      </c>
      <c r="B2608" t="s">
        <v>1737</v>
      </c>
      <c r="C2608" t="s">
        <v>1738</v>
      </c>
      <c r="D2608" t="s">
        <v>1739</v>
      </c>
      <c r="E2608" t="s">
        <v>12</v>
      </c>
      <c r="F2608" t="s">
        <v>1740</v>
      </c>
      <c r="G2608" s="1">
        <v>43965</v>
      </c>
      <c r="H2608" s="1">
        <v>43969</v>
      </c>
      <c r="I2608" s="1">
        <v>44333</v>
      </c>
      <c r="J2608" s="966" t="s">
        <v>5167</v>
      </c>
      <c r="K2608" t="s">
        <v>5169</v>
      </c>
      <c r="L2608" t="s">
        <v>12</v>
      </c>
      <c r="M2608" t="s">
        <v>5167</v>
      </c>
      <c r="N2608" t="s">
        <v>5168</v>
      </c>
    </row>
    <row r="2609" spans="1:14" x14ac:dyDescent="0.25">
      <c r="A2609" s="3">
        <v>2606</v>
      </c>
      <c r="B2609" t="s">
        <v>1737</v>
      </c>
      <c r="C2609" t="s">
        <v>1738</v>
      </c>
      <c r="D2609" t="s">
        <v>1739</v>
      </c>
      <c r="E2609" t="s">
        <v>12</v>
      </c>
      <c r="F2609" t="s">
        <v>1740</v>
      </c>
      <c r="G2609" s="1">
        <v>43965</v>
      </c>
      <c r="H2609" s="1">
        <v>43969</v>
      </c>
      <c r="I2609" s="1">
        <v>44333</v>
      </c>
      <c r="J2609" s="966" t="s">
        <v>5174</v>
      </c>
      <c r="K2609" t="s">
        <v>5176</v>
      </c>
      <c r="L2609" t="s">
        <v>12</v>
      </c>
      <c r="M2609" t="s">
        <v>5174</v>
      </c>
      <c r="N2609" t="s">
        <v>5175</v>
      </c>
    </row>
    <row r="2610" spans="1:14" x14ac:dyDescent="0.25">
      <c r="A2610" s="3">
        <v>2607</v>
      </c>
      <c r="B2610" t="s">
        <v>1737</v>
      </c>
      <c r="C2610" t="s">
        <v>1738</v>
      </c>
      <c r="D2610" t="s">
        <v>1739</v>
      </c>
      <c r="E2610" t="s">
        <v>12</v>
      </c>
      <c r="F2610" t="s">
        <v>1740</v>
      </c>
      <c r="G2610" s="1">
        <v>43965</v>
      </c>
      <c r="H2610" s="1">
        <v>43969</v>
      </c>
      <c r="I2610" s="1">
        <v>44333</v>
      </c>
      <c r="J2610" s="966" t="s">
        <v>5174</v>
      </c>
      <c r="K2610" t="s">
        <v>5176</v>
      </c>
      <c r="L2610" t="s">
        <v>12</v>
      </c>
      <c r="M2610" t="s">
        <v>5174</v>
      </c>
      <c r="N2610" t="s">
        <v>5175</v>
      </c>
    </row>
    <row r="2611" spans="1:14" x14ac:dyDescent="0.25">
      <c r="A2611" s="3">
        <v>2608</v>
      </c>
      <c r="B2611" t="s">
        <v>1737</v>
      </c>
      <c r="C2611" t="s">
        <v>1738</v>
      </c>
      <c r="D2611" t="s">
        <v>1739</v>
      </c>
      <c r="E2611" t="s">
        <v>12</v>
      </c>
      <c r="F2611" t="s">
        <v>1740</v>
      </c>
      <c r="G2611" s="1">
        <v>43965</v>
      </c>
      <c r="H2611" s="1">
        <v>43969</v>
      </c>
      <c r="I2611" s="1">
        <v>44333</v>
      </c>
      <c r="J2611" s="966" t="s">
        <v>5174</v>
      </c>
      <c r="K2611" t="s">
        <v>5176</v>
      </c>
      <c r="L2611" t="s">
        <v>12</v>
      </c>
      <c r="M2611" t="s">
        <v>5174</v>
      </c>
      <c r="N2611" t="s">
        <v>5175</v>
      </c>
    </row>
    <row r="2612" spans="1:14" x14ac:dyDescent="0.25">
      <c r="A2612" s="3">
        <v>2609</v>
      </c>
      <c r="B2612" t="s">
        <v>1737</v>
      </c>
      <c r="C2612" t="s">
        <v>1738</v>
      </c>
      <c r="D2612" t="s">
        <v>1739</v>
      </c>
      <c r="E2612" t="s">
        <v>12</v>
      </c>
      <c r="F2612" t="s">
        <v>1740</v>
      </c>
      <c r="G2612" s="1">
        <v>43965</v>
      </c>
      <c r="H2612" s="1">
        <v>43969</v>
      </c>
      <c r="I2612" s="1">
        <v>44333</v>
      </c>
      <c r="J2612" s="966" t="s">
        <v>5179</v>
      </c>
      <c r="K2612" t="s">
        <v>5181</v>
      </c>
      <c r="L2612" t="s">
        <v>12</v>
      </c>
      <c r="M2612" t="s">
        <v>5179</v>
      </c>
      <c r="N2612" t="s">
        <v>5180</v>
      </c>
    </row>
    <row r="2613" spans="1:14" x14ac:dyDescent="0.25">
      <c r="A2613" s="3">
        <v>2610</v>
      </c>
      <c r="B2613" t="s">
        <v>1737</v>
      </c>
      <c r="C2613" t="s">
        <v>1738</v>
      </c>
      <c r="D2613" t="s">
        <v>1739</v>
      </c>
      <c r="E2613" t="s">
        <v>12</v>
      </c>
      <c r="F2613" t="s">
        <v>1740</v>
      </c>
      <c r="G2613" s="1">
        <v>43965</v>
      </c>
      <c r="H2613" s="1">
        <v>43969</v>
      </c>
      <c r="I2613" s="1">
        <v>44333</v>
      </c>
      <c r="J2613" s="966" t="s">
        <v>5179</v>
      </c>
      <c r="K2613" t="s">
        <v>5181</v>
      </c>
      <c r="L2613" t="s">
        <v>12</v>
      </c>
      <c r="M2613" t="s">
        <v>5179</v>
      </c>
      <c r="N2613" t="s">
        <v>5180</v>
      </c>
    </row>
    <row r="2614" spans="1:14" x14ac:dyDescent="0.25">
      <c r="A2614" s="3">
        <v>2611</v>
      </c>
      <c r="B2614" t="s">
        <v>1737</v>
      </c>
      <c r="C2614" t="s">
        <v>1738</v>
      </c>
      <c r="D2614" t="s">
        <v>1739</v>
      </c>
      <c r="E2614" t="s">
        <v>12</v>
      </c>
      <c r="F2614" t="s">
        <v>1740</v>
      </c>
      <c r="G2614" s="1">
        <v>43965</v>
      </c>
      <c r="H2614" s="1">
        <v>43969</v>
      </c>
      <c r="I2614" s="1">
        <v>44333</v>
      </c>
      <c r="J2614" s="966" t="s">
        <v>5179</v>
      </c>
      <c r="K2614" t="s">
        <v>5181</v>
      </c>
      <c r="L2614" t="s">
        <v>12</v>
      </c>
      <c r="M2614" t="s">
        <v>5179</v>
      </c>
      <c r="N2614" t="s">
        <v>5180</v>
      </c>
    </row>
    <row r="2615" spans="1:14" x14ac:dyDescent="0.25">
      <c r="A2615" s="3">
        <v>2612</v>
      </c>
      <c r="B2615" t="s">
        <v>1737</v>
      </c>
      <c r="C2615" t="s">
        <v>1738</v>
      </c>
      <c r="D2615" t="s">
        <v>1739</v>
      </c>
      <c r="E2615" t="s">
        <v>12</v>
      </c>
      <c r="F2615" t="s">
        <v>1740</v>
      </c>
      <c r="G2615" s="1">
        <v>43965</v>
      </c>
      <c r="H2615" s="1">
        <v>43969</v>
      </c>
      <c r="I2615" s="1">
        <v>44333</v>
      </c>
      <c r="J2615" s="966" t="s">
        <v>5184</v>
      </c>
      <c r="K2615" t="s">
        <v>5186</v>
      </c>
      <c r="L2615" t="s">
        <v>12</v>
      </c>
      <c r="M2615" t="s">
        <v>5184</v>
      </c>
      <c r="N2615" t="s">
        <v>5185</v>
      </c>
    </row>
    <row r="2616" spans="1:14" x14ac:dyDescent="0.25">
      <c r="A2616" s="3">
        <v>2613</v>
      </c>
      <c r="B2616" t="s">
        <v>1737</v>
      </c>
      <c r="C2616" t="s">
        <v>1738</v>
      </c>
      <c r="D2616" t="s">
        <v>1739</v>
      </c>
      <c r="E2616" t="s">
        <v>12</v>
      </c>
      <c r="F2616" t="s">
        <v>1740</v>
      </c>
      <c r="G2616" s="1">
        <v>43965</v>
      </c>
      <c r="H2616" s="1">
        <v>43969</v>
      </c>
      <c r="I2616" s="1">
        <v>44333</v>
      </c>
      <c r="J2616" s="966" t="s">
        <v>5184</v>
      </c>
      <c r="K2616" t="s">
        <v>5186</v>
      </c>
      <c r="L2616" t="s">
        <v>12</v>
      </c>
      <c r="M2616" t="s">
        <v>5184</v>
      </c>
      <c r="N2616" t="s">
        <v>5185</v>
      </c>
    </row>
    <row r="2617" spans="1:14" x14ac:dyDescent="0.25">
      <c r="A2617" s="3">
        <v>2614</v>
      </c>
      <c r="B2617" t="s">
        <v>1737</v>
      </c>
      <c r="C2617" t="s">
        <v>1738</v>
      </c>
      <c r="D2617" t="s">
        <v>1739</v>
      </c>
      <c r="E2617" t="s">
        <v>12</v>
      </c>
      <c r="F2617" t="s">
        <v>1740</v>
      </c>
      <c r="G2617" s="1">
        <v>43965</v>
      </c>
      <c r="H2617" s="1">
        <v>43969</v>
      </c>
      <c r="I2617" s="1">
        <v>44333</v>
      </c>
      <c r="J2617" s="966" t="s">
        <v>5184</v>
      </c>
      <c r="K2617" t="s">
        <v>5186</v>
      </c>
      <c r="L2617" t="s">
        <v>12</v>
      </c>
      <c r="M2617" t="s">
        <v>5184</v>
      </c>
      <c r="N2617" t="s">
        <v>5185</v>
      </c>
    </row>
    <row r="2618" spans="1:14" x14ac:dyDescent="0.25">
      <c r="A2618" s="3">
        <v>2615</v>
      </c>
      <c r="B2618" t="s">
        <v>1737</v>
      </c>
      <c r="C2618" t="s">
        <v>1738</v>
      </c>
      <c r="D2618" t="s">
        <v>1739</v>
      </c>
      <c r="E2618" t="s">
        <v>12</v>
      </c>
      <c r="F2618" t="s">
        <v>1740</v>
      </c>
      <c r="G2618" s="1">
        <v>43965</v>
      </c>
      <c r="H2618" s="1">
        <v>43969</v>
      </c>
      <c r="I2618" s="1">
        <v>44333</v>
      </c>
      <c r="J2618" s="966" t="s">
        <v>5189</v>
      </c>
      <c r="K2618" t="s">
        <v>5191</v>
      </c>
      <c r="L2618" t="s">
        <v>12</v>
      </c>
      <c r="M2618" t="s">
        <v>5189</v>
      </c>
      <c r="N2618" t="s">
        <v>5190</v>
      </c>
    </row>
    <row r="2619" spans="1:14" x14ac:dyDescent="0.25">
      <c r="A2619" s="3">
        <v>2616</v>
      </c>
      <c r="B2619" t="s">
        <v>1737</v>
      </c>
      <c r="C2619" t="s">
        <v>1738</v>
      </c>
      <c r="D2619" t="s">
        <v>1739</v>
      </c>
      <c r="E2619" t="s">
        <v>12</v>
      </c>
      <c r="F2619" t="s">
        <v>1740</v>
      </c>
      <c r="G2619" s="1">
        <v>43965</v>
      </c>
      <c r="H2619" s="1">
        <v>43969</v>
      </c>
      <c r="I2619" s="1">
        <v>44333</v>
      </c>
      <c r="J2619" s="966" t="s">
        <v>5189</v>
      </c>
      <c r="K2619" t="s">
        <v>5191</v>
      </c>
      <c r="L2619" t="s">
        <v>12</v>
      </c>
      <c r="M2619" t="s">
        <v>5189</v>
      </c>
      <c r="N2619" t="s">
        <v>5190</v>
      </c>
    </row>
    <row r="2620" spans="1:14" x14ac:dyDescent="0.25">
      <c r="A2620" s="3">
        <v>2617</v>
      </c>
      <c r="B2620" t="s">
        <v>1737</v>
      </c>
      <c r="C2620" t="s">
        <v>1738</v>
      </c>
      <c r="D2620" t="s">
        <v>1739</v>
      </c>
      <c r="E2620" t="s">
        <v>12</v>
      </c>
      <c r="F2620" t="s">
        <v>1740</v>
      </c>
      <c r="G2620" s="1">
        <v>43965</v>
      </c>
      <c r="H2620" s="1">
        <v>43969</v>
      </c>
      <c r="I2620" s="1">
        <v>44333</v>
      </c>
      <c r="J2620" s="966" t="s">
        <v>5189</v>
      </c>
      <c r="K2620" t="s">
        <v>5191</v>
      </c>
      <c r="L2620" t="s">
        <v>12</v>
      </c>
      <c r="M2620" t="s">
        <v>5189</v>
      </c>
      <c r="N2620" t="s">
        <v>5190</v>
      </c>
    </row>
    <row r="2621" spans="1:14" x14ac:dyDescent="0.25">
      <c r="A2621" s="3">
        <v>2618</v>
      </c>
      <c r="B2621" t="s">
        <v>1737</v>
      </c>
      <c r="C2621" t="s">
        <v>1738</v>
      </c>
      <c r="D2621" t="s">
        <v>1739</v>
      </c>
      <c r="E2621" t="s">
        <v>12</v>
      </c>
      <c r="F2621" t="s">
        <v>1740</v>
      </c>
      <c r="G2621" s="1">
        <v>43965</v>
      </c>
      <c r="H2621" s="1">
        <v>43969</v>
      </c>
      <c r="I2621" s="1">
        <v>44333</v>
      </c>
      <c r="J2621" s="966" t="s">
        <v>5194</v>
      </c>
      <c r="K2621" t="s">
        <v>5196</v>
      </c>
      <c r="L2621" t="s">
        <v>12</v>
      </c>
      <c r="M2621" t="s">
        <v>5194</v>
      </c>
      <c r="N2621" t="s">
        <v>5195</v>
      </c>
    </row>
    <row r="2622" spans="1:14" x14ac:dyDescent="0.25">
      <c r="A2622" s="3">
        <v>2619</v>
      </c>
      <c r="B2622" t="s">
        <v>1737</v>
      </c>
      <c r="C2622" t="s">
        <v>1738</v>
      </c>
      <c r="D2622" t="s">
        <v>1739</v>
      </c>
      <c r="E2622" t="s">
        <v>12</v>
      </c>
      <c r="F2622" t="s">
        <v>1740</v>
      </c>
      <c r="G2622" s="1">
        <v>43965</v>
      </c>
      <c r="H2622" s="1">
        <v>43969</v>
      </c>
      <c r="I2622" s="1">
        <v>44333</v>
      </c>
      <c r="J2622" s="966" t="s">
        <v>5194</v>
      </c>
      <c r="K2622" t="s">
        <v>5196</v>
      </c>
      <c r="L2622" t="s">
        <v>12</v>
      </c>
      <c r="M2622" t="s">
        <v>5194</v>
      </c>
      <c r="N2622" t="s">
        <v>5195</v>
      </c>
    </row>
    <row r="2623" spans="1:14" x14ac:dyDescent="0.25">
      <c r="A2623" s="3">
        <v>2620</v>
      </c>
      <c r="B2623" t="s">
        <v>1737</v>
      </c>
      <c r="C2623" t="s">
        <v>1738</v>
      </c>
      <c r="D2623" t="s">
        <v>1739</v>
      </c>
      <c r="E2623" t="s">
        <v>12</v>
      </c>
      <c r="F2623" t="s">
        <v>1740</v>
      </c>
      <c r="G2623" s="1">
        <v>43965</v>
      </c>
      <c r="H2623" s="1">
        <v>43969</v>
      </c>
      <c r="I2623" s="1">
        <v>44333</v>
      </c>
      <c r="J2623" s="966" t="s">
        <v>5194</v>
      </c>
      <c r="K2623" t="s">
        <v>5196</v>
      </c>
      <c r="L2623" t="s">
        <v>12</v>
      </c>
      <c r="M2623" t="s">
        <v>5194</v>
      </c>
      <c r="N2623" t="s">
        <v>5195</v>
      </c>
    </row>
    <row r="2624" spans="1:14" x14ac:dyDescent="0.25">
      <c r="A2624" s="3">
        <v>2621</v>
      </c>
      <c r="B2624" t="s">
        <v>1737</v>
      </c>
      <c r="C2624" t="s">
        <v>1738</v>
      </c>
      <c r="D2624" t="s">
        <v>1739</v>
      </c>
      <c r="E2624" t="s">
        <v>12</v>
      </c>
      <c r="F2624" t="s">
        <v>1740</v>
      </c>
      <c r="G2624" s="1">
        <v>43965</v>
      </c>
      <c r="H2624" s="1">
        <v>43969</v>
      </c>
      <c r="I2624" s="1">
        <v>44333</v>
      </c>
      <c r="J2624" s="966" t="s">
        <v>5199</v>
      </c>
      <c r="K2624" t="s">
        <v>5201</v>
      </c>
      <c r="L2624" t="s">
        <v>12</v>
      </c>
      <c r="M2624" t="s">
        <v>5199</v>
      </c>
      <c r="N2624" t="s">
        <v>5200</v>
      </c>
    </row>
    <row r="2625" spans="1:14" x14ac:dyDescent="0.25">
      <c r="A2625" s="3">
        <v>2622</v>
      </c>
      <c r="B2625" t="s">
        <v>1737</v>
      </c>
      <c r="C2625" t="s">
        <v>1738</v>
      </c>
      <c r="D2625" t="s">
        <v>1739</v>
      </c>
      <c r="E2625" t="s">
        <v>12</v>
      </c>
      <c r="F2625" t="s">
        <v>1740</v>
      </c>
      <c r="G2625" s="1">
        <v>43965</v>
      </c>
      <c r="H2625" s="1">
        <v>43969</v>
      </c>
      <c r="I2625" s="1">
        <v>44333</v>
      </c>
      <c r="J2625" s="966" t="s">
        <v>5199</v>
      </c>
      <c r="K2625" t="s">
        <v>5201</v>
      </c>
      <c r="L2625" t="s">
        <v>12</v>
      </c>
      <c r="M2625" t="s">
        <v>5199</v>
      </c>
      <c r="N2625" t="s">
        <v>5200</v>
      </c>
    </row>
    <row r="2626" spans="1:14" x14ac:dyDescent="0.25">
      <c r="A2626" s="3">
        <v>2623</v>
      </c>
      <c r="B2626" t="s">
        <v>1737</v>
      </c>
      <c r="C2626" t="s">
        <v>1738</v>
      </c>
      <c r="D2626" t="s">
        <v>1739</v>
      </c>
      <c r="E2626" t="s">
        <v>12</v>
      </c>
      <c r="F2626" t="s">
        <v>1740</v>
      </c>
      <c r="G2626" s="1">
        <v>43965</v>
      </c>
      <c r="H2626" s="1">
        <v>43969</v>
      </c>
      <c r="I2626" s="1">
        <v>44333</v>
      </c>
      <c r="J2626" s="966" t="s">
        <v>5199</v>
      </c>
      <c r="K2626" t="s">
        <v>5201</v>
      </c>
      <c r="L2626" t="s">
        <v>12</v>
      </c>
      <c r="M2626" t="s">
        <v>5199</v>
      </c>
      <c r="N2626" t="s">
        <v>5200</v>
      </c>
    </row>
    <row r="2627" spans="1:14" x14ac:dyDescent="0.25">
      <c r="A2627" s="3">
        <v>2624</v>
      </c>
      <c r="B2627" t="s">
        <v>1755</v>
      </c>
      <c r="C2627" t="s">
        <v>1756</v>
      </c>
      <c r="D2627" t="s">
        <v>1757</v>
      </c>
      <c r="E2627" t="s">
        <v>12</v>
      </c>
      <c r="F2627" t="s">
        <v>1758</v>
      </c>
      <c r="G2627" s="1">
        <v>43962</v>
      </c>
      <c r="H2627" s="1">
        <v>43966</v>
      </c>
      <c r="I2627" s="1">
        <v>45426</v>
      </c>
      <c r="J2627" s="966" t="s">
        <v>8301</v>
      </c>
      <c r="K2627" t="s">
        <v>8303</v>
      </c>
      <c r="L2627" t="s">
        <v>12</v>
      </c>
      <c r="N2627" t="s">
        <v>8302</v>
      </c>
    </row>
    <row r="2628" spans="1:14" x14ac:dyDescent="0.25">
      <c r="A2628" s="3">
        <v>2625</v>
      </c>
      <c r="B2628" t="s">
        <v>1755</v>
      </c>
      <c r="C2628" t="s">
        <v>1756</v>
      </c>
      <c r="D2628" t="s">
        <v>1757</v>
      </c>
      <c r="E2628" t="s">
        <v>12</v>
      </c>
      <c r="F2628" t="s">
        <v>1758</v>
      </c>
      <c r="G2628" s="1">
        <v>43962</v>
      </c>
      <c r="H2628" s="1">
        <v>43966</v>
      </c>
      <c r="I2628" s="1">
        <v>45426</v>
      </c>
      <c r="J2628" s="966" t="s">
        <v>8301</v>
      </c>
      <c r="K2628" t="s">
        <v>8303</v>
      </c>
      <c r="L2628" t="s">
        <v>12</v>
      </c>
      <c r="M2628" t="s">
        <v>8459</v>
      </c>
      <c r="N2628" t="s">
        <v>8302</v>
      </c>
    </row>
    <row r="2629" spans="1:14" x14ac:dyDescent="0.25">
      <c r="A2629" s="3">
        <v>2626</v>
      </c>
      <c r="B2629" t="s">
        <v>1759</v>
      </c>
      <c r="C2629" t="s">
        <v>1760</v>
      </c>
      <c r="D2629" t="s">
        <v>1761</v>
      </c>
      <c r="E2629" t="s">
        <v>12</v>
      </c>
      <c r="F2629" t="s">
        <v>1762</v>
      </c>
      <c r="G2629" s="1">
        <v>43962</v>
      </c>
      <c r="H2629" s="1">
        <v>43966</v>
      </c>
      <c r="I2629" s="1">
        <v>45426</v>
      </c>
      <c r="J2629" s="966" t="s">
        <v>8307</v>
      </c>
      <c r="K2629" t="s">
        <v>8309</v>
      </c>
      <c r="L2629" t="s">
        <v>12</v>
      </c>
      <c r="M2629" t="s">
        <v>8307</v>
      </c>
      <c r="N2629" t="s">
        <v>8308</v>
      </c>
    </row>
    <row r="2630" spans="1:14" x14ac:dyDescent="0.25">
      <c r="A2630" s="3">
        <v>2627</v>
      </c>
      <c r="B2630" t="s">
        <v>1759</v>
      </c>
      <c r="C2630" t="s">
        <v>1760</v>
      </c>
      <c r="D2630" t="s">
        <v>1761</v>
      </c>
      <c r="E2630" t="s">
        <v>12</v>
      </c>
      <c r="F2630" t="s">
        <v>1762</v>
      </c>
      <c r="G2630" s="1">
        <v>43962</v>
      </c>
      <c r="H2630" s="1">
        <v>43966</v>
      </c>
      <c r="I2630" s="1">
        <v>45426</v>
      </c>
      <c r="J2630" s="966" t="s">
        <v>8307</v>
      </c>
      <c r="K2630" t="s">
        <v>8309</v>
      </c>
      <c r="L2630" t="s">
        <v>12</v>
      </c>
      <c r="M2630" t="s">
        <v>8307</v>
      </c>
      <c r="N2630" t="s">
        <v>8308</v>
      </c>
    </row>
    <row r="2631" spans="1:14" x14ac:dyDescent="0.25">
      <c r="A2631" s="3">
        <v>2628</v>
      </c>
      <c r="B2631" t="s">
        <v>1729</v>
      </c>
      <c r="C2631" t="s">
        <v>1730</v>
      </c>
      <c r="D2631" t="s">
        <v>1731</v>
      </c>
      <c r="E2631" t="s">
        <v>12</v>
      </c>
      <c r="F2631" t="s">
        <v>1732</v>
      </c>
      <c r="G2631" s="1">
        <v>43955</v>
      </c>
      <c r="H2631" s="1">
        <v>43956</v>
      </c>
      <c r="I2631" s="1">
        <v>45050</v>
      </c>
      <c r="J2631" s="966" t="s">
        <v>7881</v>
      </c>
      <c r="K2631" t="s">
        <v>7883</v>
      </c>
      <c r="L2631" t="s">
        <v>12</v>
      </c>
      <c r="M2631" t="s">
        <v>7881</v>
      </c>
      <c r="N2631" t="s">
        <v>7882</v>
      </c>
    </row>
    <row r="2632" spans="1:14" x14ac:dyDescent="0.25">
      <c r="A2632" s="3">
        <v>2629</v>
      </c>
      <c r="B2632" t="s">
        <v>1729</v>
      </c>
      <c r="C2632" t="s">
        <v>1730</v>
      </c>
      <c r="D2632" t="s">
        <v>1731</v>
      </c>
      <c r="E2632" t="s">
        <v>12</v>
      </c>
      <c r="F2632" t="s">
        <v>1732</v>
      </c>
      <c r="G2632" s="1">
        <v>43955</v>
      </c>
      <c r="H2632" s="1">
        <v>43956</v>
      </c>
      <c r="I2632" s="1">
        <v>45050</v>
      </c>
      <c r="J2632" s="966" t="s">
        <v>7888</v>
      </c>
      <c r="K2632" t="s">
        <v>7890</v>
      </c>
      <c r="L2632" t="s">
        <v>12</v>
      </c>
      <c r="M2632" t="s">
        <v>7888</v>
      </c>
      <c r="N2632" t="s">
        <v>7889</v>
      </c>
    </row>
    <row r="2633" spans="1:14" x14ac:dyDescent="0.25">
      <c r="A2633" s="3">
        <v>2630</v>
      </c>
      <c r="B2633" t="s">
        <v>1733</v>
      </c>
      <c r="C2633" t="s">
        <v>1734</v>
      </c>
      <c r="D2633" t="s">
        <v>1735</v>
      </c>
      <c r="E2633" t="s">
        <v>12</v>
      </c>
      <c r="F2633" t="s">
        <v>1736</v>
      </c>
      <c r="G2633" s="1">
        <v>43955</v>
      </c>
      <c r="H2633" s="1">
        <v>43956</v>
      </c>
      <c r="I2633" s="1">
        <v>45050</v>
      </c>
      <c r="J2633" s="966" t="s">
        <v>7894</v>
      </c>
      <c r="K2633" t="s">
        <v>7896</v>
      </c>
      <c r="L2633" t="s">
        <v>12</v>
      </c>
      <c r="M2633" t="s">
        <v>7894</v>
      </c>
      <c r="N2633" t="s">
        <v>7895</v>
      </c>
    </row>
    <row r="2634" spans="1:14" x14ac:dyDescent="0.25">
      <c r="A2634" s="3">
        <v>2631</v>
      </c>
      <c r="B2634" t="s">
        <v>1733</v>
      </c>
      <c r="C2634" t="s">
        <v>1734</v>
      </c>
      <c r="D2634" t="s">
        <v>1735</v>
      </c>
      <c r="E2634" t="s">
        <v>12</v>
      </c>
      <c r="F2634" t="s">
        <v>1736</v>
      </c>
      <c r="G2634" s="1">
        <v>43955</v>
      </c>
      <c r="H2634" s="1">
        <v>43956</v>
      </c>
      <c r="I2634" s="1">
        <v>45050</v>
      </c>
      <c r="J2634" s="966" t="s">
        <v>7901</v>
      </c>
      <c r="K2634" t="s">
        <v>7903</v>
      </c>
      <c r="L2634" t="s">
        <v>12</v>
      </c>
      <c r="M2634" t="s">
        <v>7901</v>
      </c>
      <c r="N2634" t="s">
        <v>7902</v>
      </c>
    </row>
    <row r="2635" spans="1:14" x14ac:dyDescent="0.25">
      <c r="A2635" s="3">
        <v>2632</v>
      </c>
      <c r="B2635" t="s">
        <v>1750</v>
      </c>
      <c r="C2635" t="s">
        <v>1751</v>
      </c>
      <c r="D2635" t="s">
        <v>1752</v>
      </c>
      <c r="E2635" t="s">
        <v>12</v>
      </c>
      <c r="F2635" t="s">
        <v>1753</v>
      </c>
      <c r="G2635" s="1">
        <v>43951</v>
      </c>
      <c r="H2635" s="1">
        <v>43980</v>
      </c>
      <c r="I2635" s="1">
        <v>45440</v>
      </c>
      <c r="J2635" s="966" t="s">
        <v>6681</v>
      </c>
      <c r="K2635" t="s">
        <v>6683</v>
      </c>
      <c r="L2635" t="s">
        <v>12</v>
      </c>
      <c r="M2635" t="s">
        <v>6681</v>
      </c>
      <c r="N2635" t="s">
        <v>6682</v>
      </c>
    </row>
    <row r="2636" spans="1:14" x14ac:dyDescent="0.25">
      <c r="A2636" s="3">
        <v>2633</v>
      </c>
      <c r="B2636" t="s">
        <v>1724</v>
      </c>
      <c r="C2636" t="s">
        <v>1725</v>
      </c>
      <c r="D2636" t="s">
        <v>1726</v>
      </c>
      <c r="E2636" t="s">
        <v>12</v>
      </c>
      <c r="F2636" t="s">
        <v>1727</v>
      </c>
      <c r="G2636" s="1">
        <v>43955</v>
      </c>
      <c r="H2636" s="1">
        <v>43956</v>
      </c>
      <c r="I2636" s="1">
        <v>45050</v>
      </c>
      <c r="J2636" s="966" t="s">
        <v>7863</v>
      </c>
      <c r="K2636" t="s">
        <v>7865</v>
      </c>
      <c r="L2636" t="s">
        <v>12</v>
      </c>
      <c r="M2636" t="s">
        <v>7863</v>
      </c>
      <c r="N2636" t="s">
        <v>7864</v>
      </c>
    </row>
    <row r="2637" spans="1:14" x14ac:dyDescent="0.25">
      <c r="A2637" s="3">
        <v>2634</v>
      </c>
      <c r="B2637" t="s">
        <v>1724</v>
      </c>
      <c r="C2637" t="s">
        <v>1725</v>
      </c>
      <c r="D2637" t="s">
        <v>1726</v>
      </c>
      <c r="E2637" t="s">
        <v>12</v>
      </c>
      <c r="F2637" t="s">
        <v>1727</v>
      </c>
      <c r="G2637" s="1">
        <v>43955</v>
      </c>
      <c r="H2637" s="1">
        <v>43956</v>
      </c>
      <c r="I2637" s="1">
        <v>45050</v>
      </c>
      <c r="J2637" s="966" t="s">
        <v>7874</v>
      </c>
      <c r="K2637" t="s">
        <v>7876</v>
      </c>
      <c r="L2637" t="s">
        <v>12</v>
      </c>
      <c r="M2637" t="s">
        <v>7874</v>
      </c>
      <c r="N2637" t="s">
        <v>7875</v>
      </c>
    </row>
    <row r="2638" spans="1:14" x14ac:dyDescent="0.25">
      <c r="A2638" s="3">
        <v>2635</v>
      </c>
      <c r="B2638" t="s">
        <v>1763</v>
      </c>
      <c r="C2638" t="s">
        <v>1764</v>
      </c>
      <c r="D2638" t="s">
        <v>1765</v>
      </c>
      <c r="E2638" t="s">
        <v>12</v>
      </c>
      <c r="F2638" t="s">
        <v>1766</v>
      </c>
      <c r="G2638" s="1">
        <v>43957</v>
      </c>
      <c r="H2638" s="1">
        <v>43958</v>
      </c>
      <c r="I2638" s="1">
        <v>45052</v>
      </c>
      <c r="J2638" s="966" t="s">
        <v>6653</v>
      </c>
      <c r="K2638" t="s">
        <v>6655</v>
      </c>
      <c r="L2638" t="s">
        <v>12</v>
      </c>
      <c r="M2638" t="s">
        <v>6653</v>
      </c>
      <c r="N2638" t="s">
        <v>6654</v>
      </c>
    </row>
    <row r="2639" spans="1:14" x14ac:dyDescent="0.25">
      <c r="A2639" s="3">
        <v>2636</v>
      </c>
      <c r="B2639" t="s">
        <v>1763</v>
      </c>
      <c r="C2639" t="s">
        <v>1764</v>
      </c>
      <c r="D2639" t="s">
        <v>1765</v>
      </c>
      <c r="E2639" t="s">
        <v>12</v>
      </c>
      <c r="F2639" t="s">
        <v>1766</v>
      </c>
      <c r="G2639" s="1">
        <v>43957</v>
      </c>
      <c r="H2639" s="1">
        <v>43958</v>
      </c>
      <c r="I2639" s="1">
        <v>45052</v>
      </c>
      <c r="J2639" s="966" t="s">
        <v>6653</v>
      </c>
      <c r="K2639" t="s">
        <v>6655</v>
      </c>
      <c r="L2639" t="s">
        <v>12</v>
      </c>
      <c r="M2639" t="s">
        <v>6653</v>
      </c>
      <c r="N2639" t="s">
        <v>6654</v>
      </c>
    </row>
    <row r="2640" spans="1:14" x14ac:dyDescent="0.25">
      <c r="A2640" s="3">
        <v>2637</v>
      </c>
      <c r="B2640" t="s">
        <v>1741</v>
      </c>
      <c r="C2640" t="s">
        <v>1742</v>
      </c>
      <c r="D2640" t="s">
        <v>1743</v>
      </c>
      <c r="E2640" t="s">
        <v>12</v>
      </c>
      <c r="F2640" t="s">
        <v>1744</v>
      </c>
      <c r="G2640" s="1">
        <v>43944</v>
      </c>
      <c r="H2640" s="1">
        <v>43998</v>
      </c>
      <c r="I2640" s="1">
        <v>45458</v>
      </c>
      <c r="J2640" s="966" t="s">
        <v>11746</v>
      </c>
      <c r="K2640" t="s">
        <v>11748</v>
      </c>
      <c r="L2640" t="s">
        <v>12</v>
      </c>
      <c r="M2640" t="s">
        <v>11746</v>
      </c>
      <c r="N2640" t="s">
        <v>11747</v>
      </c>
    </row>
    <row r="2641" spans="1:14" x14ac:dyDescent="0.25">
      <c r="A2641" s="3">
        <v>2638</v>
      </c>
      <c r="B2641" t="s">
        <v>1787</v>
      </c>
      <c r="C2641" t="s">
        <v>1788</v>
      </c>
      <c r="D2641" t="s">
        <v>1789</v>
      </c>
      <c r="E2641" t="s">
        <v>12</v>
      </c>
      <c r="F2641" t="s">
        <v>1790</v>
      </c>
      <c r="G2641" s="1">
        <v>43971</v>
      </c>
      <c r="H2641" s="1">
        <v>43994</v>
      </c>
      <c r="I2641" s="1">
        <v>45088</v>
      </c>
      <c r="J2641" s="966" t="s">
        <v>9282</v>
      </c>
      <c r="K2641" t="s">
        <v>12182</v>
      </c>
      <c r="L2641" t="s">
        <v>12</v>
      </c>
      <c r="M2641" t="s">
        <v>12</v>
      </c>
      <c r="N2641" t="s">
        <v>12</v>
      </c>
    </row>
    <row r="2642" spans="1:14" x14ac:dyDescent="0.25">
      <c r="A2642" s="3">
        <v>2639</v>
      </c>
      <c r="B2642" t="s">
        <v>1775</v>
      </c>
      <c r="C2642" t="s">
        <v>1776</v>
      </c>
      <c r="D2642" t="s">
        <v>1777</v>
      </c>
      <c r="E2642" t="s">
        <v>12</v>
      </c>
      <c r="F2642" t="s">
        <v>1778</v>
      </c>
      <c r="G2642" s="1">
        <v>43971</v>
      </c>
      <c r="H2642" s="1">
        <v>43994</v>
      </c>
      <c r="I2642" s="1">
        <v>45088</v>
      </c>
      <c r="J2642" s="966" t="s">
        <v>9272</v>
      </c>
      <c r="K2642" t="s">
        <v>12189</v>
      </c>
      <c r="L2642" t="s">
        <v>12</v>
      </c>
      <c r="M2642" t="s">
        <v>12</v>
      </c>
      <c r="N2642" t="s">
        <v>12</v>
      </c>
    </row>
    <row r="2643" spans="1:14" x14ac:dyDescent="0.25">
      <c r="A2643" s="3">
        <v>2640</v>
      </c>
      <c r="B2643" t="s">
        <v>1783</v>
      </c>
      <c r="C2643" t="s">
        <v>1784</v>
      </c>
      <c r="D2643" t="s">
        <v>1785</v>
      </c>
      <c r="E2643" t="s">
        <v>12</v>
      </c>
      <c r="F2643" t="s">
        <v>1786</v>
      </c>
      <c r="G2643" s="1">
        <v>43971</v>
      </c>
      <c r="H2643" s="1">
        <v>43994</v>
      </c>
      <c r="I2643" s="1">
        <v>44723</v>
      </c>
      <c r="J2643" s="966" t="s">
        <v>9278</v>
      </c>
      <c r="K2643" t="s">
        <v>12184</v>
      </c>
      <c r="L2643" t="s">
        <v>12</v>
      </c>
      <c r="M2643" t="s">
        <v>12</v>
      </c>
      <c r="N2643" t="s">
        <v>12</v>
      </c>
    </row>
    <row r="2644" spans="1:14" x14ac:dyDescent="0.25">
      <c r="A2644" s="3">
        <v>2641</v>
      </c>
      <c r="B2644" t="s">
        <v>1771</v>
      </c>
      <c r="C2644" t="s">
        <v>1772</v>
      </c>
      <c r="D2644" t="s">
        <v>1773</v>
      </c>
      <c r="E2644" t="s">
        <v>12</v>
      </c>
      <c r="F2644" t="s">
        <v>1774</v>
      </c>
      <c r="G2644" s="1">
        <v>43971</v>
      </c>
      <c r="H2644" s="1">
        <v>43994</v>
      </c>
      <c r="I2644" s="1">
        <v>45088</v>
      </c>
      <c r="J2644" s="966" t="s">
        <v>9262</v>
      </c>
      <c r="K2644" t="s">
        <v>9264</v>
      </c>
      <c r="L2644" t="s">
        <v>12</v>
      </c>
      <c r="M2644" t="s">
        <v>9262</v>
      </c>
      <c r="N2644" t="s">
        <v>9263</v>
      </c>
    </row>
    <row r="2645" spans="1:14" x14ac:dyDescent="0.25">
      <c r="A2645" s="3">
        <v>2642</v>
      </c>
      <c r="B2645" t="s">
        <v>1771</v>
      </c>
      <c r="C2645" t="s">
        <v>1772</v>
      </c>
      <c r="D2645" t="s">
        <v>1773</v>
      </c>
      <c r="E2645" t="s">
        <v>12</v>
      </c>
      <c r="F2645" t="s">
        <v>1774</v>
      </c>
      <c r="G2645" s="1">
        <v>43971</v>
      </c>
      <c r="H2645" s="1">
        <v>43994</v>
      </c>
      <c r="I2645" s="1">
        <v>45088</v>
      </c>
      <c r="J2645" s="966" t="s">
        <v>9269</v>
      </c>
      <c r="K2645" t="s">
        <v>9271</v>
      </c>
      <c r="L2645" t="s">
        <v>12</v>
      </c>
      <c r="M2645" t="s">
        <v>9269</v>
      </c>
      <c r="N2645" t="s">
        <v>9270</v>
      </c>
    </row>
    <row r="2646" spans="1:14" x14ac:dyDescent="0.25">
      <c r="A2646" s="3">
        <v>2643</v>
      </c>
      <c r="B2646" t="s">
        <v>1779</v>
      </c>
      <c r="C2646" t="s">
        <v>1780</v>
      </c>
      <c r="D2646" t="s">
        <v>1781</v>
      </c>
      <c r="E2646" t="s">
        <v>12</v>
      </c>
      <c r="F2646" t="s">
        <v>1782</v>
      </c>
      <c r="G2646" s="1">
        <v>43971</v>
      </c>
      <c r="H2646" s="1">
        <v>43994</v>
      </c>
      <c r="I2646" s="1">
        <v>45088</v>
      </c>
      <c r="J2646" s="966" t="s">
        <v>9275</v>
      </c>
      <c r="K2646" t="s">
        <v>12187</v>
      </c>
      <c r="L2646" t="s">
        <v>12</v>
      </c>
      <c r="M2646" t="s">
        <v>12</v>
      </c>
      <c r="N2646" t="s">
        <v>12</v>
      </c>
    </row>
    <row r="2647" spans="1:14" x14ac:dyDescent="0.25">
      <c r="A2647" s="3">
        <v>2644</v>
      </c>
      <c r="B2647" t="s">
        <v>1808</v>
      </c>
      <c r="C2647" t="s">
        <v>1809</v>
      </c>
      <c r="D2647" t="s">
        <v>1810</v>
      </c>
      <c r="E2647" t="s">
        <v>12</v>
      </c>
      <c r="F2647" t="s">
        <v>1811</v>
      </c>
      <c r="G2647" s="1">
        <v>43962</v>
      </c>
      <c r="H2647" s="1">
        <v>43991</v>
      </c>
      <c r="I2647" s="1">
        <v>45451</v>
      </c>
      <c r="J2647" s="966" t="s">
        <v>8342</v>
      </c>
      <c r="K2647" t="s">
        <v>8344</v>
      </c>
      <c r="L2647" t="s">
        <v>12</v>
      </c>
      <c r="M2647" t="s">
        <v>8342</v>
      </c>
      <c r="N2647" t="s">
        <v>8343</v>
      </c>
    </row>
    <row r="2648" spans="1:14" x14ac:dyDescent="0.25">
      <c r="A2648" s="3">
        <v>2645</v>
      </c>
      <c r="B2648" t="s">
        <v>1808</v>
      </c>
      <c r="C2648" t="s">
        <v>1809</v>
      </c>
      <c r="D2648" t="s">
        <v>1810</v>
      </c>
      <c r="E2648" t="s">
        <v>12</v>
      </c>
      <c r="F2648" t="s">
        <v>1811</v>
      </c>
      <c r="G2648" s="1">
        <v>43962</v>
      </c>
      <c r="H2648" s="1">
        <v>43991</v>
      </c>
      <c r="I2648" s="1">
        <v>45451</v>
      </c>
      <c r="J2648" s="966" t="s">
        <v>8342</v>
      </c>
      <c r="K2648" t="s">
        <v>8344</v>
      </c>
      <c r="L2648" t="s">
        <v>12</v>
      </c>
      <c r="M2648" t="s">
        <v>8342</v>
      </c>
      <c r="N2648" t="s">
        <v>8343</v>
      </c>
    </row>
    <row r="2649" spans="1:14" x14ac:dyDescent="0.25">
      <c r="A2649" s="3">
        <v>2646</v>
      </c>
      <c r="B2649" t="s">
        <v>1808</v>
      </c>
      <c r="C2649" t="s">
        <v>1809</v>
      </c>
      <c r="D2649" t="s">
        <v>1810</v>
      </c>
      <c r="E2649" t="s">
        <v>12</v>
      </c>
      <c r="F2649" t="s">
        <v>1811</v>
      </c>
      <c r="G2649" s="1">
        <v>43962</v>
      </c>
      <c r="H2649" s="1">
        <v>43991</v>
      </c>
      <c r="I2649" s="1">
        <v>45451</v>
      </c>
      <c r="J2649" s="966" t="s">
        <v>8345</v>
      </c>
      <c r="K2649" t="s">
        <v>8347</v>
      </c>
      <c r="L2649" t="s">
        <v>12</v>
      </c>
      <c r="M2649" t="s">
        <v>8345</v>
      </c>
      <c r="N2649" t="s">
        <v>8346</v>
      </c>
    </row>
    <row r="2650" spans="1:14" x14ac:dyDescent="0.25">
      <c r="A2650" s="3">
        <v>2647</v>
      </c>
      <c r="B2650" t="s">
        <v>1808</v>
      </c>
      <c r="C2650" t="s">
        <v>1809</v>
      </c>
      <c r="D2650" t="s">
        <v>1810</v>
      </c>
      <c r="E2650" t="s">
        <v>12</v>
      </c>
      <c r="F2650" t="s">
        <v>1811</v>
      </c>
      <c r="G2650" s="1">
        <v>43962</v>
      </c>
      <c r="H2650" s="1">
        <v>43991</v>
      </c>
      <c r="I2650" s="1">
        <v>45451</v>
      </c>
      <c r="J2650" s="966" t="s">
        <v>8345</v>
      </c>
      <c r="K2650" t="s">
        <v>8347</v>
      </c>
      <c r="L2650" t="s">
        <v>12</v>
      </c>
      <c r="M2650" t="s">
        <v>8345</v>
      </c>
      <c r="N2650" t="s">
        <v>8346</v>
      </c>
    </row>
    <row r="2651" spans="1:14" x14ac:dyDescent="0.25">
      <c r="A2651" s="3">
        <v>2648</v>
      </c>
      <c r="B2651" t="s">
        <v>1808</v>
      </c>
      <c r="C2651" t="s">
        <v>1809</v>
      </c>
      <c r="D2651" t="s">
        <v>1810</v>
      </c>
      <c r="E2651" t="s">
        <v>12</v>
      </c>
      <c r="F2651" t="s">
        <v>1811</v>
      </c>
      <c r="G2651" s="1">
        <v>43962</v>
      </c>
      <c r="H2651" s="1">
        <v>43991</v>
      </c>
      <c r="I2651" s="1">
        <v>45451</v>
      </c>
      <c r="J2651" s="966" t="s">
        <v>8348</v>
      </c>
      <c r="K2651" t="s">
        <v>8350</v>
      </c>
      <c r="L2651" t="s">
        <v>12</v>
      </c>
      <c r="M2651" t="s">
        <v>8348</v>
      </c>
      <c r="N2651" t="s">
        <v>8349</v>
      </c>
    </row>
    <row r="2652" spans="1:14" x14ac:dyDescent="0.25">
      <c r="A2652" s="3">
        <v>2649</v>
      </c>
      <c r="B2652" t="s">
        <v>1808</v>
      </c>
      <c r="C2652" t="s">
        <v>1809</v>
      </c>
      <c r="D2652" t="s">
        <v>1810</v>
      </c>
      <c r="E2652" t="s">
        <v>12</v>
      </c>
      <c r="F2652" t="s">
        <v>1811</v>
      </c>
      <c r="G2652" s="1">
        <v>43962</v>
      </c>
      <c r="H2652" s="1">
        <v>43991</v>
      </c>
      <c r="I2652" s="1">
        <v>45451</v>
      </c>
      <c r="J2652" s="966" t="s">
        <v>8348</v>
      </c>
      <c r="K2652" t="s">
        <v>8350</v>
      </c>
      <c r="L2652" t="s">
        <v>12</v>
      </c>
      <c r="M2652" t="s">
        <v>8348</v>
      </c>
      <c r="N2652" t="s">
        <v>8349</v>
      </c>
    </row>
    <row r="2653" spans="1:14" x14ac:dyDescent="0.25">
      <c r="A2653" s="3">
        <v>2650</v>
      </c>
      <c r="B2653" t="s">
        <v>1795</v>
      </c>
      <c r="C2653" t="s">
        <v>1796</v>
      </c>
      <c r="D2653" t="s">
        <v>1797</v>
      </c>
      <c r="E2653" t="s">
        <v>12</v>
      </c>
      <c r="F2653" t="s">
        <v>1798</v>
      </c>
      <c r="G2653" s="1">
        <v>43962</v>
      </c>
      <c r="H2653" s="1">
        <v>43986</v>
      </c>
      <c r="I2653" s="1">
        <v>45446</v>
      </c>
      <c r="J2653" s="966" t="s">
        <v>8323</v>
      </c>
      <c r="K2653" t="s">
        <v>8325</v>
      </c>
      <c r="L2653" t="s">
        <v>12</v>
      </c>
      <c r="M2653" t="s">
        <v>8323</v>
      </c>
      <c r="N2653" t="s">
        <v>8324</v>
      </c>
    </row>
    <row r="2654" spans="1:14" x14ac:dyDescent="0.25">
      <c r="A2654" s="3">
        <v>2651</v>
      </c>
      <c r="B2654" t="s">
        <v>1795</v>
      </c>
      <c r="C2654" t="s">
        <v>1796</v>
      </c>
      <c r="D2654" t="s">
        <v>1797</v>
      </c>
      <c r="E2654" t="s">
        <v>12</v>
      </c>
      <c r="F2654" t="s">
        <v>1798</v>
      </c>
      <c r="G2654" s="1">
        <v>43962</v>
      </c>
      <c r="H2654" s="1">
        <v>43986</v>
      </c>
      <c r="I2654" s="1">
        <v>45446</v>
      </c>
      <c r="J2654" s="966" t="s">
        <v>8326</v>
      </c>
      <c r="K2654" t="s">
        <v>8328</v>
      </c>
      <c r="L2654" t="s">
        <v>12</v>
      </c>
      <c r="M2654" t="s">
        <v>8326</v>
      </c>
      <c r="N2654" t="s">
        <v>8327</v>
      </c>
    </row>
    <row r="2655" spans="1:14" x14ac:dyDescent="0.25">
      <c r="A2655" s="3">
        <v>2652</v>
      </c>
      <c r="B2655" t="s">
        <v>1755</v>
      </c>
      <c r="C2655" t="s">
        <v>1756</v>
      </c>
      <c r="D2655" t="s">
        <v>1757</v>
      </c>
      <c r="E2655" t="s">
        <v>12</v>
      </c>
      <c r="F2655" t="s">
        <v>1807</v>
      </c>
      <c r="G2655" s="1">
        <v>43962</v>
      </c>
      <c r="H2655" s="1">
        <v>43991</v>
      </c>
      <c r="I2655" s="1">
        <v>45451</v>
      </c>
      <c r="J2655" s="966" t="s">
        <v>8338</v>
      </c>
      <c r="K2655" t="s">
        <v>8340</v>
      </c>
      <c r="L2655" t="s">
        <v>12</v>
      </c>
      <c r="M2655" t="s">
        <v>8338</v>
      </c>
      <c r="N2655" t="s">
        <v>8339</v>
      </c>
    </row>
    <row r="2656" spans="1:14" x14ac:dyDescent="0.25">
      <c r="A2656" s="3">
        <v>2653</v>
      </c>
      <c r="B2656" t="s">
        <v>1755</v>
      </c>
      <c r="C2656" t="s">
        <v>1756</v>
      </c>
      <c r="D2656" t="s">
        <v>1757</v>
      </c>
      <c r="E2656" t="s">
        <v>12</v>
      </c>
      <c r="F2656" t="s">
        <v>1807</v>
      </c>
      <c r="G2656" s="1">
        <v>43962</v>
      </c>
      <c r="H2656" s="1">
        <v>43991</v>
      </c>
      <c r="I2656" s="1">
        <v>45451</v>
      </c>
      <c r="J2656" s="966" t="s">
        <v>8338</v>
      </c>
      <c r="K2656" t="s">
        <v>8340</v>
      </c>
      <c r="L2656" t="s">
        <v>12</v>
      </c>
      <c r="M2656" t="s">
        <v>8338</v>
      </c>
      <c r="N2656" t="s">
        <v>8339</v>
      </c>
    </row>
    <row r="2657" spans="1:14" x14ac:dyDescent="0.25">
      <c r="A2657" s="3">
        <v>2654</v>
      </c>
      <c r="B2657" t="s">
        <v>1791</v>
      </c>
      <c r="C2657" t="s">
        <v>1792</v>
      </c>
      <c r="D2657" t="s">
        <v>1793</v>
      </c>
      <c r="E2657" t="s">
        <v>12</v>
      </c>
      <c r="F2657" t="s">
        <v>1794</v>
      </c>
      <c r="G2657" s="1">
        <v>43962</v>
      </c>
      <c r="H2657" s="1">
        <v>43986</v>
      </c>
      <c r="I2657" s="1">
        <v>45446</v>
      </c>
      <c r="J2657" s="966" t="s">
        <v>8314</v>
      </c>
      <c r="K2657" t="s">
        <v>8316</v>
      </c>
      <c r="L2657" t="s">
        <v>12</v>
      </c>
      <c r="M2657" t="s">
        <v>8314</v>
      </c>
      <c r="N2657" t="s">
        <v>8315</v>
      </c>
    </row>
    <row r="2658" spans="1:14" x14ac:dyDescent="0.25">
      <c r="A2658" s="3">
        <v>2655</v>
      </c>
      <c r="B2658" t="s">
        <v>1791</v>
      </c>
      <c r="C2658" t="s">
        <v>1792</v>
      </c>
      <c r="D2658" t="s">
        <v>1793</v>
      </c>
      <c r="E2658" t="s">
        <v>12</v>
      </c>
      <c r="F2658" t="s">
        <v>1794</v>
      </c>
      <c r="G2658" s="1">
        <v>43962</v>
      </c>
      <c r="H2658" s="1">
        <v>43986</v>
      </c>
      <c r="I2658" s="1">
        <v>45446</v>
      </c>
      <c r="J2658" s="966" t="s">
        <v>8314</v>
      </c>
      <c r="K2658" t="s">
        <v>8316</v>
      </c>
      <c r="L2658" t="s">
        <v>12</v>
      </c>
      <c r="M2658" t="s">
        <v>8314</v>
      </c>
      <c r="N2658" t="s">
        <v>8315</v>
      </c>
    </row>
    <row r="2659" spans="1:14" x14ac:dyDescent="0.25">
      <c r="A2659" s="3">
        <v>2656</v>
      </c>
      <c r="B2659" t="s">
        <v>1803</v>
      </c>
      <c r="C2659" t="s">
        <v>1804</v>
      </c>
      <c r="D2659" t="s">
        <v>1805</v>
      </c>
      <c r="E2659" t="s">
        <v>12</v>
      </c>
      <c r="F2659" t="s">
        <v>1806</v>
      </c>
      <c r="G2659" s="1">
        <v>43962</v>
      </c>
      <c r="H2659" s="1">
        <v>43991</v>
      </c>
      <c r="I2659" s="1">
        <v>45451</v>
      </c>
      <c r="J2659" s="966" t="s">
        <v>8333</v>
      </c>
      <c r="K2659" t="s">
        <v>8335</v>
      </c>
      <c r="L2659" t="s">
        <v>12</v>
      </c>
      <c r="M2659" t="s">
        <v>8333</v>
      </c>
      <c r="N2659" t="s">
        <v>8334</v>
      </c>
    </row>
    <row r="2660" spans="1:14" x14ac:dyDescent="0.25">
      <c r="A2660" s="3">
        <v>2657</v>
      </c>
      <c r="B2660" t="s">
        <v>1767</v>
      </c>
      <c r="C2660" t="s">
        <v>1768</v>
      </c>
      <c r="D2660" t="s">
        <v>1769</v>
      </c>
      <c r="E2660" t="s">
        <v>12</v>
      </c>
      <c r="F2660" t="s">
        <v>1770</v>
      </c>
      <c r="G2660" s="1">
        <v>43971</v>
      </c>
      <c r="H2660" s="1">
        <v>43994</v>
      </c>
      <c r="I2660" s="1">
        <v>45088</v>
      </c>
      <c r="J2660" s="966" t="s">
        <v>9251</v>
      </c>
      <c r="K2660" t="s">
        <v>9253</v>
      </c>
      <c r="L2660" t="s">
        <v>12</v>
      </c>
      <c r="M2660" t="s">
        <v>9251</v>
      </c>
      <c r="N2660" t="s">
        <v>9252</v>
      </c>
    </row>
    <row r="2661" spans="1:14" x14ac:dyDescent="0.25">
      <c r="A2661" s="3">
        <v>2658</v>
      </c>
      <c r="B2661" t="s">
        <v>1767</v>
      </c>
      <c r="C2661" t="s">
        <v>1768</v>
      </c>
      <c r="D2661" t="s">
        <v>1769</v>
      </c>
      <c r="E2661" t="s">
        <v>12</v>
      </c>
      <c r="F2661" t="s">
        <v>1770</v>
      </c>
      <c r="G2661" s="1">
        <v>43971</v>
      </c>
      <c r="H2661" s="1">
        <v>43994</v>
      </c>
      <c r="I2661" s="1">
        <v>45088</v>
      </c>
      <c r="J2661" s="966" t="s">
        <v>9256</v>
      </c>
      <c r="K2661" t="s">
        <v>9258</v>
      </c>
      <c r="L2661" t="s">
        <v>12</v>
      </c>
      <c r="M2661" t="s">
        <v>9256</v>
      </c>
      <c r="N2661" t="s">
        <v>9257</v>
      </c>
    </row>
    <row r="2662" spans="1:14" x14ac:dyDescent="0.25">
      <c r="A2662" s="3">
        <v>2659</v>
      </c>
      <c r="B2662" t="s">
        <v>1745</v>
      </c>
      <c r="C2662" t="s">
        <v>1746</v>
      </c>
      <c r="D2662" t="s">
        <v>1747</v>
      </c>
      <c r="E2662" t="s">
        <v>12</v>
      </c>
      <c r="F2662" t="s">
        <v>1748</v>
      </c>
      <c r="G2662" s="1">
        <v>43944</v>
      </c>
      <c r="H2662" s="1">
        <v>44012</v>
      </c>
      <c r="I2662" s="1">
        <v>44741</v>
      </c>
      <c r="J2662" s="966" t="s">
        <v>6014</v>
      </c>
      <c r="K2662" t="s">
        <v>6016</v>
      </c>
      <c r="L2662" t="s">
        <v>12</v>
      </c>
      <c r="M2662" t="s">
        <v>6014</v>
      </c>
      <c r="N2662" t="s">
        <v>6015</v>
      </c>
    </row>
    <row r="2663" spans="1:14" x14ac:dyDescent="0.25">
      <c r="A2663" s="3">
        <v>2660</v>
      </c>
      <c r="B2663" t="s">
        <v>1816</v>
      </c>
      <c r="C2663" t="s">
        <v>1817</v>
      </c>
      <c r="D2663" t="s">
        <v>1818</v>
      </c>
      <c r="E2663" t="s">
        <v>12</v>
      </c>
      <c r="F2663" t="s">
        <v>1819</v>
      </c>
      <c r="G2663" s="1">
        <v>44008</v>
      </c>
      <c r="H2663" s="1">
        <v>44013</v>
      </c>
      <c r="I2663" s="1">
        <v>45473</v>
      </c>
      <c r="J2663" s="966" t="s">
        <v>5591</v>
      </c>
      <c r="K2663" t="s">
        <v>5593</v>
      </c>
      <c r="L2663" t="s">
        <v>12</v>
      </c>
      <c r="M2663" t="s">
        <v>5591</v>
      </c>
      <c r="N2663" t="s">
        <v>5592</v>
      </c>
    </row>
    <row r="2664" spans="1:14" x14ac:dyDescent="0.25">
      <c r="A2664" s="3">
        <v>2661</v>
      </c>
      <c r="B2664" t="s">
        <v>1816</v>
      </c>
      <c r="C2664" t="s">
        <v>1817</v>
      </c>
      <c r="D2664" t="s">
        <v>1818</v>
      </c>
      <c r="E2664" t="s">
        <v>12</v>
      </c>
      <c r="F2664" t="s">
        <v>1819</v>
      </c>
      <c r="G2664" s="1">
        <v>44008</v>
      </c>
      <c r="H2664" s="1">
        <v>44013</v>
      </c>
      <c r="I2664" s="1">
        <v>45473</v>
      </c>
      <c r="J2664" s="966" t="s">
        <v>5602</v>
      </c>
      <c r="K2664" t="s">
        <v>5604</v>
      </c>
      <c r="L2664" t="s">
        <v>12</v>
      </c>
      <c r="M2664" t="s">
        <v>5602</v>
      </c>
      <c r="N2664" t="s">
        <v>5603</v>
      </c>
    </row>
    <row r="2665" spans="1:14" x14ac:dyDescent="0.25">
      <c r="A2665" s="3">
        <v>2662</v>
      </c>
      <c r="B2665" t="s">
        <v>1820</v>
      </c>
      <c r="C2665" t="s">
        <v>1821</v>
      </c>
      <c r="D2665" t="s">
        <v>1822</v>
      </c>
      <c r="E2665" t="s">
        <v>12</v>
      </c>
      <c r="F2665" t="s">
        <v>1823</v>
      </c>
      <c r="G2665" s="1">
        <v>44008</v>
      </c>
      <c r="H2665" s="1">
        <v>44013</v>
      </c>
      <c r="I2665" s="1">
        <v>45473</v>
      </c>
      <c r="J2665" s="966" t="s">
        <v>5609</v>
      </c>
      <c r="K2665" t="s">
        <v>5611</v>
      </c>
      <c r="L2665" t="s">
        <v>12</v>
      </c>
      <c r="M2665" t="s">
        <v>5609</v>
      </c>
      <c r="N2665" t="s">
        <v>5610</v>
      </c>
    </row>
    <row r="2666" spans="1:14" x14ac:dyDescent="0.25">
      <c r="A2666" s="3">
        <v>2663</v>
      </c>
      <c r="B2666" t="s">
        <v>1828</v>
      </c>
      <c r="C2666" t="s">
        <v>1829</v>
      </c>
      <c r="D2666" t="s">
        <v>1830</v>
      </c>
      <c r="E2666" t="s">
        <v>12</v>
      </c>
      <c r="F2666" t="s">
        <v>1831</v>
      </c>
      <c r="G2666" s="1">
        <v>43999</v>
      </c>
      <c r="H2666" s="1">
        <v>44013</v>
      </c>
      <c r="I2666" s="1">
        <v>45107</v>
      </c>
      <c r="J2666" s="966" t="s">
        <v>9300</v>
      </c>
      <c r="K2666" t="s">
        <v>9302</v>
      </c>
      <c r="L2666" t="s">
        <v>12</v>
      </c>
      <c r="M2666" t="s">
        <v>9300</v>
      </c>
      <c r="N2666" t="s">
        <v>9301</v>
      </c>
    </row>
    <row r="2667" spans="1:14" x14ac:dyDescent="0.25">
      <c r="A2667" s="3">
        <v>2664</v>
      </c>
      <c r="B2667" t="s">
        <v>1824</v>
      </c>
      <c r="C2667" t="s">
        <v>1825</v>
      </c>
      <c r="D2667" t="s">
        <v>1826</v>
      </c>
      <c r="E2667" t="s">
        <v>12</v>
      </c>
      <c r="F2667" t="s">
        <v>1827</v>
      </c>
      <c r="G2667" s="1">
        <v>43999</v>
      </c>
      <c r="H2667" s="1">
        <v>44013</v>
      </c>
      <c r="I2667" s="1">
        <v>45107</v>
      </c>
      <c r="J2667" s="966" t="s">
        <v>9290</v>
      </c>
      <c r="K2667" t="s">
        <v>9292</v>
      </c>
      <c r="L2667" t="s">
        <v>12</v>
      </c>
      <c r="M2667" t="s">
        <v>9290</v>
      </c>
      <c r="N2667" t="s">
        <v>9291</v>
      </c>
    </row>
    <row r="2668" spans="1:14" x14ac:dyDescent="0.25">
      <c r="A2668" s="3">
        <v>2665</v>
      </c>
      <c r="B2668" t="s">
        <v>1824</v>
      </c>
      <c r="C2668" t="s">
        <v>1825</v>
      </c>
      <c r="D2668" t="s">
        <v>1826</v>
      </c>
      <c r="E2668" t="s">
        <v>12</v>
      </c>
      <c r="F2668" t="s">
        <v>1827</v>
      </c>
      <c r="G2668" s="1">
        <v>43999</v>
      </c>
      <c r="H2668" s="1">
        <v>44013</v>
      </c>
      <c r="I2668" s="1">
        <v>45107</v>
      </c>
      <c r="J2668" s="966" t="s">
        <v>9294</v>
      </c>
      <c r="K2668" t="s">
        <v>9296</v>
      </c>
      <c r="L2668" t="s">
        <v>12</v>
      </c>
      <c r="M2668" t="s">
        <v>9294</v>
      </c>
      <c r="N2668" t="s">
        <v>9295</v>
      </c>
    </row>
    <row r="2669" spans="1:14" x14ac:dyDescent="0.25">
      <c r="A2669" s="3">
        <v>2666</v>
      </c>
      <c r="B2669" t="s">
        <v>1824</v>
      </c>
      <c r="C2669" t="s">
        <v>1825</v>
      </c>
      <c r="D2669" t="s">
        <v>1826</v>
      </c>
      <c r="E2669" t="s">
        <v>12</v>
      </c>
      <c r="F2669" t="s">
        <v>1827</v>
      </c>
      <c r="G2669" s="1">
        <v>43999</v>
      </c>
      <c r="H2669" s="1">
        <v>44013</v>
      </c>
      <c r="I2669" s="1">
        <v>45107</v>
      </c>
      <c r="J2669" s="966" t="s">
        <v>9297</v>
      </c>
      <c r="K2669" t="s">
        <v>9299</v>
      </c>
      <c r="L2669" t="s">
        <v>12</v>
      </c>
      <c r="M2669" t="s">
        <v>9297</v>
      </c>
      <c r="N2669" t="s">
        <v>9298</v>
      </c>
    </row>
    <row r="2670" spans="1:14" x14ac:dyDescent="0.25">
      <c r="A2670" s="3">
        <v>2667</v>
      </c>
      <c r="B2670" t="s">
        <v>1861</v>
      </c>
      <c r="C2670" t="s">
        <v>1862</v>
      </c>
      <c r="D2670" t="s">
        <v>1863</v>
      </c>
      <c r="E2670" t="s">
        <v>12</v>
      </c>
      <c r="F2670" t="s">
        <v>1864</v>
      </c>
      <c r="G2670" s="1">
        <v>43994</v>
      </c>
      <c r="H2670" s="1">
        <v>43997</v>
      </c>
      <c r="I2670" s="1">
        <v>44726</v>
      </c>
      <c r="J2670" s="966" t="s">
        <v>15190</v>
      </c>
      <c r="K2670" t="s">
        <v>15191</v>
      </c>
      <c r="L2670" t="s">
        <v>12</v>
      </c>
      <c r="M2670" t="s">
        <v>15190</v>
      </c>
      <c r="N2670" t="s">
        <v>15192</v>
      </c>
    </row>
    <row r="2671" spans="1:14" x14ac:dyDescent="0.25">
      <c r="A2671" s="3">
        <v>2668</v>
      </c>
      <c r="B2671" t="s">
        <v>1861</v>
      </c>
      <c r="C2671" t="s">
        <v>1862</v>
      </c>
      <c r="D2671" t="s">
        <v>1863</v>
      </c>
      <c r="E2671" t="s">
        <v>12</v>
      </c>
      <c r="F2671" t="s">
        <v>1864</v>
      </c>
      <c r="G2671" s="1">
        <v>43994</v>
      </c>
      <c r="H2671" s="1">
        <v>43997</v>
      </c>
      <c r="I2671" s="1">
        <v>44726</v>
      </c>
      <c r="J2671" s="966" t="s">
        <v>15190</v>
      </c>
      <c r="K2671" t="s">
        <v>15191</v>
      </c>
      <c r="L2671" t="s">
        <v>12</v>
      </c>
      <c r="M2671" t="s">
        <v>15190</v>
      </c>
      <c r="N2671" t="s">
        <v>15192</v>
      </c>
    </row>
    <row r="2672" spans="1:14" x14ac:dyDescent="0.25">
      <c r="A2672" s="3">
        <v>2669</v>
      </c>
      <c r="B2672" t="s">
        <v>1861</v>
      </c>
      <c r="C2672" t="s">
        <v>1862</v>
      </c>
      <c r="D2672" t="s">
        <v>1863</v>
      </c>
      <c r="E2672" t="s">
        <v>12</v>
      </c>
      <c r="F2672" t="s">
        <v>1864</v>
      </c>
      <c r="G2672" s="1">
        <v>43994</v>
      </c>
      <c r="H2672" s="1">
        <v>43997</v>
      </c>
      <c r="I2672" s="1">
        <v>44726</v>
      </c>
      <c r="J2672" s="966" t="s">
        <v>15193</v>
      </c>
      <c r="K2672" t="s">
        <v>15194</v>
      </c>
      <c r="L2672" t="s">
        <v>12</v>
      </c>
      <c r="M2672" t="s">
        <v>15193</v>
      </c>
      <c r="N2672" t="s">
        <v>15195</v>
      </c>
    </row>
    <row r="2673" spans="1:14" x14ac:dyDescent="0.25">
      <c r="A2673" s="3">
        <v>2670</v>
      </c>
      <c r="B2673" t="s">
        <v>1861</v>
      </c>
      <c r="C2673" t="s">
        <v>1862</v>
      </c>
      <c r="D2673" t="s">
        <v>1863</v>
      </c>
      <c r="E2673" t="s">
        <v>12</v>
      </c>
      <c r="F2673" t="s">
        <v>1864</v>
      </c>
      <c r="G2673" s="1">
        <v>43994</v>
      </c>
      <c r="H2673" s="1">
        <v>43997</v>
      </c>
      <c r="I2673" s="1">
        <v>44726</v>
      </c>
      <c r="J2673" s="966" t="s">
        <v>15193</v>
      </c>
      <c r="K2673" t="s">
        <v>15194</v>
      </c>
      <c r="L2673" t="s">
        <v>12</v>
      </c>
      <c r="M2673" t="s">
        <v>15193</v>
      </c>
      <c r="N2673" t="s">
        <v>15195</v>
      </c>
    </row>
    <row r="2674" spans="1:14" x14ac:dyDescent="0.25">
      <c r="A2674" s="3">
        <v>2671</v>
      </c>
      <c r="B2674" t="s">
        <v>1861</v>
      </c>
      <c r="C2674" t="s">
        <v>1862</v>
      </c>
      <c r="D2674" t="s">
        <v>1863</v>
      </c>
      <c r="E2674" t="s">
        <v>12</v>
      </c>
      <c r="F2674" t="s">
        <v>1864</v>
      </c>
      <c r="G2674" s="1">
        <v>43994</v>
      </c>
      <c r="H2674" s="1">
        <v>43997</v>
      </c>
      <c r="I2674" s="1">
        <v>44726</v>
      </c>
      <c r="J2674" s="966" t="s">
        <v>15196</v>
      </c>
      <c r="K2674" t="s">
        <v>15197</v>
      </c>
      <c r="L2674" t="s">
        <v>12</v>
      </c>
      <c r="M2674" t="s">
        <v>15196</v>
      </c>
      <c r="N2674" t="s">
        <v>15198</v>
      </c>
    </row>
    <row r="2675" spans="1:14" x14ac:dyDescent="0.25">
      <c r="A2675" s="3">
        <v>2672</v>
      </c>
      <c r="B2675" t="s">
        <v>1861</v>
      </c>
      <c r="C2675" t="s">
        <v>1862</v>
      </c>
      <c r="D2675" t="s">
        <v>1863</v>
      </c>
      <c r="E2675" t="s">
        <v>12</v>
      </c>
      <c r="F2675" t="s">
        <v>1864</v>
      </c>
      <c r="G2675" s="1">
        <v>43994</v>
      </c>
      <c r="H2675" s="1">
        <v>43997</v>
      </c>
      <c r="I2675" s="1">
        <v>44726</v>
      </c>
      <c r="J2675" s="966" t="s">
        <v>15196</v>
      </c>
      <c r="K2675" t="s">
        <v>15197</v>
      </c>
      <c r="L2675" t="s">
        <v>12</v>
      </c>
      <c r="M2675" t="s">
        <v>15196</v>
      </c>
      <c r="N2675" t="s">
        <v>15198</v>
      </c>
    </row>
    <row r="2676" spans="1:14" x14ac:dyDescent="0.25">
      <c r="A2676" s="3">
        <v>2673</v>
      </c>
      <c r="B2676" t="s">
        <v>1861</v>
      </c>
      <c r="C2676" t="s">
        <v>1862</v>
      </c>
      <c r="D2676" t="s">
        <v>1863</v>
      </c>
      <c r="E2676" t="s">
        <v>12</v>
      </c>
      <c r="F2676" t="s">
        <v>1864</v>
      </c>
      <c r="G2676" s="1">
        <v>43994</v>
      </c>
      <c r="H2676" s="1">
        <v>43997</v>
      </c>
      <c r="I2676" s="1">
        <v>44726</v>
      </c>
      <c r="J2676" s="966" t="s">
        <v>15199</v>
      </c>
      <c r="K2676" t="s">
        <v>15200</v>
      </c>
      <c r="L2676" t="s">
        <v>12</v>
      </c>
      <c r="M2676" t="s">
        <v>15199</v>
      </c>
      <c r="N2676" t="s">
        <v>15201</v>
      </c>
    </row>
    <row r="2677" spans="1:14" x14ac:dyDescent="0.25">
      <c r="A2677" s="3">
        <v>2674</v>
      </c>
      <c r="B2677" t="s">
        <v>1861</v>
      </c>
      <c r="C2677" t="s">
        <v>1862</v>
      </c>
      <c r="D2677" t="s">
        <v>1863</v>
      </c>
      <c r="E2677" t="s">
        <v>12</v>
      </c>
      <c r="F2677" t="s">
        <v>1864</v>
      </c>
      <c r="G2677" s="1">
        <v>43994</v>
      </c>
      <c r="H2677" s="1">
        <v>43997</v>
      </c>
      <c r="I2677" s="1">
        <v>44726</v>
      </c>
      <c r="J2677" s="966" t="s">
        <v>15199</v>
      </c>
      <c r="K2677" t="s">
        <v>15200</v>
      </c>
      <c r="L2677" t="s">
        <v>12</v>
      </c>
      <c r="M2677" t="s">
        <v>15199</v>
      </c>
      <c r="N2677" t="s">
        <v>15201</v>
      </c>
    </row>
    <row r="2678" spans="1:14" x14ac:dyDescent="0.25">
      <c r="A2678" s="3">
        <v>2675</v>
      </c>
      <c r="B2678" t="s">
        <v>1861</v>
      </c>
      <c r="C2678" t="s">
        <v>1862</v>
      </c>
      <c r="D2678" t="s">
        <v>1863</v>
      </c>
      <c r="E2678" t="s">
        <v>12</v>
      </c>
      <c r="F2678" t="s">
        <v>1864</v>
      </c>
      <c r="G2678" s="1">
        <v>43994</v>
      </c>
      <c r="H2678" s="1">
        <v>43997</v>
      </c>
      <c r="I2678" s="1">
        <v>44726</v>
      </c>
      <c r="J2678" s="966" t="s">
        <v>15202</v>
      </c>
      <c r="K2678" t="s">
        <v>15203</v>
      </c>
      <c r="L2678" t="s">
        <v>12</v>
      </c>
      <c r="M2678" t="s">
        <v>15202</v>
      </c>
      <c r="N2678" t="s">
        <v>15204</v>
      </c>
    </row>
    <row r="2679" spans="1:14" x14ac:dyDescent="0.25">
      <c r="A2679" s="3">
        <v>2676</v>
      </c>
      <c r="B2679" t="s">
        <v>1861</v>
      </c>
      <c r="C2679" t="s">
        <v>1862</v>
      </c>
      <c r="D2679" t="s">
        <v>1863</v>
      </c>
      <c r="E2679" t="s">
        <v>12</v>
      </c>
      <c r="F2679" t="s">
        <v>1864</v>
      </c>
      <c r="G2679" s="1">
        <v>43994</v>
      </c>
      <c r="H2679" s="1">
        <v>43997</v>
      </c>
      <c r="I2679" s="1">
        <v>44726</v>
      </c>
      <c r="J2679" s="966" t="s">
        <v>15202</v>
      </c>
      <c r="K2679" t="s">
        <v>15203</v>
      </c>
      <c r="L2679" t="s">
        <v>12</v>
      </c>
      <c r="M2679" t="s">
        <v>15202</v>
      </c>
      <c r="N2679" t="s">
        <v>15204</v>
      </c>
    </row>
    <row r="2680" spans="1:14" x14ac:dyDescent="0.25">
      <c r="A2680" s="3">
        <v>2677</v>
      </c>
      <c r="B2680" t="s">
        <v>1861</v>
      </c>
      <c r="C2680" t="s">
        <v>1862</v>
      </c>
      <c r="D2680" t="s">
        <v>1863</v>
      </c>
      <c r="E2680" t="s">
        <v>12</v>
      </c>
      <c r="F2680" t="s">
        <v>1864</v>
      </c>
      <c r="G2680" s="1">
        <v>43994</v>
      </c>
      <c r="H2680" s="1">
        <v>43997</v>
      </c>
      <c r="I2680" s="1">
        <v>44726</v>
      </c>
      <c r="J2680" s="966" t="s">
        <v>15205</v>
      </c>
      <c r="K2680" t="s">
        <v>15206</v>
      </c>
      <c r="L2680" t="s">
        <v>12</v>
      </c>
      <c r="M2680" t="s">
        <v>15205</v>
      </c>
      <c r="N2680" t="s">
        <v>15207</v>
      </c>
    </row>
    <row r="2681" spans="1:14" x14ac:dyDescent="0.25">
      <c r="A2681" s="3">
        <v>2678</v>
      </c>
      <c r="B2681" t="s">
        <v>1861</v>
      </c>
      <c r="C2681" t="s">
        <v>1862</v>
      </c>
      <c r="D2681" t="s">
        <v>1863</v>
      </c>
      <c r="E2681" t="s">
        <v>12</v>
      </c>
      <c r="F2681" t="s">
        <v>1864</v>
      </c>
      <c r="G2681" s="1">
        <v>43994</v>
      </c>
      <c r="H2681" s="1">
        <v>43997</v>
      </c>
      <c r="I2681" s="1">
        <v>44726</v>
      </c>
      <c r="J2681" s="966" t="s">
        <v>15205</v>
      </c>
      <c r="K2681" t="s">
        <v>15206</v>
      </c>
      <c r="L2681" t="s">
        <v>12</v>
      </c>
      <c r="M2681" t="s">
        <v>15205</v>
      </c>
      <c r="N2681" t="s">
        <v>15207</v>
      </c>
    </row>
    <row r="2682" spans="1:14" x14ac:dyDescent="0.25">
      <c r="A2682" s="3">
        <v>2679</v>
      </c>
      <c r="B2682" t="s">
        <v>1861</v>
      </c>
      <c r="C2682" t="s">
        <v>1862</v>
      </c>
      <c r="D2682" t="s">
        <v>1863</v>
      </c>
      <c r="E2682" t="s">
        <v>12</v>
      </c>
      <c r="F2682" t="s">
        <v>1864</v>
      </c>
      <c r="G2682" s="1">
        <v>43994</v>
      </c>
      <c r="H2682" s="1">
        <v>43997</v>
      </c>
      <c r="I2682" s="1">
        <v>44726</v>
      </c>
      <c r="J2682" s="966" t="s">
        <v>15208</v>
      </c>
      <c r="K2682" t="s">
        <v>15209</v>
      </c>
      <c r="L2682" t="s">
        <v>12</v>
      </c>
      <c r="M2682" t="s">
        <v>15208</v>
      </c>
      <c r="N2682" t="s">
        <v>15210</v>
      </c>
    </row>
    <row r="2683" spans="1:14" x14ac:dyDescent="0.25">
      <c r="A2683" s="3">
        <v>2680</v>
      </c>
      <c r="B2683" t="s">
        <v>1861</v>
      </c>
      <c r="C2683" t="s">
        <v>1862</v>
      </c>
      <c r="D2683" t="s">
        <v>1863</v>
      </c>
      <c r="E2683" t="s">
        <v>12</v>
      </c>
      <c r="F2683" t="s">
        <v>1864</v>
      </c>
      <c r="G2683" s="1">
        <v>43994</v>
      </c>
      <c r="H2683" s="1">
        <v>43997</v>
      </c>
      <c r="I2683" s="1">
        <v>44726</v>
      </c>
      <c r="J2683" s="966" t="s">
        <v>15208</v>
      </c>
      <c r="K2683" t="s">
        <v>15209</v>
      </c>
      <c r="L2683" t="s">
        <v>12</v>
      </c>
      <c r="M2683" t="s">
        <v>15208</v>
      </c>
      <c r="N2683" t="s">
        <v>15210</v>
      </c>
    </row>
    <row r="2684" spans="1:14" x14ac:dyDescent="0.25">
      <c r="A2684" s="3">
        <v>2681</v>
      </c>
      <c r="B2684" t="s">
        <v>1861</v>
      </c>
      <c r="C2684" t="s">
        <v>1862</v>
      </c>
      <c r="D2684" t="s">
        <v>1863</v>
      </c>
      <c r="E2684" t="s">
        <v>12</v>
      </c>
      <c r="F2684" t="s">
        <v>1864</v>
      </c>
      <c r="G2684" s="1">
        <v>43994</v>
      </c>
      <c r="H2684" s="1">
        <v>43997</v>
      </c>
      <c r="I2684" s="1">
        <v>44726</v>
      </c>
      <c r="J2684" s="966" t="s">
        <v>15211</v>
      </c>
      <c r="K2684" t="s">
        <v>15212</v>
      </c>
      <c r="L2684" t="s">
        <v>12</v>
      </c>
      <c r="M2684" t="s">
        <v>15211</v>
      </c>
      <c r="N2684" t="s">
        <v>15213</v>
      </c>
    </row>
    <row r="2685" spans="1:14" x14ac:dyDescent="0.25">
      <c r="A2685" s="3">
        <v>2682</v>
      </c>
      <c r="B2685" t="s">
        <v>1861</v>
      </c>
      <c r="C2685" t="s">
        <v>1862</v>
      </c>
      <c r="D2685" t="s">
        <v>1863</v>
      </c>
      <c r="E2685" t="s">
        <v>12</v>
      </c>
      <c r="F2685" t="s">
        <v>1864</v>
      </c>
      <c r="G2685" s="1">
        <v>43994</v>
      </c>
      <c r="H2685" s="1">
        <v>43997</v>
      </c>
      <c r="I2685" s="1">
        <v>44726</v>
      </c>
      <c r="J2685" s="966" t="s">
        <v>15211</v>
      </c>
      <c r="K2685" t="s">
        <v>15212</v>
      </c>
      <c r="L2685" t="s">
        <v>12</v>
      </c>
      <c r="M2685" t="s">
        <v>15211</v>
      </c>
      <c r="N2685" t="s">
        <v>15213</v>
      </c>
    </row>
    <row r="2686" spans="1:14" x14ac:dyDescent="0.25">
      <c r="A2686" s="3">
        <v>2683</v>
      </c>
      <c r="B2686" t="s">
        <v>1861</v>
      </c>
      <c r="C2686" t="s">
        <v>1862</v>
      </c>
      <c r="D2686" t="s">
        <v>1863</v>
      </c>
      <c r="E2686" t="s">
        <v>12</v>
      </c>
      <c r="F2686" t="s">
        <v>1864</v>
      </c>
      <c r="G2686" s="1">
        <v>43994</v>
      </c>
      <c r="H2686" s="1">
        <v>43997</v>
      </c>
      <c r="I2686" s="1">
        <v>44726</v>
      </c>
      <c r="J2686" s="966" t="s">
        <v>15214</v>
      </c>
      <c r="K2686" t="s">
        <v>15215</v>
      </c>
      <c r="L2686" t="s">
        <v>12</v>
      </c>
      <c r="M2686" t="s">
        <v>15214</v>
      </c>
      <c r="N2686" t="s">
        <v>15216</v>
      </c>
    </row>
    <row r="2687" spans="1:14" x14ac:dyDescent="0.25">
      <c r="A2687" s="3">
        <v>2684</v>
      </c>
      <c r="B2687" t="s">
        <v>1861</v>
      </c>
      <c r="C2687" t="s">
        <v>1862</v>
      </c>
      <c r="D2687" t="s">
        <v>1863</v>
      </c>
      <c r="E2687" t="s">
        <v>12</v>
      </c>
      <c r="F2687" t="s">
        <v>1864</v>
      </c>
      <c r="G2687" s="1">
        <v>43994</v>
      </c>
      <c r="H2687" s="1">
        <v>43997</v>
      </c>
      <c r="I2687" s="1">
        <v>44726</v>
      </c>
      <c r="J2687" s="966" t="s">
        <v>15214</v>
      </c>
      <c r="K2687" t="s">
        <v>15215</v>
      </c>
      <c r="L2687" t="s">
        <v>12</v>
      </c>
      <c r="M2687" t="s">
        <v>15214</v>
      </c>
      <c r="N2687" t="s">
        <v>15216</v>
      </c>
    </row>
    <row r="2688" spans="1:14" x14ac:dyDescent="0.25">
      <c r="A2688" s="3">
        <v>2685</v>
      </c>
      <c r="B2688" t="s">
        <v>1861</v>
      </c>
      <c r="C2688" t="s">
        <v>1862</v>
      </c>
      <c r="D2688" t="s">
        <v>1863</v>
      </c>
      <c r="E2688" t="s">
        <v>12</v>
      </c>
      <c r="F2688" t="s">
        <v>1864</v>
      </c>
      <c r="G2688" s="1">
        <v>43994</v>
      </c>
      <c r="H2688" s="1">
        <v>43997</v>
      </c>
      <c r="I2688" s="1">
        <v>44726</v>
      </c>
      <c r="J2688" s="966" t="s">
        <v>15217</v>
      </c>
      <c r="K2688" t="s">
        <v>15218</v>
      </c>
      <c r="L2688" t="s">
        <v>12</v>
      </c>
      <c r="M2688" t="s">
        <v>15217</v>
      </c>
      <c r="N2688" t="s">
        <v>15219</v>
      </c>
    </row>
    <row r="2689" spans="1:14" x14ac:dyDescent="0.25">
      <c r="A2689" s="3">
        <v>2686</v>
      </c>
      <c r="B2689" t="s">
        <v>1861</v>
      </c>
      <c r="C2689" t="s">
        <v>1862</v>
      </c>
      <c r="D2689" t="s">
        <v>1863</v>
      </c>
      <c r="E2689" t="s">
        <v>12</v>
      </c>
      <c r="F2689" t="s">
        <v>1864</v>
      </c>
      <c r="G2689" s="1">
        <v>43994</v>
      </c>
      <c r="H2689" s="1">
        <v>43997</v>
      </c>
      <c r="I2689" s="1">
        <v>44726</v>
      </c>
      <c r="J2689" s="966" t="s">
        <v>15217</v>
      </c>
      <c r="K2689" t="s">
        <v>15218</v>
      </c>
      <c r="L2689" t="s">
        <v>12</v>
      </c>
      <c r="M2689" t="s">
        <v>15217</v>
      </c>
      <c r="N2689" t="s">
        <v>15219</v>
      </c>
    </row>
    <row r="2690" spans="1:14" x14ac:dyDescent="0.25">
      <c r="A2690" s="3">
        <v>2687</v>
      </c>
      <c r="B2690" t="s">
        <v>1861</v>
      </c>
      <c r="C2690" t="s">
        <v>1862</v>
      </c>
      <c r="D2690" t="s">
        <v>1863</v>
      </c>
      <c r="E2690" t="s">
        <v>12</v>
      </c>
      <c r="F2690" t="s">
        <v>1864</v>
      </c>
      <c r="G2690" s="1">
        <v>43994</v>
      </c>
      <c r="H2690" s="1">
        <v>43997</v>
      </c>
      <c r="I2690" s="1">
        <v>44726</v>
      </c>
      <c r="J2690" s="966" t="s">
        <v>15220</v>
      </c>
      <c r="K2690" t="s">
        <v>15221</v>
      </c>
      <c r="L2690" t="s">
        <v>12</v>
      </c>
      <c r="M2690" t="s">
        <v>15220</v>
      </c>
      <c r="N2690" t="s">
        <v>15222</v>
      </c>
    </row>
    <row r="2691" spans="1:14" x14ac:dyDescent="0.25">
      <c r="A2691" s="3">
        <v>2688</v>
      </c>
      <c r="B2691" t="s">
        <v>1861</v>
      </c>
      <c r="C2691" t="s">
        <v>1862</v>
      </c>
      <c r="D2691" t="s">
        <v>1863</v>
      </c>
      <c r="E2691" t="s">
        <v>12</v>
      </c>
      <c r="F2691" t="s">
        <v>1864</v>
      </c>
      <c r="G2691" s="1">
        <v>43994</v>
      </c>
      <c r="H2691" s="1">
        <v>43997</v>
      </c>
      <c r="I2691" s="1">
        <v>44726</v>
      </c>
      <c r="J2691" s="966" t="s">
        <v>15220</v>
      </c>
      <c r="K2691" t="s">
        <v>15221</v>
      </c>
      <c r="L2691" t="s">
        <v>12</v>
      </c>
      <c r="M2691" t="s">
        <v>15220</v>
      </c>
      <c r="N2691" t="s">
        <v>15222</v>
      </c>
    </row>
    <row r="2692" spans="1:14" x14ac:dyDescent="0.25">
      <c r="A2692" s="3">
        <v>2689</v>
      </c>
      <c r="B2692" t="s">
        <v>1861</v>
      </c>
      <c r="C2692" t="s">
        <v>1862</v>
      </c>
      <c r="D2692" t="s">
        <v>1863</v>
      </c>
      <c r="E2692" t="s">
        <v>12</v>
      </c>
      <c r="F2692" t="s">
        <v>1864</v>
      </c>
      <c r="G2692" s="1">
        <v>43994</v>
      </c>
      <c r="H2692" s="1">
        <v>43997</v>
      </c>
      <c r="I2692" s="1">
        <v>44726</v>
      </c>
      <c r="J2692" s="966" t="s">
        <v>15223</v>
      </c>
      <c r="K2692" t="s">
        <v>15224</v>
      </c>
      <c r="L2692" t="s">
        <v>12</v>
      </c>
      <c r="M2692" t="s">
        <v>15223</v>
      </c>
      <c r="N2692" t="s">
        <v>15225</v>
      </c>
    </row>
    <row r="2693" spans="1:14" x14ac:dyDescent="0.25">
      <c r="A2693" s="3">
        <v>2690</v>
      </c>
      <c r="B2693" t="s">
        <v>1861</v>
      </c>
      <c r="C2693" t="s">
        <v>1862</v>
      </c>
      <c r="D2693" t="s">
        <v>1863</v>
      </c>
      <c r="E2693" t="s">
        <v>12</v>
      </c>
      <c r="F2693" t="s">
        <v>1864</v>
      </c>
      <c r="G2693" s="1">
        <v>43994</v>
      </c>
      <c r="H2693" s="1">
        <v>43997</v>
      </c>
      <c r="I2693" s="1">
        <v>44726</v>
      </c>
      <c r="J2693" s="966" t="s">
        <v>15223</v>
      </c>
      <c r="K2693" t="s">
        <v>15224</v>
      </c>
      <c r="L2693" t="s">
        <v>12</v>
      </c>
      <c r="M2693" t="s">
        <v>15223</v>
      </c>
      <c r="N2693" t="s">
        <v>15225</v>
      </c>
    </row>
    <row r="2694" spans="1:14" x14ac:dyDescent="0.25">
      <c r="A2694" s="3">
        <v>2691</v>
      </c>
      <c r="B2694" t="s">
        <v>1861</v>
      </c>
      <c r="C2694" t="s">
        <v>1862</v>
      </c>
      <c r="D2694" t="s">
        <v>1863</v>
      </c>
      <c r="E2694" t="s">
        <v>12</v>
      </c>
      <c r="F2694" t="s">
        <v>1864</v>
      </c>
      <c r="G2694" s="1">
        <v>43994</v>
      </c>
      <c r="H2694" s="1">
        <v>43997</v>
      </c>
      <c r="I2694" s="1">
        <v>44726</v>
      </c>
      <c r="J2694" s="966" t="s">
        <v>15226</v>
      </c>
      <c r="K2694" t="s">
        <v>15227</v>
      </c>
      <c r="L2694" t="s">
        <v>12</v>
      </c>
      <c r="M2694" t="s">
        <v>15226</v>
      </c>
      <c r="N2694" t="s">
        <v>15228</v>
      </c>
    </row>
    <row r="2695" spans="1:14" x14ac:dyDescent="0.25">
      <c r="A2695" s="3">
        <v>2692</v>
      </c>
      <c r="B2695" t="s">
        <v>1861</v>
      </c>
      <c r="C2695" t="s">
        <v>1862</v>
      </c>
      <c r="D2695" t="s">
        <v>1863</v>
      </c>
      <c r="E2695" t="s">
        <v>12</v>
      </c>
      <c r="F2695" t="s">
        <v>1864</v>
      </c>
      <c r="G2695" s="1">
        <v>43994</v>
      </c>
      <c r="H2695" s="1">
        <v>43997</v>
      </c>
      <c r="I2695" s="1">
        <v>44726</v>
      </c>
      <c r="J2695" s="966" t="s">
        <v>15226</v>
      </c>
      <c r="K2695" t="s">
        <v>15227</v>
      </c>
      <c r="L2695" t="s">
        <v>12</v>
      </c>
      <c r="M2695" t="s">
        <v>15226</v>
      </c>
      <c r="N2695" t="s">
        <v>15228</v>
      </c>
    </row>
    <row r="2696" spans="1:14" x14ac:dyDescent="0.25">
      <c r="A2696" s="3">
        <v>2693</v>
      </c>
      <c r="B2696" t="s">
        <v>1861</v>
      </c>
      <c r="C2696" t="s">
        <v>1862</v>
      </c>
      <c r="D2696" t="s">
        <v>1863</v>
      </c>
      <c r="E2696" t="s">
        <v>12</v>
      </c>
      <c r="F2696" t="s">
        <v>1864</v>
      </c>
      <c r="G2696" s="1">
        <v>43994</v>
      </c>
      <c r="H2696" s="1">
        <v>43997</v>
      </c>
      <c r="I2696" s="1">
        <v>44726</v>
      </c>
      <c r="J2696" s="966" t="s">
        <v>15229</v>
      </c>
      <c r="K2696" t="s">
        <v>15230</v>
      </c>
      <c r="L2696" t="s">
        <v>12</v>
      </c>
      <c r="M2696" t="s">
        <v>15229</v>
      </c>
      <c r="N2696" t="s">
        <v>15231</v>
      </c>
    </row>
    <row r="2697" spans="1:14" x14ac:dyDescent="0.25">
      <c r="A2697" s="3">
        <v>2694</v>
      </c>
      <c r="B2697" t="s">
        <v>1861</v>
      </c>
      <c r="C2697" t="s">
        <v>1862</v>
      </c>
      <c r="D2697" t="s">
        <v>1863</v>
      </c>
      <c r="E2697" t="s">
        <v>12</v>
      </c>
      <c r="F2697" t="s">
        <v>1864</v>
      </c>
      <c r="G2697" s="1">
        <v>43994</v>
      </c>
      <c r="H2697" s="1">
        <v>43997</v>
      </c>
      <c r="I2697" s="1">
        <v>44726</v>
      </c>
      <c r="J2697" s="966" t="s">
        <v>15229</v>
      </c>
      <c r="K2697" t="s">
        <v>15230</v>
      </c>
      <c r="L2697" t="s">
        <v>12</v>
      </c>
      <c r="M2697" t="s">
        <v>15229</v>
      </c>
      <c r="N2697" t="s">
        <v>15231</v>
      </c>
    </row>
    <row r="2698" spans="1:14" x14ac:dyDescent="0.25">
      <c r="A2698" s="3">
        <v>2695</v>
      </c>
      <c r="B2698" t="s">
        <v>1861</v>
      </c>
      <c r="C2698" t="s">
        <v>1862</v>
      </c>
      <c r="D2698" t="s">
        <v>1863</v>
      </c>
      <c r="E2698" t="s">
        <v>12</v>
      </c>
      <c r="F2698" t="s">
        <v>1864</v>
      </c>
      <c r="G2698" s="1">
        <v>43994</v>
      </c>
      <c r="H2698" s="1">
        <v>43997</v>
      </c>
      <c r="I2698" s="1">
        <v>44726</v>
      </c>
      <c r="J2698" s="966" t="s">
        <v>15232</v>
      </c>
      <c r="K2698" t="s">
        <v>15233</v>
      </c>
      <c r="L2698" t="s">
        <v>12</v>
      </c>
      <c r="M2698" t="s">
        <v>15232</v>
      </c>
      <c r="N2698" t="s">
        <v>15234</v>
      </c>
    </row>
    <row r="2699" spans="1:14" x14ac:dyDescent="0.25">
      <c r="A2699" s="3">
        <v>2696</v>
      </c>
      <c r="B2699" t="s">
        <v>1861</v>
      </c>
      <c r="C2699" t="s">
        <v>1862</v>
      </c>
      <c r="D2699" t="s">
        <v>1863</v>
      </c>
      <c r="E2699" t="s">
        <v>12</v>
      </c>
      <c r="F2699" t="s">
        <v>1864</v>
      </c>
      <c r="G2699" s="1">
        <v>43994</v>
      </c>
      <c r="H2699" s="1">
        <v>43997</v>
      </c>
      <c r="I2699" s="1">
        <v>44726</v>
      </c>
      <c r="J2699" s="966" t="s">
        <v>15232</v>
      </c>
      <c r="K2699" t="s">
        <v>15233</v>
      </c>
      <c r="L2699" t="s">
        <v>12</v>
      </c>
      <c r="M2699" t="s">
        <v>15232</v>
      </c>
      <c r="N2699" t="s">
        <v>15234</v>
      </c>
    </row>
    <row r="2700" spans="1:14" x14ac:dyDescent="0.25">
      <c r="A2700" s="3">
        <v>2697</v>
      </c>
      <c r="B2700" t="s">
        <v>1861</v>
      </c>
      <c r="C2700" t="s">
        <v>1862</v>
      </c>
      <c r="D2700" t="s">
        <v>1863</v>
      </c>
      <c r="E2700" t="s">
        <v>12</v>
      </c>
      <c r="F2700" t="s">
        <v>1864</v>
      </c>
      <c r="G2700" s="1">
        <v>43994</v>
      </c>
      <c r="H2700" s="1">
        <v>43997</v>
      </c>
      <c r="I2700" s="1">
        <v>44726</v>
      </c>
      <c r="J2700" s="966" t="s">
        <v>15235</v>
      </c>
      <c r="K2700" t="s">
        <v>15236</v>
      </c>
      <c r="L2700" t="s">
        <v>12</v>
      </c>
      <c r="M2700" t="s">
        <v>15235</v>
      </c>
      <c r="N2700" t="s">
        <v>15237</v>
      </c>
    </row>
    <row r="2701" spans="1:14" x14ac:dyDescent="0.25">
      <c r="A2701" s="3">
        <v>2698</v>
      </c>
      <c r="B2701" t="s">
        <v>1861</v>
      </c>
      <c r="C2701" t="s">
        <v>1862</v>
      </c>
      <c r="D2701" t="s">
        <v>1863</v>
      </c>
      <c r="E2701" t="s">
        <v>12</v>
      </c>
      <c r="F2701" t="s">
        <v>1864</v>
      </c>
      <c r="G2701" s="1">
        <v>43994</v>
      </c>
      <c r="H2701" s="1">
        <v>43997</v>
      </c>
      <c r="I2701" s="1">
        <v>44726</v>
      </c>
      <c r="J2701" s="966" t="s">
        <v>15235</v>
      </c>
      <c r="K2701" t="s">
        <v>15236</v>
      </c>
      <c r="L2701" t="s">
        <v>12</v>
      </c>
      <c r="M2701" t="s">
        <v>15235</v>
      </c>
      <c r="N2701" t="s">
        <v>15237</v>
      </c>
    </row>
    <row r="2702" spans="1:14" x14ac:dyDescent="0.25">
      <c r="A2702" s="3">
        <v>2699</v>
      </c>
      <c r="B2702" t="s">
        <v>1861</v>
      </c>
      <c r="C2702" t="s">
        <v>1862</v>
      </c>
      <c r="D2702" t="s">
        <v>1863</v>
      </c>
      <c r="E2702" t="s">
        <v>12</v>
      </c>
      <c r="F2702" t="s">
        <v>1864</v>
      </c>
      <c r="G2702" s="1">
        <v>43994</v>
      </c>
      <c r="H2702" s="1">
        <v>43997</v>
      </c>
      <c r="I2702" s="1">
        <v>44726</v>
      </c>
      <c r="J2702" s="966" t="s">
        <v>15238</v>
      </c>
      <c r="K2702" t="s">
        <v>15239</v>
      </c>
      <c r="L2702" t="s">
        <v>12</v>
      </c>
      <c r="M2702" t="s">
        <v>15238</v>
      </c>
      <c r="N2702" t="s">
        <v>15240</v>
      </c>
    </row>
    <row r="2703" spans="1:14" x14ac:dyDescent="0.25">
      <c r="A2703" s="3">
        <v>2700</v>
      </c>
      <c r="B2703" t="s">
        <v>1861</v>
      </c>
      <c r="C2703" t="s">
        <v>1862</v>
      </c>
      <c r="D2703" t="s">
        <v>1863</v>
      </c>
      <c r="E2703" t="s">
        <v>12</v>
      </c>
      <c r="F2703" t="s">
        <v>1864</v>
      </c>
      <c r="G2703" s="1">
        <v>43994</v>
      </c>
      <c r="H2703" s="1">
        <v>43997</v>
      </c>
      <c r="I2703" s="1">
        <v>44726</v>
      </c>
      <c r="J2703" s="966" t="s">
        <v>15238</v>
      </c>
      <c r="K2703" t="s">
        <v>15239</v>
      </c>
      <c r="L2703" t="s">
        <v>12</v>
      </c>
      <c r="M2703" t="s">
        <v>15238</v>
      </c>
      <c r="N2703" t="s">
        <v>15240</v>
      </c>
    </row>
    <row r="2704" spans="1:14" x14ac:dyDescent="0.25">
      <c r="A2704" s="3">
        <v>2701</v>
      </c>
      <c r="B2704" t="s">
        <v>1861</v>
      </c>
      <c r="C2704" t="s">
        <v>1862</v>
      </c>
      <c r="D2704" t="s">
        <v>1863</v>
      </c>
      <c r="E2704" t="s">
        <v>12</v>
      </c>
      <c r="F2704" t="s">
        <v>1864</v>
      </c>
      <c r="G2704" s="1">
        <v>43994</v>
      </c>
      <c r="H2704" s="1">
        <v>43997</v>
      </c>
      <c r="I2704" s="1">
        <v>44726</v>
      </c>
      <c r="J2704" s="966" t="s">
        <v>15241</v>
      </c>
      <c r="K2704" t="s">
        <v>15242</v>
      </c>
      <c r="L2704" t="s">
        <v>12</v>
      </c>
      <c r="M2704" t="s">
        <v>15241</v>
      </c>
      <c r="N2704" t="s">
        <v>15243</v>
      </c>
    </row>
    <row r="2705" spans="1:14" x14ac:dyDescent="0.25">
      <c r="A2705" s="3">
        <v>2702</v>
      </c>
      <c r="B2705" t="s">
        <v>1861</v>
      </c>
      <c r="C2705" t="s">
        <v>1862</v>
      </c>
      <c r="D2705" t="s">
        <v>1863</v>
      </c>
      <c r="E2705" t="s">
        <v>12</v>
      </c>
      <c r="F2705" t="s">
        <v>1864</v>
      </c>
      <c r="G2705" s="1">
        <v>43994</v>
      </c>
      <c r="H2705" s="1">
        <v>43997</v>
      </c>
      <c r="I2705" s="1">
        <v>44726</v>
      </c>
      <c r="J2705" s="966" t="s">
        <v>15241</v>
      </c>
      <c r="K2705" t="s">
        <v>15242</v>
      </c>
      <c r="L2705" t="s">
        <v>12</v>
      </c>
      <c r="M2705" t="s">
        <v>15241</v>
      </c>
      <c r="N2705" t="s">
        <v>15243</v>
      </c>
    </row>
    <row r="2706" spans="1:14" x14ac:dyDescent="0.25">
      <c r="A2706" s="3">
        <v>2703</v>
      </c>
      <c r="B2706" t="s">
        <v>1861</v>
      </c>
      <c r="C2706" t="s">
        <v>1862</v>
      </c>
      <c r="D2706" t="s">
        <v>1863</v>
      </c>
      <c r="E2706" t="s">
        <v>12</v>
      </c>
      <c r="F2706" t="s">
        <v>1864</v>
      </c>
      <c r="G2706" s="1">
        <v>43994</v>
      </c>
      <c r="H2706" s="1">
        <v>43997</v>
      </c>
      <c r="I2706" s="1">
        <v>44726</v>
      </c>
      <c r="J2706" s="966" t="s">
        <v>15244</v>
      </c>
      <c r="K2706" t="s">
        <v>15245</v>
      </c>
      <c r="L2706" t="s">
        <v>12</v>
      </c>
      <c r="M2706" t="s">
        <v>15244</v>
      </c>
      <c r="N2706" t="s">
        <v>15246</v>
      </c>
    </row>
    <row r="2707" spans="1:14" x14ac:dyDescent="0.25">
      <c r="A2707" s="3">
        <v>2704</v>
      </c>
      <c r="B2707" t="s">
        <v>1861</v>
      </c>
      <c r="C2707" t="s">
        <v>1862</v>
      </c>
      <c r="D2707" t="s">
        <v>1863</v>
      </c>
      <c r="E2707" t="s">
        <v>12</v>
      </c>
      <c r="F2707" t="s">
        <v>1864</v>
      </c>
      <c r="G2707" s="1">
        <v>43994</v>
      </c>
      <c r="H2707" s="1">
        <v>43997</v>
      </c>
      <c r="I2707" s="1">
        <v>44726</v>
      </c>
      <c r="J2707" s="966" t="s">
        <v>15244</v>
      </c>
      <c r="K2707" t="s">
        <v>15245</v>
      </c>
      <c r="L2707" t="s">
        <v>12</v>
      </c>
      <c r="M2707" t="s">
        <v>15244</v>
      </c>
      <c r="N2707" t="s">
        <v>15246</v>
      </c>
    </row>
    <row r="2708" spans="1:14" x14ac:dyDescent="0.25">
      <c r="A2708" s="3">
        <v>2705</v>
      </c>
      <c r="B2708" t="s">
        <v>1861</v>
      </c>
      <c r="C2708" t="s">
        <v>1862</v>
      </c>
      <c r="D2708" t="s">
        <v>1863</v>
      </c>
      <c r="E2708" t="s">
        <v>12</v>
      </c>
      <c r="F2708" t="s">
        <v>1864</v>
      </c>
      <c r="G2708" s="1">
        <v>43994</v>
      </c>
      <c r="H2708" s="1">
        <v>43997</v>
      </c>
      <c r="I2708" s="1">
        <v>44726</v>
      </c>
      <c r="J2708" s="966" t="s">
        <v>15247</v>
      </c>
      <c r="K2708" t="s">
        <v>15248</v>
      </c>
      <c r="L2708" t="s">
        <v>12</v>
      </c>
      <c r="M2708" t="s">
        <v>15247</v>
      </c>
      <c r="N2708" t="s">
        <v>15249</v>
      </c>
    </row>
    <row r="2709" spans="1:14" x14ac:dyDescent="0.25">
      <c r="A2709" s="3">
        <v>2706</v>
      </c>
      <c r="B2709" t="s">
        <v>1861</v>
      </c>
      <c r="C2709" t="s">
        <v>1862</v>
      </c>
      <c r="D2709" t="s">
        <v>1863</v>
      </c>
      <c r="E2709" t="s">
        <v>12</v>
      </c>
      <c r="F2709" t="s">
        <v>1864</v>
      </c>
      <c r="G2709" s="1">
        <v>43994</v>
      </c>
      <c r="H2709" s="1">
        <v>43997</v>
      </c>
      <c r="I2709" s="1">
        <v>44726</v>
      </c>
      <c r="J2709" s="966" t="s">
        <v>15247</v>
      </c>
      <c r="K2709" t="s">
        <v>15248</v>
      </c>
      <c r="L2709" t="s">
        <v>12</v>
      </c>
      <c r="M2709" t="s">
        <v>15247</v>
      </c>
      <c r="N2709" t="s">
        <v>15249</v>
      </c>
    </row>
    <row r="2710" spans="1:14" x14ac:dyDescent="0.25">
      <c r="A2710" s="3">
        <v>2707</v>
      </c>
      <c r="B2710" t="s">
        <v>1861</v>
      </c>
      <c r="C2710" t="s">
        <v>1862</v>
      </c>
      <c r="D2710" t="s">
        <v>1863</v>
      </c>
      <c r="E2710" t="s">
        <v>12</v>
      </c>
      <c r="F2710" t="s">
        <v>1864</v>
      </c>
      <c r="G2710" s="1">
        <v>43994</v>
      </c>
      <c r="H2710" s="1">
        <v>43997</v>
      </c>
      <c r="I2710" s="1">
        <v>44726</v>
      </c>
      <c r="J2710" s="966" t="s">
        <v>15250</v>
      </c>
      <c r="K2710" t="s">
        <v>15251</v>
      </c>
      <c r="L2710" t="s">
        <v>12</v>
      </c>
      <c r="M2710" t="s">
        <v>15250</v>
      </c>
      <c r="N2710" t="s">
        <v>15252</v>
      </c>
    </row>
    <row r="2711" spans="1:14" x14ac:dyDescent="0.25">
      <c r="A2711" s="3">
        <v>2708</v>
      </c>
      <c r="B2711" t="s">
        <v>1861</v>
      </c>
      <c r="C2711" t="s">
        <v>1862</v>
      </c>
      <c r="D2711" t="s">
        <v>1863</v>
      </c>
      <c r="E2711" t="s">
        <v>12</v>
      </c>
      <c r="F2711" t="s">
        <v>1864</v>
      </c>
      <c r="G2711" s="1">
        <v>43994</v>
      </c>
      <c r="H2711" s="1">
        <v>43997</v>
      </c>
      <c r="I2711" s="1">
        <v>44726</v>
      </c>
      <c r="J2711" s="966" t="s">
        <v>15250</v>
      </c>
      <c r="K2711" t="s">
        <v>15251</v>
      </c>
      <c r="L2711" t="s">
        <v>12</v>
      </c>
      <c r="M2711" t="s">
        <v>15250</v>
      </c>
      <c r="N2711" t="s">
        <v>15252</v>
      </c>
    </row>
    <row r="2712" spans="1:14" x14ac:dyDescent="0.25">
      <c r="A2712" s="3">
        <v>2709</v>
      </c>
      <c r="B2712" t="s">
        <v>1861</v>
      </c>
      <c r="C2712" t="s">
        <v>1862</v>
      </c>
      <c r="D2712" t="s">
        <v>1863</v>
      </c>
      <c r="E2712" t="s">
        <v>12</v>
      </c>
      <c r="F2712" t="s">
        <v>1864</v>
      </c>
      <c r="G2712" s="1">
        <v>43994</v>
      </c>
      <c r="H2712" s="1">
        <v>43997</v>
      </c>
      <c r="I2712" s="1">
        <v>44726</v>
      </c>
      <c r="J2712" s="966" t="s">
        <v>15253</v>
      </c>
      <c r="K2712" t="s">
        <v>15254</v>
      </c>
      <c r="L2712" t="s">
        <v>12</v>
      </c>
      <c r="M2712" t="s">
        <v>15253</v>
      </c>
      <c r="N2712" t="s">
        <v>15255</v>
      </c>
    </row>
    <row r="2713" spans="1:14" x14ac:dyDescent="0.25">
      <c r="A2713" s="3">
        <v>2710</v>
      </c>
      <c r="B2713" t="s">
        <v>1861</v>
      </c>
      <c r="C2713" t="s">
        <v>1862</v>
      </c>
      <c r="D2713" t="s">
        <v>1863</v>
      </c>
      <c r="E2713" t="s">
        <v>12</v>
      </c>
      <c r="F2713" t="s">
        <v>1864</v>
      </c>
      <c r="G2713" s="1">
        <v>43994</v>
      </c>
      <c r="H2713" s="1">
        <v>43997</v>
      </c>
      <c r="I2713" s="1">
        <v>44726</v>
      </c>
      <c r="J2713" s="966" t="s">
        <v>15253</v>
      </c>
      <c r="K2713" t="s">
        <v>15254</v>
      </c>
      <c r="L2713" t="s">
        <v>12</v>
      </c>
      <c r="M2713" t="s">
        <v>15253</v>
      </c>
      <c r="N2713" t="s">
        <v>15255</v>
      </c>
    </row>
    <row r="2714" spans="1:14" x14ac:dyDescent="0.25">
      <c r="A2714" s="3">
        <v>2711</v>
      </c>
      <c r="B2714" t="s">
        <v>1861</v>
      </c>
      <c r="C2714" t="s">
        <v>1862</v>
      </c>
      <c r="D2714" t="s">
        <v>1863</v>
      </c>
      <c r="E2714" t="s">
        <v>12</v>
      </c>
      <c r="F2714" t="s">
        <v>1864</v>
      </c>
      <c r="G2714" s="1">
        <v>43994</v>
      </c>
      <c r="H2714" s="1">
        <v>43997</v>
      </c>
      <c r="I2714" s="1">
        <v>44726</v>
      </c>
      <c r="J2714" s="966" t="s">
        <v>15256</v>
      </c>
      <c r="K2714" t="s">
        <v>15257</v>
      </c>
      <c r="L2714" t="s">
        <v>12</v>
      </c>
      <c r="M2714" t="s">
        <v>15256</v>
      </c>
      <c r="N2714" t="s">
        <v>15258</v>
      </c>
    </row>
    <row r="2715" spans="1:14" x14ac:dyDescent="0.25">
      <c r="A2715" s="3">
        <v>2712</v>
      </c>
      <c r="B2715" t="s">
        <v>1861</v>
      </c>
      <c r="C2715" t="s">
        <v>1862</v>
      </c>
      <c r="D2715" t="s">
        <v>1863</v>
      </c>
      <c r="E2715" t="s">
        <v>12</v>
      </c>
      <c r="F2715" t="s">
        <v>1864</v>
      </c>
      <c r="G2715" s="1">
        <v>43994</v>
      </c>
      <c r="H2715" s="1">
        <v>43997</v>
      </c>
      <c r="I2715" s="1">
        <v>44726</v>
      </c>
      <c r="J2715" s="966" t="s">
        <v>15256</v>
      </c>
      <c r="K2715" t="s">
        <v>15257</v>
      </c>
      <c r="L2715" t="s">
        <v>12</v>
      </c>
      <c r="M2715" t="s">
        <v>15256</v>
      </c>
      <c r="N2715" t="s">
        <v>15258</v>
      </c>
    </row>
    <row r="2716" spans="1:14" x14ac:dyDescent="0.25">
      <c r="A2716" s="3">
        <v>2713</v>
      </c>
      <c r="B2716" t="s">
        <v>1861</v>
      </c>
      <c r="C2716" t="s">
        <v>1862</v>
      </c>
      <c r="D2716" t="s">
        <v>1863</v>
      </c>
      <c r="E2716" t="s">
        <v>12</v>
      </c>
      <c r="F2716" t="s">
        <v>1864</v>
      </c>
      <c r="G2716" s="1">
        <v>43994</v>
      </c>
      <c r="H2716" s="1">
        <v>43997</v>
      </c>
      <c r="I2716" s="1">
        <v>44726</v>
      </c>
      <c r="J2716" s="966" t="s">
        <v>15259</v>
      </c>
      <c r="K2716" t="s">
        <v>15260</v>
      </c>
      <c r="L2716" t="s">
        <v>12</v>
      </c>
      <c r="M2716" t="s">
        <v>15259</v>
      </c>
      <c r="N2716" t="s">
        <v>15261</v>
      </c>
    </row>
    <row r="2717" spans="1:14" x14ac:dyDescent="0.25">
      <c r="A2717" s="3">
        <v>2714</v>
      </c>
      <c r="B2717" t="s">
        <v>1861</v>
      </c>
      <c r="C2717" t="s">
        <v>1862</v>
      </c>
      <c r="D2717" t="s">
        <v>1863</v>
      </c>
      <c r="E2717" t="s">
        <v>12</v>
      </c>
      <c r="F2717" t="s">
        <v>1864</v>
      </c>
      <c r="G2717" s="1">
        <v>43994</v>
      </c>
      <c r="H2717" s="1">
        <v>43997</v>
      </c>
      <c r="I2717" s="1">
        <v>44726</v>
      </c>
      <c r="J2717" s="966" t="s">
        <v>15259</v>
      </c>
      <c r="K2717" t="s">
        <v>15260</v>
      </c>
      <c r="L2717" t="s">
        <v>12</v>
      </c>
      <c r="M2717" t="s">
        <v>15259</v>
      </c>
      <c r="N2717" t="s">
        <v>15261</v>
      </c>
    </row>
    <row r="2718" spans="1:14" x14ac:dyDescent="0.25">
      <c r="A2718" s="3">
        <v>2715</v>
      </c>
      <c r="B2718" t="s">
        <v>1861</v>
      </c>
      <c r="C2718" t="s">
        <v>1862</v>
      </c>
      <c r="D2718" t="s">
        <v>1863</v>
      </c>
      <c r="E2718" t="s">
        <v>12</v>
      </c>
      <c r="F2718" t="s">
        <v>1864</v>
      </c>
      <c r="G2718" s="1">
        <v>43994</v>
      </c>
      <c r="H2718" s="1">
        <v>43997</v>
      </c>
      <c r="I2718" s="1">
        <v>44726</v>
      </c>
      <c r="J2718" s="966" t="s">
        <v>15262</v>
      </c>
      <c r="K2718" t="s">
        <v>15263</v>
      </c>
      <c r="L2718" t="s">
        <v>12</v>
      </c>
      <c r="M2718" t="s">
        <v>15262</v>
      </c>
      <c r="N2718" t="s">
        <v>15264</v>
      </c>
    </row>
    <row r="2719" spans="1:14" x14ac:dyDescent="0.25">
      <c r="A2719" s="3">
        <v>2716</v>
      </c>
      <c r="B2719" t="s">
        <v>1861</v>
      </c>
      <c r="C2719" t="s">
        <v>1862</v>
      </c>
      <c r="D2719" t="s">
        <v>1863</v>
      </c>
      <c r="E2719" t="s">
        <v>12</v>
      </c>
      <c r="F2719" t="s">
        <v>1864</v>
      </c>
      <c r="G2719" s="1">
        <v>43994</v>
      </c>
      <c r="H2719" s="1">
        <v>43997</v>
      </c>
      <c r="I2719" s="1">
        <v>44726</v>
      </c>
      <c r="J2719" s="966" t="s">
        <v>15262</v>
      </c>
      <c r="K2719" t="s">
        <v>15263</v>
      </c>
      <c r="L2719" t="s">
        <v>12</v>
      </c>
      <c r="M2719" t="s">
        <v>15262</v>
      </c>
      <c r="N2719" t="s">
        <v>15264</v>
      </c>
    </row>
    <row r="2720" spans="1:14" x14ac:dyDescent="0.25">
      <c r="A2720" s="3">
        <v>2717</v>
      </c>
      <c r="B2720" t="s">
        <v>1861</v>
      </c>
      <c r="C2720" t="s">
        <v>1862</v>
      </c>
      <c r="D2720" t="s">
        <v>1863</v>
      </c>
      <c r="E2720" t="s">
        <v>12</v>
      </c>
      <c r="F2720" t="s">
        <v>1864</v>
      </c>
      <c r="G2720" s="1">
        <v>43994</v>
      </c>
      <c r="H2720" s="1">
        <v>43997</v>
      </c>
      <c r="I2720" s="1">
        <v>44726</v>
      </c>
      <c r="J2720" s="966" t="s">
        <v>15265</v>
      </c>
      <c r="K2720" t="s">
        <v>15266</v>
      </c>
      <c r="L2720" t="s">
        <v>12</v>
      </c>
      <c r="M2720" t="s">
        <v>15265</v>
      </c>
      <c r="N2720" t="s">
        <v>15267</v>
      </c>
    </row>
    <row r="2721" spans="1:14" x14ac:dyDescent="0.25">
      <c r="A2721" s="3">
        <v>2718</v>
      </c>
      <c r="B2721" t="s">
        <v>1861</v>
      </c>
      <c r="C2721" t="s">
        <v>1862</v>
      </c>
      <c r="D2721" t="s">
        <v>1863</v>
      </c>
      <c r="E2721" t="s">
        <v>12</v>
      </c>
      <c r="F2721" t="s">
        <v>1864</v>
      </c>
      <c r="G2721" s="1">
        <v>43994</v>
      </c>
      <c r="H2721" s="1">
        <v>43997</v>
      </c>
      <c r="I2721" s="1">
        <v>44726</v>
      </c>
      <c r="J2721" s="966" t="s">
        <v>15265</v>
      </c>
      <c r="K2721" t="s">
        <v>15266</v>
      </c>
      <c r="L2721" t="s">
        <v>12</v>
      </c>
      <c r="M2721" t="s">
        <v>15265</v>
      </c>
      <c r="N2721" t="s">
        <v>15267</v>
      </c>
    </row>
    <row r="2722" spans="1:14" x14ac:dyDescent="0.25">
      <c r="A2722" s="3">
        <v>2719</v>
      </c>
      <c r="B2722" t="s">
        <v>1861</v>
      </c>
      <c r="C2722" t="s">
        <v>1862</v>
      </c>
      <c r="D2722" t="s">
        <v>1863</v>
      </c>
      <c r="E2722" t="s">
        <v>12</v>
      </c>
      <c r="F2722" t="s">
        <v>1864</v>
      </c>
      <c r="G2722" s="1">
        <v>43994</v>
      </c>
      <c r="H2722" s="1">
        <v>43997</v>
      </c>
      <c r="I2722" s="1">
        <v>44726</v>
      </c>
      <c r="J2722" s="966" t="s">
        <v>15268</v>
      </c>
      <c r="K2722" t="s">
        <v>15269</v>
      </c>
      <c r="L2722" t="s">
        <v>12</v>
      </c>
      <c r="M2722" t="s">
        <v>15268</v>
      </c>
      <c r="N2722" t="s">
        <v>15270</v>
      </c>
    </row>
    <row r="2723" spans="1:14" x14ac:dyDescent="0.25">
      <c r="A2723" s="3">
        <v>2720</v>
      </c>
      <c r="B2723" t="s">
        <v>1861</v>
      </c>
      <c r="C2723" t="s">
        <v>1862</v>
      </c>
      <c r="D2723" t="s">
        <v>1863</v>
      </c>
      <c r="E2723" t="s">
        <v>12</v>
      </c>
      <c r="F2723" t="s">
        <v>1864</v>
      </c>
      <c r="G2723" s="1">
        <v>43994</v>
      </c>
      <c r="H2723" s="1">
        <v>43997</v>
      </c>
      <c r="I2723" s="1">
        <v>44726</v>
      </c>
      <c r="J2723" s="966" t="s">
        <v>15268</v>
      </c>
      <c r="K2723" t="s">
        <v>15269</v>
      </c>
      <c r="L2723" t="s">
        <v>12</v>
      </c>
      <c r="M2723" t="s">
        <v>15268</v>
      </c>
      <c r="N2723" t="s">
        <v>15270</v>
      </c>
    </row>
    <row r="2724" spans="1:14" x14ac:dyDescent="0.25">
      <c r="A2724" s="3">
        <v>2721</v>
      </c>
      <c r="B2724" t="s">
        <v>1861</v>
      </c>
      <c r="C2724" t="s">
        <v>1862</v>
      </c>
      <c r="D2724" t="s">
        <v>1863</v>
      </c>
      <c r="E2724" t="s">
        <v>12</v>
      </c>
      <c r="F2724" t="s">
        <v>1864</v>
      </c>
      <c r="G2724" s="1">
        <v>43994</v>
      </c>
      <c r="H2724" s="1">
        <v>43997</v>
      </c>
      <c r="I2724" s="1">
        <v>44726</v>
      </c>
      <c r="J2724" s="966" t="s">
        <v>15271</v>
      </c>
      <c r="K2724" t="s">
        <v>15272</v>
      </c>
      <c r="L2724" t="s">
        <v>12</v>
      </c>
      <c r="M2724" t="s">
        <v>15271</v>
      </c>
      <c r="N2724" t="s">
        <v>15273</v>
      </c>
    </row>
    <row r="2725" spans="1:14" x14ac:dyDescent="0.25">
      <c r="A2725" s="3">
        <v>2722</v>
      </c>
      <c r="B2725" t="s">
        <v>1861</v>
      </c>
      <c r="C2725" t="s">
        <v>1862</v>
      </c>
      <c r="D2725" t="s">
        <v>1863</v>
      </c>
      <c r="E2725" t="s">
        <v>12</v>
      </c>
      <c r="F2725" t="s">
        <v>1864</v>
      </c>
      <c r="G2725" s="1">
        <v>43994</v>
      </c>
      <c r="H2725" s="1">
        <v>43997</v>
      </c>
      <c r="I2725" s="1">
        <v>44726</v>
      </c>
      <c r="J2725" s="966" t="s">
        <v>15271</v>
      </c>
      <c r="K2725" t="s">
        <v>15272</v>
      </c>
      <c r="L2725" t="s">
        <v>12</v>
      </c>
      <c r="M2725" t="s">
        <v>15271</v>
      </c>
      <c r="N2725" t="s">
        <v>15273</v>
      </c>
    </row>
    <row r="2726" spans="1:14" x14ac:dyDescent="0.25">
      <c r="A2726" s="3">
        <v>2723</v>
      </c>
      <c r="B2726" t="s">
        <v>1861</v>
      </c>
      <c r="C2726" t="s">
        <v>1862</v>
      </c>
      <c r="D2726" t="s">
        <v>1863</v>
      </c>
      <c r="E2726" t="s">
        <v>12</v>
      </c>
      <c r="F2726" t="s">
        <v>1864</v>
      </c>
      <c r="G2726" s="1">
        <v>43994</v>
      </c>
      <c r="H2726" s="1">
        <v>43997</v>
      </c>
      <c r="I2726" s="1">
        <v>44726</v>
      </c>
      <c r="J2726" s="966" t="s">
        <v>15274</v>
      </c>
      <c r="K2726" t="s">
        <v>15275</v>
      </c>
      <c r="L2726" t="s">
        <v>12</v>
      </c>
      <c r="M2726" t="s">
        <v>15274</v>
      </c>
      <c r="N2726" t="s">
        <v>15276</v>
      </c>
    </row>
    <row r="2727" spans="1:14" x14ac:dyDescent="0.25">
      <c r="A2727" s="3">
        <v>2724</v>
      </c>
      <c r="B2727" t="s">
        <v>1861</v>
      </c>
      <c r="C2727" t="s">
        <v>1862</v>
      </c>
      <c r="D2727" t="s">
        <v>1863</v>
      </c>
      <c r="E2727" t="s">
        <v>12</v>
      </c>
      <c r="F2727" t="s">
        <v>1864</v>
      </c>
      <c r="G2727" s="1">
        <v>43994</v>
      </c>
      <c r="H2727" s="1">
        <v>43997</v>
      </c>
      <c r="I2727" s="1">
        <v>44726</v>
      </c>
      <c r="J2727" s="966" t="s">
        <v>15274</v>
      </c>
      <c r="K2727" t="s">
        <v>15275</v>
      </c>
      <c r="L2727" t="s">
        <v>12</v>
      </c>
      <c r="M2727" t="s">
        <v>15274</v>
      </c>
      <c r="N2727" t="s">
        <v>15276</v>
      </c>
    </row>
    <row r="2728" spans="1:14" x14ac:dyDescent="0.25">
      <c r="A2728" s="3">
        <v>2725</v>
      </c>
      <c r="B2728" t="s">
        <v>1861</v>
      </c>
      <c r="C2728" t="s">
        <v>1862</v>
      </c>
      <c r="D2728" t="s">
        <v>1863</v>
      </c>
      <c r="E2728" t="s">
        <v>12</v>
      </c>
      <c r="F2728" t="s">
        <v>1864</v>
      </c>
      <c r="G2728" s="1">
        <v>43994</v>
      </c>
      <c r="H2728" s="1">
        <v>43997</v>
      </c>
      <c r="I2728" s="1">
        <v>44726</v>
      </c>
      <c r="J2728" s="966" t="s">
        <v>15277</v>
      </c>
      <c r="K2728" t="s">
        <v>15278</v>
      </c>
      <c r="L2728" t="s">
        <v>12</v>
      </c>
      <c r="M2728" t="s">
        <v>15277</v>
      </c>
      <c r="N2728" t="s">
        <v>15279</v>
      </c>
    </row>
    <row r="2729" spans="1:14" x14ac:dyDescent="0.25">
      <c r="A2729" s="3">
        <v>2726</v>
      </c>
      <c r="B2729" t="s">
        <v>1861</v>
      </c>
      <c r="C2729" t="s">
        <v>1862</v>
      </c>
      <c r="D2729" t="s">
        <v>1863</v>
      </c>
      <c r="E2729" t="s">
        <v>12</v>
      </c>
      <c r="F2729" t="s">
        <v>1864</v>
      </c>
      <c r="G2729" s="1">
        <v>43994</v>
      </c>
      <c r="H2729" s="1">
        <v>43997</v>
      </c>
      <c r="I2729" s="1">
        <v>44726</v>
      </c>
      <c r="J2729" s="966" t="s">
        <v>15277</v>
      </c>
      <c r="K2729" t="s">
        <v>15278</v>
      </c>
      <c r="L2729" t="s">
        <v>12</v>
      </c>
      <c r="M2729" t="s">
        <v>15277</v>
      </c>
      <c r="N2729" t="s">
        <v>15279</v>
      </c>
    </row>
    <row r="2730" spans="1:14" x14ac:dyDescent="0.25">
      <c r="A2730" s="3">
        <v>2727</v>
      </c>
      <c r="B2730" t="s">
        <v>1832</v>
      </c>
      <c r="C2730" t="s">
        <v>1833</v>
      </c>
      <c r="D2730" t="s">
        <v>1834</v>
      </c>
      <c r="E2730" t="s">
        <v>12</v>
      </c>
      <c r="F2730" t="s">
        <v>1835</v>
      </c>
      <c r="G2730" s="1">
        <v>44006</v>
      </c>
      <c r="H2730" s="1">
        <v>44017</v>
      </c>
      <c r="I2730" s="1">
        <v>45111</v>
      </c>
      <c r="J2730" s="966" t="s">
        <v>10458</v>
      </c>
      <c r="K2730" t="s">
        <v>10460</v>
      </c>
      <c r="L2730" t="s">
        <v>12</v>
      </c>
      <c r="M2730" t="s">
        <v>10458</v>
      </c>
      <c r="N2730" t="s">
        <v>10459</v>
      </c>
    </row>
    <row r="2731" spans="1:14" x14ac:dyDescent="0.25">
      <c r="A2731" s="3">
        <v>2728</v>
      </c>
      <c r="B2731" t="s">
        <v>1836</v>
      </c>
      <c r="C2731" t="s">
        <v>1837</v>
      </c>
      <c r="D2731" t="s">
        <v>1838</v>
      </c>
      <c r="E2731" t="s">
        <v>12</v>
      </c>
      <c r="F2731" t="s">
        <v>1839</v>
      </c>
      <c r="G2731" s="1">
        <v>44006</v>
      </c>
      <c r="H2731" s="1">
        <v>44012</v>
      </c>
      <c r="I2731" s="1">
        <v>45106</v>
      </c>
      <c r="J2731" s="966" t="s">
        <v>10466</v>
      </c>
      <c r="K2731" t="s">
        <v>10468</v>
      </c>
      <c r="L2731" t="s">
        <v>12</v>
      </c>
      <c r="M2731" t="s">
        <v>10466</v>
      </c>
      <c r="N2731" t="s">
        <v>10467</v>
      </c>
    </row>
    <row r="2732" spans="1:14" x14ac:dyDescent="0.25">
      <c r="A2732" s="3">
        <v>2729</v>
      </c>
      <c r="B2732" t="s">
        <v>1799</v>
      </c>
      <c r="C2732" t="s">
        <v>1800</v>
      </c>
      <c r="D2732" t="s">
        <v>1801</v>
      </c>
      <c r="E2732" t="s">
        <v>12</v>
      </c>
      <c r="F2732" t="s">
        <v>1802</v>
      </c>
      <c r="G2732" s="1">
        <v>43984</v>
      </c>
      <c r="H2732" s="1">
        <v>44014</v>
      </c>
      <c r="I2732" s="1">
        <v>44743</v>
      </c>
      <c r="J2732" s="966" t="s">
        <v>9285</v>
      </c>
      <c r="K2732" t="s">
        <v>9287</v>
      </c>
      <c r="L2732" t="s">
        <v>12</v>
      </c>
      <c r="M2732" t="s">
        <v>9285</v>
      </c>
      <c r="N2732" t="s">
        <v>9286</v>
      </c>
    </row>
    <row r="2733" spans="1:14" x14ac:dyDescent="0.25">
      <c r="A2733" s="3">
        <v>2730</v>
      </c>
      <c r="B2733" t="s">
        <v>1853</v>
      </c>
      <c r="C2733" t="s">
        <v>1854</v>
      </c>
      <c r="D2733" t="s">
        <v>1855</v>
      </c>
      <c r="E2733" t="s">
        <v>12</v>
      </c>
      <c r="F2733" t="s">
        <v>1860</v>
      </c>
      <c r="G2733" s="1">
        <v>44001</v>
      </c>
      <c r="H2733" s="1">
        <v>44003</v>
      </c>
      <c r="I2733" s="1">
        <v>45463</v>
      </c>
      <c r="J2733" s="966" t="s">
        <v>20495</v>
      </c>
      <c r="K2733" t="s">
        <v>20496</v>
      </c>
      <c r="L2733" t="s">
        <v>12</v>
      </c>
      <c r="M2733" t="s">
        <v>20495</v>
      </c>
      <c r="N2733" t="s">
        <v>20497</v>
      </c>
    </row>
    <row r="2734" spans="1:14" x14ac:dyDescent="0.25">
      <c r="A2734" s="3">
        <v>2731</v>
      </c>
      <c r="B2734" t="s">
        <v>1853</v>
      </c>
      <c r="C2734" t="s">
        <v>1854</v>
      </c>
      <c r="D2734" t="s">
        <v>1855</v>
      </c>
      <c r="E2734" t="s">
        <v>12</v>
      </c>
      <c r="F2734" t="s">
        <v>1860</v>
      </c>
      <c r="G2734" s="1">
        <v>44001</v>
      </c>
      <c r="H2734" s="1">
        <v>44003</v>
      </c>
      <c r="I2734" s="1">
        <v>45463</v>
      </c>
      <c r="J2734" s="966" t="s">
        <v>20495</v>
      </c>
      <c r="K2734" t="s">
        <v>20496</v>
      </c>
      <c r="L2734" t="s">
        <v>12</v>
      </c>
      <c r="M2734" t="s">
        <v>20495</v>
      </c>
      <c r="N2734" t="s">
        <v>20497</v>
      </c>
    </row>
    <row r="2735" spans="1:14" x14ac:dyDescent="0.25">
      <c r="A2735" s="3">
        <v>2732</v>
      </c>
      <c r="B2735" t="s">
        <v>1849</v>
      </c>
      <c r="C2735" t="s">
        <v>1850</v>
      </c>
      <c r="D2735" t="s">
        <v>1851</v>
      </c>
      <c r="E2735" t="s">
        <v>12</v>
      </c>
      <c r="F2735" t="s">
        <v>1852</v>
      </c>
      <c r="G2735" s="1">
        <v>44001</v>
      </c>
      <c r="H2735" s="1">
        <v>44003</v>
      </c>
      <c r="I2735" s="1">
        <v>45828</v>
      </c>
      <c r="J2735" s="966" t="s">
        <v>20470</v>
      </c>
      <c r="K2735" t="s">
        <v>20471</v>
      </c>
      <c r="L2735" t="s">
        <v>12</v>
      </c>
      <c r="M2735" t="s">
        <v>20470</v>
      </c>
      <c r="N2735" t="s">
        <v>20472</v>
      </c>
    </row>
    <row r="2736" spans="1:14" x14ac:dyDescent="0.25">
      <c r="A2736" s="3">
        <v>2733</v>
      </c>
      <c r="B2736" t="s">
        <v>1849</v>
      </c>
      <c r="C2736" t="s">
        <v>1850</v>
      </c>
      <c r="D2736" t="s">
        <v>1851</v>
      </c>
      <c r="E2736" t="s">
        <v>12</v>
      </c>
      <c r="F2736" t="s">
        <v>1852</v>
      </c>
      <c r="G2736" s="1">
        <v>44001</v>
      </c>
      <c r="H2736" s="1">
        <v>44003</v>
      </c>
      <c r="I2736" s="1">
        <v>45828</v>
      </c>
      <c r="J2736" s="966" t="s">
        <v>20470</v>
      </c>
      <c r="K2736" t="s">
        <v>20471</v>
      </c>
      <c r="L2736" t="s">
        <v>12</v>
      </c>
      <c r="M2736" t="s">
        <v>20470</v>
      </c>
      <c r="N2736" t="s">
        <v>20472</v>
      </c>
    </row>
    <row r="2737" spans="1:14" x14ac:dyDescent="0.25">
      <c r="A2737" s="3">
        <v>2734</v>
      </c>
      <c r="B2737" t="s">
        <v>1849</v>
      </c>
      <c r="C2737" t="s">
        <v>1850</v>
      </c>
      <c r="D2737" t="s">
        <v>1851</v>
      </c>
      <c r="E2737" t="s">
        <v>12</v>
      </c>
      <c r="F2737" t="s">
        <v>1852</v>
      </c>
      <c r="G2737" s="1">
        <v>44001</v>
      </c>
      <c r="H2737" s="1">
        <v>44003</v>
      </c>
      <c r="I2737" s="1">
        <v>45828</v>
      </c>
      <c r="J2737" s="966" t="s">
        <v>20473</v>
      </c>
      <c r="K2737" t="s">
        <v>20474</v>
      </c>
      <c r="L2737" t="s">
        <v>12</v>
      </c>
      <c r="M2737" t="s">
        <v>20473</v>
      </c>
      <c r="N2737" t="s">
        <v>20475</v>
      </c>
    </row>
    <row r="2738" spans="1:14" x14ac:dyDescent="0.25">
      <c r="A2738" s="3">
        <v>2735</v>
      </c>
      <c r="B2738" t="s">
        <v>1849</v>
      </c>
      <c r="C2738" t="s">
        <v>1850</v>
      </c>
      <c r="D2738" t="s">
        <v>1851</v>
      </c>
      <c r="E2738" t="s">
        <v>12</v>
      </c>
      <c r="F2738" t="s">
        <v>1852</v>
      </c>
      <c r="G2738" s="1">
        <v>44001</v>
      </c>
      <c r="H2738" s="1">
        <v>44003</v>
      </c>
      <c r="I2738" s="1">
        <v>45828</v>
      </c>
      <c r="J2738" s="966" t="s">
        <v>20473</v>
      </c>
      <c r="K2738" t="s">
        <v>20474</v>
      </c>
      <c r="L2738" t="s">
        <v>12</v>
      </c>
      <c r="M2738" t="s">
        <v>20473</v>
      </c>
      <c r="N2738" t="s">
        <v>20475</v>
      </c>
    </row>
    <row r="2739" spans="1:14" x14ac:dyDescent="0.25">
      <c r="A2739" s="3">
        <v>2736</v>
      </c>
      <c r="B2739" t="s">
        <v>1849</v>
      </c>
      <c r="C2739" t="s">
        <v>1850</v>
      </c>
      <c r="D2739" t="s">
        <v>1851</v>
      </c>
      <c r="E2739" t="s">
        <v>12</v>
      </c>
      <c r="F2739" t="s">
        <v>1852</v>
      </c>
      <c r="G2739" s="1">
        <v>44001</v>
      </c>
      <c r="H2739" s="1">
        <v>44003</v>
      </c>
      <c r="I2739" s="1">
        <v>45828</v>
      </c>
      <c r="J2739" s="966" t="s">
        <v>20476</v>
      </c>
      <c r="K2739" t="s">
        <v>20477</v>
      </c>
      <c r="L2739" t="s">
        <v>12</v>
      </c>
      <c r="M2739" t="s">
        <v>20476</v>
      </c>
      <c r="N2739" t="s">
        <v>20478</v>
      </c>
    </row>
    <row r="2740" spans="1:14" x14ac:dyDescent="0.25">
      <c r="A2740" s="3">
        <v>2737</v>
      </c>
      <c r="B2740" t="s">
        <v>1849</v>
      </c>
      <c r="C2740" t="s">
        <v>1850</v>
      </c>
      <c r="D2740" t="s">
        <v>1851</v>
      </c>
      <c r="E2740" t="s">
        <v>12</v>
      </c>
      <c r="F2740" t="s">
        <v>1852</v>
      </c>
      <c r="G2740" s="1">
        <v>44001</v>
      </c>
      <c r="H2740" s="1">
        <v>44003</v>
      </c>
      <c r="I2740" s="1">
        <v>45828</v>
      </c>
      <c r="J2740" s="966" t="s">
        <v>20476</v>
      </c>
      <c r="K2740" t="s">
        <v>20477</v>
      </c>
      <c r="L2740" t="s">
        <v>12</v>
      </c>
      <c r="M2740" t="s">
        <v>20476</v>
      </c>
      <c r="N2740" t="s">
        <v>20478</v>
      </c>
    </row>
    <row r="2741" spans="1:14" x14ac:dyDescent="0.25">
      <c r="A2741" s="3">
        <v>2738</v>
      </c>
      <c r="B2741" t="s">
        <v>1849</v>
      </c>
      <c r="C2741" t="s">
        <v>1850</v>
      </c>
      <c r="D2741" t="s">
        <v>1851</v>
      </c>
      <c r="E2741" t="s">
        <v>12</v>
      </c>
      <c r="F2741" t="s">
        <v>1852</v>
      </c>
      <c r="G2741" s="1">
        <v>44001</v>
      </c>
      <c r="H2741" s="1">
        <v>44003</v>
      </c>
      <c r="I2741" s="1">
        <v>45828</v>
      </c>
      <c r="J2741" s="966" t="s">
        <v>20479</v>
      </c>
      <c r="K2741" t="s">
        <v>20480</v>
      </c>
      <c r="L2741" t="s">
        <v>12</v>
      </c>
      <c r="M2741" t="s">
        <v>20479</v>
      </c>
      <c r="N2741" t="s">
        <v>20481</v>
      </c>
    </row>
    <row r="2742" spans="1:14" x14ac:dyDescent="0.25">
      <c r="A2742" s="3">
        <v>2739</v>
      </c>
      <c r="B2742" t="s">
        <v>1849</v>
      </c>
      <c r="C2742" t="s">
        <v>1850</v>
      </c>
      <c r="D2742" t="s">
        <v>1851</v>
      </c>
      <c r="E2742" t="s">
        <v>12</v>
      </c>
      <c r="F2742" t="s">
        <v>1852</v>
      </c>
      <c r="G2742" s="1">
        <v>44001</v>
      </c>
      <c r="H2742" s="1">
        <v>44003</v>
      </c>
      <c r="I2742" s="1">
        <v>45828</v>
      </c>
      <c r="J2742" s="966" t="s">
        <v>20479</v>
      </c>
      <c r="K2742" t="s">
        <v>20480</v>
      </c>
      <c r="L2742" t="s">
        <v>12</v>
      </c>
      <c r="M2742" t="s">
        <v>20479</v>
      </c>
      <c r="N2742" t="s">
        <v>20481</v>
      </c>
    </row>
    <row r="2743" spans="1:14" x14ac:dyDescent="0.25">
      <c r="A2743" s="3">
        <v>2740</v>
      </c>
      <c r="B2743" t="s">
        <v>1849</v>
      </c>
      <c r="C2743" t="s">
        <v>1850</v>
      </c>
      <c r="D2743" t="s">
        <v>1851</v>
      </c>
      <c r="E2743" t="s">
        <v>12</v>
      </c>
      <c r="F2743" t="s">
        <v>1852</v>
      </c>
      <c r="G2743" s="1">
        <v>44001</v>
      </c>
      <c r="H2743" s="1">
        <v>44003</v>
      </c>
      <c r="I2743" s="1">
        <v>45828</v>
      </c>
      <c r="J2743" s="966" t="s">
        <v>20482</v>
      </c>
      <c r="K2743" t="s">
        <v>20483</v>
      </c>
      <c r="L2743" t="s">
        <v>12</v>
      </c>
      <c r="M2743" t="s">
        <v>20482</v>
      </c>
      <c r="N2743" t="s">
        <v>20484</v>
      </c>
    </row>
    <row r="2744" spans="1:14" x14ac:dyDescent="0.25">
      <c r="A2744" s="3">
        <v>2741</v>
      </c>
      <c r="B2744" t="s">
        <v>1849</v>
      </c>
      <c r="C2744" t="s">
        <v>1850</v>
      </c>
      <c r="D2744" t="s">
        <v>1851</v>
      </c>
      <c r="E2744" t="s">
        <v>12</v>
      </c>
      <c r="F2744" t="s">
        <v>1852</v>
      </c>
      <c r="G2744" s="1">
        <v>44001</v>
      </c>
      <c r="H2744" s="1">
        <v>44003</v>
      </c>
      <c r="I2744" s="1">
        <v>45828</v>
      </c>
      <c r="J2744" s="966" t="s">
        <v>20482</v>
      </c>
      <c r="K2744" t="s">
        <v>20483</v>
      </c>
      <c r="L2744" t="s">
        <v>12</v>
      </c>
      <c r="M2744" t="s">
        <v>20482</v>
      </c>
      <c r="N2744" t="s">
        <v>20484</v>
      </c>
    </row>
    <row r="2745" spans="1:14" x14ac:dyDescent="0.25">
      <c r="A2745" s="3">
        <v>2742</v>
      </c>
      <c r="B2745" t="s">
        <v>1853</v>
      </c>
      <c r="C2745" t="s">
        <v>1854</v>
      </c>
      <c r="D2745" t="s">
        <v>1855</v>
      </c>
      <c r="E2745" t="s">
        <v>12</v>
      </c>
      <c r="F2745" t="s">
        <v>1858</v>
      </c>
      <c r="G2745" s="1">
        <v>44001</v>
      </c>
      <c r="H2745" s="1">
        <v>44003</v>
      </c>
      <c r="I2745" s="1">
        <v>45463</v>
      </c>
      <c r="J2745" s="966" t="s">
        <v>20492</v>
      </c>
      <c r="K2745" t="s">
        <v>20493</v>
      </c>
      <c r="L2745" t="s">
        <v>12</v>
      </c>
      <c r="M2745" t="s">
        <v>20492</v>
      </c>
      <c r="N2745" t="s">
        <v>20494</v>
      </c>
    </row>
    <row r="2746" spans="1:14" x14ac:dyDescent="0.25">
      <c r="A2746" s="3">
        <v>2743</v>
      </c>
      <c r="B2746" t="s">
        <v>1853</v>
      </c>
      <c r="C2746" t="s">
        <v>1854</v>
      </c>
      <c r="D2746" t="s">
        <v>1855</v>
      </c>
      <c r="E2746" t="s">
        <v>12</v>
      </c>
      <c r="F2746" t="s">
        <v>1858</v>
      </c>
      <c r="G2746" s="1">
        <v>44001</v>
      </c>
      <c r="H2746" s="1">
        <v>44003</v>
      </c>
      <c r="I2746" s="1">
        <v>45463</v>
      </c>
      <c r="J2746" s="966" t="s">
        <v>20492</v>
      </c>
      <c r="K2746" t="s">
        <v>20493</v>
      </c>
      <c r="L2746" t="s">
        <v>12</v>
      </c>
      <c r="M2746" t="s">
        <v>20492</v>
      </c>
      <c r="N2746" t="s">
        <v>20494</v>
      </c>
    </row>
    <row r="2747" spans="1:14" x14ac:dyDescent="0.25">
      <c r="A2747" s="3">
        <v>2744</v>
      </c>
      <c r="B2747" t="s">
        <v>1845</v>
      </c>
      <c r="C2747" t="s">
        <v>1846</v>
      </c>
      <c r="D2747" t="s">
        <v>1847</v>
      </c>
      <c r="E2747" t="s">
        <v>12</v>
      </c>
      <c r="F2747" t="s">
        <v>1848</v>
      </c>
      <c r="G2747" s="1">
        <v>44001</v>
      </c>
      <c r="H2747" s="1">
        <v>44003</v>
      </c>
      <c r="I2747" s="1">
        <v>45828</v>
      </c>
      <c r="J2747" s="966" t="s">
        <v>20558</v>
      </c>
      <c r="K2747" t="s">
        <v>20559</v>
      </c>
      <c r="L2747" t="s">
        <v>12</v>
      </c>
      <c r="M2747" t="s">
        <v>20558</v>
      </c>
      <c r="N2747" t="s">
        <v>20560</v>
      </c>
    </row>
    <row r="2748" spans="1:14" x14ac:dyDescent="0.25">
      <c r="A2748" s="3">
        <v>2745</v>
      </c>
      <c r="B2748" t="s">
        <v>1845</v>
      </c>
      <c r="C2748" t="s">
        <v>1846</v>
      </c>
      <c r="D2748" t="s">
        <v>1847</v>
      </c>
      <c r="E2748" t="s">
        <v>12</v>
      </c>
      <c r="F2748" t="s">
        <v>1848</v>
      </c>
      <c r="G2748" s="1">
        <v>44001</v>
      </c>
      <c r="H2748" s="1">
        <v>44003</v>
      </c>
      <c r="I2748" s="1">
        <v>45828</v>
      </c>
      <c r="J2748" s="966" t="s">
        <v>20558</v>
      </c>
      <c r="K2748" t="s">
        <v>20559</v>
      </c>
      <c r="L2748" t="s">
        <v>12</v>
      </c>
      <c r="M2748" t="s">
        <v>20558</v>
      </c>
      <c r="N2748" t="s">
        <v>20560</v>
      </c>
    </row>
    <row r="2749" spans="1:14" x14ac:dyDescent="0.25">
      <c r="A2749" s="3">
        <v>2746</v>
      </c>
      <c r="B2749" t="s">
        <v>1845</v>
      </c>
      <c r="C2749" t="s">
        <v>1846</v>
      </c>
      <c r="D2749" t="s">
        <v>1847</v>
      </c>
      <c r="E2749" t="s">
        <v>12</v>
      </c>
      <c r="F2749" t="s">
        <v>1848</v>
      </c>
      <c r="G2749" s="1">
        <v>44001</v>
      </c>
      <c r="H2749" s="1">
        <v>44003</v>
      </c>
      <c r="I2749" s="1">
        <v>45828</v>
      </c>
      <c r="J2749" s="966" t="s">
        <v>20561</v>
      </c>
      <c r="K2749" t="s">
        <v>20562</v>
      </c>
      <c r="L2749" t="s">
        <v>12</v>
      </c>
      <c r="M2749" t="s">
        <v>20561</v>
      </c>
      <c r="N2749" t="s">
        <v>20563</v>
      </c>
    </row>
    <row r="2750" spans="1:14" x14ac:dyDescent="0.25">
      <c r="A2750" s="3">
        <v>2747</v>
      </c>
      <c r="B2750" t="s">
        <v>1845</v>
      </c>
      <c r="C2750" t="s">
        <v>1846</v>
      </c>
      <c r="D2750" t="s">
        <v>1847</v>
      </c>
      <c r="E2750" t="s">
        <v>12</v>
      </c>
      <c r="F2750" t="s">
        <v>1848</v>
      </c>
      <c r="G2750" s="1">
        <v>44001</v>
      </c>
      <c r="H2750" s="1">
        <v>44003</v>
      </c>
      <c r="I2750" s="1">
        <v>45828</v>
      </c>
      <c r="J2750" s="966" t="s">
        <v>20561</v>
      </c>
      <c r="K2750" t="s">
        <v>20562</v>
      </c>
      <c r="L2750" t="s">
        <v>12</v>
      </c>
      <c r="M2750" t="s">
        <v>20561</v>
      </c>
      <c r="N2750" t="s">
        <v>20563</v>
      </c>
    </row>
    <row r="2751" spans="1:14" x14ac:dyDescent="0.25">
      <c r="A2751" s="3">
        <v>2748</v>
      </c>
      <c r="B2751" t="s">
        <v>1845</v>
      </c>
      <c r="C2751" t="s">
        <v>1846</v>
      </c>
      <c r="D2751" t="s">
        <v>1847</v>
      </c>
      <c r="E2751" t="s">
        <v>12</v>
      </c>
      <c r="F2751" t="s">
        <v>1848</v>
      </c>
      <c r="G2751" s="1">
        <v>44001</v>
      </c>
      <c r="H2751" s="1">
        <v>44003</v>
      </c>
      <c r="I2751" s="1">
        <v>45828</v>
      </c>
      <c r="J2751" s="966" t="s">
        <v>20564</v>
      </c>
      <c r="K2751" t="s">
        <v>20565</v>
      </c>
      <c r="L2751" t="s">
        <v>12</v>
      </c>
      <c r="M2751" t="s">
        <v>20564</v>
      </c>
      <c r="N2751" t="s">
        <v>20566</v>
      </c>
    </row>
    <row r="2752" spans="1:14" x14ac:dyDescent="0.25">
      <c r="A2752" s="3">
        <v>2749</v>
      </c>
      <c r="B2752" t="s">
        <v>1845</v>
      </c>
      <c r="C2752" t="s">
        <v>1846</v>
      </c>
      <c r="D2752" t="s">
        <v>1847</v>
      </c>
      <c r="E2752" t="s">
        <v>12</v>
      </c>
      <c r="F2752" t="s">
        <v>1848</v>
      </c>
      <c r="G2752" s="1">
        <v>44001</v>
      </c>
      <c r="H2752" s="1">
        <v>44003</v>
      </c>
      <c r="I2752" s="1">
        <v>45828</v>
      </c>
      <c r="J2752" s="966" t="s">
        <v>20564</v>
      </c>
      <c r="K2752" t="s">
        <v>20565</v>
      </c>
      <c r="L2752" t="s">
        <v>12</v>
      </c>
      <c r="M2752" t="s">
        <v>20564</v>
      </c>
      <c r="N2752" t="s">
        <v>20566</v>
      </c>
    </row>
    <row r="2753" spans="1:14" x14ac:dyDescent="0.25">
      <c r="A2753" s="3">
        <v>2750</v>
      </c>
      <c r="B2753" t="s">
        <v>1845</v>
      </c>
      <c r="C2753" t="s">
        <v>1846</v>
      </c>
      <c r="D2753" t="s">
        <v>1847</v>
      </c>
      <c r="E2753" t="s">
        <v>12</v>
      </c>
      <c r="F2753" t="s">
        <v>1848</v>
      </c>
      <c r="G2753" s="1">
        <v>44001</v>
      </c>
      <c r="H2753" s="1">
        <v>44003</v>
      </c>
      <c r="I2753" s="1">
        <v>45828</v>
      </c>
      <c r="J2753" s="966" t="s">
        <v>20567</v>
      </c>
      <c r="K2753" t="s">
        <v>20568</v>
      </c>
      <c r="L2753" t="s">
        <v>12</v>
      </c>
      <c r="M2753" t="s">
        <v>20567</v>
      </c>
      <c r="N2753" t="s">
        <v>20569</v>
      </c>
    </row>
    <row r="2754" spans="1:14" x14ac:dyDescent="0.25">
      <c r="A2754" s="3">
        <v>2751</v>
      </c>
      <c r="B2754" t="s">
        <v>1845</v>
      </c>
      <c r="C2754" t="s">
        <v>1846</v>
      </c>
      <c r="D2754" t="s">
        <v>1847</v>
      </c>
      <c r="E2754" t="s">
        <v>12</v>
      </c>
      <c r="F2754" t="s">
        <v>1848</v>
      </c>
      <c r="G2754" s="1">
        <v>44001</v>
      </c>
      <c r="H2754" s="1">
        <v>44003</v>
      </c>
      <c r="I2754" s="1">
        <v>45828</v>
      </c>
      <c r="J2754" s="966" t="s">
        <v>20567</v>
      </c>
      <c r="K2754" t="s">
        <v>20568</v>
      </c>
      <c r="L2754" t="s">
        <v>12</v>
      </c>
      <c r="M2754" t="s">
        <v>20567</v>
      </c>
      <c r="N2754" t="s">
        <v>20569</v>
      </c>
    </row>
    <row r="2755" spans="1:14" x14ac:dyDescent="0.25">
      <c r="A2755" s="3">
        <v>2752</v>
      </c>
      <c r="B2755" t="s">
        <v>1845</v>
      </c>
      <c r="C2755" t="s">
        <v>1846</v>
      </c>
      <c r="D2755" t="s">
        <v>1847</v>
      </c>
      <c r="E2755" t="s">
        <v>12</v>
      </c>
      <c r="F2755" t="s">
        <v>1848</v>
      </c>
      <c r="G2755" s="1">
        <v>44001</v>
      </c>
      <c r="H2755" s="1">
        <v>44003</v>
      </c>
      <c r="I2755" s="1">
        <v>45828</v>
      </c>
      <c r="J2755" s="966" t="s">
        <v>20572</v>
      </c>
      <c r="K2755" t="s">
        <v>20570</v>
      </c>
      <c r="L2755" t="s">
        <v>12</v>
      </c>
      <c r="N2755" t="s">
        <v>20571</v>
      </c>
    </row>
    <row r="2756" spans="1:14" x14ac:dyDescent="0.25">
      <c r="A2756" s="3">
        <v>2753</v>
      </c>
      <c r="B2756" t="s">
        <v>1845</v>
      </c>
      <c r="C2756" t="s">
        <v>1846</v>
      </c>
      <c r="D2756" t="s">
        <v>1847</v>
      </c>
      <c r="E2756" t="s">
        <v>12</v>
      </c>
      <c r="F2756" t="s">
        <v>1848</v>
      </c>
      <c r="G2756" s="1">
        <v>44001</v>
      </c>
      <c r="H2756" s="1">
        <v>44003</v>
      </c>
      <c r="I2756" s="1">
        <v>45828</v>
      </c>
      <c r="J2756" s="966" t="s">
        <v>20572</v>
      </c>
      <c r="K2756" t="s">
        <v>20570</v>
      </c>
      <c r="L2756" t="s">
        <v>12</v>
      </c>
      <c r="M2756" t="s">
        <v>20572</v>
      </c>
      <c r="N2756" t="s">
        <v>20571</v>
      </c>
    </row>
    <row r="2757" spans="1:14" x14ac:dyDescent="0.25">
      <c r="A2757" s="3">
        <v>2754</v>
      </c>
      <c r="B2757" t="s">
        <v>1845</v>
      </c>
      <c r="C2757" t="s">
        <v>1846</v>
      </c>
      <c r="D2757" t="s">
        <v>1847</v>
      </c>
      <c r="E2757" t="s">
        <v>12</v>
      </c>
      <c r="F2757" t="s">
        <v>1848</v>
      </c>
      <c r="G2757" s="1">
        <v>44001</v>
      </c>
      <c r="H2757" s="1">
        <v>44003</v>
      </c>
      <c r="I2757" s="1">
        <v>45828</v>
      </c>
      <c r="J2757" s="966" t="s">
        <v>20573</v>
      </c>
      <c r="K2757" t="s">
        <v>20574</v>
      </c>
      <c r="L2757" t="s">
        <v>12</v>
      </c>
      <c r="M2757" t="s">
        <v>20573</v>
      </c>
      <c r="N2757" t="s">
        <v>20575</v>
      </c>
    </row>
    <row r="2758" spans="1:14" x14ac:dyDescent="0.25">
      <c r="A2758" s="3">
        <v>2755</v>
      </c>
      <c r="B2758" t="s">
        <v>1845</v>
      </c>
      <c r="C2758" t="s">
        <v>1846</v>
      </c>
      <c r="D2758" t="s">
        <v>1847</v>
      </c>
      <c r="E2758" t="s">
        <v>12</v>
      </c>
      <c r="F2758" t="s">
        <v>1848</v>
      </c>
      <c r="G2758" s="1">
        <v>44001</v>
      </c>
      <c r="H2758" s="1">
        <v>44003</v>
      </c>
      <c r="I2758" s="1">
        <v>45828</v>
      </c>
      <c r="J2758" s="966" t="s">
        <v>20573</v>
      </c>
      <c r="K2758" t="s">
        <v>20574</v>
      </c>
      <c r="L2758" t="s">
        <v>12</v>
      </c>
      <c r="M2758" t="s">
        <v>20573</v>
      </c>
      <c r="N2758" t="s">
        <v>20575</v>
      </c>
    </row>
    <row r="2759" spans="1:14" x14ac:dyDescent="0.25">
      <c r="A2759" s="3">
        <v>2756</v>
      </c>
      <c r="B2759" t="s">
        <v>1845</v>
      </c>
      <c r="C2759" t="s">
        <v>1846</v>
      </c>
      <c r="D2759" t="s">
        <v>1847</v>
      </c>
      <c r="E2759" t="s">
        <v>12</v>
      </c>
      <c r="F2759" t="s">
        <v>1848</v>
      </c>
      <c r="G2759" s="1">
        <v>44001</v>
      </c>
      <c r="H2759" s="1">
        <v>44003</v>
      </c>
      <c r="I2759" s="1">
        <v>45828</v>
      </c>
      <c r="J2759" s="966" t="s">
        <v>20577</v>
      </c>
      <c r="K2759" t="s">
        <v>20576</v>
      </c>
      <c r="L2759" t="s">
        <v>12</v>
      </c>
      <c r="M2759" t="s">
        <v>20577</v>
      </c>
      <c r="N2759" t="s">
        <v>20578</v>
      </c>
    </row>
    <row r="2760" spans="1:14" x14ac:dyDescent="0.25">
      <c r="A2760" s="3">
        <v>2757</v>
      </c>
      <c r="B2760" t="s">
        <v>1845</v>
      </c>
      <c r="C2760" t="s">
        <v>1846</v>
      </c>
      <c r="D2760" t="s">
        <v>1847</v>
      </c>
      <c r="E2760" t="s">
        <v>12</v>
      </c>
      <c r="F2760" t="s">
        <v>1848</v>
      </c>
      <c r="G2760" s="1">
        <v>44001</v>
      </c>
      <c r="H2760" s="1">
        <v>44003</v>
      </c>
      <c r="I2760" s="1">
        <v>45828</v>
      </c>
      <c r="J2760" s="966" t="s">
        <v>20577</v>
      </c>
      <c r="K2760" t="s">
        <v>20576</v>
      </c>
      <c r="L2760" t="s">
        <v>12</v>
      </c>
      <c r="M2760" t="s">
        <v>20577</v>
      </c>
      <c r="N2760" t="s">
        <v>20578</v>
      </c>
    </row>
    <row r="2761" spans="1:14" x14ac:dyDescent="0.25">
      <c r="A2761" s="3">
        <v>2758</v>
      </c>
      <c r="B2761" t="s">
        <v>1845</v>
      </c>
      <c r="C2761" t="s">
        <v>1846</v>
      </c>
      <c r="D2761" t="s">
        <v>1847</v>
      </c>
      <c r="E2761" t="s">
        <v>12</v>
      </c>
      <c r="F2761" t="s">
        <v>1848</v>
      </c>
      <c r="G2761" s="1">
        <v>44001</v>
      </c>
      <c r="H2761" s="1">
        <v>44003</v>
      </c>
      <c r="I2761" s="1">
        <v>45828</v>
      </c>
      <c r="J2761" s="966" t="s">
        <v>20580</v>
      </c>
      <c r="K2761" t="s">
        <v>20579</v>
      </c>
      <c r="L2761" t="s">
        <v>12</v>
      </c>
      <c r="M2761" t="s">
        <v>20580</v>
      </c>
      <c r="N2761" t="s">
        <v>20581</v>
      </c>
    </row>
    <row r="2762" spans="1:14" x14ac:dyDescent="0.25">
      <c r="A2762" s="3">
        <v>2759</v>
      </c>
      <c r="B2762" t="s">
        <v>1845</v>
      </c>
      <c r="C2762" t="s">
        <v>1846</v>
      </c>
      <c r="D2762" t="s">
        <v>1847</v>
      </c>
      <c r="E2762" t="s">
        <v>12</v>
      </c>
      <c r="F2762" t="s">
        <v>1848</v>
      </c>
      <c r="G2762" s="1">
        <v>44001</v>
      </c>
      <c r="H2762" s="1">
        <v>44003</v>
      </c>
      <c r="I2762" s="1">
        <v>45828</v>
      </c>
      <c r="J2762" s="966" t="s">
        <v>20580</v>
      </c>
      <c r="K2762" t="s">
        <v>20579</v>
      </c>
      <c r="L2762" t="s">
        <v>12</v>
      </c>
      <c r="M2762" t="s">
        <v>20580</v>
      </c>
      <c r="N2762" t="s">
        <v>20581</v>
      </c>
    </row>
    <row r="2763" spans="1:14" x14ac:dyDescent="0.25">
      <c r="A2763" s="3">
        <v>2760</v>
      </c>
      <c r="B2763" t="s">
        <v>1845</v>
      </c>
      <c r="C2763" t="s">
        <v>1846</v>
      </c>
      <c r="D2763" t="s">
        <v>1847</v>
      </c>
      <c r="E2763" t="s">
        <v>12</v>
      </c>
      <c r="F2763" t="s">
        <v>1848</v>
      </c>
      <c r="G2763" s="1">
        <v>44001</v>
      </c>
      <c r="H2763" s="1">
        <v>44003</v>
      </c>
      <c r="I2763" s="1">
        <v>45828</v>
      </c>
      <c r="J2763" s="966" t="s">
        <v>20583</v>
      </c>
      <c r="K2763" t="s">
        <v>20582</v>
      </c>
      <c r="L2763" t="s">
        <v>12</v>
      </c>
      <c r="M2763" t="s">
        <v>20583</v>
      </c>
      <c r="N2763" t="s">
        <v>20584</v>
      </c>
    </row>
    <row r="2764" spans="1:14" x14ac:dyDescent="0.25">
      <c r="A2764" s="3">
        <v>2761</v>
      </c>
      <c r="B2764" t="s">
        <v>1845</v>
      </c>
      <c r="C2764" t="s">
        <v>1846</v>
      </c>
      <c r="D2764" t="s">
        <v>1847</v>
      </c>
      <c r="E2764" t="s">
        <v>12</v>
      </c>
      <c r="F2764" t="s">
        <v>1848</v>
      </c>
      <c r="G2764" s="1">
        <v>44001</v>
      </c>
      <c r="H2764" s="1">
        <v>44003</v>
      </c>
      <c r="I2764" s="1">
        <v>45828</v>
      </c>
      <c r="J2764" s="966" t="s">
        <v>20583</v>
      </c>
      <c r="K2764" t="s">
        <v>20582</v>
      </c>
      <c r="L2764" t="s">
        <v>12</v>
      </c>
      <c r="M2764" t="s">
        <v>20583</v>
      </c>
      <c r="N2764" t="s">
        <v>20584</v>
      </c>
    </row>
    <row r="2765" spans="1:14" x14ac:dyDescent="0.25">
      <c r="A2765" s="3">
        <v>2762</v>
      </c>
      <c r="B2765" t="s">
        <v>1845</v>
      </c>
      <c r="C2765" t="s">
        <v>1846</v>
      </c>
      <c r="D2765" t="s">
        <v>1847</v>
      </c>
      <c r="E2765" t="s">
        <v>12</v>
      </c>
      <c r="F2765" t="s">
        <v>1848</v>
      </c>
      <c r="G2765" s="1">
        <v>44001</v>
      </c>
      <c r="H2765" s="1">
        <v>44003</v>
      </c>
      <c r="I2765" s="1">
        <v>45828</v>
      </c>
      <c r="J2765" s="966" t="s">
        <v>20586</v>
      </c>
      <c r="K2765" t="s">
        <v>20585</v>
      </c>
      <c r="L2765" t="s">
        <v>12</v>
      </c>
      <c r="M2765" t="s">
        <v>20586</v>
      </c>
      <c r="N2765" t="s">
        <v>20587</v>
      </c>
    </row>
    <row r="2766" spans="1:14" x14ac:dyDescent="0.25">
      <c r="A2766" s="3">
        <v>2763</v>
      </c>
      <c r="B2766" t="s">
        <v>1845</v>
      </c>
      <c r="C2766" t="s">
        <v>1846</v>
      </c>
      <c r="D2766" t="s">
        <v>1847</v>
      </c>
      <c r="E2766" t="s">
        <v>12</v>
      </c>
      <c r="F2766" t="s">
        <v>1848</v>
      </c>
      <c r="G2766" s="1">
        <v>44001</v>
      </c>
      <c r="H2766" s="1">
        <v>44003</v>
      </c>
      <c r="I2766" s="1">
        <v>45828</v>
      </c>
      <c r="J2766" s="966" t="s">
        <v>20586</v>
      </c>
      <c r="K2766" t="s">
        <v>20585</v>
      </c>
      <c r="L2766" t="s">
        <v>12</v>
      </c>
      <c r="M2766" t="s">
        <v>20586</v>
      </c>
      <c r="N2766" t="s">
        <v>20587</v>
      </c>
    </row>
    <row r="2767" spans="1:14" x14ac:dyDescent="0.25">
      <c r="A2767" s="3">
        <v>2764</v>
      </c>
      <c r="B2767" t="s">
        <v>1894</v>
      </c>
      <c r="C2767" t="s">
        <v>1895</v>
      </c>
      <c r="D2767" t="s">
        <v>1896</v>
      </c>
      <c r="E2767" t="s">
        <v>12</v>
      </c>
      <c r="F2767" t="s">
        <v>1897</v>
      </c>
      <c r="G2767" s="1">
        <v>44021</v>
      </c>
      <c r="H2767" s="1">
        <v>44022</v>
      </c>
      <c r="I2767" s="1">
        <v>45116</v>
      </c>
      <c r="J2767" s="966" t="s">
        <v>10543</v>
      </c>
      <c r="K2767" t="s">
        <v>10545</v>
      </c>
      <c r="L2767" t="s">
        <v>12</v>
      </c>
      <c r="M2767" t="s">
        <v>10543</v>
      </c>
      <c r="N2767" t="s">
        <v>10544</v>
      </c>
    </row>
    <row r="2768" spans="1:14" x14ac:dyDescent="0.25">
      <c r="A2768" s="3">
        <v>2765</v>
      </c>
      <c r="B2768" t="s">
        <v>1894</v>
      </c>
      <c r="C2768" t="s">
        <v>1895</v>
      </c>
      <c r="D2768" t="s">
        <v>1896</v>
      </c>
      <c r="E2768" t="s">
        <v>12</v>
      </c>
      <c r="F2768" t="s">
        <v>1897</v>
      </c>
      <c r="G2768" s="1">
        <v>44021</v>
      </c>
      <c r="H2768" s="1">
        <v>44022</v>
      </c>
      <c r="I2768" s="1">
        <v>45116</v>
      </c>
      <c r="J2768" s="966" t="s">
        <v>10554</v>
      </c>
      <c r="K2768" t="s">
        <v>10556</v>
      </c>
      <c r="L2768" t="s">
        <v>12</v>
      </c>
      <c r="M2768" t="s">
        <v>10554</v>
      </c>
      <c r="N2768" t="s">
        <v>10555</v>
      </c>
    </row>
    <row r="2769" spans="1:14" x14ac:dyDescent="0.25">
      <c r="A2769" s="3">
        <v>2766</v>
      </c>
      <c r="B2769" t="s">
        <v>1885</v>
      </c>
      <c r="C2769" t="s">
        <v>1886</v>
      </c>
      <c r="D2769" t="s">
        <v>1887</v>
      </c>
      <c r="E2769" t="s">
        <v>12</v>
      </c>
      <c r="F2769" t="s">
        <v>1888</v>
      </c>
      <c r="G2769" s="1">
        <v>44018</v>
      </c>
      <c r="H2769" s="1">
        <v>44019</v>
      </c>
      <c r="I2769" s="1">
        <v>45113</v>
      </c>
      <c r="J2769" s="966" t="s">
        <v>8102</v>
      </c>
      <c r="K2769" t="s">
        <v>8104</v>
      </c>
      <c r="L2769" t="s">
        <v>12</v>
      </c>
      <c r="M2769" t="s">
        <v>8102</v>
      </c>
      <c r="N2769" t="s">
        <v>8103</v>
      </c>
    </row>
    <row r="2770" spans="1:14" x14ac:dyDescent="0.25">
      <c r="A2770" s="3">
        <v>2767</v>
      </c>
      <c r="B2770" t="s">
        <v>1885</v>
      </c>
      <c r="C2770" t="s">
        <v>1886</v>
      </c>
      <c r="D2770" t="s">
        <v>1887</v>
      </c>
      <c r="E2770" t="s">
        <v>12</v>
      </c>
      <c r="F2770" t="s">
        <v>1888</v>
      </c>
      <c r="G2770" s="1">
        <v>44018</v>
      </c>
      <c r="H2770" s="1">
        <v>44019</v>
      </c>
      <c r="I2770" s="1">
        <v>45113</v>
      </c>
      <c r="J2770" s="966" t="s">
        <v>8113</v>
      </c>
      <c r="K2770" t="s">
        <v>8115</v>
      </c>
      <c r="L2770" t="s">
        <v>12</v>
      </c>
      <c r="M2770" t="s">
        <v>8113</v>
      </c>
      <c r="N2770" t="s">
        <v>8114</v>
      </c>
    </row>
    <row r="2771" spans="1:14" x14ac:dyDescent="0.25">
      <c r="A2771" s="3">
        <v>2768</v>
      </c>
      <c r="B2771" t="s">
        <v>1885</v>
      </c>
      <c r="C2771" t="s">
        <v>1886</v>
      </c>
      <c r="D2771" t="s">
        <v>1887</v>
      </c>
      <c r="E2771" t="s">
        <v>12</v>
      </c>
      <c r="F2771" t="s">
        <v>1888</v>
      </c>
      <c r="G2771" s="1">
        <v>44018</v>
      </c>
      <c r="H2771" s="1">
        <v>44019</v>
      </c>
      <c r="I2771" s="1">
        <v>45113</v>
      </c>
      <c r="J2771" s="966" t="s">
        <v>8119</v>
      </c>
      <c r="K2771" t="s">
        <v>8121</v>
      </c>
      <c r="L2771" t="s">
        <v>12</v>
      </c>
      <c r="M2771" t="s">
        <v>8119</v>
      </c>
      <c r="N2771" t="s">
        <v>8120</v>
      </c>
    </row>
    <row r="2772" spans="1:14" x14ac:dyDescent="0.25">
      <c r="A2772" s="3">
        <v>2769</v>
      </c>
      <c r="B2772" t="s">
        <v>1885</v>
      </c>
      <c r="C2772" t="s">
        <v>1886</v>
      </c>
      <c r="D2772" t="s">
        <v>1887</v>
      </c>
      <c r="E2772" t="s">
        <v>12</v>
      </c>
      <c r="F2772" t="s">
        <v>1888</v>
      </c>
      <c r="G2772" s="1">
        <v>44018</v>
      </c>
      <c r="H2772" s="1">
        <v>44019</v>
      </c>
      <c r="I2772" s="1">
        <v>45113</v>
      </c>
      <c r="J2772" s="966" t="s">
        <v>8125</v>
      </c>
      <c r="K2772" t="s">
        <v>8127</v>
      </c>
      <c r="L2772" t="s">
        <v>12</v>
      </c>
      <c r="M2772" t="s">
        <v>8125</v>
      </c>
      <c r="N2772" t="s">
        <v>8126</v>
      </c>
    </row>
    <row r="2773" spans="1:14" x14ac:dyDescent="0.25">
      <c r="A2773" s="3">
        <v>2770</v>
      </c>
      <c r="B2773" t="s">
        <v>1885</v>
      </c>
      <c r="C2773" t="s">
        <v>1886</v>
      </c>
      <c r="D2773" t="s">
        <v>1887</v>
      </c>
      <c r="E2773" t="s">
        <v>12</v>
      </c>
      <c r="F2773" t="s">
        <v>1888</v>
      </c>
      <c r="G2773" s="1">
        <v>44018</v>
      </c>
      <c r="H2773" s="1">
        <v>44019</v>
      </c>
      <c r="I2773" s="1">
        <v>45113</v>
      </c>
      <c r="J2773" s="966" t="s">
        <v>8131</v>
      </c>
      <c r="K2773" t="s">
        <v>8133</v>
      </c>
      <c r="L2773" t="s">
        <v>12</v>
      </c>
      <c r="M2773" t="s">
        <v>8131</v>
      </c>
      <c r="N2773" t="s">
        <v>8132</v>
      </c>
    </row>
    <row r="2774" spans="1:14" x14ac:dyDescent="0.25">
      <c r="A2774" s="3">
        <v>2771</v>
      </c>
      <c r="B2774" t="s">
        <v>1885</v>
      </c>
      <c r="C2774" t="s">
        <v>1886</v>
      </c>
      <c r="D2774" t="s">
        <v>1887</v>
      </c>
      <c r="E2774" t="s">
        <v>12</v>
      </c>
      <c r="F2774" t="s">
        <v>1888</v>
      </c>
      <c r="G2774" s="1">
        <v>44018</v>
      </c>
      <c r="H2774" s="1">
        <v>44019</v>
      </c>
      <c r="I2774" s="1">
        <v>45113</v>
      </c>
      <c r="J2774" s="966" t="s">
        <v>8137</v>
      </c>
      <c r="K2774" t="s">
        <v>8139</v>
      </c>
      <c r="L2774" t="s">
        <v>12</v>
      </c>
      <c r="M2774" t="s">
        <v>8137</v>
      </c>
      <c r="N2774" t="s">
        <v>8138</v>
      </c>
    </row>
    <row r="2775" spans="1:14" x14ac:dyDescent="0.25">
      <c r="A2775" s="3">
        <v>2772</v>
      </c>
      <c r="B2775" t="s">
        <v>1885</v>
      </c>
      <c r="C2775" t="s">
        <v>1886</v>
      </c>
      <c r="D2775" t="s">
        <v>1887</v>
      </c>
      <c r="E2775" t="s">
        <v>12</v>
      </c>
      <c r="F2775" t="s">
        <v>1888</v>
      </c>
      <c r="G2775" s="1">
        <v>44018</v>
      </c>
      <c r="H2775" s="1">
        <v>44019</v>
      </c>
      <c r="I2775" s="1">
        <v>45113</v>
      </c>
      <c r="J2775" s="966" t="s">
        <v>8143</v>
      </c>
      <c r="K2775" t="s">
        <v>8145</v>
      </c>
      <c r="L2775" t="s">
        <v>12</v>
      </c>
      <c r="M2775" t="s">
        <v>8143</v>
      </c>
      <c r="N2775" t="s">
        <v>8144</v>
      </c>
    </row>
    <row r="2776" spans="1:14" x14ac:dyDescent="0.25">
      <c r="A2776" s="3">
        <v>2773</v>
      </c>
      <c r="B2776" t="s">
        <v>1885</v>
      </c>
      <c r="C2776" t="s">
        <v>1886</v>
      </c>
      <c r="D2776" t="s">
        <v>1887</v>
      </c>
      <c r="E2776" t="s">
        <v>12</v>
      </c>
      <c r="F2776" t="s">
        <v>1888</v>
      </c>
      <c r="G2776" s="1">
        <v>44018</v>
      </c>
      <c r="H2776" s="1">
        <v>44019</v>
      </c>
      <c r="I2776" s="1">
        <v>45113</v>
      </c>
      <c r="J2776" s="966" t="s">
        <v>8149</v>
      </c>
      <c r="K2776" t="s">
        <v>8151</v>
      </c>
      <c r="L2776" t="s">
        <v>12</v>
      </c>
      <c r="M2776" t="s">
        <v>8149</v>
      </c>
      <c r="N2776" t="s">
        <v>8150</v>
      </c>
    </row>
    <row r="2777" spans="1:14" x14ac:dyDescent="0.25">
      <c r="A2777" s="3">
        <v>2774</v>
      </c>
      <c r="B2777" t="s">
        <v>1885</v>
      </c>
      <c r="C2777" t="s">
        <v>1886</v>
      </c>
      <c r="D2777" t="s">
        <v>1887</v>
      </c>
      <c r="E2777" t="s">
        <v>12</v>
      </c>
      <c r="F2777" t="s">
        <v>1888</v>
      </c>
      <c r="G2777" s="1">
        <v>44018</v>
      </c>
      <c r="H2777" s="1">
        <v>44019</v>
      </c>
      <c r="I2777" s="1">
        <v>45113</v>
      </c>
      <c r="J2777" s="966" t="s">
        <v>8155</v>
      </c>
      <c r="K2777" t="s">
        <v>8157</v>
      </c>
      <c r="L2777" t="s">
        <v>12</v>
      </c>
      <c r="M2777" t="s">
        <v>8155</v>
      </c>
      <c r="N2777" t="s">
        <v>8156</v>
      </c>
    </row>
    <row r="2778" spans="1:14" x14ac:dyDescent="0.25">
      <c r="A2778" s="3">
        <v>2775</v>
      </c>
      <c r="B2778" t="s">
        <v>1898</v>
      </c>
      <c r="C2778" t="s">
        <v>1899</v>
      </c>
      <c r="D2778" t="s">
        <v>1900</v>
      </c>
      <c r="E2778" t="s">
        <v>12</v>
      </c>
      <c r="F2778" t="s">
        <v>1901</v>
      </c>
      <c r="G2778" s="1">
        <v>44021</v>
      </c>
      <c r="H2778" s="1">
        <v>44022</v>
      </c>
      <c r="I2778" s="1">
        <v>45116</v>
      </c>
      <c r="J2778" s="966" t="s">
        <v>10560</v>
      </c>
      <c r="K2778" t="s">
        <v>10562</v>
      </c>
      <c r="L2778" t="s">
        <v>12</v>
      </c>
      <c r="M2778" t="s">
        <v>10560</v>
      </c>
      <c r="N2778" t="s">
        <v>10561</v>
      </c>
    </row>
    <row r="2779" spans="1:14" x14ac:dyDescent="0.25">
      <c r="A2779" s="3">
        <v>2776</v>
      </c>
      <c r="B2779" t="s">
        <v>1903</v>
      </c>
      <c r="C2779" t="s">
        <v>1904</v>
      </c>
      <c r="D2779" t="s">
        <v>1905</v>
      </c>
      <c r="E2779" t="s">
        <v>12</v>
      </c>
      <c r="F2779" t="s">
        <v>1906</v>
      </c>
      <c r="G2779" s="1">
        <v>44021</v>
      </c>
      <c r="H2779" s="1">
        <v>44023</v>
      </c>
      <c r="I2779" s="1">
        <v>45117</v>
      </c>
      <c r="J2779" s="966" t="s">
        <v>10566</v>
      </c>
      <c r="K2779" t="s">
        <v>10568</v>
      </c>
      <c r="L2779" t="s">
        <v>12</v>
      </c>
      <c r="M2779" t="s">
        <v>10566</v>
      </c>
      <c r="N2779" t="s">
        <v>10567</v>
      </c>
    </row>
    <row r="2780" spans="1:14" x14ac:dyDescent="0.25">
      <c r="A2780" s="3">
        <v>2777</v>
      </c>
      <c r="B2780" t="s">
        <v>1853</v>
      </c>
      <c r="C2780" t="s">
        <v>1854</v>
      </c>
      <c r="D2780" t="s">
        <v>1855</v>
      </c>
      <c r="E2780" t="s">
        <v>12</v>
      </c>
      <c r="F2780" t="s">
        <v>1857</v>
      </c>
      <c r="G2780" s="1">
        <v>44008</v>
      </c>
      <c r="H2780" s="1">
        <v>44011</v>
      </c>
      <c r="I2780" s="1">
        <v>45471</v>
      </c>
      <c r="J2780" s="966" t="s">
        <v>20489</v>
      </c>
      <c r="K2780" t="s">
        <v>20490</v>
      </c>
      <c r="L2780" t="s">
        <v>12</v>
      </c>
      <c r="M2780" t="s">
        <v>20489</v>
      </c>
      <c r="N2780" t="s">
        <v>20491</v>
      </c>
    </row>
    <row r="2781" spans="1:14" x14ac:dyDescent="0.25">
      <c r="A2781" s="3">
        <v>2778</v>
      </c>
      <c r="B2781" t="s">
        <v>1853</v>
      </c>
      <c r="C2781" t="s">
        <v>1854</v>
      </c>
      <c r="D2781" t="s">
        <v>1855</v>
      </c>
      <c r="E2781" t="s">
        <v>12</v>
      </c>
      <c r="F2781" t="s">
        <v>1857</v>
      </c>
      <c r="G2781" s="1">
        <v>44008</v>
      </c>
      <c r="H2781" s="1">
        <v>44011</v>
      </c>
      <c r="I2781" s="1">
        <v>45471</v>
      </c>
      <c r="J2781" s="966" t="s">
        <v>20489</v>
      </c>
      <c r="K2781" t="s">
        <v>20490</v>
      </c>
      <c r="L2781" t="s">
        <v>12</v>
      </c>
      <c r="M2781" t="s">
        <v>20489</v>
      </c>
      <c r="N2781" t="s">
        <v>20491</v>
      </c>
    </row>
    <row r="2782" spans="1:14" x14ac:dyDescent="0.25">
      <c r="A2782" s="3">
        <v>2779</v>
      </c>
      <c r="B2782" t="s">
        <v>1853</v>
      </c>
      <c r="C2782" t="s">
        <v>1854</v>
      </c>
      <c r="D2782" t="s">
        <v>1855</v>
      </c>
      <c r="E2782" t="s">
        <v>12</v>
      </c>
      <c r="F2782" t="s">
        <v>1856</v>
      </c>
      <c r="G2782" s="1">
        <v>44011</v>
      </c>
      <c r="H2782" s="1">
        <v>44012</v>
      </c>
      <c r="I2782" s="1">
        <v>45472</v>
      </c>
      <c r="J2782" s="966" t="s">
        <v>20403</v>
      </c>
      <c r="K2782" t="s">
        <v>20404</v>
      </c>
      <c r="L2782" t="s">
        <v>12</v>
      </c>
      <c r="M2782" t="s">
        <v>20403</v>
      </c>
      <c r="N2782" t="s">
        <v>20405</v>
      </c>
    </row>
    <row r="2783" spans="1:14" x14ac:dyDescent="0.25">
      <c r="A2783" s="3">
        <v>2780</v>
      </c>
      <c r="B2783" t="s">
        <v>1853</v>
      </c>
      <c r="C2783" t="s">
        <v>1854</v>
      </c>
      <c r="D2783" t="s">
        <v>1855</v>
      </c>
      <c r="E2783" t="s">
        <v>12</v>
      </c>
      <c r="F2783" t="s">
        <v>1856</v>
      </c>
      <c r="G2783" s="1">
        <v>44011</v>
      </c>
      <c r="H2783" s="1">
        <v>44012</v>
      </c>
      <c r="I2783" s="1">
        <v>45472</v>
      </c>
      <c r="J2783" s="966" t="s">
        <v>20403</v>
      </c>
      <c r="K2783" t="s">
        <v>20404</v>
      </c>
      <c r="L2783" t="s">
        <v>12</v>
      </c>
      <c r="M2783" t="s">
        <v>20403</v>
      </c>
      <c r="N2783" t="s">
        <v>20405</v>
      </c>
    </row>
    <row r="2784" spans="1:14" x14ac:dyDescent="0.25">
      <c r="A2784" s="3">
        <v>2781</v>
      </c>
      <c r="B2784" t="s">
        <v>1890</v>
      </c>
      <c r="C2784" t="s">
        <v>1891</v>
      </c>
      <c r="D2784" t="s">
        <v>1892</v>
      </c>
      <c r="E2784" t="s">
        <v>12</v>
      </c>
      <c r="F2784" t="s">
        <v>1893</v>
      </c>
      <c r="G2784" s="1">
        <v>44013</v>
      </c>
      <c r="H2784" s="1">
        <v>44030</v>
      </c>
      <c r="I2784" s="1">
        <v>44759</v>
      </c>
      <c r="J2784" s="966" t="s">
        <v>7396</v>
      </c>
      <c r="K2784" t="s">
        <v>7398</v>
      </c>
      <c r="L2784" t="s">
        <v>12</v>
      </c>
      <c r="M2784" t="s">
        <v>7396</v>
      </c>
      <c r="N2784" t="s">
        <v>7397</v>
      </c>
    </row>
    <row r="2785" spans="1:14" x14ac:dyDescent="0.25">
      <c r="A2785" s="3">
        <v>2782</v>
      </c>
      <c r="B2785" t="s">
        <v>1890</v>
      </c>
      <c r="C2785" t="s">
        <v>1891</v>
      </c>
      <c r="D2785" t="s">
        <v>1892</v>
      </c>
      <c r="E2785" t="s">
        <v>12</v>
      </c>
      <c r="F2785" t="s">
        <v>1893</v>
      </c>
      <c r="G2785" s="1">
        <v>44013</v>
      </c>
      <c r="H2785" s="1">
        <v>44030</v>
      </c>
      <c r="I2785" s="1">
        <v>44759</v>
      </c>
      <c r="J2785" s="966" t="s">
        <v>7402</v>
      </c>
      <c r="K2785" t="s">
        <v>7404</v>
      </c>
      <c r="L2785" t="s">
        <v>12</v>
      </c>
      <c r="M2785" t="s">
        <v>7402</v>
      </c>
      <c r="N2785" t="s">
        <v>7403</v>
      </c>
    </row>
    <row r="2786" spans="1:14" x14ac:dyDescent="0.25">
      <c r="A2786" s="3">
        <v>2783</v>
      </c>
      <c r="B2786" t="s">
        <v>1853</v>
      </c>
      <c r="C2786" t="s">
        <v>1854</v>
      </c>
      <c r="D2786" t="s">
        <v>1855</v>
      </c>
      <c r="E2786" t="s">
        <v>12</v>
      </c>
      <c r="F2786" t="s">
        <v>1859</v>
      </c>
      <c r="G2786" s="1">
        <v>44019</v>
      </c>
      <c r="H2786" s="1">
        <v>44020</v>
      </c>
      <c r="I2786" s="1">
        <v>45480</v>
      </c>
      <c r="J2786" s="966" t="s">
        <v>20446</v>
      </c>
      <c r="K2786" t="s">
        <v>20447</v>
      </c>
      <c r="L2786" t="s">
        <v>12</v>
      </c>
      <c r="M2786" t="s">
        <v>20446</v>
      </c>
      <c r="N2786" t="s">
        <v>20448</v>
      </c>
    </row>
    <row r="2787" spans="1:14" x14ac:dyDescent="0.25">
      <c r="A2787" s="3">
        <v>2784</v>
      </c>
      <c r="B2787" t="s">
        <v>1853</v>
      </c>
      <c r="C2787" t="s">
        <v>1854</v>
      </c>
      <c r="D2787" t="s">
        <v>1855</v>
      </c>
      <c r="E2787" t="s">
        <v>12</v>
      </c>
      <c r="F2787" t="s">
        <v>1859</v>
      </c>
      <c r="G2787" s="1">
        <v>44019</v>
      </c>
      <c r="H2787" s="1">
        <v>44020</v>
      </c>
      <c r="I2787" s="1">
        <v>45480</v>
      </c>
      <c r="J2787" s="966" t="s">
        <v>20446</v>
      </c>
      <c r="K2787" t="s">
        <v>20447</v>
      </c>
      <c r="L2787" t="s">
        <v>12</v>
      </c>
      <c r="M2787" t="s">
        <v>20446</v>
      </c>
      <c r="N2787" t="s">
        <v>20448</v>
      </c>
    </row>
    <row r="2788" spans="1:14" x14ac:dyDescent="0.25">
      <c r="A2788" s="3">
        <v>2785</v>
      </c>
      <c r="B2788" t="s">
        <v>1865</v>
      </c>
      <c r="C2788" t="s">
        <v>1866</v>
      </c>
      <c r="D2788" t="s">
        <v>1867</v>
      </c>
      <c r="E2788" t="s">
        <v>12</v>
      </c>
      <c r="F2788" t="s">
        <v>1868</v>
      </c>
      <c r="G2788" s="1">
        <v>44015</v>
      </c>
      <c r="H2788" s="1">
        <v>44019</v>
      </c>
      <c r="I2788" s="1">
        <v>45113</v>
      </c>
      <c r="J2788" s="966" t="s">
        <v>10473</v>
      </c>
      <c r="K2788" t="s">
        <v>10475</v>
      </c>
      <c r="L2788" t="s">
        <v>12</v>
      </c>
      <c r="M2788" t="s">
        <v>10473</v>
      </c>
      <c r="N2788" t="s">
        <v>10474</v>
      </c>
    </row>
    <row r="2789" spans="1:14" x14ac:dyDescent="0.25">
      <c r="A2789" s="3">
        <v>2786</v>
      </c>
      <c r="B2789" t="s">
        <v>1873</v>
      </c>
      <c r="C2789" t="s">
        <v>1874</v>
      </c>
      <c r="D2789" t="s">
        <v>1875</v>
      </c>
      <c r="E2789" t="s">
        <v>12</v>
      </c>
      <c r="F2789" t="s">
        <v>1876</v>
      </c>
      <c r="G2789" s="1">
        <v>44015</v>
      </c>
      <c r="H2789" s="1">
        <v>44021</v>
      </c>
      <c r="I2789" s="1">
        <v>45115</v>
      </c>
      <c r="J2789" s="966" t="s">
        <v>10523</v>
      </c>
      <c r="K2789" t="s">
        <v>10525</v>
      </c>
      <c r="L2789" t="s">
        <v>12</v>
      </c>
      <c r="M2789" t="s">
        <v>10523</v>
      </c>
      <c r="N2789" t="s">
        <v>10524</v>
      </c>
    </row>
    <row r="2790" spans="1:14" x14ac:dyDescent="0.25">
      <c r="A2790" s="3">
        <v>2787</v>
      </c>
      <c r="B2790" t="s">
        <v>1873</v>
      </c>
      <c r="C2790" t="s">
        <v>1874</v>
      </c>
      <c r="D2790" t="s">
        <v>1875</v>
      </c>
      <c r="E2790" t="s">
        <v>12</v>
      </c>
      <c r="F2790" t="s">
        <v>1876</v>
      </c>
      <c r="G2790" s="1">
        <v>44015</v>
      </c>
      <c r="H2790" s="1">
        <v>44021</v>
      </c>
      <c r="I2790" s="1">
        <v>45115</v>
      </c>
      <c r="J2790" s="966" t="s">
        <v>10531</v>
      </c>
      <c r="K2790" t="s">
        <v>10533</v>
      </c>
      <c r="L2790" t="s">
        <v>12</v>
      </c>
      <c r="M2790" t="s">
        <v>10531</v>
      </c>
      <c r="N2790" t="s">
        <v>10532</v>
      </c>
    </row>
    <row r="2791" spans="1:14" x14ac:dyDescent="0.25">
      <c r="A2791" s="3">
        <v>2788</v>
      </c>
      <c r="B2791" t="s">
        <v>1873</v>
      </c>
      <c r="C2791" t="s">
        <v>1874</v>
      </c>
      <c r="D2791" t="s">
        <v>1875</v>
      </c>
      <c r="E2791" t="s">
        <v>12</v>
      </c>
      <c r="F2791" t="s">
        <v>1876</v>
      </c>
      <c r="G2791" s="1">
        <v>44015</v>
      </c>
      <c r="H2791" s="1">
        <v>44021</v>
      </c>
      <c r="I2791" s="1">
        <v>45115</v>
      </c>
      <c r="J2791" s="966" t="s">
        <v>10537</v>
      </c>
      <c r="K2791" t="s">
        <v>10539</v>
      </c>
      <c r="L2791" t="s">
        <v>12</v>
      </c>
      <c r="M2791" t="s">
        <v>10537</v>
      </c>
      <c r="N2791" t="s">
        <v>10538</v>
      </c>
    </row>
    <row r="2792" spans="1:14" x14ac:dyDescent="0.25">
      <c r="A2792" s="3">
        <v>2789</v>
      </c>
      <c r="B2792" t="s">
        <v>1911</v>
      </c>
      <c r="C2792" t="s">
        <v>1912</v>
      </c>
      <c r="D2792" t="s">
        <v>1913</v>
      </c>
      <c r="E2792" t="s">
        <v>12</v>
      </c>
      <c r="F2792" t="s">
        <v>1914</v>
      </c>
      <c r="G2792" s="1">
        <v>44021</v>
      </c>
      <c r="H2792" s="1">
        <v>44026</v>
      </c>
      <c r="I2792" s="1">
        <v>45120</v>
      </c>
      <c r="J2792" s="966" t="s">
        <v>10614</v>
      </c>
      <c r="K2792" t="s">
        <v>10616</v>
      </c>
      <c r="L2792" t="s">
        <v>12</v>
      </c>
      <c r="M2792" t="s">
        <v>10614</v>
      </c>
      <c r="N2792" t="s">
        <v>10615</v>
      </c>
    </row>
    <row r="2793" spans="1:14" x14ac:dyDescent="0.25">
      <c r="A2793" s="3">
        <v>2790</v>
      </c>
      <c r="B2793" t="s">
        <v>1911</v>
      </c>
      <c r="C2793" t="s">
        <v>1912</v>
      </c>
      <c r="D2793" t="s">
        <v>1913</v>
      </c>
      <c r="E2793" t="s">
        <v>12</v>
      </c>
      <c r="F2793" t="s">
        <v>1914</v>
      </c>
      <c r="G2793" s="1">
        <v>44021</v>
      </c>
      <c r="H2793" s="1">
        <v>44026</v>
      </c>
      <c r="I2793" s="1">
        <v>45120</v>
      </c>
      <c r="J2793" s="966" t="s">
        <v>10625</v>
      </c>
      <c r="K2793" t="s">
        <v>10627</v>
      </c>
      <c r="L2793" t="s">
        <v>12</v>
      </c>
      <c r="M2793" t="s">
        <v>10625</v>
      </c>
      <c r="N2793" t="s">
        <v>10626</v>
      </c>
    </row>
    <row r="2794" spans="1:14" x14ac:dyDescent="0.25">
      <c r="A2794" s="3">
        <v>2791</v>
      </c>
      <c r="B2794" t="s">
        <v>1869</v>
      </c>
      <c r="C2794" t="s">
        <v>1870</v>
      </c>
      <c r="D2794" t="s">
        <v>1871</v>
      </c>
      <c r="E2794" t="s">
        <v>12</v>
      </c>
      <c r="F2794" t="s">
        <v>1872</v>
      </c>
      <c r="G2794" s="1">
        <v>44015</v>
      </c>
      <c r="H2794" s="1">
        <v>44016</v>
      </c>
      <c r="I2794" s="1">
        <v>45110</v>
      </c>
      <c r="J2794" s="966" t="s">
        <v>10479</v>
      </c>
      <c r="K2794" t="s">
        <v>10481</v>
      </c>
      <c r="L2794" t="s">
        <v>12</v>
      </c>
      <c r="M2794" t="s">
        <v>10479</v>
      </c>
      <c r="N2794" t="s">
        <v>10480</v>
      </c>
    </row>
    <row r="2795" spans="1:14" x14ac:dyDescent="0.25">
      <c r="A2795" s="3">
        <v>2792</v>
      </c>
      <c r="B2795" t="s">
        <v>1869</v>
      </c>
      <c r="C2795" t="s">
        <v>1870</v>
      </c>
      <c r="D2795" t="s">
        <v>1871</v>
      </c>
      <c r="E2795" t="s">
        <v>12</v>
      </c>
      <c r="F2795" t="s">
        <v>1872</v>
      </c>
      <c r="G2795" s="1">
        <v>44015</v>
      </c>
      <c r="H2795" s="1">
        <v>44016</v>
      </c>
      <c r="I2795" s="1">
        <v>45110</v>
      </c>
      <c r="J2795" s="966" t="s">
        <v>10487</v>
      </c>
      <c r="K2795" t="s">
        <v>10489</v>
      </c>
      <c r="L2795" t="s">
        <v>12</v>
      </c>
      <c r="M2795" t="s">
        <v>10487</v>
      </c>
      <c r="N2795" t="s">
        <v>10488</v>
      </c>
    </row>
    <row r="2796" spans="1:14" x14ac:dyDescent="0.25">
      <c r="A2796" s="3">
        <v>2793</v>
      </c>
      <c r="B2796" t="s">
        <v>1869</v>
      </c>
      <c r="C2796" t="s">
        <v>1870</v>
      </c>
      <c r="D2796" t="s">
        <v>1871</v>
      </c>
      <c r="E2796" t="s">
        <v>12</v>
      </c>
      <c r="F2796" t="s">
        <v>1872</v>
      </c>
      <c r="G2796" s="1">
        <v>44015</v>
      </c>
      <c r="H2796" s="1">
        <v>44016</v>
      </c>
      <c r="I2796" s="1">
        <v>45110</v>
      </c>
      <c r="J2796" s="966" t="s">
        <v>10493</v>
      </c>
      <c r="K2796" t="s">
        <v>10495</v>
      </c>
      <c r="L2796" t="s">
        <v>12</v>
      </c>
      <c r="M2796" t="s">
        <v>10493</v>
      </c>
      <c r="N2796" t="s">
        <v>10494</v>
      </c>
    </row>
    <row r="2797" spans="1:14" x14ac:dyDescent="0.25">
      <c r="A2797" s="3">
        <v>2794</v>
      </c>
      <c r="B2797" t="s">
        <v>1869</v>
      </c>
      <c r="C2797" t="s">
        <v>1870</v>
      </c>
      <c r="D2797" t="s">
        <v>1871</v>
      </c>
      <c r="E2797" t="s">
        <v>12</v>
      </c>
      <c r="F2797" t="s">
        <v>1872</v>
      </c>
      <c r="G2797" s="1">
        <v>44015</v>
      </c>
      <c r="H2797" s="1">
        <v>44016</v>
      </c>
      <c r="I2797" s="1">
        <v>45110</v>
      </c>
      <c r="J2797" s="966" t="s">
        <v>10499</v>
      </c>
      <c r="K2797" t="s">
        <v>10501</v>
      </c>
      <c r="L2797" t="s">
        <v>12</v>
      </c>
      <c r="M2797" t="s">
        <v>10499</v>
      </c>
      <c r="N2797" t="s">
        <v>10500</v>
      </c>
    </row>
    <row r="2798" spans="1:14" x14ac:dyDescent="0.25">
      <c r="A2798" s="3">
        <v>2795</v>
      </c>
      <c r="B2798" t="s">
        <v>1869</v>
      </c>
      <c r="C2798" t="s">
        <v>1870</v>
      </c>
      <c r="D2798" t="s">
        <v>1871</v>
      </c>
      <c r="E2798" t="s">
        <v>12</v>
      </c>
      <c r="F2798" t="s">
        <v>1872</v>
      </c>
      <c r="G2798" s="1">
        <v>44015</v>
      </c>
      <c r="H2798" s="1">
        <v>44016</v>
      </c>
      <c r="I2798" s="1">
        <v>45110</v>
      </c>
      <c r="J2798" s="966" t="s">
        <v>10505</v>
      </c>
      <c r="K2798" t="s">
        <v>10507</v>
      </c>
      <c r="L2798" t="s">
        <v>12</v>
      </c>
      <c r="M2798" t="s">
        <v>10505</v>
      </c>
      <c r="N2798" t="s">
        <v>10506</v>
      </c>
    </row>
    <row r="2799" spans="1:14" x14ac:dyDescent="0.25">
      <c r="A2799" s="3">
        <v>2796</v>
      </c>
      <c r="B2799" t="s">
        <v>1869</v>
      </c>
      <c r="C2799" t="s">
        <v>1870</v>
      </c>
      <c r="D2799" t="s">
        <v>1871</v>
      </c>
      <c r="E2799" t="s">
        <v>12</v>
      </c>
      <c r="F2799" t="s">
        <v>1872</v>
      </c>
      <c r="G2799" s="1">
        <v>44015</v>
      </c>
      <c r="H2799" s="1">
        <v>44016</v>
      </c>
      <c r="I2799" s="1">
        <v>45110</v>
      </c>
      <c r="J2799" s="966" t="s">
        <v>10511</v>
      </c>
      <c r="K2799" t="s">
        <v>10513</v>
      </c>
      <c r="L2799" t="s">
        <v>12</v>
      </c>
      <c r="M2799" t="s">
        <v>10511</v>
      </c>
      <c r="N2799" t="s">
        <v>10512</v>
      </c>
    </row>
    <row r="2800" spans="1:14" x14ac:dyDescent="0.25">
      <c r="A2800" s="3">
        <v>2797</v>
      </c>
      <c r="B2800" t="s">
        <v>1869</v>
      </c>
      <c r="C2800" t="s">
        <v>1870</v>
      </c>
      <c r="D2800" t="s">
        <v>1871</v>
      </c>
      <c r="E2800" t="s">
        <v>12</v>
      </c>
      <c r="F2800" t="s">
        <v>1872</v>
      </c>
      <c r="G2800" s="1">
        <v>44015</v>
      </c>
      <c r="H2800" s="1">
        <v>44016</v>
      </c>
      <c r="I2800" s="1">
        <v>45110</v>
      </c>
      <c r="J2800" s="966" t="s">
        <v>10517</v>
      </c>
      <c r="K2800" t="s">
        <v>10519</v>
      </c>
      <c r="L2800" t="s">
        <v>12</v>
      </c>
      <c r="M2800" t="s">
        <v>10517</v>
      </c>
      <c r="N2800" t="s">
        <v>10518</v>
      </c>
    </row>
    <row r="2801" spans="1:14" x14ac:dyDescent="0.25">
      <c r="A2801" s="3">
        <v>2798</v>
      </c>
      <c r="B2801" t="s">
        <v>1907</v>
      </c>
      <c r="C2801" t="s">
        <v>1908</v>
      </c>
      <c r="D2801" t="s">
        <v>1909</v>
      </c>
      <c r="E2801" t="s">
        <v>12</v>
      </c>
      <c r="F2801" t="s">
        <v>1910</v>
      </c>
      <c r="G2801" s="1">
        <v>44021</v>
      </c>
      <c r="H2801" s="1">
        <v>44022</v>
      </c>
      <c r="I2801" s="1">
        <v>45116</v>
      </c>
      <c r="J2801" s="966" t="s">
        <v>10574</v>
      </c>
      <c r="K2801" t="s">
        <v>10576</v>
      </c>
      <c r="L2801" t="s">
        <v>12</v>
      </c>
      <c r="M2801" t="s">
        <v>10574</v>
      </c>
      <c r="N2801" t="s">
        <v>10575</v>
      </c>
    </row>
    <row r="2802" spans="1:14" x14ac:dyDescent="0.25">
      <c r="A2802" s="3">
        <v>2799</v>
      </c>
      <c r="B2802" t="s">
        <v>1907</v>
      </c>
      <c r="C2802" t="s">
        <v>1908</v>
      </c>
      <c r="D2802" t="s">
        <v>1909</v>
      </c>
      <c r="E2802" t="s">
        <v>12</v>
      </c>
      <c r="F2802" t="s">
        <v>1910</v>
      </c>
      <c r="G2802" s="1">
        <v>44021</v>
      </c>
      <c r="H2802" s="1">
        <v>44022</v>
      </c>
      <c r="I2802" s="1">
        <v>45116</v>
      </c>
      <c r="J2802" s="966" t="s">
        <v>10583</v>
      </c>
      <c r="K2802" t="s">
        <v>10585</v>
      </c>
      <c r="L2802" t="s">
        <v>12</v>
      </c>
      <c r="M2802" t="s">
        <v>10583</v>
      </c>
      <c r="N2802" t="s">
        <v>10584</v>
      </c>
    </row>
    <row r="2803" spans="1:14" x14ac:dyDescent="0.25">
      <c r="A2803" s="3">
        <v>2800</v>
      </c>
      <c r="B2803" t="s">
        <v>1907</v>
      </c>
      <c r="C2803" t="s">
        <v>1908</v>
      </c>
      <c r="D2803" t="s">
        <v>1909</v>
      </c>
      <c r="E2803" t="s">
        <v>12</v>
      </c>
      <c r="F2803" t="s">
        <v>1910</v>
      </c>
      <c r="G2803" s="1">
        <v>44021</v>
      </c>
      <c r="H2803" s="1">
        <v>44022</v>
      </c>
      <c r="I2803" s="1">
        <v>45116</v>
      </c>
      <c r="J2803" s="966" t="s">
        <v>10589</v>
      </c>
      <c r="K2803" t="s">
        <v>10591</v>
      </c>
      <c r="L2803" t="s">
        <v>12</v>
      </c>
      <c r="M2803" t="s">
        <v>10589</v>
      </c>
      <c r="N2803" t="s">
        <v>10590</v>
      </c>
    </row>
    <row r="2804" spans="1:14" x14ac:dyDescent="0.25">
      <c r="A2804" s="3">
        <v>2801</v>
      </c>
      <c r="B2804" t="s">
        <v>1907</v>
      </c>
      <c r="C2804" t="s">
        <v>1908</v>
      </c>
      <c r="D2804" t="s">
        <v>1909</v>
      </c>
      <c r="E2804" t="s">
        <v>12</v>
      </c>
      <c r="F2804" t="s">
        <v>1910</v>
      </c>
      <c r="G2804" s="1">
        <v>44021</v>
      </c>
      <c r="H2804" s="1">
        <v>44022</v>
      </c>
      <c r="I2804" s="1">
        <v>45116</v>
      </c>
      <c r="J2804" s="966" t="s">
        <v>10595</v>
      </c>
      <c r="K2804" t="s">
        <v>10597</v>
      </c>
      <c r="L2804" t="s">
        <v>12</v>
      </c>
      <c r="M2804" t="s">
        <v>10595</v>
      </c>
      <c r="N2804" t="s">
        <v>10596</v>
      </c>
    </row>
    <row r="2805" spans="1:14" x14ac:dyDescent="0.25">
      <c r="A2805" s="3">
        <v>2802</v>
      </c>
      <c r="B2805" t="s">
        <v>1907</v>
      </c>
      <c r="C2805" t="s">
        <v>1908</v>
      </c>
      <c r="D2805" t="s">
        <v>1909</v>
      </c>
      <c r="E2805" t="s">
        <v>12</v>
      </c>
      <c r="F2805" t="s">
        <v>1910</v>
      </c>
      <c r="G2805" s="1">
        <v>44021</v>
      </c>
      <c r="H2805" s="1">
        <v>44022</v>
      </c>
      <c r="I2805" s="1">
        <v>45116</v>
      </c>
      <c r="J2805" s="966" t="s">
        <v>10601</v>
      </c>
      <c r="K2805" t="s">
        <v>10603</v>
      </c>
      <c r="L2805" t="s">
        <v>12</v>
      </c>
      <c r="M2805" t="s">
        <v>10601</v>
      </c>
      <c r="N2805" t="s">
        <v>10602</v>
      </c>
    </row>
    <row r="2806" spans="1:14" x14ac:dyDescent="0.25">
      <c r="A2806" s="3">
        <v>2803</v>
      </c>
      <c r="B2806" t="s">
        <v>1907</v>
      </c>
      <c r="C2806" t="s">
        <v>1908</v>
      </c>
      <c r="D2806" t="s">
        <v>1909</v>
      </c>
      <c r="E2806" t="s">
        <v>12</v>
      </c>
      <c r="F2806" t="s">
        <v>1910</v>
      </c>
      <c r="G2806" s="1">
        <v>44021</v>
      </c>
      <c r="H2806" s="1">
        <v>44022</v>
      </c>
      <c r="I2806" s="1">
        <v>45116</v>
      </c>
      <c r="J2806" s="966" t="s">
        <v>10607</v>
      </c>
      <c r="K2806" t="s">
        <v>10609</v>
      </c>
      <c r="L2806" t="s">
        <v>12</v>
      </c>
      <c r="M2806" t="s">
        <v>10607</v>
      </c>
      <c r="N2806" t="s">
        <v>10608</v>
      </c>
    </row>
    <row r="2807" spans="1:14" x14ac:dyDescent="0.25">
      <c r="A2807" s="3">
        <v>2804</v>
      </c>
      <c r="B2807" t="s">
        <v>1915</v>
      </c>
      <c r="C2807" t="s">
        <v>1916</v>
      </c>
      <c r="D2807" t="s">
        <v>1917</v>
      </c>
      <c r="E2807" t="s">
        <v>12</v>
      </c>
      <c r="F2807" t="s">
        <v>1918</v>
      </c>
      <c r="G2807" s="1">
        <v>44021</v>
      </c>
      <c r="H2807" s="1">
        <v>44030</v>
      </c>
      <c r="I2807" s="1">
        <v>45124</v>
      </c>
      <c r="J2807" s="966" t="s">
        <v>10631</v>
      </c>
      <c r="K2807" t="s">
        <v>10633</v>
      </c>
      <c r="L2807" t="s">
        <v>12</v>
      </c>
      <c r="M2807" t="s">
        <v>10631</v>
      </c>
      <c r="N2807" t="s">
        <v>10632</v>
      </c>
    </row>
    <row r="2808" spans="1:14" x14ac:dyDescent="0.25">
      <c r="A2808" s="3">
        <v>2805</v>
      </c>
      <c r="B2808" t="s">
        <v>1915</v>
      </c>
      <c r="C2808" t="s">
        <v>1916</v>
      </c>
      <c r="D2808" t="s">
        <v>1917</v>
      </c>
      <c r="E2808" t="s">
        <v>12</v>
      </c>
      <c r="F2808" t="s">
        <v>1918</v>
      </c>
      <c r="G2808" s="1">
        <v>44021</v>
      </c>
      <c r="H2808" s="1">
        <v>44030</v>
      </c>
      <c r="I2808" s="1">
        <v>45124</v>
      </c>
      <c r="J2808" s="966" t="s">
        <v>10641</v>
      </c>
      <c r="K2808" t="s">
        <v>10643</v>
      </c>
      <c r="L2808" t="s">
        <v>12</v>
      </c>
      <c r="M2808" t="s">
        <v>10641</v>
      </c>
      <c r="N2808" t="s">
        <v>10642</v>
      </c>
    </row>
    <row r="2809" spans="1:14" x14ac:dyDescent="0.25">
      <c r="A2809" s="3">
        <v>2806</v>
      </c>
      <c r="B2809" t="s">
        <v>1915</v>
      </c>
      <c r="C2809" t="s">
        <v>1916</v>
      </c>
      <c r="D2809" t="s">
        <v>1917</v>
      </c>
      <c r="E2809" t="s">
        <v>12</v>
      </c>
      <c r="F2809" t="s">
        <v>1918</v>
      </c>
      <c r="G2809" s="1">
        <v>44021</v>
      </c>
      <c r="H2809" s="1">
        <v>44030</v>
      </c>
      <c r="I2809" s="1">
        <v>45124</v>
      </c>
      <c r="J2809" s="966" t="s">
        <v>10647</v>
      </c>
      <c r="K2809" t="s">
        <v>10649</v>
      </c>
      <c r="L2809" t="s">
        <v>12</v>
      </c>
      <c r="M2809" t="s">
        <v>10647</v>
      </c>
      <c r="N2809" t="s">
        <v>10648</v>
      </c>
    </row>
    <row r="2810" spans="1:14" x14ac:dyDescent="0.25">
      <c r="A2810" s="3">
        <v>2807</v>
      </c>
      <c r="B2810" t="s">
        <v>1915</v>
      </c>
      <c r="C2810" t="s">
        <v>1916</v>
      </c>
      <c r="D2810" t="s">
        <v>1917</v>
      </c>
      <c r="E2810" t="s">
        <v>12</v>
      </c>
      <c r="F2810" t="s">
        <v>1918</v>
      </c>
      <c r="G2810" s="1">
        <v>44021</v>
      </c>
      <c r="H2810" s="1">
        <v>44030</v>
      </c>
      <c r="I2810" s="1">
        <v>45124</v>
      </c>
      <c r="J2810" s="966" t="s">
        <v>10653</v>
      </c>
      <c r="K2810" t="s">
        <v>10655</v>
      </c>
      <c r="L2810" t="s">
        <v>12</v>
      </c>
      <c r="M2810" t="s">
        <v>10653</v>
      </c>
      <c r="N2810" t="s">
        <v>10654</v>
      </c>
    </row>
    <row r="2811" spans="1:14" x14ac:dyDescent="0.25">
      <c r="A2811" s="3">
        <v>2808</v>
      </c>
      <c r="B2811" t="s">
        <v>1915</v>
      </c>
      <c r="C2811" t="s">
        <v>1916</v>
      </c>
      <c r="D2811" t="s">
        <v>1917</v>
      </c>
      <c r="E2811" t="s">
        <v>12</v>
      </c>
      <c r="F2811" t="s">
        <v>1918</v>
      </c>
      <c r="G2811" s="1">
        <v>44021</v>
      </c>
      <c r="H2811" s="1">
        <v>44030</v>
      </c>
      <c r="I2811" s="1">
        <v>45124</v>
      </c>
      <c r="J2811" s="966" t="s">
        <v>10659</v>
      </c>
      <c r="K2811" t="s">
        <v>10661</v>
      </c>
      <c r="L2811" t="s">
        <v>12</v>
      </c>
      <c r="M2811" t="s">
        <v>10659</v>
      </c>
      <c r="N2811" t="s">
        <v>10660</v>
      </c>
    </row>
    <row r="2812" spans="1:14" x14ac:dyDescent="0.25">
      <c r="A2812" s="3">
        <v>2809</v>
      </c>
      <c r="B2812" t="s">
        <v>1919</v>
      </c>
      <c r="C2812" t="s">
        <v>1920</v>
      </c>
      <c r="D2812" t="s">
        <v>1921</v>
      </c>
      <c r="E2812" t="s">
        <v>12</v>
      </c>
      <c r="F2812" t="s">
        <v>1922</v>
      </c>
      <c r="G2812" s="1">
        <v>44021</v>
      </c>
      <c r="H2812" s="1">
        <v>44022</v>
      </c>
      <c r="I2812" s="1">
        <v>45116</v>
      </c>
      <c r="J2812" s="966" t="s">
        <v>10666</v>
      </c>
      <c r="K2812" t="s">
        <v>10668</v>
      </c>
      <c r="L2812" t="s">
        <v>12</v>
      </c>
      <c r="M2812" t="s">
        <v>10666</v>
      </c>
      <c r="N2812" t="s">
        <v>10667</v>
      </c>
    </row>
    <row r="2813" spans="1:14" x14ac:dyDescent="0.25">
      <c r="A2813" s="3">
        <v>2810</v>
      </c>
      <c r="B2813" t="s">
        <v>1840</v>
      </c>
      <c r="C2813" t="s">
        <v>1841</v>
      </c>
      <c r="D2813" t="s">
        <v>1842</v>
      </c>
      <c r="E2813" t="s">
        <v>12</v>
      </c>
      <c r="F2813" t="s">
        <v>1843</v>
      </c>
      <c r="G2813" s="1">
        <v>44006</v>
      </c>
      <c r="H2813" s="1">
        <v>44037</v>
      </c>
      <c r="I2813" s="1">
        <v>45131</v>
      </c>
      <c r="J2813" s="966" t="s">
        <v>7589</v>
      </c>
      <c r="K2813" t="s">
        <v>7591</v>
      </c>
      <c r="L2813" t="s">
        <v>12</v>
      </c>
      <c r="M2813" t="s">
        <v>7589</v>
      </c>
      <c r="N2813" t="s">
        <v>7590</v>
      </c>
    </row>
    <row r="2814" spans="1:14" x14ac:dyDescent="0.25">
      <c r="A2814" s="3">
        <v>2811</v>
      </c>
      <c r="B2814" t="s">
        <v>1982</v>
      </c>
      <c r="C2814" t="s">
        <v>1983</v>
      </c>
      <c r="D2814" t="s">
        <v>1984</v>
      </c>
      <c r="E2814" t="s">
        <v>12</v>
      </c>
      <c r="F2814" t="s">
        <v>1985</v>
      </c>
      <c r="G2814" s="1">
        <v>44033</v>
      </c>
      <c r="H2814" s="1">
        <v>44042</v>
      </c>
      <c r="I2814" s="1">
        <v>45867</v>
      </c>
      <c r="J2814" s="966" t="s">
        <v>5227</v>
      </c>
      <c r="K2814" t="s">
        <v>5229</v>
      </c>
      <c r="L2814" t="s">
        <v>12</v>
      </c>
      <c r="M2814" t="s">
        <v>5227</v>
      </c>
      <c r="N2814" t="s">
        <v>5228</v>
      </c>
    </row>
    <row r="2815" spans="1:14" x14ac:dyDescent="0.25">
      <c r="A2815" s="3">
        <v>2812</v>
      </c>
      <c r="B2815" t="s">
        <v>1974</v>
      </c>
      <c r="C2815" t="s">
        <v>1975</v>
      </c>
      <c r="D2815" t="s">
        <v>1976</v>
      </c>
      <c r="E2815" t="s">
        <v>12</v>
      </c>
      <c r="F2815" t="s">
        <v>1977</v>
      </c>
      <c r="G2815" s="1">
        <v>44029</v>
      </c>
      <c r="H2815" s="1">
        <v>44041</v>
      </c>
      <c r="I2815" s="1">
        <v>45135</v>
      </c>
      <c r="J2815" s="966" t="s">
        <v>9821</v>
      </c>
      <c r="K2815" t="s">
        <v>9823</v>
      </c>
      <c r="L2815" t="s">
        <v>12</v>
      </c>
      <c r="M2815" t="s">
        <v>9821</v>
      </c>
      <c r="N2815" t="s">
        <v>9822</v>
      </c>
    </row>
    <row r="2816" spans="1:14" x14ac:dyDescent="0.25">
      <c r="A2816" s="3">
        <v>2813</v>
      </c>
      <c r="B2816" t="s">
        <v>1974</v>
      </c>
      <c r="C2816" t="s">
        <v>1975</v>
      </c>
      <c r="D2816" t="s">
        <v>1976</v>
      </c>
      <c r="E2816" t="s">
        <v>12</v>
      </c>
      <c r="F2816" t="s">
        <v>1977</v>
      </c>
      <c r="G2816" s="1">
        <v>44029</v>
      </c>
      <c r="H2816" s="1">
        <v>44041</v>
      </c>
      <c r="I2816" s="1">
        <v>45135</v>
      </c>
      <c r="J2816" s="966" t="s">
        <v>9821</v>
      </c>
      <c r="K2816" t="s">
        <v>9823</v>
      </c>
      <c r="L2816" t="s">
        <v>12</v>
      </c>
      <c r="M2816" t="s">
        <v>9821</v>
      </c>
      <c r="N2816" t="s">
        <v>9822</v>
      </c>
    </row>
    <row r="2817" spans="1:14" x14ac:dyDescent="0.25">
      <c r="A2817" s="3">
        <v>2814</v>
      </c>
      <c r="B2817" t="s">
        <v>1974</v>
      </c>
      <c r="C2817" t="s">
        <v>1975</v>
      </c>
      <c r="D2817" t="s">
        <v>1976</v>
      </c>
      <c r="E2817" t="s">
        <v>12</v>
      </c>
      <c r="F2817" t="s">
        <v>1977</v>
      </c>
      <c r="G2817" s="1">
        <v>44029</v>
      </c>
      <c r="H2817" s="1">
        <v>44041</v>
      </c>
      <c r="I2817" s="1">
        <v>45135</v>
      </c>
      <c r="J2817" s="966" t="s">
        <v>9832</v>
      </c>
      <c r="K2817" t="s">
        <v>9834</v>
      </c>
      <c r="L2817" t="s">
        <v>12</v>
      </c>
      <c r="M2817" t="s">
        <v>9832</v>
      </c>
      <c r="N2817" t="s">
        <v>9833</v>
      </c>
    </row>
    <row r="2818" spans="1:14" x14ac:dyDescent="0.25">
      <c r="A2818" s="3">
        <v>2815</v>
      </c>
      <c r="B2818" t="s">
        <v>1974</v>
      </c>
      <c r="C2818" t="s">
        <v>1975</v>
      </c>
      <c r="D2818" t="s">
        <v>1976</v>
      </c>
      <c r="E2818" t="s">
        <v>12</v>
      </c>
      <c r="F2818" t="s">
        <v>1977</v>
      </c>
      <c r="G2818" s="1">
        <v>44029</v>
      </c>
      <c r="H2818" s="1">
        <v>44041</v>
      </c>
      <c r="I2818" s="1">
        <v>45135</v>
      </c>
      <c r="J2818" s="966" t="s">
        <v>9832</v>
      </c>
      <c r="K2818" t="s">
        <v>9834</v>
      </c>
      <c r="L2818" t="s">
        <v>12</v>
      </c>
      <c r="M2818" t="s">
        <v>9832</v>
      </c>
      <c r="N2818" t="s">
        <v>9833</v>
      </c>
    </row>
    <row r="2819" spans="1:14" x14ac:dyDescent="0.25">
      <c r="A2819" s="3">
        <v>2816</v>
      </c>
      <c r="B2819" t="s">
        <v>1974</v>
      </c>
      <c r="C2819" t="s">
        <v>1975</v>
      </c>
      <c r="D2819" t="s">
        <v>1976</v>
      </c>
      <c r="E2819" t="s">
        <v>12</v>
      </c>
      <c r="F2819" t="s">
        <v>1977</v>
      </c>
      <c r="G2819" s="1">
        <v>44029</v>
      </c>
      <c r="H2819" s="1">
        <v>44041</v>
      </c>
      <c r="I2819" s="1">
        <v>45135</v>
      </c>
      <c r="J2819" s="966" t="s">
        <v>9838</v>
      </c>
      <c r="K2819" t="s">
        <v>9840</v>
      </c>
      <c r="L2819" t="s">
        <v>12</v>
      </c>
      <c r="M2819" t="s">
        <v>9838</v>
      </c>
      <c r="N2819" t="s">
        <v>9839</v>
      </c>
    </row>
    <row r="2820" spans="1:14" x14ac:dyDescent="0.25">
      <c r="A2820" s="3">
        <v>2817</v>
      </c>
      <c r="B2820" t="s">
        <v>1974</v>
      </c>
      <c r="C2820" t="s">
        <v>1975</v>
      </c>
      <c r="D2820" t="s">
        <v>1976</v>
      </c>
      <c r="E2820" t="s">
        <v>12</v>
      </c>
      <c r="F2820" t="s">
        <v>1977</v>
      </c>
      <c r="G2820" s="1">
        <v>44029</v>
      </c>
      <c r="H2820" s="1">
        <v>44041</v>
      </c>
      <c r="I2820" s="1">
        <v>45135</v>
      </c>
      <c r="J2820" s="966" t="s">
        <v>9838</v>
      </c>
      <c r="K2820" t="s">
        <v>9840</v>
      </c>
      <c r="L2820" t="s">
        <v>12</v>
      </c>
      <c r="M2820" t="s">
        <v>9838</v>
      </c>
      <c r="N2820" t="s">
        <v>9839</v>
      </c>
    </row>
    <row r="2821" spans="1:14" x14ac:dyDescent="0.25">
      <c r="A2821" s="3">
        <v>2818</v>
      </c>
      <c r="B2821" t="s">
        <v>1974</v>
      </c>
      <c r="C2821" t="s">
        <v>1975</v>
      </c>
      <c r="D2821" t="s">
        <v>1976</v>
      </c>
      <c r="E2821" t="s">
        <v>12</v>
      </c>
      <c r="F2821" t="s">
        <v>1977</v>
      </c>
      <c r="G2821" s="1">
        <v>44029</v>
      </c>
      <c r="H2821" s="1">
        <v>44041</v>
      </c>
      <c r="I2821" s="1">
        <v>45135</v>
      </c>
      <c r="J2821" s="966" t="s">
        <v>9838</v>
      </c>
      <c r="K2821" t="s">
        <v>9840</v>
      </c>
      <c r="L2821" t="s">
        <v>12</v>
      </c>
      <c r="M2821" t="s">
        <v>9838</v>
      </c>
      <c r="N2821" t="s">
        <v>9839</v>
      </c>
    </row>
    <row r="2822" spans="1:14" x14ac:dyDescent="0.25">
      <c r="A2822" s="3">
        <v>2819</v>
      </c>
      <c r="B2822" t="s">
        <v>1974</v>
      </c>
      <c r="C2822" t="s">
        <v>1975</v>
      </c>
      <c r="D2822" t="s">
        <v>1976</v>
      </c>
      <c r="E2822" t="s">
        <v>12</v>
      </c>
      <c r="F2822" t="s">
        <v>1977</v>
      </c>
      <c r="G2822" s="1">
        <v>44029</v>
      </c>
      <c r="H2822" s="1">
        <v>44041</v>
      </c>
      <c r="I2822" s="1">
        <v>45135</v>
      </c>
      <c r="J2822" s="966" t="s">
        <v>9844</v>
      </c>
      <c r="K2822" t="s">
        <v>9846</v>
      </c>
      <c r="L2822" t="s">
        <v>12</v>
      </c>
      <c r="M2822" t="s">
        <v>9844</v>
      </c>
      <c r="N2822" t="s">
        <v>9845</v>
      </c>
    </row>
    <row r="2823" spans="1:14" x14ac:dyDescent="0.25">
      <c r="A2823" s="3">
        <v>2820</v>
      </c>
      <c r="B2823" t="s">
        <v>1974</v>
      </c>
      <c r="C2823" t="s">
        <v>1975</v>
      </c>
      <c r="D2823" t="s">
        <v>1976</v>
      </c>
      <c r="E2823" t="s">
        <v>12</v>
      </c>
      <c r="F2823" t="s">
        <v>1977</v>
      </c>
      <c r="G2823" s="1">
        <v>44029</v>
      </c>
      <c r="H2823" s="1">
        <v>44041</v>
      </c>
      <c r="I2823" s="1">
        <v>45135</v>
      </c>
      <c r="J2823" s="966" t="s">
        <v>9844</v>
      </c>
      <c r="K2823" t="s">
        <v>9846</v>
      </c>
      <c r="L2823" t="s">
        <v>12</v>
      </c>
      <c r="M2823" t="s">
        <v>9844</v>
      </c>
      <c r="N2823" t="s">
        <v>9845</v>
      </c>
    </row>
    <row r="2824" spans="1:14" x14ac:dyDescent="0.25">
      <c r="A2824" s="3">
        <v>2821</v>
      </c>
      <c r="B2824" t="s">
        <v>1974</v>
      </c>
      <c r="C2824" t="s">
        <v>1975</v>
      </c>
      <c r="D2824" t="s">
        <v>1976</v>
      </c>
      <c r="E2824" t="s">
        <v>12</v>
      </c>
      <c r="F2824" t="s">
        <v>1977</v>
      </c>
      <c r="G2824" s="1">
        <v>44029</v>
      </c>
      <c r="H2824" s="1">
        <v>44041</v>
      </c>
      <c r="I2824" s="1">
        <v>45135</v>
      </c>
      <c r="J2824" s="966" t="s">
        <v>9844</v>
      </c>
      <c r="K2824" t="s">
        <v>9846</v>
      </c>
      <c r="L2824" t="s">
        <v>12</v>
      </c>
      <c r="M2824" t="s">
        <v>9844</v>
      </c>
      <c r="N2824" t="s">
        <v>9845</v>
      </c>
    </row>
    <row r="2825" spans="1:14" x14ac:dyDescent="0.25">
      <c r="A2825" s="3">
        <v>2822</v>
      </c>
      <c r="B2825" t="s">
        <v>1935</v>
      </c>
      <c r="C2825" t="s">
        <v>1936</v>
      </c>
      <c r="D2825" t="s">
        <v>1937</v>
      </c>
      <c r="E2825" t="s">
        <v>12</v>
      </c>
      <c r="F2825" t="s">
        <v>1938</v>
      </c>
      <c r="G2825" s="1">
        <v>44029</v>
      </c>
      <c r="H2825" s="1">
        <v>44030</v>
      </c>
      <c r="I2825" s="1">
        <v>45124</v>
      </c>
      <c r="J2825" s="966" t="s">
        <v>10705</v>
      </c>
      <c r="K2825" t="s">
        <v>10707</v>
      </c>
      <c r="L2825" t="s">
        <v>10706</v>
      </c>
      <c r="M2825" t="s">
        <v>10705</v>
      </c>
      <c r="N2825" t="s">
        <v>10706</v>
      </c>
    </row>
    <row r="2826" spans="1:14" x14ac:dyDescent="0.25">
      <c r="A2826" s="3">
        <v>2823</v>
      </c>
      <c r="B2826" t="s">
        <v>1931</v>
      </c>
      <c r="C2826" t="s">
        <v>1932</v>
      </c>
      <c r="D2826" t="s">
        <v>1933</v>
      </c>
      <c r="E2826" t="s">
        <v>12</v>
      </c>
      <c r="F2826" t="s">
        <v>1934</v>
      </c>
      <c r="G2826" s="1">
        <v>44029</v>
      </c>
      <c r="H2826" s="1">
        <v>44030</v>
      </c>
      <c r="I2826" s="1">
        <v>45124</v>
      </c>
      <c r="J2826" s="966" t="s">
        <v>10675</v>
      </c>
      <c r="K2826" t="s">
        <v>10677</v>
      </c>
      <c r="L2826" t="s">
        <v>10676</v>
      </c>
      <c r="M2826" t="s">
        <v>10675</v>
      </c>
      <c r="N2826" t="s">
        <v>10676</v>
      </c>
    </row>
    <row r="2827" spans="1:14" x14ac:dyDescent="0.25">
      <c r="A2827" s="3">
        <v>2824</v>
      </c>
      <c r="B2827" t="s">
        <v>1931</v>
      </c>
      <c r="C2827" t="s">
        <v>1932</v>
      </c>
      <c r="D2827" t="s">
        <v>1933</v>
      </c>
      <c r="E2827" t="s">
        <v>12</v>
      </c>
      <c r="F2827" t="s">
        <v>1934</v>
      </c>
      <c r="G2827" s="1">
        <v>44029</v>
      </c>
      <c r="H2827" s="1">
        <v>44030</v>
      </c>
      <c r="I2827" s="1">
        <v>45124</v>
      </c>
      <c r="J2827" s="966" t="s">
        <v>10681</v>
      </c>
      <c r="K2827" t="s">
        <v>10683</v>
      </c>
      <c r="L2827" t="s">
        <v>10682</v>
      </c>
      <c r="M2827" t="s">
        <v>10681</v>
      </c>
      <c r="N2827" t="s">
        <v>10682</v>
      </c>
    </row>
    <row r="2828" spans="1:14" x14ac:dyDescent="0.25">
      <c r="A2828" s="3">
        <v>2825</v>
      </c>
      <c r="B2828" t="s">
        <v>1931</v>
      </c>
      <c r="C2828" t="s">
        <v>1932</v>
      </c>
      <c r="D2828" t="s">
        <v>1933</v>
      </c>
      <c r="E2828" t="s">
        <v>12</v>
      </c>
      <c r="F2828" t="s">
        <v>1934</v>
      </c>
      <c r="G2828" s="1">
        <v>44029</v>
      </c>
      <c r="H2828" s="1">
        <v>44030</v>
      </c>
      <c r="I2828" s="1">
        <v>45124</v>
      </c>
      <c r="J2828" s="966" t="s">
        <v>10687</v>
      </c>
      <c r="K2828" t="s">
        <v>10689</v>
      </c>
      <c r="L2828" t="s">
        <v>10688</v>
      </c>
      <c r="M2828" t="s">
        <v>10687</v>
      </c>
      <c r="N2828" t="s">
        <v>10688</v>
      </c>
    </row>
    <row r="2829" spans="1:14" x14ac:dyDescent="0.25">
      <c r="A2829" s="3">
        <v>2826</v>
      </c>
      <c r="B2829" t="s">
        <v>1931</v>
      </c>
      <c r="C2829" t="s">
        <v>1932</v>
      </c>
      <c r="D2829" t="s">
        <v>1933</v>
      </c>
      <c r="E2829" t="s">
        <v>12</v>
      </c>
      <c r="F2829" t="s">
        <v>1934</v>
      </c>
      <c r="G2829" s="1">
        <v>44029</v>
      </c>
      <c r="H2829" s="1">
        <v>44030</v>
      </c>
      <c r="I2829" s="1">
        <v>45124</v>
      </c>
      <c r="J2829" s="966" t="s">
        <v>10693</v>
      </c>
      <c r="K2829" t="s">
        <v>10695</v>
      </c>
      <c r="L2829" t="s">
        <v>10694</v>
      </c>
      <c r="M2829" t="s">
        <v>10693</v>
      </c>
      <c r="N2829" t="s">
        <v>10694</v>
      </c>
    </row>
    <row r="2830" spans="1:14" x14ac:dyDescent="0.25">
      <c r="A2830" s="3">
        <v>2827</v>
      </c>
      <c r="B2830" t="s">
        <v>1931</v>
      </c>
      <c r="C2830" t="s">
        <v>1932</v>
      </c>
      <c r="D2830" t="s">
        <v>1933</v>
      </c>
      <c r="E2830" t="s">
        <v>12</v>
      </c>
      <c r="F2830" t="s">
        <v>1934</v>
      </c>
      <c r="G2830" s="1">
        <v>44029</v>
      </c>
      <c r="H2830" s="1">
        <v>44030</v>
      </c>
      <c r="I2830" s="1">
        <v>45124</v>
      </c>
      <c r="J2830" s="966" t="s">
        <v>10699</v>
      </c>
      <c r="K2830" t="s">
        <v>10701</v>
      </c>
      <c r="L2830" t="s">
        <v>10700</v>
      </c>
      <c r="M2830" t="s">
        <v>10699</v>
      </c>
      <c r="N2830" t="s">
        <v>10700</v>
      </c>
    </row>
    <row r="2831" spans="1:14" x14ac:dyDescent="0.25">
      <c r="A2831" s="3">
        <v>2828</v>
      </c>
      <c r="B2831" t="s">
        <v>1947</v>
      </c>
      <c r="C2831" t="s">
        <v>1948</v>
      </c>
      <c r="D2831" t="s">
        <v>1949</v>
      </c>
      <c r="E2831" t="s">
        <v>12</v>
      </c>
      <c r="F2831" t="s">
        <v>1950</v>
      </c>
      <c r="G2831" s="1">
        <v>44029</v>
      </c>
      <c r="H2831" s="1">
        <v>44033</v>
      </c>
      <c r="I2831" s="1">
        <v>45127</v>
      </c>
      <c r="J2831" s="966" t="s">
        <v>15992</v>
      </c>
      <c r="K2831" t="s">
        <v>15993</v>
      </c>
      <c r="L2831" t="s">
        <v>15994</v>
      </c>
      <c r="M2831" t="s">
        <v>15992</v>
      </c>
      <c r="N2831" t="s">
        <v>15994</v>
      </c>
    </row>
    <row r="2832" spans="1:14" x14ac:dyDescent="0.25">
      <c r="A2832" s="3">
        <v>2829</v>
      </c>
      <c r="B2832" t="s">
        <v>1947</v>
      </c>
      <c r="C2832" t="s">
        <v>1948</v>
      </c>
      <c r="D2832" t="s">
        <v>1949</v>
      </c>
      <c r="E2832" t="s">
        <v>12</v>
      </c>
      <c r="F2832" t="s">
        <v>1950</v>
      </c>
      <c r="G2832" s="1">
        <v>44029</v>
      </c>
      <c r="H2832" s="1">
        <v>44033</v>
      </c>
      <c r="I2832" s="1">
        <v>45127</v>
      </c>
      <c r="J2832" s="966" t="s">
        <v>16006</v>
      </c>
      <c r="K2832" t="s">
        <v>16007</v>
      </c>
      <c r="L2832" t="s">
        <v>16008</v>
      </c>
      <c r="M2832" t="s">
        <v>16006</v>
      </c>
      <c r="N2832" t="s">
        <v>16008</v>
      </c>
    </row>
    <row r="2833" spans="1:14" x14ac:dyDescent="0.25">
      <c r="A2833" s="3">
        <v>2830</v>
      </c>
      <c r="B2833" t="s">
        <v>1966</v>
      </c>
      <c r="C2833" t="s">
        <v>1967</v>
      </c>
      <c r="D2833" t="s">
        <v>1968</v>
      </c>
      <c r="E2833" t="s">
        <v>12</v>
      </c>
      <c r="F2833" t="s">
        <v>1969</v>
      </c>
      <c r="G2833" s="1">
        <v>44032</v>
      </c>
      <c r="H2833" s="1">
        <v>44047</v>
      </c>
      <c r="I2833" s="1">
        <v>45141</v>
      </c>
      <c r="J2833" s="966" t="s">
        <v>7608</v>
      </c>
      <c r="K2833" t="s">
        <v>7610</v>
      </c>
      <c r="L2833" t="s">
        <v>7609</v>
      </c>
      <c r="M2833" t="s">
        <v>7608</v>
      </c>
      <c r="N2833" t="s">
        <v>7609</v>
      </c>
    </row>
    <row r="2834" spans="1:14" x14ac:dyDescent="0.25">
      <c r="A2834" s="3">
        <v>2831</v>
      </c>
      <c r="B2834" t="s">
        <v>1812</v>
      </c>
      <c r="C2834" t="s">
        <v>1813</v>
      </c>
      <c r="D2834" t="s">
        <v>1814</v>
      </c>
      <c r="E2834" t="s">
        <v>12</v>
      </c>
      <c r="F2834" t="s">
        <v>1815</v>
      </c>
      <c r="G2834" s="1">
        <v>43999</v>
      </c>
      <c r="H2834" s="1">
        <v>44045</v>
      </c>
      <c r="I2834" s="1">
        <v>45870</v>
      </c>
      <c r="J2834" s="966" t="s">
        <v>11957</v>
      </c>
      <c r="K2834" t="s">
        <v>11959</v>
      </c>
      <c r="L2834" t="s">
        <v>11958</v>
      </c>
      <c r="M2834" t="s">
        <v>11957</v>
      </c>
      <c r="N2834" t="s">
        <v>11958</v>
      </c>
    </row>
    <row r="2835" spans="1:14" x14ac:dyDescent="0.25">
      <c r="A2835" s="3">
        <v>2832</v>
      </c>
      <c r="B2835" t="s">
        <v>1978</v>
      </c>
      <c r="C2835" t="s">
        <v>1979</v>
      </c>
      <c r="D2835" t="s">
        <v>1980</v>
      </c>
      <c r="E2835" t="s">
        <v>12</v>
      </c>
      <c r="F2835" t="s">
        <v>1981</v>
      </c>
      <c r="G2835" s="1">
        <v>44033</v>
      </c>
      <c r="H2835" s="1">
        <v>44049</v>
      </c>
      <c r="I2835" s="1">
        <v>45143</v>
      </c>
      <c r="J2835" s="966" t="s">
        <v>9850</v>
      </c>
      <c r="K2835" t="s">
        <v>9852</v>
      </c>
      <c r="L2835" t="s">
        <v>9851</v>
      </c>
      <c r="M2835" t="s">
        <v>9850</v>
      </c>
      <c r="N2835" t="s">
        <v>9851</v>
      </c>
    </row>
    <row r="2836" spans="1:14" x14ac:dyDescent="0.25">
      <c r="A2836" s="3">
        <v>2833</v>
      </c>
      <c r="B2836" t="s">
        <v>1978</v>
      </c>
      <c r="C2836" t="s">
        <v>1979</v>
      </c>
      <c r="D2836" t="s">
        <v>1980</v>
      </c>
      <c r="E2836" t="s">
        <v>12</v>
      </c>
      <c r="F2836" t="s">
        <v>1981</v>
      </c>
      <c r="G2836" s="1">
        <v>44033</v>
      </c>
      <c r="H2836" s="1">
        <v>44049</v>
      </c>
      <c r="I2836" s="1">
        <v>45143</v>
      </c>
      <c r="J2836" s="966" t="s">
        <v>9850</v>
      </c>
      <c r="K2836" t="s">
        <v>9852</v>
      </c>
      <c r="L2836" t="s">
        <v>9851</v>
      </c>
      <c r="M2836" t="s">
        <v>9850</v>
      </c>
      <c r="N2836" t="s">
        <v>9851</v>
      </c>
    </row>
    <row r="2837" spans="1:14" x14ac:dyDescent="0.25">
      <c r="A2837" s="3">
        <v>2834</v>
      </c>
      <c r="B2837" t="s">
        <v>1978</v>
      </c>
      <c r="C2837" t="s">
        <v>1979</v>
      </c>
      <c r="D2837" t="s">
        <v>1980</v>
      </c>
      <c r="E2837" t="s">
        <v>12</v>
      </c>
      <c r="F2837" t="s">
        <v>1981</v>
      </c>
      <c r="G2837" s="1">
        <v>44033</v>
      </c>
      <c r="H2837" s="1">
        <v>44049</v>
      </c>
      <c r="I2837" s="1">
        <v>45143</v>
      </c>
      <c r="J2837" s="966" t="s">
        <v>9850</v>
      </c>
      <c r="K2837" t="s">
        <v>9852</v>
      </c>
      <c r="L2837" t="s">
        <v>9851</v>
      </c>
      <c r="M2837" t="s">
        <v>9850</v>
      </c>
      <c r="N2837" t="s">
        <v>9851</v>
      </c>
    </row>
    <row r="2838" spans="1:14" x14ac:dyDescent="0.25">
      <c r="A2838" s="3">
        <v>2835</v>
      </c>
      <c r="B2838" t="s">
        <v>1978</v>
      </c>
      <c r="C2838" t="s">
        <v>1979</v>
      </c>
      <c r="D2838" t="s">
        <v>1980</v>
      </c>
      <c r="E2838" t="s">
        <v>12</v>
      </c>
      <c r="F2838" t="s">
        <v>1981</v>
      </c>
      <c r="G2838" s="1">
        <v>44033</v>
      </c>
      <c r="H2838" s="1">
        <v>44049</v>
      </c>
      <c r="I2838" s="1">
        <v>45143</v>
      </c>
      <c r="J2838" s="966" t="s">
        <v>9850</v>
      </c>
      <c r="K2838" t="s">
        <v>9852</v>
      </c>
      <c r="L2838" t="s">
        <v>9851</v>
      </c>
      <c r="M2838" t="s">
        <v>9850</v>
      </c>
      <c r="N2838" t="s">
        <v>9851</v>
      </c>
    </row>
    <row r="2839" spans="1:14" x14ac:dyDescent="0.25">
      <c r="A2839" s="3">
        <v>2836</v>
      </c>
      <c r="B2839" t="s">
        <v>1978</v>
      </c>
      <c r="C2839" t="s">
        <v>1979</v>
      </c>
      <c r="D2839" t="s">
        <v>1980</v>
      </c>
      <c r="E2839" t="s">
        <v>12</v>
      </c>
      <c r="F2839" t="s">
        <v>1981</v>
      </c>
      <c r="G2839" s="1">
        <v>44033</v>
      </c>
      <c r="H2839" s="1">
        <v>44049</v>
      </c>
      <c r="I2839" s="1">
        <v>45143</v>
      </c>
      <c r="J2839" s="966" t="s">
        <v>9861</v>
      </c>
      <c r="K2839" t="s">
        <v>9863</v>
      </c>
      <c r="L2839" t="s">
        <v>9862</v>
      </c>
      <c r="M2839" t="s">
        <v>9861</v>
      </c>
      <c r="N2839" t="s">
        <v>9862</v>
      </c>
    </row>
    <row r="2840" spans="1:14" x14ac:dyDescent="0.25">
      <c r="A2840" s="3">
        <v>2837</v>
      </c>
      <c r="B2840" t="s">
        <v>1978</v>
      </c>
      <c r="C2840" t="s">
        <v>1979</v>
      </c>
      <c r="D2840" t="s">
        <v>1980</v>
      </c>
      <c r="E2840" t="s">
        <v>12</v>
      </c>
      <c r="F2840" t="s">
        <v>1981</v>
      </c>
      <c r="G2840" s="1">
        <v>44033</v>
      </c>
      <c r="H2840" s="1">
        <v>44049</v>
      </c>
      <c r="I2840" s="1">
        <v>45143</v>
      </c>
      <c r="J2840" s="966" t="s">
        <v>9861</v>
      </c>
      <c r="K2840" t="s">
        <v>9863</v>
      </c>
      <c r="L2840" t="s">
        <v>9862</v>
      </c>
      <c r="M2840" t="s">
        <v>9861</v>
      </c>
      <c r="N2840" t="s">
        <v>9862</v>
      </c>
    </row>
    <row r="2841" spans="1:14" x14ac:dyDescent="0.25">
      <c r="A2841" s="3">
        <v>2838</v>
      </c>
      <c r="B2841" t="s">
        <v>1978</v>
      </c>
      <c r="C2841" t="s">
        <v>1979</v>
      </c>
      <c r="D2841" t="s">
        <v>1980</v>
      </c>
      <c r="E2841" t="s">
        <v>12</v>
      </c>
      <c r="F2841" t="s">
        <v>1981</v>
      </c>
      <c r="G2841" s="1">
        <v>44033</v>
      </c>
      <c r="H2841" s="1">
        <v>44049</v>
      </c>
      <c r="I2841" s="1">
        <v>45143</v>
      </c>
      <c r="J2841" s="966" t="s">
        <v>9861</v>
      </c>
      <c r="K2841" t="s">
        <v>9863</v>
      </c>
      <c r="L2841" t="s">
        <v>9862</v>
      </c>
      <c r="M2841" t="s">
        <v>9861</v>
      </c>
      <c r="N2841" t="s">
        <v>9862</v>
      </c>
    </row>
    <row r="2842" spans="1:14" x14ac:dyDescent="0.25">
      <c r="A2842" s="3">
        <v>2839</v>
      </c>
      <c r="B2842" t="s">
        <v>1978</v>
      </c>
      <c r="C2842" t="s">
        <v>1979</v>
      </c>
      <c r="D2842" t="s">
        <v>1980</v>
      </c>
      <c r="E2842" t="s">
        <v>12</v>
      </c>
      <c r="F2842" t="s">
        <v>1981</v>
      </c>
      <c r="G2842" s="1">
        <v>44033</v>
      </c>
      <c r="H2842" s="1">
        <v>44049</v>
      </c>
      <c r="I2842" s="1">
        <v>45143</v>
      </c>
      <c r="J2842" s="966" t="s">
        <v>9861</v>
      </c>
      <c r="K2842" t="s">
        <v>9863</v>
      </c>
      <c r="L2842" t="s">
        <v>9862</v>
      </c>
      <c r="M2842" t="s">
        <v>9861</v>
      </c>
      <c r="N2842" t="s">
        <v>9862</v>
      </c>
    </row>
    <row r="2843" spans="1:14" x14ac:dyDescent="0.25">
      <c r="A2843" s="3">
        <v>2840</v>
      </c>
      <c r="B2843" t="s">
        <v>989</v>
      </c>
      <c r="C2843" t="s">
        <v>989</v>
      </c>
      <c r="D2843" t="s">
        <v>990</v>
      </c>
      <c r="E2843" t="s">
        <v>991</v>
      </c>
      <c r="F2843" t="s">
        <v>991</v>
      </c>
      <c r="G2843" s="1">
        <v>43448</v>
      </c>
      <c r="H2843" s="1">
        <v>43508</v>
      </c>
      <c r="I2843" s="1">
        <v>43873</v>
      </c>
      <c r="J2843" s="966" t="s">
        <v>17601</v>
      </c>
      <c r="K2843" t="s">
        <v>17602</v>
      </c>
      <c r="L2843" t="s">
        <v>17603</v>
      </c>
      <c r="M2843" t="s">
        <v>17601</v>
      </c>
      <c r="N2843" t="s">
        <v>17603</v>
      </c>
    </row>
    <row r="2844" spans="1:14" x14ac:dyDescent="0.25">
      <c r="A2844" s="3">
        <v>2841</v>
      </c>
      <c r="B2844" t="s">
        <v>989</v>
      </c>
      <c r="C2844" t="s">
        <v>989</v>
      </c>
      <c r="D2844" t="s">
        <v>990</v>
      </c>
      <c r="E2844" t="s">
        <v>991</v>
      </c>
      <c r="F2844" t="s">
        <v>991</v>
      </c>
      <c r="G2844" s="1">
        <v>43448</v>
      </c>
      <c r="H2844" s="1">
        <v>43508</v>
      </c>
      <c r="I2844" s="1">
        <v>43873</v>
      </c>
      <c r="J2844" s="966" t="s">
        <v>17601</v>
      </c>
      <c r="K2844" t="s">
        <v>17602</v>
      </c>
      <c r="L2844" t="s">
        <v>17603</v>
      </c>
      <c r="M2844" t="s">
        <v>17601</v>
      </c>
      <c r="N2844" t="s">
        <v>17603</v>
      </c>
    </row>
    <row r="2845" spans="1:14" x14ac:dyDescent="0.25">
      <c r="A2845" s="3">
        <v>2842</v>
      </c>
      <c r="B2845" t="s">
        <v>976</v>
      </c>
      <c r="C2845" t="s">
        <v>976</v>
      </c>
      <c r="D2845" t="s">
        <v>977</v>
      </c>
      <c r="E2845" t="s">
        <v>978</v>
      </c>
      <c r="F2845" t="s">
        <v>978</v>
      </c>
      <c r="G2845" s="1">
        <v>43495</v>
      </c>
      <c r="H2845" s="1">
        <v>43500</v>
      </c>
      <c r="I2845" s="1">
        <v>43865</v>
      </c>
      <c r="J2845" s="966" t="s">
        <v>21630</v>
      </c>
      <c r="K2845" t="s">
        <v>21631</v>
      </c>
      <c r="L2845" t="s">
        <v>21632</v>
      </c>
      <c r="M2845" t="s">
        <v>21630</v>
      </c>
      <c r="N2845" t="s">
        <v>21632</v>
      </c>
    </row>
    <row r="2846" spans="1:14" x14ac:dyDescent="0.25">
      <c r="A2846" s="3">
        <v>2843</v>
      </c>
      <c r="B2846" t="s">
        <v>976</v>
      </c>
      <c r="C2846" t="s">
        <v>976</v>
      </c>
      <c r="D2846" t="s">
        <v>977</v>
      </c>
      <c r="E2846" t="s">
        <v>978</v>
      </c>
      <c r="F2846" t="s">
        <v>978</v>
      </c>
      <c r="G2846" s="1">
        <v>43495</v>
      </c>
      <c r="H2846" s="1">
        <v>43500</v>
      </c>
      <c r="I2846" s="1">
        <v>43865</v>
      </c>
      <c r="J2846" s="966" t="s">
        <v>21633</v>
      </c>
      <c r="K2846" t="s">
        <v>21634</v>
      </c>
      <c r="L2846" t="s">
        <v>21635</v>
      </c>
      <c r="M2846" t="s">
        <v>21633</v>
      </c>
      <c r="N2846" t="s">
        <v>21635</v>
      </c>
    </row>
    <row r="2847" spans="1:14" x14ac:dyDescent="0.25">
      <c r="A2847" s="3">
        <v>2844</v>
      </c>
      <c r="B2847" t="s">
        <v>976</v>
      </c>
      <c r="C2847" t="s">
        <v>976</v>
      </c>
      <c r="D2847" t="s">
        <v>977</v>
      </c>
      <c r="E2847" t="s">
        <v>978</v>
      </c>
      <c r="F2847" t="s">
        <v>978</v>
      </c>
      <c r="G2847" s="1">
        <v>43495</v>
      </c>
      <c r="H2847" s="1">
        <v>43500</v>
      </c>
      <c r="I2847" s="1">
        <v>43865</v>
      </c>
      <c r="J2847" s="966" t="s">
        <v>21636</v>
      </c>
      <c r="K2847" t="s">
        <v>21637</v>
      </c>
      <c r="L2847" t="s">
        <v>21638</v>
      </c>
      <c r="M2847" t="s">
        <v>21636</v>
      </c>
      <c r="N2847" t="s">
        <v>21638</v>
      </c>
    </row>
    <row r="2848" spans="1:14" x14ac:dyDescent="0.25">
      <c r="A2848" s="3">
        <v>2845</v>
      </c>
      <c r="B2848" t="s">
        <v>979</v>
      </c>
      <c r="C2848" t="s">
        <v>979</v>
      </c>
      <c r="D2848" t="s">
        <v>980</v>
      </c>
      <c r="E2848" t="s">
        <v>981</v>
      </c>
      <c r="F2848" t="s">
        <v>981</v>
      </c>
      <c r="G2848" s="1">
        <v>43495</v>
      </c>
      <c r="H2848" s="1">
        <v>43500</v>
      </c>
      <c r="I2848" s="1">
        <v>43865</v>
      </c>
      <c r="J2848" s="966" t="s">
        <v>21639</v>
      </c>
      <c r="K2848" t="s">
        <v>21640</v>
      </c>
      <c r="L2848" t="s">
        <v>21641</v>
      </c>
      <c r="M2848" t="s">
        <v>21639</v>
      </c>
      <c r="N2848" t="s">
        <v>21641</v>
      </c>
    </row>
    <row r="2849" spans="1:14" x14ac:dyDescent="0.25">
      <c r="A2849" s="3">
        <v>2846</v>
      </c>
      <c r="B2849" t="s">
        <v>979</v>
      </c>
      <c r="C2849" t="s">
        <v>979</v>
      </c>
      <c r="D2849" t="s">
        <v>980</v>
      </c>
      <c r="E2849" t="s">
        <v>981</v>
      </c>
      <c r="F2849" t="s">
        <v>981</v>
      </c>
      <c r="G2849" s="1">
        <v>43495</v>
      </c>
      <c r="H2849" s="1">
        <v>43500</v>
      </c>
      <c r="I2849" s="1">
        <v>43865</v>
      </c>
      <c r="J2849" s="966" t="s">
        <v>21642</v>
      </c>
      <c r="K2849" t="s">
        <v>21643</v>
      </c>
      <c r="L2849" t="s">
        <v>21644</v>
      </c>
      <c r="M2849" t="s">
        <v>21642</v>
      </c>
      <c r="N2849" t="s">
        <v>21644</v>
      </c>
    </row>
    <row r="2850" spans="1:14" x14ac:dyDescent="0.25">
      <c r="A2850" s="3">
        <v>2847</v>
      </c>
      <c r="B2850" t="s">
        <v>979</v>
      </c>
      <c r="C2850" t="s">
        <v>979</v>
      </c>
      <c r="D2850" t="s">
        <v>980</v>
      </c>
      <c r="E2850" t="s">
        <v>981</v>
      </c>
      <c r="F2850" t="s">
        <v>981</v>
      </c>
      <c r="G2850" s="1">
        <v>43495</v>
      </c>
      <c r="H2850" s="1">
        <v>43500</v>
      </c>
      <c r="I2850" s="1">
        <v>43865</v>
      </c>
      <c r="J2850" s="966" t="s">
        <v>21645</v>
      </c>
      <c r="K2850" t="s">
        <v>21646</v>
      </c>
      <c r="L2850" t="s">
        <v>21647</v>
      </c>
      <c r="M2850" t="s">
        <v>21645</v>
      </c>
      <c r="N2850" t="s">
        <v>21647</v>
      </c>
    </row>
    <row r="2851" spans="1:14" x14ac:dyDescent="0.25">
      <c r="A2851" s="3">
        <v>2848</v>
      </c>
      <c r="B2851" t="s">
        <v>979</v>
      </c>
      <c r="C2851" t="s">
        <v>979</v>
      </c>
      <c r="D2851" t="s">
        <v>980</v>
      </c>
      <c r="E2851" t="s">
        <v>981</v>
      </c>
      <c r="F2851" t="s">
        <v>981</v>
      </c>
      <c r="G2851" s="1">
        <v>43495</v>
      </c>
      <c r="H2851" s="1">
        <v>43500</v>
      </c>
      <c r="I2851" s="1">
        <v>43865</v>
      </c>
      <c r="J2851" s="966" t="s">
        <v>21648</v>
      </c>
      <c r="K2851" t="s">
        <v>21649</v>
      </c>
      <c r="L2851" t="s">
        <v>21650</v>
      </c>
      <c r="M2851" t="s">
        <v>21648</v>
      </c>
      <c r="N2851" t="s">
        <v>21650</v>
      </c>
    </row>
    <row r="2852" spans="1:14" x14ac:dyDescent="0.25">
      <c r="A2852" s="3">
        <v>2849</v>
      </c>
      <c r="B2852" t="s">
        <v>979</v>
      </c>
      <c r="C2852" t="s">
        <v>979</v>
      </c>
      <c r="D2852" t="s">
        <v>980</v>
      </c>
      <c r="E2852" t="s">
        <v>981</v>
      </c>
      <c r="F2852" t="s">
        <v>981</v>
      </c>
      <c r="G2852" s="1">
        <v>43495</v>
      </c>
      <c r="H2852" s="1">
        <v>43500</v>
      </c>
      <c r="I2852" s="1">
        <v>43865</v>
      </c>
      <c r="J2852" s="966" t="s">
        <v>21651</v>
      </c>
      <c r="K2852" t="s">
        <v>21652</v>
      </c>
      <c r="L2852" t="s">
        <v>21653</v>
      </c>
      <c r="M2852" t="s">
        <v>21651</v>
      </c>
      <c r="N2852" t="s">
        <v>21653</v>
      </c>
    </row>
    <row r="2853" spans="1:14" x14ac:dyDescent="0.25">
      <c r="A2853" s="3">
        <v>2850</v>
      </c>
      <c r="B2853" t="s">
        <v>1956</v>
      </c>
      <c r="C2853" t="s">
        <v>1957</v>
      </c>
      <c r="D2853" t="s">
        <v>1958</v>
      </c>
      <c r="E2853" t="s">
        <v>12</v>
      </c>
      <c r="F2853" t="s">
        <v>1959</v>
      </c>
      <c r="G2853" s="1">
        <v>44029</v>
      </c>
      <c r="H2853" s="1">
        <v>44030</v>
      </c>
      <c r="I2853" s="1">
        <v>45124</v>
      </c>
      <c r="J2853" s="966" t="s">
        <v>10734</v>
      </c>
      <c r="K2853" t="s">
        <v>10736</v>
      </c>
      <c r="L2853" t="s">
        <v>10735</v>
      </c>
      <c r="M2853" t="s">
        <v>10734</v>
      </c>
      <c r="N2853" t="s">
        <v>10735</v>
      </c>
    </row>
    <row r="2854" spans="1:14" x14ac:dyDescent="0.25">
      <c r="A2854" s="3">
        <v>2851</v>
      </c>
      <c r="B2854" t="s">
        <v>1991</v>
      </c>
      <c r="C2854" t="s">
        <v>1992</v>
      </c>
      <c r="D2854" t="s">
        <v>1993</v>
      </c>
      <c r="E2854" t="s">
        <v>12</v>
      </c>
      <c r="F2854" t="s">
        <v>1994</v>
      </c>
      <c r="G2854" s="1">
        <v>44014</v>
      </c>
      <c r="H2854" s="1">
        <v>44055</v>
      </c>
      <c r="I2854" s="1">
        <v>45880</v>
      </c>
      <c r="J2854" s="966" t="s">
        <v>7760</v>
      </c>
      <c r="K2854" t="s">
        <v>7762</v>
      </c>
      <c r="L2854" t="s">
        <v>7761</v>
      </c>
      <c r="M2854" t="s">
        <v>7760</v>
      </c>
      <c r="N2854" t="s">
        <v>7761</v>
      </c>
    </row>
    <row r="2855" spans="1:14" x14ac:dyDescent="0.25">
      <c r="A2855" s="3">
        <v>2852</v>
      </c>
      <c r="B2855" t="s">
        <v>2007</v>
      </c>
      <c r="C2855" t="s">
        <v>2008</v>
      </c>
      <c r="D2855" t="s">
        <v>2009</v>
      </c>
      <c r="E2855" t="s">
        <v>12</v>
      </c>
      <c r="F2855" t="s">
        <v>2010</v>
      </c>
      <c r="G2855" s="1">
        <v>44033</v>
      </c>
      <c r="H2855" s="1">
        <v>44050</v>
      </c>
      <c r="I2855" s="1">
        <v>45144</v>
      </c>
      <c r="J2855" s="966" t="s">
        <v>9303</v>
      </c>
      <c r="K2855" t="s">
        <v>9305</v>
      </c>
      <c r="L2855" t="s">
        <v>9304</v>
      </c>
      <c r="M2855" t="s">
        <v>9303</v>
      </c>
      <c r="N2855" t="s">
        <v>9304</v>
      </c>
    </row>
    <row r="2856" spans="1:14" x14ac:dyDescent="0.25">
      <c r="A2856" s="3">
        <v>2853</v>
      </c>
      <c r="B2856" t="s">
        <v>1951</v>
      </c>
      <c r="C2856" t="s">
        <v>1952</v>
      </c>
      <c r="D2856" t="s">
        <v>1953</v>
      </c>
      <c r="E2856" t="s">
        <v>12</v>
      </c>
      <c r="F2856" t="s">
        <v>1954</v>
      </c>
      <c r="G2856" s="1">
        <v>44029</v>
      </c>
      <c r="H2856" s="1">
        <v>44034</v>
      </c>
      <c r="I2856" s="1">
        <v>45128</v>
      </c>
      <c r="J2856" s="966" t="s">
        <v>10726</v>
      </c>
      <c r="K2856" t="s">
        <v>10728</v>
      </c>
      <c r="L2856" t="s">
        <v>10727</v>
      </c>
      <c r="M2856" t="s">
        <v>10726</v>
      </c>
      <c r="N2856" t="s">
        <v>10727</v>
      </c>
    </row>
    <row r="2857" spans="1:14" x14ac:dyDescent="0.25">
      <c r="A2857" s="3">
        <v>2854</v>
      </c>
      <c r="B2857" t="s">
        <v>1947</v>
      </c>
      <c r="C2857" t="s">
        <v>1948</v>
      </c>
      <c r="D2857" t="s">
        <v>1949</v>
      </c>
      <c r="E2857" t="s">
        <v>12</v>
      </c>
      <c r="F2857" t="s">
        <v>1950</v>
      </c>
      <c r="G2857" s="1">
        <v>44029</v>
      </c>
      <c r="H2857" s="1">
        <v>44033</v>
      </c>
      <c r="I2857" s="1">
        <v>45127</v>
      </c>
      <c r="J2857" s="966" t="s">
        <v>10712</v>
      </c>
      <c r="K2857" t="s">
        <v>10714</v>
      </c>
      <c r="L2857" t="s">
        <v>10713</v>
      </c>
      <c r="M2857" t="s">
        <v>10712</v>
      </c>
      <c r="N2857" t="s">
        <v>10713</v>
      </c>
    </row>
    <row r="2858" spans="1:14" x14ac:dyDescent="0.25">
      <c r="A2858" s="3">
        <v>2855</v>
      </c>
      <c r="B2858" t="s">
        <v>1947</v>
      </c>
      <c r="C2858" t="s">
        <v>1948</v>
      </c>
      <c r="D2858" t="s">
        <v>1949</v>
      </c>
      <c r="E2858" t="s">
        <v>12</v>
      </c>
      <c r="F2858" t="s">
        <v>1950</v>
      </c>
      <c r="G2858" s="1">
        <v>44029</v>
      </c>
      <c r="H2858" s="1">
        <v>44033</v>
      </c>
      <c r="I2858" s="1">
        <v>45127</v>
      </c>
      <c r="J2858" s="966" t="s">
        <v>10720</v>
      </c>
      <c r="K2858" t="s">
        <v>10722</v>
      </c>
      <c r="L2858" t="s">
        <v>10721</v>
      </c>
      <c r="M2858" t="s">
        <v>10720</v>
      </c>
      <c r="N2858" t="s">
        <v>10721</v>
      </c>
    </row>
    <row r="2859" spans="1:14" x14ac:dyDescent="0.25">
      <c r="A2859" s="3">
        <v>2856</v>
      </c>
      <c r="B2859" t="s">
        <v>2015</v>
      </c>
      <c r="C2859" t="s">
        <v>2016</v>
      </c>
      <c r="D2859" t="s">
        <v>2017</v>
      </c>
      <c r="E2859" t="s">
        <v>12</v>
      </c>
      <c r="F2859" t="s">
        <v>2018</v>
      </c>
      <c r="G2859" s="1">
        <v>44046</v>
      </c>
      <c r="H2859" s="1">
        <v>44051</v>
      </c>
      <c r="I2859" s="1">
        <v>45145</v>
      </c>
      <c r="J2859" s="966" t="s">
        <v>21655</v>
      </c>
      <c r="K2859" t="s">
        <v>21656</v>
      </c>
      <c r="L2859" t="s">
        <v>21657</v>
      </c>
      <c r="M2859" t="s">
        <v>21655</v>
      </c>
      <c r="N2859" t="s">
        <v>21657</v>
      </c>
    </row>
    <row r="2860" spans="1:14" x14ac:dyDescent="0.25">
      <c r="A2860" s="3">
        <v>2857</v>
      </c>
      <c r="B2860" t="s">
        <v>2003</v>
      </c>
      <c r="C2860" t="s">
        <v>2004</v>
      </c>
      <c r="D2860" t="s">
        <v>2005</v>
      </c>
      <c r="E2860" t="s">
        <v>12</v>
      </c>
      <c r="F2860" t="s">
        <v>2006</v>
      </c>
      <c r="G2860" s="1">
        <v>44014</v>
      </c>
      <c r="H2860" s="1">
        <v>44054</v>
      </c>
      <c r="I2860" s="1">
        <v>45879</v>
      </c>
      <c r="J2860" s="966" t="s">
        <v>7779</v>
      </c>
      <c r="K2860" t="s">
        <v>7781</v>
      </c>
      <c r="L2860" t="s">
        <v>7780</v>
      </c>
      <c r="M2860" t="s">
        <v>7779</v>
      </c>
      <c r="N2860" t="s">
        <v>7780</v>
      </c>
    </row>
    <row r="2861" spans="1:14" x14ac:dyDescent="0.25">
      <c r="A2861" s="3">
        <v>2858</v>
      </c>
      <c r="B2861" t="s">
        <v>2011</v>
      </c>
      <c r="C2861" t="s">
        <v>2012</v>
      </c>
      <c r="D2861" t="s">
        <v>2013</v>
      </c>
      <c r="E2861" t="s">
        <v>12</v>
      </c>
      <c r="F2861" t="s">
        <v>2014</v>
      </c>
      <c r="G2861" s="1">
        <v>44055</v>
      </c>
      <c r="H2861" s="1">
        <v>44056</v>
      </c>
      <c r="I2861" s="1">
        <v>45150</v>
      </c>
      <c r="J2861" s="966" t="s">
        <v>7123</v>
      </c>
      <c r="K2861" t="s">
        <v>7125</v>
      </c>
      <c r="L2861" t="s">
        <v>7124</v>
      </c>
      <c r="M2861" t="s">
        <v>7123</v>
      </c>
      <c r="N2861" t="s">
        <v>7124</v>
      </c>
    </row>
    <row r="2862" spans="1:14" x14ac:dyDescent="0.25">
      <c r="A2862" s="3">
        <v>2859</v>
      </c>
      <c r="B2862" t="s">
        <v>2011</v>
      </c>
      <c r="C2862" t="s">
        <v>2012</v>
      </c>
      <c r="D2862" t="s">
        <v>2013</v>
      </c>
      <c r="E2862" t="s">
        <v>12</v>
      </c>
      <c r="F2862" t="s">
        <v>2014</v>
      </c>
      <c r="G2862" s="1">
        <v>44055</v>
      </c>
      <c r="H2862" s="1">
        <v>44056</v>
      </c>
      <c r="I2862" s="1">
        <v>45150</v>
      </c>
      <c r="J2862" s="966" t="s">
        <v>7132</v>
      </c>
      <c r="K2862" t="s">
        <v>7134</v>
      </c>
      <c r="L2862" t="s">
        <v>7133</v>
      </c>
      <c r="M2862" t="s">
        <v>7132</v>
      </c>
      <c r="N2862" t="s">
        <v>7133</v>
      </c>
    </row>
    <row r="2863" spans="1:14" x14ac:dyDescent="0.25">
      <c r="A2863" s="3">
        <v>2860</v>
      </c>
      <c r="B2863" t="s">
        <v>2011</v>
      </c>
      <c r="C2863" t="s">
        <v>2012</v>
      </c>
      <c r="D2863" t="s">
        <v>2013</v>
      </c>
      <c r="E2863" t="s">
        <v>12</v>
      </c>
      <c r="F2863" t="s">
        <v>2014</v>
      </c>
      <c r="G2863" s="1">
        <v>44055</v>
      </c>
      <c r="H2863" s="1">
        <v>44056</v>
      </c>
      <c r="I2863" s="1">
        <v>45150</v>
      </c>
      <c r="J2863" s="966" t="s">
        <v>7138</v>
      </c>
      <c r="K2863" t="s">
        <v>7140</v>
      </c>
      <c r="L2863" t="s">
        <v>7139</v>
      </c>
      <c r="M2863" t="s">
        <v>7138</v>
      </c>
      <c r="N2863" t="s">
        <v>7139</v>
      </c>
    </row>
    <row r="2864" spans="1:14" x14ac:dyDescent="0.25">
      <c r="A2864" s="3">
        <v>2861</v>
      </c>
      <c r="B2864" t="s">
        <v>2011</v>
      </c>
      <c r="C2864" t="s">
        <v>2012</v>
      </c>
      <c r="D2864" t="s">
        <v>2013</v>
      </c>
      <c r="E2864" t="s">
        <v>12</v>
      </c>
      <c r="F2864" t="s">
        <v>2014</v>
      </c>
      <c r="G2864" s="1">
        <v>44055</v>
      </c>
      <c r="H2864" s="1">
        <v>44056</v>
      </c>
      <c r="I2864" s="1">
        <v>45150</v>
      </c>
      <c r="J2864" s="966" t="s">
        <v>7144</v>
      </c>
      <c r="K2864" t="s">
        <v>7146</v>
      </c>
      <c r="L2864" t="s">
        <v>7145</v>
      </c>
      <c r="M2864" t="s">
        <v>7144</v>
      </c>
      <c r="N2864" t="s">
        <v>7145</v>
      </c>
    </row>
    <row r="2865" spans="1:14" x14ac:dyDescent="0.25">
      <c r="A2865" s="3">
        <v>2862</v>
      </c>
      <c r="B2865" t="s">
        <v>2011</v>
      </c>
      <c r="C2865" t="s">
        <v>2012</v>
      </c>
      <c r="D2865" t="s">
        <v>2013</v>
      </c>
      <c r="E2865" t="s">
        <v>12</v>
      </c>
      <c r="F2865" t="s">
        <v>2014</v>
      </c>
      <c r="G2865" s="1">
        <v>44055</v>
      </c>
      <c r="H2865" s="1">
        <v>44056</v>
      </c>
      <c r="I2865" s="1">
        <v>45150</v>
      </c>
      <c r="J2865" s="966" t="s">
        <v>7150</v>
      </c>
      <c r="K2865" t="s">
        <v>7152</v>
      </c>
      <c r="L2865" t="s">
        <v>7151</v>
      </c>
      <c r="M2865" t="s">
        <v>7150</v>
      </c>
      <c r="N2865" t="s">
        <v>7151</v>
      </c>
    </row>
    <row r="2866" spans="1:14" x14ac:dyDescent="0.25">
      <c r="A2866" s="3">
        <v>2863</v>
      </c>
      <c r="B2866" t="s">
        <v>2011</v>
      </c>
      <c r="C2866" t="s">
        <v>2012</v>
      </c>
      <c r="D2866" t="s">
        <v>2013</v>
      </c>
      <c r="E2866" t="s">
        <v>12</v>
      </c>
      <c r="F2866" t="s">
        <v>2014</v>
      </c>
      <c r="G2866" s="1">
        <v>44055</v>
      </c>
      <c r="H2866" s="1">
        <v>44056</v>
      </c>
      <c r="I2866" s="1">
        <v>45150</v>
      </c>
      <c r="J2866" s="966" t="s">
        <v>7156</v>
      </c>
      <c r="K2866" t="s">
        <v>7158</v>
      </c>
      <c r="L2866" t="s">
        <v>7157</v>
      </c>
      <c r="M2866" t="s">
        <v>7156</v>
      </c>
      <c r="N2866" t="s">
        <v>7157</v>
      </c>
    </row>
    <row r="2867" spans="1:14" x14ac:dyDescent="0.25">
      <c r="A2867" s="3">
        <v>2864</v>
      </c>
      <c r="B2867" t="s">
        <v>2011</v>
      </c>
      <c r="C2867" t="s">
        <v>2012</v>
      </c>
      <c r="D2867" t="s">
        <v>2013</v>
      </c>
      <c r="E2867" t="s">
        <v>12</v>
      </c>
      <c r="F2867" t="s">
        <v>2014</v>
      </c>
      <c r="G2867" s="1">
        <v>44055</v>
      </c>
      <c r="H2867" s="1">
        <v>44056</v>
      </c>
      <c r="I2867" s="1">
        <v>45150</v>
      </c>
      <c r="J2867" s="966" t="s">
        <v>7162</v>
      </c>
      <c r="K2867" t="s">
        <v>7164</v>
      </c>
      <c r="L2867" t="s">
        <v>7163</v>
      </c>
      <c r="M2867" t="s">
        <v>7162</v>
      </c>
      <c r="N2867" t="s">
        <v>7163</v>
      </c>
    </row>
    <row r="2868" spans="1:14" x14ac:dyDescent="0.25">
      <c r="A2868" s="3">
        <v>2865</v>
      </c>
      <c r="B2868" t="s">
        <v>2011</v>
      </c>
      <c r="C2868" t="s">
        <v>2012</v>
      </c>
      <c r="D2868" t="s">
        <v>2013</v>
      </c>
      <c r="E2868" t="s">
        <v>12</v>
      </c>
      <c r="F2868" t="s">
        <v>2014</v>
      </c>
      <c r="G2868" s="1">
        <v>44055</v>
      </c>
      <c r="H2868" s="1">
        <v>44056</v>
      </c>
      <c r="I2868" s="1">
        <v>45150</v>
      </c>
      <c r="J2868" s="966" t="s">
        <v>7168</v>
      </c>
      <c r="K2868" t="s">
        <v>7170</v>
      </c>
      <c r="L2868" t="s">
        <v>7169</v>
      </c>
      <c r="M2868" t="s">
        <v>7168</v>
      </c>
      <c r="N2868" t="s">
        <v>7169</v>
      </c>
    </row>
    <row r="2869" spans="1:14" x14ac:dyDescent="0.25">
      <c r="A2869" s="3">
        <v>2866</v>
      </c>
      <c r="B2869" t="s">
        <v>2011</v>
      </c>
      <c r="C2869" t="s">
        <v>2012</v>
      </c>
      <c r="D2869" t="s">
        <v>2013</v>
      </c>
      <c r="E2869" t="s">
        <v>12</v>
      </c>
      <c r="F2869" t="s">
        <v>2014</v>
      </c>
      <c r="G2869" s="1">
        <v>44055</v>
      </c>
      <c r="H2869" s="1">
        <v>44056</v>
      </c>
      <c r="I2869" s="1">
        <v>45150</v>
      </c>
      <c r="J2869" s="966" t="s">
        <v>7174</v>
      </c>
      <c r="K2869" t="s">
        <v>7176</v>
      </c>
      <c r="L2869" t="s">
        <v>7175</v>
      </c>
      <c r="M2869" t="s">
        <v>7174</v>
      </c>
      <c r="N2869" t="s">
        <v>7175</v>
      </c>
    </row>
    <row r="2870" spans="1:14" x14ac:dyDescent="0.25">
      <c r="A2870" s="3">
        <v>2867</v>
      </c>
      <c r="B2870" t="s">
        <v>2011</v>
      </c>
      <c r="C2870" t="s">
        <v>2012</v>
      </c>
      <c r="D2870" t="s">
        <v>2013</v>
      </c>
      <c r="E2870" t="s">
        <v>12</v>
      </c>
      <c r="F2870" t="s">
        <v>2014</v>
      </c>
      <c r="G2870" s="1">
        <v>44055</v>
      </c>
      <c r="H2870" s="1">
        <v>44056</v>
      </c>
      <c r="I2870" s="1">
        <v>45150</v>
      </c>
      <c r="J2870" s="966" t="s">
        <v>7180</v>
      </c>
      <c r="K2870" t="s">
        <v>7182</v>
      </c>
      <c r="L2870" t="s">
        <v>7181</v>
      </c>
      <c r="M2870" t="s">
        <v>7180</v>
      </c>
      <c r="N2870" t="s">
        <v>7181</v>
      </c>
    </row>
    <row r="2871" spans="1:14" x14ac:dyDescent="0.25">
      <c r="A2871" s="3">
        <v>2868</v>
      </c>
      <c r="B2871" t="s">
        <v>2011</v>
      </c>
      <c r="C2871" t="s">
        <v>2012</v>
      </c>
      <c r="D2871" t="s">
        <v>2013</v>
      </c>
      <c r="E2871" t="s">
        <v>12</v>
      </c>
      <c r="F2871" t="s">
        <v>2014</v>
      </c>
      <c r="G2871" s="1">
        <v>44055</v>
      </c>
      <c r="H2871" s="1">
        <v>44056</v>
      </c>
      <c r="I2871" s="1">
        <v>45150</v>
      </c>
      <c r="J2871" s="966" t="s">
        <v>7186</v>
      </c>
      <c r="K2871" t="s">
        <v>7188</v>
      </c>
      <c r="L2871" t="s">
        <v>7187</v>
      </c>
      <c r="M2871" t="s">
        <v>7186</v>
      </c>
      <c r="N2871" t="s">
        <v>7187</v>
      </c>
    </row>
    <row r="2872" spans="1:14" x14ac:dyDescent="0.25">
      <c r="A2872" s="3">
        <v>2869</v>
      </c>
      <c r="B2872" t="s">
        <v>2011</v>
      </c>
      <c r="C2872" t="s">
        <v>2012</v>
      </c>
      <c r="D2872" t="s">
        <v>2013</v>
      </c>
      <c r="E2872" t="s">
        <v>12</v>
      </c>
      <c r="F2872" t="s">
        <v>2014</v>
      </c>
      <c r="G2872" s="1">
        <v>44055</v>
      </c>
      <c r="H2872" s="1">
        <v>44056</v>
      </c>
      <c r="I2872" s="1">
        <v>45150</v>
      </c>
      <c r="J2872" s="966" t="s">
        <v>7192</v>
      </c>
      <c r="K2872" t="s">
        <v>7194</v>
      </c>
      <c r="L2872" t="s">
        <v>7193</v>
      </c>
      <c r="M2872" t="s">
        <v>7192</v>
      </c>
      <c r="N2872" t="s">
        <v>7193</v>
      </c>
    </row>
    <row r="2873" spans="1:14" x14ac:dyDescent="0.25">
      <c r="A2873" s="3">
        <v>2870</v>
      </c>
      <c r="B2873" t="s">
        <v>2011</v>
      </c>
      <c r="C2873" t="s">
        <v>2012</v>
      </c>
      <c r="D2873" t="s">
        <v>2013</v>
      </c>
      <c r="E2873" t="s">
        <v>12</v>
      </c>
      <c r="F2873" t="s">
        <v>2014</v>
      </c>
      <c r="G2873" s="1">
        <v>44055</v>
      </c>
      <c r="H2873" s="1">
        <v>44056</v>
      </c>
      <c r="I2873" s="1">
        <v>45150</v>
      </c>
      <c r="J2873" s="966" t="s">
        <v>7198</v>
      </c>
      <c r="K2873" t="s">
        <v>7200</v>
      </c>
      <c r="L2873" t="s">
        <v>7199</v>
      </c>
      <c r="M2873" t="s">
        <v>7198</v>
      </c>
      <c r="N2873" t="s">
        <v>7199</v>
      </c>
    </row>
    <row r="2874" spans="1:14" x14ac:dyDescent="0.25">
      <c r="A2874" s="3">
        <v>2871</v>
      </c>
      <c r="B2874" t="s">
        <v>2011</v>
      </c>
      <c r="C2874" t="s">
        <v>2012</v>
      </c>
      <c r="D2874" t="s">
        <v>2013</v>
      </c>
      <c r="E2874" t="s">
        <v>12</v>
      </c>
      <c r="F2874" t="s">
        <v>2014</v>
      </c>
      <c r="G2874" s="1">
        <v>44055</v>
      </c>
      <c r="H2874" s="1">
        <v>44056</v>
      </c>
      <c r="I2874" s="1">
        <v>45150</v>
      </c>
      <c r="J2874" s="966" t="s">
        <v>7204</v>
      </c>
      <c r="K2874" t="s">
        <v>7206</v>
      </c>
      <c r="L2874" t="s">
        <v>7205</v>
      </c>
      <c r="M2874" t="s">
        <v>7204</v>
      </c>
      <c r="N2874" t="s">
        <v>7205</v>
      </c>
    </row>
    <row r="2875" spans="1:14" x14ac:dyDescent="0.25">
      <c r="A2875" s="3">
        <v>2872</v>
      </c>
      <c r="B2875" t="s">
        <v>2011</v>
      </c>
      <c r="C2875" t="s">
        <v>2012</v>
      </c>
      <c r="D2875" t="s">
        <v>2013</v>
      </c>
      <c r="E2875" t="s">
        <v>12</v>
      </c>
      <c r="F2875" t="s">
        <v>2014</v>
      </c>
      <c r="G2875" s="1">
        <v>44055</v>
      </c>
      <c r="H2875" s="1">
        <v>44056</v>
      </c>
      <c r="I2875" s="1">
        <v>45150</v>
      </c>
      <c r="J2875" s="966" t="s">
        <v>7210</v>
      </c>
      <c r="K2875" t="s">
        <v>7212</v>
      </c>
      <c r="L2875" t="s">
        <v>7211</v>
      </c>
      <c r="M2875" t="s">
        <v>7210</v>
      </c>
      <c r="N2875" t="s">
        <v>7211</v>
      </c>
    </row>
    <row r="2876" spans="1:14" x14ac:dyDescent="0.25">
      <c r="A2876" s="3">
        <v>2873</v>
      </c>
      <c r="B2876" t="s">
        <v>1881</v>
      </c>
      <c r="C2876" t="s">
        <v>1882</v>
      </c>
      <c r="D2876" t="s">
        <v>1883</v>
      </c>
      <c r="E2876" t="s">
        <v>12</v>
      </c>
      <c r="F2876" t="s">
        <v>1884</v>
      </c>
      <c r="G2876" s="1">
        <v>44055</v>
      </c>
      <c r="H2876" s="1">
        <v>44056</v>
      </c>
      <c r="I2876" s="1">
        <v>45150</v>
      </c>
      <c r="J2876" s="966" t="s">
        <v>7997</v>
      </c>
      <c r="K2876" t="s">
        <v>7999</v>
      </c>
      <c r="L2876" t="s">
        <v>7998</v>
      </c>
      <c r="M2876" t="s">
        <v>7997</v>
      </c>
      <c r="N2876" t="s">
        <v>7998</v>
      </c>
    </row>
    <row r="2877" spans="1:14" x14ac:dyDescent="0.25">
      <c r="A2877" s="3">
        <v>2874</v>
      </c>
      <c r="B2877" t="s">
        <v>1881</v>
      </c>
      <c r="C2877" t="s">
        <v>1882</v>
      </c>
      <c r="D2877" t="s">
        <v>1883</v>
      </c>
      <c r="E2877" t="s">
        <v>12</v>
      </c>
      <c r="F2877" t="s">
        <v>1884</v>
      </c>
      <c r="G2877" s="1">
        <v>44055</v>
      </c>
      <c r="H2877" s="1">
        <v>44056</v>
      </c>
      <c r="I2877" s="1">
        <v>45150</v>
      </c>
      <c r="J2877" s="966" t="s">
        <v>8006</v>
      </c>
      <c r="K2877" t="s">
        <v>8008</v>
      </c>
      <c r="L2877" t="s">
        <v>8007</v>
      </c>
      <c r="M2877" t="s">
        <v>8006</v>
      </c>
      <c r="N2877" t="s">
        <v>8007</v>
      </c>
    </row>
    <row r="2878" spans="1:14" x14ac:dyDescent="0.25">
      <c r="A2878" s="3">
        <v>2875</v>
      </c>
      <c r="B2878" t="s">
        <v>1881</v>
      </c>
      <c r="C2878" t="s">
        <v>1882</v>
      </c>
      <c r="D2878" t="s">
        <v>1883</v>
      </c>
      <c r="E2878" t="s">
        <v>12</v>
      </c>
      <c r="F2878" t="s">
        <v>1884</v>
      </c>
      <c r="G2878" s="1">
        <v>44055</v>
      </c>
      <c r="H2878" s="1">
        <v>44056</v>
      </c>
      <c r="I2878" s="1">
        <v>45150</v>
      </c>
      <c r="J2878" s="966" t="s">
        <v>8012</v>
      </c>
      <c r="K2878" t="s">
        <v>8014</v>
      </c>
      <c r="L2878" t="s">
        <v>8013</v>
      </c>
      <c r="M2878" t="s">
        <v>8012</v>
      </c>
      <c r="N2878" t="s">
        <v>8013</v>
      </c>
    </row>
    <row r="2879" spans="1:14" x14ac:dyDescent="0.25">
      <c r="A2879" s="3">
        <v>2876</v>
      </c>
      <c r="B2879" t="s">
        <v>1881</v>
      </c>
      <c r="C2879" t="s">
        <v>1882</v>
      </c>
      <c r="D2879" t="s">
        <v>1883</v>
      </c>
      <c r="E2879" t="s">
        <v>12</v>
      </c>
      <c r="F2879" t="s">
        <v>1884</v>
      </c>
      <c r="G2879" s="1">
        <v>44055</v>
      </c>
      <c r="H2879" s="1">
        <v>44056</v>
      </c>
      <c r="I2879" s="1">
        <v>45150</v>
      </c>
      <c r="J2879" s="966" t="s">
        <v>8018</v>
      </c>
      <c r="K2879" t="s">
        <v>8020</v>
      </c>
      <c r="L2879" t="s">
        <v>8019</v>
      </c>
      <c r="M2879" t="s">
        <v>8018</v>
      </c>
      <c r="N2879" t="s">
        <v>8019</v>
      </c>
    </row>
    <row r="2880" spans="1:14" x14ac:dyDescent="0.25">
      <c r="A2880" s="3">
        <v>2877</v>
      </c>
      <c r="B2880" t="s">
        <v>1881</v>
      </c>
      <c r="C2880" t="s">
        <v>1882</v>
      </c>
      <c r="D2880" t="s">
        <v>1883</v>
      </c>
      <c r="E2880" t="s">
        <v>12</v>
      </c>
      <c r="F2880" t="s">
        <v>1884</v>
      </c>
      <c r="G2880" s="1">
        <v>44055</v>
      </c>
      <c r="H2880" s="1">
        <v>44056</v>
      </c>
      <c r="I2880" s="1">
        <v>45150</v>
      </c>
      <c r="J2880" s="966" t="s">
        <v>8024</v>
      </c>
      <c r="K2880" t="s">
        <v>8026</v>
      </c>
      <c r="L2880" t="s">
        <v>8025</v>
      </c>
      <c r="M2880" t="s">
        <v>8024</v>
      </c>
      <c r="N2880" t="s">
        <v>8025</v>
      </c>
    </row>
    <row r="2881" spans="1:14" x14ac:dyDescent="0.25">
      <c r="A2881" s="3">
        <v>2878</v>
      </c>
      <c r="B2881" t="s">
        <v>1881</v>
      </c>
      <c r="C2881" t="s">
        <v>1882</v>
      </c>
      <c r="D2881" t="s">
        <v>1883</v>
      </c>
      <c r="E2881" t="s">
        <v>12</v>
      </c>
      <c r="F2881" t="s">
        <v>1884</v>
      </c>
      <c r="G2881" s="1">
        <v>44055</v>
      </c>
      <c r="H2881" s="1">
        <v>44056</v>
      </c>
      <c r="I2881" s="1">
        <v>45150</v>
      </c>
      <c r="J2881" s="966" t="s">
        <v>8030</v>
      </c>
      <c r="K2881" t="s">
        <v>8032</v>
      </c>
      <c r="L2881" t="s">
        <v>8031</v>
      </c>
      <c r="M2881" t="s">
        <v>8030</v>
      </c>
      <c r="N2881" t="s">
        <v>8031</v>
      </c>
    </row>
    <row r="2882" spans="1:14" x14ac:dyDescent="0.25">
      <c r="A2882" s="3">
        <v>2879</v>
      </c>
      <c r="B2882" t="s">
        <v>1881</v>
      </c>
      <c r="C2882" t="s">
        <v>1882</v>
      </c>
      <c r="D2882" t="s">
        <v>1883</v>
      </c>
      <c r="E2882" t="s">
        <v>12</v>
      </c>
      <c r="F2882" t="s">
        <v>1884</v>
      </c>
      <c r="G2882" s="1">
        <v>44055</v>
      </c>
      <c r="H2882" s="1">
        <v>44056</v>
      </c>
      <c r="I2882" s="1">
        <v>45150</v>
      </c>
      <c r="J2882" s="966" t="s">
        <v>8036</v>
      </c>
      <c r="K2882" t="s">
        <v>8038</v>
      </c>
      <c r="L2882" t="s">
        <v>8037</v>
      </c>
      <c r="M2882" t="s">
        <v>8036</v>
      </c>
      <c r="N2882" t="s">
        <v>8037</v>
      </c>
    </row>
    <row r="2883" spans="1:14" x14ac:dyDescent="0.25">
      <c r="A2883" s="3">
        <v>2880</v>
      </c>
      <c r="B2883" t="s">
        <v>1881</v>
      </c>
      <c r="C2883" t="s">
        <v>1882</v>
      </c>
      <c r="D2883" t="s">
        <v>1883</v>
      </c>
      <c r="E2883" t="s">
        <v>12</v>
      </c>
      <c r="F2883" t="s">
        <v>1884</v>
      </c>
      <c r="G2883" s="1">
        <v>44055</v>
      </c>
      <c r="H2883" s="1">
        <v>44056</v>
      </c>
      <c r="I2883" s="1">
        <v>45150</v>
      </c>
      <c r="J2883" s="966" t="s">
        <v>8042</v>
      </c>
      <c r="K2883" t="s">
        <v>8044</v>
      </c>
      <c r="L2883" t="s">
        <v>8043</v>
      </c>
      <c r="M2883" t="s">
        <v>8042</v>
      </c>
      <c r="N2883" t="s">
        <v>8043</v>
      </c>
    </row>
    <row r="2884" spans="1:14" x14ac:dyDescent="0.25">
      <c r="A2884" s="3">
        <v>2881</v>
      </c>
      <c r="B2884" t="s">
        <v>1881</v>
      </c>
      <c r="C2884" t="s">
        <v>1882</v>
      </c>
      <c r="D2884" t="s">
        <v>1883</v>
      </c>
      <c r="E2884" t="s">
        <v>12</v>
      </c>
      <c r="F2884" t="s">
        <v>1884</v>
      </c>
      <c r="G2884" s="1">
        <v>44055</v>
      </c>
      <c r="H2884" s="1">
        <v>44056</v>
      </c>
      <c r="I2884" s="1">
        <v>45150</v>
      </c>
      <c r="J2884" s="966" t="s">
        <v>8048</v>
      </c>
      <c r="K2884" t="s">
        <v>8050</v>
      </c>
      <c r="L2884" t="s">
        <v>8049</v>
      </c>
      <c r="M2884" t="s">
        <v>8048</v>
      </c>
      <c r="N2884" t="s">
        <v>8049</v>
      </c>
    </row>
    <row r="2885" spans="1:14" x14ac:dyDescent="0.25">
      <c r="A2885" s="3">
        <v>2882</v>
      </c>
      <c r="B2885" t="s">
        <v>1881</v>
      </c>
      <c r="C2885" t="s">
        <v>1882</v>
      </c>
      <c r="D2885" t="s">
        <v>1883</v>
      </c>
      <c r="E2885" t="s">
        <v>12</v>
      </c>
      <c r="F2885" t="s">
        <v>1884</v>
      </c>
      <c r="G2885" s="1">
        <v>44055</v>
      </c>
      <c r="H2885" s="1">
        <v>44056</v>
      </c>
      <c r="I2885" s="1">
        <v>45150</v>
      </c>
      <c r="J2885" s="966" t="s">
        <v>8054</v>
      </c>
      <c r="K2885" t="s">
        <v>8056</v>
      </c>
      <c r="L2885" t="s">
        <v>8055</v>
      </c>
      <c r="M2885" t="s">
        <v>8054</v>
      </c>
      <c r="N2885" t="s">
        <v>8055</v>
      </c>
    </row>
    <row r="2886" spans="1:14" x14ac:dyDescent="0.25">
      <c r="A2886" s="3">
        <v>2883</v>
      </c>
      <c r="B2886" t="s">
        <v>1881</v>
      </c>
      <c r="C2886" t="s">
        <v>1882</v>
      </c>
      <c r="D2886" t="s">
        <v>1883</v>
      </c>
      <c r="E2886" t="s">
        <v>12</v>
      </c>
      <c r="F2886" t="s">
        <v>1884</v>
      </c>
      <c r="G2886" s="1">
        <v>44055</v>
      </c>
      <c r="H2886" s="1">
        <v>44056</v>
      </c>
      <c r="I2886" s="1">
        <v>45150</v>
      </c>
      <c r="J2886" s="966" t="s">
        <v>8060</v>
      </c>
      <c r="K2886" t="s">
        <v>8062</v>
      </c>
      <c r="L2886" t="s">
        <v>8061</v>
      </c>
      <c r="M2886" t="s">
        <v>8060</v>
      </c>
      <c r="N2886" t="s">
        <v>8061</v>
      </c>
    </row>
    <row r="2887" spans="1:14" x14ac:dyDescent="0.25">
      <c r="A2887" s="3">
        <v>2884</v>
      </c>
      <c r="B2887" t="s">
        <v>1881</v>
      </c>
      <c r="C2887" t="s">
        <v>1882</v>
      </c>
      <c r="D2887" t="s">
        <v>1883</v>
      </c>
      <c r="E2887" t="s">
        <v>12</v>
      </c>
      <c r="F2887" t="s">
        <v>1884</v>
      </c>
      <c r="G2887" s="1">
        <v>44055</v>
      </c>
      <c r="H2887" s="1">
        <v>44056</v>
      </c>
      <c r="I2887" s="1">
        <v>45150</v>
      </c>
      <c r="J2887" s="966" t="s">
        <v>8066</v>
      </c>
      <c r="K2887" t="s">
        <v>8068</v>
      </c>
      <c r="L2887" t="s">
        <v>8067</v>
      </c>
      <c r="M2887" t="s">
        <v>8066</v>
      </c>
      <c r="N2887" t="s">
        <v>8067</v>
      </c>
    </row>
    <row r="2888" spans="1:14" x14ac:dyDescent="0.25">
      <c r="A2888" s="3">
        <v>2885</v>
      </c>
      <c r="B2888" t="s">
        <v>1881</v>
      </c>
      <c r="C2888" t="s">
        <v>1882</v>
      </c>
      <c r="D2888" t="s">
        <v>1883</v>
      </c>
      <c r="E2888" t="s">
        <v>12</v>
      </c>
      <c r="F2888" t="s">
        <v>1884</v>
      </c>
      <c r="G2888" s="1">
        <v>44055</v>
      </c>
      <c r="H2888" s="1">
        <v>44056</v>
      </c>
      <c r="I2888" s="1">
        <v>45150</v>
      </c>
      <c r="J2888" s="966" t="s">
        <v>8072</v>
      </c>
      <c r="K2888" t="s">
        <v>8074</v>
      </c>
      <c r="L2888" t="s">
        <v>8073</v>
      </c>
      <c r="M2888" t="s">
        <v>8072</v>
      </c>
      <c r="N2888" t="s">
        <v>8073</v>
      </c>
    </row>
    <row r="2889" spans="1:14" x14ac:dyDescent="0.25">
      <c r="A2889" s="3">
        <v>2886</v>
      </c>
      <c r="B2889" t="s">
        <v>1881</v>
      </c>
      <c r="C2889" t="s">
        <v>1882</v>
      </c>
      <c r="D2889" t="s">
        <v>1883</v>
      </c>
      <c r="E2889" t="s">
        <v>12</v>
      </c>
      <c r="F2889" t="s">
        <v>1884</v>
      </c>
      <c r="G2889" s="1">
        <v>44055</v>
      </c>
      <c r="H2889" s="1">
        <v>44056</v>
      </c>
      <c r="I2889" s="1">
        <v>45150</v>
      </c>
      <c r="J2889" s="966" t="s">
        <v>8078</v>
      </c>
      <c r="K2889" t="s">
        <v>8080</v>
      </c>
      <c r="L2889" t="s">
        <v>8079</v>
      </c>
      <c r="M2889" t="s">
        <v>8078</v>
      </c>
      <c r="N2889" t="s">
        <v>8079</v>
      </c>
    </row>
    <row r="2890" spans="1:14" x14ac:dyDescent="0.25">
      <c r="A2890" s="3">
        <v>2887</v>
      </c>
      <c r="B2890" t="s">
        <v>1881</v>
      </c>
      <c r="C2890" t="s">
        <v>1882</v>
      </c>
      <c r="D2890" t="s">
        <v>1883</v>
      </c>
      <c r="E2890" t="s">
        <v>12</v>
      </c>
      <c r="F2890" t="s">
        <v>1884</v>
      </c>
      <c r="G2890" s="1">
        <v>44055</v>
      </c>
      <c r="H2890" s="1">
        <v>44056</v>
      </c>
      <c r="I2890" s="1">
        <v>45150</v>
      </c>
      <c r="J2890" s="966" t="s">
        <v>8084</v>
      </c>
      <c r="K2890" t="s">
        <v>8086</v>
      </c>
      <c r="L2890" t="s">
        <v>8085</v>
      </c>
      <c r="M2890" t="s">
        <v>8084</v>
      </c>
      <c r="N2890" t="s">
        <v>8085</v>
      </c>
    </row>
    <row r="2891" spans="1:14" x14ac:dyDescent="0.25">
      <c r="A2891" s="3">
        <v>2888</v>
      </c>
      <c r="B2891" t="s">
        <v>1881</v>
      </c>
      <c r="C2891" t="s">
        <v>1882</v>
      </c>
      <c r="D2891" t="s">
        <v>1883</v>
      </c>
      <c r="E2891" t="s">
        <v>12</v>
      </c>
      <c r="F2891" t="s">
        <v>1884</v>
      </c>
      <c r="G2891" s="1">
        <v>44055</v>
      </c>
      <c r="H2891" s="1">
        <v>44056</v>
      </c>
      <c r="I2891" s="1">
        <v>45150</v>
      </c>
      <c r="J2891" s="966" t="s">
        <v>8090</v>
      </c>
      <c r="K2891" t="s">
        <v>8092</v>
      </c>
      <c r="L2891" t="s">
        <v>8091</v>
      </c>
      <c r="M2891" t="s">
        <v>8090</v>
      </c>
      <c r="N2891" t="s">
        <v>8091</v>
      </c>
    </row>
    <row r="2892" spans="1:14" x14ac:dyDescent="0.25">
      <c r="A2892" s="3">
        <v>2889</v>
      </c>
      <c r="B2892" t="s">
        <v>1881</v>
      </c>
      <c r="C2892" t="s">
        <v>1882</v>
      </c>
      <c r="D2892" t="s">
        <v>1883</v>
      </c>
      <c r="E2892" t="s">
        <v>12</v>
      </c>
      <c r="F2892" t="s">
        <v>1884</v>
      </c>
      <c r="G2892" s="1">
        <v>44055</v>
      </c>
      <c r="H2892" s="1">
        <v>44056</v>
      </c>
      <c r="I2892" s="1">
        <v>45150</v>
      </c>
      <c r="J2892" s="966" t="s">
        <v>8096</v>
      </c>
      <c r="K2892" t="s">
        <v>8098</v>
      </c>
      <c r="L2892" t="s">
        <v>8097</v>
      </c>
      <c r="M2892" t="s">
        <v>8096</v>
      </c>
      <c r="N2892" t="s">
        <v>8097</v>
      </c>
    </row>
    <row r="2893" spans="1:14" x14ac:dyDescent="0.25">
      <c r="A2893" s="3">
        <v>2890</v>
      </c>
      <c r="B2893" t="s">
        <v>1927</v>
      </c>
      <c r="C2893" t="s">
        <v>1928</v>
      </c>
      <c r="D2893" t="s">
        <v>1929</v>
      </c>
      <c r="E2893" t="s">
        <v>12</v>
      </c>
      <c r="F2893" t="s">
        <v>1930</v>
      </c>
      <c r="G2893" s="1">
        <v>44032</v>
      </c>
      <c r="H2893" s="1">
        <v>44057</v>
      </c>
      <c r="I2893" s="1">
        <v>45151</v>
      </c>
      <c r="J2893" s="966" t="s">
        <v>7597</v>
      </c>
      <c r="K2893" t="s">
        <v>7599</v>
      </c>
      <c r="L2893" t="s">
        <v>7598</v>
      </c>
      <c r="M2893" t="s">
        <v>7597</v>
      </c>
      <c r="N2893" t="s">
        <v>7598</v>
      </c>
    </row>
    <row r="2894" spans="1:14" x14ac:dyDescent="0.25">
      <c r="A2894" s="3">
        <v>2891</v>
      </c>
      <c r="B2894" t="s">
        <v>1877</v>
      </c>
      <c r="C2894" t="s">
        <v>1878</v>
      </c>
      <c r="D2894" t="s">
        <v>1879</v>
      </c>
      <c r="E2894" t="s">
        <v>12</v>
      </c>
      <c r="F2894" t="s">
        <v>1880</v>
      </c>
      <c r="G2894" s="1">
        <v>44055</v>
      </c>
      <c r="H2894" s="1">
        <v>44056</v>
      </c>
      <c r="I2894" s="1">
        <v>45150</v>
      </c>
      <c r="J2894" s="966" t="s">
        <v>7907</v>
      </c>
      <c r="K2894" t="s">
        <v>7909</v>
      </c>
      <c r="L2894" t="s">
        <v>7908</v>
      </c>
      <c r="M2894" t="s">
        <v>7907</v>
      </c>
      <c r="N2894" t="s">
        <v>7908</v>
      </c>
    </row>
    <row r="2895" spans="1:14" x14ac:dyDescent="0.25">
      <c r="A2895" s="3">
        <v>2892</v>
      </c>
      <c r="B2895" t="s">
        <v>1877</v>
      </c>
      <c r="C2895" t="s">
        <v>1878</v>
      </c>
      <c r="D2895" t="s">
        <v>1879</v>
      </c>
      <c r="E2895" t="s">
        <v>12</v>
      </c>
      <c r="F2895" t="s">
        <v>1880</v>
      </c>
      <c r="G2895" s="1">
        <v>44055</v>
      </c>
      <c r="H2895" s="1">
        <v>44056</v>
      </c>
      <c r="I2895" s="1">
        <v>45150</v>
      </c>
      <c r="J2895" s="966" t="s">
        <v>7916</v>
      </c>
      <c r="K2895" t="s">
        <v>7918</v>
      </c>
      <c r="L2895" t="s">
        <v>7917</v>
      </c>
      <c r="M2895" t="s">
        <v>7916</v>
      </c>
      <c r="N2895" t="s">
        <v>7917</v>
      </c>
    </row>
    <row r="2896" spans="1:14" x14ac:dyDescent="0.25">
      <c r="A2896" s="3">
        <v>2893</v>
      </c>
      <c r="B2896" t="s">
        <v>1877</v>
      </c>
      <c r="C2896" t="s">
        <v>1878</v>
      </c>
      <c r="D2896" t="s">
        <v>1879</v>
      </c>
      <c r="E2896" t="s">
        <v>12</v>
      </c>
      <c r="F2896" t="s">
        <v>1880</v>
      </c>
      <c r="G2896" s="1">
        <v>44055</v>
      </c>
      <c r="H2896" s="1">
        <v>44056</v>
      </c>
      <c r="I2896" s="1">
        <v>45150</v>
      </c>
      <c r="J2896" s="966" t="s">
        <v>7922</v>
      </c>
      <c r="K2896" t="s">
        <v>7924</v>
      </c>
      <c r="L2896" t="s">
        <v>7923</v>
      </c>
      <c r="M2896" t="s">
        <v>7922</v>
      </c>
      <c r="N2896" t="s">
        <v>7923</v>
      </c>
    </row>
    <row r="2897" spans="1:14" x14ac:dyDescent="0.25">
      <c r="A2897" s="3">
        <v>2894</v>
      </c>
      <c r="B2897" t="s">
        <v>1877</v>
      </c>
      <c r="C2897" t="s">
        <v>1878</v>
      </c>
      <c r="D2897" t="s">
        <v>1879</v>
      </c>
      <c r="E2897" t="s">
        <v>12</v>
      </c>
      <c r="F2897" t="s">
        <v>1880</v>
      </c>
      <c r="G2897" s="1">
        <v>44055</v>
      </c>
      <c r="H2897" s="1">
        <v>44056</v>
      </c>
      <c r="I2897" s="1">
        <v>45150</v>
      </c>
      <c r="J2897" s="966" t="s">
        <v>7928</v>
      </c>
      <c r="K2897" t="s">
        <v>7930</v>
      </c>
      <c r="L2897" t="s">
        <v>7929</v>
      </c>
      <c r="M2897" t="s">
        <v>7928</v>
      </c>
      <c r="N2897" t="s">
        <v>7929</v>
      </c>
    </row>
    <row r="2898" spans="1:14" x14ac:dyDescent="0.25">
      <c r="A2898" s="3">
        <v>2895</v>
      </c>
      <c r="B2898" t="s">
        <v>1877</v>
      </c>
      <c r="C2898" t="s">
        <v>1878</v>
      </c>
      <c r="D2898" t="s">
        <v>1879</v>
      </c>
      <c r="E2898" t="s">
        <v>12</v>
      </c>
      <c r="F2898" t="s">
        <v>1880</v>
      </c>
      <c r="G2898" s="1">
        <v>44055</v>
      </c>
      <c r="H2898" s="1">
        <v>44056</v>
      </c>
      <c r="I2898" s="1">
        <v>45150</v>
      </c>
      <c r="J2898" s="966" t="s">
        <v>7934</v>
      </c>
      <c r="K2898" t="s">
        <v>7936</v>
      </c>
      <c r="L2898" t="s">
        <v>7935</v>
      </c>
      <c r="M2898" t="s">
        <v>7934</v>
      </c>
      <c r="N2898" t="s">
        <v>7935</v>
      </c>
    </row>
    <row r="2899" spans="1:14" x14ac:dyDescent="0.25">
      <c r="A2899" s="3">
        <v>2896</v>
      </c>
      <c r="B2899" t="s">
        <v>1877</v>
      </c>
      <c r="C2899" t="s">
        <v>1878</v>
      </c>
      <c r="D2899" t="s">
        <v>1879</v>
      </c>
      <c r="E2899" t="s">
        <v>12</v>
      </c>
      <c r="F2899" t="s">
        <v>1880</v>
      </c>
      <c r="G2899" s="1">
        <v>44055</v>
      </c>
      <c r="H2899" s="1">
        <v>44056</v>
      </c>
      <c r="I2899" s="1">
        <v>45150</v>
      </c>
      <c r="J2899" s="966" t="s">
        <v>7940</v>
      </c>
      <c r="K2899" t="s">
        <v>7942</v>
      </c>
      <c r="L2899" t="s">
        <v>7941</v>
      </c>
      <c r="M2899" t="s">
        <v>7940</v>
      </c>
      <c r="N2899" t="s">
        <v>7941</v>
      </c>
    </row>
    <row r="2900" spans="1:14" x14ac:dyDescent="0.25">
      <c r="A2900" s="3">
        <v>2897</v>
      </c>
      <c r="B2900" t="s">
        <v>1877</v>
      </c>
      <c r="C2900" t="s">
        <v>1878</v>
      </c>
      <c r="D2900" t="s">
        <v>1879</v>
      </c>
      <c r="E2900" t="s">
        <v>12</v>
      </c>
      <c r="F2900" t="s">
        <v>1880</v>
      </c>
      <c r="G2900" s="1">
        <v>44055</v>
      </c>
      <c r="H2900" s="1">
        <v>44056</v>
      </c>
      <c r="I2900" s="1">
        <v>45150</v>
      </c>
      <c r="J2900" s="966" t="s">
        <v>7946</v>
      </c>
      <c r="K2900" t="s">
        <v>7948</v>
      </c>
      <c r="L2900" t="s">
        <v>7947</v>
      </c>
      <c r="M2900" t="s">
        <v>7946</v>
      </c>
      <c r="N2900" t="s">
        <v>7947</v>
      </c>
    </row>
    <row r="2901" spans="1:14" x14ac:dyDescent="0.25">
      <c r="A2901" s="3">
        <v>2898</v>
      </c>
      <c r="B2901" t="s">
        <v>1877</v>
      </c>
      <c r="C2901" t="s">
        <v>1878</v>
      </c>
      <c r="D2901" t="s">
        <v>1879</v>
      </c>
      <c r="E2901" t="s">
        <v>12</v>
      </c>
      <c r="F2901" t="s">
        <v>1880</v>
      </c>
      <c r="G2901" s="1">
        <v>44055</v>
      </c>
      <c r="H2901" s="1">
        <v>44056</v>
      </c>
      <c r="I2901" s="1">
        <v>45150</v>
      </c>
      <c r="J2901" s="966" t="s">
        <v>7952</v>
      </c>
      <c r="K2901" t="s">
        <v>7954</v>
      </c>
      <c r="L2901" t="s">
        <v>7953</v>
      </c>
      <c r="M2901" t="s">
        <v>7952</v>
      </c>
      <c r="N2901" t="s">
        <v>7953</v>
      </c>
    </row>
    <row r="2902" spans="1:14" x14ac:dyDescent="0.25">
      <c r="A2902" s="3">
        <v>2899</v>
      </c>
      <c r="B2902" t="s">
        <v>1877</v>
      </c>
      <c r="C2902" t="s">
        <v>1878</v>
      </c>
      <c r="D2902" t="s">
        <v>1879</v>
      </c>
      <c r="E2902" t="s">
        <v>12</v>
      </c>
      <c r="F2902" t="s">
        <v>1880</v>
      </c>
      <c r="G2902" s="1">
        <v>44055</v>
      </c>
      <c r="H2902" s="1">
        <v>44056</v>
      </c>
      <c r="I2902" s="1">
        <v>45150</v>
      </c>
      <c r="J2902" s="966" t="s">
        <v>7958</v>
      </c>
      <c r="K2902" t="s">
        <v>7960</v>
      </c>
      <c r="L2902" t="s">
        <v>7959</v>
      </c>
      <c r="M2902" t="s">
        <v>7958</v>
      </c>
      <c r="N2902" t="s">
        <v>7959</v>
      </c>
    </row>
    <row r="2903" spans="1:14" x14ac:dyDescent="0.25">
      <c r="A2903" s="3">
        <v>2900</v>
      </c>
      <c r="B2903" t="s">
        <v>1877</v>
      </c>
      <c r="C2903" t="s">
        <v>1878</v>
      </c>
      <c r="D2903" t="s">
        <v>1879</v>
      </c>
      <c r="E2903" t="s">
        <v>12</v>
      </c>
      <c r="F2903" t="s">
        <v>1880</v>
      </c>
      <c r="G2903" s="1">
        <v>44055</v>
      </c>
      <c r="H2903" s="1">
        <v>44056</v>
      </c>
      <c r="I2903" s="1">
        <v>45150</v>
      </c>
      <c r="J2903" s="966" t="s">
        <v>7964</v>
      </c>
      <c r="K2903" t="s">
        <v>7966</v>
      </c>
      <c r="L2903" t="s">
        <v>7965</v>
      </c>
      <c r="M2903" t="s">
        <v>7964</v>
      </c>
      <c r="N2903" t="s">
        <v>7965</v>
      </c>
    </row>
    <row r="2904" spans="1:14" x14ac:dyDescent="0.25">
      <c r="A2904" s="3">
        <v>2901</v>
      </c>
      <c r="B2904" t="s">
        <v>1877</v>
      </c>
      <c r="C2904" t="s">
        <v>1878</v>
      </c>
      <c r="D2904" t="s">
        <v>1879</v>
      </c>
      <c r="E2904" t="s">
        <v>12</v>
      </c>
      <c r="F2904" t="s">
        <v>1880</v>
      </c>
      <c r="G2904" s="1">
        <v>44055</v>
      </c>
      <c r="H2904" s="1">
        <v>44056</v>
      </c>
      <c r="I2904" s="1">
        <v>45150</v>
      </c>
      <c r="J2904" s="966" t="s">
        <v>7970</v>
      </c>
      <c r="K2904" t="s">
        <v>7972</v>
      </c>
      <c r="L2904" t="s">
        <v>7971</v>
      </c>
      <c r="M2904" t="s">
        <v>7970</v>
      </c>
      <c r="N2904" t="s">
        <v>7971</v>
      </c>
    </row>
    <row r="2905" spans="1:14" x14ac:dyDescent="0.25">
      <c r="A2905" s="3">
        <v>2902</v>
      </c>
      <c r="B2905" t="s">
        <v>1877</v>
      </c>
      <c r="C2905" t="s">
        <v>1878</v>
      </c>
      <c r="D2905" t="s">
        <v>1879</v>
      </c>
      <c r="E2905" t="s">
        <v>12</v>
      </c>
      <c r="F2905" t="s">
        <v>1880</v>
      </c>
      <c r="G2905" s="1">
        <v>44055</v>
      </c>
      <c r="H2905" s="1">
        <v>44056</v>
      </c>
      <c r="I2905" s="1">
        <v>45150</v>
      </c>
      <c r="J2905" s="966" t="s">
        <v>7976</v>
      </c>
      <c r="K2905" t="s">
        <v>7978</v>
      </c>
      <c r="L2905" t="s">
        <v>7977</v>
      </c>
      <c r="M2905" t="s">
        <v>7976</v>
      </c>
      <c r="N2905" t="s">
        <v>7977</v>
      </c>
    </row>
    <row r="2906" spans="1:14" x14ac:dyDescent="0.25">
      <c r="A2906" s="3">
        <v>2903</v>
      </c>
      <c r="B2906" t="s">
        <v>1877</v>
      </c>
      <c r="C2906" t="s">
        <v>1878</v>
      </c>
      <c r="D2906" t="s">
        <v>1879</v>
      </c>
      <c r="E2906" t="s">
        <v>12</v>
      </c>
      <c r="F2906" t="s">
        <v>1880</v>
      </c>
      <c r="G2906" s="1">
        <v>44055</v>
      </c>
      <c r="H2906" s="1">
        <v>44056</v>
      </c>
      <c r="I2906" s="1">
        <v>45150</v>
      </c>
      <c r="J2906" s="966" t="s">
        <v>7982</v>
      </c>
      <c r="K2906" t="s">
        <v>7984</v>
      </c>
      <c r="L2906" t="s">
        <v>7983</v>
      </c>
      <c r="M2906" t="s">
        <v>7982</v>
      </c>
      <c r="N2906" t="s">
        <v>7983</v>
      </c>
    </row>
    <row r="2907" spans="1:14" x14ac:dyDescent="0.25">
      <c r="A2907" s="3">
        <v>2904</v>
      </c>
      <c r="B2907" t="s">
        <v>1877</v>
      </c>
      <c r="C2907" t="s">
        <v>1878</v>
      </c>
      <c r="D2907" t="s">
        <v>1879</v>
      </c>
      <c r="E2907" t="s">
        <v>12</v>
      </c>
      <c r="F2907" t="s">
        <v>1880</v>
      </c>
      <c r="G2907" s="1">
        <v>44055</v>
      </c>
      <c r="H2907" s="1">
        <v>44056</v>
      </c>
      <c r="I2907" s="1">
        <v>45150</v>
      </c>
      <c r="J2907" s="966" t="s">
        <v>7988</v>
      </c>
      <c r="K2907" t="s">
        <v>7990</v>
      </c>
      <c r="L2907" t="s">
        <v>7989</v>
      </c>
      <c r="M2907" t="s">
        <v>7988</v>
      </c>
      <c r="N2907" t="s">
        <v>7989</v>
      </c>
    </row>
    <row r="2908" spans="1:14" x14ac:dyDescent="0.25">
      <c r="A2908" s="3">
        <v>2905</v>
      </c>
      <c r="B2908" t="s">
        <v>1877</v>
      </c>
      <c r="C2908" t="s">
        <v>1878</v>
      </c>
      <c r="D2908" t="s">
        <v>1879</v>
      </c>
      <c r="E2908" t="s">
        <v>12</v>
      </c>
      <c r="F2908" t="s">
        <v>1880</v>
      </c>
      <c r="G2908" s="1">
        <v>44055</v>
      </c>
      <c r="H2908" s="1">
        <v>44056</v>
      </c>
      <c r="I2908" s="1">
        <v>45150</v>
      </c>
      <c r="J2908" s="966" t="s">
        <v>7994</v>
      </c>
      <c r="K2908" t="s">
        <v>7996</v>
      </c>
      <c r="L2908" t="s">
        <v>7995</v>
      </c>
      <c r="M2908" t="s">
        <v>7994</v>
      </c>
      <c r="N2908" t="s">
        <v>7995</v>
      </c>
    </row>
    <row r="2909" spans="1:14" x14ac:dyDescent="0.25">
      <c r="A2909" s="3">
        <v>2906</v>
      </c>
      <c r="B2909" t="s">
        <v>1885</v>
      </c>
      <c r="C2909" t="s">
        <v>1886</v>
      </c>
      <c r="D2909" t="s">
        <v>1887</v>
      </c>
      <c r="E2909" t="s">
        <v>12</v>
      </c>
      <c r="F2909" t="s">
        <v>1889</v>
      </c>
      <c r="G2909" s="1">
        <v>44055</v>
      </c>
      <c r="H2909" s="1">
        <v>44056</v>
      </c>
      <c r="I2909" s="1">
        <v>45150</v>
      </c>
      <c r="J2909" s="966" t="s">
        <v>8161</v>
      </c>
      <c r="K2909" t="s">
        <v>8163</v>
      </c>
      <c r="L2909" t="s">
        <v>8162</v>
      </c>
      <c r="M2909" t="s">
        <v>8161</v>
      </c>
      <c r="N2909" t="s">
        <v>8162</v>
      </c>
    </row>
    <row r="2910" spans="1:14" x14ac:dyDescent="0.25">
      <c r="A2910" s="3">
        <v>2907</v>
      </c>
      <c r="B2910" t="s">
        <v>1885</v>
      </c>
      <c r="C2910" t="s">
        <v>1886</v>
      </c>
      <c r="D2910" t="s">
        <v>1887</v>
      </c>
      <c r="E2910" t="s">
        <v>12</v>
      </c>
      <c r="F2910" t="s">
        <v>1889</v>
      </c>
      <c r="G2910" s="1">
        <v>44055</v>
      </c>
      <c r="H2910" s="1">
        <v>44056</v>
      </c>
      <c r="I2910" s="1">
        <v>45150</v>
      </c>
      <c r="J2910" s="966" t="s">
        <v>8168</v>
      </c>
      <c r="K2910" t="s">
        <v>8170</v>
      </c>
      <c r="L2910" t="s">
        <v>8169</v>
      </c>
      <c r="M2910" t="s">
        <v>8168</v>
      </c>
      <c r="N2910" t="s">
        <v>8169</v>
      </c>
    </row>
    <row r="2911" spans="1:14" x14ac:dyDescent="0.25">
      <c r="A2911" s="3">
        <v>2908</v>
      </c>
      <c r="B2911" t="s">
        <v>1885</v>
      </c>
      <c r="C2911" t="s">
        <v>1886</v>
      </c>
      <c r="D2911" t="s">
        <v>1887</v>
      </c>
      <c r="E2911" t="s">
        <v>12</v>
      </c>
      <c r="F2911" t="s">
        <v>1889</v>
      </c>
      <c r="G2911" s="1">
        <v>44055</v>
      </c>
      <c r="H2911" s="1">
        <v>44056</v>
      </c>
      <c r="I2911" s="1">
        <v>45150</v>
      </c>
      <c r="J2911" s="966" t="s">
        <v>8174</v>
      </c>
      <c r="K2911" t="s">
        <v>8176</v>
      </c>
      <c r="L2911" t="s">
        <v>8175</v>
      </c>
      <c r="M2911" t="s">
        <v>8174</v>
      </c>
      <c r="N2911" t="s">
        <v>8175</v>
      </c>
    </row>
    <row r="2912" spans="1:14" x14ac:dyDescent="0.25">
      <c r="A2912" s="3">
        <v>2909</v>
      </c>
      <c r="B2912" t="s">
        <v>1885</v>
      </c>
      <c r="C2912" t="s">
        <v>1886</v>
      </c>
      <c r="D2912" t="s">
        <v>1887</v>
      </c>
      <c r="E2912" t="s">
        <v>12</v>
      </c>
      <c r="F2912" t="s">
        <v>1889</v>
      </c>
      <c r="G2912" s="1">
        <v>44055</v>
      </c>
      <c r="H2912" s="1">
        <v>44056</v>
      </c>
      <c r="I2912" s="1">
        <v>45150</v>
      </c>
      <c r="J2912" s="966" t="s">
        <v>8180</v>
      </c>
      <c r="K2912" t="s">
        <v>8182</v>
      </c>
      <c r="L2912" t="s">
        <v>8181</v>
      </c>
      <c r="M2912" t="s">
        <v>8180</v>
      </c>
      <c r="N2912" t="s">
        <v>8181</v>
      </c>
    </row>
    <row r="2913" spans="1:14" x14ac:dyDescent="0.25">
      <c r="A2913" s="3">
        <v>2910</v>
      </c>
      <c r="B2913" t="s">
        <v>2040</v>
      </c>
      <c r="C2913" t="s">
        <v>2041</v>
      </c>
      <c r="D2913" t="s">
        <v>2042</v>
      </c>
      <c r="E2913" t="s">
        <v>12</v>
      </c>
      <c r="F2913" t="s">
        <v>2043</v>
      </c>
      <c r="G2913" s="1">
        <v>44033</v>
      </c>
      <c r="H2913" s="1">
        <v>44048</v>
      </c>
      <c r="I2913" s="1">
        <v>45142</v>
      </c>
      <c r="J2913" s="966" t="s">
        <v>9312</v>
      </c>
      <c r="K2913" t="s">
        <v>9314</v>
      </c>
      <c r="L2913" t="s">
        <v>9313</v>
      </c>
      <c r="M2913" t="s">
        <v>9312</v>
      </c>
      <c r="N2913" t="s">
        <v>9313</v>
      </c>
    </row>
    <row r="2914" spans="1:14" x14ac:dyDescent="0.25">
      <c r="A2914" s="3">
        <v>2911</v>
      </c>
      <c r="B2914" t="s">
        <v>2060</v>
      </c>
      <c r="C2914" t="s">
        <v>2061</v>
      </c>
      <c r="D2914" t="s">
        <v>2062</v>
      </c>
      <c r="E2914" t="s">
        <v>12</v>
      </c>
      <c r="F2914" t="s">
        <v>2063</v>
      </c>
      <c r="G2914" s="1">
        <v>44053</v>
      </c>
      <c r="H2914" s="1">
        <v>44054</v>
      </c>
      <c r="I2914" s="1">
        <v>45148</v>
      </c>
      <c r="J2914" s="966" t="s">
        <v>10004</v>
      </c>
      <c r="K2914" t="s">
        <v>10006</v>
      </c>
      <c r="L2914" t="s">
        <v>10005</v>
      </c>
      <c r="M2914" t="s">
        <v>10004</v>
      </c>
      <c r="N2914" t="s">
        <v>10005</v>
      </c>
    </row>
    <row r="2915" spans="1:14" x14ac:dyDescent="0.25">
      <c r="A2915" s="3">
        <v>2912</v>
      </c>
      <c r="B2915" t="s">
        <v>2044</v>
      </c>
      <c r="C2915" t="s">
        <v>2045</v>
      </c>
      <c r="D2915" t="s">
        <v>2046</v>
      </c>
      <c r="E2915" t="s">
        <v>12</v>
      </c>
      <c r="F2915" t="s">
        <v>2047</v>
      </c>
      <c r="G2915" s="1">
        <v>44033</v>
      </c>
      <c r="H2915" s="1">
        <v>44054</v>
      </c>
      <c r="I2915" s="1">
        <v>45148</v>
      </c>
      <c r="J2915" s="966" t="s">
        <v>9317</v>
      </c>
      <c r="K2915" t="s">
        <v>9319</v>
      </c>
      <c r="L2915" t="s">
        <v>9318</v>
      </c>
      <c r="M2915" t="s">
        <v>9317</v>
      </c>
      <c r="N2915" t="s">
        <v>9318</v>
      </c>
    </row>
    <row r="2916" spans="1:14" x14ac:dyDescent="0.25">
      <c r="A2916" s="3">
        <v>2913</v>
      </c>
      <c r="B2916" t="s">
        <v>2027</v>
      </c>
      <c r="C2916" t="s">
        <v>2028</v>
      </c>
      <c r="D2916" t="s">
        <v>2029</v>
      </c>
      <c r="E2916" t="s">
        <v>12</v>
      </c>
      <c r="F2916" t="s">
        <v>2030</v>
      </c>
      <c r="G2916" s="1">
        <v>44040</v>
      </c>
      <c r="H2916" s="1">
        <v>44044</v>
      </c>
      <c r="I2916" s="1">
        <v>45138</v>
      </c>
      <c r="J2916" s="966" t="s">
        <v>10743</v>
      </c>
      <c r="K2916" t="s">
        <v>10745</v>
      </c>
      <c r="L2916" t="s">
        <v>10744</v>
      </c>
      <c r="M2916" t="s">
        <v>10743</v>
      </c>
      <c r="N2916" t="s">
        <v>10744</v>
      </c>
    </row>
    <row r="2917" spans="1:14" x14ac:dyDescent="0.25">
      <c r="A2917" s="3">
        <v>2914</v>
      </c>
      <c r="B2917" t="s">
        <v>2027</v>
      </c>
      <c r="C2917" t="s">
        <v>2028</v>
      </c>
      <c r="D2917" t="s">
        <v>2029</v>
      </c>
      <c r="E2917" t="s">
        <v>12</v>
      </c>
      <c r="F2917" t="s">
        <v>2030</v>
      </c>
      <c r="G2917" s="1">
        <v>44040</v>
      </c>
      <c r="H2917" s="1">
        <v>44044</v>
      </c>
      <c r="I2917" s="1">
        <v>45138</v>
      </c>
      <c r="J2917" s="966" t="s">
        <v>10752</v>
      </c>
      <c r="K2917" t="s">
        <v>10754</v>
      </c>
      <c r="L2917" t="s">
        <v>10753</v>
      </c>
      <c r="M2917" t="s">
        <v>10752</v>
      </c>
      <c r="N2917" t="s">
        <v>10753</v>
      </c>
    </row>
    <row r="2918" spans="1:14" x14ac:dyDescent="0.25">
      <c r="A2918" s="3">
        <v>2915</v>
      </c>
      <c r="B2918" t="s">
        <v>2027</v>
      </c>
      <c r="C2918" t="s">
        <v>2028</v>
      </c>
      <c r="D2918" t="s">
        <v>2029</v>
      </c>
      <c r="E2918" t="s">
        <v>12</v>
      </c>
      <c r="F2918" t="s">
        <v>2030</v>
      </c>
      <c r="G2918" s="1">
        <v>44040</v>
      </c>
      <c r="H2918" s="1">
        <v>44044</v>
      </c>
      <c r="I2918" s="1">
        <v>45138</v>
      </c>
      <c r="J2918" s="966" t="s">
        <v>10758</v>
      </c>
      <c r="K2918" t="s">
        <v>10760</v>
      </c>
      <c r="L2918" t="s">
        <v>10759</v>
      </c>
      <c r="M2918" t="s">
        <v>10758</v>
      </c>
      <c r="N2918" t="s">
        <v>10759</v>
      </c>
    </row>
    <row r="2919" spans="1:14" x14ac:dyDescent="0.25">
      <c r="A2919" s="3">
        <v>2916</v>
      </c>
      <c r="B2919" t="s">
        <v>2027</v>
      </c>
      <c r="C2919" t="s">
        <v>2028</v>
      </c>
      <c r="D2919" t="s">
        <v>2029</v>
      </c>
      <c r="E2919" t="s">
        <v>12</v>
      </c>
      <c r="F2919" t="s">
        <v>2030</v>
      </c>
      <c r="G2919" s="1">
        <v>44040</v>
      </c>
      <c r="H2919" s="1">
        <v>44044</v>
      </c>
      <c r="I2919" s="1">
        <v>45138</v>
      </c>
      <c r="J2919" s="966" t="s">
        <v>10764</v>
      </c>
      <c r="K2919" t="s">
        <v>10766</v>
      </c>
      <c r="L2919" t="s">
        <v>10765</v>
      </c>
      <c r="M2919" t="s">
        <v>10764</v>
      </c>
      <c r="N2919" t="s">
        <v>10765</v>
      </c>
    </row>
    <row r="2920" spans="1:14" x14ac:dyDescent="0.25">
      <c r="A2920" s="3">
        <v>2917</v>
      </c>
      <c r="B2920" t="s">
        <v>2027</v>
      </c>
      <c r="C2920" t="s">
        <v>2028</v>
      </c>
      <c r="D2920" t="s">
        <v>2029</v>
      </c>
      <c r="E2920" t="s">
        <v>12</v>
      </c>
      <c r="F2920" t="s">
        <v>2030</v>
      </c>
      <c r="G2920" s="1">
        <v>44040</v>
      </c>
      <c r="H2920" s="1">
        <v>44044</v>
      </c>
      <c r="I2920" s="1">
        <v>45138</v>
      </c>
      <c r="J2920" s="966" t="s">
        <v>10770</v>
      </c>
      <c r="K2920" t="s">
        <v>10772</v>
      </c>
      <c r="L2920" t="s">
        <v>10771</v>
      </c>
      <c r="M2920" t="s">
        <v>10770</v>
      </c>
      <c r="N2920" t="s">
        <v>10771</v>
      </c>
    </row>
    <row r="2921" spans="1:14" x14ac:dyDescent="0.25">
      <c r="A2921" s="3">
        <v>2918</v>
      </c>
      <c r="B2921" t="s">
        <v>2036</v>
      </c>
      <c r="C2921" t="s">
        <v>2037</v>
      </c>
      <c r="D2921" t="s">
        <v>2038</v>
      </c>
      <c r="E2921" t="s">
        <v>12</v>
      </c>
      <c r="F2921" t="s">
        <v>2039</v>
      </c>
      <c r="G2921" s="1">
        <v>44040</v>
      </c>
      <c r="H2921" s="1">
        <v>44043</v>
      </c>
      <c r="I2921" s="1">
        <v>45137</v>
      </c>
      <c r="J2921" s="966" t="s">
        <v>10785</v>
      </c>
      <c r="K2921" t="s">
        <v>10787</v>
      </c>
      <c r="L2921" t="s">
        <v>10786</v>
      </c>
      <c r="M2921" t="s">
        <v>10785</v>
      </c>
      <c r="N2921" t="s">
        <v>10786</v>
      </c>
    </row>
    <row r="2922" spans="1:14" x14ac:dyDescent="0.25">
      <c r="A2922" s="3">
        <v>2919</v>
      </c>
      <c r="B2922" t="s">
        <v>2031</v>
      </c>
      <c r="C2922" t="s">
        <v>2032</v>
      </c>
      <c r="D2922" t="s">
        <v>2033</v>
      </c>
      <c r="E2922" t="s">
        <v>12</v>
      </c>
      <c r="F2922" t="s">
        <v>2034</v>
      </c>
      <c r="G2922" s="1">
        <v>44042</v>
      </c>
      <c r="H2922" s="1">
        <v>44045</v>
      </c>
      <c r="I2922" s="1">
        <v>45139</v>
      </c>
      <c r="J2922" s="966" t="s">
        <v>10776</v>
      </c>
      <c r="K2922" t="s">
        <v>10778</v>
      </c>
      <c r="L2922" t="s">
        <v>10777</v>
      </c>
      <c r="M2922" t="s">
        <v>10776</v>
      </c>
      <c r="N2922" t="s">
        <v>10777</v>
      </c>
    </row>
    <row r="2923" spans="1:14" x14ac:dyDescent="0.25">
      <c r="A2923" s="3">
        <v>2920</v>
      </c>
      <c r="B2923" t="s">
        <v>2092</v>
      </c>
      <c r="C2923" t="s">
        <v>2093</v>
      </c>
      <c r="D2923" t="s">
        <v>2094</v>
      </c>
      <c r="E2923" t="s">
        <v>12</v>
      </c>
      <c r="F2923" t="s">
        <v>2095</v>
      </c>
      <c r="G2923" s="1">
        <v>44057</v>
      </c>
      <c r="H2923" s="1">
        <v>44070</v>
      </c>
      <c r="I2923" s="1">
        <v>45895</v>
      </c>
      <c r="J2923" s="966" t="s">
        <v>11919</v>
      </c>
      <c r="K2923">
        <v>15798460054298</v>
      </c>
      <c r="L2923" t="s">
        <v>11920</v>
      </c>
      <c r="M2923" t="s">
        <v>11919</v>
      </c>
      <c r="N2923" t="s">
        <v>11920</v>
      </c>
    </row>
    <row r="2924" spans="1:14" x14ac:dyDescent="0.25">
      <c r="A2924" s="3">
        <v>2921</v>
      </c>
      <c r="B2924" t="s">
        <v>2023</v>
      </c>
      <c r="C2924" t="s">
        <v>2024</v>
      </c>
      <c r="D2924" t="s">
        <v>2025</v>
      </c>
      <c r="E2924" t="s">
        <v>12</v>
      </c>
      <c r="F2924" t="s">
        <v>2026</v>
      </c>
      <c r="G2924" s="1">
        <v>44046</v>
      </c>
      <c r="H2924" s="1">
        <v>44071</v>
      </c>
      <c r="I2924" s="1">
        <v>45896</v>
      </c>
      <c r="J2924" s="966" t="s">
        <v>21658</v>
      </c>
      <c r="K2924" t="s">
        <v>21659</v>
      </c>
      <c r="L2924" t="s">
        <v>21660</v>
      </c>
      <c r="M2924" t="s">
        <v>21658</v>
      </c>
      <c r="N2924" t="s">
        <v>21660</v>
      </c>
    </row>
    <row r="2925" spans="1:14" x14ac:dyDescent="0.25">
      <c r="A2925" s="3">
        <v>2922</v>
      </c>
      <c r="B2925" t="s">
        <v>2080</v>
      </c>
      <c r="C2925" t="s">
        <v>2081</v>
      </c>
      <c r="D2925" t="s">
        <v>2082</v>
      </c>
      <c r="E2925" t="s">
        <v>12</v>
      </c>
      <c r="F2925" t="s">
        <v>2083</v>
      </c>
      <c r="G2925" s="1">
        <v>44055</v>
      </c>
      <c r="H2925" s="1">
        <v>44056</v>
      </c>
      <c r="I2925" s="1">
        <v>45150</v>
      </c>
      <c r="J2925" s="966" t="s">
        <v>10880</v>
      </c>
      <c r="K2925" t="s">
        <v>10882</v>
      </c>
      <c r="L2925" t="s">
        <v>10881</v>
      </c>
      <c r="M2925" t="s">
        <v>10880</v>
      </c>
      <c r="N2925" t="s">
        <v>10881</v>
      </c>
    </row>
    <row r="2926" spans="1:14" x14ac:dyDescent="0.25">
      <c r="A2926" s="3">
        <v>2923</v>
      </c>
      <c r="B2926" t="s">
        <v>2064</v>
      </c>
      <c r="C2926" t="s">
        <v>2065</v>
      </c>
      <c r="D2926" t="s">
        <v>2066</v>
      </c>
      <c r="E2926" t="s">
        <v>12</v>
      </c>
      <c r="F2926" t="s">
        <v>2067</v>
      </c>
      <c r="G2926" s="1">
        <v>44039</v>
      </c>
      <c r="H2926" s="1">
        <v>44047</v>
      </c>
      <c r="I2926" s="1">
        <v>44776</v>
      </c>
      <c r="J2926" s="966" t="s">
        <v>14879</v>
      </c>
      <c r="K2926" t="s">
        <v>14880</v>
      </c>
      <c r="L2926" t="s">
        <v>14881</v>
      </c>
      <c r="M2926" t="s">
        <v>14879</v>
      </c>
      <c r="N2926" t="s">
        <v>14881</v>
      </c>
    </row>
    <row r="2927" spans="1:14" x14ac:dyDescent="0.25">
      <c r="A2927" s="3">
        <v>2924</v>
      </c>
      <c r="B2927" t="s">
        <v>2064</v>
      </c>
      <c r="C2927" t="s">
        <v>2065</v>
      </c>
      <c r="D2927" t="s">
        <v>2066</v>
      </c>
      <c r="E2927" t="s">
        <v>12</v>
      </c>
      <c r="F2927" t="s">
        <v>2067</v>
      </c>
      <c r="G2927" s="1">
        <v>44039</v>
      </c>
      <c r="H2927" s="1">
        <v>44047</v>
      </c>
      <c r="I2927" s="1">
        <v>44776</v>
      </c>
      <c r="J2927" s="966" t="s">
        <v>14879</v>
      </c>
      <c r="K2927" t="s">
        <v>14880</v>
      </c>
      <c r="L2927" t="s">
        <v>14881</v>
      </c>
      <c r="M2927" t="s">
        <v>14879</v>
      </c>
      <c r="N2927" t="s">
        <v>14881</v>
      </c>
    </row>
    <row r="2928" spans="1:14" x14ac:dyDescent="0.25">
      <c r="A2928" s="3">
        <v>2925</v>
      </c>
      <c r="B2928" t="s">
        <v>2072</v>
      </c>
      <c r="C2928" t="s">
        <v>2073</v>
      </c>
      <c r="D2928" t="s">
        <v>2074</v>
      </c>
      <c r="E2928" t="s">
        <v>12</v>
      </c>
      <c r="F2928" t="s">
        <v>2075</v>
      </c>
      <c r="G2928" s="1">
        <v>44055</v>
      </c>
      <c r="H2928" s="1">
        <v>44055</v>
      </c>
      <c r="I2928" s="1">
        <v>45149</v>
      </c>
      <c r="J2928" s="966" t="s">
        <v>10825</v>
      </c>
      <c r="K2928" t="s">
        <v>10827</v>
      </c>
      <c r="L2928" t="s">
        <v>10826</v>
      </c>
      <c r="M2928" t="s">
        <v>10825</v>
      </c>
      <c r="N2928" t="s">
        <v>10826</v>
      </c>
    </row>
    <row r="2929" spans="1:14" x14ac:dyDescent="0.25">
      <c r="A2929" s="3">
        <v>2926</v>
      </c>
      <c r="B2929" t="s">
        <v>2072</v>
      </c>
      <c r="C2929" t="s">
        <v>2073</v>
      </c>
      <c r="D2929" t="s">
        <v>2074</v>
      </c>
      <c r="E2929" t="s">
        <v>12</v>
      </c>
      <c r="F2929" t="s">
        <v>2075</v>
      </c>
      <c r="G2929" s="1">
        <v>44055</v>
      </c>
      <c r="H2929" s="1">
        <v>44055</v>
      </c>
      <c r="I2929" s="1">
        <v>45149</v>
      </c>
      <c r="J2929" s="966" t="s">
        <v>10832</v>
      </c>
      <c r="K2929" t="s">
        <v>10834</v>
      </c>
      <c r="L2929" t="s">
        <v>10833</v>
      </c>
      <c r="M2929" t="s">
        <v>10832</v>
      </c>
      <c r="N2929" t="s">
        <v>10833</v>
      </c>
    </row>
    <row r="2930" spans="1:14" x14ac:dyDescent="0.25">
      <c r="A2930" s="3">
        <v>2927</v>
      </c>
      <c r="B2930" t="s">
        <v>2072</v>
      </c>
      <c r="C2930" t="s">
        <v>2073</v>
      </c>
      <c r="D2930" t="s">
        <v>2074</v>
      </c>
      <c r="E2930" t="s">
        <v>12</v>
      </c>
      <c r="F2930" t="s">
        <v>2075</v>
      </c>
      <c r="G2930" s="1">
        <v>44055</v>
      </c>
      <c r="H2930" s="1">
        <v>44055</v>
      </c>
      <c r="I2930" s="1">
        <v>45149</v>
      </c>
      <c r="J2930" s="966" t="s">
        <v>10838</v>
      </c>
      <c r="K2930" t="s">
        <v>10840</v>
      </c>
      <c r="L2930" t="s">
        <v>10839</v>
      </c>
      <c r="M2930" t="s">
        <v>10838</v>
      </c>
      <c r="N2930" t="s">
        <v>10839</v>
      </c>
    </row>
    <row r="2931" spans="1:14" x14ac:dyDescent="0.25">
      <c r="A2931" s="3">
        <v>2928</v>
      </c>
      <c r="B2931" t="s">
        <v>2072</v>
      </c>
      <c r="C2931" t="s">
        <v>2073</v>
      </c>
      <c r="D2931" t="s">
        <v>2074</v>
      </c>
      <c r="E2931" t="s">
        <v>12</v>
      </c>
      <c r="F2931" t="s">
        <v>2075</v>
      </c>
      <c r="G2931" s="1">
        <v>44055</v>
      </c>
      <c r="H2931" s="1">
        <v>44055</v>
      </c>
      <c r="I2931" s="1">
        <v>45149</v>
      </c>
      <c r="J2931" s="966" t="s">
        <v>10844</v>
      </c>
      <c r="K2931" t="s">
        <v>10846</v>
      </c>
      <c r="L2931" t="s">
        <v>10845</v>
      </c>
      <c r="M2931" t="s">
        <v>10844</v>
      </c>
      <c r="N2931" t="s">
        <v>10845</v>
      </c>
    </row>
    <row r="2932" spans="1:14" x14ac:dyDescent="0.25">
      <c r="A2932" s="3">
        <v>2929</v>
      </c>
      <c r="B2932" t="s">
        <v>2072</v>
      </c>
      <c r="C2932" t="s">
        <v>2073</v>
      </c>
      <c r="D2932" t="s">
        <v>2074</v>
      </c>
      <c r="E2932" t="s">
        <v>12</v>
      </c>
      <c r="F2932" t="s">
        <v>2075</v>
      </c>
      <c r="G2932" s="1">
        <v>44055</v>
      </c>
      <c r="H2932" s="1">
        <v>44055</v>
      </c>
      <c r="I2932" s="1">
        <v>45149</v>
      </c>
      <c r="J2932" s="966" t="s">
        <v>10850</v>
      </c>
      <c r="K2932" t="s">
        <v>10852</v>
      </c>
      <c r="L2932" t="s">
        <v>10851</v>
      </c>
      <c r="M2932" t="s">
        <v>10850</v>
      </c>
      <c r="N2932" t="s">
        <v>10851</v>
      </c>
    </row>
    <row r="2933" spans="1:14" x14ac:dyDescent="0.25">
      <c r="A2933" s="3">
        <v>2930</v>
      </c>
      <c r="B2933" t="s">
        <v>2072</v>
      </c>
      <c r="C2933" t="s">
        <v>2073</v>
      </c>
      <c r="D2933" t="s">
        <v>2074</v>
      </c>
      <c r="E2933" t="s">
        <v>12</v>
      </c>
      <c r="F2933" t="s">
        <v>2075</v>
      </c>
      <c r="G2933" s="1">
        <v>44055</v>
      </c>
      <c r="H2933" s="1">
        <v>44055</v>
      </c>
      <c r="I2933" s="1">
        <v>45149</v>
      </c>
      <c r="J2933" s="966" t="s">
        <v>10856</v>
      </c>
      <c r="K2933" t="s">
        <v>10858</v>
      </c>
      <c r="L2933" t="s">
        <v>10857</v>
      </c>
      <c r="M2933" t="s">
        <v>10856</v>
      </c>
      <c r="N2933" t="s">
        <v>10857</v>
      </c>
    </row>
    <row r="2934" spans="1:14" x14ac:dyDescent="0.25">
      <c r="A2934" s="3">
        <v>2931</v>
      </c>
      <c r="B2934" t="s">
        <v>2076</v>
      </c>
      <c r="C2934" t="s">
        <v>2077</v>
      </c>
      <c r="D2934" t="s">
        <v>2078</v>
      </c>
      <c r="E2934" t="s">
        <v>12</v>
      </c>
      <c r="F2934" t="s">
        <v>2079</v>
      </c>
      <c r="G2934" s="1">
        <v>44055</v>
      </c>
      <c r="H2934" s="1">
        <v>44056</v>
      </c>
      <c r="I2934" s="1">
        <v>45150</v>
      </c>
      <c r="J2934" s="966" t="s">
        <v>10865</v>
      </c>
      <c r="K2934" t="s">
        <v>10867</v>
      </c>
      <c r="L2934" t="s">
        <v>10866</v>
      </c>
      <c r="M2934" t="s">
        <v>10865</v>
      </c>
      <c r="N2934" t="s">
        <v>10866</v>
      </c>
    </row>
    <row r="2935" spans="1:14" x14ac:dyDescent="0.25">
      <c r="A2935" s="3">
        <v>2932</v>
      </c>
      <c r="B2935" t="s">
        <v>2076</v>
      </c>
      <c r="C2935" t="s">
        <v>2077</v>
      </c>
      <c r="D2935" t="s">
        <v>2078</v>
      </c>
      <c r="E2935" t="s">
        <v>12</v>
      </c>
      <c r="F2935" t="s">
        <v>2079</v>
      </c>
      <c r="G2935" s="1">
        <v>44055</v>
      </c>
      <c r="H2935" s="1">
        <v>44056</v>
      </c>
      <c r="I2935" s="1">
        <v>45150</v>
      </c>
      <c r="J2935" s="966" t="s">
        <v>10862</v>
      </c>
      <c r="K2935" t="s">
        <v>10864</v>
      </c>
      <c r="L2935" t="s">
        <v>10863</v>
      </c>
      <c r="M2935" t="s">
        <v>10862</v>
      </c>
      <c r="N2935" t="s">
        <v>10863</v>
      </c>
    </row>
    <row r="2936" spans="1:14" x14ac:dyDescent="0.25">
      <c r="A2936" s="3">
        <v>2933</v>
      </c>
      <c r="B2936" t="s">
        <v>2056</v>
      </c>
      <c r="C2936" t="s">
        <v>2057</v>
      </c>
      <c r="D2936" t="s">
        <v>2058</v>
      </c>
      <c r="E2936" t="s">
        <v>12</v>
      </c>
      <c r="F2936" t="s">
        <v>2059</v>
      </c>
      <c r="G2936" s="1">
        <v>44048</v>
      </c>
      <c r="H2936" s="1">
        <v>44070</v>
      </c>
      <c r="I2936" s="1">
        <v>45164</v>
      </c>
      <c r="J2936" s="966" t="s">
        <v>9333</v>
      </c>
      <c r="K2936" t="s">
        <v>9335</v>
      </c>
      <c r="L2936" t="s">
        <v>9334</v>
      </c>
      <c r="M2936" t="s">
        <v>9333</v>
      </c>
      <c r="N2936" t="s">
        <v>9334</v>
      </c>
    </row>
    <row r="2937" spans="1:14" x14ac:dyDescent="0.25">
      <c r="A2937" s="3">
        <v>2934</v>
      </c>
      <c r="B2937" t="s">
        <v>2048</v>
      </c>
      <c r="C2937" t="s">
        <v>2049</v>
      </c>
      <c r="D2937" t="s">
        <v>2050</v>
      </c>
      <c r="E2937" t="s">
        <v>12</v>
      </c>
      <c r="F2937" t="s">
        <v>2051</v>
      </c>
      <c r="G2937" s="1">
        <v>44033</v>
      </c>
      <c r="H2937" s="1">
        <v>44069</v>
      </c>
      <c r="I2937" s="1">
        <v>45163</v>
      </c>
      <c r="J2937" s="966" t="s">
        <v>9322</v>
      </c>
      <c r="K2937" t="s">
        <v>9324</v>
      </c>
      <c r="L2937" t="s">
        <v>9323</v>
      </c>
      <c r="M2937" t="s">
        <v>9322</v>
      </c>
      <c r="N2937" t="s">
        <v>9323</v>
      </c>
    </row>
    <row r="2938" spans="1:14" x14ac:dyDescent="0.25">
      <c r="A2938" s="3">
        <v>2935</v>
      </c>
      <c r="B2938" t="s">
        <v>2052</v>
      </c>
      <c r="C2938" t="s">
        <v>2053</v>
      </c>
      <c r="D2938" t="s">
        <v>2054</v>
      </c>
      <c r="E2938" t="s">
        <v>12</v>
      </c>
      <c r="F2938" t="s">
        <v>2055</v>
      </c>
      <c r="G2938" s="1">
        <v>44048</v>
      </c>
      <c r="H2938" s="1">
        <v>44070</v>
      </c>
      <c r="I2938" s="1">
        <v>44799</v>
      </c>
      <c r="J2938" s="966" t="s">
        <v>9327</v>
      </c>
      <c r="K2938" t="s">
        <v>9329</v>
      </c>
      <c r="L2938" t="s">
        <v>9328</v>
      </c>
      <c r="M2938" t="s">
        <v>9327</v>
      </c>
      <c r="N2938" t="s">
        <v>9328</v>
      </c>
    </row>
    <row r="2939" spans="1:14" x14ac:dyDescent="0.25">
      <c r="A2939" s="3">
        <v>2936</v>
      </c>
      <c r="B2939" t="s">
        <v>2084</v>
      </c>
      <c r="C2939" t="s">
        <v>2085</v>
      </c>
      <c r="D2939" t="s">
        <v>2086</v>
      </c>
      <c r="E2939" t="s">
        <v>12</v>
      </c>
      <c r="F2939" t="s">
        <v>2087</v>
      </c>
      <c r="G2939" s="1">
        <v>44055</v>
      </c>
      <c r="H2939" s="1">
        <v>44056</v>
      </c>
      <c r="I2939" s="1">
        <v>45150</v>
      </c>
      <c r="J2939" s="966" t="s">
        <v>12833</v>
      </c>
      <c r="K2939" t="s">
        <v>12836</v>
      </c>
      <c r="L2939" t="s">
        <v>12835</v>
      </c>
      <c r="M2939" t="s">
        <v>12833</v>
      </c>
      <c r="N2939" t="s">
        <v>12835</v>
      </c>
    </row>
    <row r="2940" spans="1:14" x14ac:dyDescent="0.25">
      <c r="A2940" s="3">
        <v>2937</v>
      </c>
      <c r="B2940" t="s">
        <v>2084</v>
      </c>
      <c r="C2940" t="s">
        <v>2085</v>
      </c>
      <c r="D2940" t="s">
        <v>2086</v>
      </c>
      <c r="E2940" t="s">
        <v>12</v>
      </c>
      <c r="F2940" t="s">
        <v>2087</v>
      </c>
      <c r="G2940" s="1">
        <v>44055</v>
      </c>
      <c r="H2940" s="1">
        <v>44056</v>
      </c>
      <c r="I2940" s="1">
        <v>45150</v>
      </c>
      <c r="J2940" s="966" t="s">
        <v>12833</v>
      </c>
      <c r="K2940" t="s">
        <v>12836</v>
      </c>
      <c r="L2940" t="s">
        <v>12835</v>
      </c>
      <c r="M2940" t="s">
        <v>12833</v>
      </c>
      <c r="N2940" t="s">
        <v>12835</v>
      </c>
    </row>
    <row r="2941" spans="1:14" x14ac:dyDescent="0.25">
      <c r="A2941" s="3">
        <v>2938</v>
      </c>
      <c r="B2941" t="s">
        <v>2084</v>
      </c>
      <c r="C2941" t="s">
        <v>2085</v>
      </c>
      <c r="D2941" t="s">
        <v>2086</v>
      </c>
      <c r="E2941" t="s">
        <v>12</v>
      </c>
      <c r="F2941" t="s">
        <v>2087</v>
      </c>
      <c r="G2941" s="1">
        <v>44055</v>
      </c>
      <c r="H2941" s="1">
        <v>44056</v>
      </c>
      <c r="I2941" s="1">
        <v>45150</v>
      </c>
      <c r="J2941" s="966" t="s">
        <v>12833</v>
      </c>
      <c r="K2941" t="s">
        <v>12836</v>
      </c>
      <c r="L2941" t="s">
        <v>12835</v>
      </c>
      <c r="M2941" t="s">
        <v>12833</v>
      </c>
      <c r="N2941" t="s">
        <v>12835</v>
      </c>
    </row>
    <row r="2942" spans="1:14" x14ac:dyDescent="0.25">
      <c r="A2942" s="3">
        <v>2939</v>
      </c>
      <c r="B2942" t="s">
        <v>2068</v>
      </c>
      <c r="C2942" t="s">
        <v>2069</v>
      </c>
      <c r="D2942" t="s">
        <v>2070</v>
      </c>
      <c r="E2942" t="s">
        <v>12</v>
      </c>
      <c r="F2942" t="s">
        <v>2071</v>
      </c>
      <c r="G2942" s="1">
        <v>44055</v>
      </c>
      <c r="H2942" s="1">
        <v>44062</v>
      </c>
      <c r="I2942" s="1">
        <v>45156</v>
      </c>
      <c r="J2942" s="966" t="s">
        <v>12829</v>
      </c>
      <c r="K2942" t="s">
        <v>12832</v>
      </c>
      <c r="L2942" t="s">
        <v>12831</v>
      </c>
      <c r="M2942" t="s">
        <v>12829</v>
      </c>
      <c r="N2942" t="s">
        <v>12831</v>
      </c>
    </row>
    <row r="2943" spans="1:14" x14ac:dyDescent="0.25">
      <c r="A2943" s="3">
        <v>2940</v>
      </c>
      <c r="B2943" t="s">
        <v>2068</v>
      </c>
      <c r="C2943" t="s">
        <v>2069</v>
      </c>
      <c r="D2943" t="s">
        <v>2070</v>
      </c>
      <c r="E2943" t="s">
        <v>12</v>
      </c>
      <c r="F2943" t="s">
        <v>2071</v>
      </c>
      <c r="G2943" s="1">
        <v>44055</v>
      </c>
      <c r="H2943" s="1">
        <v>44062</v>
      </c>
      <c r="I2943" s="1">
        <v>45156</v>
      </c>
      <c r="J2943" s="966" t="s">
        <v>12829</v>
      </c>
      <c r="K2943" t="s">
        <v>12832</v>
      </c>
      <c r="L2943" t="s">
        <v>12831</v>
      </c>
      <c r="M2943" t="s">
        <v>12829</v>
      </c>
      <c r="N2943" t="s">
        <v>12831</v>
      </c>
    </row>
    <row r="2944" spans="1:14" x14ac:dyDescent="0.25">
      <c r="A2944" s="3">
        <v>2941</v>
      </c>
      <c r="B2944" t="s">
        <v>2068</v>
      </c>
      <c r="C2944" t="s">
        <v>2069</v>
      </c>
      <c r="D2944" t="s">
        <v>2070</v>
      </c>
      <c r="E2944" t="s">
        <v>12</v>
      </c>
      <c r="F2944" t="s">
        <v>2071</v>
      </c>
      <c r="G2944" s="1">
        <v>44055</v>
      </c>
      <c r="H2944" s="1">
        <v>44062</v>
      </c>
      <c r="I2944" s="1">
        <v>45156</v>
      </c>
      <c r="J2944" s="966" t="s">
        <v>12829</v>
      </c>
      <c r="K2944" t="s">
        <v>12832</v>
      </c>
      <c r="L2944" t="s">
        <v>12831</v>
      </c>
      <c r="M2944" t="s">
        <v>12829</v>
      </c>
      <c r="N2944" t="s">
        <v>12831</v>
      </c>
    </row>
    <row r="2945" spans="1:14" x14ac:dyDescent="0.25">
      <c r="A2945" s="3">
        <v>2942</v>
      </c>
      <c r="B2945" t="s">
        <v>2068</v>
      </c>
      <c r="C2945" t="s">
        <v>2069</v>
      </c>
      <c r="D2945" t="s">
        <v>2070</v>
      </c>
      <c r="E2945" t="s">
        <v>12</v>
      </c>
      <c r="F2945" t="s">
        <v>2071</v>
      </c>
      <c r="G2945" s="1">
        <v>44055</v>
      </c>
      <c r="H2945" s="1">
        <v>44062</v>
      </c>
      <c r="I2945" s="1">
        <v>45156</v>
      </c>
      <c r="J2945" s="966" t="s">
        <v>16084</v>
      </c>
      <c r="K2945" t="s">
        <v>12825</v>
      </c>
      <c r="L2945" t="s">
        <v>12824</v>
      </c>
      <c r="M2945" t="s">
        <v>16084</v>
      </c>
      <c r="N2945" t="s">
        <v>12824</v>
      </c>
    </row>
    <row r="2946" spans="1:14" x14ac:dyDescent="0.25">
      <c r="A2946" s="3">
        <v>2943</v>
      </c>
      <c r="B2946" t="s">
        <v>2068</v>
      </c>
      <c r="C2946" t="s">
        <v>2069</v>
      </c>
      <c r="D2946" t="s">
        <v>2070</v>
      </c>
      <c r="E2946" t="s">
        <v>12</v>
      </c>
      <c r="F2946" t="s">
        <v>2071</v>
      </c>
      <c r="G2946" s="1">
        <v>44055</v>
      </c>
      <c r="H2946" s="1">
        <v>44062</v>
      </c>
      <c r="I2946" s="1">
        <v>45156</v>
      </c>
      <c r="J2946" s="966" t="s">
        <v>16084</v>
      </c>
      <c r="K2946" t="s">
        <v>12825</v>
      </c>
      <c r="L2946" t="s">
        <v>12824</v>
      </c>
      <c r="M2946" t="s">
        <v>12823</v>
      </c>
      <c r="N2946" t="s">
        <v>12824</v>
      </c>
    </row>
    <row r="2947" spans="1:14" x14ac:dyDescent="0.25">
      <c r="A2947" s="3">
        <v>2944</v>
      </c>
      <c r="B2947" t="s">
        <v>2068</v>
      </c>
      <c r="C2947" t="s">
        <v>2069</v>
      </c>
      <c r="D2947" t="s">
        <v>2070</v>
      </c>
      <c r="E2947" t="s">
        <v>12</v>
      </c>
      <c r="F2947" t="s">
        <v>2071</v>
      </c>
      <c r="G2947" s="1">
        <v>44055</v>
      </c>
      <c r="H2947" s="1">
        <v>44062</v>
      </c>
      <c r="I2947" s="1">
        <v>45156</v>
      </c>
      <c r="J2947" s="966" t="s">
        <v>16084</v>
      </c>
      <c r="K2947" t="s">
        <v>12825</v>
      </c>
      <c r="L2947" t="s">
        <v>12824</v>
      </c>
      <c r="M2947" t="s">
        <v>12823</v>
      </c>
      <c r="N2947" t="s">
        <v>12824</v>
      </c>
    </row>
    <row r="2948" spans="1:14" x14ac:dyDescent="0.25">
      <c r="A2948" s="3">
        <v>2945</v>
      </c>
      <c r="B2948" t="s">
        <v>2084</v>
      </c>
      <c r="C2948" t="s">
        <v>2085</v>
      </c>
      <c r="D2948" t="s">
        <v>2086</v>
      </c>
      <c r="E2948" t="s">
        <v>12</v>
      </c>
      <c r="F2948" t="s">
        <v>2087</v>
      </c>
      <c r="G2948" s="1">
        <v>44055</v>
      </c>
      <c r="H2948" s="1">
        <v>44056</v>
      </c>
      <c r="I2948" s="1">
        <v>45150</v>
      </c>
      <c r="J2948" s="966" t="s">
        <v>10886</v>
      </c>
      <c r="K2948" t="s">
        <v>10888</v>
      </c>
      <c r="L2948" t="s">
        <v>10887</v>
      </c>
      <c r="M2948" t="s">
        <v>10886</v>
      </c>
      <c r="N2948" t="s">
        <v>10887</v>
      </c>
    </row>
    <row r="2949" spans="1:14" x14ac:dyDescent="0.25">
      <c r="A2949" s="3">
        <v>2946</v>
      </c>
      <c r="B2949" t="s">
        <v>2076</v>
      </c>
      <c r="C2949" t="s">
        <v>2077</v>
      </c>
      <c r="D2949" t="s">
        <v>2078</v>
      </c>
      <c r="E2949" t="s">
        <v>12</v>
      </c>
      <c r="F2949" t="s">
        <v>2079</v>
      </c>
      <c r="G2949" s="1">
        <v>44055</v>
      </c>
      <c r="H2949" s="1">
        <v>44056</v>
      </c>
      <c r="I2949" s="1">
        <v>45150</v>
      </c>
      <c r="J2949" s="966" t="s">
        <v>10868</v>
      </c>
      <c r="K2949" t="s">
        <v>10870</v>
      </c>
      <c r="L2949" t="s">
        <v>10869</v>
      </c>
      <c r="M2949" t="s">
        <v>10868</v>
      </c>
      <c r="N2949" t="s">
        <v>10869</v>
      </c>
    </row>
    <row r="2950" spans="1:14" x14ac:dyDescent="0.25">
      <c r="A2950" s="3">
        <v>2947</v>
      </c>
      <c r="B2950" t="s">
        <v>2076</v>
      </c>
      <c r="C2950" t="s">
        <v>2077</v>
      </c>
      <c r="D2950" t="s">
        <v>2078</v>
      </c>
      <c r="E2950" t="s">
        <v>12</v>
      </c>
      <c r="F2950" t="s">
        <v>2079</v>
      </c>
      <c r="G2950" s="1">
        <v>44055</v>
      </c>
      <c r="H2950" s="1">
        <v>44056</v>
      </c>
      <c r="I2950" s="1">
        <v>45150</v>
      </c>
      <c r="J2950" s="966" t="s">
        <v>10874</v>
      </c>
      <c r="K2950" t="s">
        <v>10876</v>
      </c>
      <c r="L2950" t="s">
        <v>10875</v>
      </c>
      <c r="M2950" t="s">
        <v>10874</v>
      </c>
      <c r="N2950" t="s">
        <v>10875</v>
      </c>
    </row>
    <row r="2951" spans="1:14" x14ac:dyDescent="0.25">
      <c r="A2951" s="3">
        <v>2948</v>
      </c>
      <c r="B2951" t="s">
        <v>1961</v>
      </c>
      <c r="C2951" t="s">
        <v>1962</v>
      </c>
      <c r="D2951" t="s">
        <v>1963</v>
      </c>
      <c r="E2951" t="s">
        <v>12</v>
      </c>
      <c r="F2951" t="s">
        <v>1964</v>
      </c>
      <c r="G2951" s="1">
        <v>44014</v>
      </c>
      <c r="H2951" s="1">
        <v>44079</v>
      </c>
      <c r="I2951" s="1">
        <v>45904</v>
      </c>
      <c r="J2951" s="966" t="s">
        <v>7736</v>
      </c>
      <c r="K2951" t="s">
        <v>7738</v>
      </c>
      <c r="L2951" t="s">
        <v>7737</v>
      </c>
      <c r="M2951" t="s">
        <v>7736</v>
      </c>
      <c r="N2951" t="s">
        <v>7737</v>
      </c>
    </row>
    <row r="2952" spans="1:14" x14ac:dyDescent="0.25">
      <c r="A2952" s="3">
        <v>2949</v>
      </c>
      <c r="B2952" t="s">
        <v>2112</v>
      </c>
      <c r="C2952" t="s">
        <v>2113</v>
      </c>
      <c r="D2952" t="s">
        <v>2114</v>
      </c>
      <c r="E2952" t="s">
        <v>12</v>
      </c>
      <c r="F2952" t="s">
        <v>2115</v>
      </c>
      <c r="G2952" s="1">
        <v>44067</v>
      </c>
      <c r="H2952" s="1">
        <v>44076</v>
      </c>
      <c r="I2952" s="1">
        <v>44805</v>
      </c>
      <c r="J2952" s="966" t="s">
        <v>14473</v>
      </c>
      <c r="K2952" t="s">
        <v>14475</v>
      </c>
      <c r="L2952" t="s">
        <v>14474</v>
      </c>
      <c r="M2952" t="s">
        <v>14473</v>
      </c>
      <c r="N2952" t="s">
        <v>14474</v>
      </c>
    </row>
    <row r="2953" spans="1:14" x14ac:dyDescent="0.25">
      <c r="A2953" s="3">
        <v>2950</v>
      </c>
      <c r="B2953" t="s">
        <v>2112</v>
      </c>
      <c r="C2953" t="s">
        <v>2113</v>
      </c>
      <c r="D2953" t="s">
        <v>2114</v>
      </c>
      <c r="E2953" t="s">
        <v>12</v>
      </c>
      <c r="F2953" t="s">
        <v>2115</v>
      </c>
      <c r="G2953" s="1">
        <v>44067</v>
      </c>
      <c r="H2953" s="1">
        <v>44076</v>
      </c>
      <c r="I2953" s="1">
        <v>44805</v>
      </c>
      <c r="J2953" s="966" t="s">
        <v>14473</v>
      </c>
      <c r="K2953" t="s">
        <v>14475</v>
      </c>
      <c r="L2953" t="s">
        <v>14474</v>
      </c>
      <c r="M2953" t="s">
        <v>14473</v>
      </c>
      <c r="N2953" t="s">
        <v>14474</v>
      </c>
    </row>
    <row r="2954" spans="1:14" x14ac:dyDescent="0.25">
      <c r="A2954" s="3">
        <v>2951</v>
      </c>
      <c r="B2954" t="s">
        <v>2137</v>
      </c>
      <c r="C2954" t="s">
        <v>2138</v>
      </c>
      <c r="D2954" t="s">
        <v>2139</v>
      </c>
      <c r="E2954" t="s">
        <v>12</v>
      </c>
      <c r="F2954" t="s">
        <v>2140</v>
      </c>
      <c r="G2954" s="1">
        <v>44057</v>
      </c>
      <c r="H2954" s="1">
        <v>44060</v>
      </c>
      <c r="I2954" s="1">
        <v>45885</v>
      </c>
      <c r="J2954" s="966" t="s">
        <v>20778</v>
      </c>
      <c r="K2954" t="s">
        <v>20779</v>
      </c>
      <c r="L2954" t="s">
        <v>20780</v>
      </c>
      <c r="M2954" t="s">
        <v>20778</v>
      </c>
      <c r="N2954" t="s">
        <v>20780</v>
      </c>
    </row>
    <row r="2955" spans="1:14" x14ac:dyDescent="0.25">
      <c r="A2955" s="3">
        <v>2952</v>
      </c>
      <c r="B2955" t="s">
        <v>2137</v>
      </c>
      <c r="C2955" t="s">
        <v>2138</v>
      </c>
      <c r="D2955" t="s">
        <v>2139</v>
      </c>
      <c r="E2955" t="s">
        <v>12</v>
      </c>
      <c r="F2955" t="s">
        <v>2140</v>
      </c>
      <c r="G2955" s="1">
        <v>44057</v>
      </c>
      <c r="H2955" s="1">
        <v>44060</v>
      </c>
      <c r="I2955" s="1">
        <v>45885</v>
      </c>
      <c r="J2955" s="966" t="s">
        <v>20778</v>
      </c>
      <c r="K2955" t="s">
        <v>20779</v>
      </c>
      <c r="L2955" t="s">
        <v>20780</v>
      </c>
      <c r="M2955" t="s">
        <v>20778</v>
      </c>
      <c r="N2955" t="s">
        <v>20780</v>
      </c>
    </row>
    <row r="2956" spans="1:14" x14ac:dyDescent="0.25">
      <c r="A2956" s="3">
        <v>2953</v>
      </c>
      <c r="B2956" t="s">
        <v>2125</v>
      </c>
      <c r="C2956" t="s">
        <v>2126</v>
      </c>
      <c r="D2956" t="s">
        <v>2127</v>
      </c>
      <c r="E2956" t="s">
        <v>12</v>
      </c>
      <c r="F2956" t="s">
        <v>2128</v>
      </c>
      <c r="G2956" s="1">
        <v>44063</v>
      </c>
      <c r="H2956" s="1">
        <v>44064</v>
      </c>
      <c r="I2956" s="1">
        <v>45889</v>
      </c>
      <c r="J2956" s="966" t="s">
        <v>20703</v>
      </c>
      <c r="K2956" t="s">
        <v>20704</v>
      </c>
      <c r="L2956" t="s">
        <v>20705</v>
      </c>
      <c r="M2956" t="s">
        <v>20703</v>
      </c>
      <c r="N2956" t="s">
        <v>20705</v>
      </c>
    </row>
    <row r="2957" spans="1:14" x14ac:dyDescent="0.25">
      <c r="A2957" s="3">
        <v>2954</v>
      </c>
      <c r="B2957" t="s">
        <v>2125</v>
      </c>
      <c r="C2957" t="s">
        <v>2126</v>
      </c>
      <c r="D2957" t="s">
        <v>2127</v>
      </c>
      <c r="E2957" t="s">
        <v>12</v>
      </c>
      <c r="F2957" t="s">
        <v>2128</v>
      </c>
      <c r="G2957" s="1">
        <v>44063</v>
      </c>
      <c r="H2957" s="1">
        <v>44064</v>
      </c>
      <c r="I2957" s="1">
        <v>45889</v>
      </c>
      <c r="J2957" s="966" t="s">
        <v>20703</v>
      </c>
      <c r="K2957" t="s">
        <v>20704</v>
      </c>
      <c r="L2957" t="s">
        <v>20705</v>
      </c>
      <c r="M2957" t="s">
        <v>20703</v>
      </c>
      <c r="N2957" t="s">
        <v>20705</v>
      </c>
    </row>
    <row r="2958" spans="1:14" x14ac:dyDescent="0.25">
      <c r="A2958" s="3">
        <v>2955</v>
      </c>
      <c r="B2958" t="s">
        <v>2125</v>
      </c>
      <c r="C2958" t="s">
        <v>2126</v>
      </c>
      <c r="D2958" t="s">
        <v>2127</v>
      </c>
      <c r="E2958" t="s">
        <v>12</v>
      </c>
      <c r="F2958" t="s">
        <v>2128</v>
      </c>
      <c r="G2958" s="1">
        <v>44063</v>
      </c>
      <c r="H2958" s="1">
        <v>44064</v>
      </c>
      <c r="I2958" s="1">
        <v>45889</v>
      </c>
      <c r="J2958" s="966" t="s">
        <v>20706</v>
      </c>
      <c r="K2958" t="s">
        <v>20707</v>
      </c>
      <c r="L2958" t="s">
        <v>20708</v>
      </c>
      <c r="M2958" t="s">
        <v>20706</v>
      </c>
      <c r="N2958" t="s">
        <v>20708</v>
      </c>
    </row>
    <row r="2959" spans="1:14" x14ac:dyDescent="0.25">
      <c r="A2959" s="3">
        <v>2956</v>
      </c>
      <c r="B2959" t="s">
        <v>2125</v>
      </c>
      <c r="C2959" t="s">
        <v>2126</v>
      </c>
      <c r="D2959" t="s">
        <v>2127</v>
      </c>
      <c r="E2959" t="s">
        <v>12</v>
      </c>
      <c r="F2959" t="s">
        <v>2128</v>
      </c>
      <c r="G2959" s="1">
        <v>44063</v>
      </c>
      <c r="H2959" s="1">
        <v>44064</v>
      </c>
      <c r="I2959" s="1">
        <v>45889</v>
      </c>
      <c r="J2959" s="966" t="s">
        <v>20706</v>
      </c>
      <c r="K2959" t="s">
        <v>20707</v>
      </c>
      <c r="L2959" t="s">
        <v>20708</v>
      </c>
      <c r="M2959" t="s">
        <v>20706</v>
      </c>
      <c r="N2959" t="s">
        <v>20708</v>
      </c>
    </row>
    <row r="2960" spans="1:14" x14ac:dyDescent="0.25">
      <c r="A2960" s="3">
        <v>2957</v>
      </c>
      <c r="B2960" t="s">
        <v>2125</v>
      </c>
      <c r="C2960" t="s">
        <v>2126</v>
      </c>
      <c r="D2960" t="s">
        <v>2127</v>
      </c>
      <c r="E2960" t="s">
        <v>12</v>
      </c>
      <c r="F2960" t="s">
        <v>2128</v>
      </c>
      <c r="G2960" s="1">
        <v>44063</v>
      </c>
      <c r="H2960" s="1">
        <v>44064</v>
      </c>
      <c r="I2960" s="1">
        <v>45889</v>
      </c>
      <c r="J2960" s="966" t="s">
        <v>20709</v>
      </c>
      <c r="K2960" t="s">
        <v>20710</v>
      </c>
      <c r="L2960" t="s">
        <v>20711</v>
      </c>
      <c r="M2960" t="s">
        <v>20709</v>
      </c>
      <c r="N2960" t="s">
        <v>20711</v>
      </c>
    </row>
    <row r="2961" spans="1:14" x14ac:dyDescent="0.25">
      <c r="A2961" s="3">
        <v>2958</v>
      </c>
      <c r="B2961" t="s">
        <v>2125</v>
      </c>
      <c r="C2961" t="s">
        <v>2126</v>
      </c>
      <c r="D2961" t="s">
        <v>2127</v>
      </c>
      <c r="E2961" t="s">
        <v>12</v>
      </c>
      <c r="F2961" t="s">
        <v>2128</v>
      </c>
      <c r="G2961" s="1">
        <v>44063</v>
      </c>
      <c r="H2961" s="1">
        <v>44064</v>
      </c>
      <c r="I2961" s="1">
        <v>45889</v>
      </c>
      <c r="J2961" s="966" t="s">
        <v>20709</v>
      </c>
      <c r="K2961" t="s">
        <v>20710</v>
      </c>
      <c r="L2961" t="s">
        <v>20711</v>
      </c>
      <c r="M2961" t="s">
        <v>20709</v>
      </c>
      <c r="N2961" t="s">
        <v>20711</v>
      </c>
    </row>
    <row r="2962" spans="1:14" x14ac:dyDescent="0.25">
      <c r="A2962" s="3">
        <v>2959</v>
      </c>
      <c r="B2962" t="s">
        <v>2125</v>
      </c>
      <c r="C2962" t="s">
        <v>2126</v>
      </c>
      <c r="D2962" t="s">
        <v>2127</v>
      </c>
      <c r="E2962" t="s">
        <v>12</v>
      </c>
      <c r="F2962" t="s">
        <v>2128</v>
      </c>
      <c r="G2962" s="1">
        <v>44063</v>
      </c>
      <c r="H2962" s="1">
        <v>44064</v>
      </c>
      <c r="I2962" s="1">
        <v>45889</v>
      </c>
      <c r="J2962" s="966" t="s">
        <v>20712</v>
      </c>
      <c r="K2962" t="s">
        <v>20713</v>
      </c>
      <c r="L2962" t="s">
        <v>20714</v>
      </c>
      <c r="M2962" t="s">
        <v>20712</v>
      </c>
      <c r="N2962" t="s">
        <v>20714</v>
      </c>
    </row>
    <row r="2963" spans="1:14" x14ac:dyDescent="0.25">
      <c r="A2963" s="3">
        <v>2960</v>
      </c>
      <c r="B2963" t="s">
        <v>2125</v>
      </c>
      <c r="C2963" t="s">
        <v>2126</v>
      </c>
      <c r="D2963" t="s">
        <v>2127</v>
      </c>
      <c r="E2963" t="s">
        <v>12</v>
      </c>
      <c r="F2963" t="s">
        <v>2128</v>
      </c>
      <c r="G2963" s="1">
        <v>44063</v>
      </c>
      <c r="H2963" s="1">
        <v>44064</v>
      </c>
      <c r="I2963" s="1">
        <v>45889</v>
      </c>
      <c r="J2963" s="966" t="s">
        <v>20712</v>
      </c>
      <c r="K2963" t="s">
        <v>20713</v>
      </c>
      <c r="L2963" t="s">
        <v>20714</v>
      </c>
      <c r="M2963" t="s">
        <v>20712</v>
      </c>
      <c r="N2963" t="s">
        <v>20714</v>
      </c>
    </row>
    <row r="2964" spans="1:14" x14ac:dyDescent="0.25">
      <c r="A2964" s="3">
        <v>2961</v>
      </c>
      <c r="B2964" t="s">
        <v>2125</v>
      </c>
      <c r="C2964" t="s">
        <v>2126</v>
      </c>
      <c r="D2964" t="s">
        <v>2127</v>
      </c>
      <c r="E2964" t="s">
        <v>12</v>
      </c>
      <c r="F2964" t="s">
        <v>2128</v>
      </c>
      <c r="G2964" s="1">
        <v>44063</v>
      </c>
      <c r="H2964" s="1">
        <v>44064</v>
      </c>
      <c r="I2964" s="1">
        <v>45889</v>
      </c>
      <c r="J2964" s="966" t="s">
        <v>20715</v>
      </c>
      <c r="K2964" t="s">
        <v>20716</v>
      </c>
      <c r="L2964" t="s">
        <v>20717</v>
      </c>
      <c r="M2964" t="s">
        <v>20715</v>
      </c>
      <c r="N2964" t="s">
        <v>20717</v>
      </c>
    </row>
    <row r="2965" spans="1:14" x14ac:dyDescent="0.25">
      <c r="A2965" s="3">
        <v>2962</v>
      </c>
      <c r="B2965" t="s">
        <v>2125</v>
      </c>
      <c r="C2965" t="s">
        <v>2126</v>
      </c>
      <c r="D2965" t="s">
        <v>2127</v>
      </c>
      <c r="E2965" t="s">
        <v>12</v>
      </c>
      <c r="F2965" t="s">
        <v>2128</v>
      </c>
      <c r="G2965" s="1">
        <v>44063</v>
      </c>
      <c r="H2965" s="1">
        <v>44064</v>
      </c>
      <c r="I2965" s="1">
        <v>45889</v>
      </c>
      <c r="J2965" s="966" t="s">
        <v>20715</v>
      </c>
      <c r="K2965" t="s">
        <v>20716</v>
      </c>
      <c r="L2965" t="s">
        <v>20717</v>
      </c>
      <c r="M2965" t="s">
        <v>20715</v>
      </c>
      <c r="N2965" t="s">
        <v>20717</v>
      </c>
    </row>
    <row r="2966" spans="1:14" x14ac:dyDescent="0.25">
      <c r="A2966" s="3">
        <v>2963</v>
      </c>
      <c r="B2966" t="s">
        <v>2125</v>
      </c>
      <c r="C2966" t="s">
        <v>2126</v>
      </c>
      <c r="D2966" t="s">
        <v>2127</v>
      </c>
      <c r="E2966" t="s">
        <v>12</v>
      </c>
      <c r="F2966" t="s">
        <v>2128</v>
      </c>
      <c r="G2966" s="1">
        <v>44063</v>
      </c>
      <c r="H2966" s="1">
        <v>44064</v>
      </c>
      <c r="I2966" s="1">
        <v>45889</v>
      </c>
      <c r="J2966" s="966" t="s">
        <v>20718</v>
      </c>
      <c r="K2966" t="s">
        <v>20719</v>
      </c>
      <c r="L2966" t="s">
        <v>20720</v>
      </c>
      <c r="M2966" t="s">
        <v>20718</v>
      </c>
      <c r="N2966" t="s">
        <v>20720</v>
      </c>
    </row>
    <row r="2967" spans="1:14" x14ac:dyDescent="0.25">
      <c r="A2967" s="3">
        <v>2964</v>
      </c>
      <c r="B2967" t="s">
        <v>2125</v>
      </c>
      <c r="C2967" t="s">
        <v>2126</v>
      </c>
      <c r="D2967" t="s">
        <v>2127</v>
      </c>
      <c r="E2967" t="s">
        <v>12</v>
      </c>
      <c r="F2967" t="s">
        <v>2128</v>
      </c>
      <c r="G2967" s="1">
        <v>44063</v>
      </c>
      <c r="H2967" s="1">
        <v>44064</v>
      </c>
      <c r="I2967" s="1">
        <v>45889</v>
      </c>
      <c r="J2967" s="966" t="s">
        <v>20718</v>
      </c>
      <c r="K2967" t="s">
        <v>20719</v>
      </c>
      <c r="L2967" t="s">
        <v>20720</v>
      </c>
      <c r="M2967" t="s">
        <v>20718</v>
      </c>
      <c r="N2967" t="s">
        <v>20720</v>
      </c>
    </row>
    <row r="2968" spans="1:14" x14ac:dyDescent="0.25">
      <c r="A2968" s="3">
        <v>2965</v>
      </c>
      <c r="B2968" t="s">
        <v>2121</v>
      </c>
      <c r="C2968" t="s">
        <v>2122</v>
      </c>
      <c r="D2968" t="s">
        <v>2123</v>
      </c>
      <c r="E2968" t="s">
        <v>12</v>
      </c>
      <c r="F2968" t="s">
        <v>2124</v>
      </c>
      <c r="G2968" s="1">
        <v>44067</v>
      </c>
      <c r="H2968" s="1">
        <v>44068</v>
      </c>
      <c r="I2968" s="1">
        <v>45893</v>
      </c>
      <c r="J2968" s="966" t="s">
        <v>20643</v>
      </c>
      <c r="K2968" t="s">
        <v>20644</v>
      </c>
      <c r="L2968" t="s">
        <v>20646</v>
      </c>
      <c r="M2968" t="s">
        <v>20643</v>
      </c>
      <c r="N2968" t="s">
        <v>20645</v>
      </c>
    </row>
    <row r="2969" spans="1:14" x14ac:dyDescent="0.25">
      <c r="A2969" s="3">
        <v>2966</v>
      </c>
      <c r="B2969" t="s">
        <v>2121</v>
      </c>
      <c r="C2969" t="s">
        <v>2122</v>
      </c>
      <c r="D2969" t="s">
        <v>2123</v>
      </c>
      <c r="E2969" t="s">
        <v>12</v>
      </c>
      <c r="F2969" t="s">
        <v>2124</v>
      </c>
      <c r="G2969" s="1">
        <v>44067</v>
      </c>
      <c r="H2969" s="1">
        <v>44068</v>
      </c>
      <c r="I2969" s="1">
        <v>45893</v>
      </c>
      <c r="J2969" s="966" t="s">
        <v>20643</v>
      </c>
      <c r="K2969" t="s">
        <v>20644</v>
      </c>
      <c r="L2969" t="s">
        <v>20646</v>
      </c>
      <c r="M2969" t="s">
        <v>20643</v>
      </c>
      <c r="N2969" t="s">
        <v>20646</v>
      </c>
    </row>
    <row r="2970" spans="1:14" x14ac:dyDescent="0.25">
      <c r="A2970" s="3">
        <v>2967</v>
      </c>
      <c r="B2970" t="s">
        <v>2121</v>
      </c>
      <c r="C2970" t="s">
        <v>2122</v>
      </c>
      <c r="D2970" t="s">
        <v>2123</v>
      </c>
      <c r="E2970" t="s">
        <v>12</v>
      </c>
      <c r="F2970" t="s">
        <v>2124</v>
      </c>
      <c r="G2970" s="1">
        <v>44067</v>
      </c>
      <c r="H2970" s="1">
        <v>44068</v>
      </c>
      <c r="I2970" s="1">
        <v>45893</v>
      </c>
      <c r="J2970" s="966" t="s">
        <v>20647</v>
      </c>
      <c r="K2970" t="s">
        <v>20648</v>
      </c>
      <c r="L2970" t="s">
        <v>20650</v>
      </c>
      <c r="M2970" t="s">
        <v>20647</v>
      </c>
      <c r="N2970" t="s">
        <v>20649</v>
      </c>
    </row>
    <row r="2971" spans="1:14" x14ac:dyDescent="0.25">
      <c r="A2971" s="3">
        <v>2968</v>
      </c>
      <c r="B2971" t="s">
        <v>2121</v>
      </c>
      <c r="C2971" t="s">
        <v>2122</v>
      </c>
      <c r="D2971" t="s">
        <v>2123</v>
      </c>
      <c r="E2971" t="s">
        <v>12</v>
      </c>
      <c r="F2971" t="s">
        <v>2124</v>
      </c>
      <c r="G2971" s="1">
        <v>44067</v>
      </c>
      <c r="H2971" s="1">
        <v>44068</v>
      </c>
      <c r="I2971" s="1">
        <v>45893</v>
      </c>
      <c r="J2971" s="966" t="s">
        <v>20647</v>
      </c>
      <c r="K2971" t="s">
        <v>20648</v>
      </c>
      <c r="L2971" t="s">
        <v>20650</v>
      </c>
      <c r="M2971" t="s">
        <v>20647</v>
      </c>
      <c r="N2971" t="s">
        <v>20650</v>
      </c>
    </row>
    <row r="2972" spans="1:14" x14ac:dyDescent="0.25">
      <c r="A2972" s="3">
        <v>2969</v>
      </c>
      <c r="B2972" t="s">
        <v>2121</v>
      </c>
      <c r="C2972" t="s">
        <v>2122</v>
      </c>
      <c r="D2972" t="s">
        <v>2123</v>
      </c>
      <c r="E2972" t="s">
        <v>12</v>
      </c>
      <c r="F2972" t="s">
        <v>2124</v>
      </c>
      <c r="G2972" s="1">
        <v>44067</v>
      </c>
      <c r="H2972" s="1">
        <v>44068</v>
      </c>
      <c r="I2972" s="1">
        <v>45893</v>
      </c>
      <c r="J2972" s="966" t="s">
        <v>20651</v>
      </c>
      <c r="K2972" t="s">
        <v>20652</v>
      </c>
      <c r="L2972" t="s">
        <v>20654</v>
      </c>
      <c r="M2972" t="s">
        <v>20651</v>
      </c>
      <c r="N2972" t="s">
        <v>20653</v>
      </c>
    </row>
    <row r="2973" spans="1:14" x14ac:dyDescent="0.25">
      <c r="A2973" s="3">
        <v>2970</v>
      </c>
      <c r="B2973" t="s">
        <v>2121</v>
      </c>
      <c r="C2973" t="s">
        <v>2122</v>
      </c>
      <c r="D2973" t="s">
        <v>2123</v>
      </c>
      <c r="E2973" t="s">
        <v>12</v>
      </c>
      <c r="F2973" t="s">
        <v>2124</v>
      </c>
      <c r="G2973" s="1">
        <v>44067</v>
      </c>
      <c r="H2973" s="1">
        <v>44068</v>
      </c>
      <c r="I2973" s="1">
        <v>45893</v>
      </c>
      <c r="J2973" s="966" t="s">
        <v>20651</v>
      </c>
      <c r="K2973" t="s">
        <v>20652</v>
      </c>
      <c r="L2973" t="s">
        <v>20654</v>
      </c>
      <c r="M2973" t="s">
        <v>20651</v>
      </c>
      <c r="N2973" t="s">
        <v>20654</v>
      </c>
    </row>
    <row r="2974" spans="1:14" x14ac:dyDescent="0.25">
      <c r="A2974" s="3">
        <v>2971</v>
      </c>
      <c r="B2974" t="s">
        <v>2121</v>
      </c>
      <c r="C2974" t="s">
        <v>2122</v>
      </c>
      <c r="D2974" t="s">
        <v>2123</v>
      </c>
      <c r="E2974" t="s">
        <v>12</v>
      </c>
      <c r="F2974" t="s">
        <v>2124</v>
      </c>
      <c r="G2974" s="1">
        <v>44067</v>
      </c>
      <c r="H2974" s="1">
        <v>44068</v>
      </c>
      <c r="I2974" s="1">
        <v>45893</v>
      </c>
      <c r="J2974" s="966" t="s">
        <v>20655</v>
      </c>
      <c r="K2974" t="s">
        <v>20656</v>
      </c>
      <c r="L2974" t="s">
        <v>20658</v>
      </c>
      <c r="M2974" t="s">
        <v>20655</v>
      </c>
      <c r="N2974" t="s">
        <v>20657</v>
      </c>
    </row>
    <row r="2975" spans="1:14" x14ac:dyDescent="0.25">
      <c r="A2975" s="3">
        <v>2972</v>
      </c>
      <c r="B2975" t="s">
        <v>2121</v>
      </c>
      <c r="C2975" t="s">
        <v>2122</v>
      </c>
      <c r="D2975" t="s">
        <v>2123</v>
      </c>
      <c r="E2975" t="s">
        <v>12</v>
      </c>
      <c r="F2975" t="s">
        <v>2124</v>
      </c>
      <c r="G2975" s="1">
        <v>44067</v>
      </c>
      <c r="H2975" s="1">
        <v>44068</v>
      </c>
      <c r="I2975" s="1">
        <v>45893</v>
      </c>
      <c r="J2975" s="966" t="s">
        <v>20655</v>
      </c>
      <c r="K2975" t="s">
        <v>20656</v>
      </c>
      <c r="L2975" t="s">
        <v>20658</v>
      </c>
      <c r="M2975" t="s">
        <v>20655</v>
      </c>
      <c r="N2975" t="s">
        <v>20658</v>
      </c>
    </row>
    <row r="2976" spans="1:14" x14ac:dyDescent="0.25">
      <c r="A2976" s="3">
        <v>2973</v>
      </c>
      <c r="B2976" t="s">
        <v>2121</v>
      </c>
      <c r="C2976" t="s">
        <v>2122</v>
      </c>
      <c r="D2976" t="s">
        <v>2123</v>
      </c>
      <c r="E2976" t="s">
        <v>12</v>
      </c>
      <c r="F2976" t="s">
        <v>2124</v>
      </c>
      <c r="G2976" s="1">
        <v>44067</v>
      </c>
      <c r="H2976" s="1">
        <v>44068</v>
      </c>
      <c r="I2976" s="1">
        <v>45893</v>
      </c>
      <c r="J2976" s="966" t="s">
        <v>20659</v>
      </c>
      <c r="K2976" t="s">
        <v>20660</v>
      </c>
      <c r="L2976" t="s">
        <v>20662</v>
      </c>
      <c r="M2976" t="s">
        <v>20659</v>
      </c>
      <c r="N2976" t="s">
        <v>20661</v>
      </c>
    </row>
    <row r="2977" spans="1:14" x14ac:dyDescent="0.25">
      <c r="A2977" s="3">
        <v>2974</v>
      </c>
      <c r="B2977" t="s">
        <v>2121</v>
      </c>
      <c r="C2977" t="s">
        <v>2122</v>
      </c>
      <c r="D2977" t="s">
        <v>2123</v>
      </c>
      <c r="E2977" t="s">
        <v>12</v>
      </c>
      <c r="F2977" t="s">
        <v>2124</v>
      </c>
      <c r="G2977" s="1">
        <v>44067</v>
      </c>
      <c r="H2977" s="1">
        <v>44068</v>
      </c>
      <c r="I2977" s="1">
        <v>45893</v>
      </c>
      <c r="J2977" s="966" t="s">
        <v>20659</v>
      </c>
      <c r="K2977" t="s">
        <v>20660</v>
      </c>
      <c r="L2977" t="s">
        <v>20662</v>
      </c>
      <c r="M2977" t="s">
        <v>20659</v>
      </c>
      <c r="N2977" t="s">
        <v>20662</v>
      </c>
    </row>
    <row r="2978" spans="1:14" x14ac:dyDescent="0.25">
      <c r="A2978" s="3">
        <v>2975</v>
      </c>
      <c r="B2978" t="s">
        <v>2121</v>
      </c>
      <c r="C2978" t="s">
        <v>2122</v>
      </c>
      <c r="D2978" t="s">
        <v>2123</v>
      </c>
      <c r="E2978" t="s">
        <v>12</v>
      </c>
      <c r="F2978" t="s">
        <v>2124</v>
      </c>
      <c r="G2978" s="1">
        <v>44067</v>
      </c>
      <c r="H2978" s="1">
        <v>44068</v>
      </c>
      <c r="I2978" s="1">
        <v>45893</v>
      </c>
      <c r="J2978" s="966" t="s">
        <v>20663</v>
      </c>
      <c r="K2978" t="s">
        <v>20664</v>
      </c>
      <c r="L2978" t="s">
        <v>20666</v>
      </c>
      <c r="M2978" t="s">
        <v>20663</v>
      </c>
      <c r="N2978" t="s">
        <v>20665</v>
      </c>
    </row>
    <row r="2979" spans="1:14" x14ac:dyDescent="0.25">
      <c r="A2979" s="3">
        <v>2976</v>
      </c>
      <c r="B2979" t="s">
        <v>2121</v>
      </c>
      <c r="C2979" t="s">
        <v>2122</v>
      </c>
      <c r="D2979" t="s">
        <v>2123</v>
      </c>
      <c r="E2979" t="s">
        <v>12</v>
      </c>
      <c r="F2979" t="s">
        <v>2124</v>
      </c>
      <c r="G2979" s="1">
        <v>44067</v>
      </c>
      <c r="H2979" s="1">
        <v>44068</v>
      </c>
      <c r="I2979" s="1">
        <v>45893</v>
      </c>
      <c r="J2979" s="966" t="s">
        <v>20663</v>
      </c>
      <c r="K2979" t="s">
        <v>20664</v>
      </c>
      <c r="L2979" t="s">
        <v>20666</v>
      </c>
      <c r="M2979" t="s">
        <v>20663</v>
      </c>
      <c r="N2979" t="s">
        <v>20666</v>
      </c>
    </row>
    <row r="2980" spans="1:14" x14ac:dyDescent="0.25">
      <c r="A2980" s="3">
        <v>2977</v>
      </c>
      <c r="B2980" t="s">
        <v>2121</v>
      </c>
      <c r="C2980" t="s">
        <v>2122</v>
      </c>
      <c r="D2980" t="s">
        <v>2123</v>
      </c>
      <c r="E2980" t="s">
        <v>12</v>
      </c>
      <c r="F2980" t="s">
        <v>2124</v>
      </c>
      <c r="G2980" s="1">
        <v>44067</v>
      </c>
      <c r="H2980" s="1">
        <v>44068</v>
      </c>
      <c r="I2980" s="1">
        <v>45893</v>
      </c>
      <c r="J2980" s="966" t="s">
        <v>20667</v>
      </c>
      <c r="K2980" t="s">
        <v>20668</v>
      </c>
      <c r="L2980" t="s">
        <v>20670</v>
      </c>
      <c r="M2980" t="s">
        <v>20667</v>
      </c>
      <c r="N2980" t="s">
        <v>20669</v>
      </c>
    </row>
    <row r="2981" spans="1:14" x14ac:dyDescent="0.25">
      <c r="A2981" s="3">
        <v>2978</v>
      </c>
      <c r="B2981" t="s">
        <v>2121</v>
      </c>
      <c r="C2981" t="s">
        <v>2122</v>
      </c>
      <c r="D2981" t="s">
        <v>2123</v>
      </c>
      <c r="E2981" t="s">
        <v>12</v>
      </c>
      <c r="F2981" t="s">
        <v>2124</v>
      </c>
      <c r="G2981" s="1">
        <v>44067</v>
      </c>
      <c r="H2981" s="1">
        <v>44068</v>
      </c>
      <c r="I2981" s="1">
        <v>45893</v>
      </c>
      <c r="J2981" s="966" t="s">
        <v>20667</v>
      </c>
      <c r="K2981" t="s">
        <v>20668</v>
      </c>
      <c r="L2981" t="s">
        <v>20670</v>
      </c>
      <c r="M2981" t="s">
        <v>20667</v>
      </c>
      <c r="N2981" t="s">
        <v>20670</v>
      </c>
    </row>
    <row r="2982" spans="1:14" x14ac:dyDescent="0.25">
      <c r="A2982" s="3">
        <v>2979</v>
      </c>
      <c r="B2982" t="s">
        <v>2121</v>
      </c>
      <c r="C2982" t="s">
        <v>2122</v>
      </c>
      <c r="D2982" t="s">
        <v>2123</v>
      </c>
      <c r="E2982" t="s">
        <v>12</v>
      </c>
      <c r="F2982" t="s">
        <v>2124</v>
      </c>
      <c r="G2982" s="1">
        <v>44067</v>
      </c>
      <c r="H2982" s="1">
        <v>44068</v>
      </c>
      <c r="I2982" s="1">
        <v>45893</v>
      </c>
      <c r="J2982" s="966" t="s">
        <v>20671</v>
      </c>
      <c r="K2982" t="s">
        <v>20672</v>
      </c>
      <c r="L2982" t="s">
        <v>20674</v>
      </c>
      <c r="M2982" t="s">
        <v>20671</v>
      </c>
      <c r="N2982" t="s">
        <v>20673</v>
      </c>
    </row>
    <row r="2983" spans="1:14" x14ac:dyDescent="0.25">
      <c r="A2983" s="3">
        <v>2980</v>
      </c>
      <c r="B2983" t="s">
        <v>2121</v>
      </c>
      <c r="C2983" t="s">
        <v>2122</v>
      </c>
      <c r="D2983" t="s">
        <v>2123</v>
      </c>
      <c r="E2983" t="s">
        <v>12</v>
      </c>
      <c r="F2983" t="s">
        <v>2124</v>
      </c>
      <c r="G2983" s="1">
        <v>44067</v>
      </c>
      <c r="H2983" s="1">
        <v>44068</v>
      </c>
      <c r="I2983" s="1">
        <v>45893</v>
      </c>
      <c r="J2983" s="966" t="s">
        <v>20671</v>
      </c>
      <c r="K2983" t="s">
        <v>20672</v>
      </c>
      <c r="L2983" t="s">
        <v>20674</v>
      </c>
      <c r="M2983" t="s">
        <v>20671</v>
      </c>
      <c r="N2983" t="s">
        <v>20674</v>
      </c>
    </row>
    <row r="2984" spans="1:14" x14ac:dyDescent="0.25">
      <c r="A2984" s="3">
        <v>2981</v>
      </c>
      <c r="B2984" t="s">
        <v>2121</v>
      </c>
      <c r="C2984" t="s">
        <v>2122</v>
      </c>
      <c r="D2984" t="s">
        <v>2123</v>
      </c>
      <c r="E2984" t="s">
        <v>12</v>
      </c>
      <c r="F2984" t="s">
        <v>2124</v>
      </c>
      <c r="G2984" s="1">
        <v>44067</v>
      </c>
      <c r="H2984" s="1">
        <v>44068</v>
      </c>
      <c r="I2984" s="1">
        <v>45893</v>
      </c>
      <c r="J2984" s="966" t="s">
        <v>20675</v>
      </c>
      <c r="K2984" t="s">
        <v>20676</v>
      </c>
      <c r="L2984" t="s">
        <v>20678</v>
      </c>
      <c r="M2984" t="s">
        <v>20675</v>
      </c>
      <c r="N2984" t="s">
        <v>20677</v>
      </c>
    </row>
    <row r="2985" spans="1:14" x14ac:dyDescent="0.25">
      <c r="A2985" s="3">
        <v>2982</v>
      </c>
      <c r="B2985" t="s">
        <v>2121</v>
      </c>
      <c r="C2985" t="s">
        <v>2122</v>
      </c>
      <c r="D2985" t="s">
        <v>2123</v>
      </c>
      <c r="E2985" t="s">
        <v>12</v>
      </c>
      <c r="F2985" t="s">
        <v>2124</v>
      </c>
      <c r="G2985" s="1">
        <v>44067</v>
      </c>
      <c r="H2985" s="1">
        <v>44068</v>
      </c>
      <c r="I2985" s="1">
        <v>45893</v>
      </c>
      <c r="J2985" s="966" t="s">
        <v>20675</v>
      </c>
      <c r="K2985" t="s">
        <v>20676</v>
      </c>
      <c r="L2985" t="s">
        <v>20678</v>
      </c>
      <c r="M2985" t="s">
        <v>20675</v>
      </c>
      <c r="N2985" t="s">
        <v>20678</v>
      </c>
    </row>
    <row r="2986" spans="1:14" x14ac:dyDescent="0.25">
      <c r="A2986" s="3">
        <v>2983</v>
      </c>
      <c r="B2986" t="s">
        <v>2121</v>
      </c>
      <c r="C2986" t="s">
        <v>2122</v>
      </c>
      <c r="D2986" t="s">
        <v>2123</v>
      </c>
      <c r="E2986" t="s">
        <v>12</v>
      </c>
      <c r="F2986" t="s">
        <v>2124</v>
      </c>
      <c r="G2986" s="1">
        <v>44067</v>
      </c>
      <c r="H2986" s="1">
        <v>44068</v>
      </c>
      <c r="I2986" s="1">
        <v>45893</v>
      </c>
      <c r="J2986" s="966" t="s">
        <v>20679</v>
      </c>
      <c r="K2986" t="s">
        <v>20680</v>
      </c>
      <c r="L2986" t="s">
        <v>20682</v>
      </c>
      <c r="M2986" t="s">
        <v>20679</v>
      </c>
      <c r="N2986" t="s">
        <v>20681</v>
      </c>
    </row>
    <row r="2987" spans="1:14" x14ac:dyDescent="0.25">
      <c r="A2987" s="3">
        <v>2984</v>
      </c>
      <c r="B2987" t="s">
        <v>2121</v>
      </c>
      <c r="C2987" t="s">
        <v>2122</v>
      </c>
      <c r="D2987" t="s">
        <v>2123</v>
      </c>
      <c r="E2987" t="s">
        <v>12</v>
      </c>
      <c r="F2987" t="s">
        <v>2124</v>
      </c>
      <c r="G2987" s="1">
        <v>44067</v>
      </c>
      <c r="H2987" s="1">
        <v>44068</v>
      </c>
      <c r="I2987" s="1">
        <v>45893</v>
      </c>
      <c r="J2987" s="966" t="s">
        <v>20679</v>
      </c>
      <c r="K2987" t="s">
        <v>20680</v>
      </c>
      <c r="L2987" t="s">
        <v>20682</v>
      </c>
      <c r="M2987" t="s">
        <v>20679</v>
      </c>
      <c r="N2987" t="s">
        <v>20682</v>
      </c>
    </row>
    <row r="2988" spans="1:14" x14ac:dyDescent="0.25">
      <c r="A2988" s="3">
        <v>2985</v>
      </c>
      <c r="B2988" t="s">
        <v>2154</v>
      </c>
      <c r="C2988" t="s">
        <v>2155</v>
      </c>
      <c r="D2988" t="s">
        <v>2156</v>
      </c>
      <c r="E2988" t="s">
        <v>12</v>
      </c>
      <c r="F2988" t="s">
        <v>2157</v>
      </c>
      <c r="G2988" s="1">
        <v>44063</v>
      </c>
      <c r="H2988" s="1">
        <v>44064</v>
      </c>
      <c r="I2988" s="1">
        <v>45158</v>
      </c>
      <c r="J2988" s="966" t="s">
        <v>14416</v>
      </c>
      <c r="K2988" t="s">
        <v>14418</v>
      </c>
      <c r="L2988" t="s">
        <v>14417</v>
      </c>
      <c r="M2988" t="s">
        <v>14416</v>
      </c>
      <c r="N2988" t="s">
        <v>14417</v>
      </c>
    </row>
    <row r="2989" spans="1:14" x14ac:dyDescent="0.25">
      <c r="A2989" s="3">
        <v>2986</v>
      </c>
      <c r="B2989" t="s">
        <v>2154</v>
      </c>
      <c r="C2989" t="s">
        <v>2155</v>
      </c>
      <c r="D2989" t="s">
        <v>2156</v>
      </c>
      <c r="E2989" t="s">
        <v>12</v>
      </c>
      <c r="F2989" t="s">
        <v>2157</v>
      </c>
      <c r="G2989" s="1">
        <v>44063</v>
      </c>
      <c r="H2989" s="1">
        <v>44064</v>
      </c>
      <c r="I2989" s="1">
        <v>45158</v>
      </c>
      <c r="J2989" s="966" t="s">
        <v>14416</v>
      </c>
      <c r="K2989" t="s">
        <v>14418</v>
      </c>
      <c r="L2989" t="s">
        <v>14417</v>
      </c>
      <c r="M2989" t="s">
        <v>14416</v>
      </c>
      <c r="N2989" t="s">
        <v>14417</v>
      </c>
    </row>
    <row r="2990" spans="1:14" x14ac:dyDescent="0.25">
      <c r="A2990" s="3">
        <v>2987</v>
      </c>
      <c r="B2990" t="s">
        <v>2100</v>
      </c>
      <c r="C2990" t="s">
        <v>2101</v>
      </c>
      <c r="D2990" t="s">
        <v>2102</v>
      </c>
      <c r="E2990" t="s">
        <v>12</v>
      </c>
      <c r="F2990" t="s">
        <v>2103</v>
      </c>
      <c r="G2990" s="1">
        <v>44062</v>
      </c>
      <c r="H2990" s="1">
        <v>44106</v>
      </c>
      <c r="I2990" s="1">
        <v>44835</v>
      </c>
      <c r="J2990" s="966" t="s">
        <v>17014</v>
      </c>
      <c r="K2990" t="s">
        <v>17015</v>
      </c>
      <c r="L2990" t="s">
        <v>17016</v>
      </c>
      <c r="M2990" t="s">
        <v>17014</v>
      </c>
      <c r="N2990" t="s">
        <v>17016</v>
      </c>
    </row>
    <row r="2991" spans="1:14" x14ac:dyDescent="0.25">
      <c r="A2991" s="3">
        <v>2988</v>
      </c>
      <c r="B2991" t="s">
        <v>2100</v>
      </c>
      <c r="C2991" t="s">
        <v>2101</v>
      </c>
      <c r="D2991" t="s">
        <v>2102</v>
      </c>
      <c r="E2991" t="s">
        <v>12</v>
      </c>
      <c r="F2991" t="s">
        <v>2103</v>
      </c>
      <c r="G2991" s="1">
        <v>44062</v>
      </c>
      <c r="H2991" s="1">
        <v>44106</v>
      </c>
      <c r="I2991" s="1">
        <v>44835</v>
      </c>
      <c r="J2991" s="966" t="s">
        <v>17014</v>
      </c>
      <c r="K2991" t="s">
        <v>17015</v>
      </c>
      <c r="L2991" t="s">
        <v>17016</v>
      </c>
      <c r="M2991" t="s">
        <v>17014</v>
      </c>
      <c r="N2991" t="s">
        <v>17016</v>
      </c>
    </row>
    <row r="2992" spans="1:14" x14ac:dyDescent="0.25">
      <c r="A2992" s="3">
        <v>2989</v>
      </c>
      <c r="B2992" t="s">
        <v>2100</v>
      </c>
      <c r="C2992" t="s">
        <v>2101</v>
      </c>
      <c r="D2992" t="s">
        <v>2102</v>
      </c>
      <c r="E2992" t="s">
        <v>12</v>
      </c>
      <c r="F2992" t="s">
        <v>2103</v>
      </c>
      <c r="G2992" s="1">
        <v>44062</v>
      </c>
      <c r="H2992" s="1">
        <v>44106</v>
      </c>
      <c r="I2992" s="1">
        <v>44835</v>
      </c>
      <c r="J2992" s="966" t="s">
        <v>17014</v>
      </c>
      <c r="K2992" t="s">
        <v>17015</v>
      </c>
      <c r="L2992" t="s">
        <v>17016</v>
      </c>
      <c r="M2992" t="s">
        <v>17014</v>
      </c>
      <c r="N2992" t="s">
        <v>17016</v>
      </c>
    </row>
    <row r="2993" spans="1:14" x14ac:dyDescent="0.25">
      <c r="A2993" s="3">
        <v>2990</v>
      </c>
      <c r="B2993" t="s">
        <v>2100</v>
      </c>
      <c r="C2993" t="s">
        <v>2101</v>
      </c>
      <c r="D2993" t="s">
        <v>2102</v>
      </c>
      <c r="E2993" t="s">
        <v>12</v>
      </c>
      <c r="F2993" t="s">
        <v>2103</v>
      </c>
      <c r="G2993" s="1">
        <v>44062</v>
      </c>
      <c r="H2993" s="1">
        <v>44106</v>
      </c>
      <c r="I2993" s="1">
        <v>44835</v>
      </c>
      <c r="J2993" s="966" t="s">
        <v>17966</v>
      </c>
      <c r="K2993" t="s">
        <v>17967</v>
      </c>
      <c r="L2993" t="s">
        <v>17968</v>
      </c>
      <c r="M2993" t="s">
        <v>17966</v>
      </c>
      <c r="N2993" t="s">
        <v>17968</v>
      </c>
    </row>
    <row r="2994" spans="1:14" x14ac:dyDescent="0.25">
      <c r="A2994" s="3">
        <v>2991</v>
      </c>
      <c r="B2994" t="s">
        <v>1923</v>
      </c>
      <c r="C2994" t="s">
        <v>1924</v>
      </c>
      <c r="D2994" t="s">
        <v>1925</v>
      </c>
      <c r="E2994" t="s">
        <v>12</v>
      </c>
      <c r="F2994" t="s">
        <v>1926</v>
      </c>
      <c r="G2994" s="1">
        <v>44014</v>
      </c>
      <c r="H2994" s="1">
        <v>44083</v>
      </c>
      <c r="I2994" s="1">
        <v>45908</v>
      </c>
      <c r="J2994" s="966" t="s">
        <v>7710</v>
      </c>
      <c r="K2994" t="s">
        <v>7712</v>
      </c>
      <c r="L2994" t="s">
        <v>7711</v>
      </c>
      <c r="M2994" t="s">
        <v>7710</v>
      </c>
      <c r="N2994" t="s">
        <v>7711</v>
      </c>
    </row>
    <row r="2995" spans="1:14" x14ac:dyDescent="0.25">
      <c r="A2995" s="3">
        <v>2992</v>
      </c>
      <c r="B2995" t="s">
        <v>1943</v>
      </c>
      <c r="C2995" t="s">
        <v>1944</v>
      </c>
      <c r="D2995" t="s">
        <v>1945</v>
      </c>
      <c r="E2995" t="s">
        <v>12</v>
      </c>
      <c r="F2995" t="s">
        <v>1946</v>
      </c>
      <c r="G2995" s="1">
        <v>44014</v>
      </c>
      <c r="H2995" s="1">
        <v>44083</v>
      </c>
      <c r="I2995" s="1">
        <v>45908</v>
      </c>
      <c r="J2995" s="966" t="s">
        <v>7730</v>
      </c>
      <c r="K2995" t="s">
        <v>7732</v>
      </c>
      <c r="L2995" t="s">
        <v>7731</v>
      </c>
      <c r="M2995" t="s">
        <v>7730</v>
      </c>
      <c r="N2995" t="s">
        <v>7731</v>
      </c>
    </row>
    <row r="2996" spans="1:14" x14ac:dyDescent="0.25">
      <c r="A2996" s="3">
        <v>2993</v>
      </c>
      <c r="B2996" t="s">
        <v>1986</v>
      </c>
      <c r="C2996" t="s">
        <v>1987</v>
      </c>
      <c r="D2996" t="s">
        <v>1988</v>
      </c>
      <c r="E2996" t="s">
        <v>12</v>
      </c>
      <c r="F2996" t="s">
        <v>1989</v>
      </c>
      <c r="G2996" s="1">
        <v>44014</v>
      </c>
      <c r="H2996" s="1">
        <v>44082</v>
      </c>
      <c r="I2996" s="1">
        <v>45907</v>
      </c>
      <c r="J2996" s="966" t="s">
        <v>7752</v>
      </c>
      <c r="K2996" t="s">
        <v>7754</v>
      </c>
      <c r="L2996" t="s">
        <v>7753</v>
      </c>
      <c r="M2996" t="s">
        <v>7752</v>
      </c>
      <c r="N2996" t="s">
        <v>7753</v>
      </c>
    </row>
    <row r="2997" spans="1:14" x14ac:dyDescent="0.25">
      <c r="A2997" s="3">
        <v>2994</v>
      </c>
      <c r="B2997" t="s">
        <v>1995</v>
      </c>
      <c r="C2997" t="s">
        <v>1996</v>
      </c>
      <c r="D2997" t="s">
        <v>1997</v>
      </c>
      <c r="E2997" t="s">
        <v>12</v>
      </c>
      <c r="F2997" t="s">
        <v>1998</v>
      </c>
      <c r="G2997" s="1">
        <v>44014</v>
      </c>
      <c r="H2997" s="1">
        <v>44082</v>
      </c>
      <c r="I2997" s="1">
        <v>45907</v>
      </c>
      <c r="J2997" s="966" t="s">
        <v>7769</v>
      </c>
      <c r="K2997" t="s">
        <v>7771</v>
      </c>
      <c r="L2997" t="s">
        <v>7770</v>
      </c>
      <c r="M2997" t="s">
        <v>7769</v>
      </c>
      <c r="N2997" t="s">
        <v>7770</v>
      </c>
    </row>
    <row r="2998" spans="1:14" x14ac:dyDescent="0.25">
      <c r="A2998" s="3">
        <v>2995</v>
      </c>
      <c r="B2998" t="s">
        <v>2129</v>
      </c>
      <c r="C2998" t="s">
        <v>2130</v>
      </c>
      <c r="D2998" t="s">
        <v>2131</v>
      </c>
      <c r="E2998" t="s">
        <v>12</v>
      </c>
      <c r="F2998" t="s">
        <v>2132</v>
      </c>
      <c r="G2998" s="1">
        <v>44057</v>
      </c>
      <c r="H2998" s="1">
        <v>44060</v>
      </c>
      <c r="I2998" s="1">
        <v>45885</v>
      </c>
      <c r="J2998" s="966" t="s">
        <v>20487</v>
      </c>
      <c r="K2998" t="s">
        <v>20485</v>
      </c>
      <c r="L2998" t="s">
        <v>20488</v>
      </c>
      <c r="M2998">
        <v>6534</v>
      </c>
      <c r="N2998" t="s">
        <v>20486</v>
      </c>
    </row>
    <row r="2999" spans="1:14" x14ac:dyDescent="0.25">
      <c r="A2999" s="3">
        <v>2996</v>
      </c>
      <c r="B2999" t="s">
        <v>2129</v>
      </c>
      <c r="C2999" t="s">
        <v>2130</v>
      </c>
      <c r="D2999" t="s">
        <v>2131</v>
      </c>
      <c r="E2999" t="s">
        <v>12</v>
      </c>
      <c r="F2999" t="s">
        <v>2132</v>
      </c>
      <c r="G2999" s="1">
        <v>44057</v>
      </c>
      <c r="H2999" s="1">
        <v>44060</v>
      </c>
      <c r="I2999" s="1">
        <v>45885</v>
      </c>
      <c r="J2999" s="966" t="s">
        <v>20487</v>
      </c>
      <c r="K2999" t="s">
        <v>20485</v>
      </c>
      <c r="L2999" t="s">
        <v>20488</v>
      </c>
      <c r="M2999" t="s">
        <v>20487</v>
      </c>
      <c r="N2999" t="s">
        <v>20488</v>
      </c>
    </row>
    <row r="3000" spans="1:14" x14ac:dyDescent="0.25">
      <c r="A3000" s="3">
        <v>2997</v>
      </c>
      <c r="B3000" t="s">
        <v>2129</v>
      </c>
      <c r="C3000" t="s">
        <v>2130</v>
      </c>
      <c r="D3000" t="s">
        <v>2131</v>
      </c>
      <c r="E3000" t="s">
        <v>12</v>
      </c>
      <c r="F3000" t="s">
        <v>2132</v>
      </c>
      <c r="G3000" s="1">
        <v>44057</v>
      </c>
      <c r="H3000" s="1">
        <v>44060</v>
      </c>
      <c r="I3000" s="1">
        <v>45885</v>
      </c>
      <c r="J3000" s="966" t="s">
        <v>20548</v>
      </c>
      <c r="K3000" t="s">
        <v>20546</v>
      </c>
      <c r="L3000" t="s">
        <v>20547</v>
      </c>
      <c r="N3000" t="s">
        <v>20547</v>
      </c>
    </row>
    <row r="3001" spans="1:14" x14ac:dyDescent="0.25">
      <c r="A3001" s="3">
        <v>2998</v>
      </c>
      <c r="B3001" t="s">
        <v>2129</v>
      </c>
      <c r="C3001" t="s">
        <v>2130</v>
      </c>
      <c r="D3001" t="s">
        <v>2131</v>
      </c>
      <c r="E3001" t="s">
        <v>12</v>
      </c>
      <c r="F3001" t="s">
        <v>2132</v>
      </c>
      <c r="G3001" s="1">
        <v>44057</v>
      </c>
      <c r="H3001" s="1">
        <v>44060</v>
      </c>
      <c r="I3001" s="1">
        <v>45885</v>
      </c>
      <c r="J3001" s="966" t="s">
        <v>20548</v>
      </c>
      <c r="K3001" t="s">
        <v>20546</v>
      </c>
      <c r="L3001" t="s">
        <v>20547</v>
      </c>
      <c r="M3001" t="s">
        <v>20548</v>
      </c>
      <c r="N3001" t="s">
        <v>20547</v>
      </c>
    </row>
    <row r="3002" spans="1:14" x14ac:dyDescent="0.25">
      <c r="A3002" s="3">
        <v>2999</v>
      </c>
      <c r="B3002" t="s">
        <v>2133</v>
      </c>
      <c r="C3002" t="s">
        <v>2134</v>
      </c>
      <c r="D3002" t="s">
        <v>2135</v>
      </c>
      <c r="E3002" t="s">
        <v>12</v>
      </c>
      <c r="F3002" t="s">
        <v>2136</v>
      </c>
      <c r="G3002" s="1">
        <v>44057</v>
      </c>
      <c r="H3002" s="1">
        <v>44060</v>
      </c>
      <c r="I3002" s="1">
        <v>45885</v>
      </c>
      <c r="J3002" s="966" t="s">
        <v>20551</v>
      </c>
      <c r="K3002" t="s">
        <v>20549</v>
      </c>
      <c r="L3002" t="s">
        <v>20550</v>
      </c>
      <c r="N3002" t="s">
        <v>20550</v>
      </c>
    </row>
    <row r="3003" spans="1:14" x14ac:dyDescent="0.25">
      <c r="A3003" s="3">
        <v>3000</v>
      </c>
      <c r="B3003" t="s">
        <v>2133</v>
      </c>
      <c r="C3003" t="s">
        <v>2134</v>
      </c>
      <c r="D3003" t="s">
        <v>2135</v>
      </c>
      <c r="E3003" t="s">
        <v>12</v>
      </c>
      <c r="F3003" t="s">
        <v>2136</v>
      </c>
      <c r="G3003" s="1">
        <v>44057</v>
      </c>
      <c r="H3003" s="1">
        <v>44060</v>
      </c>
      <c r="I3003" s="1">
        <v>45885</v>
      </c>
      <c r="J3003" s="966" t="s">
        <v>20551</v>
      </c>
      <c r="K3003" t="s">
        <v>20549</v>
      </c>
      <c r="L3003" t="s">
        <v>20550</v>
      </c>
      <c r="M3003" t="s">
        <v>20551</v>
      </c>
      <c r="N3003" t="s">
        <v>20550</v>
      </c>
    </row>
    <row r="3004" spans="1:14" x14ac:dyDescent="0.25">
      <c r="A3004" s="3">
        <v>3001</v>
      </c>
      <c r="B3004" t="s">
        <v>2133</v>
      </c>
      <c r="C3004" t="s">
        <v>2134</v>
      </c>
      <c r="D3004" t="s">
        <v>2135</v>
      </c>
      <c r="E3004" t="s">
        <v>12</v>
      </c>
      <c r="F3004" t="s">
        <v>2136</v>
      </c>
      <c r="G3004" s="1">
        <v>44057</v>
      </c>
      <c r="H3004" s="1">
        <v>44060</v>
      </c>
      <c r="I3004" s="1">
        <v>45885</v>
      </c>
      <c r="J3004" s="966" t="s">
        <v>20554</v>
      </c>
      <c r="K3004" t="s">
        <v>20552</v>
      </c>
      <c r="L3004" t="s">
        <v>20553</v>
      </c>
      <c r="N3004" t="s">
        <v>20553</v>
      </c>
    </row>
    <row r="3005" spans="1:14" x14ac:dyDescent="0.25">
      <c r="A3005" s="3">
        <v>3002</v>
      </c>
      <c r="B3005" t="s">
        <v>2133</v>
      </c>
      <c r="C3005" t="s">
        <v>2134</v>
      </c>
      <c r="D3005" t="s">
        <v>2135</v>
      </c>
      <c r="E3005" t="s">
        <v>12</v>
      </c>
      <c r="F3005" t="s">
        <v>2136</v>
      </c>
      <c r="G3005" s="1">
        <v>44057</v>
      </c>
      <c r="H3005" s="1">
        <v>44060</v>
      </c>
      <c r="I3005" s="1">
        <v>45885</v>
      </c>
      <c r="J3005" s="966" t="s">
        <v>20554</v>
      </c>
      <c r="K3005" t="s">
        <v>20552</v>
      </c>
      <c r="L3005" t="s">
        <v>20553</v>
      </c>
      <c r="M3005" t="s">
        <v>20554</v>
      </c>
      <c r="N3005" t="s">
        <v>20553</v>
      </c>
    </row>
    <row r="3006" spans="1:14" x14ac:dyDescent="0.25">
      <c r="A3006" s="3">
        <v>3003</v>
      </c>
      <c r="B3006" t="s">
        <v>2133</v>
      </c>
      <c r="C3006" t="s">
        <v>2134</v>
      </c>
      <c r="D3006" t="s">
        <v>2135</v>
      </c>
      <c r="E3006" t="s">
        <v>12</v>
      </c>
      <c r="F3006" t="s">
        <v>2136</v>
      </c>
      <c r="G3006" s="1">
        <v>44057</v>
      </c>
      <c r="H3006" s="1">
        <v>44060</v>
      </c>
      <c r="I3006" s="1">
        <v>45885</v>
      </c>
      <c r="J3006" s="966" t="s">
        <v>20557</v>
      </c>
      <c r="K3006" t="s">
        <v>20555</v>
      </c>
      <c r="L3006" t="s">
        <v>20556</v>
      </c>
      <c r="N3006" t="s">
        <v>20556</v>
      </c>
    </row>
    <row r="3007" spans="1:14" x14ac:dyDescent="0.25">
      <c r="A3007" s="3">
        <v>3004</v>
      </c>
      <c r="B3007" t="s">
        <v>2133</v>
      </c>
      <c r="C3007" t="s">
        <v>2134</v>
      </c>
      <c r="D3007" t="s">
        <v>2135</v>
      </c>
      <c r="E3007" t="s">
        <v>12</v>
      </c>
      <c r="F3007" t="s">
        <v>2136</v>
      </c>
      <c r="G3007" s="1">
        <v>44057</v>
      </c>
      <c r="H3007" s="1">
        <v>44060</v>
      </c>
      <c r="I3007" s="1">
        <v>45885</v>
      </c>
      <c r="J3007" s="966" t="s">
        <v>20557</v>
      </c>
      <c r="K3007" t="s">
        <v>20555</v>
      </c>
      <c r="L3007" t="s">
        <v>20556</v>
      </c>
      <c r="M3007" t="s">
        <v>20557</v>
      </c>
      <c r="N3007" t="s">
        <v>20556</v>
      </c>
    </row>
    <row r="3008" spans="1:14" x14ac:dyDescent="0.25">
      <c r="A3008" s="3">
        <v>3005</v>
      </c>
      <c r="B3008" t="s">
        <v>2068</v>
      </c>
      <c r="C3008" t="s">
        <v>2069</v>
      </c>
      <c r="D3008" t="s">
        <v>2070</v>
      </c>
      <c r="E3008" t="s">
        <v>12</v>
      </c>
      <c r="F3008" t="s">
        <v>2071</v>
      </c>
      <c r="G3008" s="1">
        <v>44055</v>
      </c>
      <c r="H3008" s="1">
        <v>44062</v>
      </c>
      <c r="I3008" s="1">
        <v>45156</v>
      </c>
      <c r="J3008" s="966" t="s">
        <v>10793</v>
      </c>
      <c r="K3008" t="s">
        <v>10795</v>
      </c>
      <c r="L3008" t="s">
        <v>10794</v>
      </c>
      <c r="M3008" t="s">
        <v>10793</v>
      </c>
      <c r="N3008" t="s">
        <v>10794</v>
      </c>
    </row>
    <row r="3009" spans="1:14" x14ac:dyDescent="0.25">
      <c r="A3009" s="3">
        <v>3006</v>
      </c>
      <c r="B3009" t="s">
        <v>2068</v>
      </c>
      <c r="C3009" t="s">
        <v>2069</v>
      </c>
      <c r="D3009" t="s">
        <v>2070</v>
      </c>
      <c r="E3009" t="s">
        <v>12</v>
      </c>
      <c r="F3009" t="s">
        <v>2071</v>
      </c>
      <c r="G3009" s="1">
        <v>44055</v>
      </c>
      <c r="H3009" s="1">
        <v>44062</v>
      </c>
      <c r="I3009" s="1">
        <v>45156</v>
      </c>
      <c r="J3009" s="966" t="s">
        <v>10801</v>
      </c>
      <c r="K3009" t="s">
        <v>10803</v>
      </c>
      <c r="L3009" t="s">
        <v>10802</v>
      </c>
      <c r="M3009" t="s">
        <v>10801</v>
      </c>
      <c r="N3009" t="s">
        <v>10802</v>
      </c>
    </row>
    <row r="3010" spans="1:14" x14ac:dyDescent="0.25">
      <c r="A3010" s="3">
        <v>3007</v>
      </c>
      <c r="B3010" t="s">
        <v>2068</v>
      </c>
      <c r="C3010" t="s">
        <v>2069</v>
      </c>
      <c r="D3010" t="s">
        <v>2070</v>
      </c>
      <c r="E3010" t="s">
        <v>12</v>
      </c>
      <c r="F3010" t="s">
        <v>2071</v>
      </c>
      <c r="G3010" s="1">
        <v>44055</v>
      </c>
      <c r="H3010" s="1">
        <v>44062</v>
      </c>
      <c r="I3010" s="1">
        <v>45156</v>
      </c>
      <c r="J3010" s="966" t="s">
        <v>10807</v>
      </c>
      <c r="K3010" t="s">
        <v>10809</v>
      </c>
      <c r="L3010" t="s">
        <v>10808</v>
      </c>
      <c r="M3010" t="s">
        <v>10807</v>
      </c>
      <c r="N3010" t="s">
        <v>10808</v>
      </c>
    </row>
    <row r="3011" spans="1:14" x14ac:dyDescent="0.25">
      <c r="A3011" s="3">
        <v>3008</v>
      </c>
      <c r="B3011" t="s">
        <v>2068</v>
      </c>
      <c r="C3011" t="s">
        <v>2069</v>
      </c>
      <c r="D3011" t="s">
        <v>2070</v>
      </c>
      <c r="E3011" t="s">
        <v>12</v>
      </c>
      <c r="F3011" t="s">
        <v>2071</v>
      </c>
      <c r="G3011" s="1">
        <v>44055</v>
      </c>
      <c r="H3011" s="1">
        <v>44062</v>
      </c>
      <c r="I3011" s="1">
        <v>45156</v>
      </c>
      <c r="J3011" s="966" t="s">
        <v>10813</v>
      </c>
      <c r="K3011" t="s">
        <v>10815</v>
      </c>
      <c r="L3011" t="s">
        <v>10814</v>
      </c>
      <c r="M3011" t="s">
        <v>10813</v>
      </c>
      <c r="N3011" t="s">
        <v>10814</v>
      </c>
    </row>
    <row r="3012" spans="1:14" x14ac:dyDescent="0.25">
      <c r="A3012" s="3">
        <v>3009</v>
      </c>
      <c r="B3012" t="s">
        <v>2068</v>
      </c>
      <c r="C3012" t="s">
        <v>2069</v>
      </c>
      <c r="D3012" t="s">
        <v>2070</v>
      </c>
      <c r="E3012" t="s">
        <v>12</v>
      </c>
      <c r="F3012" t="s">
        <v>2071</v>
      </c>
      <c r="G3012" s="1">
        <v>44055</v>
      </c>
      <c r="H3012" s="1">
        <v>44062</v>
      </c>
      <c r="I3012" s="1">
        <v>45156</v>
      </c>
      <c r="J3012" s="966" t="s">
        <v>10819</v>
      </c>
      <c r="K3012" t="s">
        <v>10821</v>
      </c>
      <c r="L3012" t="s">
        <v>10820</v>
      </c>
      <c r="M3012" t="s">
        <v>10819</v>
      </c>
      <c r="N3012" t="s">
        <v>10820</v>
      </c>
    </row>
    <row r="3013" spans="1:14" x14ac:dyDescent="0.25">
      <c r="A3013" s="3">
        <v>3010</v>
      </c>
      <c r="B3013" t="s">
        <v>2196</v>
      </c>
      <c r="C3013" t="s">
        <v>2197</v>
      </c>
      <c r="D3013" t="s">
        <v>2198</v>
      </c>
      <c r="E3013" t="s">
        <v>12</v>
      </c>
      <c r="F3013" t="s">
        <v>2199</v>
      </c>
      <c r="G3013" s="1">
        <v>44077</v>
      </c>
      <c r="H3013" s="1">
        <v>44079</v>
      </c>
      <c r="I3013" s="1">
        <v>45173</v>
      </c>
      <c r="J3013" s="966" t="s">
        <v>16084</v>
      </c>
      <c r="K3013" t="s">
        <v>12825</v>
      </c>
      <c r="L3013" t="s">
        <v>12824</v>
      </c>
      <c r="M3013" t="s">
        <v>16084</v>
      </c>
      <c r="N3013" t="s">
        <v>12824</v>
      </c>
    </row>
    <row r="3014" spans="1:14" x14ac:dyDescent="0.25">
      <c r="A3014" s="3">
        <v>3011</v>
      </c>
      <c r="B3014" t="s">
        <v>2196</v>
      </c>
      <c r="C3014" t="s">
        <v>2197</v>
      </c>
      <c r="D3014" t="s">
        <v>2198</v>
      </c>
      <c r="E3014" t="s">
        <v>12</v>
      </c>
      <c r="F3014" t="s">
        <v>2199</v>
      </c>
      <c r="G3014" s="1">
        <v>44077</v>
      </c>
      <c r="H3014" s="1">
        <v>44079</v>
      </c>
      <c r="I3014" s="1">
        <v>45173</v>
      </c>
      <c r="J3014" s="966" t="s">
        <v>16084</v>
      </c>
      <c r="K3014" t="s">
        <v>12825</v>
      </c>
      <c r="L3014" t="s">
        <v>12824</v>
      </c>
      <c r="M3014" t="s">
        <v>12823</v>
      </c>
      <c r="N3014" t="s">
        <v>12824</v>
      </c>
    </row>
    <row r="3015" spans="1:14" x14ac:dyDescent="0.25">
      <c r="A3015" s="3">
        <v>3012</v>
      </c>
      <c r="B3015" t="s">
        <v>2196</v>
      </c>
      <c r="C3015" t="s">
        <v>2197</v>
      </c>
      <c r="D3015" t="s">
        <v>2198</v>
      </c>
      <c r="E3015" t="s">
        <v>12</v>
      </c>
      <c r="F3015" t="s">
        <v>2199</v>
      </c>
      <c r="G3015" s="1">
        <v>44077</v>
      </c>
      <c r="H3015" s="1">
        <v>44079</v>
      </c>
      <c r="I3015" s="1">
        <v>45173</v>
      </c>
      <c r="J3015" s="966" t="s">
        <v>16084</v>
      </c>
      <c r="K3015" t="s">
        <v>12825</v>
      </c>
      <c r="L3015" t="s">
        <v>12824</v>
      </c>
      <c r="M3015" t="s">
        <v>12823</v>
      </c>
      <c r="N3015" t="s">
        <v>12824</v>
      </c>
    </row>
    <row r="3016" spans="1:14" x14ac:dyDescent="0.25">
      <c r="A3016" s="3">
        <v>3013</v>
      </c>
      <c r="B3016" t="s">
        <v>2200</v>
      </c>
      <c r="C3016" t="s">
        <v>2201</v>
      </c>
      <c r="D3016" t="s">
        <v>2202</v>
      </c>
      <c r="E3016" t="s">
        <v>12</v>
      </c>
      <c r="F3016" t="s">
        <v>2203</v>
      </c>
      <c r="G3016" s="1">
        <v>44077</v>
      </c>
      <c r="H3016" s="1">
        <v>44081</v>
      </c>
      <c r="I3016" s="1">
        <v>45175</v>
      </c>
      <c r="J3016" s="966" t="s">
        <v>12829</v>
      </c>
      <c r="K3016" t="s">
        <v>12832</v>
      </c>
      <c r="L3016" t="s">
        <v>12831</v>
      </c>
      <c r="M3016" t="s">
        <v>12829</v>
      </c>
      <c r="N3016" t="s">
        <v>12831</v>
      </c>
    </row>
    <row r="3017" spans="1:14" x14ac:dyDescent="0.25">
      <c r="A3017" s="3">
        <v>3014</v>
      </c>
      <c r="B3017" t="s">
        <v>2200</v>
      </c>
      <c r="C3017" t="s">
        <v>2201</v>
      </c>
      <c r="D3017" t="s">
        <v>2202</v>
      </c>
      <c r="E3017" t="s">
        <v>12</v>
      </c>
      <c r="F3017" t="s">
        <v>2203</v>
      </c>
      <c r="G3017" s="1">
        <v>44077</v>
      </c>
      <c r="H3017" s="1">
        <v>44081</v>
      </c>
      <c r="I3017" s="1">
        <v>45175</v>
      </c>
      <c r="J3017" s="966" t="s">
        <v>12829</v>
      </c>
      <c r="K3017" t="s">
        <v>12832</v>
      </c>
      <c r="L3017" t="s">
        <v>12831</v>
      </c>
      <c r="M3017" t="s">
        <v>12829</v>
      </c>
      <c r="N3017" t="s">
        <v>12831</v>
      </c>
    </row>
    <row r="3018" spans="1:14" x14ac:dyDescent="0.25">
      <c r="A3018" s="3">
        <v>3015</v>
      </c>
      <c r="B3018" t="s">
        <v>2200</v>
      </c>
      <c r="C3018" t="s">
        <v>2201</v>
      </c>
      <c r="D3018" t="s">
        <v>2202</v>
      </c>
      <c r="E3018" t="s">
        <v>12</v>
      </c>
      <c r="F3018" t="s">
        <v>2203</v>
      </c>
      <c r="G3018" s="1">
        <v>44077</v>
      </c>
      <c r="H3018" s="1">
        <v>44081</v>
      </c>
      <c r="I3018" s="1">
        <v>45175</v>
      </c>
      <c r="J3018" s="966" t="s">
        <v>12829</v>
      </c>
      <c r="K3018" t="s">
        <v>12832</v>
      </c>
      <c r="L3018" t="s">
        <v>12831</v>
      </c>
      <c r="M3018" t="s">
        <v>12829</v>
      </c>
      <c r="N3018" t="s">
        <v>12831</v>
      </c>
    </row>
    <row r="3019" spans="1:14" x14ac:dyDescent="0.25">
      <c r="A3019" s="3">
        <v>3016</v>
      </c>
      <c r="B3019" t="s">
        <v>2149</v>
      </c>
      <c r="C3019" t="s">
        <v>2150</v>
      </c>
      <c r="D3019" t="s">
        <v>2151</v>
      </c>
      <c r="E3019" t="s">
        <v>12</v>
      </c>
      <c r="F3019" t="s">
        <v>2152</v>
      </c>
      <c r="G3019" s="1">
        <v>44063</v>
      </c>
      <c r="H3019" s="1">
        <v>44064</v>
      </c>
      <c r="I3019" s="1">
        <v>45158</v>
      </c>
      <c r="J3019" s="966" t="s">
        <v>12833</v>
      </c>
      <c r="K3019" t="s">
        <v>12836</v>
      </c>
      <c r="L3019" t="s">
        <v>12835</v>
      </c>
      <c r="M3019" t="s">
        <v>12833</v>
      </c>
      <c r="N3019" t="s">
        <v>12835</v>
      </c>
    </row>
    <row r="3020" spans="1:14" x14ac:dyDescent="0.25">
      <c r="A3020" s="3">
        <v>3017</v>
      </c>
      <c r="B3020" t="s">
        <v>2149</v>
      </c>
      <c r="C3020" t="s">
        <v>2150</v>
      </c>
      <c r="D3020" t="s">
        <v>2151</v>
      </c>
      <c r="E3020" t="s">
        <v>12</v>
      </c>
      <c r="F3020" t="s">
        <v>2152</v>
      </c>
      <c r="G3020" s="1">
        <v>44063</v>
      </c>
      <c r="H3020" s="1">
        <v>44064</v>
      </c>
      <c r="I3020" s="1">
        <v>45158</v>
      </c>
      <c r="J3020" s="966" t="s">
        <v>12833</v>
      </c>
      <c r="K3020" t="s">
        <v>12836</v>
      </c>
      <c r="L3020" t="s">
        <v>12835</v>
      </c>
      <c r="M3020" t="s">
        <v>12833</v>
      </c>
      <c r="N3020" t="s">
        <v>12835</v>
      </c>
    </row>
    <row r="3021" spans="1:14" x14ac:dyDescent="0.25">
      <c r="A3021" s="3">
        <v>3018</v>
      </c>
      <c r="B3021" t="s">
        <v>2149</v>
      </c>
      <c r="C3021" t="s">
        <v>2150</v>
      </c>
      <c r="D3021" t="s">
        <v>2151</v>
      </c>
      <c r="E3021" t="s">
        <v>12</v>
      </c>
      <c r="F3021" t="s">
        <v>2152</v>
      </c>
      <c r="G3021" s="1">
        <v>44063</v>
      </c>
      <c r="H3021" s="1">
        <v>44064</v>
      </c>
      <c r="I3021" s="1">
        <v>45158</v>
      </c>
      <c r="J3021" s="966" t="s">
        <v>12833</v>
      </c>
      <c r="K3021" t="s">
        <v>12836</v>
      </c>
      <c r="L3021" t="s">
        <v>12835</v>
      </c>
      <c r="M3021" t="s">
        <v>12833</v>
      </c>
      <c r="N3021" t="s">
        <v>12835</v>
      </c>
    </row>
    <row r="3022" spans="1:14" x14ac:dyDescent="0.25">
      <c r="A3022" s="3">
        <v>3019</v>
      </c>
      <c r="B3022" t="s">
        <v>2145</v>
      </c>
      <c r="C3022" t="s">
        <v>2146</v>
      </c>
      <c r="D3022" t="s">
        <v>2147</v>
      </c>
      <c r="E3022" t="s">
        <v>12</v>
      </c>
      <c r="F3022" t="s">
        <v>2148</v>
      </c>
      <c r="G3022" s="1">
        <v>44063</v>
      </c>
      <c r="H3022" s="1">
        <v>44065</v>
      </c>
      <c r="I3022" s="1">
        <v>45159</v>
      </c>
      <c r="J3022" s="966" t="s">
        <v>10895</v>
      </c>
      <c r="K3022" t="s">
        <v>10897</v>
      </c>
      <c r="L3022" t="s">
        <v>10896</v>
      </c>
      <c r="M3022" t="s">
        <v>10895</v>
      </c>
      <c r="N3022" t="s">
        <v>10896</v>
      </c>
    </row>
    <row r="3023" spans="1:14" x14ac:dyDescent="0.25">
      <c r="A3023" s="3">
        <v>3020</v>
      </c>
      <c r="B3023" t="s">
        <v>2145</v>
      </c>
      <c r="C3023" t="s">
        <v>2146</v>
      </c>
      <c r="D3023" t="s">
        <v>2147</v>
      </c>
      <c r="E3023" t="s">
        <v>12</v>
      </c>
      <c r="F3023" t="s">
        <v>2148</v>
      </c>
      <c r="G3023" s="1">
        <v>44063</v>
      </c>
      <c r="H3023" s="1">
        <v>44065</v>
      </c>
      <c r="I3023" s="1">
        <v>45159</v>
      </c>
      <c r="J3023" s="966" t="s">
        <v>10903</v>
      </c>
      <c r="K3023" t="s">
        <v>10905</v>
      </c>
      <c r="L3023" t="s">
        <v>10904</v>
      </c>
      <c r="M3023" t="s">
        <v>10903</v>
      </c>
      <c r="N3023" t="s">
        <v>10904</v>
      </c>
    </row>
    <row r="3024" spans="1:14" x14ac:dyDescent="0.25">
      <c r="A3024" s="3">
        <v>3021</v>
      </c>
      <c r="B3024" t="s">
        <v>2149</v>
      </c>
      <c r="C3024" t="s">
        <v>2150</v>
      </c>
      <c r="D3024" t="s">
        <v>2151</v>
      </c>
      <c r="E3024" t="s">
        <v>12</v>
      </c>
      <c r="F3024" t="s">
        <v>2152</v>
      </c>
      <c r="G3024" s="1">
        <v>44063</v>
      </c>
      <c r="H3024" s="1">
        <v>44064</v>
      </c>
      <c r="I3024" s="1">
        <v>45158</v>
      </c>
      <c r="J3024" s="966" t="s">
        <v>10909</v>
      </c>
      <c r="K3024" t="s">
        <v>10911</v>
      </c>
      <c r="L3024" t="s">
        <v>10910</v>
      </c>
      <c r="M3024" t="s">
        <v>10909</v>
      </c>
      <c r="N3024" t="s">
        <v>10910</v>
      </c>
    </row>
    <row r="3025" spans="1:14" x14ac:dyDescent="0.25">
      <c r="A3025" s="3">
        <v>3022</v>
      </c>
      <c r="B3025" t="s">
        <v>2154</v>
      </c>
      <c r="C3025" t="s">
        <v>2155</v>
      </c>
      <c r="D3025" t="s">
        <v>2156</v>
      </c>
      <c r="E3025" t="s">
        <v>12</v>
      </c>
      <c r="F3025" t="s">
        <v>2157</v>
      </c>
      <c r="G3025" s="1">
        <v>44063</v>
      </c>
      <c r="H3025" s="1">
        <v>44064</v>
      </c>
      <c r="I3025" s="1">
        <v>45158</v>
      </c>
      <c r="J3025" s="966" t="s">
        <v>10917</v>
      </c>
      <c r="K3025" t="s">
        <v>10919</v>
      </c>
      <c r="L3025" t="s">
        <v>10918</v>
      </c>
      <c r="M3025" t="s">
        <v>10917</v>
      </c>
      <c r="N3025" t="s">
        <v>10918</v>
      </c>
    </row>
    <row r="3026" spans="1:14" x14ac:dyDescent="0.25">
      <c r="A3026" s="3">
        <v>3023</v>
      </c>
      <c r="B3026" t="s">
        <v>2216</v>
      </c>
      <c r="C3026" t="s">
        <v>2217</v>
      </c>
      <c r="D3026" t="s">
        <v>2218</v>
      </c>
      <c r="E3026" t="s">
        <v>12</v>
      </c>
      <c r="F3026" t="s">
        <v>2219</v>
      </c>
      <c r="G3026" s="1">
        <v>44061</v>
      </c>
      <c r="H3026" s="1">
        <v>44064</v>
      </c>
      <c r="I3026" s="1">
        <v>45524</v>
      </c>
      <c r="J3026" s="966" t="s">
        <v>11740</v>
      </c>
      <c r="K3026" t="s">
        <v>11742</v>
      </c>
      <c r="L3026" t="s">
        <v>11741</v>
      </c>
      <c r="M3026" t="s">
        <v>11740</v>
      </c>
      <c r="N3026" t="s">
        <v>11741</v>
      </c>
    </row>
    <row r="3027" spans="1:14" x14ac:dyDescent="0.25">
      <c r="A3027" s="3">
        <v>3024</v>
      </c>
      <c r="B3027" t="s">
        <v>2216</v>
      </c>
      <c r="C3027" t="s">
        <v>2217</v>
      </c>
      <c r="D3027" t="s">
        <v>2218</v>
      </c>
      <c r="E3027" t="s">
        <v>12</v>
      </c>
      <c r="F3027" t="s">
        <v>2219</v>
      </c>
      <c r="G3027" s="1">
        <v>44061</v>
      </c>
      <c r="H3027" s="1">
        <v>44064</v>
      </c>
      <c r="I3027" s="1">
        <v>45524</v>
      </c>
      <c r="J3027" s="966" t="s">
        <v>11740</v>
      </c>
      <c r="K3027" t="s">
        <v>11742</v>
      </c>
      <c r="L3027" t="s">
        <v>11741</v>
      </c>
      <c r="M3027" t="s">
        <v>11740</v>
      </c>
      <c r="N3027" t="s">
        <v>11741</v>
      </c>
    </row>
    <row r="3028" spans="1:14" x14ac:dyDescent="0.25">
      <c r="A3028" s="3">
        <v>3025</v>
      </c>
      <c r="B3028" t="s">
        <v>2208</v>
      </c>
      <c r="C3028" t="s">
        <v>2209</v>
      </c>
      <c r="D3028" t="s">
        <v>2210</v>
      </c>
      <c r="E3028" t="s">
        <v>12</v>
      </c>
      <c r="F3028" t="s">
        <v>2211</v>
      </c>
      <c r="G3028" s="1">
        <v>44061</v>
      </c>
      <c r="H3028" s="1">
        <v>44062</v>
      </c>
      <c r="I3028" s="1">
        <v>45522</v>
      </c>
      <c r="J3028" s="966" t="s">
        <v>11728</v>
      </c>
      <c r="K3028" t="s">
        <v>11730</v>
      </c>
      <c r="L3028" t="s">
        <v>11729</v>
      </c>
      <c r="M3028" t="s">
        <v>11728</v>
      </c>
      <c r="N3028" t="s">
        <v>11729</v>
      </c>
    </row>
    <row r="3029" spans="1:14" x14ac:dyDescent="0.25">
      <c r="A3029" s="3">
        <v>3026</v>
      </c>
      <c r="B3029" t="s">
        <v>2208</v>
      </c>
      <c r="C3029" t="s">
        <v>2209</v>
      </c>
      <c r="D3029" t="s">
        <v>2210</v>
      </c>
      <c r="E3029" t="s">
        <v>12</v>
      </c>
      <c r="F3029" t="s">
        <v>2211</v>
      </c>
      <c r="G3029" s="1">
        <v>44061</v>
      </c>
      <c r="H3029" s="1">
        <v>44062</v>
      </c>
      <c r="I3029" s="1">
        <v>45522</v>
      </c>
      <c r="J3029" s="966" t="s">
        <v>11728</v>
      </c>
      <c r="K3029" t="s">
        <v>11730</v>
      </c>
      <c r="L3029" t="s">
        <v>11729</v>
      </c>
      <c r="M3029" t="s">
        <v>11728</v>
      </c>
      <c r="N3029" t="s">
        <v>11729</v>
      </c>
    </row>
    <row r="3030" spans="1:14" x14ac:dyDescent="0.25">
      <c r="A3030" s="3">
        <v>3027</v>
      </c>
      <c r="B3030" t="s">
        <v>2212</v>
      </c>
      <c r="C3030" t="s">
        <v>2213</v>
      </c>
      <c r="D3030" t="s">
        <v>2214</v>
      </c>
      <c r="E3030" t="s">
        <v>12</v>
      </c>
      <c r="F3030" t="s">
        <v>2215</v>
      </c>
      <c r="G3030" s="1">
        <v>44061</v>
      </c>
      <c r="H3030" s="1">
        <v>44062</v>
      </c>
      <c r="I3030" s="1">
        <v>45522</v>
      </c>
      <c r="J3030" s="966" t="s">
        <v>11734</v>
      </c>
      <c r="K3030" t="s">
        <v>11736</v>
      </c>
      <c r="L3030" t="s">
        <v>11735</v>
      </c>
      <c r="M3030" t="s">
        <v>11734</v>
      </c>
      <c r="N3030" t="s">
        <v>11735</v>
      </c>
    </row>
    <row r="3031" spans="1:14" x14ac:dyDescent="0.25">
      <c r="A3031" s="3">
        <v>3028</v>
      </c>
      <c r="B3031" t="s">
        <v>2212</v>
      </c>
      <c r="C3031" t="s">
        <v>2213</v>
      </c>
      <c r="D3031" t="s">
        <v>2214</v>
      </c>
      <c r="E3031" t="s">
        <v>12</v>
      </c>
      <c r="F3031" t="s">
        <v>2215</v>
      </c>
      <c r="G3031" s="1">
        <v>44061</v>
      </c>
      <c r="H3031" s="1">
        <v>44062</v>
      </c>
      <c r="I3031" s="1">
        <v>45522</v>
      </c>
      <c r="J3031" s="966" t="s">
        <v>11734</v>
      </c>
      <c r="K3031" t="s">
        <v>11736</v>
      </c>
      <c r="L3031" t="s">
        <v>11735</v>
      </c>
      <c r="M3031" t="s">
        <v>11734</v>
      </c>
      <c r="N3031" t="s">
        <v>11735</v>
      </c>
    </row>
    <row r="3032" spans="1:14" x14ac:dyDescent="0.25">
      <c r="A3032" s="3">
        <v>3029</v>
      </c>
      <c r="B3032" t="s">
        <v>2112</v>
      </c>
      <c r="C3032" t="s">
        <v>2113</v>
      </c>
      <c r="D3032" t="s">
        <v>2114</v>
      </c>
      <c r="E3032" t="s">
        <v>12</v>
      </c>
      <c r="F3032" t="s">
        <v>2115</v>
      </c>
      <c r="G3032" s="1">
        <v>44067</v>
      </c>
      <c r="H3032" s="1">
        <v>44076</v>
      </c>
      <c r="I3032" s="1">
        <v>44805</v>
      </c>
      <c r="J3032" s="966" t="s">
        <v>10018</v>
      </c>
      <c r="K3032" t="s">
        <v>10020</v>
      </c>
      <c r="L3032" t="s">
        <v>10019</v>
      </c>
      <c r="M3032" t="s">
        <v>10018</v>
      </c>
      <c r="N3032" t="s">
        <v>10019</v>
      </c>
    </row>
    <row r="3033" spans="1:14" x14ac:dyDescent="0.25">
      <c r="A3033" s="3">
        <v>3030</v>
      </c>
      <c r="B3033" t="s">
        <v>2096</v>
      </c>
      <c r="C3033" t="s">
        <v>2097</v>
      </c>
      <c r="D3033" t="s">
        <v>2098</v>
      </c>
      <c r="E3033" t="s">
        <v>12</v>
      </c>
      <c r="F3033" t="s">
        <v>2099</v>
      </c>
      <c r="G3033" s="1">
        <v>44061</v>
      </c>
      <c r="H3033" s="1">
        <v>44083</v>
      </c>
      <c r="I3033" s="1">
        <v>45177</v>
      </c>
      <c r="J3033" s="966" t="s">
        <v>9338</v>
      </c>
      <c r="K3033" t="s">
        <v>9340</v>
      </c>
      <c r="L3033" t="s">
        <v>9339</v>
      </c>
      <c r="M3033" t="s">
        <v>9338</v>
      </c>
      <c r="N3033" t="s">
        <v>9339</v>
      </c>
    </row>
    <row r="3034" spans="1:14" x14ac:dyDescent="0.25">
      <c r="A3034" s="3">
        <v>3031</v>
      </c>
      <c r="B3034" t="s">
        <v>2220</v>
      </c>
      <c r="C3034" t="s">
        <v>2221</v>
      </c>
      <c r="D3034" t="s">
        <v>2222</v>
      </c>
      <c r="E3034" t="s">
        <v>12</v>
      </c>
      <c r="F3034" t="s">
        <v>2223</v>
      </c>
      <c r="G3034" s="1">
        <v>44088</v>
      </c>
      <c r="H3034" s="1">
        <v>44091</v>
      </c>
      <c r="I3034" s="1">
        <v>45185</v>
      </c>
      <c r="J3034" s="966" t="s">
        <v>21712</v>
      </c>
      <c r="K3034" t="s">
        <v>21713</v>
      </c>
      <c r="L3034" t="s">
        <v>21714</v>
      </c>
      <c r="M3034" t="s">
        <v>21712</v>
      </c>
      <c r="N3034" t="s">
        <v>21714</v>
      </c>
    </row>
    <row r="3035" spans="1:14" x14ac:dyDescent="0.25">
      <c r="A3035" s="3">
        <v>3032</v>
      </c>
      <c r="B3035" t="s">
        <v>2220</v>
      </c>
      <c r="C3035" t="s">
        <v>2221</v>
      </c>
      <c r="D3035" t="s">
        <v>2222</v>
      </c>
      <c r="E3035" t="s">
        <v>12</v>
      </c>
      <c r="F3035" t="s">
        <v>2223</v>
      </c>
      <c r="G3035" s="1">
        <v>44088</v>
      </c>
      <c r="H3035" s="1">
        <v>44091</v>
      </c>
      <c r="I3035" s="1">
        <v>45185</v>
      </c>
      <c r="J3035" s="966" t="s">
        <v>21715</v>
      </c>
      <c r="K3035" t="s">
        <v>21716</v>
      </c>
      <c r="L3035" t="s">
        <v>21717</v>
      </c>
      <c r="M3035" t="s">
        <v>21715</v>
      </c>
      <c r="N3035" t="s">
        <v>21717</v>
      </c>
    </row>
    <row r="3036" spans="1:14" x14ac:dyDescent="0.25">
      <c r="A3036" s="3">
        <v>3033</v>
      </c>
      <c r="B3036" t="s">
        <v>1999</v>
      </c>
      <c r="C3036" t="s">
        <v>2000</v>
      </c>
      <c r="D3036" t="s">
        <v>2001</v>
      </c>
      <c r="E3036" t="s">
        <v>12</v>
      </c>
      <c r="F3036" t="s">
        <v>2002</v>
      </c>
      <c r="G3036" s="1">
        <v>44014</v>
      </c>
      <c r="H3036" s="1">
        <v>44083</v>
      </c>
      <c r="I3036" s="1">
        <v>45908</v>
      </c>
      <c r="J3036" s="966" t="s">
        <v>7775</v>
      </c>
      <c r="K3036" t="s">
        <v>7777</v>
      </c>
      <c r="L3036" t="s">
        <v>7776</v>
      </c>
      <c r="M3036" t="s">
        <v>7775</v>
      </c>
      <c r="N3036" t="s">
        <v>7776</v>
      </c>
    </row>
    <row r="3037" spans="1:14" x14ac:dyDescent="0.25">
      <c r="A3037" s="3">
        <v>3034</v>
      </c>
      <c r="B3037" t="s">
        <v>2180</v>
      </c>
      <c r="C3037" t="s">
        <v>2181</v>
      </c>
      <c r="D3037" t="s">
        <v>2182</v>
      </c>
      <c r="E3037" t="s">
        <v>12</v>
      </c>
      <c r="F3037" t="s">
        <v>2183</v>
      </c>
      <c r="G3037" s="1">
        <v>44075</v>
      </c>
      <c r="H3037" s="1">
        <v>44076</v>
      </c>
      <c r="I3037" s="1">
        <v>44440</v>
      </c>
      <c r="J3037" s="966" t="s">
        <v>9901</v>
      </c>
      <c r="K3037" t="s">
        <v>9903</v>
      </c>
      <c r="L3037" t="s">
        <v>9902</v>
      </c>
      <c r="M3037" t="s">
        <v>9901</v>
      </c>
      <c r="N3037" t="s">
        <v>9902</v>
      </c>
    </row>
    <row r="3038" spans="1:14" x14ac:dyDescent="0.25">
      <c r="A3038" s="3">
        <v>3035</v>
      </c>
      <c r="B3038" t="s">
        <v>2180</v>
      </c>
      <c r="C3038" t="s">
        <v>2181</v>
      </c>
      <c r="D3038" t="s">
        <v>2182</v>
      </c>
      <c r="E3038" t="s">
        <v>12</v>
      </c>
      <c r="F3038" t="s">
        <v>2183</v>
      </c>
      <c r="G3038" s="1">
        <v>44075</v>
      </c>
      <c r="H3038" s="1">
        <v>44076</v>
      </c>
      <c r="I3038" s="1">
        <v>44440</v>
      </c>
      <c r="J3038" s="966" t="s">
        <v>9901</v>
      </c>
      <c r="K3038" t="s">
        <v>9903</v>
      </c>
      <c r="L3038" t="s">
        <v>9902</v>
      </c>
      <c r="M3038" t="s">
        <v>9901</v>
      </c>
      <c r="N3038" t="s">
        <v>9902</v>
      </c>
    </row>
    <row r="3039" spans="1:14" x14ac:dyDescent="0.25">
      <c r="A3039" s="3">
        <v>3036</v>
      </c>
      <c r="B3039" t="s">
        <v>2180</v>
      </c>
      <c r="C3039" t="s">
        <v>2181</v>
      </c>
      <c r="D3039" t="s">
        <v>2182</v>
      </c>
      <c r="E3039" t="s">
        <v>12</v>
      </c>
      <c r="F3039" t="s">
        <v>2183</v>
      </c>
      <c r="G3039" s="1">
        <v>44075</v>
      </c>
      <c r="H3039" s="1">
        <v>44076</v>
      </c>
      <c r="I3039" s="1">
        <v>44440</v>
      </c>
      <c r="J3039" s="966" t="s">
        <v>9907</v>
      </c>
      <c r="K3039" t="s">
        <v>9909</v>
      </c>
      <c r="L3039" t="s">
        <v>9908</v>
      </c>
      <c r="M3039" t="s">
        <v>9907</v>
      </c>
      <c r="N3039" t="s">
        <v>9908</v>
      </c>
    </row>
    <row r="3040" spans="1:14" x14ac:dyDescent="0.25">
      <c r="A3040" s="3">
        <v>3037</v>
      </c>
      <c r="B3040" t="s">
        <v>2180</v>
      </c>
      <c r="C3040" t="s">
        <v>2181</v>
      </c>
      <c r="D3040" t="s">
        <v>2182</v>
      </c>
      <c r="E3040" t="s">
        <v>12</v>
      </c>
      <c r="F3040" t="s">
        <v>2183</v>
      </c>
      <c r="G3040" s="1">
        <v>44075</v>
      </c>
      <c r="H3040" s="1">
        <v>44076</v>
      </c>
      <c r="I3040" s="1">
        <v>44440</v>
      </c>
      <c r="J3040" s="966" t="s">
        <v>9907</v>
      </c>
      <c r="K3040" t="s">
        <v>9909</v>
      </c>
      <c r="L3040" t="s">
        <v>9908</v>
      </c>
      <c r="M3040" t="s">
        <v>9907</v>
      </c>
      <c r="N3040" t="s">
        <v>9908</v>
      </c>
    </row>
    <row r="3041" spans="1:14" x14ac:dyDescent="0.25">
      <c r="A3041" s="3">
        <v>3038</v>
      </c>
      <c r="B3041" t="s">
        <v>2180</v>
      </c>
      <c r="C3041" t="s">
        <v>2181</v>
      </c>
      <c r="D3041" t="s">
        <v>2182</v>
      </c>
      <c r="E3041" t="s">
        <v>12</v>
      </c>
      <c r="F3041" t="s">
        <v>2183</v>
      </c>
      <c r="G3041" s="1">
        <v>44075</v>
      </c>
      <c r="H3041" s="1">
        <v>44076</v>
      </c>
      <c r="I3041" s="1">
        <v>44440</v>
      </c>
      <c r="J3041" s="966" t="s">
        <v>9912</v>
      </c>
      <c r="K3041" t="s">
        <v>9914</v>
      </c>
      <c r="L3041" t="s">
        <v>9913</v>
      </c>
      <c r="M3041" t="s">
        <v>9912</v>
      </c>
      <c r="N3041" t="s">
        <v>9913</v>
      </c>
    </row>
    <row r="3042" spans="1:14" x14ac:dyDescent="0.25">
      <c r="A3042" s="3">
        <v>3039</v>
      </c>
      <c r="B3042" t="s">
        <v>2180</v>
      </c>
      <c r="C3042" t="s">
        <v>2181</v>
      </c>
      <c r="D3042" t="s">
        <v>2182</v>
      </c>
      <c r="E3042" t="s">
        <v>12</v>
      </c>
      <c r="F3042" t="s">
        <v>2183</v>
      </c>
      <c r="G3042" s="1">
        <v>44075</v>
      </c>
      <c r="H3042" s="1">
        <v>44076</v>
      </c>
      <c r="I3042" s="1">
        <v>44440</v>
      </c>
      <c r="J3042" s="966" t="s">
        <v>9912</v>
      </c>
      <c r="K3042" t="s">
        <v>9914</v>
      </c>
      <c r="L3042" t="s">
        <v>9913</v>
      </c>
      <c r="M3042" t="s">
        <v>9912</v>
      </c>
      <c r="N3042" t="s">
        <v>9913</v>
      </c>
    </row>
    <row r="3043" spans="1:14" x14ac:dyDescent="0.25">
      <c r="A3043" s="3">
        <v>3040</v>
      </c>
      <c r="B3043" t="s">
        <v>2196</v>
      </c>
      <c r="C3043" t="s">
        <v>2197</v>
      </c>
      <c r="D3043" t="s">
        <v>2198</v>
      </c>
      <c r="E3043" t="s">
        <v>12</v>
      </c>
      <c r="F3043" t="s">
        <v>2199</v>
      </c>
      <c r="G3043" s="1">
        <v>44077</v>
      </c>
      <c r="H3043" s="1">
        <v>44079</v>
      </c>
      <c r="I3043" s="1">
        <v>45173</v>
      </c>
      <c r="J3043" s="966" t="s">
        <v>10924</v>
      </c>
      <c r="K3043" t="s">
        <v>10926</v>
      </c>
      <c r="L3043" t="s">
        <v>10925</v>
      </c>
      <c r="M3043" t="s">
        <v>10924</v>
      </c>
      <c r="N3043" t="s">
        <v>10925</v>
      </c>
    </row>
    <row r="3044" spans="1:14" x14ac:dyDescent="0.25">
      <c r="A3044" s="3">
        <v>3041</v>
      </c>
      <c r="B3044" t="s">
        <v>2200</v>
      </c>
      <c r="C3044" t="s">
        <v>2201</v>
      </c>
      <c r="D3044" t="s">
        <v>2202</v>
      </c>
      <c r="E3044" t="s">
        <v>12</v>
      </c>
      <c r="F3044" t="s">
        <v>2203</v>
      </c>
      <c r="G3044" s="1">
        <v>44077</v>
      </c>
      <c r="H3044" s="1">
        <v>44081</v>
      </c>
      <c r="I3044" s="1">
        <v>45175</v>
      </c>
      <c r="J3044" s="966" t="s">
        <v>10932</v>
      </c>
      <c r="K3044" t="s">
        <v>10934</v>
      </c>
      <c r="L3044" t="s">
        <v>10933</v>
      </c>
      <c r="M3044" t="s">
        <v>10932</v>
      </c>
      <c r="N3044" t="s">
        <v>10933</v>
      </c>
    </row>
    <row r="3045" spans="1:14" x14ac:dyDescent="0.25">
      <c r="A3045" s="3">
        <v>3042</v>
      </c>
      <c r="B3045" t="s">
        <v>2104</v>
      </c>
      <c r="C3045" t="s">
        <v>2105</v>
      </c>
      <c r="D3045" t="s">
        <v>2106</v>
      </c>
      <c r="E3045" t="s">
        <v>12</v>
      </c>
      <c r="F3045" t="s">
        <v>2107</v>
      </c>
      <c r="G3045" s="1">
        <v>44062</v>
      </c>
      <c r="H3045" s="1">
        <v>44076</v>
      </c>
      <c r="I3045" s="1">
        <v>44805</v>
      </c>
      <c r="J3045" s="966" t="s">
        <v>6761</v>
      </c>
      <c r="K3045" t="s">
        <v>6763</v>
      </c>
      <c r="L3045" t="s">
        <v>6762</v>
      </c>
      <c r="M3045" t="s">
        <v>6761</v>
      </c>
      <c r="N3045" t="s">
        <v>6762</v>
      </c>
    </row>
    <row r="3046" spans="1:14" x14ac:dyDescent="0.25">
      <c r="A3046" s="3">
        <v>3043</v>
      </c>
      <c r="B3046" t="s">
        <v>2088</v>
      </c>
      <c r="C3046" t="s">
        <v>2089</v>
      </c>
      <c r="D3046" t="s">
        <v>2090</v>
      </c>
      <c r="E3046" t="s">
        <v>12</v>
      </c>
      <c r="F3046" t="s">
        <v>2091</v>
      </c>
      <c r="G3046" s="1">
        <v>44056</v>
      </c>
      <c r="H3046" s="1">
        <v>44093</v>
      </c>
      <c r="I3046" s="1">
        <v>45187</v>
      </c>
      <c r="J3046" s="966" t="s">
        <v>7619</v>
      </c>
      <c r="K3046" t="s">
        <v>7621</v>
      </c>
      <c r="L3046" t="s">
        <v>7620</v>
      </c>
      <c r="M3046" t="s">
        <v>7619</v>
      </c>
      <c r="N3046" t="s">
        <v>7620</v>
      </c>
    </row>
    <row r="3047" spans="1:14" x14ac:dyDescent="0.25">
      <c r="A3047" s="3">
        <v>3044</v>
      </c>
      <c r="B3047" t="s">
        <v>2172</v>
      </c>
      <c r="C3047" t="s">
        <v>2173</v>
      </c>
      <c r="D3047" t="s">
        <v>2174</v>
      </c>
      <c r="E3047" t="s">
        <v>12</v>
      </c>
      <c r="F3047" t="s">
        <v>2175</v>
      </c>
      <c r="G3047" s="1">
        <v>44075</v>
      </c>
      <c r="H3047" s="1">
        <v>44096</v>
      </c>
      <c r="I3047" s="1">
        <v>45190</v>
      </c>
      <c r="J3047" s="966" t="s">
        <v>9345</v>
      </c>
      <c r="K3047" t="s">
        <v>9347</v>
      </c>
      <c r="L3047" t="s">
        <v>9346</v>
      </c>
      <c r="M3047" t="s">
        <v>9345</v>
      </c>
      <c r="N3047" t="s">
        <v>9346</v>
      </c>
    </row>
    <row r="3048" spans="1:14" x14ac:dyDescent="0.25">
      <c r="A3048" s="3">
        <v>3045</v>
      </c>
      <c r="B3048" t="s">
        <v>2176</v>
      </c>
      <c r="C3048" t="s">
        <v>2177</v>
      </c>
      <c r="D3048" t="s">
        <v>2178</v>
      </c>
      <c r="E3048" t="s">
        <v>12</v>
      </c>
      <c r="F3048" t="s">
        <v>2179</v>
      </c>
      <c r="G3048" s="1">
        <v>44075</v>
      </c>
      <c r="H3048" s="1">
        <v>44096</v>
      </c>
      <c r="I3048" s="1">
        <v>45190</v>
      </c>
      <c r="J3048" s="966" t="s">
        <v>9350</v>
      </c>
      <c r="K3048" t="s">
        <v>9352</v>
      </c>
      <c r="L3048" t="s">
        <v>9351</v>
      </c>
      <c r="M3048" t="s">
        <v>9350</v>
      </c>
      <c r="N3048" t="s">
        <v>9351</v>
      </c>
    </row>
    <row r="3049" spans="1:14" x14ac:dyDescent="0.25">
      <c r="A3049" s="3">
        <v>3046</v>
      </c>
      <c r="B3049" t="s">
        <v>2192</v>
      </c>
      <c r="C3049" t="s">
        <v>2193</v>
      </c>
      <c r="D3049" t="s">
        <v>2194</v>
      </c>
      <c r="E3049" t="s">
        <v>12</v>
      </c>
      <c r="F3049" t="s">
        <v>2195</v>
      </c>
      <c r="G3049" s="1">
        <v>44075</v>
      </c>
      <c r="H3049" s="1">
        <v>44096</v>
      </c>
      <c r="I3049" s="1">
        <v>45556</v>
      </c>
      <c r="J3049" s="966" t="s">
        <v>9724</v>
      </c>
      <c r="K3049" t="s">
        <v>9726</v>
      </c>
      <c r="L3049" t="s">
        <v>9725</v>
      </c>
      <c r="M3049" t="s">
        <v>9724</v>
      </c>
      <c r="N3049" t="s">
        <v>9725</v>
      </c>
    </row>
    <row r="3050" spans="1:14" x14ac:dyDescent="0.25">
      <c r="A3050" s="3">
        <v>3047</v>
      </c>
      <c r="B3050" t="s">
        <v>2192</v>
      </c>
      <c r="C3050" t="s">
        <v>2193</v>
      </c>
      <c r="D3050" t="s">
        <v>2194</v>
      </c>
      <c r="E3050" t="s">
        <v>12</v>
      </c>
      <c r="F3050" t="s">
        <v>2195</v>
      </c>
      <c r="G3050" s="1">
        <v>44075</v>
      </c>
      <c r="H3050" s="1">
        <v>44096</v>
      </c>
      <c r="I3050" s="1">
        <v>45556</v>
      </c>
      <c r="J3050" s="966" t="s">
        <v>9724</v>
      </c>
      <c r="K3050" t="s">
        <v>9726</v>
      </c>
      <c r="L3050" t="s">
        <v>9725</v>
      </c>
      <c r="M3050" t="s">
        <v>9724</v>
      </c>
      <c r="N3050" t="s">
        <v>9725</v>
      </c>
    </row>
    <row r="3051" spans="1:14" x14ac:dyDescent="0.25">
      <c r="A3051" s="3">
        <v>3048</v>
      </c>
      <c r="B3051" t="s">
        <v>2184</v>
      </c>
      <c r="C3051" t="s">
        <v>2185</v>
      </c>
      <c r="D3051" t="s">
        <v>2186</v>
      </c>
      <c r="E3051" t="s">
        <v>12</v>
      </c>
      <c r="F3051" t="s">
        <v>2187</v>
      </c>
      <c r="G3051" s="1">
        <v>44075</v>
      </c>
      <c r="H3051" s="1">
        <v>44096</v>
      </c>
      <c r="I3051" s="1">
        <v>45556</v>
      </c>
      <c r="J3051" s="966" t="s">
        <v>9716</v>
      </c>
      <c r="K3051" t="s">
        <v>9718</v>
      </c>
      <c r="L3051" t="s">
        <v>9717</v>
      </c>
      <c r="M3051" t="s">
        <v>9716</v>
      </c>
      <c r="N3051" t="s">
        <v>9717</v>
      </c>
    </row>
    <row r="3052" spans="1:14" x14ac:dyDescent="0.25">
      <c r="A3052" s="3">
        <v>3049</v>
      </c>
      <c r="B3052" t="s">
        <v>1970</v>
      </c>
      <c r="C3052" t="s">
        <v>1971</v>
      </c>
      <c r="D3052" t="s">
        <v>1972</v>
      </c>
      <c r="E3052" t="s">
        <v>12</v>
      </c>
      <c r="F3052" t="s">
        <v>1973</v>
      </c>
      <c r="G3052" s="1">
        <v>44014</v>
      </c>
      <c r="H3052" s="1">
        <v>44097</v>
      </c>
      <c r="I3052" s="1">
        <v>45922</v>
      </c>
      <c r="J3052" s="966" t="s">
        <v>7744</v>
      </c>
      <c r="K3052" t="s">
        <v>7746</v>
      </c>
      <c r="L3052" t="s">
        <v>7745</v>
      </c>
      <c r="M3052" t="s">
        <v>7744</v>
      </c>
      <c r="N3052" t="s">
        <v>7745</v>
      </c>
    </row>
    <row r="3053" spans="1:14" x14ac:dyDescent="0.25">
      <c r="A3053" s="3">
        <v>3050</v>
      </c>
      <c r="B3053" t="s">
        <v>2244</v>
      </c>
      <c r="C3053" t="s">
        <v>2245</v>
      </c>
      <c r="D3053" t="s">
        <v>2246</v>
      </c>
      <c r="E3053" t="s">
        <v>12</v>
      </c>
      <c r="F3053" t="s">
        <v>2247</v>
      </c>
      <c r="G3053" s="1">
        <v>44082</v>
      </c>
      <c r="H3053" s="1">
        <v>44100</v>
      </c>
      <c r="I3053" s="1">
        <v>45194</v>
      </c>
      <c r="J3053" s="966" t="s">
        <v>21718</v>
      </c>
      <c r="K3053" t="s">
        <v>21719</v>
      </c>
      <c r="L3053" t="s">
        <v>21720</v>
      </c>
      <c r="M3053" t="s">
        <v>21718</v>
      </c>
      <c r="N3053" t="s">
        <v>21720</v>
      </c>
    </row>
    <row r="3054" spans="1:14" x14ac:dyDescent="0.25">
      <c r="A3054" s="3">
        <v>3051</v>
      </c>
      <c r="B3054" t="s">
        <v>2244</v>
      </c>
      <c r="C3054" t="s">
        <v>2245</v>
      </c>
      <c r="D3054" t="s">
        <v>2246</v>
      </c>
      <c r="E3054" t="s">
        <v>12</v>
      </c>
      <c r="F3054" t="s">
        <v>2247</v>
      </c>
      <c r="G3054" s="1">
        <v>44082</v>
      </c>
      <c r="H3054" s="1">
        <v>44100</v>
      </c>
      <c r="I3054" s="1">
        <v>45194</v>
      </c>
      <c r="J3054" s="966" t="s">
        <v>21721</v>
      </c>
      <c r="K3054" t="s">
        <v>21722</v>
      </c>
      <c r="L3054" t="s">
        <v>21723</v>
      </c>
      <c r="M3054" t="s">
        <v>21721</v>
      </c>
      <c r="N3054" t="s">
        <v>21723</v>
      </c>
    </row>
    <row r="3055" spans="1:14" x14ac:dyDescent="0.25">
      <c r="A3055" s="3">
        <v>3052</v>
      </c>
      <c r="B3055" t="s">
        <v>2244</v>
      </c>
      <c r="C3055" t="s">
        <v>2245</v>
      </c>
      <c r="D3055" t="s">
        <v>2246</v>
      </c>
      <c r="E3055" t="s">
        <v>12</v>
      </c>
      <c r="F3055" t="s">
        <v>2247</v>
      </c>
      <c r="G3055" s="1">
        <v>44082</v>
      </c>
      <c r="H3055" s="1">
        <v>44100</v>
      </c>
      <c r="I3055" s="1">
        <v>45194</v>
      </c>
      <c r="J3055" s="966" t="s">
        <v>21724</v>
      </c>
      <c r="K3055" t="s">
        <v>21725</v>
      </c>
      <c r="L3055" t="s">
        <v>21726</v>
      </c>
      <c r="M3055" t="s">
        <v>21724</v>
      </c>
      <c r="N3055" t="s">
        <v>21726</v>
      </c>
    </row>
    <row r="3056" spans="1:14" x14ac:dyDescent="0.25">
      <c r="A3056" s="3">
        <v>3053</v>
      </c>
      <c r="B3056" t="s">
        <v>2244</v>
      </c>
      <c r="C3056" t="s">
        <v>2245</v>
      </c>
      <c r="D3056" t="s">
        <v>2246</v>
      </c>
      <c r="E3056" t="s">
        <v>12</v>
      </c>
      <c r="F3056" t="s">
        <v>2247</v>
      </c>
      <c r="G3056" s="1">
        <v>44082</v>
      </c>
      <c r="H3056" s="1">
        <v>44100</v>
      </c>
      <c r="I3056" s="1">
        <v>45194</v>
      </c>
      <c r="J3056" s="966" t="s">
        <v>21727</v>
      </c>
      <c r="K3056" t="s">
        <v>21728</v>
      </c>
      <c r="L3056" t="s">
        <v>21729</v>
      </c>
      <c r="M3056" t="s">
        <v>21727</v>
      </c>
      <c r="N3056" t="s">
        <v>21729</v>
      </c>
    </row>
    <row r="3057" spans="1:14" x14ac:dyDescent="0.25">
      <c r="A3057" s="3">
        <v>3054</v>
      </c>
      <c r="B3057" t="s">
        <v>2244</v>
      </c>
      <c r="C3057" t="s">
        <v>2245</v>
      </c>
      <c r="D3057" t="s">
        <v>2246</v>
      </c>
      <c r="E3057" t="s">
        <v>12</v>
      </c>
      <c r="F3057" t="s">
        <v>2247</v>
      </c>
      <c r="G3057" s="1">
        <v>44082</v>
      </c>
      <c r="H3057" s="1">
        <v>44100</v>
      </c>
      <c r="I3057" s="1">
        <v>45194</v>
      </c>
      <c r="J3057" s="966" t="s">
        <v>21730</v>
      </c>
      <c r="K3057" t="s">
        <v>21731</v>
      </c>
      <c r="L3057" t="s">
        <v>21732</v>
      </c>
      <c r="M3057" t="s">
        <v>21730</v>
      </c>
      <c r="N3057" t="s">
        <v>21732</v>
      </c>
    </row>
    <row r="3058" spans="1:14" x14ac:dyDescent="0.25">
      <c r="A3058" s="3">
        <v>3055</v>
      </c>
      <c r="B3058" t="s">
        <v>2244</v>
      </c>
      <c r="C3058" t="s">
        <v>2245</v>
      </c>
      <c r="D3058" t="s">
        <v>2246</v>
      </c>
      <c r="E3058" t="s">
        <v>12</v>
      </c>
      <c r="F3058" t="s">
        <v>2247</v>
      </c>
      <c r="G3058" s="1">
        <v>44082</v>
      </c>
      <c r="H3058" s="1">
        <v>44100</v>
      </c>
      <c r="I3058" s="1">
        <v>45194</v>
      </c>
      <c r="J3058" s="966" t="s">
        <v>21733</v>
      </c>
      <c r="K3058" t="s">
        <v>21734</v>
      </c>
      <c r="L3058" t="s">
        <v>21735</v>
      </c>
      <c r="M3058" t="s">
        <v>21733</v>
      </c>
      <c r="N3058" t="s">
        <v>21735</v>
      </c>
    </row>
    <row r="3059" spans="1:14" x14ac:dyDescent="0.25">
      <c r="A3059" s="3">
        <v>3056</v>
      </c>
      <c r="B3059" t="s">
        <v>2244</v>
      </c>
      <c r="C3059" t="s">
        <v>2245</v>
      </c>
      <c r="D3059" t="s">
        <v>2246</v>
      </c>
      <c r="E3059" t="s">
        <v>12</v>
      </c>
      <c r="F3059" t="s">
        <v>2247</v>
      </c>
      <c r="G3059" s="1">
        <v>44082</v>
      </c>
      <c r="H3059" s="1">
        <v>44100</v>
      </c>
      <c r="I3059" s="1">
        <v>45194</v>
      </c>
      <c r="J3059" s="966" t="s">
        <v>21736</v>
      </c>
      <c r="K3059" t="s">
        <v>21737</v>
      </c>
      <c r="L3059" t="s">
        <v>21738</v>
      </c>
      <c r="M3059" t="s">
        <v>21736</v>
      </c>
      <c r="N3059" t="s">
        <v>21738</v>
      </c>
    </row>
    <row r="3060" spans="1:14" x14ac:dyDescent="0.25">
      <c r="A3060" s="3">
        <v>3057</v>
      </c>
      <c r="B3060" t="s">
        <v>2244</v>
      </c>
      <c r="C3060" t="s">
        <v>2245</v>
      </c>
      <c r="D3060" t="s">
        <v>2246</v>
      </c>
      <c r="E3060" t="s">
        <v>12</v>
      </c>
      <c r="F3060" t="s">
        <v>2247</v>
      </c>
      <c r="G3060" s="1">
        <v>44082</v>
      </c>
      <c r="H3060" s="1">
        <v>44100</v>
      </c>
      <c r="I3060" s="1">
        <v>45194</v>
      </c>
      <c r="J3060" s="966" t="s">
        <v>21739</v>
      </c>
      <c r="K3060" t="s">
        <v>21740</v>
      </c>
      <c r="L3060" t="s">
        <v>21741</v>
      </c>
      <c r="M3060" t="s">
        <v>21739</v>
      </c>
      <c r="N3060" t="s">
        <v>21741</v>
      </c>
    </row>
    <row r="3061" spans="1:14" x14ac:dyDescent="0.25">
      <c r="A3061" s="3">
        <v>3058</v>
      </c>
      <c r="B3061" t="s">
        <v>2244</v>
      </c>
      <c r="C3061" t="s">
        <v>2245</v>
      </c>
      <c r="D3061" t="s">
        <v>2246</v>
      </c>
      <c r="E3061" t="s">
        <v>12</v>
      </c>
      <c r="F3061" t="s">
        <v>2247</v>
      </c>
      <c r="G3061" s="1">
        <v>44082</v>
      </c>
      <c r="H3061" s="1">
        <v>44100</v>
      </c>
      <c r="I3061" s="1">
        <v>45194</v>
      </c>
      <c r="J3061" s="966" t="s">
        <v>21742</v>
      </c>
      <c r="K3061" t="s">
        <v>21743</v>
      </c>
      <c r="L3061" t="s">
        <v>21744</v>
      </c>
      <c r="M3061" t="s">
        <v>21742</v>
      </c>
      <c r="N3061" t="s">
        <v>21744</v>
      </c>
    </row>
    <row r="3062" spans="1:14" x14ac:dyDescent="0.25">
      <c r="A3062" s="3">
        <v>3059</v>
      </c>
      <c r="B3062" t="s">
        <v>2244</v>
      </c>
      <c r="C3062" t="s">
        <v>2245</v>
      </c>
      <c r="D3062" t="s">
        <v>2246</v>
      </c>
      <c r="E3062" t="s">
        <v>12</v>
      </c>
      <c r="F3062" t="s">
        <v>2247</v>
      </c>
      <c r="G3062" s="1">
        <v>44082</v>
      </c>
      <c r="H3062" s="1">
        <v>44100</v>
      </c>
      <c r="I3062" s="1">
        <v>45194</v>
      </c>
      <c r="J3062" s="966" t="s">
        <v>21745</v>
      </c>
      <c r="K3062" t="s">
        <v>21746</v>
      </c>
      <c r="L3062" t="s">
        <v>21747</v>
      </c>
      <c r="M3062" t="s">
        <v>21745</v>
      </c>
      <c r="N3062" t="s">
        <v>21747</v>
      </c>
    </row>
    <row r="3063" spans="1:14" x14ac:dyDescent="0.25">
      <c r="A3063" s="3">
        <v>3060</v>
      </c>
      <c r="B3063" t="s">
        <v>2244</v>
      </c>
      <c r="C3063" t="s">
        <v>2245</v>
      </c>
      <c r="D3063" t="s">
        <v>2246</v>
      </c>
      <c r="E3063" t="s">
        <v>12</v>
      </c>
      <c r="F3063" t="s">
        <v>2247</v>
      </c>
      <c r="G3063" s="1">
        <v>44082</v>
      </c>
      <c r="H3063" s="1">
        <v>44100</v>
      </c>
      <c r="I3063" s="1">
        <v>45194</v>
      </c>
      <c r="J3063" s="966" t="s">
        <v>21748</v>
      </c>
      <c r="K3063" t="s">
        <v>21749</v>
      </c>
      <c r="L3063" t="s">
        <v>21750</v>
      </c>
      <c r="M3063" t="s">
        <v>21748</v>
      </c>
      <c r="N3063" t="s">
        <v>21750</v>
      </c>
    </row>
    <row r="3064" spans="1:14" x14ac:dyDescent="0.25">
      <c r="A3064" s="3">
        <v>3061</v>
      </c>
      <c r="B3064" t="s">
        <v>2244</v>
      </c>
      <c r="C3064" t="s">
        <v>2245</v>
      </c>
      <c r="D3064" t="s">
        <v>2246</v>
      </c>
      <c r="E3064" t="s">
        <v>12</v>
      </c>
      <c r="F3064" t="s">
        <v>2247</v>
      </c>
      <c r="G3064" s="1">
        <v>44082</v>
      </c>
      <c r="H3064" s="1">
        <v>44100</v>
      </c>
      <c r="I3064" s="1">
        <v>45194</v>
      </c>
      <c r="J3064" s="966" t="s">
        <v>21751</v>
      </c>
      <c r="K3064" t="s">
        <v>21752</v>
      </c>
      <c r="L3064" t="s">
        <v>21753</v>
      </c>
      <c r="M3064" t="s">
        <v>21751</v>
      </c>
      <c r="N3064" t="s">
        <v>21753</v>
      </c>
    </row>
    <row r="3065" spans="1:14" x14ac:dyDescent="0.25">
      <c r="A3065" s="3">
        <v>3062</v>
      </c>
      <c r="B3065" t="s">
        <v>2244</v>
      </c>
      <c r="C3065" t="s">
        <v>2245</v>
      </c>
      <c r="D3065" t="s">
        <v>2246</v>
      </c>
      <c r="E3065" t="s">
        <v>12</v>
      </c>
      <c r="F3065" t="s">
        <v>2247</v>
      </c>
      <c r="G3065" s="1">
        <v>44082</v>
      </c>
      <c r="H3065" s="1">
        <v>44100</v>
      </c>
      <c r="I3065" s="1">
        <v>45194</v>
      </c>
      <c r="J3065" s="966" t="s">
        <v>21754</v>
      </c>
      <c r="K3065" t="s">
        <v>21755</v>
      </c>
      <c r="L3065" t="s">
        <v>21756</v>
      </c>
      <c r="M3065" t="s">
        <v>21754</v>
      </c>
      <c r="N3065" t="s">
        <v>21756</v>
      </c>
    </row>
    <row r="3066" spans="1:14" x14ac:dyDescent="0.25">
      <c r="A3066" s="3">
        <v>3063</v>
      </c>
      <c r="B3066" t="s">
        <v>2244</v>
      </c>
      <c r="C3066" t="s">
        <v>2245</v>
      </c>
      <c r="D3066" t="s">
        <v>2246</v>
      </c>
      <c r="E3066" t="s">
        <v>12</v>
      </c>
      <c r="F3066" t="s">
        <v>2247</v>
      </c>
      <c r="G3066" s="1">
        <v>44082</v>
      </c>
      <c r="H3066" s="1">
        <v>44100</v>
      </c>
      <c r="I3066" s="1">
        <v>45194</v>
      </c>
      <c r="J3066" s="966" t="s">
        <v>21757</v>
      </c>
      <c r="K3066" t="s">
        <v>21758</v>
      </c>
      <c r="L3066" t="s">
        <v>21759</v>
      </c>
      <c r="M3066" t="s">
        <v>21757</v>
      </c>
      <c r="N3066" t="s">
        <v>21759</v>
      </c>
    </row>
    <row r="3067" spans="1:14" x14ac:dyDescent="0.25">
      <c r="A3067" s="3">
        <v>3064</v>
      </c>
      <c r="B3067" t="s">
        <v>2244</v>
      </c>
      <c r="C3067" t="s">
        <v>2245</v>
      </c>
      <c r="D3067" t="s">
        <v>2246</v>
      </c>
      <c r="E3067" t="s">
        <v>12</v>
      </c>
      <c r="F3067" t="s">
        <v>2247</v>
      </c>
      <c r="G3067" s="1">
        <v>44082</v>
      </c>
      <c r="H3067" s="1">
        <v>44100</v>
      </c>
      <c r="I3067" s="1">
        <v>45194</v>
      </c>
      <c r="J3067" s="966" t="s">
        <v>21760</v>
      </c>
      <c r="K3067" t="s">
        <v>21761</v>
      </c>
      <c r="L3067" t="s">
        <v>21762</v>
      </c>
      <c r="M3067" t="s">
        <v>21760</v>
      </c>
      <c r="N3067" t="s">
        <v>21762</v>
      </c>
    </row>
    <row r="3068" spans="1:14" x14ac:dyDescent="0.25">
      <c r="A3068" s="3">
        <v>3065</v>
      </c>
      <c r="B3068" t="s">
        <v>2244</v>
      </c>
      <c r="C3068" t="s">
        <v>2245</v>
      </c>
      <c r="D3068" t="s">
        <v>2246</v>
      </c>
      <c r="E3068" t="s">
        <v>12</v>
      </c>
      <c r="F3068" t="s">
        <v>2247</v>
      </c>
      <c r="G3068" s="1">
        <v>44082</v>
      </c>
      <c r="H3068" s="1">
        <v>44100</v>
      </c>
      <c r="I3068" s="1">
        <v>45194</v>
      </c>
      <c r="J3068" s="966" t="s">
        <v>21763</v>
      </c>
      <c r="K3068" t="s">
        <v>21764</v>
      </c>
      <c r="L3068" t="s">
        <v>21765</v>
      </c>
      <c r="M3068" t="s">
        <v>21763</v>
      </c>
      <c r="N3068" t="s">
        <v>21765</v>
      </c>
    </row>
    <row r="3069" spans="1:14" x14ac:dyDescent="0.25">
      <c r="A3069" s="3">
        <v>3066</v>
      </c>
      <c r="B3069" t="s">
        <v>2244</v>
      </c>
      <c r="C3069" t="s">
        <v>2245</v>
      </c>
      <c r="D3069" t="s">
        <v>2246</v>
      </c>
      <c r="E3069" t="s">
        <v>12</v>
      </c>
      <c r="F3069" t="s">
        <v>2247</v>
      </c>
      <c r="G3069" s="1">
        <v>44082</v>
      </c>
      <c r="H3069" s="1">
        <v>44100</v>
      </c>
      <c r="I3069" s="1">
        <v>45194</v>
      </c>
      <c r="J3069" s="966" t="s">
        <v>21766</v>
      </c>
      <c r="K3069" t="s">
        <v>21767</v>
      </c>
      <c r="L3069" t="s">
        <v>21768</v>
      </c>
      <c r="M3069" t="s">
        <v>21766</v>
      </c>
      <c r="N3069" t="s">
        <v>21768</v>
      </c>
    </row>
    <row r="3070" spans="1:14" x14ac:dyDescent="0.25">
      <c r="A3070" s="3">
        <v>3067</v>
      </c>
      <c r="B3070" t="s">
        <v>2244</v>
      </c>
      <c r="C3070" t="s">
        <v>2245</v>
      </c>
      <c r="D3070" t="s">
        <v>2246</v>
      </c>
      <c r="E3070" t="s">
        <v>12</v>
      </c>
      <c r="F3070" t="s">
        <v>2247</v>
      </c>
      <c r="G3070" s="1">
        <v>44082</v>
      </c>
      <c r="H3070" s="1">
        <v>44100</v>
      </c>
      <c r="I3070" s="1">
        <v>45194</v>
      </c>
      <c r="J3070" s="966" t="s">
        <v>21769</v>
      </c>
      <c r="K3070" t="s">
        <v>21770</v>
      </c>
      <c r="L3070" t="s">
        <v>21771</v>
      </c>
      <c r="M3070" t="s">
        <v>21769</v>
      </c>
      <c r="N3070" t="s">
        <v>21771</v>
      </c>
    </row>
    <row r="3071" spans="1:14" x14ac:dyDescent="0.25">
      <c r="A3071" s="3">
        <v>3068</v>
      </c>
      <c r="B3071" t="s">
        <v>2244</v>
      </c>
      <c r="C3071" t="s">
        <v>2245</v>
      </c>
      <c r="D3071" t="s">
        <v>2246</v>
      </c>
      <c r="E3071" t="s">
        <v>12</v>
      </c>
      <c r="F3071" t="s">
        <v>2247</v>
      </c>
      <c r="G3071" s="1">
        <v>44082</v>
      </c>
      <c r="H3071" s="1">
        <v>44100</v>
      </c>
      <c r="I3071" s="1">
        <v>45194</v>
      </c>
      <c r="J3071" s="966" t="s">
        <v>21772</v>
      </c>
      <c r="K3071" t="s">
        <v>21773</v>
      </c>
      <c r="L3071" t="s">
        <v>21774</v>
      </c>
      <c r="M3071" t="s">
        <v>21772</v>
      </c>
      <c r="N3071" t="s">
        <v>21774</v>
      </c>
    </row>
    <row r="3072" spans="1:14" x14ac:dyDescent="0.25">
      <c r="A3072" s="3">
        <v>3069</v>
      </c>
      <c r="B3072" t="s">
        <v>2244</v>
      </c>
      <c r="C3072" t="s">
        <v>2245</v>
      </c>
      <c r="D3072" t="s">
        <v>2246</v>
      </c>
      <c r="E3072" t="s">
        <v>12</v>
      </c>
      <c r="F3072" t="s">
        <v>2247</v>
      </c>
      <c r="G3072" s="1">
        <v>44082</v>
      </c>
      <c r="H3072" s="1">
        <v>44100</v>
      </c>
      <c r="I3072" s="1">
        <v>45194</v>
      </c>
      <c r="J3072" s="966" t="s">
        <v>21775</v>
      </c>
      <c r="K3072" t="s">
        <v>21776</v>
      </c>
      <c r="L3072" t="s">
        <v>21777</v>
      </c>
      <c r="M3072" t="s">
        <v>21775</v>
      </c>
      <c r="N3072" t="s">
        <v>21777</v>
      </c>
    </row>
    <row r="3073" spans="1:14" x14ac:dyDescent="0.25">
      <c r="A3073" s="3">
        <v>3070</v>
      </c>
      <c r="B3073" t="s">
        <v>2244</v>
      </c>
      <c r="C3073" t="s">
        <v>2245</v>
      </c>
      <c r="D3073" t="s">
        <v>2246</v>
      </c>
      <c r="E3073" t="s">
        <v>12</v>
      </c>
      <c r="F3073" t="s">
        <v>2247</v>
      </c>
      <c r="G3073" s="1">
        <v>44082</v>
      </c>
      <c r="H3073" s="1">
        <v>44100</v>
      </c>
      <c r="I3073" s="1">
        <v>45194</v>
      </c>
      <c r="J3073" s="966" t="s">
        <v>21778</v>
      </c>
      <c r="K3073" t="s">
        <v>21779</v>
      </c>
      <c r="L3073" t="s">
        <v>21780</v>
      </c>
      <c r="M3073" t="s">
        <v>21778</v>
      </c>
      <c r="N3073" t="s">
        <v>21780</v>
      </c>
    </row>
    <row r="3074" spans="1:14" x14ac:dyDescent="0.25">
      <c r="A3074" s="3">
        <v>3071</v>
      </c>
      <c r="B3074" t="s">
        <v>2244</v>
      </c>
      <c r="C3074" t="s">
        <v>2245</v>
      </c>
      <c r="D3074" t="s">
        <v>2246</v>
      </c>
      <c r="E3074" t="s">
        <v>12</v>
      </c>
      <c r="F3074" t="s">
        <v>2247</v>
      </c>
      <c r="G3074" s="1">
        <v>44082</v>
      </c>
      <c r="H3074" s="1">
        <v>44100</v>
      </c>
      <c r="I3074" s="1">
        <v>45194</v>
      </c>
      <c r="J3074" s="966" t="s">
        <v>21781</v>
      </c>
      <c r="K3074" t="s">
        <v>21782</v>
      </c>
      <c r="L3074" t="s">
        <v>21783</v>
      </c>
      <c r="M3074" t="s">
        <v>21781</v>
      </c>
      <c r="N3074" t="s">
        <v>21783</v>
      </c>
    </row>
    <row r="3075" spans="1:14" x14ac:dyDescent="0.25">
      <c r="A3075" s="3">
        <v>3072</v>
      </c>
      <c r="B3075" t="s">
        <v>2244</v>
      </c>
      <c r="C3075" t="s">
        <v>2245</v>
      </c>
      <c r="D3075" t="s">
        <v>2246</v>
      </c>
      <c r="E3075" t="s">
        <v>12</v>
      </c>
      <c r="F3075" t="s">
        <v>2247</v>
      </c>
      <c r="G3075" s="1">
        <v>44082</v>
      </c>
      <c r="H3075" s="1">
        <v>44100</v>
      </c>
      <c r="I3075" s="1">
        <v>45194</v>
      </c>
      <c r="J3075" s="966" t="s">
        <v>21784</v>
      </c>
      <c r="K3075" t="s">
        <v>21785</v>
      </c>
      <c r="L3075" t="s">
        <v>21786</v>
      </c>
      <c r="M3075" t="s">
        <v>21784</v>
      </c>
      <c r="N3075" t="s">
        <v>21786</v>
      </c>
    </row>
    <row r="3076" spans="1:14" x14ac:dyDescent="0.25">
      <c r="A3076" s="3">
        <v>3073</v>
      </c>
      <c r="B3076" t="s">
        <v>2244</v>
      </c>
      <c r="C3076" t="s">
        <v>2245</v>
      </c>
      <c r="D3076" t="s">
        <v>2246</v>
      </c>
      <c r="E3076" t="s">
        <v>12</v>
      </c>
      <c r="F3076" t="s">
        <v>2247</v>
      </c>
      <c r="G3076" s="1">
        <v>44082</v>
      </c>
      <c r="H3076" s="1">
        <v>44100</v>
      </c>
      <c r="I3076" s="1">
        <v>45194</v>
      </c>
      <c r="J3076" s="966" t="s">
        <v>21787</v>
      </c>
      <c r="K3076" t="s">
        <v>21788</v>
      </c>
      <c r="L3076" t="s">
        <v>21789</v>
      </c>
      <c r="M3076" t="s">
        <v>21787</v>
      </c>
      <c r="N3076" t="s">
        <v>21789</v>
      </c>
    </row>
    <row r="3077" spans="1:14" x14ac:dyDescent="0.25">
      <c r="A3077" s="3">
        <v>3074</v>
      </c>
      <c r="B3077" t="s">
        <v>2244</v>
      </c>
      <c r="C3077" t="s">
        <v>2245</v>
      </c>
      <c r="D3077" t="s">
        <v>2246</v>
      </c>
      <c r="E3077" t="s">
        <v>12</v>
      </c>
      <c r="F3077" t="s">
        <v>2247</v>
      </c>
      <c r="G3077" s="1">
        <v>44082</v>
      </c>
      <c r="H3077" s="1">
        <v>44100</v>
      </c>
      <c r="I3077" s="1">
        <v>45194</v>
      </c>
      <c r="J3077" s="966" t="s">
        <v>21790</v>
      </c>
      <c r="K3077" t="s">
        <v>21791</v>
      </c>
      <c r="L3077" t="s">
        <v>21792</v>
      </c>
      <c r="M3077" t="s">
        <v>21790</v>
      </c>
      <c r="N3077" t="s">
        <v>21792</v>
      </c>
    </row>
    <row r="3078" spans="1:14" x14ac:dyDescent="0.25">
      <c r="A3078" s="3">
        <v>3075</v>
      </c>
      <c r="B3078" t="s">
        <v>2188</v>
      </c>
      <c r="C3078" t="s">
        <v>2189</v>
      </c>
      <c r="D3078" t="s">
        <v>2190</v>
      </c>
      <c r="E3078" t="s">
        <v>12</v>
      </c>
      <c r="F3078" t="s">
        <v>2191</v>
      </c>
      <c r="G3078" s="1">
        <v>44075</v>
      </c>
      <c r="H3078" s="1">
        <v>44102</v>
      </c>
      <c r="I3078" s="1">
        <v>45562</v>
      </c>
      <c r="J3078" s="966" t="s">
        <v>9720</v>
      </c>
      <c r="K3078" t="s">
        <v>9722</v>
      </c>
      <c r="L3078" t="s">
        <v>9721</v>
      </c>
      <c r="N3078" t="s">
        <v>9721</v>
      </c>
    </row>
    <row r="3079" spans="1:14" x14ac:dyDescent="0.25">
      <c r="A3079" s="3">
        <v>3076</v>
      </c>
      <c r="B3079" t="s">
        <v>2248</v>
      </c>
      <c r="C3079" t="s">
        <v>2249</v>
      </c>
      <c r="D3079" t="s">
        <v>2250</v>
      </c>
      <c r="E3079" t="s">
        <v>12</v>
      </c>
      <c r="F3079" t="s">
        <v>2251</v>
      </c>
      <c r="G3079" s="1">
        <v>44083</v>
      </c>
      <c r="H3079" s="1">
        <v>44086</v>
      </c>
      <c r="I3079" s="1">
        <v>45180</v>
      </c>
      <c r="J3079" s="966" t="s">
        <v>10941</v>
      </c>
      <c r="K3079" t="s">
        <v>10943</v>
      </c>
      <c r="L3079" t="s">
        <v>10942</v>
      </c>
      <c r="M3079" t="s">
        <v>10941</v>
      </c>
      <c r="N3079" t="s">
        <v>10942</v>
      </c>
    </row>
    <row r="3080" spans="1:14" x14ac:dyDescent="0.25">
      <c r="A3080" s="3">
        <v>3077</v>
      </c>
      <c r="B3080" t="s">
        <v>2248</v>
      </c>
      <c r="C3080" t="s">
        <v>2249</v>
      </c>
      <c r="D3080" t="s">
        <v>2250</v>
      </c>
      <c r="E3080" t="s">
        <v>12</v>
      </c>
      <c r="F3080" t="s">
        <v>2251</v>
      </c>
      <c r="G3080" s="1">
        <v>44083</v>
      </c>
      <c r="H3080" s="1">
        <v>44086</v>
      </c>
      <c r="I3080" s="1">
        <v>45180</v>
      </c>
      <c r="J3080" s="966" t="s">
        <v>10950</v>
      </c>
      <c r="K3080" t="s">
        <v>10952</v>
      </c>
      <c r="L3080" t="s">
        <v>10951</v>
      </c>
      <c r="M3080" t="s">
        <v>10950</v>
      </c>
      <c r="N3080" t="s">
        <v>10951</v>
      </c>
    </row>
    <row r="3081" spans="1:14" x14ac:dyDescent="0.25">
      <c r="A3081" s="3">
        <v>3078</v>
      </c>
      <c r="B3081" t="s">
        <v>2236</v>
      </c>
      <c r="C3081" t="s">
        <v>2237</v>
      </c>
      <c r="D3081" t="s">
        <v>2238</v>
      </c>
      <c r="E3081" t="s">
        <v>12</v>
      </c>
      <c r="F3081" t="s">
        <v>2239</v>
      </c>
      <c r="G3081" s="1">
        <v>44081</v>
      </c>
      <c r="H3081" s="1">
        <v>44083</v>
      </c>
      <c r="I3081" s="1">
        <v>44812</v>
      </c>
      <c r="J3081" s="966" t="s">
        <v>16269</v>
      </c>
      <c r="K3081" t="s">
        <v>16270</v>
      </c>
      <c r="L3081" t="s">
        <v>16271</v>
      </c>
      <c r="M3081" t="s">
        <v>16269</v>
      </c>
      <c r="N3081" t="s">
        <v>16271</v>
      </c>
    </row>
    <row r="3082" spans="1:14" x14ac:dyDescent="0.25">
      <c r="A3082" s="3">
        <v>3079</v>
      </c>
      <c r="B3082" t="s">
        <v>2236</v>
      </c>
      <c r="C3082" t="s">
        <v>2237</v>
      </c>
      <c r="D3082" t="s">
        <v>2238</v>
      </c>
      <c r="E3082" t="s">
        <v>12</v>
      </c>
      <c r="F3082" t="s">
        <v>2239</v>
      </c>
      <c r="G3082" s="1">
        <v>44081</v>
      </c>
      <c r="H3082" s="1">
        <v>44083</v>
      </c>
      <c r="I3082" s="1">
        <v>44812</v>
      </c>
      <c r="J3082" s="966" t="s">
        <v>16269</v>
      </c>
      <c r="K3082" t="s">
        <v>16270</v>
      </c>
      <c r="L3082" t="s">
        <v>16271</v>
      </c>
      <c r="M3082" t="s">
        <v>16269</v>
      </c>
      <c r="N3082" t="s">
        <v>16271</v>
      </c>
    </row>
    <row r="3083" spans="1:14" x14ac:dyDescent="0.25">
      <c r="A3083" s="3">
        <v>3080</v>
      </c>
      <c r="B3083" t="s">
        <v>2236</v>
      </c>
      <c r="C3083" t="s">
        <v>2237</v>
      </c>
      <c r="D3083" t="s">
        <v>2238</v>
      </c>
      <c r="E3083" t="s">
        <v>12</v>
      </c>
      <c r="F3083" t="s">
        <v>2239</v>
      </c>
      <c r="G3083" s="1">
        <v>44081</v>
      </c>
      <c r="H3083" s="1">
        <v>44083</v>
      </c>
      <c r="I3083" s="1">
        <v>44812</v>
      </c>
      <c r="J3083" s="966" t="s">
        <v>16272</v>
      </c>
      <c r="K3083" t="s">
        <v>16273</v>
      </c>
      <c r="L3083" t="s">
        <v>16274</v>
      </c>
      <c r="M3083" t="s">
        <v>16272</v>
      </c>
      <c r="N3083" t="s">
        <v>16274</v>
      </c>
    </row>
    <row r="3084" spans="1:14" x14ac:dyDescent="0.25">
      <c r="A3084" s="3">
        <v>3081</v>
      </c>
      <c r="B3084" t="s">
        <v>2236</v>
      </c>
      <c r="C3084" t="s">
        <v>2237</v>
      </c>
      <c r="D3084" t="s">
        <v>2238</v>
      </c>
      <c r="E3084" t="s">
        <v>12</v>
      </c>
      <c r="F3084" t="s">
        <v>2239</v>
      </c>
      <c r="G3084" s="1">
        <v>44081</v>
      </c>
      <c r="H3084" s="1">
        <v>44083</v>
      </c>
      <c r="I3084" s="1">
        <v>44812</v>
      </c>
      <c r="J3084" s="966" t="s">
        <v>16272</v>
      </c>
      <c r="K3084" t="s">
        <v>16273</v>
      </c>
      <c r="L3084" t="s">
        <v>16274</v>
      </c>
      <c r="M3084" t="s">
        <v>16272</v>
      </c>
      <c r="N3084" t="s">
        <v>16274</v>
      </c>
    </row>
    <row r="3085" spans="1:14" x14ac:dyDescent="0.25">
      <c r="A3085" s="3">
        <v>3082</v>
      </c>
      <c r="B3085" t="s">
        <v>2236</v>
      </c>
      <c r="C3085" t="s">
        <v>2237</v>
      </c>
      <c r="D3085" t="s">
        <v>2238</v>
      </c>
      <c r="E3085" t="s">
        <v>12</v>
      </c>
      <c r="F3085" t="s">
        <v>2239</v>
      </c>
      <c r="G3085" s="1">
        <v>44081</v>
      </c>
      <c r="H3085" s="1">
        <v>44083</v>
      </c>
      <c r="I3085" s="1">
        <v>44812</v>
      </c>
      <c r="J3085" s="966" t="s">
        <v>16275</v>
      </c>
      <c r="K3085" t="s">
        <v>16276</v>
      </c>
      <c r="L3085" t="s">
        <v>16277</v>
      </c>
      <c r="M3085" t="s">
        <v>16275</v>
      </c>
      <c r="N3085" t="s">
        <v>16277</v>
      </c>
    </row>
    <row r="3086" spans="1:14" x14ac:dyDescent="0.25">
      <c r="A3086" s="3">
        <v>3083</v>
      </c>
      <c r="B3086" t="s">
        <v>2236</v>
      </c>
      <c r="C3086" t="s">
        <v>2237</v>
      </c>
      <c r="D3086" t="s">
        <v>2238</v>
      </c>
      <c r="E3086" t="s">
        <v>12</v>
      </c>
      <c r="F3086" t="s">
        <v>2239</v>
      </c>
      <c r="G3086" s="1">
        <v>44081</v>
      </c>
      <c r="H3086" s="1">
        <v>44083</v>
      </c>
      <c r="I3086" s="1">
        <v>44812</v>
      </c>
      <c r="J3086" s="966" t="s">
        <v>16275</v>
      </c>
      <c r="K3086" t="s">
        <v>16276</v>
      </c>
      <c r="L3086" t="s">
        <v>16277</v>
      </c>
      <c r="M3086" t="s">
        <v>16275</v>
      </c>
      <c r="N3086" t="s">
        <v>16277</v>
      </c>
    </row>
    <row r="3087" spans="1:14" x14ac:dyDescent="0.25">
      <c r="A3087" s="3">
        <v>3084</v>
      </c>
      <c r="B3087" t="s">
        <v>2224</v>
      </c>
      <c r="C3087" t="s">
        <v>2225</v>
      </c>
      <c r="D3087" t="s">
        <v>2226</v>
      </c>
      <c r="E3087" t="s">
        <v>12</v>
      </c>
      <c r="F3087" t="s">
        <v>2227</v>
      </c>
      <c r="G3087" s="1">
        <v>44081</v>
      </c>
      <c r="H3087" s="1">
        <v>44098</v>
      </c>
      <c r="I3087" s="1">
        <v>44827</v>
      </c>
      <c r="J3087" s="966" t="s">
        <v>16404</v>
      </c>
      <c r="K3087" t="s">
        <v>16405</v>
      </c>
      <c r="L3087" t="s">
        <v>16406</v>
      </c>
      <c r="M3087" t="s">
        <v>16404</v>
      </c>
      <c r="N3087" t="s">
        <v>16406</v>
      </c>
    </row>
    <row r="3088" spans="1:14" x14ac:dyDescent="0.25">
      <c r="A3088" s="3">
        <v>3085</v>
      </c>
      <c r="B3088" t="s">
        <v>2224</v>
      </c>
      <c r="C3088" t="s">
        <v>2225</v>
      </c>
      <c r="D3088" t="s">
        <v>2226</v>
      </c>
      <c r="E3088" t="s">
        <v>12</v>
      </c>
      <c r="F3088" t="s">
        <v>2227</v>
      </c>
      <c r="G3088" s="1">
        <v>44081</v>
      </c>
      <c r="H3088" s="1">
        <v>44098</v>
      </c>
      <c r="I3088" s="1">
        <v>44827</v>
      </c>
      <c r="J3088" s="966" t="s">
        <v>16404</v>
      </c>
      <c r="K3088" t="s">
        <v>16405</v>
      </c>
      <c r="L3088" t="s">
        <v>16406</v>
      </c>
      <c r="M3088" t="s">
        <v>16404</v>
      </c>
      <c r="N3088" t="s">
        <v>16406</v>
      </c>
    </row>
    <row r="3089" spans="1:14" x14ac:dyDescent="0.25">
      <c r="A3089" s="3">
        <v>3086</v>
      </c>
      <c r="B3089" t="s">
        <v>2228</v>
      </c>
      <c r="C3089" t="s">
        <v>2229</v>
      </c>
      <c r="D3089" t="s">
        <v>2230</v>
      </c>
      <c r="E3089" t="s">
        <v>12</v>
      </c>
      <c r="F3089" t="s">
        <v>2231</v>
      </c>
      <c r="G3089" s="1">
        <v>44081</v>
      </c>
      <c r="H3089" s="1">
        <v>44083</v>
      </c>
      <c r="I3089" s="1">
        <v>44812</v>
      </c>
      <c r="J3089" s="966" t="s">
        <v>16281</v>
      </c>
      <c r="K3089" t="s">
        <v>16282</v>
      </c>
      <c r="L3089" t="s">
        <v>16283</v>
      </c>
      <c r="M3089" t="s">
        <v>16281</v>
      </c>
      <c r="N3089" t="s">
        <v>16283</v>
      </c>
    </row>
    <row r="3090" spans="1:14" x14ac:dyDescent="0.25">
      <c r="A3090" s="3">
        <v>3087</v>
      </c>
      <c r="B3090" t="s">
        <v>2228</v>
      </c>
      <c r="C3090" t="s">
        <v>2229</v>
      </c>
      <c r="D3090" t="s">
        <v>2230</v>
      </c>
      <c r="E3090" t="s">
        <v>12</v>
      </c>
      <c r="F3090" t="s">
        <v>2231</v>
      </c>
      <c r="G3090" s="1">
        <v>44081</v>
      </c>
      <c r="H3090" s="1">
        <v>44083</v>
      </c>
      <c r="I3090" s="1">
        <v>44812</v>
      </c>
      <c r="J3090" s="966" t="s">
        <v>16281</v>
      </c>
      <c r="K3090" t="s">
        <v>16282</v>
      </c>
      <c r="L3090" t="s">
        <v>16283</v>
      </c>
      <c r="M3090" t="s">
        <v>16281</v>
      </c>
      <c r="N3090" t="s">
        <v>16283</v>
      </c>
    </row>
    <row r="3091" spans="1:14" x14ac:dyDescent="0.25">
      <c r="A3091" s="3">
        <v>3088</v>
      </c>
      <c r="B3091" t="s">
        <v>2228</v>
      </c>
      <c r="C3091" t="s">
        <v>2229</v>
      </c>
      <c r="D3091" t="s">
        <v>2230</v>
      </c>
      <c r="E3091" t="s">
        <v>12</v>
      </c>
      <c r="F3091" t="s">
        <v>2231</v>
      </c>
      <c r="G3091" s="1">
        <v>44081</v>
      </c>
      <c r="H3091" s="1">
        <v>44083</v>
      </c>
      <c r="I3091" s="1">
        <v>44812</v>
      </c>
      <c r="J3091" s="966" t="s">
        <v>16284</v>
      </c>
      <c r="K3091" t="s">
        <v>16285</v>
      </c>
      <c r="L3091" t="s">
        <v>16286</v>
      </c>
      <c r="M3091" t="s">
        <v>16284</v>
      </c>
      <c r="N3091" t="s">
        <v>16286</v>
      </c>
    </row>
    <row r="3092" spans="1:14" x14ac:dyDescent="0.25">
      <c r="A3092" s="3">
        <v>3089</v>
      </c>
      <c r="B3092" t="s">
        <v>2228</v>
      </c>
      <c r="C3092" t="s">
        <v>2229</v>
      </c>
      <c r="D3092" t="s">
        <v>2230</v>
      </c>
      <c r="E3092" t="s">
        <v>12</v>
      </c>
      <c r="F3092" t="s">
        <v>2231</v>
      </c>
      <c r="G3092" s="1">
        <v>44081</v>
      </c>
      <c r="H3092" s="1">
        <v>44083</v>
      </c>
      <c r="I3092" s="1">
        <v>44812</v>
      </c>
      <c r="J3092" s="966" t="s">
        <v>16284</v>
      </c>
      <c r="K3092" t="s">
        <v>16285</v>
      </c>
      <c r="L3092" t="s">
        <v>16286</v>
      </c>
      <c r="M3092" t="s">
        <v>16284</v>
      </c>
      <c r="N3092" t="s">
        <v>16286</v>
      </c>
    </row>
    <row r="3093" spans="1:14" x14ac:dyDescent="0.25">
      <c r="A3093" s="3">
        <v>3090</v>
      </c>
      <c r="B3093" t="s">
        <v>2232</v>
      </c>
      <c r="C3093" t="s">
        <v>2233</v>
      </c>
      <c r="D3093" t="s">
        <v>2234</v>
      </c>
      <c r="E3093" t="s">
        <v>12</v>
      </c>
      <c r="F3093" t="s">
        <v>2235</v>
      </c>
      <c r="G3093" s="1">
        <v>44081</v>
      </c>
      <c r="H3093" s="1">
        <v>44083</v>
      </c>
      <c r="I3093" s="1">
        <v>44812</v>
      </c>
      <c r="J3093" s="966" t="s">
        <v>16278</v>
      </c>
      <c r="K3093" t="s">
        <v>16279</v>
      </c>
      <c r="L3093" t="s">
        <v>16280</v>
      </c>
      <c r="M3093" t="s">
        <v>16278</v>
      </c>
      <c r="N3093" t="s">
        <v>16280</v>
      </c>
    </row>
    <row r="3094" spans="1:14" x14ac:dyDescent="0.25">
      <c r="A3094" s="3">
        <v>3091</v>
      </c>
      <c r="B3094" t="s">
        <v>2232</v>
      </c>
      <c r="C3094" t="s">
        <v>2233</v>
      </c>
      <c r="D3094" t="s">
        <v>2234</v>
      </c>
      <c r="E3094" t="s">
        <v>12</v>
      </c>
      <c r="F3094" t="s">
        <v>2235</v>
      </c>
      <c r="G3094" s="1">
        <v>44081</v>
      </c>
      <c r="H3094" s="1">
        <v>44083</v>
      </c>
      <c r="I3094" s="1">
        <v>44812</v>
      </c>
      <c r="J3094" s="966" t="s">
        <v>16278</v>
      </c>
      <c r="K3094" t="s">
        <v>16279</v>
      </c>
      <c r="L3094" t="s">
        <v>16280</v>
      </c>
      <c r="M3094" t="s">
        <v>16278</v>
      </c>
      <c r="N3094" t="s">
        <v>16280</v>
      </c>
    </row>
    <row r="3095" spans="1:14" x14ac:dyDescent="0.25">
      <c r="A3095" s="3">
        <v>3092</v>
      </c>
      <c r="B3095" t="s">
        <v>2252</v>
      </c>
      <c r="C3095" t="s">
        <v>2253</v>
      </c>
      <c r="D3095" t="s">
        <v>2254</v>
      </c>
      <c r="E3095" t="s">
        <v>12</v>
      </c>
      <c r="F3095" t="s">
        <v>2255</v>
      </c>
      <c r="G3095" s="1">
        <v>44083</v>
      </c>
      <c r="H3095" s="1">
        <v>44084</v>
      </c>
      <c r="I3095" s="1">
        <v>45178</v>
      </c>
      <c r="J3095" s="966" t="s">
        <v>10956</v>
      </c>
      <c r="K3095" t="s">
        <v>10958</v>
      </c>
      <c r="L3095" t="s">
        <v>10957</v>
      </c>
      <c r="M3095" t="s">
        <v>10956</v>
      </c>
      <c r="N3095" t="s">
        <v>10957</v>
      </c>
    </row>
    <row r="3096" spans="1:14" x14ac:dyDescent="0.25">
      <c r="A3096" s="3">
        <v>3093</v>
      </c>
      <c r="B3096" t="s">
        <v>2256</v>
      </c>
      <c r="C3096" t="s">
        <v>2257</v>
      </c>
      <c r="D3096" t="s">
        <v>2258</v>
      </c>
      <c r="E3096" t="s">
        <v>12</v>
      </c>
      <c r="F3096" t="s">
        <v>2259</v>
      </c>
      <c r="G3096" s="1">
        <v>44092</v>
      </c>
      <c r="H3096" s="1">
        <v>44094</v>
      </c>
      <c r="I3096" s="1">
        <v>45188</v>
      </c>
      <c r="J3096" s="966" t="s">
        <v>10965</v>
      </c>
      <c r="K3096" t="s">
        <v>10967</v>
      </c>
      <c r="L3096" t="s">
        <v>10966</v>
      </c>
      <c r="M3096" t="s">
        <v>10965</v>
      </c>
      <c r="N3096" t="s">
        <v>10966</v>
      </c>
    </row>
    <row r="3097" spans="1:14" x14ac:dyDescent="0.25">
      <c r="A3097" s="3">
        <v>3094</v>
      </c>
      <c r="B3097" t="s">
        <v>2256</v>
      </c>
      <c r="C3097" t="s">
        <v>2257</v>
      </c>
      <c r="D3097" t="s">
        <v>2258</v>
      </c>
      <c r="E3097" t="s">
        <v>12</v>
      </c>
      <c r="F3097" t="s">
        <v>2259</v>
      </c>
      <c r="G3097" s="1">
        <v>44092</v>
      </c>
      <c r="H3097" s="1">
        <v>44094</v>
      </c>
      <c r="I3097" s="1">
        <v>45188</v>
      </c>
      <c r="J3097" s="966" t="s">
        <v>10973</v>
      </c>
      <c r="K3097" t="s">
        <v>10975</v>
      </c>
      <c r="L3097" t="s">
        <v>10974</v>
      </c>
      <c r="M3097" t="s">
        <v>10973</v>
      </c>
      <c r="N3097" t="s">
        <v>10974</v>
      </c>
    </row>
    <row r="3098" spans="1:14" x14ac:dyDescent="0.25">
      <c r="A3098" s="3">
        <v>3095</v>
      </c>
      <c r="B3098" t="s">
        <v>2260</v>
      </c>
      <c r="C3098" t="s">
        <v>2261</v>
      </c>
      <c r="D3098" t="s">
        <v>2262</v>
      </c>
      <c r="E3098" t="s">
        <v>12</v>
      </c>
      <c r="F3098" t="s">
        <v>2263</v>
      </c>
      <c r="G3098" s="1">
        <v>44092</v>
      </c>
      <c r="H3098" s="1">
        <v>44100</v>
      </c>
      <c r="I3098" s="1">
        <v>45194</v>
      </c>
      <c r="J3098" s="966" t="s">
        <v>10979</v>
      </c>
      <c r="K3098" t="s">
        <v>10981</v>
      </c>
      <c r="L3098" t="s">
        <v>10980</v>
      </c>
      <c r="M3098" t="s">
        <v>10979</v>
      </c>
      <c r="N3098" t="s">
        <v>10980</v>
      </c>
    </row>
    <row r="3099" spans="1:14" x14ac:dyDescent="0.25">
      <c r="A3099" s="3">
        <v>3096</v>
      </c>
      <c r="B3099" t="s">
        <v>2260</v>
      </c>
      <c r="C3099" t="s">
        <v>2261</v>
      </c>
      <c r="D3099" t="s">
        <v>2262</v>
      </c>
      <c r="E3099" t="s">
        <v>12</v>
      </c>
      <c r="F3099" t="s">
        <v>2263</v>
      </c>
      <c r="G3099" s="1">
        <v>44092</v>
      </c>
      <c r="H3099" s="1">
        <v>44100</v>
      </c>
      <c r="I3099" s="1">
        <v>45194</v>
      </c>
      <c r="J3099" s="966" t="s">
        <v>10988</v>
      </c>
      <c r="K3099" t="s">
        <v>10990</v>
      </c>
      <c r="L3099" t="s">
        <v>10989</v>
      </c>
      <c r="M3099" t="s">
        <v>10988</v>
      </c>
      <c r="N3099" t="s">
        <v>10989</v>
      </c>
    </row>
    <row r="3100" spans="1:14" x14ac:dyDescent="0.25">
      <c r="A3100" s="3">
        <v>3097</v>
      </c>
      <c r="B3100" t="s">
        <v>2260</v>
      </c>
      <c r="C3100" t="s">
        <v>2261</v>
      </c>
      <c r="D3100" t="s">
        <v>2262</v>
      </c>
      <c r="E3100" t="s">
        <v>12</v>
      </c>
      <c r="F3100" t="s">
        <v>2263</v>
      </c>
      <c r="G3100" s="1">
        <v>44092</v>
      </c>
      <c r="H3100" s="1">
        <v>44100</v>
      </c>
      <c r="I3100" s="1">
        <v>45194</v>
      </c>
      <c r="J3100" s="966" t="s">
        <v>10994</v>
      </c>
      <c r="K3100" t="s">
        <v>10996</v>
      </c>
      <c r="L3100" t="s">
        <v>10995</v>
      </c>
      <c r="M3100" t="s">
        <v>10994</v>
      </c>
      <c r="N3100" t="s">
        <v>10995</v>
      </c>
    </row>
    <row r="3101" spans="1:14" x14ac:dyDescent="0.25">
      <c r="A3101" s="3">
        <v>3098</v>
      </c>
      <c r="B3101" t="s">
        <v>2260</v>
      </c>
      <c r="C3101" t="s">
        <v>2261</v>
      </c>
      <c r="D3101" t="s">
        <v>2262</v>
      </c>
      <c r="E3101" t="s">
        <v>12</v>
      </c>
      <c r="F3101" t="s">
        <v>2263</v>
      </c>
      <c r="G3101" s="1">
        <v>44092</v>
      </c>
      <c r="H3101" s="1">
        <v>44100</v>
      </c>
      <c r="I3101" s="1">
        <v>45194</v>
      </c>
      <c r="J3101" s="966" t="s">
        <v>11000</v>
      </c>
      <c r="K3101" t="s">
        <v>11002</v>
      </c>
      <c r="L3101" t="s">
        <v>11001</v>
      </c>
      <c r="M3101" t="s">
        <v>11000</v>
      </c>
      <c r="N3101" t="s">
        <v>11001</v>
      </c>
    </row>
    <row r="3102" spans="1:14" x14ac:dyDescent="0.25">
      <c r="A3102" s="3">
        <v>3099</v>
      </c>
      <c r="B3102" t="s">
        <v>2159</v>
      </c>
      <c r="C3102" t="s">
        <v>2160</v>
      </c>
      <c r="D3102" t="s">
        <v>2161</v>
      </c>
      <c r="E3102" t="s">
        <v>12</v>
      </c>
      <c r="F3102" t="s">
        <v>2162</v>
      </c>
      <c r="G3102" s="1">
        <v>44071</v>
      </c>
      <c r="H3102" s="1">
        <v>44096</v>
      </c>
      <c r="I3102" s="1">
        <v>44825</v>
      </c>
      <c r="J3102" s="966" t="s">
        <v>6780</v>
      </c>
      <c r="K3102" t="s">
        <v>6782</v>
      </c>
      <c r="L3102" t="s">
        <v>6781</v>
      </c>
      <c r="M3102" t="s">
        <v>6780</v>
      </c>
      <c r="N3102" t="s">
        <v>6781</v>
      </c>
    </row>
    <row r="3103" spans="1:14" x14ac:dyDescent="0.25">
      <c r="A3103" s="3">
        <v>3100</v>
      </c>
      <c r="B3103" t="s">
        <v>2159</v>
      </c>
      <c r="C3103" t="s">
        <v>2160</v>
      </c>
      <c r="D3103" t="s">
        <v>2161</v>
      </c>
      <c r="E3103" t="s">
        <v>12</v>
      </c>
      <c r="F3103" t="s">
        <v>2162</v>
      </c>
      <c r="G3103" s="1">
        <v>44071</v>
      </c>
      <c r="H3103" s="1">
        <v>44096</v>
      </c>
      <c r="I3103" s="1">
        <v>44825</v>
      </c>
      <c r="J3103" s="966" t="s">
        <v>6786</v>
      </c>
      <c r="K3103" t="s">
        <v>6788</v>
      </c>
      <c r="L3103" t="s">
        <v>6787</v>
      </c>
      <c r="M3103" t="s">
        <v>6786</v>
      </c>
      <c r="N3103" t="s">
        <v>6787</v>
      </c>
    </row>
    <row r="3104" spans="1:14" x14ac:dyDescent="0.25">
      <c r="A3104" s="3">
        <v>3101</v>
      </c>
      <c r="B3104" t="s">
        <v>2264</v>
      </c>
      <c r="C3104" t="s">
        <v>2265</v>
      </c>
      <c r="D3104" t="s">
        <v>2266</v>
      </c>
      <c r="E3104" t="s">
        <v>12</v>
      </c>
      <c r="F3104" t="s">
        <v>2267</v>
      </c>
      <c r="G3104" s="1">
        <v>44092</v>
      </c>
      <c r="H3104" s="1">
        <v>44096</v>
      </c>
      <c r="I3104" s="1">
        <v>45190</v>
      </c>
      <c r="J3104" s="966" t="s">
        <v>11006</v>
      </c>
      <c r="K3104" t="s">
        <v>11008</v>
      </c>
      <c r="L3104" t="s">
        <v>11007</v>
      </c>
      <c r="M3104" t="s">
        <v>11006</v>
      </c>
      <c r="N3104" t="s">
        <v>11007</v>
      </c>
    </row>
    <row r="3105" spans="1:14" x14ac:dyDescent="0.25">
      <c r="A3105" s="3">
        <v>3102</v>
      </c>
      <c r="B3105" t="s">
        <v>2240</v>
      </c>
      <c r="C3105" t="s">
        <v>2241</v>
      </c>
      <c r="D3105" t="s">
        <v>2242</v>
      </c>
      <c r="E3105" t="s">
        <v>12</v>
      </c>
      <c r="F3105" t="s">
        <v>2243</v>
      </c>
      <c r="G3105" s="1">
        <v>44102</v>
      </c>
      <c r="H3105" s="1">
        <v>44103</v>
      </c>
      <c r="I3105" s="1">
        <v>45197</v>
      </c>
      <c r="J3105" s="966" t="s">
        <v>8187</v>
      </c>
      <c r="K3105" t="s">
        <v>8189</v>
      </c>
      <c r="L3105" t="s">
        <v>8188</v>
      </c>
      <c r="M3105" t="s">
        <v>8187</v>
      </c>
      <c r="N3105" t="s">
        <v>8188</v>
      </c>
    </row>
    <row r="3106" spans="1:14" x14ac:dyDescent="0.25">
      <c r="A3106" s="3">
        <v>3103</v>
      </c>
      <c r="B3106" t="s">
        <v>2240</v>
      </c>
      <c r="C3106" t="s">
        <v>2241</v>
      </c>
      <c r="D3106" t="s">
        <v>2242</v>
      </c>
      <c r="E3106" t="s">
        <v>12</v>
      </c>
      <c r="F3106" t="s">
        <v>2243</v>
      </c>
      <c r="G3106" s="1">
        <v>44102</v>
      </c>
      <c r="H3106" s="1">
        <v>44103</v>
      </c>
      <c r="I3106" s="1">
        <v>45197</v>
      </c>
      <c r="J3106" s="966" t="s">
        <v>8197</v>
      </c>
      <c r="K3106" t="s">
        <v>8199</v>
      </c>
      <c r="L3106" t="s">
        <v>8198</v>
      </c>
      <c r="M3106" t="s">
        <v>8197</v>
      </c>
      <c r="N3106" t="s">
        <v>8198</v>
      </c>
    </row>
    <row r="3107" spans="1:14" x14ac:dyDescent="0.25">
      <c r="A3107" s="3">
        <v>3104</v>
      </c>
      <c r="B3107" t="s">
        <v>2168</v>
      </c>
      <c r="C3107" t="s">
        <v>2169</v>
      </c>
      <c r="D3107" t="s">
        <v>2170</v>
      </c>
      <c r="E3107" t="s">
        <v>12</v>
      </c>
      <c r="F3107" t="s">
        <v>2171</v>
      </c>
      <c r="G3107" s="1">
        <v>44070</v>
      </c>
      <c r="H3107" s="1">
        <v>44117</v>
      </c>
      <c r="I3107" s="1">
        <v>45942</v>
      </c>
      <c r="J3107" s="966" t="s">
        <v>21793</v>
      </c>
      <c r="K3107" t="s">
        <v>21794</v>
      </c>
      <c r="L3107" t="s">
        <v>21795</v>
      </c>
      <c r="M3107" t="s">
        <v>21793</v>
      </c>
      <c r="N3107" t="s">
        <v>21795</v>
      </c>
    </row>
    <row r="3108" spans="1:14" x14ac:dyDescent="0.25">
      <c r="A3108" s="3">
        <v>3105</v>
      </c>
      <c r="B3108" t="s">
        <v>2164</v>
      </c>
      <c r="C3108" t="s">
        <v>2165</v>
      </c>
      <c r="D3108" t="s">
        <v>2166</v>
      </c>
      <c r="E3108" t="s">
        <v>12</v>
      </c>
      <c r="F3108" t="s">
        <v>2167</v>
      </c>
      <c r="G3108" s="1">
        <v>44070</v>
      </c>
      <c r="H3108" s="1">
        <v>44117</v>
      </c>
      <c r="I3108" s="1">
        <v>45942</v>
      </c>
      <c r="J3108" s="966" t="s">
        <v>21796</v>
      </c>
      <c r="K3108" t="s">
        <v>21797</v>
      </c>
      <c r="L3108" t="s">
        <v>21798</v>
      </c>
      <c r="M3108" t="s">
        <v>21796</v>
      </c>
      <c r="N3108" t="s">
        <v>21798</v>
      </c>
    </row>
    <row r="3109" spans="1:14" x14ac:dyDescent="0.25">
      <c r="A3109" s="3">
        <v>3106</v>
      </c>
      <c r="B3109" t="s">
        <v>2100</v>
      </c>
      <c r="C3109" t="s">
        <v>2101</v>
      </c>
      <c r="D3109" t="s">
        <v>2102</v>
      </c>
      <c r="E3109" t="s">
        <v>12</v>
      </c>
      <c r="F3109" t="s">
        <v>2103</v>
      </c>
      <c r="G3109" s="1">
        <v>44062</v>
      </c>
      <c r="H3109" s="1">
        <v>44106</v>
      </c>
      <c r="I3109" s="1">
        <v>44835</v>
      </c>
      <c r="J3109" s="966" t="s">
        <v>6738</v>
      </c>
      <c r="K3109" t="s">
        <v>6740</v>
      </c>
      <c r="L3109" t="s">
        <v>6739</v>
      </c>
      <c r="M3109" t="s">
        <v>6738</v>
      </c>
      <c r="N3109" t="s">
        <v>6739</v>
      </c>
    </row>
    <row r="3110" spans="1:14" x14ac:dyDescent="0.25">
      <c r="A3110" s="3">
        <v>3107</v>
      </c>
      <c r="B3110" t="s">
        <v>2100</v>
      </c>
      <c r="C3110" t="s">
        <v>2101</v>
      </c>
      <c r="D3110" t="s">
        <v>2102</v>
      </c>
      <c r="E3110" t="s">
        <v>12</v>
      </c>
      <c r="F3110" t="s">
        <v>2103</v>
      </c>
      <c r="G3110" s="1">
        <v>44062</v>
      </c>
      <c r="H3110" s="1">
        <v>44106</v>
      </c>
      <c r="I3110" s="1">
        <v>44835</v>
      </c>
      <c r="J3110" s="966" t="s">
        <v>6749</v>
      </c>
      <c r="K3110" t="s">
        <v>6751</v>
      </c>
      <c r="L3110" t="s">
        <v>6750</v>
      </c>
      <c r="M3110" t="s">
        <v>6749</v>
      </c>
      <c r="N3110" t="s">
        <v>6750</v>
      </c>
    </row>
    <row r="3111" spans="1:14" x14ac:dyDescent="0.25">
      <c r="A3111" s="3">
        <v>3108</v>
      </c>
      <c r="B3111" t="s">
        <v>2100</v>
      </c>
      <c r="C3111" t="s">
        <v>2101</v>
      </c>
      <c r="D3111" t="s">
        <v>2102</v>
      </c>
      <c r="E3111" t="s">
        <v>12</v>
      </c>
      <c r="F3111" t="s">
        <v>2103</v>
      </c>
      <c r="G3111" s="1">
        <v>44062</v>
      </c>
      <c r="H3111" s="1">
        <v>44106</v>
      </c>
      <c r="I3111" s="1">
        <v>44835</v>
      </c>
      <c r="J3111" s="966" t="s">
        <v>6755</v>
      </c>
      <c r="K3111" t="s">
        <v>6757</v>
      </c>
      <c r="L3111" t="s">
        <v>6756</v>
      </c>
      <c r="M3111" t="s">
        <v>6755</v>
      </c>
      <c r="N3111" t="s">
        <v>6756</v>
      </c>
    </row>
    <row r="3112" spans="1:14" x14ac:dyDescent="0.25">
      <c r="A3112" s="3">
        <v>3109</v>
      </c>
      <c r="B3112" t="s">
        <v>2108</v>
      </c>
      <c r="C3112" t="s">
        <v>2109</v>
      </c>
      <c r="D3112" t="s">
        <v>2110</v>
      </c>
      <c r="E3112" t="s">
        <v>12</v>
      </c>
      <c r="F3112" t="s">
        <v>2111</v>
      </c>
      <c r="G3112" s="1">
        <v>44062</v>
      </c>
      <c r="H3112" s="1">
        <v>44112</v>
      </c>
      <c r="I3112" s="1">
        <v>44841</v>
      </c>
      <c r="J3112" s="966" t="s">
        <v>6774</v>
      </c>
      <c r="K3112" t="s">
        <v>6776</v>
      </c>
      <c r="L3112" t="s">
        <v>6775</v>
      </c>
      <c r="M3112" t="s">
        <v>6774</v>
      </c>
      <c r="N3112" t="s">
        <v>6775</v>
      </c>
    </row>
    <row r="3113" spans="1:14" x14ac:dyDescent="0.25">
      <c r="A3113" s="3">
        <v>3110</v>
      </c>
      <c r="B3113" t="s">
        <v>1939</v>
      </c>
      <c r="C3113" t="s">
        <v>1940</v>
      </c>
      <c r="D3113" t="s">
        <v>1941</v>
      </c>
      <c r="E3113" t="s">
        <v>12</v>
      </c>
      <c r="F3113" t="s">
        <v>1942</v>
      </c>
      <c r="G3113" s="1">
        <v>44014</v>
      </c>
      <c r="H3113" s="1">
        <v>44117</v>
      </c>
      <c r="I3113" s="1">
        <v>45942</v>
      </c>
      <c r="J3113" s="966" t="s">
        <v>7719</v>
      </c>
      <c r="K3113" t="s">
        <v>7721</v>
      </c>
      <c r="L3113" t="s">
        <v>7720</v>
      </c>
      <c r="M3113" t="s">
        <v>7719</v>
      </c>
      <c r="N3113" t="s">
        <v>7720</v>
      </c>
    </row>
    <row r="3114" spans="1:14" x14ac:dyDescent="0.25">
      <c r="A3114" s="3">
        <v>3111</v>
      </c>
      <c r="B3114" t="s">
        <v>1939</v>
      </c>
      <c r="C3114" t="s">
        <v>1940</v>
      </c>
      <c r="D3114" t="s">
        <v>1941</v>
      </c>
      <c r="E3114" t="s">
        <v>12</v>
      </c>
      <c r="F3114" t="s">
        <v>1942</v>
      </c>
      <c r="G3114" s="1">
        <v>44014</v>
      </c>
      <c r="H3114" s="1">
        <v>44117</v>
      </c>
      <c r="I3114" s="1">
        <v>45942</v>
      </c>
      <c r="J3114" s="966" t="s">
        <v>7727</v>
      </c>
      <c r="K3114" t="s">
        <v>7729</v>
      </c>
      <c r="L3114" t="s">
        <v>7728</v>
      </c>
      <c r="M3114" t="s">
        <v>7727</v>
      </c>
      <c r="N3114" t="s">
        <v>7728</v>
      </c>
    </row>
    <row r="3115" spans="1:14" x14ac:dyDescent="0.25">
      <c r="A3115" s="3">
        <v>3112</v>
      </c>
      <c r="B3115" t="s">
        <v>2117</v>
      </c>
      <c r="C3115" t="s">
        <v>2118</v>
      </c>
      <c r="D3115" t="s">
        <v>2119</v>
      </c>
      <c r="E3115" t="s">
        <v>12</v>
      </c>
      <c r="F3115" t="s">
        <v>2120</v>
      </c>
      <c r="G3115" s="1">
        <v>44061</v>
      </c>
      <c r="H3115" s="1">
        <v>44117</v>
      </c>
      <c r="I3115" s="1">
        <v>45942</v>
      </c>
      <c r="J3115" s="966" t="s">
        <v>21799</v>
      </c>
      <c r="K3115" t="s">
        <v>21800</v>
      </c>
      <c r="L3115" t="s">
        <v>21801</v>
      </c>
      <c r="M3115" t="s">
        <v>21799</v>
      </c>
      <c r="N3115" t="s">
        <v>21801</v>
      </c>
    </row>
    <row r="3116" spans="1:14" x14ac:dyDescent="0.25">
      <c r="A3116" s="3">
        <v>3113</v>
      </c>
      <c r="B3116" t="s">
        <v>2332</v>
      </c>
      <c r="C3116" t="s">
        <v>2333</v>
      </c>
      <c r="D3116" t="s">
        <v>2334</v>
      </c>
      <c r="E3116" t="s">
        <v>12</v>
      </c>
      <c r="F3116" t="s">
        <v>2335</v>
      </c>
      <c r="G3116" s="1">
        <v>44102</v>
      </c>
      <c r="H3116" s="1">
        <v>44114</v>
      </c>
      <c r="I3116" s="1">
        <v>45208</v>
      </c>
      <c r="J3116" s="966" t="s">
        <v>21802</v>
      </c>
      <c r="K3116" t="s">
        <v>21803</v>
      </c>
      <c r="L3116" t="s">
        <v>21804</v>
      </c>
      <c r="M3116" t="s">
        <v>21802</v>
      </c>
      <c r="N3116" t="s">
        <v>21804</v>
      </c>
    </row>
    <row r="3117" spans="1:14" x14ac:dyDescent="0.25">
      <c r="A3117" s="3">
        <v>3114</v>
      </c>
      <c r="B3117" t="s">
        <v>2332</v>
      </c>
      <c r="C3117" t="s">
        <v>2333</v>
      </c>
      <c r="D3117" t="s">
        <v>2334</v>
      </c>
      <c r="E3117" t="s">
        <v>12</v>
      </c>
      <c r="F3117" t="s">
        <v>2335</v>
      </c>
      <c r="G3117" s="1">
        <v>44102</v>
      </c>
      <c r="H3117" s="1">
        <v>44114</v>
      </c>
      <c r="I3117" s="1">
        <v>45208</v>
      </c>
      <c r="J3117" s="966" t="s">
        <v>21805</v>
      </c>
      <c r="K3117" t="s">
        <v>21806</v>
      </c>
      <c r="L3117" t="s">
        <v>21807</v>
      </c>
      <c r="M3117" t="s">
        <v>21805</v>
      </c>
      <c r="N3117" t="s">
        <v>21807</v>
      </c>
    </row>
    <row r="3118" spans="1:14" x14ac:dyDescent="0.25">
      <c r="A3118" s="3">
        <v>3115</v>
      </c>
      <c r="B3118" t="s">
        <v>2332</v>
      </c>
      <c r="C3118" t="s">
        <v>2333</v>
      </c>
      <c r="D3118" t="s">
        <v>2334</v>
      </c>
      <c r="E3118" t="s">
        <v>12</v>
      </c>
      <c r="F3118" t="s">
        <v>2335</v>
      </c>
      <c r="G3118" s="1">
        <v>44102</v>
      </c>
      <c r="H3118" s="1">
        <v>44114</v>
      </c>
      <c r="I3118" s="1">
        <v>45208</v>
      </c>
      <c r="J3118" s="966" t="s">
        <v>21808</v>
      </c>
      <c r="K3118" t="s">
        <v>21809</v>
      </c>
      <c r="L3118" t="s">
        <v>21810</v>
      </c>
      <c r="M3118" t="s">
        <v>21808</v>
      </c>
      <c r="N3118" t="s">
        <v>21810</v>
      </c>
    </row>
    <row r="3119" spans="1:14" x14ac:dyDescent="0.25">
      <c r="A3119" s="3">
        <v>3116</v>
      </c>
      <c r="B3119" t="s">
        <v>2332</v>
      </c>
      <c r="C3119" t="s">
        <v>2333</v>
      </c>
      <c r="D3119" t="s">
        <v>2334</v>
      </c>
      <c r="E3119" t="s">
        <v>12</v>
      </c>
      <c r="F3119" t="s">
        <v>2335</v>
      </c>
      <c r="G3119" s="1">
        <v>44102</v>
      </c>
      <c r="H3119" s="1">
        <v>44114</v>
      </c>
      <c r="I3119" s="1">
        <v>45208</v>
      </c>
      <c r="J3119" s="966" t="s">
        <v>21811</v>
      </c>
      <c r="K3119" t="s">
        <v>21812</v>
      </c>
      <c r="L3119" t="s">
        <v>21813</v>
      </c>
      <c r="M3119" t="s">
        <v>21811</v>
      </c>
      <c r="N3119" t="s">
        <v>21813</v>
      </c>
    </row>
    <row r="3120" spans="1:14" x14ac:dyDescent="0.25">
      <c r="A3120" s="3">
        <v>3117</v>
      </c>
      <c r="B3120" t="s">
        <v>2332</v>
      </c>
      <c r="C3120" t="s">
        <v>2333</v>
      </c>
      <c r="D3120" t="s">
        <v>2334</v>
      </c>
      <c r="E3120" t="s">
        <v>12</v>
      </c>
      <c r="F3120" t="s">
        <v>2335</v>
      </c>
      <c r="G3120" s="1">
        <v>44102</v>
      </c>
      <c r="H3120" s="1">
        <v>44114</v>
      </c>
      <c r="I3120" s="1">
        <v>45208</v>
      </c>
      <c r="J3120" s="966" t="s">
        <v>21814</v>
      </c>
      <c r="K3120" t="s">
        <v>21815</v>
      </c>
      <c r="L3120" t="s">
        <v>21816</v>
      </c>
      <c r="M3120" t="s">
        <v>21814</v>
      </c>
      <c r="N3120" t="s">
        <v>21816</v>
      </c>
    </row>
    <row r="3121" spans="1:14" x14ac:dyDescent="0.25">
      <c r="A3121" s="3">
        <v>3118</v>
      </c>
      <c r="B3121" t="s">
        <v>2300</v>
      </c>
      <c r="C3121" t="s">
        <v>2301</v>
      </c>
      <c r="D3121" t="s">
        <v>2302</v>
      </c>
      <c r="E3121" t="s">
        <v>12</v>
      </c>
      <c r="F3121" t="s">
        <v>2303</v>
      </c>
      <c r="G3121" s="1">
        <v>44116</v>
      </c>
      <c r="H3121" s="1">
        <v>44118</v>
      </c>
      <c r="I3121" s="1">
        <v>45212</v>
      </c>
      <c r="J3121" s="966" t="s">
        <v>11792</v>
      </c>
      <c r="K3121" t="s">
        <v>11794</v>
      </c>
      <c r="L3121" t="s">
        <v>11793</v>
      </c>
      <c r="M3121" t="s">
        <v>11792</v>
      </c>
      <c r="N3121" t="s">
        <v>11793</v>
      </c>
    </row>
    <row r="3122" spans="1:14" x14ac:dyDescent="0.25">
      <c r="A3122" s="3">
        <v>3119</v>
      </c>
      <c r="B3122" t="s">
        <v>2304</v>
      </c>
      <c r="C3122" t="s">
        <v>2305</v>
      </c>
      <c r="D3122" t="s">
        <v>2306</v>
      </c>
      <c r="E3122" t="s">
        <v>12</v>
      </c>
      <c r="F3122" t="s">
        <v>2307</v>
      </c>
      <c r="G3122" s="1">
        <v>44116</v>
      </c>
      <c r="H3122" s="1">
        <v>44118</v>
      </c>
      <c r="I3122" s="1">
        <v>45212</v>
      </c>
      <c r="J3122" s="966" t="s">
        <v>11800</v>
      </c>
      <c r="K3122" t="s">
        <v>11802</v>
      </c>
      <c r="L3122" t="s">
        <v>11801</v>
      </c>
      <c r="M3122" t="s">
        <v>11800</v>
      </c>
      <c r="N3122" t="s">
        <v>11801</v>
      </c>
    </row>
    <row r="3123" spans="1:14" x14ac:dyDescent="0.25">
      <c r="A3123" s="3">
        <v>3120</v>
      </c>
      <c r="B3123" t="s">
        <v>2141</v>
      </c>
      <c r="C3123" t="s">
        <v>2142</v>
      </c>
      <c r="D3123" t="s">
        <v>2143</v>
      </c>
      <c r="E3123" t="s">
        <v>12</v>
      </c>
      <c r="F3123" t="s">
        <v>2144</v>
      </c>
      <c r="G3123" s="1">
        <v>44067</v>
      </c>
      <c r="H3123" s="1">
        <v>44107</v>
      </c>
      <c r="I3123" s="1">
        <v>45932</v>
      </c>
      <c r="J3123" s="966" t="s">
        <v>20723</v>
      </c>
      <c r="K3123" t="s">
        <v>20721</v>
      </c>
      <c r="L3123" t="s">
        <v>20724</v>
      </c>
      <c r="N3123" t="s">
        <v>20722</v>
      </c>
    </row>
    <row r="3124" spans="1:14" x14ac:dyDescent="0.25">
      <c r="A3124" s="3">
        <v>3121</v>
      </c>
      <c r="B3124" t="s">
        <v>2141</v>
      </c>
      <c r="C3124" t="s">
        <v>2142</v>
      </c>
      <c r="D3124" t="s">
        <v>2143</v>
      </c>
      <c r="E3124" t="s">
        <v>12</v>
      </c>
      <c r="F3124" t="s">
        <v>2144</v>
      </c>
      <c r="G3124" s="1">
        <v>44067</v>
      </c>
      <c r="H3124" s="1">
        <v>44107</v>
      </c>
      <c r="I3124" s="1">
        <v>45932</v>
      </c>
      <c r="J3124" s="966" t="s">
        <v>20723</v>
      </c>
      <c r="K3124" t="s">
        <v>20721</v>
      </c>
      <c r="L3124" t="s">
        <v>20724</v>
      </c>
      <c r="M3124" t="s">
        <v>20723</v>
      </c>
      <c r="N3124" t="s">
        <v>20724</v>
      </c>
    </row>
    <row r="3125" spans="1:14" x14ac:dyDescent="0.25">
      <c r="A3125" s="3">
        <v>3122</v>
      </c>
      <c r="B3125" t="s">
        <v>2141</v>
      </c>
      <c r="C3125" t="s">
        <v>2142</v>
      </c>
      <c r="D3125" t="s">
        <v>2143</v>
      </c>
      <c r="E3125" t="s">
        <v>12</v>
      </c>
      <c r="F3125" t="s">
        <v>2144</v>
      </c>
      <c r="G3125" s="1">
        <v>44067</v>
      </c>
      <c r="H3125" s="1">
        <v>44107</v>
      </c>
      <c r="I3125" s="1">
        <v>45932</v>
      </c>
      <c r="J3125" s="966" t="s">
        <v>20727</v>
      </c>
      <c r="K3125" t="s">
        <v>20725</v>
      </c>
      <c r="L3125" t="s">
        <v>20728</v>
      </c>
      <c r="N3125" t="s">
        <v>20726</v>
      </c>
    </row>
    <row r="3126" spans="1:14" x14ac:dyDescent="0.25">
      <c r="A3126" s="3">
        <v>3123</v>
      </c>
      <c r="B3126" t="s">
        <v>2141</v>
      </c>
      <c r="C3126" t="s">
        <v>2142</v>
      </c>
      <c r="D3126" t="s">
        <v>2143</v>
      </c>
      <c r="E3126" t="s">
        <v>12</v>
      </c>
      <c r="F3126" t="s">
        <v>2144</v>
      </c>
      <c r="G3126" s="1">
        <v>44067</v>
      </c>
      <c r="H3126" s="1">
        <v>44107</v>
      </c>
      <c r="I3126" s="1">
        <v>45932</v>
      </c>
      <c r="J3126" s="966" t="s">
        <v>20727</v>
      </c>
      <c r="K3126" t="s">
        <v>20725</v>
      </c>
      <c r="L3126" t="s">
        <v>20728</v>
      </c>
      <c r="M3126" t="s">
        <v>20727</v>
      </c>
      <c r="N3126" t="s">
        <v>20728</v>
      </c>
    </row>
    <row r="3127" spans="1:14" x14ac:dyDescent="0.25">
      <c r="A3127" s="3">
        <v>3124</v>
      </c>
      <c r="B3127" t="s">
        <v>2141</v>
      </c>
      <c r="C3127" t="s">
        <v>2142</v>
      </c>
      <c r="D3127" t="s">
        <v>2143</v>
      </c>
      <c r="E3127" t="s">
        <v>12</v>
      </c>
      <c r="F3127" t="s">
        <v>2144</v>
      </c>
      <c r="G3127" s="1">
        <v>44067</v>
      </c>
      <c r="H3127" s="1">
        <v>44107</v>
      </c>
      <c r="I3127" s="1">
        <v>45932</v>
      </c>
      <c r="J3127" s="966" t="s">
        <v>20731</v>
      </c>
      <c r="K3127" t="s">
        <v>20729</v>
      </c>
      <c r="L3127" t="s">
        <v>20732</v>
      </c>
      <c r="N3127" t="s">
        <v>20730</v>
      </c>
    </row>
    <row r="3128" spans="1:14" x14ac:dyDescent="0.25">
      <c r="A3128" s="3">
        <v>3125</v>
      </c>
      <c r="B3128" t="s">
        <v>2141</v>
      </c>
      <c r="C3128" t="s">
        <v>2142</v>
      </c>
      <c r="D3128" t="s">
        <v>2143</v>
      </c>
      <c r="E3128" t="s">
        <v>12</v>
      </c>
      <c r="F3128" t="s">
        <v>2144</v>
      </c>
      <c r="G3128" s="1">
        <v>44067</v>
      </c>
      <c r="H3128" s="1">
        <v>44107</v>
      </c>
      <c r="I3128" s="1">
        <v>45932</v>
      </c>
      <c r="J3128" s="966" t="s">
        <v>20731</v>
      </c>
      <c r="K3128" t="s">
        <v>20729</v>
      </c>
      <c r="L3128" t="s">
        <v>20732</v>
      </c>
      <c r="M3128" t="s">
        <v>20731</v>
      </c>
      <c r="N3128" t="s">
        <v>20732</v>
      </c>
    </row>
    <row r="3129" spans="1:14" x14ac:dyDescent="0.25">
      <c r="A3129" s="3">
        <v>3126</v>
      </c>
      <c r="B3129" t="s">
        <v>2280</v>
      </c>
      <c r="C3129" t="s">
        <v>2281</v>
      </c>
      <c r="D3129" t="s">
        <v>2282</v>
      </c>
      <c r="E3129" t="s">
        <v>12</v>
      </c>
      <c r="F3129" t="s">
        <v>2283</v>
      </c>
      <c r="G3129" s="1">
        <v>44105</v>
      </c>
      <c r="H3129" s="1">
        <v>44117</v>
      </c>
      <c r="I3129" s="1">
        <v>45211</v>
      </c>
      <c r="J3129" s="966" t="s">
        <v>9645</v>
      </c>
      <c r="K3129" t="s">
        <v>9647</v>
      </c>
      <c r="L3129" t="s">
        <v>9646</v>
      </c>
      <c r="M3129" t="s">
        <v>9645</v>
      </c>
      <c r="N3129" t="s">
        <v>9646</v>
      </c>
    </row>
    <row r="3130" spans="1:14" x14ac:dyDescent="0.25">
      <c r="A3130" s="3">
        <v>3127</v>
      </c>
      <c r="B3130" t="s">
        <v>2019</v>
      </c>
      <c r="C3130" t="s">
        <v>2020</v>
      </c>
      <c r="D3130" t="s">
        <v>2021</v>
      </c>
      <c r="E3130" t="s">
        <v>12</v>
      </c>
      <c r="F3130" t="s">
        <v>2022</v>
      </c>
      <c r="G3130" s="1">
        <v>44018</v>
      </c>
      <c r="H3130" s="1">
        <v>44114</v>
      </c>
      <c r="I3130" s="1">
        <v>45939</v>
      </c>
      <c r="J3130" s="966" t="s">
        <v>21817</v>
      </c>
      <c r="K3130" t="s">
        <v>21818</v>
      </c>
      <c r="L3130" t="s">
        <v>21819</v>
      </c>
      <c r="M3130" t="s">
        <v>21817</v>
      </c>
      <c r="N3130" t="s">
        <v>21819</v>
      </c>
    </row>
    <row r="3131" spans="1:14" x14ac:dyDescent="0.25">
      <c r="A3131" s="3">
        <v>3128</v>
      </c>
      <c r="B3131" t="s">
        <v>2019</v>
      </c>
      <c r="C3131" t="s">
        <v>2020</v>
      </c>
      <c r="D3131" t="s">
        <v>2021</v>
      </c>
      <c r="E3131" t="s">
        <v>12</v>
      </c>
      <c r="F3131" t="s">
        <v>2022</v>
      </c>
      <c r="G3131" s="1">
        <v>44018</v>
      </c>
      <c r="H3131" s="1">
        <v>44114</v>
      </c>
      <c r="I3131" s="1">
        <v>45939</v>
      </c>
      <c r="J3131" s="966" t="s">
        <v>21820</v>
      </c>
      <c r="K3131" t="s">
        <v>21821</v>
      </c>
      <c r="L3131" t="s">
        <v>21822</v>
      </c>
      <c r="M3131" t="s">
        <v>21820</v>
      </c>
      <c r="N3131" t="s">
        <v>21822</v>
      </c>
    </row>
    <row r="3132" spans="1:14" x14ac:dyDescent="0.25">
      <c r="A3132" s="3">
        <v>3129</v>
      </c>
      <c r="B3132" t="s">
        <v>2019</v>
      </c>
      <c r="C3132" t="s">
        <v>2020</v>
      </c>
      <c r="D3132" t="s">
        <v>2021</v>
      </c>
      <c r="E3132" t="s">
        <v>12</v>
      </c>
      <c r="F3132" t="s">
        <v>2022</v>
      </c>
      <c r="G3132" s="1">
        <v>44018</v>
      </c>
      <c r="H3132" s="1">
        <v>44114</v>
      </c>
      <c r="I3132" s="1">
        <v>45939</v>
      </c>
      <c r="J3132" s="966" t="s">
        <v>21823</v>
      </c>
      <c r="K3132" t="s">
        <v>21824</v>
      </c>
      <c r="L3132" t="s">
        <v>21825</v>
      </c>
      <c r="M3132" t="s">
        <v>21823</v>
      </c>
      <c r="N3132" t="s">
        <v>21825</v>
      </c>
    </row>
    <row r="3133" spans="1:14" x14ac:dyDescent="0.25">
      <c r="A3133" s="3">
        <v>3130</v>
      </c>
      <c r="B3133" t="s">
        <v>2019</v>
      </c>
      <c r="C3133" t="s">
        <v>2020</v>
      </c>
      <c r="D3133" t="s">
        <v>2021</v>
      </c>
      <c r="E3133" t="s">
        <v>12</v>
      </c>
      <c r="F3133" t="s">
        <v>2022</v>
      </c>
      <c r="G3133" s="1">
        <v>44018</v>
      </c>
      <c r="H3133" s="1">
        <v>44114</v>
      </c>
      <c r="I3133" s="1">
        <v>45939</v>
      </c>
      <c r="J3133" s="966" t="s">
        <v>21826</v>
      </c>
      <c r="K3133" t="s">
        <v>21827</v>
      </c>
      <c r="L3133" t="s">
        <v>21828</v>
      </c>
      <c r="M3133" t="s">
        <v>21826</v>
      </c>
      <c r="N3133" t="s">
        <v>21828</v>
      </c>
    </row>
    <row r="3134" spans="1:14" x14ac:dyDescent="0.25">
      <c r="A3134" s="3">
        <v>3131</v>
      </c>
      <c r="B3134" t="s">
        <v>2019</v>
      </c>
      <c r="C3134" t="s">
        <v>2020</v>
      </c>
      <c r="D3134" t="s">
        <v>2021</v>
      </c>
      <c r="E3134" t="s">
        <v>12</v>
      </c>
      <c r="F3134" t="s">
        <v>2022</v>
      </c>
      <c r="G3134" s="1">
        <v>44018</v>
      </c>
      <c r="H3134" s="1">
        <v>44114</v>
      </c>
      <c r="I3134" s="1">
        <v>45939</v>
      </c>
      <c r="J3134" s="966" t="s">
        <v>21829</v>
      </c>
      <c r="K3134" t="s">
        <v>21830</v>
      </c>
      <c r="L3134" t="s">
        <v>21831</v>
      </c>
      <c r="M3134" t="s">
        <v>21829</v>
      </c>
      <c r="N3134" t="s">
        <v>21831</v>
      </c>
    </row>
    <row r="3135" spans="1:14" x14ac:dyDescent="0.25">
      <c r="A3135" s="3">
        <v>3132</v>
      </c>
      <c r="B3135" t="s">
        <v>2308</v>
      </c>
      <c r="C3135" t="s">
        <v>2309</v>
      </c>
      <c r="D3135" t="s">
        <v>2310</v>
      </c>
      <c r="E3135" t="s">
        <v>12</v>
      </c>
      <c r="F3135" t="s">
        <v>2311</v>
      </c>
      <c r="G3135" s="1">
        <v>44116</v>
      </c>
      <c r="H3135" s="1">
        <v>44118</v>
      </c>
      <c r="I3135" s="1">
        <v>45212</v>
      </c>
      <c r="J3135" s="966" t="s">
        <v>11806</v>
      </c>
      <c r="K3135" t="s">
        <v>11808</v>
      </c>
      <c r="L3135" t="s">
        <v>11807</v>
      </c>
      <c r="M3135" t="s">
        <v>11806</v>
      </c>
      <c r="N3135" t="s">
        <v>11807</v>
      </c>
    </row>
    <row r="3136" spans="1:14" x14ac:dyDescent="0.25">
      <c r="A3136" s="3">
        <v>3133</v>
      </c>
      <c r="B3136" t="s">
        <v>2328</v>
      </c>
      <c r="C3136" t="s">
        <v>2329</v>
      </c>
      <c r="D3136" t="s">
        <v>2330</v>
      </c>
      <c r="E3136" t="s">
        <v>12</v>
      </c>
      <c r="F3136" t="s">
        <v>2331</v>
      </c>
      <c r="G3136" s="1">
        <v>44109</v>
      </c>
      <c r="H3136" s="1">
        <v>44126</v>
      </c>
      <c r="I3136" s="1">
        <v>45586</v>
      </c>
      <c r="J3136" s="966" t="s">
        <v>21832</v>
      </c>
      <c r="K3136" t="s">
        <v>21833</v>
      </c>
      <c r="L3136" t="s">
        <v>21834</v>
      </c>
      <c r="M3136" t="s">
        <v>21832</v>
      </c>
      <c r="N3136" t="s">
        <v>21834</v>
      </c>
    </row>
    <row r="3137" spans="1:14" x14ac:dyDescent="0.25">
      <c r="A3137" s="3">
        <v>3134</v>
      </c>
      <c r="B3137" t="s">
        <v>2328</v>
      </c>
      <c r="C3137" t="s">
        <v>2329</v>
      </c>
      <c r="D3137" t="s">
        <v>2330</v>
      </c>
      <c r="E3137" t="s">
        <v>12</v>
      </c>
      <c r="F3137" t="s">
        <v>2331</v>
      </c>
      <c r="G3137" s="1">
        <v>44109</v>
      </c>
      <c r="H3137" s="1">
        <v>44126</v>
      </c>
      <c r="I3137" s="1">
        <v>45586</v>
      </c>
      <c r="J3137" s="966" t="s">
        <v>21835</v>
      </c>
      <c r="K3137" t="s">
        <v>21836</v>
      </c>
      <c r="L3137" t="s">
        <v>21837</v>
      </c>
      <c r="M3137" t="s">
        <v>21835</v>
      </c>
      <c r="N3137" t="s">
        <v>21837</v>
      </c>
    </row>
    <row r="3138" spans="1:14" x14ac:dyDescent="0.25">
      <c r="A3138" s="3">
        <v>3135</v>
      </c>
      <c r="B3138" t="s">
        <v>2328</v>
      </c>
      <c r="C3138" t="s">
        <v>2329</v>
      </c>
      <c r="D3138" t="s">
        <v>2330</v>
      </c>
      <c r="E3138" t="s">
        <v>12</v>
      </c>
      <c r="F3138" t="s">
        <v>2331</v>
      </c>
      <c r="G3138" s="1">
        <v>44109</v>
      </c>
      <c r="H3138" s="1">
        <v>44126</v>
      </c>
      <c r="I3138" s="1">
        <v>45586</v>
      </c>
      <c r="J3138" s="966" t="s">
        <v>21838</v>
      </c>
      <c r="K3138" t="s">
        <v>21839</v>
      </c>
      <c r="L3138" t="s">
        <v>21840</v>
      </c>
      <c r="M3138" t="s">
        <v>21838</v>
      </c>
      <c r="N3138" t="s">
        <v>21840</v>
      </c>
    </row>
    <row r="3139" spans="1:14" x14ac:dyDescent="0.25">
      <c r="A3139" s="3">
        <v>3136</v>
      </c>
      <c r="B3139" t="s">
        <v>2328</v>
      </c>
      <c r="C3139" t="s">
        <v>2329</v>
      </c>
      <c r="D3139" t="s">
        <v>2330</v>
      </c>
      <c r="E3139" t="s">
        <v>12</v>
      </c>
      <c r="F3139" t="s">
        <v>2331</v>
      </c>
      <c r="G3139" s="1">
        <v>44109</v>
      </c>
      <c r="H3139" s="1">
        <v>44126</v>
      </c>
      <c r="I3139" s="1">
        <v>45586</v>
      </c>
      <c r="J3139" s="966" t="s">
        <v>21841</v>
      </c>
      <c r="K3139" t="s">
        <v>21842</v>
      </c>
      <c r="L3139" t="s">
        <v>21843</v>
      </c>
      <c r="M3139" t="s">
        <v>21841</v>
      </c>
      <c r="N3139" t="s">
        <v>21843</v>
      </c>
    </row>
    <row r="3140" spans="1:14" x14ac:dyDescent="0.25">
      <c r="A3140" s="3">
        <v>3137</v>
      </c>
      <c r="B3140" t="s">
        <v>2328</v>
      </c>
      <c r="C3140" t="s">
        <v>2329</v>
      </c>
      <c r="D3140" t="s">
        <v>2330</v>
      </c>
      <c r="E3140" t="s">
        <v>12</v>
      </c>
      <c r="F3140" t="s">
        <v>2331</v>
      </c>
      <c r="G3140" s="1">
        <v>44109</v>
      </c>
      <c r="H3140" s="1">
        <v>44126</v>
      </c>
      <c r="I3140" s="1">
        <v>45586</v>
      </c>
      <c r="J3140" s="966" t="s">
        <v>21844</v>
      </c>
      <c r="K3140" t="s">
        <v>21845</v>
      </c>
      <c r="L3140" t="s">
        <v>21846</v>
      </c>
      <c r="M3140" t="s">
        <v>21844</v>
      </c>
      <c r="N3140" t="s">
        <v>21846</v>
      </c>
    </row>
    <row r="3141" spans="1:14" x14ac:dyDescent="0.25">
      <c r="A3141" s="3">
        <v>3138</v>
      </c>
      <c r="B3141" t="s">
        <v>2324</v>
      </c>
      <c r="C3141" t="s">
        <v>2325</v>
      </c>
      <c r="D3141" t="s">
        <v>2326</v>
      </c>
      <c r="E3141" t="s">
        <v>12</v>
      </c>
      <c r="F3141" t="s">
        <v>2327</v>
      </c>
      <c r="G3141" s="1">
        <v>44109</v>
      </c>
      <c r="H3141" s="1">
        <v>44126</v>
      </c>
      <c r="I3141" s="1">
        <v>45586</v>
      </c>
      <c r="J3141" s="966" t="s">
        <v>21847</v>
      </c>
      <c r="K3141" t="s">
        <v>21848</v>
      </c>
      <c r="L3141" t="s">
        <v>21849</v>
      </c>
      <c r="M3141" t="s">
        <v>21847</v>
      </c>
      <c r="N3141" t="s">
        <v>21849</v>
      </c>
    </row>
    <row r="3142" spans="1:14" x14ac:dyDescent="0.25">
      <c r="A3142" s="3">
        <v>3139</v>
      </c>
      <c r="B3142" t="s">
        <v>2324</v>
      </c>
      <c r="C3142" t="s">
        <v>2325</v>
      </c>
      <c r="D3142" t="s">
        <v>2326</v>
      </c>
      <c r="E3142" t="s">
        <v>12</v>
      </c>
      <c r="F3142" t="s">
        <v>2327</v>
      </c>
      <c r="G3142" s="1">
        <v>44109</v>
      </c>
      <c r="H3142" s="1">
        <v>44126</v>
      </c>
      <c r="I3142" s="1">
        <v>45586</v>
      </c>
      <c r="J3142" s="966" t="s">
        <v>21850</v>
      </c>
      <c r="K3142" t="s">
        <v>21851</v>
      </c>
      <c r="L3142" t="s">
        <v>21852</v>
      </c>
      <c r="M3142" t="s">
        <v>21850</v>
      </c>
      <c r="N3142" t="s">
        <v>21852</v>
      </c>
    </row>
    <row r="3143" spans="1:14" x14ac:dyDescent="0.25">
      <c r="A3143" s="3">
        <v>3140</v>
      </c>
      <c r="B3143" t="s">
        <v>2324</v>
      </c>
      <c r="C3143" t="s">
        <v>2325</v>
      </c>
      <c r="D3143" t="s">
        <v>2326</v>
      </c>
      <c r="E3143" t="s">
        <v>12</v>
      </c>
      <c r="F3143" t="s">
        <v>2327</v>
      </c>
      <c r="G3143" s="1">
        <v>44109</v>
      </c>
      <c r="H3143" s="1">
        <v>44126</v>
      </c>
      <c r="I3143" s="1">
        <v>45586</v>
      </c>
      <c r="J3143" s="966" t="s">
        <v>21853</v>
      </c>
      <c r="K3143" t="s">
        <v>21854</v>
      </c>
      <c r="L3143" t="s">
        <v>21855</v>
      </c>
      <c r="M3143" t="s">
        <v>21853</v>
      </c>
      <c r="N3143" t="s">
        <v>21855</v>
      </c>
    </row>
    <row r="3144" spans="1:14" x14ac:dyDescent="0.25">
      <c r="A3144" s="3">
        <v>3141</v>
      </c>
      <c r="B3144" t="s">
        <v>2343</v>
      </c>
      <c r="C3144" t="s">
        <v>2344</v>
      </c>
      <c r="D3144" t="s">
        <v>2342</v>
      </c>
      <c r="E3144" t="s">
        <v>12</v>
      </c>
      <c r="F3144" t="s">
        <v>2345</v>
      </c>
      <c r="G3144" s="1">
        <v>44119</v>
      </c>
      <c r="H3144" s="1">
        <v>44122</v>
      </c>
      <c r="I3144" s="1">
        <v>45582</v>
      </c>
      <c r="J3144" s="966" t="s">
        <v>5794</v>
      </c>
      <c r="K3144" t="s">
        <v>5796</v>
      </c>
      <c r="L3144" t="s">
        <v>5795</v>
      </c>
      <c r="M3144" t="s">
        <v>5794</v>
      </c>
      <c r="N3144" t="s">
        <v>5795</v>
      </c>
    </row>
    <row r="3145" spans="1:14" x14ac:dyDescent="0.25">
      <c r="A3145" s="3">
        <v>3142</v>
      </c>
      <c r="B3145" t="s">
        <v>2336</v>
      </c>
      <c r="C3145" t="s">
        <v>2337</v>
      </c>
      <c r="D3145" t="s">
        <v>2338</v>
      </c>
      <c r="E3145" t="s">
        <v>12</v>
      </c>
      <c r="F3145" t="s">
        <v>2339</v>
      </c>
      <c r="G3145" s="1">
        <v>44109</v>
      </c>
      <c r="H3145" s="1">
        <v>44127</v>
      </c>
      <c r="I3145" s="1">
        <v>44491</v>
      </c>
      <c r="J3145" s="966" t="s">
        <v>9962</v>
      </c>
      <c r="K3145" t="s">
        <v>9964</v>
      </c>
      <c r="L3145" t="s">
        <v>9963</v>
      </c>
      <c r="M3145" t="s">
        <v>9962</v>
      </c>
      <c r="N3145" t="s">
        <v>9963</v>
      </c>
    </row>
    <row r="3146" spans="1:14" x14ac:dyDescent="0.25">
      <c r="A3146" s="3">
        <v>3143</v>
      </c>
      <c r="B3146" t="s">
        <v>2336</v>
      </c>
      <c r="C3146" t="s">
        <v>2337</v>
      </c>
      <c r="D3146" t="s">
        <v>2338</v>
      </c>
      <c r="E3146" t="s">
        <v>12</v>
      </c>
      <c r="F3146" t="s">
        <v>2339</v>
      </c>
      <c r="G3146" s="1">
        <v>44109</v>
      </c>
      <c r="H3146" s="1">
        <v>44127</v>
      </c>
      <c r="I3146" s="1">
        <v>44491</v>
      </c>
      <c r="J3146" s="966" t="s">
        <v>9962</v>
      </c>
      <c r="K3146" t="s">
        <v>9964</v>
      </c>
      <c r="L3146" t="s">
        <v>9963</v>
      </c>
      <c r="M3146" t="s">
        <v>9962</v>
      </c>
      <c r="N3146" t="s">
        <v>9963</v>
      </c>
    </row>
    <row r="3147" spans="1:14" x14ac:dyDescent="0.25">
      <c r="A3147" s="3">
        <v>3144</v>
      </c>
      <c r="B3147" t="s">
        <v>2276</v>
      </c>
      <c r="C3147" t="s">
        <v>2277</v>
      </c>
      <c r="D3147" t="s">
        <v>2278</v>
      </c>
      <c r="E3147" t="s">
        <v>12</v>
      </c>
      <c r="F3147" t="s">
        <v>2279</v>
      </c>
      <c r="G3147" s="1">
        <v>44096</v>
      </c>
      <c r="H3147" s="1">
        <v>44126</v>
      </c>
      <c r="I3147" s="1">
        <v>45220</v>
      </c>
      <c r="J3147" s="966" t="s">
        <v>9354</v>
      </c>
      <c r="K3147" t="s">
        <v>9356</v>
      </c>
      <c r="L3147" t="s">
        <v>9355</v>
      </c>
      <c r="M3147" t="s">
        <v>9354</v>
      </c>
      <c r="N3147" t="s">
        <v>9355</v>
      </c>
    </row>
    <row r="3148" spans="1:14" x14ac:dyDescent="0.25">
      <c r="A3148" s="3">
        <v>3145</v>
      </c>
      <c r="B3148" t="s">
        <v>2346</v>
      </c>
      <c r="C3148" t="s">
        <v>2347</v>
      </c>
      <c r="D3148" t="s">
        <v>2348</v>
      </c>
      <c r="E3148" t="s">
        <v>12</v>
      </c>
      <c r="F3148" t="s">
        <v>2349</v>
      </c>
      <c r="G3148" s="1">
        <v>44118</v>
      </c>
      <c r="H3148" s="1">
        <v>44125</v>
      </c>
      <c r="I3148" s="1">
        <v>45219</v>
      </c>
      <c r="J3148" s="966" t="s">
        <v>7409</v>
      </c>
      <c r="K3148" t="s">
        <v>7411</v>
      </c>
      <c r="L3148" t="s">
        <v>7410</v>
      </c>
      <c r="M3148" t="s">
        <v>7409</v>
      </c>
      <c r="N3148" t="s">
        <v>7410</v>
      </c>
    </row>
    <row r="3149" spans="1:14" x14ac:dyDescent="0.25">
      <c r="A3149" s="3">
        <v>3146</v>
      </c>
      <c r="B3149" t="s">
        <v>2296</v>
      </c>
      <c r="C3149" t="s">
        <v>2297</v>
      </c>
      <c r="D3149" t="s">
        <v>2298</v>
      </c>
      <c r="E3149" t="s">
        <v>12</v>
      </c>
      <c r="F3149" t="s">
        <v>2299</v>
      </c>
      <c r="G3149" s="1">
        <v>44116</v>
      </c>
      <c r="H3149" s="1">
        <v>44117</v>
      </c>
      <c r="I3149" s="1">
        <v>45211</v>
      </c>
      <c r="J3149" s="966" t="s">
        <v>11789</v>
      </c>
      <c r="K3149" t="s">
        <v>11791</v>
      </c>
      <c r="L3149" t="s">
        <v>11790</v>
      </c>
      <c r="M3149" t="s">
        <v>11789</v>
      </c>
      <c r="N3149" t="s">
        <v>11790</v>
      </c>
    </row>
    <row r="3150" spans="1:14" x14ac:dyDescent="0.25">
      <c r="A3150" s="3">
        <v>3147</v>
      </c>
      <c r="B3150" t="s">
        <v>2292</v>
      </c>
      <c r="C3150" t="s">
        <v>2293</v>
      </c>
      <c r="D3150" t="s">
        <v>2294</v>
      </c>
      <c r="E3150" t="s">
        <v>12</v>
      </c>
      <c r="F3150" t="s">
        <v>2295</v>
      </c>
      <c r="G3150" s="1">
        <v>44116</v>
      </c>
      <c r="H3150" s="1">
        <v>44117</v>
      </c>
      <c r="I3150" s="1">
        <v>45211</v>
      </c>
      <c r="J3150" s="966" t="s">
        <v>11783</v>
      </c>
      <c r="K3150" t="s">
        <v>11785</v>
      </c>
      <c r="L3150" t="s">
        <v>11784</v>
      </c>
      <c r="M3150" t="s">
        <v>11783</v>
      </c>
      <c r="N3150" t="s">
        <v>11784</v>
      </c>
    </row>
    <row r="3151" spans="1:14" x14ac:dyDescent="0.25">
      <c r="A3151" s="3">
        <v>3148</v>
      </c>
      <c r="B3151" t="s">
        <v>2204</v>
      </c>
      <c r="C3151" t="s">
        <v>2205</v>
      </c>
      <c r="D3151" t="s">
        <v>2206</v>
      </c>
      <c r="E3151" t="s">
        <v>12</v>
      </c>
      <c r="F3151" t="s">
        <v>2207</v>
      </c>
      <c r="G3151" s="1">
        <v>44081</v>
      </c>
      <c r="H3151" s="1">
        <v>44127</v>
      </c>
      <c r="I3151" s="1">
        <v>45221</v>
      </c>
      <c r="J3151" s="966" t="s">
        <v>7628</v>
      </c>
      <c r="K3151" t="s">
        <v>7630</v>
      </c>
      <c r="L3151" t="s">
        <v>7629</v>
      </c>
      <c r="M3151" t="s">
        <v>7628</v>
      </c>
      <c r="N3151" t="s">
        <v>7629</v>
      </c>
    </row>
    <row r="3152" spans="1:14" x14ac:dyDescent="0.25">
      <c r="A3152" s="3">
        <v>3149</v>
      </c>
      <c r="B3152" t="s">
        <v>2320</v>
      </c>
      <c r="C3152" t="s">
        <v>2321</v>
      </c>
      <c r="D3152" t="s">
        <v>2322</v>
      </c>
      <c r="E3152" t="s">
        <v>12</v>
      </c>
      <c r="F3152" t="s">
        <v>2323</v>
      </c>
      <c r="G3152" s="1">
        <v>44121</v>
      </c>
      <c r="H3152" s="1">
        <v>44122</v>
      </c>
      <c r="I3152" s="1">
        <v>45216</v>
      </c>
      <c r="J3152" s="966" t="s">
        <v>8203</v>
      </c>
      <c r="K3152" t="s">
        <v>8205</v>
      </c>
      <c r="L3152" t="s">
        <v>8204</v>
      </c>
      <c r="M3152" t="s">
        <v>8203</v>
      </c>
      <c r="N3152" t="s">
        <v>8204</v>
      </c>
    </row>
    <row r="3153" spans="1:14" x14ac:dyDescent="0.25">
      <c r="A3153" s="3">
        <v>3150</v>
      </c>
      <c r="B3153" t="s">
        <v>2320</v>
      </c>
      <c r="C3153" t="s">
        <v>2321</v>
      </c>
      <c r="D3153" t="s">
        <v>2322</v>
      </c>
      <c r="E3153" t="s">
        <v>12</v>
      </c>
      <c r="F3153" t="s">
        <v>2323</v>
      </c>
      <c r="G3153" s="1">
        <v>44121</v>
      </c>
      <c r="H3153" s="1">
        <v>44122</v>
      </c>
      <c r="I3153" s="1">
        <v>45216</v>
      </c>
      <c r="J3153" s="966" t="s">
        <v>8212</v>
      </c>
      <c r="K3153" t="s">
        <v>8214</v>
      </c>
      <c r="L3153" t="s">
        <v>8213</v>
      </c>
      <c r="M3153" t="s">
        <v>8212</v>
      </c>
      <c r="N3153" t="s">
        <v>8213</v>
      </c>
    </row>
    <row r="3154" spans="1:14" x14ac:dyDescent="0.25">
      <c r="A3154" s="3">
        <v>3151</v>
      </c>
      <c r="B3154" t="s">
        <v>2320</v>
      </c>
      <c r="C3154" t="s">
        <v>2321</v>
      </c>
      <c r="D3154" t="s">
        <v>2322</v>
      </c>
      <c r="E3154" t="s">
        <v>12</v>
      </c>
      <c r="F3154" t="s">
        <v>2323</v>
      </c>
      <c r="G3154" s="1">
        <v>44121</v>
      </c>
      <c r="H3154" s="1">
        <v>44122</v>
      </c>
      <c r="I3154" s="1">
        <v>45216</v>
      </c>
      <c r="J3154" s="966" t="s">
        <v>8218</v>
      </c>
      <c r="K3154" t="s">
        <v>8220</v>
      </c>
      <c r="L3154" t="s">
        <v>8219</v>
      </c>
      <c r="M3154" t="s">
        <v>8218</v>
      </c>
      <c r="N3154" t="s">
        <v>8219</v>
      </c>
    </row>
    <row r="3155" spans="1:14" x14ac:dyDescent="0.25">
      <c r="A3155" s="3">
        <v>3152</v>
      </c>
      <c r="B3155" t="s">
        <v>2340</v>
      </c>
      <c r="C3155" t="s">
        <v>2341</v>
      </c>
      <c r="D3155" t="s">
        <v>2339</v>
      </c>
      <c r="E3155" t="s">
        <v>12</v>
      </c>
      <c r="F3155" t="s">
        <v>2342</v>
      </c>
      <c r="G3155" s="1">
        <v>44125</v>
      </c>
      <c r="H3155" s="1">
        <v>44132</v>
      </c>
      <c r="I3155" s="1">
        <v>44861</v>
      </c>
      <c r="J3155" s="966" t="s">
        <v>11973</v>
      </c>
      <c r="K3155" t="s">
        <v>11975</v>
      </c>
      <c r="L3155" t="s">
        <v>11974</v>
      </c>
      <c r="M3155" t="s">
        <v>11973</v>
      </c>
      <c r="N3155" t="s">
        <v>11974</v>
      </c>
    </row>
    <row r="3156" spans="1:14" x14ac:dyDescent="0.25">
      <c r="A3156" s="3">
        <v>3153</v>
      </c>
      <c r="B3156" t="s">
        <v>2358</v>
      </c>
      <c r="C3156" t="s">
        <v>2359</v>
      </c>
      <c r="D3156" t="s">
        <v>2360</v>
      </c>
      <c r="E3156" t="s">
        <v>12</v>
      </c>
      <c r="F3156" t="s">
        <v>2361</v>
      </c>
      <c r="G3156" s="1">
        <v>44118</v>
      </c>
      <c r="H3156" s="1">
        <v>44126</v>
      </c>
      <c r="I3156" s="1">
        <v>45220</v>
      </c>
      <c r="J3156" s="966" t="s">
        <v>9044</v>
      </c>
      <c r="K3156" t="s">
        <v>9046</v>
      </c>
      <c r="L3156" t="s">
        <v>9045</v>
      </c>
      <c r="M3156" t="s">
        <v>9044</v>
      </c>
      <c r="N3156" t="s">
        <v>9045</v>
      </c>
    </row>
    <row r="3157" spans="1:14" x14ac:dyDescent="0.25">
      <c r="A3157" s="3">
        <v>3154</v>
      </c>
      <c r="B3157" t="s">
        <v>2358</v>
      </c>
      <c r="C3157" t="s">
        <v>2359</v>
      </c>
      <c r="D3157" t="s">
        <v>2360</v>
      </c>
      <c r="E3157" t="s">
        <v>12</v>
      </c>
      <c r="F3157" t="s">
        <v>2361</v>
      </c>
      <c r="G3157" s="1">
        <v>44118</v>
      </c>
      <c r="H3157" s="1">
        <v>44126</v>
      </c>
      <c r="I3157" s="1">
        <v>45220</v>
      </c>
      <c r="J3157" s="966" t="s">
        <v>9049</v>
      </c>
      <c r="K3157" t="s">
        <v>9051</v>
      </c>
      <c r="L3157" t="s">
        <v>9050</v>
      </c>
      <c r="M3157" t="s">
        <v>9049</v>
      </c>
      <c r="N3157" t="s">
        <v>9050</v>
      </c>
    </row>
    <row r="3158" spans="1:14" x14ac:dyDescent="0.25">
      <c r="A3158" s="3">
        <v>3155</v>
      </c>
      <c r="B3158" t="s">
        <v>2358</v>
      </c>
      <c r="C3158" t="s">
        <v>2359</v>
      </c>
      <c r="D3158" t="s">
        <v>2360</v>
      </c>
      <c r="E3158" t="s">
        <v>12</v>
      </c>
      <c r="F3158" t="s">
        <v>2361</v>
      </c>
      <c r="G3158" s="1">
        <v>44118</v>
      </c>
      <c r="H3158" s="1">
        <v>44126</v>
      </c>
      <c r="I3158" s="1">
        <v>45220</v>
      </c>
      <c r="J3158" s="966" t="s">
        <v>9052</v>
      </c>
      <c r="K3158" t="s">
        <v>9054</v>
      </c>
      <c r="L3158" t="s">
        <v>9053</v>
      </c>
      <c r="M3158" t="s">
        <v>9052</v>
      </c>
      <c r="N3158" t="s">
        <v>9053</v>
      </c>
    </row>
    <row r="3159" spans="1:14" x14ac:dyDescent="0.25">
      <c r="A3159" s="3">
        <v>3156</v>
      </c>
      <c r="B3159" t="s">
        <v>2288</v>
      </c>
      <c r="C3159" t="s">
        <v>2289</v>
      </c>
      <c r="D3159" t="s">
        <v>2290</v>
      </c>
      <c r="E3159" t="s">
        <v>12</v>
      </c>
      <c r="F3159" t="s">
        <v>2291</v>
      </c>
      <c r="G3159" s="1">
        <v>44116</v>
      </c>
      <c r="H3159" s="1">
        <v>44131</v>
      </c>
      <c r="I3159" s="1">
        <v>45225</v>
      </c>
      <c r="J3159" s="966" t="s">
        <v>11780</v>
      </c>
      <c r="K3159" t="s">
        <v>11782</v>
      </c>
      <c r="L3159" t="s">
        <v>11781</v>
      </c>
      <c r="M3159" t="s">
        <v>11780</v>
      </c>
      <c r="N3159" t="s">
        <v>11781</v>
      </c>
    </row>
    <row r="3160" spans="1:14" x14ac:dyDescent="0.25">
      <c r="A3160" s="3">
        <v>3157</v>
      </c>
      <c r="B3160" t="s">
        <v>2354</v>
      </c>
      <c r="C3160" t="s">
        <v>2355</v>
      </c>
      <c r="D3160" t="s">
        <v>2356</v>
      </c>
      <c r="E3160" t="s">
        <v>12</v>
      </c>
      <c r="F3160" t="s">
        <v>2357</v>
      </c>
      <c r="G3160" s="1">
        <v>44118</v>
      </c>
      <c r="H3160" s="1">
        <v>44125</v>
      </c>
      <c r="I3160" s="1">
        <v>45219</v>
      </c>
      <c r="J3160" s="966" t="s">
        <v>9035</v>
      </c>
      <c r="K3160" t="s">
        <v>9037</v>
      </c>
      <c r="L3160" t="s">
        <v>9036</v>
      </c>
      <c r="M3160" t="s">
        <v>9035</v>
      </c>
      <c r="N3160" t="s">
        <v>9036</v>
      </c>
    </row>
    <row r="3161" spans="1:14" x14ac:dyDescent="0.25">
      <c r="A3161" s="3">
        <v>3158</v>
      </c>
      <c r="B3161" t="s">
        <v>2354</v>
      </c>
      <c r="C3161" t="s">
        <v>2355</v>
      </c>
      <c r="D3161" t="s">
        <v>2356</v>
      </c>
      <c r="E3161" t="s">
        <v>12</v>
      </c>
      <c r="F3161" t="s">
        <v>2357</v>
      </c>
      <c r="G3161" s="1">
        <v>44118</v>
      </c>
      <c r="H3161" s="1">
        <v>44125</v>
      </c>
      <c r="I3161" s="1">
        <v>45219</v>
      </c>
      <c r="J3161" s="966" t="s">
        <v>9038</v>
      </c>
      <c r="K3161" t="s">
        <v>9040</v>
      </c>
      <c r="L3161" t="s">
        <v>9039</v>
      </c>
      <c r="M3161" t="s">
        <v>9038</v>
      </c>
      <c r="N3161" t="s">
        <v>9039</v>
      </c>
    </row>
    <row r="3162" spans="1:14" x14ac:dyDescent="0.25">
      <c r="A3162" s="3">
        <v>3159</v>
      </c>
      <c r="B3162" t="s">
        <v>2354</v>
      </c>
      <c r="C3162" t="s">
        <v>2355</v>
      </c>
      <c r="D3162" t="s">
        <v>2356</v>
      </c>
      <c r="E3162" t="s">
        <v>12</v>
      </c>
      <c r="F3162" t="s">
        <v>2357</v>
      </c>
      <c r="G3162" s="1">
        <v>44118</v>
      </c>
      <c r="H3162" s="1">
        <v>44125</v>
      </c>
      <c r="I3162" s="1">
        <v>45219</v>
      </c>
      <c r="J3162" s="966" t="s">
        <v>9041</v>
      </c>
      <c r="K3162" t="s">
        <v>9043</v>
      </c>
      <c r="L3162" t="s">
        <v>9042</v>
      </c>
      <c r="M3162" t="s">
        <v>9041</v>
      </c>
      <c r="N3162" t="s">
        <v>9042</v>
      </c>
    </row>
    <row r="3163" spans="1:14" x14ac:dyDescent="0.25">
      <c r="A3163" s="3">
        <v>3160</v>
      </c>
      <c r="B3163" t="s">
        <v>2284</v>
      </c>
      <c r="C3163" t="s">
        <v>2285</v>
      </c>
      <c r="D3163" t="s">
        <v>2286</v>
      </c>
      <c r="E3163" t="s">
        <v>12</v>
      </c>
      <c r="F3163" t="s">
        <v>2287</v>
      </c>
      <c r="G3163" s="1">
        <v>44116</v>
      </c>
      <c r="H3163" s="1">
        <v>44133</v>
      </c>
      <c r="I3163" s="1">
        <v>45227</v>
      </c>
      <c r="J3163" s="966" t="s">
        <v>11772</v>
      </c>
      <c r="K3163" t="s">
        <v>11774</v>
      </c>
      <c r="L3163" t="s">
        <v>11773</v>
      </c>
      <c r="M3163" t="s">
        <v>11772</v>
      </c>
      <c r="N3163" t="s">
        <v>11773</v>
      </c>
    </row>
    <row r="3164" spans="1:14" x14ac:dyDescent="0.25">
      <c r="A3164" s="3">
        <v>3161</v>
      </c>
      <c r="B3164" t="s">
        <v>2362</v>
      </c>
      <c r="C3164" t="s">
        <v>2363</v>
      </c>
      <c r="D3164" t="s">
        <v>2364</v>
      </c>
      <c r="E3164" t="s">
        <v>12</v>
      </c>
      <c r="F3164" t="s">
        <v>2365</v>
      </c>
      <c r="G3164" s="1">
        <v>44123</v>
      </c>
      <c r="H3164" s="1">
        <v>44132</v>
      </c>
      <c r="I3164" s="1">
        <v>44861</v>
      </c>
      <c r="J3164" s="966" t="s">
        <v>10024</v>
      </c>
      <c r="K3164" t="s">
        <v>10026</v>
      </c>
      <c r="L3164" t="s">
        <v>10025</v>
      </c>
      <c r="M3164" t="s">
        <v>10024</v>
      </c>
      <c r="N3164" t="s">
        <v>10025</v>
      </c>
    </row>
    <row r="3165" spans="1:14" x14ac:dyDescent="0.25">
      <c r="A3165" s="3">
        <v>3162</v>
      </c>
      <c r="B3165" t="s">
        <v>2366</v>
      </c>
      <c r="C3165" t="s">
        <v>2367</v>
      </c>
      <c r="D3165" t="s">
        <v>2368</v>
      </c>
      <c r="E3165" t="s">
        <v>12</v>
      </c>
      <c r="F3165" t="s">
        <v>2369</v>
      </c>
      <c r="G3165" s="1">
        <v>44123</v>
      </c>
      <c r="H3165" s="1">
        <v>44132</v>
      </c>
      <c r="I3165" s="1">
        <v>44861</v>
      </c>
      <c r="J3165" s="966" t="s">
        <v>10030</v>
      </c>
      <c r="K3165" t="s">
        <v>10032</v>
      </c>
      <c r="L3165" t="s">
        <v>10031</v>
      </c>
      <c r="M3165" t="s">
        <v>10030</v>
      </c>
      <c r="N3165" t="s">
        <v>10031</v>
      </c>
    </row>
    <row r="3166" spans="1:14" x14ac:dyDescent="0.25">
      <c r="A3166" s="3">
        <v>3163</v>
      </c>
      <c r="B3166" t="s">
        <v>2382</v>
      </c>
      <c r="C3166" t="s">
        <v>2383</v>
      </c>
      <c r="D3166" t="s">
        <v>2384</v>
      </c>
      <c r="E3166" t="s">
        <v>12</v>
      </c>
      <c r="F3166" t="s">
        <v>2385</v>
      </c>
      <c r="G3166" s="1">
        <v>44130</v>
      </c>
      <c r="H3166" s="1">
        <v>44131</v>
      </c>
      <c r="I3166" s="1">
        <v>45225</v>
      </c>
      <c r="J3166" s="966" t="s">
        <v>6690</v>
      </c>
      <c r="K3166" t="s">
        <v>6692</v>
      </c>
      <c r="L3166" t="s">
        <v>6691</v>
      </c>
      <c r="M3166" t="s">
        <v>6690</v>
      </c>
      <c r="N3166" t="s">
        <v>6691</v>
      </c>
    </row>
    <row r="3167" spans="1:14" x14ac:dyDescent="0.25">
      <c r="A3167" s="3">
        <v>3164</v>
      </c>
      <c r="B3167" t="s">
        <v>2316</v>
      </c>
      <c r="C3167" t="s">
        <v>2317</v>
      </c>
      <c r="D3167" t="s">
        <v>2318</v>
      </c>
      <c r="E3167" t="s">
        <v>12</v>
      </c>
      <c r="F3167" t="s">
        <v>2319</v>
      </c>
      <c r="G3167" s="1">
        <v>44106</v>
      </c>
      <c r="H3167" s="1">
        <v>44135</v>
      </c>
      <c r="I3167" s="1">
        <v>45960</v>
      </c>
      <c r="J3167" s="966" t="s">
        <v>11964</v>
      </c>
      <c r="K3167" t="s">
        <v>11966</v>
      </c>
      <c r="L3167" t="s">
        <v>11965</v>
      </c>
      <c r="M3167" t="s">
        <v>11964</v>
      </c>
      <c r="N3167" t="s">
        <v>11965</v>
      </c>
    </row>
    <row r="3168" spans="1:14" x14ac:dyDescent="0.25">
      <c r="A3168" s="3">
        <v>3165</v>
      </c>
      <c r="B3168" t="s">
        <v>2378</v>
      </c>
      <c r="C3168" t="s">
        <v>2379</v>
      </c>
      <c r="D3168" t="s">
        <v>2380</v>
      </c>
      <c r="E3168" t="s">
        <v>12</v>
      </c>
      <c r="F3168" t="s">
        <v>2381</v>
      </c>
      <c r="G3168" s="1">
        <v>44130</v>
      </c>
      <c r="H3168" s="1">
        <v>44132</v>
      </c>
      <c r="I3168" s="1">
        <v>44861</v>
      </c>
      <c r="J3168" s="966" t="s">
        <v>8977</v>
      </c>
      <c r="K3168" t="s">
        <v>8979</v>
      </c>
      <c r="L3168" t="s">
        <v>8978</v>
      </c>
      <c r="M3168" t="s">
        <v>8977</v>
      </c>
      <c r="N3168" t="s">
        <v>8978</v>
      </c>
    </row>
    <row r="3169" spans="1:14" x14ac:dyDescent="0.25">
      <c r="A3169" s="3">
        <v>3166</v>
      </c>
      <c r="B3169" t="s">
        <v>2387</v>
      </c>
      <c r="C3169" t="s">
        <v>2388</v>
      </c>
      <c r="D3169" t="s">
        <v>2389</v>
      </c>
      <c r="E3169" t="s">
        <v>12</v>
      </c>
      <c r="F3169" t="s">
        <v>2390</v>
      </c>
      <c r="G3169" s="1">
        <v>44131</v>
      </c>
      <c r="H3169" s="1">
        <v>44135</v>
      </c>
      <c r="I3169" s="1">
        <v>44499</v>
      </c>
      <c r="J3169" s="966" t="s">
        <v>8953</v>
      </c>
      <c r="K3169" t="s">
        <v>8955</v>
      </c>
      <c r="L3169" t="s">
        <v>8954</v>
      </c>
      <c r="M3169" t="s">
        <v>16620</v>
      </c>
      <c r="N3169" t="s">
        <v>8954</v>
      </c>
    </row>
    <row r="3170" spans="1:14" x14ac:dyDescent="0.25">
      <c r="A3170" s="3">
        <v>3167</v>
      </c>
      <c r="B3170" t="s">
        <v>2387</v>
      </c>
      <c r="C3170" t="s">
        <v>2388</v>
      </c>
      <c r="D3170" t="s">
        <v>2389</v>
      </c>
      <c r="E3170" t="s">
        <v>12</v>
      </c>
      <c r="F3170" t="s">
        <v>2390</v>
      </c>
      <c r="G3170" s="1">
        <v>44131</v>
      </c>
      <c r="H3170" s="1">
        <v>44135</v>
      </c>
      <c r="I3170" s="1">
        <v>44499</v>
      </c>
      <c r="J3170" s="966" t="s">
        <v>8953</v>
      </c>
      <c r="K3170" t="s">
        <v>8955</v>
      </c>
      <c r="L3170" t="s">
        <v>8954</v>
      </c>
      <c r="M3170" t="s">
        <v>8953</v>
      </c>
      <c r="N3170" t="s">
        <v>8954</v>
      </c>
    </row>
    <row r="3171" spans="1:14" x14ac:dyDescent="0.25">
      <c r="A3171" s="3">
        <v>3168</v>
      </c>
      <c r="B3171" t="s">
        <v>2387</v>
      </c>
      <c r="C3171" t="s">
        <v>2388</v>
      </c>
      <c r="D3171" t="s">
        <v>2389</v>
      </c>
      <c r="E3171" t="s">
        <v>12</v>
      </c>
      <c r="F3171" t="s">
        <v>2390</v>
      </c>
      <c r="G3171" s="1">
        <v>44131</v>
      </c>
      <c r="H3171" s="1">
        <v>44135</v>
      </c>
      <c r="I3171" s="1">
        <v>44499</v>
      </c>
      <c r="J3171" s="966" t="s">
        <v>8953</v>
      </c>
      <c r="K3171" t="s">
        <v>8955</v>
      </c>
      <c r="L3171" t="s">
        <v>8954</v>
      </c>
      <c r="M3171" t="s">
        <v>8953</v>
      </c>
      <c r="N3171" t="s">
        <v>8954</v>
      </c>
    </row>
    <row r="3172" spans="1:14" x14ac:dyDescent="0.25">
      <c r="A3172" s="3">
        <v>3169</v>
      </c>
      <c r="B3172" t="s">
        <v>2387</v>
      </c>
      <c r="C3172" t="s">
        <v>2388</v>
      </c>
      <c r="D3172" t="s">
        <v>2389</v>
      </c>
      <c r="E3172" t="s">
        <v>12</v>
      </c>
      <c r="F3172" t="s">
        <v>2390</v>
      </c>
      <c r="G3172" s="1">
        <v>44131</v>
      </c>
      <c r="H3172" s="1">
        <v>44135</v>
      </c>
      <c r="I3172" s="1">
        <v>44499</v>
      </c>
      <c r="J3172" s="966" t="s">
        <v>8953</v>
      </c>
      <c r="K3172" t="s">
        <v>8955</v>
      </c>
      <c r="L3172" t="s">
        <v>8954</v>
      </c>
      <c r="M3172" t="s">
        <v>8953</v>
      </c>
      <c r="N3172" t="s">
        <v>8954</v>
      </c>
    </row>
    <row r="3173" spans="1:14" x14ac:dyDescent="0.25">
      <c r="A3173" s="3">
        <v>3170</v>
      </c>
      <c r="B3173" t="s">
        <v>2387</v>
      </c>
      <c r="C3173" t="s">
        <v>2388</v>
      </c>
      <c r="D3173" t="s">
        <v>2389</v>
      </c>
      <c r="E3173" t="s">
        <v>12</v>
      </c>
      <c r="F3173" t="s">
        <v>2390</v>
      </c>
      <c r="G3173" s="1">
        <v>44131</v>
      </c>
      <c r="H3173" s="1">
        <v>44135</v>
      </c>
      <c r="I3173" s="1">
        <v>44499</v>
      </c>
      <c r="J3173" s="966" t="s">
        <v>8959</v>
      </c>
      <c r="K3173" t="s">
        <v>8961</v>
      </c>
      <c r="L3173" t="s">
        <v>8960</v>
      </c>
      <c r="M3173" t="s">
        <v>16618</v>
      </c>
      <c r="N3173" t="s">
        <v>8960</v>
      </c>
    </row>
    <row r="3174" spans="1:14" x14ac:dyDescent="0.25">
      <c r="A3174" s="3">
        <v>3171</v>
      </c>
      <c r="B3174" t="s">
        <v>2387</v>
      </c>
      <c r="C3174" t="s">
        <v>2388</v>
      </c>
      <c r="D3174" t="s">
        <v>2389</v>
      </c>
      <c r="E3174" t="s">
        <v>12</v>
      </c>
      <c r="F3174" t="s">
        <v>2390</v>
      </c>
      <c r="G3174" s="1">
        <v>44131</v>
      </c>
      <c r="H3174" s="1">
        <v>44135</v>
      </c>
      <c r="I3174" s="1">
        <v>44499</v>
      </c>
      <c r="J3174" s="966" t="s">
        <v>8959</v>
      </c>
      <c r="K3174" t="s">
        <v>8961</v>
      </c>
      <c r="L3174" t="s">
        <v>8960</v>
      </c>
      <c r="M3174" t="s">
        <v>8959</v>
      </c>
      <c r="N3174" t="s">
        <v>8960</v>
      </c>
    </row>
    <row r="3175" spans="1:14" x14ac:dyDescent="0.25">
      <c r="A3175" s="3">
        <v>3172</v>
      </c>
      <c r="B3175" t="s">
        <v>2387</v>
      </c>
      <c r="C3175" t="s">
        <v>2388</v>
      </c>
      <c r="D3175" t="s">
        <v>2389</v>
      </c>
      <c r="E3175" t="s">
        <v>12</v>
      </c>
      <c r="F3175" t="s">
        <v>2390</v>
      </c>
      <c r="G3175" s="1">
        <v>44131</v>
      </c>
      <c r="H3175" s="1">
        <v>44135</v>
      </c>
      <c r="I3175" s="1">
        <v>44499</v>
      </c>
      <c r="J3175" s="966" t="s">
        <v>8959</v>
      </c>
      <c r="K3175" t="s">
        <v>8961</v>
      </c>
      <c r="L3175" t="s">
        <v>8960</v>
      </c>
      <c r="M3175" t="s">
        <v>8959</v>
      </c>
      <c r="N3175" t="s">
        <v>8960</v>
      </c>
    </row>
    <row r="3176" spans="1:14" x14ac:dyDescent="0.25">
      <c r="A3176" s="3">
        <v>3173</v>
      </c>
      <c r="B3176" t="s">
        <v>2387</v>
      </c>
      <c r="C3176" t="s">
        <v>2388</v>
      </c>
      <c r="D3176" t="s">
        <v>2389</v>
      </c>
      <c r="E3176" t="s">
        <v>12</v>
      </c>
      <c r="F3176" t="s">
        <v>2390</v>
      </c>
      <c r="G3176" s="1">
        <v>44131</v>
      </c>
      <c r="H3176" s="1">
        <v>44135</v>
      </c>
      <c r="I3176" s="1">
        <v>44499</v>
      </c>
      <c r="J3176" s="966" t="s">
        <v>8959</v>
      </c>
      <c r="K3176" t="s">
        <v>8961</v>
      </c>
      <c r="L3176" t="s">
        <v>8960</v>
      </c>
      <c r="M3176" t="s">
        <v>8959</v>
      </c>
      <c r="N3176" t="s">
        <v>8960</v>
      </c>
    </row>
    <row r="3177" spans="1:14" x14ac:dyDescent="0.25">
      <c r="A3177" s="3">
        <v>3174</v>
      </c>
      <c r="B3177" t="s">
        <v>2387</v>
      </c>
      <c r="C3177" t="s">
        <v>2388</v>
      </c>
      <c r="D3177" t="s">
        <v>2389</v>
      </c>
      <c r="E3177" t="s">
        <v>12</v>
      </c>
      <c r="F3177" t="s">
        <v>2390</v>
      </c>
      <c r="G3177" s="1">
        <v>44131</v>
      </c>
      <c r="H3177" s="1">
        <v>44135</v>
      </c>
      <c r="I3177" s="1">
        <v>44499</v>
      </c>
      <c r="J3177" s="966" t="s">
        <v>8964</v>
      </c>
      <c r="K3177" t="s">
        <v>8966</v>
      </c>
      <c r="L3177" t="s">
        <v>8965</v>
      </c>
      <c r="M3177" t="s">
        <v>16625</v>
      </c>
      <c r="N3177" t="s">
        <v>8965</v>
      </c>
    </row>
    <row r="3178" spans="1:14" x14ac:dyDescent="0.25">
      <c r="A3178" s="3">
        <v>3175</v>
      </c>
      <c r="B3178" t="s">
        <v>2387</v>
      </c>
      <c r="C3178" t="s">
        <v>2388</v>
      </c>
      <c r="D3178" t="s">
        <v>2389</v>
      </c>
      <c r="E3178" t="s">
        <v>12</v>
      </c>
      <c r="F3178" t="s">
        <v>2390</v>
      </c>
      <c r="G3178" s="1">
        <v>44131</v>
      </c>
      <c r="H3178" s="1">
        <v>44135</v>
      </c>
      <c r="I3178" s="1">
        <v>44499</v>
      </c>
      <c r="J3178" s="966" t="s">
        <v>8964</v>
      </c>
      <c r="K3178" t="s">
        <v>8966</v>
      </c>
      <c r="L3178" t="s">
        <v>8965</v>
      </c>
      <c r="M3178" t="s">
        <v>8964</v>
      </c>
      <c r="N3178" t="s">
        <v>8965</v>
      </c>
    </row>
    <row r="3179" spans="1:14" x14ac:dyDescent="0.25">
      <c r="A3179" s="3">
        <v>3176</v>
      </c>
      <c r="B3179" t="s">
        <v>2387</v>
      </c>
      <c r="C3179" t="s">
        <v>2388</v>
      </c>
      <c r="D3179" t="s">
        <v>2389</v>
      </c>
      <c r="E3179" t="s">
        <v>12</v>
      </c>
      <c r="F3179" t="s">
        <v>2390</v>
      </c>
      <c r="G3179" s="1">
        <v>44131</v>
      </c>
      <c r="H3179" s="1">
        <v>44135</v>
      </c>
      <c r="I3179" s="1">
        <v>44499</v>
      </c>
      <c r="J3179" s="966" t="s">
        <v>8964</v>
      </c>
      <c r="K3179" t="s">
        <v>8966</v>
      </c>
      <c r="L3179" t="s">
        <v>8965</v>
      </c>
      <c r="M3179" t="s">
        <v>8964</v>
      </c>
      <c r="N3179" t="s">
        <v>8965</v>
      </c>
    </row>
    <row r="3180" spans="1:14" x14ac:dyDescent="0.25">
      <c r="A3180" s="3">
        <v>3177</v>
      </c>
      <c r="B3180" t="s">
        <v>2387</v>
      </c>
      <c r="C3180" t="s">
        <v>2388</v>
      </c>
      <c r="D3180" t="s">
        <v>2389</v>
      </c>
      <c r="E3180" t="s">
        <v>12</v>
      </c>
      <c r="F3180" t="s">
        <v>2390</v>
      </c>
      <c r="G3180" s="1">
        <v>44131</v>
      </c>
      <c r="H3180" s="1">
        <v>44135</v>
      </c>
      <c r="I3180" s="1">
        <v>44499</v>
      </c>
      <c r="J3180" s="966" t="s">
        <v>8964</v>
      </c>
      <c r="K3180" t="s">
        <v>8966</v>
      </c>
      <c r="L3180" t="s">
        <v>8965</v>
      </c>
      <c r="M3180" t="s">
        <v>8964</v>
      </c>
      <c r="N3180" t="s">
        <v>8965</v>
      </c>
    </row>
    <row r="3181" spans="1:14" x14ac:dyDescent="0.25">
      <c r="A3181" s="3">
        <v>3178</v>
      </c>
      <c r="B3181" t="s">
        <v>2391</v>
      </c>
      <c r="C3181" t="s">
        <v>2392</v>
      </c>
      <c r="D3181" t="s">
        <v>2393</v>
      </c>
      <c r="E3181" t="s">
        <v>12</v>
      </c>
      <c r="F3181" t="s">
        <v>2394</v>
      </c>
      <c r="G3181" s="1">
        <v>44134</v>
      </c>
      <c r="H3181" s="1">
        <v>44139</v>
      </c>
      <c r="I3181" s="1">
        <v>45964</v>
      </c>
      <c r="J3181" s="966" t="s">
        <v>14324</v>
      </c>
      <c r="K3181" t="s">
        <v>14326</v>
      </c>
      <c r="L3181" t="s">
        <v>14325</v>
      </c>
      <c r="M3181" t="s">
        <v>14324</v>
      </c>
      <c r="N3181" t="s">
        <v>14325</v>
      </c>
    </row>
    <row r="3182" spans="1:14" x14ac:dyDescent="0.25">
      <c r="A3182" s="3">
        <v>3179</v>
      </c>
      <c r="B3182" t="s">
        <v>2391</v>
      </c>
      <c r="C3182" t="s">
        <v>2392</v>
      </c>
      <c r="D3182" t="s">
        <v>2393</v>
      </c>
      <c r="E3182" t="s">
        <v>12</v>
      </c>
      <c r="F3182" t="s">
        <v>2394</v>
      </c>
      <c r="G3182" s="1">
        <v>44134</v>
      </c>
      <c r="H3182" s="1">
        <v>44139</v>
      </c>
      <c r="I3182" s="1">
        <v>45964</v>
      </c>
      <c r="J3182" s="966" t="s">
        <v>14324</v>
      </c>
      <c r="K3182" t="s">
        <v>14326</v>
      </c>
      <c r="L3182" t="s">
        <v>14325</v>
      </c>
      <c r="M3182" t="s">
        <v>14324</v>
      </c>
      <c r="N3182" t="s">
        <v>14325</v>
      </c>
    </row>
    <row r="3183" spans="1:14" x14ac:dyDescent="0.25">
      <c r="A3183" s="3">
        <v>3180</v>
      </c>
      <c r="B3183" t="s">
        <v>2391</v>
      </c>
      <c r="C3183" t="s">
        <v>2392</v>
      </c>
      <c r="D3183" t="s">
        <v>2393</v>
      </c>
      <c r="E3183" t="s">
        <v>12</v>
      </c>
      <c r="F3183" t="s">
        <v>2394</v>
      </c>
      <c r="G3183" s="1">
        <v>44134</v>
      </c>
      <c r="H3183" s="1">
        <v>44139</v>
      </c>
      <c r="I3183" s="1">
        <v>45964</v>
      </c>
      <c r="J3183" s="966" t="s">
        <v>14324</v>
      </c>
      <c r="K3183" t="s">
        <v>14326</v>
      </c>
      <c r="L3183" t="s">
        <v>14325</v>
      </c>
      <c r="M3183" t="s">
        <v>14324</v>
      </c>
      <c r="N3183" t="s">
        <v>14325</v>
      </c>
    </row>
    <row r="3184" spans="1:14" x14ac:dyDescent="0.25">
      <c r="A3184" s="3">
        <v>3181</v>
      </c>
      <c r="B3184" t="s">
        <v>2401</v>
      </c>
      <c r="C3184" t="s">
        <v>2402</v>
      </c>
      <c r="D3184" t="s">
        <v>2400</v>
      </c>
      <c r="E3184" t="s">
        <v>12</v>
      </c>
      <c r="F3184" t="s">
        <v>2403</v>
      </c>
      <c r="G3184" s="1">
        <v>44134</v>
      </c>
      <c r="H3184" s="1">
        <v>44140</v>
      </c>
      <c r="I3184" s="1">
        <v>45600</v>
      </c>
      <c r="J3184" s="966" t="s">
        <v>7687</v>
      </c>
      <c r="K3184" t="s">
        <v>7689</v>
      </c>
      <c r="L3184" t="s">
        <v>7688</v>
      </c>
      <c r="M3184" t="s">
        <v>7687</v>
      </c>
      <c r="N3184" t="s">
        <v>7688</v>
      </c>
    </row>
    <row r="3185" spans="1:14" x14ac:dyDescent="0.25">
      <c r="A3185" s="3">
        <v>3182</v>
      </c>
      <c r="B3185" t="s">
        <v>2401</v>
      </c>
      <c r="C3185" t="s">
        <v>2402</v>
      </c>
      <c r="D3185" t="s">
        <v>2400</v>
      </c>
      <c r="E3185" t="s">
        <v>12</v>
      </c>
      <c r="F3185" t="s">
        <v>2403</v>
      </c>
      <c r="G3185" s="1">
        <v>44134</v>
      </c>
      <c r="H3185" s="1">
        <v>44140</v>
      </c>
      <c r="I3185" s="1">
        <v>45600</v>
      </c>
      <c r="J3185" s="966" t="s">
        <v>7692</v>
      </c>
      <c r="K3185" t="s">
        <v>7694</v>
      </c>
      <c r="L3185" t="s">
        <v>7693</v>
      </c>
      <c r="M3185" t="s">
        <v>7692</v>
      </c>
      <c r="N3185" t="s">
        <v>7693</v>
      </c>
    </row>
    <row r="3186" spans="1:14" x14ac:dyDescent="0.25">
      <c r="A3186" s="3">
        <v>3183</v>
      </c>
      <c r="B3186" t="s">
        <v>2401</v>
      </c>
      <c r="C3186" t="s">
        <v>2402</v>
      </c>
      <c r="D3186" t="s">
        <v>2400</v>
      </c>
      <c r="E3186" t="s">
        <v>12</v>
      </c>
      <c r="F3186" t="s">
        <v>2403</v>
      </c>
      <c r="G3186" s="1">
        <v>44134</v>
      </c>
      <c r="H3186" s="1">
        <v>44140</v>
      </c>
      <c r="I3186" s="1">
        <v>45600</v>
      </c>
      <c r="J3186" s="966" t="s">
        <v>7695</v>
      </c>
      <c r="K3186" t="s">
        <v>7697</v>
      </c>
      <c r="L3186" t="s">
        <v>7696</v>
      </c>
      <c r="M3186" t="s">
        <v>7695</v>
      </c>
      <c r="N3186" t="s">
        <v>7696</v>
      </c>
    </row>
    <row r="3187" spans="1:14" x14ac:dyDescent="0.25">
      <c r="A3187" s="3">
        <v>3184</v>
      </c>
      <c r="B3187" t="s">
        <v>2401</v>
      </c>
      <c r="C3187" t="s">
        <v>2402</v>
      </c>
      <c r="D3187" t="s">
        <v>2400</v>
      </c>
      <c r="E3187" t="s">
        <v>12</v>
      </c>
      <c r="F3187" t="s">
        <v>2403</v>
      </c>
      <c r="G3187" s="1">
        <v>44134</v>
      </c>
      <c r="H3187" s="1">
        <v>44140</v>
      </c>
      <c r="I3187" s="1">
        <v>45600</v>
      </c>
      <c r="J3187" s="966" t="s">
        <v>7698</v>
      </c>
      <c r="K3187" t="s">
        <v>7700</v>
      </c>
      <c r="L3187" t="s">
        <v>7699</v>
      </c>
      <c r="M3187" t="s">
        <v>7698</v>
      </c>
      <c r="N3187" t="s">
        <v>7699</v>
      </c>
    </row>
    <row r="3188" spans="1:14" x14ac:dyDescent="0.25">
      <c r="A3188" s="3">
        <v>3185</v>
      </c>
      <c r="B3188" t="s">
        <v>2401</v>
      </c>
      <c r="C3188" t="s">
        <v>2402</v>
      </c>
      <c r="D3188" t="s">
        <v>2400</v>
      </c>
      <c r="E3188" t="s">
        <v>12</v>
      </c>
      <c r="F3188" t="s">
        <v>2403</v>
      </c>
      <c r="G3188" s="1">
        <v>44134</v>
      </c>
      <c r="H3188" s="1">
        <v>44140</v>
      </c>
      <c r="I3188" s="1">
        <v>45600</v>
      </c>
      <c r="J3188" s="966" t="s">
        <v>7701</v>
      </c>
      <c r="K3188" t="s">
        <v>7703</v>
      </c>
      <c r="L3188" t="s">
        <v>7702</v>
      </c>
      <c r="M3188" t="s">
        <v>7701</v>
      </c>
      <c r="N3188" t="s">
        <v>7702</v>
      </c>
    </row>
    <row r="3189" spans="1:14" x14ac:dyDescent="0.25">
      <c r="A3189" s="3">
        <v>3186</v>
      </c>
      <c r="B3189" t="s">
        <v>2427</v>
      </c>
      <c r="C3189" t="s">
        <v>2428</v>
      </c>
      <c r="D3189" t="s">
        <v>2429</v>
      </c>
      <c r="E3189" t="s">
        <v>12</v>
      </c>
      <c r="F3189" t="s">
        <v>2430</v>
      </c>
      <c r="G3189" s="1">
        <v>44141</v>
      </c>
      <c r="H3189" s="1">
        <v>44149</v>
      </c>
      <c r="I3189" s="1">
        <v>45243</v>
      </c>
      <c r="J3189" s="966" t="s">
        <v>21856</v>
      </c>
      <c r="K3189" t="s">
        <v>21857</v>
      </c>
      <c r="L3189" t="s">
        <v>21858</v>
      </c>
      <c r="M3189" t="s">
        <v>21856</v>
      </c>
      <c r="N3189" t="s">
        <v>21858</v>
      </c>
    </row>
    <row r="3190" spans="1:14" x14ac:dyDescent="0.25">
      <c r="A3190" s="3">
        <v>3187</v>
      </c>
      <c r="B3190" t="s">
        <v>2407</v>
      </c>
      <c r="C3190" t="s">
        <v>2408</v>
      </c>
      <c r="D3190" t="s">
        <v>2409</v>
      </c>
      <c r="E3190" t="s">
        <v>12</v>
      </c>
      <c r="F3190" t="s">
        <v>2410</v>
      </c>
      <c r="G3190" s="1">
        <v>44137</v>
      </c>
      <c r="H3190" s="1">
        <v>44139</v>
      </c>
      <c r="I3190" s="1">
        <v>44503</v>
      </c>
      <c r="J3190" s="966" t="s">
        <v>6700</v>
      </c>
      <c r="K3190" t="s">
        <v>6702</v>
      </c>
      <c r="L3190" t="s">
        <v>6701</v>
      </c>
      <c r="M3190" t="s">
        <v>6700</v>
      </c>
      <c r="N3190" t="s">
        <v>6701</v>
      </c>
    </row>
    <row r="3191" spans="1:14" x14ac:dyDescent="0.25">
      <c r="A3191" s="3">
        <v>3188</v>
      </c>
      <c r="B3191" t="s">
        <v>2407</v>
      </c>
      <c r="C3191" t="s">
        <v>2408</v>
      </c>
      <c r="D3191" t="s">
        <v>2409</v>
      </c>
      <c r="E3191" t="s">
        <v>12</v>
      </c>
      <c r="F3191" t="s">
        <v>2410</v>
      </c>
      <c r="G3191" s="1">
        <v>44137</v>
      </c>
      <c r="H3191" s="1">
        <v>44139</v>
      </c>
      <c r="I3191" s="1">
        <v>44503</v>
      </c>
      <c r="J3191" s="966" t="s">
        <v>6700</v>
      </c>
      <c r="K3191" t="s">
        <v>6702</v>
      </c>
      <c r="L3191" t="s">
        <v>6701</v>
      </c>
      <c r="M3191" t="s">
        <v>6700</v>
      </c>
      <c r="N3191" t="s">
        <v>6701</v>
      </c>
    </row>
    <row r="3192" spans="1:14" x14ac:dyDescent="0.25">
      <c r="A3192" s="3">
        <v>3189</v>
      </c>
      <c r="B3192" t="s">
        <v>2268</v>
      </c>
      <c r="C3192" t="s">
        <v>2269</v>
      </c>
      <c r="D3192" t="s">
        <v>2270</v>
      </c>
      <c r="E3192" t="s">
        <v>12</v>
      </c>
      <c r="F3192" t="s">
        <v>2271</v>
      </c>
      <c r="G3192" s="1">
        <v>44112</v>
      </c>
      <c r="H3192" s="1">
        <v>44146</v>
      </c>
      <c r="I3192" s="1">
        <v>45971</v>
      </c>
      <c r="J3192" s="966" t="s">
        <v>21859</v>
      </c>
      <c r="K3192" t="s">
        <v>21860</v>
      </c>
      <c r="L3192" t="s">
        <v>21861</v>
      </c>
      <c r="M3192" t="s">
        <v>21859</v>
      </c>
      <c r="N3192" t="s">
        <v>21861</v>
      </c>
    </row>
    <row r="3193" spans="1:14" x14ac:dyDescent="0.25">
      <c r="A3193" s="3">
        <v>3190</v>
      </c>
      <c r="B3193" t="s">
        <v>2268</v>
      </c>
      <c r="C3193" t="s">
        <v>2269</v>
      </c>
      <c r="D3193" t="s">
        <v>2270</v>
      </c>
      <c r="E3193" t="s">
        <v>12</v>
      </c>
      <c r="F3193" t="s">
        <v>2271</v>
      </c>
      <c r="G3193" s="1">
        <v>44112</v>
      </c>
      <c r="H3193" s="1">
        <v>44146</v>
      </c>
      <c r="I3193" s="1">
        <v>45971</v>
      </c>
      <c r="J3193" s="966" t="s">
        <v>21862</v>
      </c>
      <c r="K3193" t="s">
        <v>21863</v>
      </c>
      <c r="L3193" t="s">
        <v>21864</v>
      </c>
      <c r="M3193" t="s">
        <v>21862</v>
      </c>
      <c r="N3193" t="s">
        <v>21864</v>
      </c>
    </row>
    <row r="3194" spans="1:14" x14ac:dyDescent="0.25">
      <c r="A3194" s="3">
        <v>3191</v>
      </c>
      <c r="B3194" t="s">
        <v>2431</v>
      </c>
      <c r="C3194" t="s">
        <v>2432</v>
      </c>
      <c r="D3194" t="s">
        <v>2433</v>
      </c>
      <c r="E3194" t="s">
        <v>12</v>
      </c>
      <c r="F3194" t="s">
        <v>2434</v>
      </c>
      <c r="G3194" s="1">
        <v>44139</v>
      </c>
      <c r="H3194" s="1">
        <v>44154</v>
      </c>
      <c r="I3194" s="1">
        <v>45979</v>
      </c>
      <c r="J3194" s="966">
        <v>96374</v>
      </c>
      <c r="K3194" t="s">
        <v>21865</v>
      </c>
      <c r="L3194" t="s">
        <v>21866</v>
      </c>
      <c r="N3194" t="s">
        <v>21866</v>
      </c>
    </row>
    <row r="3195" spans="1:14" x14ac:dyDescent="0.25">
      <c r="A3195" s="3">
        <v>3192</v>
      </c>
      <c r="B3195" t="s">
        <v>2444</v>
      </c>
      <c r="C3195" t="s">
        <v>2445</v>
      </c>
      <c r="D3195" t="s">
        <v>2446</v>
      </c>
      <c r="E3195" t="s">
        <v>12</v>
      </c>
      <c r="F3195" t="s">
        <v>2447</v>
      </c>
      <c r="G3195" s="1">
        <v>44144</v>
      </c>
      <c r="H3195" s="1">
        <v>44150</v>
      </c>
      <c r="I3195" s="1">
        <v>44514</v>
      </c>
      <c r="J3195" s="966" t="s">
        <v>6811</v>
      </c>
      <c r="K3195" t="s">
        <v>6813</v>
      </c>
      <c r="L3195" t="s">
        <v>6812</v>
      </c>
      <c r="M3195" t="s">
        <v>6811</v>
      </c>
      <c r="N3195" t="s">
        <v>6812</v>
      </c>
    </row>
    <row r="3196" spans="1:14" x14ac:dyDescent="0.25">
      <c r="A3196" s="3">
        <v>3193</v>
      </c>
      <c r="B3196" t="s">
        <v>2440</v>
      </c>
      <c r="C3196" t="s">
        <v>2441</v>
      </c>
      <c r="D3196" t="s">
        <v>2442</v>
      </c>
      <c r="E3196" t="s">
        <v>12</v>
      </c>
      <c r="F3196" t="s">
        <v>2443</v>
      </c>
      <c r="G3196" s="1">
        <v>44145</v>
      </c>
      <c r="H3196" s="1">
        <v>44146</v>
      </c>
      <c r="I3196" s="1">
        <v>44510</v>
      </c>
      <c r="J3196" s="966" t="s">
        <v>8953</v>
      </c>
      <c r="K3196" t="s">
        <v>8955</v>
      </c>
      <c r="L3196" t="s">
        <v>8954</v>
      </c>
      <c r="M3196" t="s">
        <v>16620</v>
      </c>
      <c r="N3196" t="s">
        <v>8954</v>
      </c>
    </row>
    <row r="3197" spans="1:14" x14ac:dyDescent="0.25">
      <c r="A3197" s="3">
        <v>3194</v>
      </c>
      <c r="B3197" t="s">
        <v>2440</v>
      </c>
      <c r="C3197" t="s">
        <v>2441</v>
      </c>
      <c r="D3197" t="s">
        <v>2442</v>
      </c>
      <c r="E3197" t="s">
        <v>12</v>
      </c>
      <c r="F3197" t="s">
        <v>2443</v>
      </c>
      <c r="G3197" s="1">
        <v>44145</v>
      </c>
      <c r="H3197" s="1">
        <v>44146</v>
      </c>
      <c r="I3197" s="1">
        <v>44510</v>
      </c>
      <c r="J3197" s="966" t="s">
        <v>8953</v>
      </c>
      <c r="K3197" t="s">
        <v>8955</v>
      </c>
      <c r="L3197" t="s">
        <v>8954</v>
      </c>
      <c r="M3197" t="s">
        <v>8953</v>
      </c>
      <c r="N3197" t="s">
        <v>8954</v>
      </c>
    </row>
    <row r="3198" spans="1:14" x14ac:dyDescent="0.25">
      <c r="A3198" s="3">
        <v>3195</v>
      </c>
      <c r="B3198" t="s">
        <v>2440</v>
      </c>
      <c r="C3198" t="s">
        <v>2441</v>
      </c>
      <c r="D3198" t="s">
        <v>2442</v>
      </c>
      <c r="E3198" t="s">
        <v>12</v>
      </c>
      <c r="F3198" t="s">
        <v>2443</v>
      </c>
      <c r="G3198" s="1">
        <v>44145</v>
      </c>
      <c r="H3198" s="1">
        <v>44146</v>
      </c>
      <c r="I3198" s="1">
        <v>44510</v>
      </c>
      <c r="J3198" s="966" t="s">
        <v>8953</v>
      </c>
      <c r="K3198" t="s">
        <v>8955</v>
      </c>
      <c r="L3198" t="s">
        <v>8954</v>
      </c>
      <c r="M3198" t="s">
        <v>8953</v>
      </c>
      <c r="N3198" t="s">
        <v>8954</v>
      </c>
    </row>
    <row r="3199" spans="1:14" x14ac:dyDescent="0.25">
      <c r="A3199" s="3">
        <v>3196</v>
      </c>
      <c r="B3199" t="s">
        <v>2440</v>
      </c>
      <c r="C3199" t="s">
        <v>2441</v>
      </c>
      <c r="D3199" t="s">
        <v>2442</v>
      </c>
      <c r="E3199" t="s">
        <v>12</v>
      </c>
      <c r="F3199" t="s">
        <v>2443</v>
      </c>
      <c r="G3199" s="1">
        <v>44145</v>
      </c>
      <c r="H3199" s="1">
        <v>44146</v>
      </c>
      <c r="I3199" s="1">
        <v>44510</v>
      </c>
      <c r="J3199" s="966" t="s">
        <v>8953</v>
      </c>
      <c r="K3199" t="s">
        <v>8955</v>
      </c>
      <c r="L3199" t="s">
        <v>8954</v>
      </c>
      <c r="M3199" t="s">
        <v>8953</v>
      </c>
      <c r="N3199" t="s">
        <v>8954</v>
      </c>
    </row>
    <row r="3200" spans="1:14" x14ac:dyDescent="0.25">
      <c r="A3200" s="3">
        <v>3197</v>
      </c>
      <c r="B3200" t="s">
        <v>2440</v>
      </c>
      <c r="C3200" t="s">
        <v>2441</v>
      </c>
      <c r="D3200" t="s">
        <v>2442</v>
      </c>
      <c r="E3200" t="s">
        <v>12</v>
      </c>
      <c r="F3200" t="s">
        <v>2443</v>
      </c>
      <c r="G3200" s="1">
        <v>44145</v>
      </c>
      <c r="H3200" s="1">
        <v>44146</v>
      </c>
      <c r="I3200" s="1">
        <v>44510</v>
      </c>
      <c r="J3200" s="966" t="s">
        <v>8959</v>
      </c>
      <c r="K3200" t="s">
        <v>8961</v>
      </c>
      <c r="L3200" t="s">
        <v>8960</v>
      </c>
      <c r="M3200" t="s">
        <v>16618</v>
      </c>
      <c r="N3200" t="s">
        <v>8960</v>
      </c>
    </row>
    <row r="3201" spans="1:14" x14ac:dyDescent="0.25">
      <c r="A3201" s="3">
        <v>3198</v>
      </c>
      <c r="B3201" t="s">
        <v>2440</v>
      </c>
      <c r="C3201" t="s">
        <v>2441</v>
      </c>
      <c r="D3201" t="s">
        <v>2442</v>
      </c>
      <c r="E3201" t="s">
        <v>12</v>
      </c>
      <c r="F3201" t="s">
        <v>2443</v>
      </c>
      <c r="G3201" s="1">
        <v>44145</v>
      </c>
      <c r="H3201" s="1">
        <v>44146</v>
      </c>
      <c r="I3201" s="1">
        <v>44510</v>
      </c>
      <c r="J3201" s="966" t="s">
        <v>8959</v>
      </c>
      <c r="K3201" t="s">
        <v>8961</v>
      </c>
      <c r="L3201" t="s">
        <v>8960</v>
      </c>
      <c r="M3201" t="s">
        <v>8959</v>
      </c>
      <c r="N3201" t="s">
        <v>8960</v>
      </c>
    </row>
    <row r="3202" spans="1:14" x14ac:dyDescent="0.25">
      <c r="A3202" s="3">
        <v>3199</v>
      </c>
      <c r="B3202" t="s">
        <v>2440</v>
      </c>
      <c r="C3202" t="s">
        <v>2441</v>
      </c>
      <c r="D3202" t="s">
        <v>2442</v>
      </c>
      <c r="E3202" t="s">
        <v>12</v>
      </c>
      <c r="F3202" t="s">
        <v>2443</v>
      </c>
      <c r="G3202" s="1">
        <v>44145</v>
      </c>
      <c r="H3202" s="1">
        <v>44146</v>
      </c>
      <c r="I3202" s="1">
        <v>44510</v>
      </c>
      <c r="J3202" s="966" t="s">
        <v>8959</v>
      </c>
      <c r="K3202" t="s">
        <v>8961</v>
      </c>
      <c r="L3202" t="s">
        <v>8960</v>
      </c>
      <c r="M3202" t="s">
        <v>8959</v>
      </c>
      <c r="N3202" t="s">
        <v>8960</v>
      </c>
    </row>
    <row r="3203" spans="1:14" x14ac:dyDescent="0.25">
      <c r="A3203" s="3">
        <v>3200</v>
      </c>
      <c r="B3203" t="s">
        <v>2440</v>
      </c>
      <c r="C3203" t="s">
        <v>2441</v>
      </c>
      <c r="D3203" t="s">
        <v>2442</v>
      </c>
      <c r="E3203" t="s">
        <v>12</v>
      </c>
      <c r="F3203" t="s">
        <v>2443</v>
      </c>
      <c r="G3203" s="1">
        <v>44145</v>
      </c>
      <c r="H3203" s="1">
        <v>44146</v>
      </c>
      <c r="I3203" s="1">
        <v>44510</v>
      </c>
      <c r="J3203" s="966" t="s">
        <v>8959</v>
      </c>
      <c r="K3203" t="s">
        <v>8961</v>
      </c>
      <c r="L3203" t="s">
        <v>8960</v>
      </c>
      <c r="M3203" t="s">
        <v>8959</v>
      </c>
      <c r="N3203" t="s">
        <v>8960</v>
      </c>
    </row>
    <row r="3204" spans="1:14" x14ac:dyDescent="0.25">
      <c r="A3204" s="3">
        <v>3201</v>
      </c>
      <c r="B3204" t="s">
        <v>2440</v>
      </c>
      <c r="C3204" t="s">
        <v>2441</v>
      </c>
      <c r="D3204" t="s">
        <v>2442</v>
      </c>
      <c r="E3204" t="s">
        <v>12</v>
      </c>
      <c r="F3204" t="s">
        <v>2443</v>
      </c>
      <c r="G3204" s="1">
        <v>44145</v>
      </c>
      <c r="H3204" s="1">
        <v>44146</v>
      </c>
      <c r="I3204" s="1">
        <v>44510</v>
      </c>
      <c r="J3204" s="966" t="s">
        <v>8964</v>
      </c>
      <c r="K3204" t="s">
        <v>8966</v>
      </c>
      <c r="L3204" t="s">
        <v>8965</v>
      </c>
      <c r="M3204" t="s">
        <v>16625</v>
      </c>
      <c r="N3204" t="s">
        <v>8965</v>
      </c>
    </row>
    <row r="3205" spans="1:14" x14ac:dyDescent="0.25">
      <c r="A3205" s="3">
        <v>3202</v>
      </c>
      <c r="B3205" t="s">
        <v>2440</v>
      </c>
      <c r="C3205" t="s">
        <v>2441</v>
      </c>
      <c r="D3205" t="s">
        <v>2442</v>
      </c>
      <c r="E3205" t="s">
        <v>12</v>
      </c>
      <c r="F3205" t="s">
        <v>2443</v>
      </c>
      <c r="G3205" s="1">
        <v>44145</v>
      </c>
      <c r="H3205" s="1">
        <v>44146</v>
      </c>
      <c r="I3205" s="1">
        <v>44510</v>
      </c>
      <c r="J3205" s="966" t="s">
        <v>8964</v>
      </c>
      <c r="K3205" t="s">
        <v>8966</v>
      </c>
      <c r="L3205" t="s">
        <v>8965</v>
      </c>
      <c r="M3205" t="s">
        <v>8964</v>
      </c>
      <c r="N3205" t="s">
        <v>8965</v>
      </c>
    </row>
    <row r="3206" spans="1:14" x14ac:dyDescent="0.25">
      <c r="A3206" s="3">
        <v>3203</v>
      </c>
      <c r="B3206" t="s">
        <v>2440</v>
      </c>
      <c r="C3206" t="s">
        <v>2441</v>
      </c>
      <c r="D3206" t="s">
        <v>2442</v>
      </c>
      <c r="E3206" t="s">
        <v>12</v>
      </c>
      <c r="F3206" t="s">
        <v>2443</v>
      </c>
      <c r="G3206" s="1">
        <v>44145</v>
      </c>
      <c r="H3206" s="1">
        <v>44146</v>
      </c>
      <c r="I3206" s="1">
        <v>44510</v>
      </c>
      <c r="J3206" s="966" t="s">
        <v>8964</v>
      </c>
      <c r="K3206" t="s">
        <v>8966</v>
      </c>
      <c r="L3206" t="s">
        <v>8965</v>
      </c>
      <c r="M3206" t="s">
        <v>8964</v>
      </c>
      <c r="N3206" t="s">
        <v>8965</v>
      </c>
    </row>
    <row r="3207" spans="1:14" x14ac:dyDescent="0.25">
      <c r="A3207" s="3">
        <v>3204</v>
      </c>
      <c r="B3207" t="s">
        <v>2440</v>
      </c>
      <c r="C3207" t="s">
        <v>2441</v>
      </c>
      <c r="D3207" t="s">
        <v>2442</v>
      </c>
      <c r="E3207" t="s">
        <v>12</v>
      </c>
      <c r="F3207" t="s">
        <v>2443</v>
      </c>
      <c r="G3207" s="1">
        <v>44145</v>
      </c>
      <c r="H3207" s="1">
        <v>44146</v>
      </c>
      <c r="I3207" s="1">
        <v>44510</v>
      </c>
      <c r="J3207" s="966" t="s">
        <v>8964</v>
      </c>
      <c r="K3207" t="s">
        <v>8966</v>
      </c>
      <c r="L3207" t="s">
        <v>8965</v>
      </c>
      <c r="M3207" t="s">
        <v>8964</v>
      </c>
      <c r="N3207" t="s">
        <v>8965</v>
      </c>
    </row>
    <row r="3208" spans="1:14" x14ac:dyDescent="0.25">
      <c r="A3208" s="3">
        <v>3205</v>
      </c>
      <c r="B3208" t="s">
        <v>2435</v>
      </c>
      <c r="C3208" t="s">
        <v>2436</v>
      </c>
      <c r="D3208" t="s">
        <v>2437</v>
      </c>
      <c r="E3208" t="s">
        <v>12</v>
      </c>
      <c r="F3208" t="s">
        <v>2438</v>
      </c>
      <c r="G3208" s="1">
        <v>44144</v>
      </c>
      <c r="H3208" s="1">
        <v>44146</v>
      </c>
      <c r="I3208" s="1">
        <v>45240</v>
      </c>
      <c r="J3208" s="966" t="s">
        <v>5802</v>
      </c>
      <c r="K3208" t="s">
        <v>5804</v>
      </c>
      <c r="L3208" t="s">
        <v>5803</v>
      </c>
      <c r="M3208" t="s">
        <v>5802</v>
      </c>
      <c r="N3208" t="s">
        <v>5803</v>
      </c>
    </row>
    <row r="3209" spans="1:14" x14ac:dyDescent="0.25">
      <c r="A3209" s="3">
        <v>3206</v>
      </c>
      <c r="B3209" t="s">
        <v>2411</v>
      </c>
      <c r="C3209" t="s">
        <v>2412</v>
      </c>
      <c r="D3209" t="s">
        <v>2413</v>
      </c>
      <c r="E3209" t="s">
        <v>12</v>
      </c>
      <c r="F3209" t="s">
        <v>2414</v>
      </c>
      <c r="G3209" s="1">
        <v>44140</v>
      </c>
      <c r="H3209" s="1">
        <v>44154</v>
      </c>
      <c r="I3209" s="1">
        <v>44518</v>
      </c>
      <c r="J3209" s="966" t="s">
        <v>7418</v>
      </c>
      <c r="K3209" t="s">
        <v>7420</v>
      </c>
      <c r="L3209" t="s">
        <v>7419</v>
      </c>
      <c r="M3209" t="s">
        <v>7418</v>
      </c>
      <c r="N3209" t="s">
        <v>7419</v>
      </c>
    </row>
    <row r="3210" spans="1:14" x14ac:dyDescent="0.25">
      <c r="A3210" s="3">
        <v>3207</v>
      </c>
      <c r="B3210" t="s">
        <v>2411</v>
      </c>
      <c r="C3210" t="s">
        <v>2412</v>
      </c>
      <c r="D3210" t="s">
        <v>2413</v>
      </c>
      <c r="E3210" t="s">
        <v>12</v>
      </c>
      <c r="F3210" t="s">
        <v>2414</v>
      </c>
      <c r="G3210" s="1">
        <v>44140</v>
      </c>
      <c r="H3210" s="1">
        <v>44154</v>
      </c>
      <c r="I3210" s="1">
        <v>44518</v>
      </c>
      <c r="J3210" s="966" t="s">
        <v>7418</v>
      </c>
      <c r="K3210" t="s">
        <v>7420</v>
      </c>
      <c r="L3210" t="s">
        <v>7419</v>
      </c>
      <c r="M3210" t="s">
        <v>7418</v>
      </c>
      <c r="N3210" t="s">
        <v>7419</v>
      </c>
    </row>
    <row r="3211" spans="1:14" x14ac:dyDescent="0.25">
      <c r="A3211" s="3">
        <v>3208</v>
      </c>
      <c r="B3211" t="s">
        <v>2411</v>
      </c>
      <c r="C3211" t="s">
        <v>2412</v>
      </c>
      <c r="D3211" t="s">
        <v>2413</v>
      </c>
      <c r="E3211" t="s">
        <v>12</v>
      </c>
      <c r="F3211" t="s">
        <v>2414</v>
      </c>
      <c r="G3211" s="1">
        <v>44140</v>
      </c>
      <c r="H3211" s="1">
        <v>44154</v>
      </c>
      <c r="I3211" s="1">
        <v>44518</v>
      </c>
      <c r="J3211" s="966" t="s">
        <v>7418</v>
      </c>
      <c r="K3211" t="s">
        <v>7420</v>
      </c>
      <c r="L3211" t="s">
        <v>7419</v>
      </c>
      <c r="M3211" t="s">
        <v>7418</v>
      </c>
      <c r="N3211" t="s">
        <v>14754</v>
      </c>
    </row>
    <row r="3212" spans="1:14" x14ac:dyDescent="0.25">
      <c r="A3212" s="3">
        <v>3209</v>
      </c>
      <c r="B3212" t="s">
        <v>2374</v>
      </c>
      <c r="C3212" t="s">
        <v>2375</v>
      </c>
      <c r="D3212" t="s">
        <v>2376</v>
      </c>
      <c r="E3212" t="s">
        <v>12</v>
      </c>
      <c r="F3212" t="s">
        <v>2377</v>
      </c>
      <c r="G3212" s="1">
        <v>44124</v>
      </c>
      <c r="H3212" s="1">
        <v>44153</v>
      </c>
      <c r="I3212" s="1">
        <v>44517</v>
      </c>
      <c r="J3212" s="966" t="s">
        <v>6803</v>
      </c>
      <c r="K3212" t="s">
        <v>6805</v>
      </c>
      <c r="L3212" t="s">
        <v>6804</v>
      </c>
      <c r="M3212" t="s">
        <v>6803</v>
      </c>
      <c r="N3212" t="s">
        <v>6804</v>
      </c>
    </row>
    <row r="3213" spans="1:14" x14ac:dyDescent="0.25">
      <c r="A3213" s="3">
        <v>3210</v>
      </c>
      <c r="B3213" t="s">
        <v>2374</v>
      </c>
      <c r="C3213" t="s">
        <v>2375</v>
      </c>
      <c r="D3213" t="s">
        <v>2376</v>
      </c>
      <c r="E3213" t="s">
        <v>12</v>
      </c>
      <c r="F3213" t="s">
        <v>2377</v>
      </c>
      <c r="G3213" s="1">
        <v>44124</v>
      </c>
      <c r="H3213" s="1">
        <v>44153</v>
      </c>
      <c r="I3213" s="1">
        <v>44517</v>
      </c>
      <c r="J3213" s="966" t="s">
        <v>6803</v>
      </c>
      <c r="K3213" t="s">
        <v>6805</v>
      </c>
      <c r="L3213" t="s">
        <v>6804</v>
      </c>
      <c r="M3213" t="s">
        <v>6803</v>
      </c>
      <c r="N3213" t="s">
        <v>6804</v>
      </c>
    </row>
    <row r="3214" spans="1:14" x14ac:dyDescent="0.25">
      <c r="A3214" s="3">
        <v>3211</v>
      </c>
      <c r="B3214" t="s">
        <v>2374</v>
      </c>
      <c r="C3214" t="s">
        <v>2375</v>
      </c>
      <c r="D3214" t="s">
        <v>2376</v>
      </c>
      <c r="E3214" t="s">
        <v>12</v>
      </c>
      <c r="F3214" t="s">
        <v>2377</v>
      </c>
      <c r="G3214" s="1">
        <v>44124</v>
      </c>
      <c r="H3214" s="1">
        <v>44153</v>
      </c>
      <c r="I3214" s="1">
        <v>44517</v>
      </c>
      <c r="J3214" s="966" t="s">
        <v>6803</v>
      </c>
      <c r="K3214" t="s">
        <v>6805</v>
      </c>
      <c r="L3214" t="s">
        <v>6804</v>
      </c>
      <c r="M3214" t="s">
        <v>6803</v>
      </c>
      <c r="N3214" t="s">
        <v>6804</v>
      </c>
    </row>
    <row r="3215" spans="1:14" x14ac:dyDescent="0.25">
      <c r="A3215" s="3">
        <v>3212</v>
      </c>
      <c r="B3215" t="s">
        <v>2398</v>
      </c>
      <c r="C3215" t="s">
        <v>2399</v>
      </c>
      <c r="D3215" t="s">
        <v>2397</v>
      </c>
      <c r="E3215" t="s">
        <v>12</v>
      </c>
      <c r="F3215" t="s">
        <v>2400</v>
      </c>
      <c r="G3215" s="1">
        <v>44134</v>
      </c>
      <c r="H3215" s="1">
        <v>44136</v>
      </c>
      <c r="I3215" s="1">
        <v>45596</v>
      </c>
      <c r="J3215" s="966" t="s">
        <v>7680</v>
      </c>
      <c r="K3215" t="s">
        <v>7682</v>
      </c>
      <c r="L3215" t="s">
        <v>7681</v>
      </c>
      <c r="M3215" t="s">
        <v>7680</v>
      </c>
      <c r="N3215" t="s">
        <v>7681</v>
      </c>
    </row>
    <row r="3216" spans="1:14" x14ac:dyDescent="0.25">
      <c r="A3216" s="3">
        <v>3213</v>
      </c>
      <c r="B3216" t="s">
        <v>2395</v>
      </c>
      <c r="C3216" t="s">
        <v>2396</v>
      </c>
      <c r="D3216" t="s">
        <v>2345</v>
      </c>
      <c r="E3216" t="s">
        <v>12</v>
      </c>
      <c r="F3216" t="s">
        <v>2397</v>
      </c>
      <c r="G3216" s="1">
        <v>44134</v>
      </c>
      <c r="H3216" s="1">
        <v>44139</v>
      </c>
      <c r="I3216" s="1">
        <v>45599</v>
      </c>
      <c r="J3216" s="966" t="s">
        <v>7673</v>
      </c>
      <c r="K3216" t="s">
        <v>7675</v>
      </c>
      <c r="L3216" t="s">
        <v>7674</v>
      </c>
      <c r="M3216" t="s">
        <v>7673</v>
      </c>
      <c r="N3216" t="s">
        <v>7674</v>
      </c>
    </row>
    <row r="3217" spans="1:14" x14ac:dyDescent="0.25">
      <c r="A3217" s="3">
        <v>3214</v>
      </c>
      <c r="B3217" t="s">
        <v>2395</v>
      </c>
      <c r="C3217" t="s">
        <v>2396</v>
      </c>
      <c r="D3217" t="s">
        <v>2345</v>
      </c>
      <c r="E3217" t="s">
        <v>12</v>
      </c>
      <c r="F3217" t="s">
        <v>2397</v>
      </c>
      <c r="G3217" s="1">
        <v>44134</v>
      </c>
      <c r="H3217" s="1">
        <v>44139</v>
      </c>
      <c r="I3217" s="1">
        <v>45599</v>
      </c>
      <c r="J3217" s="966" t="s">
        <v>7677</v>
      </c>
      <c r="K3217" t="s">
        <v>7679</v>
      </c>
      <c r="L3217" t="s">
        <v>7678</v>
      </c>
      <c r="M3217" t="s">
        <v>7677</v>
      </c>
      <c r="N3217" t="s">
        <v>7678</v>
      </c>
    </row>
    <row r="3218" spans="1:14" x14ac:dyDescent="0.25">
      <c r="A3218" s="3">
        <v>3215</v>
      </c>
      <c r="B3218" t="s">
        <v>2350</v>
      </c>
      <c r="C3218" t="s">
        <v>2351</v>
      </c>
      <c r="D3218" t="s">
        <v>2352</v>
      </c>
      <c r="E3218" t="s">
        <v>12</v>
      </c>
      <c r="F3218" t="s">
        <v>2353</v>
      </c>
      <c r="G3218" s="1">
        <v>44118</v>
      </c>
      <c r="H3218" s="1">
        <v>44156</v>
      </c>
      <c r="I3218" s="1">
        <v>45250</v>
      </c>
      <c r="J3218" s="966" t="s">
        <v>9030</v>
      </c>
      <c r="K3218" t="s">
        <v>9032</v>
      </c>
      <c r="L3218" t="s">
        <v>9031</v>
      </c>
      <c r="M3218" t="s">
        <v>9030</v>
      </c>
      <c r="N3218" t="s">
        <v>9031</v>
      </c>
    </row>
    <row r="3219" spans="1:14" x14ac:dyDescent="0.25">
      <c r="A3219" s="3">
        <v>3216</v>
      </c>
      <c r="B3219" t="s">
        <v>2370</v>
      </c>
      <c r="C3219" t="s">
        <v>2371</v>
      </c>
      <c r="D3219" t="s">
        <v>2372</v>
      </c>
      <c r="E3219" t="s">
        <v>12</v>
      </c>
      <c r="F3219" t="s">
        <v>2373</v>
      </c>
      <c r="G3219" s="1">
        <v>44124</v>
      </c>
      <c r="H3219" s="1">
        <v>44163</v>
      </c>
      <c r="I3219" s="1">
        <v>45257</v>
      </c>
      <c r="J3219" s="966" t="s">
        <v>6794</v>
      </c>
      <c r="K3219" t="s">
        <v>6796</v>
      </c>
      <c r="L3219" t="s">
        <v>6795</v>
      </c>
      <c r="M3219" t="s">
        <v>6794</v>
      </c>
      <c r="N3219" t="s">
        <v>6795</v>
      </c>
    </row>
    <row r="3220" spans="1:14" x14ac:dyDescent="0.25">
      <c r="A3220" s="3">
        <v>3217</v>
      </c>
      <c r="B3220" t="s">
        <v>2485</v>
      </c>
      <c r="C3220" t="s">
        <v>2486</v>
      </c>
      <c r="D3220" t="s">
        <v>2487</v>
      </c>
      <c r="E3220" t="s">
        <v>12</v>
      </c>
      <c r="F3220" t="s">
        <v>2488</v>
      </c>
      <c r="G3220" s="1">
        <v>44153</v>
      </c>
      <c r="H3220" s="1">
        <v>44160</v>
      </c>
      <c r="I3220" s="1">
        <v>45254</v>
      </c>
      <c r="J3220" s="966" t="s">
        <v>11019</v>
      </c>
      <c r="K3220" t="s">
        <v>11021</v>
      </c>
      <c r="L3220" t="s">
        <v>11020</v>
      </c>
      <c r="M3220" t="s">
        <v>11019</v>
      </c>
      <c r="N3220" t="s">
        <v>11020</v>
      </c>
    </row>
    <row r="3221" spans="1:14" x14ac:dyDescent="0.25">
      <c r="A3221" s="3">
        <v>3218</v>
      </c>
      <c r="B3221" t="s">
        <v>2485</v>
      </c>
      <c r="C3221" t="s">
        <v>2486</v>
      </c>
      <c r="D3221" t="s">
        <v>2487</v>
      </c>
      <c r="E3221" t="s">
        <v>12</v>
      </c>
      <c r="F3221" t="s">
        <v>2488</v>
      </c>
      <c r="G3221" s="1">
        <v>44153</v>
      </c>
      <c r="H3221" s="1">
        <v>44160</v>
      </c>
      <c r="I3221" s="1">
        <v>45254</v>
      </c>
      <c r="J3221" s="966" t="s">
        <v>11030</v>
      </c>
      <c r="K3221" t="s">
        <v>11032</v>
      </c>
      <c r="L3221" t="s">
        <v>11031</v>
      </c>
      <c r="M3221" t="s">
        <v>11030</v>
      </c>
      <c r="N3221" t="s">
        <v>11031</v>
      </c>
    </row>
    <row r="3222" spans="1:14" x14ac:dyDescent="0.25">
      <c r="A3222" s="3">
        <v>3219</v>
      </c>
      <c r="B3222" t="s">
        <v>2493</v>
      </c>
      <c r="C3222" t="s">
        <v>2494</v>
      </c>
      <c r="D3222" t="s">
        <v>2495</v>
      </c>
      <c r="E3222" t="s">
        <v>12</v>
      </c>
      <c r="F3222" t="s">
        <v>2496</v>
      </c>
      <c r="G3222" s="1">
        <v>44153</v>
      </c>
      <c r="H3222" s="1">
        <v>44155</v>
      </c>
      <c r="I3222" s="1">
        <v>45249</v>
      </c>
      <c r="J3222" s="966" t="s">
        <v>5811</v>
      </c>
      <c r="K3222" t="s">
        <v>5813</v>
      </c>
      <c r="L3222" t="s">
        <v>5812</v>
      </c>
      <c r="M3222" t="s">
        <v>5811</v>
      </c>
      <c r="N3222" t="s">
        <v>5812</v>
      </c>
    </row>
    <row r="3223" spans="1:14" x14ac:dyDescent="0.25">
      <c r="A3223" s="3">
        <v>3220</v>
      </c>
      <c r="B3223" t="s">
        <v>2499</v>
      </c>
      <c r="C3223" t="s">
        <v>2500</v>
      </c>
      <c r="D3223" t="s">
        <v>2501</v>
      </c>
      <c r="E3223" t="s">
        <v>12</v>
      </c>
      <c r="F3223" t="s">
        <v>2502</v>
      </c>
      <c r="G3223" s="1">
        <v>44154</v>
      </c>
      <c r="H3223" s="1">
        <v>44162</v>
      </c>
      <c r="I3223" s="1">
        <v>44891</v>
      </c>
      <c r="J3223" s="966" t="s">
        <v>21867</v>
      </c>
      <c r="K3223" t="s">
        <v>21868</v>
      </c>
      <c r="L3223" t="s">
        <v>21869</v>
      </c>
      <c r="M3223" t="s">
        <v>21867</v>
      </c>
      <c r="N3223" t="s">
        <v>21869</v>
      </c>
    </row>
    <row r="3224" spans="1:14" x14ac:dyDescent="0.25">
      <c r="A3224" s="3">
        <v>3221</v>
      </c>
      <c r="B3224" t="s">
        <v>2499</v>
      </c>
      <c r="C3224" t="s">
        <v>2500</v>
      </c>
      <c r="D3224" t="s">
        <v>2501</v>
      </c>
      <c r="E3224" t="s">
        <v>12</v>
      </c>
      <c r="F3224" t="s">
        <v>2502</v>
      </c>
      <c r="G3224" s="1">
        <v>44154</v>
      </c>
      <c r="H3224" s="1">
        <v>44162</v>
      </c>
      <c r="I3224" s="1">
        <v>44891</v>
      </c>
      <c r="J3224" s="966" t="s">
        <v>21867</v>
      </c>
      <c r="K3224" t="s">
        <v>21868</v>
      </c>
      <c r="L3224" t="s">
        <v>21869</v>
      </c>
      <c r="M3224" t="s">
        <v>21867</v>
      </c>
      <c r="N3224" t="s">
        <v>21869</v>
      </c>
    </row>
    <row r="3225" spans="1:14" x14ac:dyDescent="0.25">
      <c r="A3225" s="3">
        <v>3222</v>
      </c>
      <c r="B3225" t="s">
        <v>2499</v>
      </c>
      <c r="C3225" t="s">
        <v>2500</v>
      </c>
      <c r="D3225" t="s">
        <v>2501</v>
      </c>
      <c r="E3225" t="s">
        <v>12</v>
      </c>
      <c r="F3225" t="s">
        <v>2502</v>
      </c>
      <c r="G3225" s="1">
        <v>44154</v>
      </c>
      <c r="H3225" s="1">
        <v>44162</v>
      </c>
      <c r="I3225" s="1">
        <v>44891</v>
      </c>
      <c r="J3225" s="966" t="s">
        <v>21870</v>
      </c>
      <c r="K3225" t="s">
        <v>21871</v>
      </c>
      <c r="L3225" t="s">
        <v>21872</v>
      </c>
      <c r="M3225" t="s">
        <v>21870</v>
      </c>
      <c r="N3225" t="s">
        <v>21872</v>
      </c>
    </row>
    <row r="3226" spans="1:14" x14ac:dyDescent="0.25">
      <c r="A3226" s="3">
        <v>3223</v>
      </c>
      <c r="B3226" t="s">
        <v>2499</v>
      </c>
      <c r="C3226" t="s">
        <v>2500</v>
      </c>
      <c r="D3226" t="s">
        <v>2501</v>
      </c>
      <c r="E3226" t="s">
        <v>12</v>
      </c>
      <c r="F3226" t="s">
        <v>2502</v>
      </c>
      <c r="G3226" s="1">
        <v>44154</v>
      </c>
      <c r="H3226" s="1">
        <v>44162</v>
      </c>
      <c r="I3226" s="1">
        <v>44891</v>
      </c>
      <c r="J3226" s="966" t="s">
        <v>21870</v>
      </c>
      <c r="K3226" t="s">
        <v>21871</v>
      </c>
      <c r="L3226" t="s">
        <v>21872</v>
      </c>
      <c r="M3226" t="s">
        <v>21870</v>
      </c>
      <c r="N3226" t="s">
        <v>21872</v>
      </c>
    </row>
    <row r="3227" spans="1:14" x14ac:dyDescent="0.25">
      <c r="A3227" s="3">
        <v>3224</v>
      </c>
      <c r="B3227" t="s">
        <v>2499</v>
      </c>
      <c r="C3227" t="s">
        <v>2500</v>
      </c>
      <c r="D3227" t="s">
        <v>2501</v>
      </c>
      <c r="E3227" t="s">
        <v>12</v>
      </c>
      <c r="F3227" t="s">
        <v>2502</v>
      </c>
      <c r="G3227" s="1">
        <v>44154</v>
      </c>
      <c r="H3227" s="1">
        <v>44162</v>
      </c>
      <c r="I3227" s="1">
        <v>44891</v>
      </c>
      <c r="J3227" s="966" t="s">
        <v>21873</v>
      </c>
      <c r="K3227" t="s">
        <v>21874</v>
      </c>
      <c r="L3227" t="s">
        <v>21875</v>
      </c>
      <c r="M3227" t="s">
        <v>21873</v>
      </c>
      <c r="N3227" t="s">
        <v>21875</v>
      </c>
    </row>
    <row r="3228" spans="1:14" x14ac:dyDescent="0.25">
      <c r="A3228" s="3">
        <v>3225</v>
      </c>
      <c r="B3228" t="s">
        <v>2499</v>
      </c>
      <c r="C3228" t="s">
        <v>2500</v>
      </c>
      <c r="D3228" t="s">
        <v>2501</v>
      </c>
      <c r="E3228" t="s">
        <v>12</v>
      </c>
      <c r="F3228" t="s">
        <v>2502</v>
      </c>
      <c r="G3228" s="1">
        <v>44154</v>
      </c>
      <c r="H3228" s="1">
        <v>44162</v>
      </c>
      <c r="I3228" s="1">
        <v>44891</v>
      </c>
      <c r="J3228" s="966" t="s">
        <v>21873</v>
      </c>
      <c r="K3228" t="s">
        <v>21874</v>
      </c>
      <c r="L3228" t="s">
        <v>21875</v>
      </c>
      <c r="M3228" t="s">
        <v>21873</v>
      </c>
      <c r="N3228" t="s">
        <v>21875</v>
      </c>
    </row>
    <row r="3229" spans="1:14" x14ac:dyDescent="0.25">
      <c r="A3229" s="3">
        <v>3226</v>
      </c>
      <c r="B3229" t="s">
        <v>2499</v>
      </c>
      <c r="C3229" t="s">
        <v>2500</v>
      </c>
      <c r="D3229" t="s">
        <v>2501</v>
      </c>
      <c r="E3229" t="s">
        <v>12</v>
      </c>
      <c r="F3229" t="s">
        <v>2502</v>
      </c>
      <c r="G3229" s="1">
        <v>44154</v>
      </c>
      <c r="H3229" s="1">
        <v>44162</v>
      </c>
      <c r="I3229" s="1">
        <v>44891</v>
      </c>
      <c r="J3229" s="966" t="s">
        <v>21876</v>
      </c>
      <c r="K3229" t="s">
        <v>21877</v>
      </c>
      <c r="L3229" t="s">
        <v>21878</v>
      </c>
      <c r="M3229" t="s">
        <v>21876</v>
      </c>
      <c r="N3229" t="s">
        <v>21878</v>
      </c>
    </row>
    <row r="3230" spans="1:14" x14ac:dyDescent="0.25">
      <c r="A3230" s="3">
        <v>3227</v>
      </c>
      <c r="B3230" t="s">
        <v>2499</v>
      </c>
      <c r="C3230" t="s">
        <v>2500</v>
      </c>
      <c r="D3230" t="s">
        <v>2501</v>
      </c>
      <c r="E3230" t="s">
        <v>12</v>
      </c>
      <c r="F3230" t="s">
        <v>2502</v>
      </c>
      <c r="G3230" s="1">
        <v>44154</v>
      </c>
      <c r="H3230" s="1">
        <v>44162</v>
      </c>
      <c r="I3230" s="1">
        <v>44891</v>
      </c>
      <c r="J3230" s="966" t="s">
        <v>21876</v>
      </c>
      <c r="K3230" t="s">
        <v>21877</v>
      </c>
      <c r="L3230" t="s">
        <v>21878</v>
      </c>
      <c r="M3230" t="s">
        <v>21876</v>
      </c>
      <c r="N3230" t="s">
        <v>21878</v>
      </c>
    </row>
    <row r="3231" spans="1:14" x14ac:dyDescent="0.25">
      <c r="A3231" s="3">
        <v>3228</v>
      </c>
      <c r="B3231" t="s">
        <v>2499</v>
      </c>
      <c r="C3231" t="s">
        <v>2500</v>
      </c>
      <c r="D3231" t="s">
        <v>2501</v>
      </c>
      <c r="E3231" t="s">
        <v>12</v>
      </c>
      <c r="F3231" t="s">
        <v>2502</v>
      </c>
      <c r="G3231" s="1">
        <v>44154</v>
      </c>
      <c r="H3231" s="1">
        <v>44162</v>
      </c>
      <c r="I3231" s="1">
        <v>44891</v>
      </c>
      <c r="J3231" s="966" t="s">
        <v>21879</v>
      </c>
      <c r="K3231" t="s">
        <v>21880</v>
      </c>
      <c r="L3231" t="s">
        <v>21881</v>
      </c>
      <c r="M3231" t="s">
        <v>21879</v>
      </c>
      <c r="N3231" t="s">
        <v>21881</v>
      </c>
    </row>
    <row r="3232" spans="1:14" x14ac:dyDescent="0.25">
      <c r="A3232" s="3">
        <v>3229</v>
      </c>
      <c r="B3232" t="s">
        <v>2499</v>
      </c>
      <c r="C3232" t="s">
        <v>2500</v>
      </c>
      <c r="D3232" t="s">
        <v>2501</v>
      </c>
      <c r="E3232" t="s">
        <v>12</v>
      </c>
      <c r="F3232" t="s">
        <v>2502</v>
      </c>
      <c r="G3232" s="1">
        <v>44154</v>
      </c>
      <c r="H3232" s="1">
        <v>44162</v>
      </c>
      <c r="I3232" s="1">
        <v>44891</v>
      </c>
      <c r="J3232" s="966" t="s">
        <v>21879</v>
      </c>
      <c r="K3232" t="s">
        <v>21880</v>
      </c>
      <c r="L3232" t="s">
        <v>21881</v>
      </c>
      <c r="M3232" t="s">
        <v>21879</v>
      </c>
      <c r="N3232" t="s">
        <v>21881</v>
      </c>
    </row>
    <row r="3233" spans="1:14" x14ac:dyDescent="0.25">
      <c r="A3233" s="3">
        <v>3230</v>
      </c>
      <c r="B3233" t="s">
        <v>2499</v>
      </c>
      <c r="C3233" t="s">
        <v>2500</v>
      </c>
      <c r="D3233" t="s">
        <v>2501</v>
      </c>
      <c r="E3233" t="s">
        <v>12</v>
      </c>
      <c r="F3233" t="s">
        <v>2502</v>
      </c>
      <c r="G3233" s="1">
        <v>44154</v>
      </c>
      <c r="H3233" s="1">
        <v>44162</v>
      </c>
      <c r="I3233" s="1">
        <v>44891</v>
      </c>
      <c r="J3233" s="966" t="s">
        <v>21882</v>
      </c>
      <c r="K3233" t="s">
        <v>21883</v>
      </c>
      <c r="L3233" t="s">
        <v>21884</v>
      </c>
      <c r="M3233" t="s">
        <v>21882</v>
      </c>
      <c r="N3233" t="s">
        <v>21884</v>
      </c>
    </row>
    <row r="3234" spans="1:14" x14ac:dyDescent="0.25">
      <c r="A3234" s="3">
        <v>3231</v>
      </c>
      <c r="B3234" t="s">
        <v>2499</v>
      </c>
      <c r="C3234" t="s">
        <v>2500</v>
      </c>
      <c r="D3234" t="s">
        <v>2501</v>
      </c>
      <c r="E3234" t="s">
        <v>12</v>
      </c>
      <c r="F3234" t="s">
        <v>2502</v>
      </c>
      <c r="G3234" s="1">
        <v>44154</v>
      </c>
      <c r="H3234" s="1">
        <v>44162</v>
      </c>
      <c r="I3234" s="1">
        <v>44891</v>
      </c>
      <c r="J3234" s="966" t="s">
        <v>21882</v>
      </c>
      <c r="K3234" t="s">
        <v>21883</v>
      </c>
      <c r="L3234" t="s">
        <v>21884</v>
      </c>
      <c r="M3234" t="s">
        <v>21882</v>
      </c>
      <c r="N3234" t="s">
        <v>21884</v>
      </c>
    </row>
    <row r="3235" spans="1:14" x14ac:dyDescent="0.25">
      <c r="A3235" s="3">
        <v>3232</v>
      </c>
      <c r="B3235" t="s">
        <v>2499</v>
      </c>
      <c r="C3235" t="s">
        <v>2500</v>
      </c>
      <c r="D3235" t="s">
        <v>2501</v>
      </c>
      <c r="E3235" t="s">
        <v>12</v>
      </c>
      <c r="F3235" t="s">
        <v>2502</v>
      </c>
      <c r="G3235" s="1">
        <v>44154</v>
      </c>
      <c r="H3235" s="1">
        <v>44162</v>
      </c>
      <c r="I3235" s="1">
        <v>44891</v>
      </c>
      <c r="J3235" s="966" t="s">
        <v>21885</v>
      </c>
      <c r="K3235" t="s">
        <v>21886</v>
      </c>
      <c r="L3235" t="s">
        <v>21887</v>
      </c>
      <c r="M3235" t="s">
        <v>21885</v>
      </c>
      <c r="N3235" t="s">
        <v>21887</v>
      </c>
    </row>
    <row r="3236" spans="1:14" x14ac:dyDescent="0.25">
      <c r="A3236" s="3">
        <v>3233</v>
      </c>
      <c r="B3236" t="s">
        <v>2499</v>
      </c>
      <c r="C3236" t="s">
        <v>2500</v>
      </c>
      <c r="D3236" t="s">
        <v>2501</v>
      </c>
      <c r="E3236" t="s">
        <v>12</v>
      </c>
      <c r="F3236" t="s">
        <v>2502</v>
      </c>
      <c r="G3236" s="1">
        <v>44154</v>
      </c>
      <c r="H3236" s="1">
        <v>44162</v>
      </c>
      <c r="I3236" s="1">
        <v>44891</v>
      </c>
      <c r="J3236" s="966" t="s">
        <v>21885</v>
      </c>
      <c r="K3236" t="s">
        <v>21886</v>
      </c>
      <c r="L3236" t="s">
        <v>21887</v>
      </c>
      <c r="M3236" t="s">
        <v>21885</v>
      </c>
      <c r="N3236" t="s">
        <v>21887</v>
      </c>
    </row>
    <row r="3237" spans="1:14" x14ac:dyDescent="0.25">
      <c r="A3237" s="3">
        <v>3234</v>
      </c>
      <c r="B3237" t="s">
        <v>2499</v>
      </c>
      <c r="C3237" t="s">
        <v>2500</v>
      </c>
      <c r="D3237" t="s">
        <v>2501</v>
      </c>
      <c r="E3237" t="s">
        <v>12</v>
      </c>
      <c r="F3237" t="s">
        <v>2502</v>
      </c>
      <c r="G3237" s="1">
        <v>44154</v>
      </c>
      <c r="H3237" s="1">
        <v>44162</v>
      </c>
      <c r="I3237" s="1">
        <v>44891</v>
      </c>
      <c r="J3237" s="966" t="s">
        <v>21888</v>
      </c>
      <c r="K3237" t="s">
        <v>21889</v>
      </c>
      <c r="L3237" t="s">
        <v>21890</v>
      </c>
      <c r="M3237" t="s">
        <v>21888</v>
      </c>
      <c r="N3237" t="s">
        <v>21890</v>
      </c>
    </row>
    <row r="3238" spans="1:14" x14ac:dyDescent="0.25">
      <c r="A3238" s="3">
        <v>3235</v>
      </c>
      <c r="B3238" t="s">
        <v>2499</v>
      </c>
      <c r="C3238" t="s">
        <v>2500</v>
      </c>
      <c r="D3238" t="s">
        <v>2501</v>
      </c>
      <c r="E3238" t="s">
        <v>12</v>
      </c>
      <c r="F3238" t="s">
        <v>2502</v>
      </c>
      <c r="G3238" s="1">
        <v>44154</v>
      </c>
      <c r="H3238" s="1">
        <v>44162</v>
      </c>
      <c r="I3238" s="1">
        <v>44891</v>
      </c>
      <c r="J3238" s="966" t="s">
        <v>21888</v>
      </c>
      <c r="K3238" t="s">
        <v>21889</v>
      </c>
      <c r="L3238" t="s">
        <v>21890</v>
      </c>
      <c r="M3238" t="s">
        <v>21888</v>
      </c>
      <c r="N3238" t="s">
        <v>21890</v>
      </c>
    </row>
    <row r="3239" spans="1:14" x14ac:dyDescent="0.25">
      <c r="A3239" s="3">
        <v>3236</v>
      </c>
      <c r="B3239" t="s">
        <v>2499</v>
      </c>
      <c r="C3239" t="s">
        <v>2500</v>
      </c>
      <c r="D3239" t="s">
        <v>2501</v>
      </c>
      <c r="E3239" t="s">
        <v>12</v>
      </c>
      <c r="F3239" t="s">
        <v>2502</v>
      </c>
      <c r="G3239" s="1">
        <v>44154</v>
      </c>
      <c r="H3239" s="1">
        <v>44162</v>
      </c>
      <c r="I3239" s="1">
        <v>44891</v>
      </c>
      <c r="J3239" s="966" t="s">
        <v>21891</v>
      </c>
      <c r="K3239" t="s">
        <v>21892</v>
      </c>
      <c r="L3239" t="s">
        <v>21893</v>
      </c>
      <c r="M3239" t="s">
        <v>21891</v>
      </c>
      <c r="N3239" t="s">
        <v>21893</v>
      </c>
    </row>
    <row r="3240" spans="1:14" x14ac:dyDescent="0.25">
      <c r="A3240" s="3">
        <v>3237</v>
      </c>
      <c r="B3240" t="s">
        <v>2499</v>
      </c>
      <c r="C3240" t="s">
        <v>2500</v>
      </c>
      <c r="D3240" t="s">
        <v>2501</v>
      </c>
      <c r="E3240" t="s">
        <v>12</v>
      </c>
      <c r="F3240" t="s">
        <v>2502</v>
      </c>
      <c r="G3240" s="1">
        <v>44154</v>
      </c>
      <c r="H3240" s="1">
        <v>44162</v>
      </c>
      <c r="I3240" s="1">
        <v>44891</v>
      </c>
      <c r="J3240" s="966" t="s">
        <v>21891</v>
      </c>
      <c r="K3240" t="s">
        <v>21892</v>
      </c>
      <c r="L3240" t="s">
        <v>21893</v>
      </c>
      <c r="M3240" t="s">
        <v>21891</v>
      </c>
      <c r="N3240" t="s">
        <v>21893</v>
      </c>
    </row>
    <row r="3241" spans="1:14" x14ac:dyDescent="0.25">
      <c r="A3241" s="3">
        <v>3238</v>
      </c>
      <c r="B3241" t="s">
        <v>2499</v>
      </c>
      <c r="C3241" t="s">
        <v>2500</v>
      </c>
      <c r="D3241" t="s">
        <v>2501</v>
      </c>
      <c r="E3241" t="s">
        <v>12</v>
      </c>
      <c r="F3241" t="s">
        <v>2502</v>
      </c>
      <c r="G3241" s="1">
        <v>44154</v>
      </c>
      <c r="H3241" s="1">
        <v>44162</v>
      </c>
      <c r="I3241" s="1">
        <v>44891</v>
      </c>
      <c r="J3241" s="966" t="s">
        <v>21894</v>
      </c>
      <c r="K3241" t="s">
        <v>21895</v>
      </c>
      <c r="L3241" t="s">
        <v>21896</v>
      </c>
      <c r="M3241" t="s">
        <v>21894</v>
      </c>
      <c r="N3241" t="s">
        <v>21896</v>
      </c>
    </row>
    <row r="3242" spans="1:14" x14ac:dyDescent="0.25">
      <c r="A3242" s="3">
        <v>3239</v>
      </c>
      <c r="B3242" t="s">
        <v>2499</v>
      </c>
      <c r="C3242" t="s">
        <v>2500</v>
      </c>
      <c r="D3242" t="s">
        <v>2501</v>
      </c>
      <c r="E3242" t="s">
        <v>12</v>
      </c>
      <c r="F3242" t="s">
        <v>2502</v>
      </c>
      <c r="G3242" s="1">
        <v>44154</v>
      </c>
      <c r="H3242" s="1">
        <v>44162</v>
      </c>
      <c r="I3242" s="1">
        <v>44891</v>
      </c>
      <c r="J3242" s="966" t="s">
        <v>21894</v>
      </c>
      <c r="K3242" t="s">
        <v>21895</v>
      </c>
      <c r="L3242" t="s">
        <v>21896</v>
      </c>
      <c r="M3242" t="s">
        <v>21894</v>
      </c>
      <c r="N3242" t="s">
        <v>21896</v>
      </c>
    </row>
    <row r="3243" spans="1:14" x14ac:dyDescent="0.25">
      <c r="A3243" s="3">
        <v>3240</v>
      </c>
      <c r="B3243" t="s">
        <v>2499</v>
      </c>
      <c r="C3243" t="s">
        <v>2500</v>
      </c>
      <c r="D3243" t="s">
        <v>2501</v>
      </c>
      <c r="E3243" t="s">
        <v>12</v>
      </c>
      <c r="F3243" t="s">
        <v>2502</v>
      </c>
      <c r="G3243" s="1">
        <v>44154</v>
      </c>
      <c r="H3243" s="1">
        <v>44162</v>
      </c>
      <c r="I3243" s="1">
        <v>44891</v>
      </c>
      <c r="J3243" s="966" t="s">
        <v>21897</v>
      </c>
      <c r="K3243" t="s">
        <v>21898</v>
      </c>
      <c r="L3243" t="s">
        <v>21899</v>
      </c>
      <c r="M3243" t="s">
        <v>21897</v>
      </c>
      <c r="N3243" t="s">
        <v>21899</v>
      </c>
    </row>
    <row r="3244" spans="1:14" x14ac:dyDescent="0.25">
      <c r="A3244" s="3">
        <v>3241</v>
      </c>
      <c r="B3244" t="s">
        <v>2499</v>
      </c>
      <c r="C3244" t="s">
        <v>2500</v>
      </c>
      <c r="D3244" t="s">
        <v>2501</v>
      </c>
      <c r="E3244" t="s">
        <v>12</v>
      </c>
      <c r="F3244" t="s">
        <v>2502</v>
      </c>
      <c r="G3244" s="1">
        <v>44154</v>
      </c>
      <c r="H3244" s="1">
        <v>44162</v>
      </c>
      <c r="I3244" s="1">
        <v>44891</v>
      </c>
      <c r="J3244" s="966" t="s">
        <v>21897</v>
      </c>
      <c r="K3244" t="s">
        <v>21898</v>
      </c>
      <c r="L3244" t="s">
        <v>21899</v>
      </c>
      <c r="M3244" t="s">
        <v>21897</v>
      </c>
      <c r="N3244" t="s">
        <v>21899</v>
      </c>
    </row>
    <row r="3245" spans="1:14" x14ac:dyDescent="0.25">
      <c r="A3245" s="3">
        <v>3242</v>
      </c>
      <c r="B3245" t="s">
        <v>2499</v>
      </c>
      <c r="C3245" t="s">
        <v>2500</v>
      </c>
      <c r="D3245" t="s">
        <v>2501</v>
      </c>
      <c r="E3245" t="s">
        <v>12</v>
      </c>
      <c r="F3245" t="s">
        <v>2502</v>
      </c>
      <c r="G3245" s="1">
        <v>44154</v>
      </c>
      <c r="H3245" s="1">
        <v>44162</v>
      </c>
      <c r="I3245" s="1">
        <v>44891</v>
      </c>
      <c r="J3245" s="966" t="s">
        <v>21900</v>
      </c>
      <c r="K3245" t="s">
        <v>21901</v>
      </c>
      <c r="L3245" t="s">
        <v>21902</v>
      </c>
      <c r="M3245" t="s">
        <v>21900</v>
      </c>
      <c r="N3245" t="s">
        <v>21902</v>
      </c>
    </row>
    <row r="3246" spans="1:14" x14ac:dyDescent="0.25">
      <c r="A3246" s="3">
        <v>3243</v>
      </c>
      <c r="B3246" t="s">
        <v>2499</v>
      </c>
      <c r="C3246" t="s">
        <v>2500</v>
      </c>
      <c r="D3246" t="s">
        <v>2501</v>
      </c>
      <c r="E3246" t="s">
        <v>12</v>
      </c>
      <c r="F3246" t="s">
        <v>2502</v>
      </c>
      <c r="G3246" s="1">
        <v>44154</v>
      </c>
      <c r="H3246" s="1">
        <v>44162</v>
      </c>
      <c r="I3246" s="1">
        <v>44891</v>
      </c>
      <c r="J3246" s="966" t="s">
        <v>21900</v>
      </c>
      <c r="K3246" t="s">
        <v>21901</v>
      </c>
      <c r="L3246" t="s">
        <v>21902</v>
      </c>
      <c r="M3246" t="s">
        <v>21900</v>
      </c>
      <c r="N3246" t="s">
        <v>21902</v>
      </c>
    </row>
    <row r="3247" spans="1:14" x14ac:dyDescent="0.25">
      <c r="A3247" s="3">
        <v>3244</v>
      </c>
      <c r="B3247" t="s">
        <v>2499</v>
      </c>
      <c r="C3247" t="s">
        <v>2500</v>
      </c>
      <c r="D3247" t="s">
        <v>2501</v>
      </c>
      <c r="E3247" t="s">
        <v>12</v>
      </c>
      <c r="F3247" t="s">
        <v>2502</v>
      </c>
      <c r="G3247" s="1">
        <v>44154</v>
      </c>
      <c r="H3247" s="1">
        <v>44162</v>
      </c>
      <c r="I3247" s="1">
        <v>44891</v>
      </c>
      <c r="J3247" s="966" t="s">
        <v>21903</v>
      </c>
      <c r="K3247" t="s">
        <v>21904</v>
      </c>
      <c r="L3247" t="s">
        <v>21905</v>
      </c>
      <c r="M3247" t="s">
        <v>21903</v>
      </c>
      <c r="N3247" t="s">
        <v>21905</v>
      </c>
    </row>
    <row r="3248" spans="1:14" x14ac:dyDescent="0.25">
      <c r="A3248" s="3">
        <v>3245</v>
      </c>
      <c r="B3248" t="s">
        <v>2499</v>
      </c>
      <c r="C3248" t="s">
        <v>2500</v>
      </c>
      <c r="D3248" t="s">
        <v>2501</v>
      </c>
      <c r="E3248" t="s">
        <v>12</v>
      </c>
      <c r="F3248" t="s">
        <v>2502</v>
      </c>
      <c r="G3248" s="1">
        <v>44154</v>
      </c>
      <c r="H3248" s="1">
        <v>44162</v>
      </c>
      <c r="I3248" s="1">
        <v>44891</v>
      </c>
      <c r="J3248" s="966" t="s">
        <v>21903</v>
      </c>
      <c r="K3248" t="s">
        <v>21904</v>
      </c>
      <c r="L3248" t="s">
        <v>21905</v>
      </c>
      <c r="M3248" t="s">
        <v>21903</v>
      </c>
      <c r="N3248" t="s">
        <v>21905</v>
      </c>
    </row>
    <row r="3249" spans="1:14" x14ac:dyDescent="0.25">
      <c r="A3249" s="3">
        <v>3246</v>
      </c>
      <c r="B3249" t="s">
        <v>2499</v>
      </c>
      <c r="C3249" t="s">
        <v>2500</v>
      </c>
      <c r="D3249" t="s">
        <v>2501</v>
      </c>
      <c r="E3249" t="s">
        <v>12</v>
      </c>
      <c r="F3249" t="s">
        <v>2502</v>
      </c>
      <c r="G3249" s="1">
        <v>44154</v>
      </c>
      <c r="H3249" s="1">
        <v>44162</v>
      </c>
      <c r="I3249" s="1">
        <v>44891</v>
      </c>
      <c r="J3249" s="966" t="s">
        <v>21906</v>
      </c>
      <c r="K3249" t="s">
        <v>21907</v>
      </c>
      <c r="L3249" t="s">
        <v>21908</v>
      </c>
      <c r="M3249" t="s">
        <v>21906</v>
      </c>
      <c r="N3249" t="s">
        <v>21908</v>
      </c>
    </row>
    <row r="3250" spans="1:14" x14ac:dyDescent="0.25">
      <c r="A3250" s="3">
        <v>3247</v>
      </c>
      <c r="B3250" t="s">
        <v>2499</v>
      </c>
      <c r="C3250" t="s">
        <v>2500</v>
      </c>
      <c r="D3250" t="s">
        <v>2501</v>
      </c>
      <c r="E3250" t="s">
        <v>12</v>
      </c>
      <c r="F3250" t="s">
        <v>2502</v>
      </c>
      <c r="G3250" s="1">
        <v>44154</v>
      </c>
      <c r="H3250" s="1">
        <v>44162</v>
      </c>
      <c r="I3250" s="1">
        <v>44891</v>
      </c>
      <c r="J3250" s="966" t="s">
        <v>21906</v>
      </c>
      <c r="K3250" t="s">
        <v>21907</v>
      </c>
      <c r="L3250" t="s">
        <v>21908</v>
      </c>
      <c r="M3250" t="s">
        <v>21906</v>
      </c>
      <c r="N3250" t="s">
        <v>21908</v>
      </c>
    </row>
    <row r="3251" spans="1:14" x14ac:dyDescent="0.25">
      <c r="A3251" s="3">
        <v>3248</v>
      </c>
      <c r="B3251" t="s">
        <v>2499</v>
      </c>
      <c r="C3251" t="s">
        <v>2500</v>
      </c>
      <c r="D3251" t="s">
        <v>2501</v>
      </c>
      <c r="E3251" t="s">
        <v>12</v>
      </c>
      <c r="F3251" t="s">
        <v>2502</v>
      </c>
      <c r="G3251" s="1">
        <v>44154</v>
      </c>
      <c r="H3251" s="1">
        <v>44162</v>
      </c>
      <c r="I3251" s="1">
        <v>44891</v>
      </c>
      <c r="J3251" s="966" t="s">
        <v>21909</v>
      </c>
      <c r="K3251" t="s">
        <v>21910</v>
      </c>
      <c r="L3251" t="s">
        <v>21911</v>
      </c>
      <c r="M3251" t="s">
        <v>21909</v>
      </c>
      <c r="N3251" t="s">
        <v>21911</v>
      </c>
    </row>
    <row r="3252" spans="1:14" x14ac:dyDescent="0.25">
      <c r="A3252" s="3">
        <v>3249</v>
      </c>
      <c r="B3252" t="s">
        <v>2499</v>
      </c>
      <c r="C3252" t="s">
        <v>2500</v>
      </c>
      <c r="D3252" t="s">
        <v>2501</v>
      </c>
      <c r="E3252" t="s">
        <v>12</v>
      </c>
      <c r="F3252" t="s">
        <v>2502</v>
      </c>
      <c r="G3252" s="1">
        <v>44154</v>
      </c>
      <c r="H3252" s="1">
        <v>44162</v>
      </c>
      <c r="I3252" s="1">
        <v>44891</v>
      </c>
      <c r="J3252" s="966" t="s">
        <v>21909</v>
      </c>
      <c r="K3252" t="s">
        <v>21910</v>
      </c>
      <c r="L3252" t="s">
        <v>21911</v>
      </c>
      <c r="M3252" t="s">
        <v>21909</v>
      </c>
      <c r="N3252" t="s">
        <v>21911</v>
      </c>
    </row>
    <row r="3253" spans="1:14" x14ac:dyDescent="0.25">
      <c r="A3253" s="3">
        <v>3250</v>
      </c>
      <c r="B3253" t="s">
        <v>2509</v>
      </c>
      <c r="C3253" t="s">
        <v>2510</v>
      </c>
      <c r="D3253" t="s">
        <v>2511</v>
      </c>
      <c r="E3253" t="s">
        <v>12</v>
      </c>
      <c r="F3253" t="s">
        <v>2512</v>
      </c>
      <c r="G3253" s="1">
        <v>44161</v>
      </c>
      <c r="H3253" s="1">
        <v>44162</v>
      </c>
      <c r="I3253" s="1">
        <v>45987</v>
      </c>
      <c r="J3253" s="966" t="s">
        <v>21912</v>
      </c>
      <c r="K3253" t="s">
        <v>21913</v>
      </c>
      <c r="L3253" t="s">
        <v>21914</v>
      </c>
      <c r="M3253" t="s">
        <v>21912</v>
      </c>
      <c r="N3253" t="s">
        <v>21914</v>
      </c>
    </row>
    <row r="3254" spans="1:14" x14ac:dyDescent="0.25">
      <c r="A3254" s="3">
        <v>3251</v>
      </c>
      <c r="B3254" t="s">
        <v>2509</v>
      </c>
      <c r="C3254" t="s">
        <v>2510</v>
      </c>
      <c r="D3254" t="s">
        <v>2511</v>
      </c>
      <c r="E3254" t="s">
        <v>12</v>
      </c>
      <c r="F3254" t="s">
        <v>2512</v>
      </c>
      <c r="G3254" s="1">
        <v>44161</v>
      </c>
      <c r="H3254" s="1">
        <v>44162</v>
      </c>
      <c r="I3254" s="1">
        <v>45987</v>
      </c>
      <c r="J3254" s="966" t="s">
        <v>21915</v>
      </c>
      <c r="K3254" t="s">
        <v>21916</v>
      </c>
      <c r="L3254" t="s">
        <v>21917</v>
      </c>
      <c r="M3254" t="s">
        <v>21915</v>
      </c>
      <c r="N3254" t="s">
        <v>21917</v>
      </c>
    </row>
    <row r="3255" spans="1:14" x14ac:dyDescent="0.25">
      <c r="A3255" s="3">
        <v>3252</v>
      </c>
      <c r="B3255" t="s">
        <v>2537</v>
      </c>
      <c r="C3255" t="s">
        <v>2538</v>
      </c>
      <c r="D3255" t="s">
        <v>2539</v>
      </c>
      <c r="E3255" t="s">
        <v>12</v>
      </c>
      <c r="F3255" t="s">
        <v>2540</v>
      </c>
      <c r="G3255" s="1">
        <v>44161</v>
      </c>
      <c r="H3255" s="1">
        <v>44162</v>
      </c>
      <c r="I3255" s="1">
        <v>45987</v>
      </c>
      <c r="J3255" s="966" t="s">
        <v>21918</v>
      </c>
      <c r="K3255" t="s">
        <v>21919</v>
      </c>
      <c r="L3255" t="s">
        <v>21920</v>
      </c>
      <c r="M3255" t="s">
        <v>21918</v>
      </c>
      <c r="N3255" t="s">
        <v>21920</v>
      </c>
    </row>
    <row r="3256" spans="1:14" x14ac:dyDescent="0.25">
      <c r="A3256" s="3">
        <v>3253</v>
      </c>
      <c r="B3256" t="s">
        <v>2537</v>
      </c>
      <c r="C3256" t="s">
        <v>2538</v>
      </c>
      <c r="D3256" t="s">
        <v>2539</v>
      </c>
      <c r="E3256" t="s">
        <v>12</v>
      </c>
      <c r="F3256" t="s">
        <v>2540</v>
      </c>
      <c r="G3256" s="1">
        <v>44161</v>
      </c>
      <c r="H3256" s="1">
        <v>44162</v>
      </c>
      <c r="I3256" s="1">
        <v>45987</v>
      </c>
      <c r="J3256" s="966" t="s">
        <v>21921</v>
      </c>
      <c r="K3256" t="s">
        <v>21922</v>
      </c>
      <c r="L3256" t="s">
        <v>21923</v>
      </c>
      <c r="M3256" t="s">
        <v>21921</v>
      </c>
      <c r="N3256" t="s">
        <v>21923</v>
      </c>
    </row>
    <row r="3257" spans="1:14" x14ac:dyDescent="0.25">
      <c r="A3257" s="3">
        <v>3254</v>
      </c>
      <c r="B3257" t="s">
        <v>2537</v>
      </c>
      <c r="C3257" t="s">
        <v>2538</v>
      </c>
      <c r="D3257" t="s">
        <v>2539</v>
      </c>
      <c r="E3257" t="s">
        <v>12</v>
      </c>
      <c r="F3257" t="s">
        <v>2540</v>
      </c>
      <c r="G3257" s="1">
        <v>44161</v>
      </c>
      <c r="H3257" s="1">
        <v>44162</v>
      </c>
      <c r="I3257" s="1">
        <v>45987</v>
      </c>
      <c r="J3257" s="966" t="s">
        <v>21924</v>
      </c>
      <c r="K3257" t="s">
        <v>21925</v>
      </c>
      <c r="L3257" t="s">
        <v>21926</v>
      </c>
      <c r="M3257" t="s">
        <v>21924</v>
      </c>
      <c r="N3257" t="s">
        <v>21926</v>
      </c>
    </row>
    <row r="3258" spans="1:14" x14ac:dyDescent="0.25">
      <c r="A3258" s="3">
        <v>3255</v>
      </c>
      <c r="B3258" t="s">
        <v>2449</v>
      </c>
      <c r="C3258" t="s">
        <v>2450</v>
      </c>
      <c r="D3258" t="s">
        <v>2451</v>
      </c>
      <c r="E3258" t="s">
        <v>12</v>
      </c>
      <c r="F3258" t="s">
        <v>2452</v>
      </c>
      <c r="G3258" s="1">
        <v>44146</v>
      </c>
      <c r="H3258" s="1">
        <v>44163</v>
      </c>
      <c r="I3258" s="1">
        <v>45623</v>
      </c>
      <c r="J3258" s="966" t="s">
        <v>21927</v>
      </c>
      <c r="K3258" t="s">
        <v>21928</v>
      </c>
      <c r="L3258" t="s">
        <v>21929</v>
      </c>
      <c r="M3258" t="s">
        <v>21927</v>
      </c>
      <c r="N3258" t="s">
        <v>21929</v>
      </c>
    </row>
    <row r="3259" spans="1:14" x14ac:dyDescent="0.25">
      <c r="A3259" s="3">
        <v>3256</v>
      </c>
      <c r="B3259" t="s">
        <v>2449</v>
      </c>
      <c r="C3259" t="s">
        <v>2450</v>
      </c>
      <c r="D3259" t="s">
        <v>2451</v>
      </c>
      <c r="E3259" t="s">
        <v>12</v>
      </c>
      <c r="F3259" t="s">
        <v>2452</v>
      </c>
      <c r="G3259" s="1">
        <v>44146</v>
      </c>
      <c r="H3259" s="1">
        <v>44163</v>
      </c>
      <c r="I3259" s="1">
        <v>45623</v>
      </c>
      <c r="J3259" s="966" t="s">
        <v>21930</v>
      </c>
      <c r="K3259" t="s">
        <v>21931</v>
      </c>
      <c r="L3259" t="s">
        <v>21932</v>
      </c>
      <c r="M3259" t="s">
        <v>21930</v>
      </c>
      <c r="N3259" t="s">
        <v>21932</v>
      </c>
    </row>
    <row r="3260" spans="1:14" x14ac:dyDescent="0.25">
      <c r="A3260" s="3">
        <v>3257</v>
      </c>
      <c r="B3260" t="s">
        <v>2449</v>
      </c>
      <c r="C3260" t="s">
        <v>2450</v>
      </c>
      <c r="D3260" t="s">
        <v>2451</v>
      </c>
      <c r="E3260" t="s">
        <v>12</v>
      </c>
      <c r="F3260" t="s">
        <v>2452</v>
      </c>
      <c r="G3260" s="1">
        <v>44146</v>
      </c>
      <c r="H3260" s="1">
        <v>44163</v>
      </c>
      <c r="I3260" s="1">
        <v>45623</v>
      </c>
      <c r="J3260" s="966" t="s">
        <v>21933</v>
      </c>
      <c r="K3260" t="s">
        <v>21934</v>
      </c>
      <c r="L3260" t="s">
        <v>21935</v>
      </c>
      <c r="M3260" t="s">
        <v>21933</v>
      </c>
      <c r="N3260" t="s">
        <v>21935</v>
      </c>
    </row>
    <row r="3261" spans="1:14" x14ac:dyDescent="0.25">
      <c r="A3261" s="3">
        <v>3258</v>
      </c>
      <c r="B3261" t="s">
        <v>2449</v>
      </c>
      <c r="C3261" t="s">
        <v>2450</v>
      </c>
      <c r="D3261" t="s">
        <v>2451</v>
      </c>
      <c r="E3261" t="s">
        <v>12</v>
      </c>
      <c r="F3261" t="s">
        <v>2452</v>
      </c>
      <c r="G3261" s="1">
        <v>44146</v>
      </c>
      <c r="H3261" s="1">
        <v>44163</v>
      </c>
      <c r="I3261" s="1">
        <v>45623</v>
      </c>
      <c r="J3261" s="966" t="s">
        <v>21936</v>
      </c>
      <c r="K3261" t="s">
        <v>21937</v>
      </c>
      <c r="L3261" t="s">
        <v>21938</v>
      </c>
      <c r="M3261" t="s">
        <v>21936</v>
      </c>
      <c r="N3261" t="s">
        <v>21938</v>
      </c>
    </row>
    <row r="3262" spans="1:14" x14ac:dyDescent="0.25">
      <c r="A3262" s="3">
        <v>3259</v>
      </c>
      <c r="B3262" t="s">
        <v>2525</v>
      </c>
      <c r="C3262" t="s">
        <v>2526</v>
      </c>
      <c r="D3262" t="s">
        <v>2527</v>
      </c>
      <c r="E3262" t="s">
        <v>12</v>
      </c>
      <c r="F3262" t="s">
        <v>2528</v>
      </c>
      <c r="G3262" s="1">
        <v>44161</v>
      </c>
      <c r="H3262" s="1">
        <v>44162</v>
      </c>
      <c r="I3262" s="1">
        <v>45987</v>
      </c>
      <c r="J3262" s="966" t="s">
        <v>21939</v>
      </c>
      <c r="K3262" t="s">
        <v>21940</v>
      </c>
      <c r="L3262" t="s">
        <v>21941</v>
      </c>
      <c r="M3262" t="s">
        <v>21939</v>
      </c>
      <c r="N3262" t="s">
        <v>21941</v>
      </c>
    </row>
    <row r="3263" spans="1:14" x14ac:dyDescent="0.25">
      <c r="A3263" s="3">
        <v>3260</v>
      </c>
      <c r="B3263" t="s">
        <v>2525</v>
      </c>
      <c r="C3263" t="s">
        <v>2526</v>
      </c>
      <c r="D3263" t="s">
        <v>2527</v>
      </c>
      <c r="E3263" t="s">
        <v>12</v>
      </c>
      <c r="F3263" t="s">
        <v>2528</v>
      </c>
      <c r="G3263" s="1">
        <v>44161</v>
      </c>
      <c r="H3263" s="1">
        <v>44162</v>
      </c>
      <c r="I3263" s="1">
        <v>45987</v>
      </c>
      <c r="J3263" s="966" t="s">
        <v>21942</v>
      </c>
      <c r="K3263" t="s">
        <v>21943</v>
      </c>
      <c r="L3263" t="s">
        <v>21944</v>
      </c>
      <c r="M3263" t="s">
        <v>21942</v>
      </c>
      <c r="N3263" t="s">
        <v>21944</v>
      </c>
    </row>
    <row r="3264" spans="1:14" x14ac:dyDescent="0.25">
      <c r="A3264" s="3">
        <v>3261</v>
      </c>
      <c r="B3264" t="s">
        <v>2525</v>
      </c>
      <c r="C3264" t="s">
        <v>2526</v>
      </c>
      <c r="D3264" t="s">
        <v>2527</v>
      </c>
      <c r="E3264" t="s">
        <v>12</v>
      </c>
      <c r="F3264" t="s">
        <v>2528</v>
      </c>
      <c r="G3264" s="1">
        <v>44161</v>
      </c>
      <c r="H3264" s="1">
        <v>44162</v>
      </c>
      <c r="I3264" s="1">
        <v>45987</v>
      </c>
      <c r="J3264" s="966" t="s">
        <v>21945</v>
      </c>
      <c r="K3264" t="s">
        <v>21946</v>
      </c>
      <c r="L3264" t="s">
        <v>21947</v>
      </c>
      <c r="M3264" t="s">
        <v>21945</v>
      </c>
      <c r="N3264" t="s">
        <v>21947</v>
      </c>
    </row>
    <row r="3265" spans="1:14" x14ac:dyDescent="0.25">
      <c r="A3265" s="3">
        <v>3262</v>
      </c>
      <c r="B3265" t="s">
        <v>2525</v>
      </c>
      <c r="C3265" t="s">
        <v>2526</v>
      </c>
      <c r="D3265" t="s">
        <v>2527</v>
      </c>
      <c r="E3265" t="s">
        <v>12</v>
      </c>
      <c r="F3265" t="s">
        <v>2528</v>
      </c>
      <c r="G3265" s="1">
        <v>44161</v>
      </c>
      <c r="H3265" s="1">
        <v>44162</v>
      </c>
      <c r="I3265" s="1">
        <v>45987</v>
      </c>
      <c r="J3265" s="966" t="s">
        <v>21948</v>
      </c>
      <c r="K3265" t="s">
        <v>21949</v>
      </c>
      <c r="L3265" t="s">
        <v>21950</v>
      </c>
      <c r="M3265" t="s">
        <v>21948</v>
      </c>
      <c r="N3265" t="s">
        <v>21950</v>
      </c>
    </row>
    <row r="3266" spans="1:14" x14ac:dyDescent="0.25">
      <c r="A3266" s="3">
        <v>3263</v>
      </c>
      <c r="B3266" t="s">
        <v>2525</v>
      </c>
      <c r="C3266" t="s">
        <v>2526</v>
      </c>
      <c r="D3266" t="s">
        <v>2527</v>
      </c>
      <c r="E3266" t="s">
        <v>12</v>
      </c>
      <c r="F3266" t="s">
        <v>2528</v>
      </c>
      <c r="G3266" s="1">
        <v>44161</v>
      </c>
      <c r="H3266" s="1">
        <v>44162</v>
      </c>
      <c r="I3266" s="1">
        <v>45987</v>
      </c>
      <c r="J3266" s="966" t="s">
        <v>21951</v>
      </c>
      <c r="K3266" t="s">
        <v>21952</v>
      </c>
      <c r="L3266" t="s">
        <v>21953</v>
      </c>
      <c r="M3266" t="s">
        <v>21951</v>
      </c>
      <c r="N3266" t="s">
        <v>21953</v>
      </c>
    </row>
    <row r="3267" spans="1:14" x14ac:dyDescent="0.25">
      <c r="A3267" s="3">
        <v>3264</v>
      </c>
      <c r="B3267" t="s">
        <v>2525</v>
      </c>
      <c r="C3267" t="s">
        <v>2526</v>
      </c>
      <c r="D3267" t="s">
        <v>2527</v>
      </c>
      <c r="E3267" t="s">
        <v>12</v>
      </c>
      <c r="F3267" t="s">
        <v>2528</v>
      </c>
      <c r="G3267" s="1">
        <v>44161</v>
      </c>
      <c r="H3267" s="1">
        <v>44162</v>
      </c>
      <c r="I3267" s="1">
        <v>45987</v>
      </c>
      <c r="J3267" s="966" t="s">
        <v>21954</v>
      </c>
      <c r="K3267" t="s">
        <v>21955</v>
      </c>
      <c r="L3267" t="s">
        <v>21956</v>
      </c>
      <c r="M3267" t="s">
        <v>21954</v>
      </c>
      <c r="N3267" t="s">
        <v>21956</v>
      </c>
    </row>
    <row r="3268" spans="1:14" x14ac:dyDescent="0.25">
      <c r="A3268" s="3">
        <v>3265</v>
      </c>
      <c r="B3268" t="s">
        <v>2517</v>
      </c>
      <c r="C3268" t="s">
        <v>2518</v>
      </c>
      <c r="D3268" t="s">
        <v>2519</v>
      </c>
      <c r="E3268" t="s">
        <v>12</v>
      </c>
      <c r="F3268" t="s">
        <v>2520</v>
      </c>
      <c r="G3268" s="1">
        <v>44161</v>
      </c>
      <c r="H3268" s="1">
        <v>44162</v>
      </c>
      <c r="I3268" s="1">
        <v>45987</v>
      </c>
      <c r="J3268" s="966" t="s">
        <v>21957</v>
      </c>
      <c r="K3268" t="s">
        <v>21958</v>
      </c>
      <c r="L3268" t="s">
        <v>21959</v>
      </c>
      <c r="M3268" t="s">
        <v>21957</v>
      </c>
      <c r="N3268" t="s">
        <v>21959</v>
      </c>
    </row>
    <row r="3269" spans="1:14" x14ac:dyDescent="0.25">
      <c r="A3269" s="3">
        <v>3266</v>
      </c>
      <c r="B3269" t="s">
        <v>2517</v>
      </c>
      <c r="C3269" t="s">
        <v>2518</v>
      </c>
      <c r="D3269" t="s">
        <v>2519</v>
      </c>
      <c r="E3269" t="s">
        <v>12</v>
      </c>
      <c r="F3269" t="s">
        <v>2520</v>
      </c>
      <c r="G3269" s="1">
        <v>44161</v>
      </c>
      <c r="H3269" s="1">
        <v>44162</v>
      </c>
      <c r="I3269" s="1">
        <v>45987</v>
      </c>
      <c r="J3269" s="966" t="s">
        <v>21960</v>
      </c>
      <c r="K3269" t="s">
        <v>21961</v>
      </c>
      <c r="L3269" t="s">
        <v>21962</v>
      </c>
      <c r="M3269" t="s">
        <v>21960</v>
      </c>
      <c r="N3269" t="s">
        <v>21962</v>
      </c>
    </row>
    <row r="3270" spans="1:14" x14ac:dyDescent="0.25">
      <c r="A3270" s="3">
        <v>3267</v>
      </c>
      <c r="B3270" t="s">
        <v>2517</v>
      </c>
      <c r="C3270" t="s">
        <v>2518</v>
      </c>
      <c r="D3270" t="s">
        <v>2519</v>
      </c>
      <c r="E3270" t="s">
        <v>12</v>
      </c>
      <c r="F3270" t="s">
        <v>2520</v>
      </c>
      <c r="G3270" s="1">
        <v>44161</v>
      </c>
      <c r="H3270" s="1">
        <v>44162</v>
      </c>
      <c r="I3270" s="1">
        <v>45987</v>
      </c>
      <c r="J3270" s="966" t="s">
        <v>21963</v>
      </c>
      <c r="K3270" t="s">
        <v>21964</v>
      </c>
      <c r="L3270" t="s">
        <v>21965</v>
      </c>
      <c r="M3270" t="s">
        <v>21963</v>
      </c>
      <c r="N3270" t="s">
        <v>21965</v>
      </c>
    </row>
    <row r="3271" spans="1:14" x14ac:dyDescent="0.25">
      <c r="A3271" s="3">
        <v>3268</v>
      </c>
      <c r="B3271" t="s">
        <v>2517</v>
      </c>
      <c r="C3271" t="s">
        <v>2518</v>
      </c>
      <c r="D3271" t="s">
        <v>2519</v>
      </c>
      <c r="E3271" t="s">
        <v>12</v>
      </c>
      <c r="F3271" t="s">
        <v>2520</v>
      </c>
      <c r="G3271" s="1">
        <v>44161</v>
      </c>
      <c r="H3271" s="1">
        <v>44162</v>
      </c>
      <c r="I3271" s="1">
        <v>45987</v>
      </c>
      <c r="J3271" s="966" t="s">
        <v>21966</v>
      </c>
      <c r="K3271" t="s">
        <v>21967</v>
      </c>
      <c r="L3271" t="s">
        <v>21968</v>
      </c>
      <c r="M3271" t="s">
        <v>21966</v>
      </c>
      <c r="N3271" t="s">
        <v>21968</v>
      </c>
    </row>
    <row r="3272" spans="1:14" x14ac:dyDescent="0.25">
      <c r="A3272" s="3">
        <v>3269</v>
      </c>
      <c r="B3272" t="s">
        <v>2517</v>
      </c>
      <c r="C3272" t="s">
        <v>2518</v>
      </c>
      <c r="D3272" t="s">
        <v>2519</v>
      </c>
      <c r="E3272" t="s">
        <v>12</v>
      </c>
      <c r="F3272" t="s">
        <v>2520</v>
      </c>
      <c r="G3272" s="1">
        <v>44161</v>
      </c>
      <c r="H3272" s="1">
        <v>44162</v>
      </c>
      <c r="I3272" s="1">
        <v>45987</v>
      </c>
      <c r="J3272" s="966" t="s">
        <v>21969</v>
      </c>
      <c r="K3272" t="s">
        <v>21970</v>
      </c>
      <c r="L3272" t="s">
        <v>21971</v>
      </c>
      <c r="M3272" t="s">
        <v>21969</v>
      </c>
      <c r="N3272" t="s">
        <v>21971</v>
      </c>
    </row>
    <row r="3273" spans="1:14" x14ac:dyDescent="0.25">
      <c r="A3273" s="3">
        <v>3270</v>
      </c>
      <c r="B3273" t="s">
        <v>2517</v>
      </c>
      <c r="C3273" t="s">
        <v>2518</v>
      </c>
      <c r="D3273" t="s">
        <v>2519</v>
      </c>
      <c r="E3273" t="s">
        <v>12</v>
      </c>
      <c r="F3273" t="s">
        <v>2520</v>
      </c>
      <c r="G3273" s="1">
        <v>44161</v>
      </c>
      <c r="H3273" s="1">
        <v>44162</v>
      </c>
      <c r="I3273" s="1">
        <v>45987</v>
      </c>
      <c r="J3273" s="966" t="s">
        <v>21972</v>
      </c>
      <c r="K3273" t="s">
        <v>21973</v>
      </c>
      <c r="L3273" t="s">
        <v>21974</v>
      </c>
      <c r="M3273" t="s">
        <v>21972</v>
      </c>
      <c r="N3273" t="s">
        <v>21974</v>
      </c>
    </row>
    <row r="3274" spans="1:14" x14ac:dyDescent="0.25">
      <c r="A3274" s="3">
        <v>3271</v>
      </c>
      <c r="B3274" t="s">
        <v>2517</v>
      </c>
      <c r="C3274" t="s">
        <v>2518</v>
      </c>
      <c r="D3274" t="s">
        <v>2519</v>
      </c>
      <c r="E3274" t="s">
        <v>12</v>
      </c>
      <c r="F3274" t="s">
        <v>2520</v>
      </c>
      <c r="G3274" s="1">
        <v>44161</v>
      </c>
      <c r="H3274" s="1">
        <v>44162</v>
      </c>
      <c r="I3274" s="1">
        <v>45987</v>
      </c>
      <c r="J3274" s="966" t="s">
        <v>21975</v>
      </c>
      <c r="K3274" t="s">
        <v>21976</v>
      </c>
      <c r="L3274" t="s">
        <v>21977</v>
      </c>
      <c r="M3274" t="s">
        <v>21975</v>
      </c>
      <c r="N3274" t="s">
        <v>21977</v>
      </c>
    </row>
    <row r="3275" spans="1:14" x14ac:dyDescent="0.25">
      <c r="A3275" s="3">
        <v>3272</v>
      </c>
      <c r="B3275" t="s">
        <v>2533</v>
      </c>
      <c r="C3275" t="s">
        <v>2534</v>
      </c>
      <c r="D3275" t="s">
        <v>2535</v>
      </c>
      <c r="E3275" t="s">
        <v>12</v>
      </c>
      <c r="F3275" t="s">
        <v>2536</v>
      </c>
      <c r="G3275" s="1">
        <v>44161</v>
      </c>
      <c r="H3275" s="1">
        <v>44162</v>
      </c>
      <c r="I3275" s="1">
        <v>45987</v>
      </c>
      <c r="J3275" s="966" t="s">
        <v>21978</v>
      </c>
      <c r="K3275" t="s">
        <v>21979</v>
      </c>
      <c r="L3275" t="s">
        <v>21980</v>
      </c>
      <c r="M3275" t="s">
        <v>21978</v>
      </c>
      <c r="N3275" t="s">
        <v>21980</v>
      </c>
    </row>
    <row r="3276" spans="1:14" x14ac:dyDescent="0.25">
      <c r="A3276" s="3">
        <v>3273</v>
      </c>
      <c r="B3276" t="s">
        <v>2533</v>
      </c>
      <c r="C3276" t="s">
        <v>2534</v>
      </c>
      <c r="D3276" t="s">
        <v>2535</v>
      </c>
      <c r="E3276" t="s">
        <v>12</v>
      </c>
      <c r="F3276" t="s">
        <v>2536</v>
      </c>
      <c r="G3276" s="1">
        <v>44161</v>
      </c>
      <c r="H3276" s="1">
        <v>44162</v>
      </c>
      <c r="I3276" s="1">
        <v>45987</v>
      </c>
      <c r="J3276" s="966" t="s">
        <v>21981</v>
      </c>
      <c r="K3276" t="s">
        <v>21982</v>
      </c>
      <c r="L3276" t="s">
        <v>21983</v>
      </c>
      <c r="M3276" t="s">
        <v>21981</v>
      </c>
      <c r="N3276" t="s">
        <v>21983</v>
      </c>
    </row>
    <row r="3277" spans="1:14" x14ac:dyDescent="0.25">
      <c r="A3277" s="3">
        <v>3274</v>
      </c>
      <c r="B3277" t="s">
        <v>2533</v>
      </c>
      <c r="C3277" t="s">
        <v>2534</v>
      </c>
      <c r="D3277" t="s">
        <v>2535</v>
      </c>
      <c r="E3277" t="s">
        <v>12</v>
      </c>
      <c r="F3277" t="s">
        <v>2536</v>
      </c>
      <c r="G3277" s="1">
        <v>44161</v>
      </c>
      <c r="H3277" s="1">
        <v>44162</v>
      </c>
      <c r="I3277" s="1">
        <v>45987</v>
      </c>
      <c r="J3277" s="966" t="s">
        <v>21984</v>
      </c>
      <c r="K3277" t="s">
        <v>21985</v>
      </c>
      <c r="L3277" t="s">
        <v>21986</v>
      </c>
      <c r="M3277" t="s">
        <v>21984</v>
      </c>
      <c r="N3277" t="s">
        <v>21986</v>
      </c>
    </row>
    <row r="3278" spans="1:14" x14ac:dyDescent="0.25">
      <c r="A3278" s="3">
        <v>3275</v>
      </c>
      <c r="B3278" t="s">
        <v>2533</v>
      </c>
      <c r="C3278" t="s">
        <v>2534</v>
      </c>
      <c r="D3278" t="s">
        <v>2535</v>
      </c>
      <c r="E3278" t="s">
        <v>12</v>
      </c>
      <c r="F3278" t="s">
        <v>2536</v>
      </c>
      <c r="G3278" s="1">
        <v>44161</v>
      </c>
      <c r="H3278" s="1">
        <v>44162</v>
      </c>
      <c r="I3278" s="1">
        <v>45987</v>
      </c>
      <c r="J3278" s="966" t="s">
        <v>21987</v>
      </c>
      <c r="K3278" t="s">
        <v>21988</v>
      </c>
      <c r="L3278" t="s">
        <v>21989</v>
      </c>
      <c r="M3278" t="s">
        <v>21987</v>
      </c>
      <c r="N3278" t="s">
        <v>21989</v>
      </c>
    </row>
    <row r="3279" spans="1:14" x14ac:dyDescent="0.25">
      <c r="A3279" s="3">
        <v>3276</v>
      </c>
      <c r="B3279" t="s">
        <v>2533</v>
      </c>
      <c r="C3279" t="s">
        <v>2534</v>
      </c>
      <c r="D3279" t="s">
        <v>2535</v>
      </c>
      <c r="E3279" t="s">
        <v>12</v>
      </c>
      <c r="F3279" t="s">
        <v>2536</v>
      </c>
      <c r="G3279" s="1">
        <v>44161</v>
      </c>
      <c r="H3279" s="1">
        <v>44162</v>
      </c>
      <c r="I3279" s="1">
        <v>45987</v>
      </c>
      <c r="J3279" s="966" t="s">
        <v>21990</v>
      </c>
      <c r="K3279" t="s">
        <v>21991</v>
      </c>
      <c r="L3279" t="s">
        <v>21992</v>
      </c>
      <c r="M3279" t="s">
        <v>21990</v>
      </c>
      <c r="N3279" t="s">
        <v>21992</v>
      </c>
    </row>
    <row r="3280" spans="1:14" x14ac:dyDescent="0.25">
      <c r="A3280" s="3">
        <v>3277</v>
      </c>
      <c r="B3280" t="s">
        <v>2533</v>
      </c>
      <c r="C3280" t="s">
        <v>2534</v>
      </c>
      <c r="D3280" t="s">
        <v>2535</v>
      </c>
      <c r="E3280" t="s">
        <v>12</v>
      </c>
      <c r="F3280" t="s">
        <v>2536</v>
      </c>
      <c r="G3280" s="1">
        <v>44161</v>
      </c>
      <c r="H3280" s="1">
        <v>44162</v>
      </c>
      <c r="I3280" s="1">
        <v>45987</v>
      </c>
      <c r="J3280" s="966" t="s">
        <v>21993</v>
      </c>
      <c r="K3280" t="s">
        <v>21994</v>
      </c>
      <c r="L3280" t="s">
        <v>21995</v>
      </c>
      <c r="M3280" t="s">
        <v>21993</v>
      </c>
      <c r="N3280" t="s">
        <v>21995</v>
      </c>
    </row>
    <row r="3281" spans="1:14" x14ac:dyDescent="0.25">
      <c r="A3281" s="3">
        <v>3278</v>
      </c>
      <c r="B3281" t="s">
        <v>2533</v>
      </c>
      <c r="C3281" t="s">
        <v>2534</v>
      </c>
      <c r="D3281" t="s">
        <v>2535</v>
      </c>
      <c r="E3281" t="s">
        <v>12</v>
      </c>
      <c r="F3281" t="s">
        <v>2536</v>
      </c>
      <c r="G3281" s="1">
        <v>44161</v>
      </c>
      <c r="H3281" s="1">
        <v>44162</v>
      </c>
      <c r="I3281" s="1">
        <v>45987</v>
      </c>
      <c r="J3281" s="966" t="s">
        <v>21996</v>
      </c>
      <c r="K3281" t="s">
        <v>21997</v>
      </c>
      <c r="L3281" t="s">
        <v>21998</v>
      </c>
      <c r="M3281" t="s">
        <v>21996</v>
      </c>
      <c r="N3281" t="s">
        <v>21998</v>
      </c>
    </row>
    <row r="3282" spans="1:14" x14ac:dyDescent="0.25">
      <c r="A3282" s="3">
        <v>3279</v>
      </c>
      <c r="B3282" t="s">
        <v>2529</v>
      </c>
      <c r="C3282" t="s">
        <v>2530</v>
      </c>
      <c r="D3282" t="s">
        <v>2531</v>
      </c>
      <c r="E3282" t="s">
        <v>12</v>
      </c>
      <c r="F3282" t="s">
        <v>2532</v>
      </c>
      <c r="G3282" s="1">
        <v>44161</v>
      </c>
      <c r="H3282" s="1">
        <v>44162</v>
      </c>
      <c r="I3282" s="1">
        <v>45987</v>
      </c>
      <c r="J3282" s="966" t="s">
        <v>21999</v>
      </c>
      <c r="K3282" t="s">
        <v>22000</v>
      </c>
      <c r="L3282" t="s">
        <v>22001</v>
      </c>
      <c r="M3282" t="s">
        <v>21999</v>
      </c>
      <c r="N3282" t="s">
        <v>22001</v>
      </c>
    </row>
    <row r="3283" spans="1:14" x14ac:dyDescent="0.25">
      <c r="A3283" s="3">
        <v>3280</v>
      </c>
      <c r="B3283" t="s">
        <v>2529</v>
      </c>
      <c r="C3283" t="s">
        <v>2530</v>
      </c>
      <c r="D3283" t="s">
        <v>2531</v>
      </c>
      <c r="E3283" t="s">
        <v>12</v>
      </c>
      <c r="F3283" t="s">
        <v>2532</v>
      </c>
      <c r="G3283" s="1">
        <v>44161</v>
      </c>
      <c r="H3283" s="1">
        <v>44162</v>
      </c>
      <c r="I3283" s="1">
        <v>45987</v>
      </c>
      <c r="J3283" s="966" t="s">
        <v>22002</v>
      </c>
      <c r="K3283" t="s">
        <v>22003</v>
      </c>
      <c r="L3283" t="s">
        <v>22004</v>
      </c>
      <c r="M3283" t="s">
        <v>22002</v>
      </c>
      <c r="N3283" t="s">
        <v>22004</v>
      </c>
    </row>
    <row r="3284" spans="1:14" x14ac:dyDescent="0.25">
      <c r="A3284" s="3">
        <v>3281</v>
      </c>
      <c r="B3284" t="s">
        <v>2529</v>
      </c>
      <c r="C3284" t="s">
        <v>2530</v>
      </c>
      <c r="D3284" t="s">
        <v>2531</v>
      </c>
      <c r="E3284" t="s">
        <v>12</v>
      </c>
      <c r="F3284" t="s">
        <v>2532</v>
      </c>
      <c r="G3284" s="1">
        <v>44161</v>
      </c>
      <c r="H3284" s="1">
        <v>44162</v>
      </c>
      <c r="I3284" s="1">
        <v>45987</v>
      </c>
      <c r="J3284" s="966" t="s">
        <v>22005</v>
      </c>
      <c r="K3284" t="s">
        <v>22006</v>
      </c>
      <c r="L3284" t="s">
        <v>22007</v>
      </c>
      <c r="M3284" t="s">
        <v>22005</v>
      </c>
      <c r="N3284" t="s">
        <v>22007</v>
      </c>
    </row>
    <row r="3285" spans="1:14" x14ac:dyDescent="0.25">
      <c r="A3285" s="3">
        <v>3282</v>
      </c>
      <c r="B3285" t="s">
        <v>2529</v>
      </c>
      <c r="C3285" t="s">
        <v>2530</v>
      </c>
      <c r="D3285" t="s">
        <v>2531</v>
      </c>
      <c r="E3285" t="s">
        <v>12</v>
      </c>
      <c r="F3285" t="s">
        <v>2532</v>
      </c>
      <c r="G3285" s="1">
        <v>44161</v>
      </c>
      <c r="H3285" s="1">
        <v>44162</v>
      </c>
      <c r="I3285" s="1">
        <v>45987</v>
      </c>
      <c r="J3285" s="966" t="s">
        <v>22008</v>
      </c>
      <c r="K3285" t="s">
        <v>22009</v>
      </c>
      <c r="L3285" t="s">
        <v>22010</v>
      </c>
      <c r="M3285" t="s">
        <v>22008</v>
      </c>
      <c r="N3285" t="s">
        <v>22010</v>
      </c>
    </row>
    <row r="3286" spans="1:14" x14ac:dyDescent="0.25">
      <c r="A3286" s="3">
        <v>3283</v>
      </c>
      <c r="B3286" t="s">
        <v>2529</v>
      </c>
      <c r="C3286" t="s">
        <v>2530</v>
      </c>
      <c r="D3286" t="s">
        <v>2531</v>
      </c>
      <c r="E3286" t="s">
        <v>12</v>
      </c>
      <c r="F3286" t="s">
        <v>2532</v>
      </c>
      <c r="G3286" s="1">
        <v>44161</v>
      </c>
      <c r="H3286" s="1">
        <v>44162</v>
      </c>
      <c r="I3286" s="1">
        <v>45987</v>
      </c>
      <c r="J3286" s="966" t="s">
        <v>22011</v>
      </c>
      <c r="K3286" t="s">
        <v>22012</v>
      </c>
      <c r="L3286" t="s">
        <v>22013</v>
      </c>
      <c r="M3286" t="s">
        <v>22011</v>
      </c>
      <c r="N3286" t="s">
        <v>22013</v>
      </c>
    </row>
    <row r="3287" spans="1:14" x14ac:dyDescent="0.25">
      <c r="A3287" s="3">
        <v>3284</v>
      </c>
      <c r="B3287" t="s">
        <v>2529</v>
      </c>
      <c r="C3287" t="s">
        <v>2530</v>
      </c>
      <c r="D3287" t="s">
        <v>2531</v>
      </c>
      <c r="E3287" t="s">
        <v>12</v>
      </c>
      <c r="F3287" t="s">
        <v>2532</v>
      </c>
      <c r="G3287" s="1">
        <v>44161</v>
      </c>
      <c r="H3287" s="1">
        <v>44162</v>
      </c>
      <c r="I3287" s="1">
        <v>45987</v>
      </c>
      <c r="J3287" s="966" t="s">
        <v>22014</v>
      </c>
      <c r="K3287" t="s">
        <v>22015</v>
      </c>
      <c r="L3287" t="s">
        <v>22016</v>
      </c>
      <c r="M3287" t="s">
        <v>22014</v>
      </c>
      <c r="N3287" t="s">
        <v>22016</v>
      </c>
    </row>
    <row r="3288" spans="1:14" x14ac:dyDescent="0.25">
      <c r="A3288" s="3">
        <v>3285</v>
      </c>
      <c r="B3288" t="s">
        <v>2529</v>
      </c>
      <c r="C3288" t="s">
        <v>2530</v>
      </c>
      <c r="D3288" t="s">
        <v>2531</v>
      </c>
      <c r="E3288" t="s">
        <v>12</v>
      </c>
      <c r="F3288" t="s">
        <v>2532</v>
      </c>
      <c r="G3288" s="1">
        <v>44161</v>
      </c>
      <c r="H3288" s="1">
        <v>44162</v>
      </c>
      <c r="I3288" s="1">
        <v>45987</v>
      </c>
      <c r="J3288" s="966" t="s">
        <v>22017</v>
      </c>
      <c r="K3288" t="s">
        <v>22018</v>
      </c>
      <c r="L3288" t="s">
        <v>22019</v>
      </c>
      <c r="M3288" t="s">
        <v>22017</v>
      </c>
      <c r="N3288" t="s">
        <v>22019</v>
      </c>
    </row>
    <row r="3289" spans="1:14" x14ac:dyDescent="0.25">
      <c r="A3289" s="3">
        <v>3286</v>
      </c>
      <c r="B3289" t="s">
        <v>2529</v>
      </c>
      <c r="C3289" t="s">
        <v>2530</v>
      </c>
      <c r="D3289" t="s">
        <v>2531</v>
      </c>
      <c r="E3289" t="s">
        <v>12</v>
      </c>
      <c r="F3289" t="s">
        <v>2532</v>
      </c>
      <c r="G3289" s="1">
        <v>44161</v>
      </c>
      <c r="H3289" s="1">
        <v>44162</v>
      </c>
      <c r="I3289" s="1">
        <v>45987</v>
      </c>
      <c r="J3289" s="966" t="s">
        <v>22020</v>
      </c>
      <c r="K3289" t="s">
        <v>22021</v>
      </c>
      <c r="L3289" t="s">
        <v>22022</v>
      </c>
      <c r="M3289" t="s">
        <v>22020</v>
      </c>
      <c r="N3289" t="s">
        <v>22022</v>
      </c>
    </row>
    <row r="3290" spans="1:14" x14ac:dyDescent="0.25">
      <c r="A3290" s="3">
        <v>3287</v>
      </c>
      <c r="B3290" t="s">
        <v>2521</v>
      </c>
      <c r="C3290" t="s">
        <v>2522</v>
      </c>
      <c r="D3290" t="s">
        <v>2523</v>
      </c>
      <c r="E3290" t="s">
        <v>12</v>
      </c>
      <c r="F3290" t="s">
        <v>2524</v>
      </c>
      <c r="G3290" s="1">
        <v>44161</v>
      </c>
      <c r="H3290" s="1">
        <v>44162</v>
      </c>
      <c r="I3290" s="1">
        <v>45987</v>
      </c>
      <c r="J3290" s="966" t="s">
        <v>22023</v>
      </c>
      <c r="K3290" t="s">
        <v>22024</v>
      </c>
      <c r="L3290" t="s">
        <v>22025</v>
      </c>
      <c r="M3290" t="s">
        <v>22023</v>
      </c>
      <c r="N3290" t="s">
        <v>22025</v>
      </c>
    </row>
    <row r="3291" spans="1:14" x14ac:dyDescent="0.25">
      <c r="A3291" s="3">
        <v>3288</v>
      </c>
      <c r="B3291" t="s">
        <v>2521</v>
      </c>
      <c r="C3291" t="s">
        <v>2522</v>
      </c>
      <c r="D3291" t="s">
        <v>2523</v>
      </c>
      <c r="E3291" t="s">
        <v>12</v>
      </c>
      <c r="F3291" t="s">
        <v>2524</v>
      </c>
      <c r="G3291" s="1">
        <v>44161</v>
      </c>
      <c r="H3291" s="1">
        <v>44162</v>
      </c>
      <c r="I3291" s="1">
        <v>45987</v>
      </c>
      <c r="J3291" s="966" t="s">
        <v>22026</v>
      </c>
      <c r="K3291" t="s">
        <v>22027</v>
      </c>
      <c r="L3291" t="s">
        <v>22028</v>
      </c>
      <c r="M3291" t="s">
        <v>22026</v>
      </c>
      <c r="N3291" t="s">
        <v>22028</v>
      </c>
    </row>
    <row r="3292" spans="1:14" x14ac:dyDescent="0.25">
      <c r="A3292" s="3">
        <v>3289</v>
      </c>
      <c r="B3292" t="s">
        <v>2521</v>
      </c>
      <c r="C3292" t="s">
        <v>2522</v>
      </c>
      <c r="D3292" t="s">
        <v>2523</v>
      </c>
      <c r="E3292" t="s">
        <v>12</v>
      </c>
      <c r="F3292" t="s">
        <v>2524</v>
      </c>
      <c r="G3292" s="1">
        <v>44161</v>
      </c>
      <c r="H3292" s="1">
        <v>44162</v>
      </c>
      <c r="I3292" s="1">
        <v>45987</v>
      </c>
      <c r="J3292" s="966" t="s">
        <v>22029</v>
      </c>
      <c r="K3292" t="s">
        <v>22030</v>
      </c>
      <c r="L3292" t="s">
        <v>22031</v>
      </c>
      <c r="M3292" t="s">
        <v>22029</v>
      </c>
      <c r="N3292" t="s">
        <v>22031</v>
      </c>
    </row>
    <row r="3293" spans="1:14" x14ac:dyDescent="0.25">
      <c r="A3293" s="3">
        <v>3290</v>
      </c>
      <c r="B3293" t="s">
        <v>2521</v>
      </c>
      <c r="C3293" t="s">
        <v>2522</v>
      </c>
      <c r="D3293" t="s">
        <v>2523</v>
      </c>
      <c r="E3293" t="s">
        <v>12</v>
      </c>
      <c r="F3293" t="s">
        <v>2524</v>
      </c>
      <c r="G3293" s="1">
        <v>44161</v>
      </c>
      <c r="H3293" s="1">
        <v>44162</v>
      </c>
      <c r="I3293" s="1">
        <v>45987</v>
      </c>
      <c r="J3293" s="966" t="s">
        <v>22032</v>
      </c>
      <c r="K3293" t="s">
        <v>22033</v>
      </c>
      <c r="L3293" t="s">
        <v>22034</v>
      </c>
      <c r="M3293" t="s">
        <v>22032</v>
      </c>
      <c r="N3293" t="s">
        <v>22034</v>
      </c>
    </row>
    <row r="3294" spans="1:14" x14ac:dyDescent="0.25">
      <c r="A3294" s="3">
        <v>3291</v>
      </c>
      <c r="B3294" t="s">
        <v>2521</v>
      </c>
      <c r="C3294" t="s">
        <v>2522</v>
      </c>
      <c r="D3294" t="s">
        <v>2523</v>
      </c>
      <c r="E3294" t="s">
        <v>12</v>
      </c>
      <c r="F3294" t="s">
        <v>2524</v>
      </c>
      <c r="G3294" s="1">
        <v>44161</v>
      </c>
      <c r="H3294" s="1">
        <v>44162</v>
      </c>
      <c r="I3294" s="1">
        <v>45987</v>
      </c>
      <c r="J3294" s="966" t="s">
        <v>22035</v>
      </c>
      <c r="K3294" t="s">
        <v>22036</v>
      </c>
      <c r="L3294" t="s">
        <v>22037</v>
      </c>
      <c r="M3294" t="s">
        <v>22035</v>
      </c>
      <c r="N3294" t="s">
        <v>22037</v>
      </c>
    </row>
    <row r="3295" spans="1:14" x14ac:dyDescent="0.25">
      <c r="A3295" s="3">
        <v>3292</v>
      </c>
      <c r="B3295" t="s">
        <v>2521</v>
      </c>
      <c r="C3295" t="s">
        <v>2522</v>
      </c>
      <c r="D3295" t="s">
        <v>2523</v>
      </c>
      <c r="E3295" t="s">
        <v>12</v>
      </c>
      <c r="F3295" t="s">
        <v>2524</v>
      </c>
      <c r="G3295" s="1">
        <v>44161</v>
      </c>
      <c r="H3295" s="1">
        <v>44162</v>
      </c>
      <c r="I3295" s="1">
        <v>45987</v>
      </c>
      <c r="J3295" s="966" t="s">
        <v>22038</v>
      </c>
      <c r="K3295" t="s">
        <v>22039</v>
      </c>
      <c r="L3295" t="s">
        <v>22040</v>
      </c>
      <c r="M3295" t="s">
        <v>22038</v>
      </c>
      <c r="N3295" t="s">
        <v>22040</v>
      </c>
    </row>
    <row r="3296" spans="1:14" x14ac:dyDescent="0.25">
      <c r="A3296" s="3">
        <v>3293</v>
      </c>
      <c r="B3296" t="s">
        <v>2521</v>
      </c>
      <c r="C3296" t="s">
        <v>2522</v>
      </c>
      <c r="D3296" t="s">
        <v>2523</v>
      </c>
      <c r="E3296" t="s">
        <v>12</v>
      </c>
      <c r="F3296" t="s">
        <v>2524</v>
      </c>
      <c r="G3296" s="1">
        <v>44161</v>
      </c>
      <c r="H3296" s="1">
        <v>44162</v>
      </c>
      <c r="I3296" s="1">
        <v>45987</v>
      </c>
      <c r="J3296" s="966" t="s">
        <v>22041</v>
      </c>
      <c r="K3296" t="s">
        <v>22042</v>
      </c>
      <c r="L3296" t="s">
        <v>22043</v>
      </c>
      <c r="M3296" t="s">
        <v>22041</v>
      </c>
      <c r="N3296" t="s">
        <v>22043</v>
      </c>
    </row>
    <row r="3297" spans="1:14" x14ac:dyDescent="0.25">
      <c r="A3297" s="3">
        <v>3294</v>
      </c>
      <c r="B3297" t="s">
        <v>2521</v>
      </c>
      <c r="C3297" t="s">
        <v>2522</v>
      </c>
      <c r="D3297" t="s">
        <v>2523</v>
      </c>
      <c r="E3297" t="s">
        <v>12</v>
      </c>
      <c r="F3297" t="s">
        <v>2524</v>
      </c>
      <c r="G3297" s="1">
        <v>44161</v>
      </c>
      <c r="H3297" s="1">
        <v>44162</v>
      </c>
      <c r="I3297" s="1">
        <v>45987</v>
      </c>
      <c r="J3297" s="966" t="s">
        <v>22044</v>
      </c>
      <c r="K3297" t="s">
        <v>22045</v>
      </c>
      <c r="L3297" t="s">
        <v>22046</v>
      </c>
      <c r="M3297" t="s">
        <v>22044</v>
      </c>
      <c r="N3297" t="s">
        <v>22046</v>
      </c>
    </row>
    <row r="3298" spans="1:14" x14ac:dyDescent="0.25">
      <c r="A3298" s="3">
        <v>3295</v>
      </c>
      <c r="B3298" t="s">
        <v>2521</v>
      </c>
      <c r="C3298" t="s">
        <v>2522</v>
      </c>
      <c r="D3298" t="s">
        <v>2523</v>
      </c>
      <c r="E3298" t="s">
        <v>12</v>
      </c>
      <c r="F3298" t="s">
        <v>2524</v>
      </c>
      <c r="G3298" s="1">
        <v>44161</v>
      </c>
      <c r="H3298" s="1">
        <v>44162</v>
      </c>
      <c r="I3298" s="1">
        <v>45987</v>
      </c>
      <c r="J3298" s="966" t="s">
        <v>22047</v>
      </c>
      <c r="K3298" t="s">
        <v>22048</v>
      </c>
      <c r="L3298" t="s">
        <v>22049</v>
      </c>
      <c r="M3298" t="s">
        <v>22047</v>
      </c>
      <c r="N3298" t="s">
        <v>22049</v>
      </c>
    </row>
    <row r="3299" spans="1:14" x14ac:dyDescent="0.25">
      <c r="A3299" s="3">
        <v>3296</v>
      </c>
      <c r="B3299" t="s">
        <v>2521</v>
      </c>
      <c r="C3299" t="s">
        <v>2522</v>
      </c>
      <c r="D3299" t="s">
        <v>2523</v>
      </c>
      <c r="E3299" t="s">
        <v>12</v>
      </c>
      <c r="F3299" t="s">
        <v>2524</v>
      </c>
      <c r="G3299" s="1">
        <v>44161</v>
      </c>
      <c r="H3299" s="1">
        <v>44162</v>
      </c>
      <c r="I3299" s="1">
        <v>45987</v>
      </c>
      <c r="J3299" s="966" t="s">
        <v>22050</v>
      </c>
      <c r="K3299" t="s">
        <v>22051</v>
      </c>
      <c r="L3299" t="s">
        <v>22052</v>
      </c>
      <c r="M3299" t="s">
        <v>22050</v>
      </c>
      <c r="N3299" t="s">
        <v>22052</v>
      </c>
    </row>
    <row r="3300" spans="1:14" x14ac:dyDescent="0.25">
      <c r="A3300" s="3">
        <v>3297</v>
      </c>
      <c r="B3300" t="s">
        <v>2513</v>
      </c>
      <c r="C3300" t="s">
        <v>2514</v>
      </c>
      <c r="D3300" t="s">
        <v>2515</v>
      </c>
      <c r="E3300" t="s">
        <v>12</v>
      </c>
      <c r="F3300" t="s">
        <v>2516</v>
      </c>
      <c r="G3300" s="1">
        <v>44161</v>
      </c>
      <c r="H3300" s="1">
        <v>44162</v>
      </c>
      <c r="I3300" s="1">
        <v>45987</v>
      </c>
      <c r="J3300" s="966" t="s">
        <v>22053</v>
      </c>
      <c r="K3300" t="s">
        <v>22054</v>
      </c>
      <c r="L3300" t="s">
        <v>22055</v>
      </c>
      <c r="M3300" t="s">
        <v>22053</v>
      </c>
      <c r="N3300" t="s">
        <v>22055</v>
      </c>
    </row>
    <row r="3301" spans="1:14" x14ac:dyDescent="0.25">
      <c r="A3301" s="3">
        <v>3298</v>
      </c>
      <c r="B3301" t="s">
        <v>2513</v>
      </c>
      <c r="C3301" t="s">
        <v>2514</v>
      </c>
      <c r="D3301" t="s">
        <v>2515</v>
      </c>
      <c r="E3301" t="s">
        <v>12</v>
      </c>
      <c r="F3301" t="s">
        <v>2516</v>
      </c>
      <c r="G3301" s="1">
        <v>44161</v>
      </c>
      <c r="H3301" s="1">
        <v>44162</v>
      </c>
      <c r="I3301" s="1">
        <v>45987</v>
      </c>
      <c r="J3301" s="966" t="s">
        <v>22056</v>
      </c>
      <c r="K3301" t="s">
        <v>22057</v>
      </c>
      <c r="L3301" t="s">
        <v>22058</v>
      </c>
      <c r="M3301" t="s">
        <v>22056</v>
      </c>
      <c r="N3301" t="s">
        <v>22058</v>
      </c>
    </row>
    <row r="3302" spans="1:14" x14ac:dyDescent="0.25">
      <c r="A3302" s="3">
        <v>3299</v>
      </c>
      <c r="B3302" t="s">
        <v>2513</v>
      </c>
      <c r="C3302" t="s">
        <v>2514</v>
      </c>
      <c r="D3302" t="s">
        <v>2515</v>
      </c>
      <c r="E3302" t="s">
        <v>12</v>
      </c>
      <c r="F3302" t="s">
        <v>2516</v>
      </c>
      <c r="G3302" s="1">
        <v>44161</v>
      </c>
      <c r="H3302" s="1">
        <v>44162</v>
      </c>
      <c r="I3302" s="1">
        <v>45987</v>
      </c>
      <c r="J3302" s="966" t="s">
        <v>22059</v>
      </c>
      <c r="K3302" t="s">
        <v>22060</v>
      </c>
      <c r="L3302" t="s">
        <v>22061</v>
      </c>
      <c r="M3302" t="s">
        <v>22059</v>
      </c>
      <c r="N3302" t="s">
        <v>22061</v>
      </c>
    </row>
    <row r="3303" spans="1:14" x14ac:dyDescent="0.25">
      <c r="A3303" s="3">
        <v>3300</v>
      </c>
      <c r="B3303" t="s">
        <v>2513</v>
      </c>
      <c r="C3303" t="s">
        <v>2514</v>
      </c>
      <c r="D3303" t="s">
        <v>2515</v>
      </c>
      <c r="E3303" t="s">
        <v>12</v>
      </c>
      <c r="F3303" t="s">
        <v>2516</v>
      </c>
      <c r="G3303" s="1">
        <v>44161</v>
      </c>
      <c r="H3303" s="1">
        <v>44162</v>
      </c>
      <c r="I3303" s="1">
        <v>45987</v>
      </c>
      <c r="J3303" s="966" t="s">
        <v>22062</v>
      </c>
      <c r="K3303" t="s">
        <v>22063</v>
      </c>
      <c r="L3303" t="s">
        <v>22064</v>
      </c>
      <c r="M3303" t="s">
        <v>22062</v>
      </c>
      <c r="N3303" t="s">
        <v>22064</v>
      </c>
    </row>
    <row r="3304" spans="1:14" x14ac:dyDescent="0.25">
      <c r="A3304" s="3">
        <v>3301</v>
      </c>
      <c r="B3304" t="s">
        <v>2513</v>
      </c>
      <c r="C3304" t="s">
        <v>2514</v>
      </c>
      <c r="D3304" t="s">
        <v>2515</v>
      </c>
      <c r="E3304" t="s">
        <v>12</v>
      </c>
      <c r="F3304" t="s">
        <v>2516</v>
      </c>
      <c r="G3304" s="1">
        <v>44161</v>
      </c>
      <c r="H3304" s="1">
        <v>44162</v>
      </c>
      <c r="I3304" s="1">
        <v>45987</v>
      </c>
      <c r="J3304" s="966" t="s">
        <v>22065</v>
      </c>
      <c r="K3304" t="s">
        <v>22066</v>
      </c>
      <c r="L3304" t="s">
        <v>22067</v>
      </c>
      <c r="M3304" t="s">
        <v>22065</v>
      </c>
      <c r="N3304" t="s">
        <v>22067</v>
      </c>
    </row>
    <row r="3305" spans="1:14" x14ac:dyDescent="0.25">
      <c r="A3305" s="3">
        <v>3302</v>
      </c>
      <c r="B3305" t="s">
        <v>2513</v>
      </c>
      <c r="C3305" t="s">
        <v>2514</v>
      </c>
      <c r="D3305" t="s">
        <v>2515</v>
      </c>
      <c r="E3305" t="s">
        <v>12</v>
      </c>
      <c r="F3305" t="s">
        <v>2516</v>
      </c>
      <c r="G3305" s="1">
        <v>44161</v>
      </c>
      <c r="H3305" s="1">
        <v>44162</v>
      </c>
      <c r="I3305" s="1">
        <v>45987</v>
      </c>
      <c r="J3305" s="966" t="s">
        <v>22068</v>
      </c>
      <c r="K3305" t="s">
        <v>22069</v>
      </c>
      <c r="L3305" t="s">
        <v>22070</v>
      </c>
      <c r="M3305" t="s">
        <v>22068</v>
      </c>
      <c r="N3305" t="s">
        <v>22070</v>
      </c>
    </row>
    <row r="3306" spans="1:14" x14ac:dyDescent="0.25">
      <c r="A3306" s="3">
        <v>3303</v>
      </c>
      <c r="B3306" t="s">
        <v>2513</v>
      </c>
      <c r="C3306" t="s">
        <v>2514</v>
      </c>
      <c r="D3306" t="s">
        <v>2515</v>
      </c>
      <c r="E3306" t="s">
        <v>12</v>
      </c>
      <c r="F3306" t="s">
        <v>2516</v>
      </c>
      <c r="G3306" s="1">
        <v>44161</v>
      </c>
      <c r="H3306" s="1">
        <v>44162</v>
      </c>
      <c r="I3306" s="1">
        <v>45987</v>
      </c>
      <c r="J3306" s="966" t="s">
        <v>22071</v>
      </c>
      <c r="K3306" t="s">
        <v>22072</v>
      </c>
      <c r="L3306" t="s">
        <v>22073</v>
      </c>
      <c r="M3306" t="s">
        <v>22071</v>
      </c>
      <c r="N3306" t="s">
        <v>22073</v>
      </c>
    </row>
    <row r="3307" spans="1:14" x14ac:dyDescent="0.25">
      <c r="A3307" s="3">
        <v>3304</v>
      </c>
      <c r="B3307" t="s">
        <v>2513</v>
      </c>
      <c r="C3307" t="s">
        <v>2514</v>
      </c>
      <c r="D3307" t="s">
        <v>2515</v>
      </c>
      <c r="E3307" t="s">
        <v>12</v>
      </c>
      <c r="F3307" t="s">
        <v>2516</v>
      </c>
      <c r="G3307" s="1">
        <v>44161</v>
      </c>
      <c r="H3307" s="1">
        <v>44162</v>
      </c>
      <c r="I3307" s="1">
        <v>45987</v>
      </c>
      <c r="J3307" s="966" t="s">
        <v>22074</v>
      </c>
      <c r="K3307" t="s">
        <v>22075</v>
      </c>
      <c r="L3307" t="s">
        <v>22076</v>
      </c>
      <c r="M3307" t="s">
        <v>22074</v>
      </c>
      <c r="N3307" t="s">
        <v>22076</v>
      </c>
    </row>
    <row r="3308" spans="1:14" x14ac:dyDescent="0.25">
      <c r="A3308" s="3">
        <v>3305</v>
      </c>
      <c r="B3308" t="s">
        <v>2513</v>
      </c>
      <c r="C3308" t="s">
        <v>2514</v>
      </c>
      <c r="D3308" t="s">
        <v>2515</v>
      </c>
      <c r="E3308" t="s">
        <v>12</v>
      </c>
      <c r="F3308" t="s">
        <v>2516</v>
      </c>
      <c r="G3308" s="1">
        <v>44161</v>
      </c>
      <c r="H3308" s="1">
        <v>44162</v>
      </c>
      <c r="I3308" s="1">
        <v>45987</v>
      </c>
      <c r="J3308" s="966" t="s">
        <v>22077</v>
      </c>
      <c r="K3308" t="s">
        <v>22078</v>
      </c>
      <c r="L3308" t="s">
        <v>22079</v>
      </c>
      <c r="M3308" t="s">
        <v>22077</v>
      </c>
      <c r="N3308" t="s">
        <v>22079</v>
      </c>
    </row>
    <row r="3309" spans="1:14" x14ac:dyDescent="0.25">
      <c r="A3309" s="3">
        <v>3306</v>
      </c>
      <c r="B3309" t="s">
        <v>2513</v>
      </c>
      <c r="C3309" t="s">
        <v>2514</v>
      </c>
      <c r="D3309" t="s">
        <v>2515</v>
      </c>
      <c r="E3309" t="s">
        <v>12</v>
      </c>
      <c r="F3309" t="s">
        <v>2516</v>
      </c>
      <c r="G3309" s="1">
        <v>44161</v>
      </c>
      <c r="H3309" s="1">
        <v>44162</v>
      </c>
      <c r="I3309" s="1">
        <v>45987</v>
      </c>
      <c r="J3309" s="966" t="s">
        <v>22080</v>
      </c>
      <c r="K3309" t="s">
        <v>22081</v>
      </c>
      <c r="L3309" t="s">
        <v>22082</v>
      </c>
      <c r="M3309" t="s">
        <v>22080</v>
      </c>
      <c r="N3309" t="s">
        <v>22082</v>
      </c>
    </row>
    <row r="3310" spans="1:14" x14ac:dyDescent="0.25">
      <c r="A3310" s="3">
        <v>3307</v>
      </c>
      <c r="B3310" t="s">
        <v>2513</v>
      </c>
      <c r="C3310" t="s">
        <v>2514</v>
      </c>
      <c r="D3310" t="s">
        <v>2515</v>
      </c>
      <c r="E3310" t="s">
        <v>12</v>
      </c>
      <c r="F3310" t="s">
        <v>2516</v>
      </c>
      <c r="G3310" s="1">
        <v>44161</v>
      </c>
      <c r="H3310" s="1">
        <v>44162</v>
      </c>
      <c r="I3310" s="1">
        <v>45987</v>
      </c>
      <c r="J3310" s="966" t="s">
        <v>22083</v>
      </c>
      <c r="K3310" t="s">
        <v>22084</v>
      </c>
      <c r="L3310" t="s">
        <v>22085</v>
      </c>
      <c r="M3310" t="s">
        <v>22083</v>
      </c>
      <c r="N3310" t="s">
        <v>22085</v>
      </c>
    </row>
    <row r="3311" spans="1:14" x14ac:dyDescent="0.25">
      <c r="A3311" s="3">
        <v>3308</v>
      </c>
      <c r="B3311" t="s">
        <v>2513</v>
      </c>
      <c r="C3311" t="s">
        <v>2514</v>
      </c>
      <c r="D3311" t="s">
        <v>2515</v>
      </c>
      <c r="E3311" t="s">
        <v>12</v>
      </c>
      <c r="F3311" t="s">
        <v>2516</v>
      </c>
      <c r="G3311" s="1">
        <v>44161</v>
      </c>
      <c r="H3311" s="1">
        <v>44162</v>
      </c>
      <c r="I3311" s="1">
        <v>45987</v>
      </c>
      <c r="J3311" s="966" t="s">
        <v>22086</v>
      </c>
      <c r="K3311" t="s">
        <v>22087</v>
      </c>
      <c r="L3311" t="s">
        <v>22088</v>
      </c>
      <c r="M3311" t="s">
        <v>22086</v>
      </c>
      <c r="N3311" t="s">
        <v>22088</v>
      </c>
    </row>
    <row r="3312" spans="1:14" x14ac:dyDescent="0.25">
      <c r="A3312" s="3">
        <v>3309</v>
      </c>
      <c r="B3312" t="s">
        <v>2404</v>
      </c>
      <c r="C3312" t="s">
        <v>2405</v>
      </c>
      <c r="D3312" t="s">
        <v>2403</v>
      </c>
      <c r="E3312" t="s">
        <v>12</v>
      </c>
      <c r="F3312" t="s">
        <v>2406</v>
      </c>
      <c r="G3312" s="1">
        <v>44134</v>
      </c>
      <c r="H3312" s="1">
        <v>44140</v>
      </c>
      <c r="I3312" s="1">
        <v>45600</v>
      </c>
      <c r="J3312" s="966" t="s">
        <v>7705</v>
      </c>
      <c r="K3312" t="s">
        <v>7707</v>
      </c>
      <c r="L3312" t="s">
        <v>7706</v>
      </c>
      <c r="M3312" t="s">
        <v>7705</v>
      </c>
      <c r="N3312" t="s">
        <v>7706</v>
      </c>
    </row>
    <row r="3313" spans="1:14" x14ac:dyDescent="0.25">
      <c r="A3313" s="3">
        <v>3310</v>
      </c>
      <c r="B3313" t="s">
        <v>2493</v>
      </c>
      <c r="C3313" t="s">
        <v>2494</v>
      </c>
      <c r="D3313" t="s">
        <v>2495</v>
      </c>
      <c r="E3313" t="s">
        <v>12</v>
      </c>
      <c r="F3313" t="s">
        <v>2497</v>
      </c>
      <c r="G3313" s="1">
        <v>44153</v>
      </c>
      <c r="H3313" s="1">
        <v>44165</v>
      </c>
      <c r="I3313" s="1">
        <v>45259</v>
      </c>
      <c r="J3313" s="966" t="s">
        <v>5817</v>
      </c>
      <c r="K3313" t="s">
        <v>5819</v>
      </c>
      <c r="L3313" t="s">
        <v>5818</v>
      </c>
      <c r="M3313" t="s">
        <v>5817</v>
      </c>
      <c r="N3313" t="s">
        <v>5818</v>
      </c>
    </row>
    <row r="3314" spans="1:14" x14ac:dyDescent="0.25">
      <c r="A3314" s="3">
        <v>3311</v>
      </c>
      <c r="B3314" t="s">
        <v>2547</v>
      </c>
      <c r="C3314" t="s">
        <v>2548</v>
      </c>
      <c r="D3314" t="s">
        <v>2468</v>
      </c>
      <c r="E3314" t="s">
        <v>12</v>
      </c>
      <c r="F3314" t="s">
        <v>2549</v>
      </c>
      <c r="G3314" s="1">
        <v>44158</v>
      </c>
      <c r="H3314" s="1">
        <v>44164</v>
      </c>
      <c r="I3314" s="1">
        <v>44528</v>
      </c>
      <c r="J3314" s="966" t="s">
        <v>6832</v>
      </c>
      <c r="K3314" t="s">
        <v>6834</v>
      </c>
      <c r="L3314" t="s">
        <v>6833</v>
      </c>
      <c r="M3314" t="s">
        <v>6832</v>
      </c>
      <c r="N3314" t="s">
        <v>6833</v>
      </c>
    </row>
    <row r="3315" spans="1:14" x14ac:dyDescent="0.25">
      <c r="A3315" s="3">
        <v>3312</v>
      </c>
      <c r="B3315" t="s">
        <v>2453</v>
      </c>
      <c r="C3315" t="s">
        <v>2454</v>
      </c>
      <c r="D3315" t="s">
        <v>2455</v>
      </c>
      <c r="E3315" t="s">
        <v>12</v>
      </c>
      <c r="F3315" t="s">
        <v>2456</v>
      </c>
      <c r="G3315" s="1">
        <v>44147</v>
      </c>
      <c r="H3315" s="1">
        <v>44148</v>
      </c>
      <c r="I3315" s="1">
        <v>44512</v>
      </c>
      <c r="J3315" s="966" t="s">
        <v>9868</v>
      </c>
      <c r="K3315" t="s">
        <v>9870</v>
      </c>
      <c r="L3315" t="s">
        <v>9869</v>
      </c>
      <c r="M3315" t="s">
        <v>9868</v>
      </c>
      <c r="N3315" t="s">
        <v>9869</v>
      </c>
    </row>
    <row r="3316" spans="1:14" x14ac:dyDescent="0.25">
      <c r="A3316" s="3">
        <v>3313</v>
      </c>
      <c r="B3316" t="s">
        <v>2453</v>
      </c>
      <c r="C3316" t="s">
        <v>2454</v>
      </c>
      <c r="D3316" t="s">
        <v>2455</v>
      </c>
      <c r="E3316" t="s">
        <v>12</v>
      </c>
      <c r="F3316" t="s">
        <v>2456</v>
      </c>
      <c r="G3316" s="1">
        <v>44147</v>
      </c>
      <c r="H3316" s="1">
        <v>44148</v>
      </c>
      <c r="I3316" s="1">
        <v>44512</v>
      </c>
      <c r="J3316" s="966" t="s">
        <v>9868</v>
      </c>
      <c r="K3316" t="s">
        <v>9870</v>
      </c>
      <c r="L3316" t="s">
        <v>9869</v>
      </c>
      <c r="M3316" t="s">
        <v>9868</v>
      </c>
      <c r="N3316" t="s">
        <v>9869</v>
      </c>
    </row>
    <row r="3317" spans="1:14" x14ac:dyDescent="0.25">
      <c r="A3317" s="3">
        <v>3314</v>
      </c>
      <c r="B3317" t="s">
        <v>2453</v>
      </c>
      <c r="C3317" t="s">
        <v>2454</v>
      </c>
      <c r="D3317" t="s">
        <v>2455</v>
      </c>
      <c r="E3317" t="s">
        <v>12</v>
      </c>
      <c r="F3317" t="s">
        <v>2456</v>
      </c>
      <c r="G3317" s="1">
        <v>44147</v>
      </c>
      <c r="H3317" s="1">
        <v>44148</v>
      </c>
      <c r="I3317" s="1">
        <v>44512</v>
      </c>
      <c r="J3317" s="966" t="s">
        <v>9868</v>
      </c>
      <c r="K3317" t="s">
        <v>9870</v>
      </c>
      <c r="L3317" t="s">
        <v>9869</v>
      </c>
      <c r="M3317" t="s">
        <v>9868</v>
      </c>
      <c r="N3317" t="s">
        <v>9869</v>
      </c>
    </row>
    <row r="3318" spans="1:14" x14ac:dyDescent="0.25">
      <c r="A3318" s="3">
        <v>3315</v>
      </c>
      <c r="B3318" t="s">
        <v>2453</v>
      </c>
      <c r="C3318" t="s">
        <v>2454</v>
      </c>
      <c r="D3318" t="s">
        <v>2455</v>
      </c>
      <c r="E3318" t="s">
        <v>12</v>
      </c>
      <c r="F3318" t="s">
        <v>2456</v>
      </c>
      <c r="G3318" s="1">
        <v>44147</v>
      </c>
      <c r="H3318" s="1">
        <v>44148</v>
      </c>
      <c r="I3318" s="1">
        <v>44512</v>
      </c>
      <c r="J3318" s="966" t="s">
        <v>9875</v>
      </c>
      <c r="K3318" t="s">
        <v>9877</v>
      </c>
      <c r="L3318" t="s">
        <v>9876</v>
      </c>
      <c r="M3318" t="s">
        <v>9875</v>
      </c>
      <c r="N3318" t="s">
        <v>9876</v>
      </c>
    </row>
    <row r="3319" spans="1:14" x14ac:dyDescent="0.25">
      <c r="A3319" s="3">
        <v>3316</v>
      </c>
      <c r="B3319" t="s">
        <v>2453</v>
      </c>
      <c r="C3319" t="s">
        <v>2454</v>
      </c>
      <c r="D3319" t="s">
        <v>2455</v>
      </c>
      <c r="E3319" t="s">
        <v>12</v>
      </c>
      <c r="F3319" t="s">
        <v>2456</v>
      </c>
      <c r="G3319" s="1">
        <v>44147</v>
      </c>
      <c r="H3319" s="1">
        <v>44148</v>
      </c>
      <c r="I3319" s="1">
        <v>44512</v>
      </c>
      <c r="J3319" s="966" t="s">
        <v>9875</v>
      </c>
      <c r="K3319" t="s">
        <v>9877</v>
      </c>
      <c r="L3319" t="s">
        <v>9876</v>
      </c>
      <c r="M3319" t="s">
        <v>9875</v>
      </c>
      <c r="N3319" t="s">
        <v>9876</v>
      </c>
    </row>
    <row r="3320" spans="1:14" x14ac:dyDescent="0.25">
      <c r="A3320" s="3">
        <v>3317</v>
      </c>
      <c r="B3320" t="s">
        <v>2453</v>
      </c>
      <c r="C3320" t="s">
        <v>2454</v>
      </c>
      <c r="D3320" t="s">
        <v>2455</v>
      </c>
      <c r="E3320" t="s">
        <v>12</v>
      </c>
      <c r="F3320" t="s">
        <v>2456</v>
      </c>
      <c r="G3320" s="1">
        <v>44147</v>
      </c>
      <c r="H3320" s="1">
        <v>44148</v>
      </c>
      <c r="I3320" s="1">
        <v>44512</v>
      </c>
      <c r="J3320" s="966" t="s">
        <v>9875</v>
      </c>
      <c r="K3320" t="s">
        <v>9877</v>
      </c>
      <c r="L3320" t="s">
        <v>9876</v>
      </c>
      <c r="M3320" t="s">
        <v>9875</v>
      </c>
      <c r="N3320" t="s">
        <v>9876</v>
      </c>
    </row>
    <row r="3321" spans="1:14" x14ac:dyDescent="0.25">
      <c r="A3321" s="3">
        <v>3318</v>
      </c>
      <c r="B3321" t="s">
        <v>2423</v>
      </c>
      <c r="C3321" t="s">
        <v>2424</v>
      </c>
      <c r="D3321" t="s">
        <v>2425</v>
      </c>
      <c r="E3321" t="s">
        <v>12</v>
      </c>
      <c r="F3321" t="s">
        <v>2426</v>
      </c>
      <c r="G3321" s="1">
        <v>44144</v>
      </c>
      <c r="H3321" s="1">
        <v>44166</v>
      </c>
      <c r="I3321" s="1">
        <v>45260</v>
      </c>
      <c r="J3321" s="966" t="s">
        <v>6716</v>
      </c>
      <c r="K3321" t="s">
        <v>6718</v>
      </c>
      <c r="L3321" t="s">
        <v>6717</v>
      </c>
      <c r="M3321" t="s">
        <v>6716</v>
      </c>
      <c r="N3321" t="s">
        <v>6717</v>
      </c>
    </row>
    <row r="3322" spans="1:14" x14ac:dyDescent="0.25">
      <c r="A3322" s="3">
        <v>3319</v>
      </c>
      <c r="B3322" t="s">
        <v>2272</v>
      </c>
      <c r="C3322" t="s">
        <v>2273</v>
      </c>
      <c r="D3322" t="s">
        <v>2274</v>
      </c>
      <c r="E3322" t="s">
        <v>12</v>
      </c>
      <c r="F3322" t="s">
        <v>2275</v>
      </c>
      <c r="G3322" s="1">
        <v>44105</v>
      </c>
      <c r="H3322" s="1">
        <v>44163</v>
      </c>
      <c r="I3322" s="1">
        <v>45988</v>
      </c>
      <c r="J3322" s="966" t="s">
        <v>22089</v>
      </c>
      <c r="K3322" t="s">
        <v>22090</v>
      </c>
      <c r="L3322" t="s">
        <v>22091</v>
      </c>
      <c r="M3322" t="s">
        <v>22089</v>
      </c>
      <c r="N3322" t="s">
        <v>22091</v>
      </c>
    </row>
    <row r="3323" spans="1:14" x14ac:dyDescent="0.25">
      <c r="A3323" s="3">
        <v>3320</v>
      </c>
      <c r="B3323" t="s">
        <v>2506</v>
      </c>
      <c r="C3323" t="s">
        <v>2507</v>
      </c>
      <c r="D3323" t="s">
        <v>2505</v>
      </c>
      <c r="E3323" t="s">
        <v>12</v>
      </c>
      <c r="F3323" t="s">
        <v>2508</v>
      </c>
      <c r="G3323" s="1">
        <v>44153</v>
      </c>
      <c r="H3323" s="1">
        <v>44167</v>
      </c>
      <c r="I3323" s="1">
        <v>45627</v>
      </c>
      <c r="J3323" s="966" t="s">
        <v>5937</v>
      </c>
      <c r="K3323" t="s">
        <v>5939</v>
      </c>
      <c r="L3323" t="s">
        <v>5938</v>
      </c>
      <c r="M3323" t="s">
        <v>5937</v>
      </c>
      <c r="N3323" t="s">
        <v>5938</v>
      </c>
    </row>
    <row r="3324" spans="1:14" x14ac:dyDescent="0.25">
      <c r="A3324" s="3">
        <v>3321</v>
      </c>
      <c r="B3324" t="s">
        <v>2457</v>
      </c>
      <c r="C3324" t="s">
        <v>2458</v>
      </c>
      <c r="D3324" t="s">
        <v>2459</v>
      </c>
      <c r="E3324" t="s">
        <v>12</v>
      </c>
      <c r="F3324" t="s">
        <v>2460</v>
      </c>
      <c r="G3324" s="1">
        <v>44147</v>
      </c>
      <c r="H3324" s="1">
        <v>44167</v>
      </c>
      <c r="I3324" s="1">
        <v>45627</v>
      </c>
      <c r="J3324" s="966" t="s">
        <v>5927</v>
      </c>
      <c r="K3324" t="s">
        <v>5929</v>
      </c>
      <c r="L3324" t="s">
        <v>5928</v>
      </c>
      <c r="M3324" t="s">
        <v>5927</v>
      </c>
      <c r="N3324" t="s">
        <v>5928</v>
      </c>
    </row>
    <row r="3325" spans="1:14" x14ac:dyDescent="0.25">
      <c r="A3325" s="3">
        <v>3322</v>
      </c>
      <c r="B3325" t="s">
        <v>2469</v>
      </c>
      <c r="C3325" t="s">
        <v>2470</v>
      </c>
      <c r="D3325" t="s">
        <v>2471</v>
      </c>
      <c r="E3325" t="s">
        <v>12</v>
      </c>
      <c r="F3325" t="s">
        <v>2472</v>
      </c>
      <c r="G3325" s="1">
        <v>44147</v>
      </c>
      <c r="H3325" s="1">
        <v>44167</v>
      </c>
      <c r="I3325" s="1">
        <v>45627</v>
      </c>
      <c r="J3325" s="966" t="s">
        <v>5881</v>
      </c>
      <c r="K3325" t="s">
        <v>5883</v>
      </c>
      <c r="L3325" t="s">
        <v>5882</v>
      </c>
      <c r="M3325" t="s">
        <v>5881</v>
      </c>
      <c r="N3325" t="s">
        <v>5882</v>
      </c>
    </row>
    <row r="3326" spans="1:14" x14ac:dyDescent="0.25">
      <c r="A3326" s="3">
        <v>3323</v>
      </c>
      <c r="B3326" t="s">
        <v>2469</v>
      </c>
      <c r="C3326" t="s">
        <v>2470</v>
      </c>
      <c r="D3326" t="s">
        <v>2471</v>
      </c>
      <c r="E3326" t="s">
        <v>12</v>
      </c>
      <c r="F3326" t="s">
        <v>2472</v>
      </c>
      <c r="G3326" s="1">
        <v>44147</v>
      </c>
      <c r="H3326" s="1">
        <v>44167</v>
      </c>
      <c r="I3326" s="1">
        <v>45627</v>
      </c>
      <c r="J3326" s="966" t="s">
        <v>5886</v>
      </c>
      <c r="K3326" t="s">
        <v>5888</v>
      </c>
      <c r="L3326" t="s">
        <v>5887</v>
      </c>
      <c r="M3326" t="s">
        <v>5886</v>
      </c>
      <c r="N3326" t="s">
        <v>5887</v>
      </c>
    </row>
    <row r="3327" spans="1:14" x14ac:dyDescent="0.25">
      <c r="A3327" s="3">
        <v>3324</v>
      </c>
      <c r="B3327" t="s">
        <v>2469</v>
      </c>
      <c r="C3327" t="s">
        <v>2470</v>
      </c>
      <c r="D3327" t="s">
        <v>2471</v>
      </c>
      <c r="E3327" t="s">
        <v>12</v>
      </c>
      <c r="F3327" t="s">
        <v>2472</v>
      </c>
      <c r="G3327" s="1">
        <v>44147</v>
      </c>
      <c r="H3327" s="1">
        <v>44167</v>
      </c>
      <c r="I3327" s="1">
        <v>45627</v>
      </c>
      <c r="J3327" s="966" t="s">
        <v>5889</v>
      </c>
      <c r="K3327" t="s">
        <v>5891</v>
      </c>
      <c r="L3327" t="s">
        <v>5890</v>
      </c>
      <c r="M3327" t="s">
        <v>5889</v>
      </c>
      <c r="N3327" t="s">
        <v>5890</v>
      </c>
    </row>
    <row r="3328" spans="1:14" x14ac:dyDescent="0.25">
      <c r="A3328" s="3">
        <v>3325</v>
      </c>
      <c r="B3328" t="s">
        <v>2469</v>
      </c>
      <c r="C3328" t="s">
        <v>2470</v>
      </c>
      <c r="D3328" t="s">
        <v>2471</v>
      </c>
      <c r="E3328" t="s">
        <v>12</v>
      </c>
      <c r="F3328" t="s">
        <v>2472</v>
      </c>
      <c r="G3328" s="1">
        <v>44147</v>
      </c>
      <c r="H3328" s="1">
        <v>44167</v>
      </c>
      <c r="I3328" s="1">
        <v>45627</v>
      </c>
      <c r="J3328" s="966" t="s">
        <v>5892</v>
      </c>
      <c r="K3328" t="s">
        <v>5894</v>
      </c>
      <c r="L3328" t="s">
        <v>5893</v>
      </c>
      <c r="M3328" t="s">
        <v>5892</v>
      </c>
      <c r="N3328" t="s">
        <v>5893</v>
      </c>
    </row>
    <row r="3329" spans="1:14" x14ac:dyDescent="0.25">
      <c r="A3329" s="3">
        <v>3326</v>
      </c>
      <c r="B3329" t="s">
        <v>2469</v>
      </c>
      <c r="C3329" t="s">
        <v>2470</v>
      </c>
      <c r="D3329" t="s">
        <v>2471</v>
      </c>
      <c r="E3329" t="s">
        <v>12</v>
      </c>
      <c r="F3329" t="s">
        <v>2472</v>
      </c>
      <c r="G3329" s="1">
        <v>44147</v>
      </c>
      <c r="H3329" s="1">
        <v>44167</v>
      </c>
      <c r="I3329" s="1">
        <v>45627</v>
      </c>
      <c r="J3329" s="966" t="s">
        <v>5895</v>
      </c>
      <c r="K3329" t="s">
        <v>5897</v>
      </c>
      <c r="L3329" t="s">
        <v>5896</v>
      </c>
      <c r="M3329" t="s">
        <v>5895</v>
      </c>
      <c r="N3329" t="s">
        <v>5896</v>
      </c>
    </row>
    <row r="3330" spans="1:14" x14ac:dyDescent="0.25">
      <c r="A3330" s="3">
        <v>3327</v>
      </c>
      <c r="B3330" t="s">
        <v>2469</v>
      </c>
      <c r="C3330" t="s">
        <v>2470</v>
      </c>
      <c r="D3330" t="s">
        <v>2471</v>
      </c>
      <c r="E3330" t="s">
        <v>12</v>
      </c>
      <c r="F3330" t="s">
        <v>2472</v>
      </c>
      <c r="G3330" s="1">
        <v>44147</v>
      </c>
      <c r="H3330" s="1">
        <v>44167</v>
      </c>
      <c r="I3330" s="1">
        <v>45627</v>
      </c>
      <c r="J3330" s="966" t="s">
        <v>5900</v>
      </c>
      <c r="K3330" t="s">
        <v>5902</v>
      </c>
      <c r="L3330" t="s">
        <v>5901</v>
      </c>
      <c r="M3330" t="s">
        <v>5900</v>
      </c>
      <c r="N3330" t="s">
        <v>5901</v>
      </c>
    </row>
    <row r="3331" spans="1:14" x14ac:dyDescent="0.25">
      <c r="A3331" s="3">
        <v>3328</v>
      </c>
      <c r="B3331" t="s">
        <v>2469</v>
      </c>
      <c r="C3331" t="s">
        <v>2470</v>
      </c>
      <c r="D3331" t="s">
        <v>2471</v>
      </c>
      <c r="E3331" t="s">
        <v>12</v>
      </c>
      <c r="F3331" t="s">
        <v>2472</v>
      </c>
      <c r="G3331" s="1">
        <v>44147</v>
      </c>
      <c r="H3331" s="1">
        <v>44167</v>
      </c>
      <c r="I3331" s="1">
        <v>45627</v>
      </c>
      <c r="J3331" s="966" t="s">
        <v>5905</v>
      </c>
      <c r="K3331" t="s">
        <v>5907</v>
      </c>
      <c r="L3331" t="s">
        <v>5906</v>
      </c>
      <c r="M3331" t="s">
        <v>5905</v>
      </c>
      <c r="N3331" t="s">
        <v>5906</v>
      </c>
    </row>
    <row r="3332" spans="1:14" x14ac:dyDescent="0.25">
      <c r="A3332" s="3">
        <v>3329</v>
      </c>
      <c r="B3332" t="s">
        <v>2469</v>
      </c>
      <c r="C3332" t="s">
        <v>2470</v>
      </c>
      <c r="D3332" t="s">
        <v>2471</v>
      </c>
      <c r="E3332" t="s">
        <v>12</v>
      </c>
      <c r="F3332" t="s">
        <v>2472</v>
      </c>
      <c r="G3332" s="1">
        <v>44147</v>
      </c>
      <c r="H3332" s="1">
        <v>44167</v>
      </c>
      <c r="I3332" s="1">
        <v>45627</v>
      </c>
      <c r="J3332" s="966" t="s">
        <v>5909</v>
      </c>
      <c r="K3332" t="s">
        <v>5911</v>
      </c>
      <c r="L3332" t="s">
        <v>5910</v>
      </c>
      <c r="M3332" t="s">
        <v>5909</v>
      </c>
      <c r="N3332" t="s">
        <v>5910</v>
      </c>
    </row>
    <row r="3333" spans="1:14" x14ac:dyDescent="0.25">
      <c r="A3333" s="3">
        <v>3330</v>
      </c>
      <c r="B3333" t="s">
        <v>2469</v>
      </c>
      <c r="C3333" t="s">
        <v>2470</v>
      </c>
      <c r="D3333" t="s">
        <v>2471</v>
      </c>
      <c r="E3333" t="s">
        <v>12</v>
      </c>
      <c r="F3333" t="s">
        <v>2472</v>
      </c>
      <c r="G3333" s="1">
        <v>44147</v>
      </c>
      <c r="H3333" s="1">
        <v>44167</v>
      </c>
      <c r="I3333" s="1">
        <v>45627</v>
      </c>
      <c r="J3333" s="966" t="s">
        <v>5914</v>
      </c>
      <c r="K3333" t="s">
        <v>5916</v>
      </c>
      <c r="L3333" t="s">
        <v>5915</v>
      </c>
      <c r="M3333" t="s">
        <v>5914</v>
      </c>
      <c r="N3333" t="s">
        <v>5915</v>
      </c>
    </row>
    <row r="3334" spans="1:14" x14ac:dyDescent="0.25">
      <c r="A3334" s="3">
        <v>3331</v>
      </c>
      <c r="B3334" t="s">
        <v>2469</v>
      </c>
      <c r="C3334" t="s">
        <v>2470</v>
      </c>
      <c r="D3334" t="s">
        <v>2471</v>
      </c>
      <c r="E3334" t="s">
        <v>12</v>
      </c>
      <c r="F3334" t="s">
        <v>2472</v>
      </c>
      <c r="G3334" s="1">
        <v>44147</v>
      </c>
      <c r="H3334" s="1">
        <v>44167</v>
      </c>
      <c r="I3334" s="1">
        <v>45627</v>
      </c>
      <c r="J3334" s="966" t="s">
        <v>5917</v>
      </c>
      <c r="K3334" t="s">
        <v>5919</v>
      </c>
      <c r="L3334" t="s">
        <v>5918</v>
      </c>
      <c r="M3334" t="s">
        <v>5917</v>
      </c>
      <c r="N3334" t="s">
        <v>5918</v>
      </c>
    </row>
    <row r="3335" spans="1:14" x14ac:dyDescent="0.25">
      <c r="A3335" s="3">
        <v>3332</v>
      </c>
      <c r="B3335" t="s">
        <v>2555</v>
      </c>
      <c r="C3335" t="s">
        <v>2556</v>
      </c>
      <c r="D3335" t="s">
        <v>2557</v>
      </c>
      <c r="E3335" t="s">
        <v>12</v>
      </c>
      <c r="F3335" t="s">
        <v>2558</v>
      </c>
      <c r="G3335" s="1">
        <v>44172</v>
      </c>
      <c r="H3335" s="1">
        <v>44173</v>
      </c>
      <c r="I3335" s="1">
        <v>45998</v>
      </c>
      <c r="J3335" s="966" t="s">
        <v>22092</v>
      </c>
      <c r="K3335" t="s">
        <v>22093</v>
      </c>
      <c r="L3335" t="s">
        <v>22094</v>
      </c>
      <c r="M3335" t="s">
        <v>22092</v>
      </c>
      <c r="N3335" t="s">
        <v>22094</v>
      </c>
    </row>
    <row r="3336" spans="1:14" x14ac:dyDescent="0.25">
      <c r="A3336" s="3">
        <v>3333</v>
      </c>
      <c r="B3336" t="s">
        <v>2555</v>
      </c>
      <c r="C3336" t="s">
        <v>2556</v>
      </c>
      <c r="D3336" t="s">
        <v>2557</v>
      </c>
      <c r="E3336" t="s">
        <v>12</v>
      </c>
      <c r="F3336" t="s">
        <v>2558</v>
      </c>
      <c r="G3336" s="1">
        <v>44172</v>
      </c>
      <c r="H3336" s="1">
        <v>44173</v>
      </c>
      <c r="I3336" s="1">
        <v>45998</v>
      </c>
      <c r="J3336" s="966" t="s">
        <v>22095</v>
      </c>
      <c r="K3336" t="s">
        <v>22096</v>
      </c>
      <c r="L3336" t="s">
        <v>22097</v>
      </c>
      <c r="M3336" t="s">
        <v>22095</v>
      </c>
      <c r="N3336" t="s">
        <v>22097</v>
      </c>
    </row>
    <row r="3337" spans="1:14" x14ac:dyDescent="0.25">
      <c r="A3337" s="3">
        <v>3334</v>
      </c>
      <c r="B3337" t="s">
        <v>2555</v>
      </c>
      <c r="C3337" t="s">
        <v>2556</v>
      </c>
      <c r="D3337" t="s">
        <v>2557</v>
      </c>
      <c r="E3337" t="s">
        <v>12</v>
      </c>
      <c r="F3337" t="s">
        <v>2558</v>
      </c>
      <c r="G3337" s="1">
        <v>44172</v>
      </c>
      <c r="H3337" s="1">
        <v>44173</v>
      </c>
      <c r="I3337" s="1">
        <v>45998</v>
      </c>
      <c r="J3337" s="966" t="s">
        <v>22098</v>
      </c>
      <c r="K3337" t="s">
        <v>22099</v>
      </c>
      <c r="L3337" t="s">
        <v>22100</v>
      </c>
      <c r="M3337" t="s">
        <v>22098</v>
      </c>
      <c r="N3337" t="s">
        <v>22100</v>
      </c>
    </row>
    <row r="3338" spans="1:14" x14ac:dyDescent="0.25">
      <c r="A3338" s="3">
        <v>3335</v>
      </c>
      <c r="B3338" t="s">
        <v>2555</v>
      </c>
      <c r="C3338" t="s">
        <v>2556</v>
      </c>
      <c r="D3338" t="s">
        <v>2557</v>
      </c>
      <c r="E3338" t="s">
        <v>12</v>
      </c>
      <c r="F3338" t="s">
        <v>2558</v>
      </c>
      <c r="G3338" s="1">
        <v>44172</v>
      </c>
      <c r="H3338" s="1">
        <v>44173</v>
      </c>
      <c r="I3338" s="1">
        <v>45998</v>
      </c>
      <c r="J3338" s="966" t="s">
        <v>22101</v>
      </c>
      <c r="K3338" t="s">
        <v>22102</v>
      </c>
      <c r="L3338" t="s">
        <v>22103</v>
      </c>
      <c r="M3338" t="s">
        <v>22101</v>
      </c>
      <c r="N3338" t="s">
        <v>22103</v>
      </c>
    </row>
    <row r="3339" spans="1:14" x14ac:dyDescent="0.25">
      <c r="A3339" s="3">
        <v>3336</v>
      </c>
      <c r="B3339" t="s">
        <v>2555</v>
      </c>
      <c r="C3339" t="s">
        <v>2556</v>
      </c>
      <c r="D3339" t="s">
        <v>2557</v>
      </c>
      <c r="E3339" t="s">
        <v>12</v>
      </c>
      <c r="F3339" t="s">
        <v>2558</v>
      </c>
      <c r="G3339" s="1">
        <v>44172</v>
      </c>
      <c r="H3339" s="1">
        <v>44173</v>
      </c>
      <c r="I3339" s="1">
        <v>45998</v>
      </c>
      <c r="J3339" s="966" t="s">
        <v>22104</v>
      </c>
      <c r="K3339" t="s">
        <v>22105</v>
      </c>
      <c r="L3339" t="s">
        <v>22106</v>
      </c>
      <c r="M3339" t="s">
        <v>22104</v>
      </c>
      <c r="N3339" t="s">
        <v>22106</v>
      </c>
    </row>
    <row r="3340" spans="1:14" x14ac:dyDescent="0.25">
      <c r="A3340" s="3">
        <v>3337</v>
      </c>
      <c r="B3340" t="s">
        <v>2555</v>
      </c>
      <c r="C3340" t="s">
        <v>2556</v>
      </c>
      <c r="D3340" t="s">
        <v>2557</v>
      </c>
      <c r="E3340" t="s">
        <v>12</v>
      </c>
      <c r="F3340" t="s">
        <v>2558</v>
      </c>
      <c r="G3340" s="1">
        <v>44172</v>
      </c>
      <c r="H3340" s="1">
        <v>44173</v>
      </c>
      <c r="I3340" s="1">
        <v>45998</v>
      </c>
      <c r="J3340" s="966" t="s">
        <v>22107</v>
      </c>
      <c r="K3340" t="s">
        <v>22108</v>
      </c>
      <c r="L3340" t="s">
        <v>22109</v>
      </c>
      <c r="M3340" t="s">
        <v>22107</v>
      </c>
      <c r="N3340" t="s">
        <v>22109</v>
      </c>
    </row>
    <row r="3341" spans="1:14" x14ac:dyDescent="0.25">
      <c r="A3341" s="3">
        <v>3338</v>
      </c>
      <c r="B3341" t="s">
        <v>2555</v>
      </c>
      <c r="C3341" t="s">
        <v>2556</v>
      </c>
      <c r="D3341" t="s">
        <v>2557</v>
      </c>
      <c r="E3341" t="s">
        <v>12</v>
      </c>
      <c r="F3341" t="s">
        <v>2558</v>
      </c>
      <c r="G3341" s="1">
        <v>44172</v>
      </c>
      <c r="H3341" s="1">
        <v>44173</v>
      </c>
      <c r="I3341" s="1">
        <v>45998</v>
      </c>
      <c r="J3341" s="966" t="s">
        <v>22110</v>
      </c>
      <c r="K3341" t="s">
        <v>22111</v>
      </c>
      <c r="L3341" t="s">
        <v>22112</v>
      </c>
      <c r="M3341" t="s">
        <v>22110</v>
      </c>
      <c r="N3341" t="s">
        <v>22112</v>
      </c>
    </row>
    <row r="3342" spans="1:14" x14ac:dyDescent="0.25">
      <c r="A3342" s="3">
        <v>3339</v>
      </c>
      <c r="B3342" t="s">
        <v>2555</v>
      </c>
      <c r="C3342" t="s">
        <v>2556</v>
      </c>
      <c r="D3342" t="s">
        <v>2557</v>
      </c>
      <c r="E3342" t="s">
        <v>12</v>
      </c>
      <c r="F3342" t="s">
        <v>2558</v>
      </c>
      <c r="G3342" s="1">
        <v>44172</v>
      </c>
      <c r="H3342" s="1">
        <v>44173</v>
      </c>
      <c r="I3342" s="1">
        <v>45998</v>
      </c>
      <c r="J3342" s="966" t="s">
        <v>22113</v>
      </c>
      <c r="K3342" t="s">
        <v>22114</v>
      </c>
      <c r="L3342" t="s">
        <v>22115</v>
      </c>
      <c r="M3342" t="s">
        <v>22113</v>
      </c>
      <c r="N3342" t="s">
        <v>22115</v>
      </c>
    </row>
    <row r="3343" spans="1:14" x14ac:dyDescent="0.25">
      <c r="A3343" s="3">
        <v>3340</v>
      </c>
      <c r="B3343" t="s">
        <v>2555</v>
      </c>
      <c r="C3343" t="s">
        <v>2556</v>
      </c>
      <c r="D3343" t="s">
        <v>2557</v>
      </c>
      <c r="E3343" t="s">
        <v>12</v>
      </c>
      <c r="F3343" t="s">
        <v>2558</v>
      </c>
      <c r="G3343" s="1">
        <v>44172</v>
      </c>
      <c r="H3343" s="1">
        <v>44173</v>
      </c>
      <c r="I3343" s="1">
        <v>45998</v>
      </c>
      <c r="J3343" s="966" t="s">
        <v>22116</v>
      </c>
      <c r="K3343" t="s">
        <v>22117</v>
      </c>
      <c r="L3343" t="s">
        <v>22118</v>
      </c>
      <c r="M3343" t="s">
        <v>22116</v>
      </c>
      <c r="N3343" t="s">
        <v>22118</v>
      </c>
    </row>
    <row r="3344" spans="1:14" x14ac:dyDescent="0.25">
      <c r="A3344" s="3">
        <v>3341</v>
      </c>
      <c r="B3344" t="s">
        <v>2555</v>
      </c>
      <c r="C3344" t="s">
        <v>2556</v>
      </c>
      <c r="D3344" t="s">
        <v>2557</v>
      </c>
      <c r="E3344" t="s">
        <v>12</v>
      </c>
      <c r="F3344" t="s">
        <v>2558</v>
      </c>
      <c r="G3344" s="1">
        <v>44172</v>
      </c>
      <c r="H3344" s="1">
        <v>44173</v>
      </c>
      <c r="I3344" s="1">
        <v>45998</v>
      </c>
      <c r="J3344" s="966" t="s">
        <v>22119</v>
      </c>
      <c r="K3344" t="s">
        <v>22120</v>
      </c>
      <c r="L3344" t="s">
        <v>22121</v>
      </c>
      <c r="M3344" t="s">
        <v>22119</v>
      </c>
      <c r="N3344" t="s">
        <v>22121</v>
      </c>
    </row>
    <row r="3345" spans="1:14" x14ac:dyDescent="0.25">
      <c r="A3345" s="3">
        <v>3342</v>
      </c>
      <c r="B3345" t="s">
        <v>2555</v>
      </c>
      <c r="C3345" t="s">
        <v>2556</v>
      </c>
      <c r="D3345" t="s">
        <v>2557</v>
      </c>
      <c r="E3345" t="s">
        <v>12</v>
      </c>
      <c r="F3345" t="s">
        <v>2558</v>
      </c>
      <c r="G3345" s="1">
        <v>44172</v>
      </c>
      <c r="H3345" s="1">
        <v>44173</v>
      </c>
      <c r="I3345" s="1">
        <v>45998</v>
      </c>
      <c r="J3345" s="966" t="s">
        <v>22122</v>
      </c>
      <c r="K3345" t="s">
        <v>22123</v>
      </c>
      <c r="L3345" t="s">
        <v>22124</v>
      </c>
      <c r="M3345" t="s">
        <v>22122</v>
      </c>
      <c r="N3345" t="s">
        <v>22124</v>
      </c>
    </row>
    <row r="3346" spans="1:14" x14ac:dyDescent="0.25">
      <c r="A3346" s="3">
        <v>3343</v>
      </c>
      <c r="B3346" t="s">
        <v>2559</v>
      </c>
      <c r="C3346" t="s">
        <v>2560</v>
      </c>
      <c r="D3346" t="s">
        <v>2561</v>
      </c>
      <c r="E3346" t="s">
        <v>12</v>
      </c>
      <c r="F3346" t="s">
        <v>2562</v>
      </c>
      <c r="G3346" s="1">
        <v>44172</v>
      </c>
      <c r="H3346" s="1">
        <v>44173</v>
      </c>
      <c r="I3346" s="1">
        <v>45998</v>
      </c>
      <c r="J3346" s="966" t="s">
        <v>22125</v>
      </c>
      <c r="K3346" t="s">
        <v>22126</v>
      </c>
      <c r="L3346" t="s">
        <v>22127</v>
      </c>
      <c r="M3346" t="s">
        <v>22125</v>
      </c>
      <c r="N3346" t="s">
        <v>22127</v>
      </c>
    </row>
    <row r="3347" spans="1:14" x14ac:dyDescent="0.25">
      <c r="A3347" s="3">
        <v>3344</v>
      </c>
      <c r="B3347" t="s">
        <v>2559</v>
      </c>
      <c r="C3347" t="s">
        <v>2560</v>
      </c>
      <c r="D3347" t="s">
        <v>2561</v>
      </c>
      <c r="E3347" t="s">
        <v>12</v>
      </c>
      <c r="F3347" t="s">
        <v>2562</v>
      </c>
      <c r="G3347" s="1">
        <v>44172</v>
      </c>
      <c r="H3347" s="1">
        <v>44173</v>
      </c>
      <c r="I3347" s="1">
        <v>45998</v>
      </c>
      <c r="J3347" s="966" t="s">
        <v>22128</v>
      </c>
      <c r="K3347" t="s">
        <v>22129</v>
      </c>
      <c r="L3347" t="s">
        <v>22130</v>
      </c>
      <c r="M3347" t="s">
        <v>22128</v>
      </c>
      <c r="N3347" t="s">
        <v>22130</v>
      </c>
    </row>
    <row r="3348" spans="1:14" x14ac:dyDescent="0.25">
      <c r="A3348" s="3">
        <v>3345</v>
      </c>
      <c r="B3348" t="s">
        <v>2559</v>
      </c>
      <c r="C3348" t="s">
        <v>2560</v>
      </c>
      <c r="D3348" t="s">
        <v>2561</v>
      </c>
      <c r="E3348" t="s">
        <v>12</v>
      </c>
      <c r="F3348" t="s">
        <v>2562</v>
      </c>
      <c r="G3348" s="1">
        <v>44172</v>
      </c>
      <c r="H3348" s="1">
        <v>44173</v>
      </c>
      <c r="I3348" s="1">
        <v>45998</v>
      </c>
      <c r="J3348" s="966" t="s">
        <v>22131</v>
      </c>
      <c r="K3348" t="s">
        <v>22132</v>
      </c>
      <c r="L3348" t="s">
        <v>22133</v>
      </c>
      <c r="M3348" t="s">
        <v>22131</v>
      </c>
      <c r="N3348" t="s">
        <v>22133</v>
      </c>
    </row>
    <row r="3349" spans="1:14" x14ac:dyDescent="0.25">
      <c r="A3349" s="3">
        <v>3346</v>
      </c>
      <c r="B3349" t="s">
        <v>2559</v>
      </c>
      <c r="C3349" t="s">
        <v>2560</v>
      </c>
      <c r="D3349" t="s">
        <v>2561</v>
      </c>
      <c r="E3349" t="s">
        <v>12</v>
      </c>
      <c r="F3349" t="s">
        <v>2562</v>
      </c>
      <c r="G3349" s="1">
        <v>44172</v>
      </c>
      <c r="H3349" s="1">
        <v>44173</v>
      </c>
      <c r="I3349" s="1">
        <v>45998</v>
      </c>
      <c r="J3349" s="966" t="s">
        <v>22134</v>
      </c>
      <c r="K3349" t="s">
        <v>22135</v>
      </c>
      <c r="L3349" t="s">
        <v>22136</v>
      </c>
      <c r="M3349" t="s">
        <v>22134</v>
      </c>
      <c r="N3349" t="s">
        <v>22136</v>
      </c>
    </row>
    <row r="3350" spans="1:14" x14ac:dyDescent="0.25">
      <c r="A3350" s="3">
        <v>3347</v>
      </c>
      <c r="B3350" t="s">
        <v>2559</v>
      </c>
      <c r="C3350" t="s">
        <v>2560</v>
      </c>
      <c r="D3350" t="s">
        <v>2561</v>
      </c>
      <c r="E3350" t="s">
        <v>12</v>
      </c>
      <c r="F3350" t="s">
        <v>2562</v>
      </c>
      <c r="G3350" s="1">
        <v>44172</v>
      </c>
      <c r="H3350" s="1">
        <v>44173</v>
      </c>
      <c r="I3350" s="1">
        <v>45998</v>
      </c>
      <c r="J3350" s="966" t="s">
        <v>22137</v>
      </c>
      <c r="K3350" t="s">
        <v>22138</v>
      </c>
      <c r="L3350" t="s">
        <v>22139</v>
      </c>
      <c r="M3350" t="s">
        <v>22137</v>
      </c>
      <c r="N3350" t="s">
        <v>22139</v>
      </c>
    </row>
    <row r="3351" spans="1:14" x14ac:dyDescent="0.25">
      <c r="A3351" s="3">
        <v>3348</v>
      </c>
      <c r="B3351" t="s">
        <v>2559</v>
      </c>
      <c r="C3351" t="s">
        <v>2560</v>
      </c>
      <c r="D3351" t="s">
        <v>2561</v>
      </c>
      <c r="E3351" t="s">
        <v>12</v>
      </c>
      <c r="F3351" t="s">
        <v>2562</v>
      </c>
      <c r="G3351" s="1">
        <v>44172</v>
      </c>
      <c r="H3351" s="1">
        <v>44173</v>
      </c>
      <c r="I3351" s="1">
        <v>45998</v>
      </c>
      <c r="J3351" s="966" t="s">
        <v>22140</v>
      </c>
      <c r="K3351" t="s">
        <v>22141</v>
      </c>
      <c r="L3351" t="s">
        <v>22142</v>
      </c>
      <c r="M3351" t="s">
        <v>22140</v>
      </c>
      <c r="N3351" t="s">
        <v>22142</v>
      </c>
    </row>
    <row r="3352" spans="1:14" x14ac:dyDescent="0.25">
      <c r="A3352" s="3">
        <v>3349</v>
      </c>
      <c r="B3352" t="s">
        <v>2559</v>
      </c>
      <c r="C3352" t="s">
        <v>2560</v>
      </c>
      <c r="D3352" t="s">
        <v>2561</v>
      </c>
      <c r="E3352" t="s">
        <v>12</v>
      </c>
      <c r="F3352" t="s">
        <v>2562</v>
      </c>
      <c r="G3352" s="1">
        <v>44172</v>
      </c>
      <c r="H3352" s="1">
        <v>44173</v>
      </c>
      <c r="I3352" s="1">
        <v>45998</v>
      </c>
      <c r="J3352" s="966" t="s">
        <v>22143</v>
      </c>
      <c r="K3352" t="s">
        <v>22144</v>
      </c>
      <c r="L3352" t="s">
        <v>22145</v>
      </c>
      <c r="M3352" t="s">
        <v>22143</v>
      </c>
      <c r="N3352" t="s">
        <v>22145</v>
      </c>
    </row>
    <row r="3353" spans="1:14" x14ac:dyDescent="0.25">
      <c r="A3353" s="3">
        <v>3350</v>
      </c>
      <c r="B3353" t="s">
        <v>2563</v>
      </c>
      <c r="C3353" t="s">
        <v>2564</v>
      </c>
      <c r="D3353" t="s">
        <v>2565</v>
      </c>
      <c r="E3353" t="s">
        <v>12</v>
      </c>
      <c r="F3353" t="s">
        <v>2566</v>
      </c>
      <c r="G3353" s="1">
        <v>44172</v>
      </c>
      <c r="H3353" s="1">
        <v>44173</v>
      </c>
      <c r="I3353" s="1">
        <v>45998</v>
      </c>
      <c r="J3353" s="966" t="s">
        <v>22146</v>
      </c>
      <c r="K3353" t="s">
        <v>22147</v>
      </c>
      <c r="L3353" t="s">
        <v>22148</v>
      </c>
      <c r="M3353" t="s">
        <v>22146</v>
      </c>
      <c r="N3353" t="s">
        <v>22148</v>
      </c>
    </row>
    <row r="3354" spans="1:14" x14ac:dyDescent="0.25">
      <c r="A3354" s="3">
        <v>3351</v>
      </c>
      <c r="B3354" t="s">
        <v>2563</v>
      </c>
      <c r="C3354" t="s">
        <v>2564</v>
      </c>
      <c r="D3354" t="s">
        <v>2565</v>
      </c>
      <c r="E3354" t="s">
        <v>12</v>
      </c>
      <c r="F3354" t="s">
        <v>2566</v>
      </c>
      <c r="G3354" s="1">
        <v>44172</v>
      </c>
      <c r="H3354" s="1">
        <v>44173</v>
      </c>
      <c r="I3354" s="1">
        <v>45998</v>
      </c>
      <c r="J3354" s="966" t="s">
        <v>22149</v>
      </c>
      <c r="K3354" t="s">
        <v>22150</v>
      </c>
      <c r="L3354" t="s">
        <v>22151</v>
      </c>
      <c r="M3354" t="s">
        <v>22149</v>
      </c>
      <c r="N3354" t="s">
        <v>22151</v>
      </c>
    </row>
    <row r="3355" spans="1:14" x14ac:dyDescent="0.25">
      <c r="A3355" s="3">
        <v>3352</v>
      </c>
      <c r="B3355" t="s">
        <v>2563</v>
      </c>
      <c r="C3355" t="s">
        <v>2564</v>
      </c>
      <c r="D3355" t="s">
        <v>2565</v>
      </c>
      <c r="E3355" t="s">
        <v>12</v>
      </c>
      <c r="F3355" t="s">
        <v>2566</v>
      </c>
      <c r="G3355" s="1">
        <v>44172</v>
      </c>
      <c r="H3355" s="1">
        <v>44173</v>
      </c>
      <c r="I3355" s="1">
        <v>45998</v>
      </c>
      <c r="J3355" s="966" t="s">
        <v>22152</v>
      </c>
      <c r="K3355" t="s">
        <v>22153</v>
      </c>
      <c r="L3355" t="s">
        <v>22154</v>
      </c>
      <c r="M3355" t="s">
        <v>22152</v>
      </c>
      <c r="N3355" t="s">
        <v>22154</v>
      </c>
    </row>
    <row r="3356" spans="1:14" x14ac:dyDescent="0.25">
      <c r="A3356" s="3">
        <v>3353</v>
      </c>
      <c r="B3356" t="s">
        <v>2563</v>
      </c>
      <c r="C3356" t="s">
        <v>2564</v>
      </c>
      <c r="D3356" t="s">
        <v>2565</v>
      </c>
      <c r="E3356" t="s">
        <v>12</v>
      </c>
      <c r="F3356" t="s">
        <v>2566</v>
      </c>
      <c r="G3356" s="1">
        <v>44172</v>
      </c>
      <c r="H3356" s="1">
        <v>44173</v>
      </c>
      <c r="I3356" s="1">
        <v>45998</v>
      </c>
      <c r="J3356" s="966" t="s">
        <v>22155</v>
      </c>
      <c r="K3356" t="s">
        <v>22156</v>
      </c>
      <c r="L3356" t="s">
        <v>22157</v>
      </c>
      <c r="M3356" t="s">
        <v>22155</v>
      </c>
      <c r="N3356" t="s">
        <v>22157</v>
      </c>
    </row>
    <row r="3357" spans="1:14" x14ac:dyDescent="0.25">
      <c r="A3357" s="3">
        <v>3354</v>
      </c>
      <c r="B3357" t="s">
        <v>2563</v>
      </c>
      <c r="C3357" t="s">
        <v>2564</v>
      </c>
      <c r="D3357" t="s">
        <v>2565</v>
      </c>
      <c r="E3357" t="s">
        <v>12</v>
      </c>
      <c r="F3357" t="s">
        <v>2566</v>
      </c>
      <c r="G3357" s="1">
        <v>44172</v>
      </c>
      <c r="H3357" s="1">
        <v>44173</v>
      </c>
      <c r="I3357" s="1">
        <v>45998</v>
      </c>
      <c r="J3357" s="966" t="s">
        <v>22158</v>
      </c>
      <c r="K3357" t="s">
        <v>22159</v>
      </c>
      <c r="L3357" t="s">
        <v>22160</v>
      </c>
      <c r="M3357" t="s">
        <v>22158</v>
      </c>
      <c r="N3357" t="s">
        <v>22160</v>
      </c>
    </row>
    <row r="3358" spans="1:14" x14ac:dyDescent="0.25">
      <c r="A3358" s="3">
        <v>3355</v>
      </c>
      <c r="B3358" t="s">
        <v>2563</v>
      </c>
      <c r="C3358" t="s">
        <v>2564</v>
      </c>
      <c r="D3358" t="s">
        <v>2565</v>
      </c>
      <c r="E3358" t="s">
        <v>12</v>
      </c>
      <c r="F3358" t="s">
        <v>2566</v>
      </c>
      <c r="G3358" s="1">
        <v>44172</v>
      </c>
      <c r="H3358" s="1">
        <v>44173</v>
      </c>
      <c r="I3358" s="1">
        <v>45998</v>
      </c>
      <c r="J3358" s="966" t="s">
        <v>22161</v>
      </c>
      <c r="K3358" t="s">
        <v>22162</v>
      </c>
      <c r="L3358" t="s">
        <v>22163</v>
      </c>
      <c r="M3358" t="s">
        <v>22161</v>
      </c>
      <c r="N3358" t="s">
        <v>22163</v>
      </c>
    </row>
    <row r="3359" spans="1:14" x14ac:dyDescent="0.25">
      <c r="A3359" s="3">
        <v>3356</v>
      </c>
      <c r="B3359" t="s">
        <v>2563</v>
      </c>
      <c r="C3359" t="s">
        <v>2564</v>
      </c>
      <c r="D3359" t="s">
        <v>2565</v>
      </c>
      <c r="E3359" t="s">
        <v>12</v>
      </c>
      <c r="F3359" t="s">
        <v>2566</v>
      </c>
      <c r="G3359" s="1">
        <v>44172</v>
      </c>
      <c r="H3359" s="1">
        <v>44173</v>
      </c>
      <c r="I3359" s="1">
        <v>45998</v>
      </c>
      <c r="J3359" s="966" t="s">
        <v>22164</v>
      </c>
      <c r="K3359" t="s">
        <v>22165</v>
      </c>
      <c r="L3359" t="s">
        <v>22166</v>
      </c>
      <c r="M3359" t="s">
        <v>22164</v>
      </c>
      <c r="N3359" t="s">
        <v>22166</v>
      </c>
    </row>
    <row r="3360" spans="1:14" x14ac:dyDescent="0.25">
      <c r="A3360" s="3">
        <v>3357</v>
      </c>
      <c r="B3360" t="s">
        <v>2563</v>
      </c>
      <c r="C3360" t="s">
        <v>2564</v>
      </c>
      <c r="D3360" t="s">
        <v>2565</v>
      </c>
      <c r="E3360" t="s">
        <v>12</v>
      </c>
      <c r="F3360" t="s">
        <v>2566</v>
      </c>
      <c r="G3360" s="1">
        <v>44172</v>
      </c>
      <c r="H3360" s="1">
        <v>44173</v>
      </c>
      <c r="I3360" s="1">
        <v>45998</v>
      </c>
      <c r="J3360" s="966" t="s">
        <v>22167</v>
      </c>
      <c r="K3360" t="s">
        <v>22168</v>
      </c>
      <c r="L3360" t="s">
        <v>22169</v>
      </c>
      <c r="M3360" t="s">
        <v>22167</v>
      </c>
      <c r="N3360" t="s">
        <v>22169</v>
      </c>
    </row>
    <row r="3361" spans="1:14" x14ac:dyDescent="0.25">
      <c r="A3361" s="3">
        <v>3358</v>
      </c>
      <c r="B3361" t="s">
        <v>2567</v>
      </c>
      <c r="C3361" t="s">
        <v>2568</v>
      </c>
      <c r="D3361" t="s">
        <v>2410</v>
      </c>
      <c r="E3361" t="s">
        <v>12</v>
      </c>
      <c r="F3361" t="s">
        <v>2569</v>
      </c>
      <c r="G3361" s="1">
        <v>44172</v>
      </c>
      <c r="H3361" s="1">
        <v>44173</v>
      </c>
      <c r="I3361" s="1">
        <v>45998</v>
      </c>
      <c r="J3361" s="966" t="s">
        <v>22170</v>
      </c>
      <c r="K3361" t="s">
        <v>22171</v>
      </c>
      <c r="L3361" t="s">
        <v>22172</v>
      </c>
      <c r="M3361" t="s">
        <v>22170</v>
      </c>
      <c r="N3361" t="s">
        <v>22172</v>
      </c>
    </row>
    <row r="3362" spans="1:14" x14ac:dyDescent="0.25">
      <c r="A3362" s="3">
        <v>3359</v>
      </c>
      <c r="B3362" t="s">
        <v>2567</v>
      </c>
      <c r="C3362" t="s">
        <v>2568</v>
      </c>
      <c r="D3362" t="s">
        <v>2410</v>
      </c>
      <c r="E3362" t="s">
        <v>12</v>
      </c>
      <c r="F3362" t="s">
        <v>2569</v>
      </c>
      <c r="G3362" s="1">
        <v>44172</v>
      </c>
      <c r="H3362" s="1">
        <v>44173</v>
      </c>
      <c r="I3362" s="1">
        <v>45998</v>
      </c>
      <c r="J3362" s="966" t="s">
        <v>22173</v>
      </c>
      <c r="K3362" t="s">
        <v>22174</v>
      </c>
      <c r="L3362" t="s">
        <v>22175</v>
      </c>
      <c r="M3362" t="s">
        <v>22173</v>
      </c>
      <c r="N3362" t="s">
        <v>22175</v>
      </c>
    </row>
    <row r="3363" spans="1:14" x14ac:dyDescent="0.25">
      <c r="A3363" s="3">
        <v>3360</v>
      </c>
      <c r="B3363" t="s">
        <v>2567</v>
      </c>
      <c r="C3363" t="s">
        <v>2568</v>
      </c>
      <c r="D3363" t="s">
        <v>2410</v>
      </c>
      <c r="E3363" t="s">
        <v>12</v>
      </c>
      <c r="F3363" t="s">
        <v>2569</v>
      </c>
      <c r="G3363" s="1">
        <v>44172</v>
      </c>
      <c r="H3363" s="1">
        <v>44173</v>
      </c>
      <c r="I3363" s="1">
        <v>45998</v>
      </c>
      <c r="J3363" s="966" t="s">
        <v>22176</v>
      </c>
      <c r="K3363" t="s">
        <v>22177</v>
      </c>
      <c r="L3363" t="s">
        <v>22178</v>
      </c>
      <c r="M3363" t="s">
        <v>22176</v>
      </c>
      <c r="N3363" t="s">
        <v>22178</v>
      </c>
    </row>
    <row r="3364" spans="1:14" x14ac:dyDescent="0.25">
      <c r="A3364" s="3">
        <v>3361</v>
      </c>
      <c r="B3364" t="s">
        <v>2567</v>
      </c>
      <c r="C3364" t="s">
        <v>2568</v>
      </c>
      <c r="D3364" t="s">
        <v>2410</v>
      </c>
      <c r="E3364" t="s">
        <v>12</v>
      </c>
      <c r="F3364" t="s">
        <v>2569</v>
      </c>
      <c r="G3364" s="1">
        <v>44172</v>
      </c>
      <c r="H3364" s="1">
        <v>44173</v>
      </c>
      <c r="I3364" s="1">
        <v>45998</v>
      </c>
      <c r="J3364" s="966" t="s">
        <v>22179</v>
      </c>
      <c r="K3364" t="s">
        <v>22180</v>
      </c>
      <c r="L3364" t="s">
        <v>22181</v>
      </c>
      <c r="M3364" t="s">
        <v>22179</v>
      </c>
      <c r="N3364" t="s">
        <v>22181</v>
      </c>
    </row>
    <row r="3365" spans="1:14" x14ac:dyDescent="0.25">
      <c r="A3365" s="3">
        <v>3362</v>
      </c>
      <c r="B3365" t="s">
        <v>2567</v>
      </c>
      <c r="C3365" t="s">
        <v>2568</v>
      </c>
      <c r="D3365" t="s">
        <v>2410</v>
      </c>
      <c r="E3365" t="s">
        <v>12</v>
      </c>
      <c r="F3365" t="s">
        <v>2569</v>
      </c>
      <c r="G3365" s="1">
        <v>44172</v>
      </c>
      <c r="H3365" s="1">
        <v>44173</v>
      </c>
      <c r="I3365" s="1">
        <v>45998</v>
      </c>
      <c r="J3365" s="966" t="s">
        <v>22182</v>
      </c>
      <c r="K3365" t="s">
        <v>22183</v>
      </c>
      <c r="L3365" t="s">
        <v>22184</v>
      </c>
      <c r="M3365" t="s">
        <v>22182</v>
      </c>
      <c r="N3365" t="s">
        <v>22184</v>
      </c>
    </row>
    <row r="3366" spans="1:14" x14ac:dyDescent="0.25">
      <c r="A3366" s="3">
        <v>3363</v>
      </c>
      <c r="B3366" t="s">
        <v>2567</v>
      </c>
      <c r="C3366" t="s">
        <v>2568</v>
      </c>
      <c r="D3366" t="s">
        <v>2410</v>
      </c>
      <c r="E3366" t="s">
        <v>12</v>
      </c>
      <c r="F3366" t="s">
        <v>2569</v>
      </c>
      <c r="G3366" s="1">
        <v>44172</v>
      </c>
      <c r="H3366" s="1">
        <v>44173</v>
      </c>
      <c r="I3366" s="1">
        <v>45998</v>
      </c>
      <c r="J3366" s="966" t="s">
        <v>22185</v>
      </c>
      <c r="K3366" t="s">
        <v>22186</v>
      </c>
      <c r="L3366" t="s">
        <v>22187</v>
      </c>
      <c r="M3366" t="s">
        <v>22185</v>
      </c>
      <c r="N3366" t="s">
        <v>22187</v>
      </c>
    </row>
    <row r="3367" spans="1:14" x14ac:dyDescent="0.25">
      <c r="A3367" s="3">
        <v>3364</v>
      </c>
      <c r="B3367" t="s">
        <v>2567</v>
      </c>
      <c r="C3367" t="s">
        <v>2568</v>
      </c>
      <c r="D3367" t="s">
        <v>2410</v>
      </c>
      <c r="E3367" t="s">
        <v>12</v>
      </c>
      <c r="F3367" t="s">
        <v>2569</v>
      </c>
      <c r="G3367" s="1">
        <v>44172</v>
      </c>
      <c r="H3367" s="1">
        <v>44173</v>
      </c>
      <c r="I3367" s="1">
        <v>45998</v>
      </c>
      <c r="J3367" s="966" t="s">
        <v>22188</v>
      </c>
      <c r="K3367" t="s">
        <v>22189</v>
      </c>
      <c r="L3367" t="s">
        <v>22190</v>
      </c>
      <c r="M3367" t="s">
        <v>22188</v>
      </c>
      <c r="N3367" t="s">
        <v>22190</v>
      </c>
    </row>
    <row r="3368" spans="1:14" x14ac:dyDescent="0.25">
      <c r="A3368" s="3">
        <v>3365</v>
      </c>
      <c r="B3368" t="s">
        <v>2567</v>
      </c>
      <c r="C3368" t="s">
        <v>2568</v>
      </c>
      <c r="D3368" t="s">
        <v>2410</v>
      </c>
      <c r="E3368" t="s">
        <v>12</v>
      </c>
      <c r="F3368" t="s">
        <v>2569</v>
      </c>
      <c r="G3368" s="1">
        <v>44172</v>
      </c>
      <c r="H3368" s="1">
        <v>44173</v>
      </c>
      <c r="I3368" s="1">
        <v>45998</v>
      </c>
      <c r="J3368" s="966" t="s">
        <v>22191</v>
      </c>
      <c r="K3368" t="s">
        <v>22192</v>
      </c>
      <c r="L3368" t="s">
        <v>22193</v>
      </c>
      <c r="M3368" t="s">
        <v>22191</v>
      </c>
      <c r="N3368" t="s">
        <v>22193</v>
      </c>
    </row>
    <row r="3369" spans="1:14" x14ac:dyDescent="0.25">
      <c r="A3369" s="3">
        <v>3366</v>
      </c>
      <c r="B3369" t="s">
        <v>2567</v>
      </c>
      <c r="C3369" t="s">
        <v>2568</v>
      </c>
      <c r="D3369" t="s">
        <v>2410</v>
      </c>
      <c r="E3369" t="s">
        <v>12</v>
      </c>
      <c r="F3369" t="s">
        <v>2569</v>
      </c>
      <c r="G3369" s="1">
        <v>44172</v>
      </c>
      <c r="H3369" s="1">
        <v>44173</v>
      </c>
      <c r="I3369" s="1">
        <v>45998</v>
      </c>
      <c r="J3369" s="966" t="s">
        <v>22194</v>
      </c>
      <c r="K3369" t="s">
        <v>22195</v>
      </c>
      <c r="L3369" t="s">
        <v>22196</v>
      </c>
      <c r="M3369" t="s">
        <v>22194</v>
      </c>
      <c r="N3369" t="s">
        <v>22196</v>
      </c>
    </row>
    <row r="3370" spans="1:14" x14ac:dyDescent="0.25">
      <c r="A3370" s="3">
        <v>3367</v>
      </c>
      <c r="B3370" t="s">
        <v>2567</v>
      </c>
      <c r="C3370" t="s">
        <v>2568</v>
      </c>
      <c r="D3370" t="s">
        <v>2410</v>
      </c>
      <c r="E3370" t="s">
        <v>12</v>
      </c>
      <c r="F3370" t="s">
        <v>2569</v>
      </c>
      <c r="G3370" s="1">
        <v>44172</v>
      </c>
      <c r="H3370" s="1">
        <v>44173</v>
      </c>
      <c r="I3370" s="1">
        <v>45998</v>
      </c>
      <c r="J3370" s="966" t="s">
        <v>22197</v>
      </c>
      <c r="K3370" t="s">
        <v>22198</v>
      </c>
      <c r="L3370" t="s">
        <v>22199</v>
      </c>
      <c r="M3370" t="s">
        <v>22197</v>
      </c>
      <c r="N3370" t="s">
        <v>22199</v>
      </c>
    </row>
    <row r="3371" spans="1:14" x14ac:dyDescent="0.25">
      <c r="A3371" s="3">
        <v>3368</v>
      </c>
      <c r="B3371" t="s">
        <v>2567</v>
      </c>
      <c r="C3371" t="s">
        <v>2568</v>
      </c>
      <c r="D3371" t="s">
        <v>2410</v>
      </c>
      <c r="E3371" t="s">
        <v>12</v>
      </c>
      <c r="F3371" t="s">
        <v>2569</v>
      </c>
      <c r="G3371" s="1">
        <v>44172</v>
      </c>
      <c r="H3371" s="1">
        <v>44173</v>
      </c>
      <c r="I3371" s="1">
        <v>45998</v>
      </c>
      <c r="J3371" s="966" t="s">
        <v>22200</v>
      </c>
      <c r="K3371" t="s">
        <v>22201</v>
      </c>
      <c r="L3371" t="s">
        <v>22202</v>
      </c>
      <c r="M3371" t="s">
        <v>22200</v>
      </c>
      <c r="N3371" t="s">
        <v>22202</v>
      </c>
    </row>
    <row r="3372" spans="1:14" x14ac:dyDescent="0.25">
      <c r="A3372" s="3">
        <v>3369</v>
      </c>
      <c r="B3372" t="s">
        <v>2567</v>
      </c>
      <c r="C3372" t="s">
        <v>2568</v>
      </c>
      <c r="D3372" t="s">
        <v>2410</v>
      </c>
      <c r="E3372" t="s">
        <v>12</v>
      </c>
      <c r="F3372" t="s">
        <v>2569</v>
      </c>
      <c r="G3372" s="1">
        <v>44172</v>
      </c>
      <c r="H3372" s="1">
        <v>44173</v>
      </c>
      <c r="I3372" s="1">
        <v>45998</v>
      </c>
      <c r="J3372" s="966" t="s">
        <v>22203</v>
      </c>
      <c r="K3372" t="s">
        <v>22204</v>
      </c>
      <c r="L3372" t="s">
        <v>22205</v>
      </c>
      <c r="M3372" t="s">
        <v>22203</v>
      </c>
      <c r="N3372" t="s">
        <v>22205</v>
      </c>
    </row>
    <row r="3373" spans="1:14" x14ac:dyDescent="0.25">
      <c r="A3373" s="3">
        <v>3370</v>
      </c>
      <c r="B3373" t="s">
        <v>2567</v>
      </c>
      <c r="C3373" t="s">
        <v>2568</v>
      </c>
      <c r="D3373" t="s">
        <v>2410</v>
      </c>
      <c r="E3373" t="s">
        <v>12</v>
      </c>
      <c r="F3373" t="s">
        <v>2569</v>
      </c>
      <c r="G3373" s="1">
        <v>44172</v>
      </c>
      <c r="H3373" s="1">
        <v>44173</v>
      </c>
      <c r="I3373" s="1">
        <v>45998</v>
      </c>
      <c r="J3373" s="966" t="s">
        <v>22206</v>
      </c>
      <c r="K3373" t="s">
        <v>22207</v>
      </c>
      <c r="L3373" t="s">
        <v>22208</v>
      </c>
      <c r="M3373" t="s">
        <v>22206</v>
      </c>
      <c r="N3373" t="s">
        <v>22208</v>
      </c>
    </row>
    <row r="3374" spans="1:14" x14ac:dyDescent="0.25">
      <c r="A3374" s="3">
        <v>3371</v>
      </c>
      <c r="B3374" t="s">
        <v>2567</v>
      </c>
      <c r="C3374" t="s">
        <v>2568</v>
      </c>
      <c r="D3374" t="s">
        <v>2410</v>
      </c>
      <c r="E3374" t="s">
        <v>12</v>
      </c>
      <c r="F3374" t="s">
        <v>2569</v>
      </c>
      <c r="G3374" s="1">
        <v>44172</v>
      </c>
      <c r="H3374" s="1">
        <v>44173</v>
      </c>
      <c r="I3374" s="1">
        <v>45998</v>
      </c>
      <c r="J3374" s="966" t="s">
        <v>22209</v>
      </c>
      <c r="K3374" t="s">
        <v>22210</v>
      </c>
      <c r="L3374" t="s">
        <v>22211</v>
      </c>
      <c r="M3374" t="s">
        <v>22209</v>
      </c>
      <c r="N3374" t="s">
        <v>22211</v>
      </c>
    </row>
    <row r="3375" spans="1:14" x14ac:dyDescent="0.25">
      <c r="A3375" s="3">
        <v>3372</v>
      </c>
      <c r="B3375" t="s">
        <v>2567</v>
      </c>
      <c r="C3375" t="s">
        <v>2568</v>
      </c>
      <c r="D3375" t="s">
        <v>2410</v>
      </c>
      <c r="E3375" t="s">
        <v>12</v>
      </c>
      <c r="F3375" t="s">
        <v>2569</v>
      </c>
      <c r="G3375" s="1">
        <v>44172</v>
      </c>
      <c r="H3375" s="1">
        <v>44173</v>
      </c>
      <c r="I3375" s="1">
        <v>45998</v>
      </c>
      <c r="J3375" s="966" t="s">
        <v>22212</v>
      </c>
      <c r="K3375" t="s">
        <v>22213</v>
      </c>
      <c r="L3375" t="s">
        <v>22214</v>
      </c>
      <c r="M3375" t="s">
        <v>22212</v>
      </c>
      <c r="N3375" t="s">
        <v>22214</v>
      </c>
    </row>
    <row r="3376" spans="1:14" x14ac:dyDescent="0.25">
      <c r="A3376" s="3">
        <v>3373</v>
      </c>
      <c r="B3376" t="s">
        <v>2415</v>
      </c>
      <c r="C3376" t="s">
        <v>2416</v>
      </c>
      <c r="D3376" t="s">
        <v>2417</v>
      </c>
      <c r="E3376" t="s">
        <v>12</v>
      </c>
      <c r="F3376" t="s">
        <v>2418</v>
      </c>
      <c r="G3376" s="1">
        <v>44144</v>
      </c>
      <c r="H3376" s="1">
        <v>44170</v>
      </c>
      <c r="I3376" s="1">
        <v>45264</v>
      </c>
      <c r="J3376" s="966" t="s">
        <v>6706</v>
      </c>
      <c r="K3376" t="s">
        <v>6708</v>
      </c>
      <c r="L3376" t="s">
        <v>6707</v>
      </c>
      <c r="M3376" t="s">
        <v>6706</v>
      </c>
      <c r="N3376" t="s">
        <v>6707</v>
      </c>
    </row>
    <row r="3377" spans="1:14" x14ac:dyDescent="0.25">
      <c r="A3377" s="3">
        <v>3374</v>
      </c>
      <c r="B3377" t="s">
        <v>2544</v>
      </c>
      <c r="C3377" t="s">
        <v>2545</v>
      </c>
      <c r="D3377" t="s">
        <v>2464</v>
      </c>
      <c r="E3377" t="s">
        <v>12</v>
      </c>
      <c r="F3377" t="s">
        <v>2546</v>
      </c>
      <c r="G3377" s="1">
        <v>44158</v>
      </c>
      <c r="H3377" s="1">
        <v>44164</v>
      </c>
      <c r="I3377" s="1">
        <v>44528</v>
      </c>
      <c r="J3377" s="966" t="s">
        <v>6825</v>
      </c>
      <c r="K3377" t="s">
        <v>6827</v>
      </c>
      <c r="L3377" t="s">
        <v>6826</v>
      </c>
      <c r="M3377" t="s">
        <v>6825</v>
      </c>
      <c r="N3377" t="s">
        <v>6826</v>
      </c>
    </row>
    <row r="3378" spans="1:14" x14ac:dyDescent="0.25">
      <c r="A3378" s="3">
        <v>3375</v>
      </c>
      <c r="B3378" t="s">
        <v>2574</v>
      </c>
      <c r="C3378" t="s">
        <v>2575</v>
      </c>
      <c r="D3378" t="s">
        <v>2576</v>
      </c>
      <c r="E3378" t="s">
        <v>12</v>
      </c>
      <c r="F3378" t="s">
        <v>2577</v>
      </c>
      <c r="G3378" s="1">
        <v>44155</v>
      </c>
      <c r="H3378" s="1">
        <v>44156</v>
      </c>
      <c r="I3378" s="1">
        <v>44885</v>
      </c>
      <c r="J3378" s="966" t="s">
        <v>16494</v>
      </c>
      <c r="K3378" t="s">
        <v>16495</v>
      </c>
      <c r="L3378" t="s">
        <v>16496</v>
      </c>
      <c r="M3378" t="s">
        <v>16494</v>
      </c>
      <c r="N3378" t="s">
        <v>16496</v>
      </c>
    </row>
    <row r="3379" spans="1:14" x14ac:dyDescent="0.25">
      <c r="A3379" s="3">
        <v>3376</v>
      </c>
      <c r="B3379" t="s">
        <v>2574</v>
      </c>
      <c r="C3379" t="s">
        <v>2575</v>
      </c>
      <c r="D3379" t="s">
        <v>2576</v>
      </c>
      <c r="E3379" t="s">
        <v>12</v>
      </c>
      <c r="F3379" t="s">
        <v>2577</v>
      </c>
      <c r="G3379" s="1">
        <v>44155</v>
      </c>
      <c r="H3379" s="1">
        <v>44156</v>
      </c>
      <c r="I3379" s="1">
        <v>44885</v>
      </c>
      <c r="J3379" s="966" t="s">
        <v>16494</v>
      </c>
      <c r="K3379" t="s">
        <v>16495</v>
      </c>
      <c r="L3379" t="s">
        <v>16496</v>
      </c>
      <c r="M3379" t="s">
        <v>16494</v>
      </c>
      <c r="N3379" t="s">
        <v>16496</v>
      </c>
    </row>
    <row r="3380" spans="1:14" x14ac:dyDescent="0.25">
      <c r="A3380" s="3">
        <v>3377</v>
      </c>
      <c r="B3380" t="s">
        <v>2574</v>
      </c>
      <c r="C3380" t="s">
        <v>2575</v>
      </c>
      <c r="D3380" t="s">
        <v>2576</v>
      </c>
      <c r="E3380" t="s">
        <v>12</v>
      </c>
      <c r="F3380" t="s">
        <v>2577</v>
      </c>
      <c r="G3380" s="1">
        <v>44155</v>
      </c>
      <c r="H3380" s="1">
        <v>44156</v>
      </c>
      <c r="I3380" s="1">
        <v>44885</v>
      </c>
      <c r="J3380" s="966" t="s">
        <v>16500</v>
      </c>
      <c r="K3380" t="s">
        <v>16498</v>
      </c>
      <c r="L3380" t="s">
        <v>16499</v>
      </c>
      <c r="M3380" t="s">
        <v>16497</v>
      </c>
      <c r="N3380" t="s">
        <v>16499</v>
      </c>
    </row>
    <row r="3381" spans="1:14" x14ac:dyDescent="0.25">
      <c r="A3381" s="3">
        <v>3378</v>
      </c>
      <c r="B3381" t="s">
        <v>2574</v>
      </c>
      <c r="C3381" t="s">
        <v>2575</v>
      </c>
      <c r="D3381" t="s">
        <v>2576</v>
      </c>
      <c r="E3381" t="s">
        <v>12</v>
      </c>
      <c r="F3381" t="s">
        <v>2577</v>
      </c>
      <c r="G3381" s="1">
        <v>44155</v>
      </c>
      <c r="H3381" s="1">
        <v>44156</v>
      </c>
      <c r="I3381" s="1">
        <v>44885</v>
      </c>
      <c r="J3381" s="966" t="s">
        <v>16500</v>
      </c>
      <c r="K3381" t="s">
        <v>16498</v>
      </c>
      <c r="L3381" t="s">
        <v>16499</v>
      </c>
      <c r="M3381" t="s">
        <v>16500</v>
      </c>
      <c r="N3381" t="s">
        <v>16499</v>
      </c>
    </row>
    <row r="3382" spans="1:14" x14ac:dyDescent="0.25">
      <c r="A3382" s="3">
        <v>3379</v>
      </c>
      <c r="B3382" t="s">
        <v>2574</v>
      </c>
      <c r="C3382" t="s">
        <v>2575</v>
      </c>
      <c r="D3382" t="s">
        <v>2576</v>
      </c>
      <c r="E3382" t="s">
        <v>12</v>
      </c>
      <c r="F3382" t="s">
        <v>2577</v>
      </c>
      <c r="G3382" s="1">
        <v>44155</v>
      </c>
      <c r="H3382" s="1">
        <v>44156</v>
      </c>
      <c r="I3382" s="1">
        <v>44885</v>
      </c>
      <c r="J3382" s="966" t="s">
        <v>16504</v>
      </c>
      <c r="K3382" t="s">
        <v>16502</v>
      </c>
      <c r="L3382" t="s">
        <v>16503</v>
      </c>
      <c r="M3382" t="s">
        <v>16501</v>
      </c>
      <c r="N3382" t="s">
        <v>16503</v>
      </c>
    </row>
    <row r="3383" spans="1:14" x14ac:dyDescent="0.25">
      <c r="A3383" s="3">
        <v>3380</v>
      </c>
      <c r="B3383" t="s">
        <v>2574</v>
      </c>
      <c r="C3383" t="s">
        <v>2575</v>
      </c>
      <c r="D3383" t="s">
        <v>2576</v>
      </c>
      <c r="E3383" t="s">
        <v>12</v>
      </c>
      <c r="F3383" t="s">
        <v>2577</v>
      </c>
      <c r="G3383" s="1">
        <v>44155</v>
      </c>
      <c r="H3383" s="1">
        <v>44156</v>
      </c>
      <c r="I3383" s="1">
        <v>44885</v>
      </c>
      <c r="J3383" s="966" t="s">
        <v>16504</v>
      </c>
      <c r="K3383" t="s">
        <v>16502</v>
      </c>
      <c r="L3383" t="s">
        <v>16503</v>
      </c>
      <c r="M3383" t="s">
        <v>16504</v>
      </c>
      <c r="N3383" t="s">
        <v>16503</v>
      </c>
    </row>
    <row r="3384" spans="1:14" x14ac:dyDescent="0.25">
      <c r="A3384" s="3">
        <v>3381</v>
      </c>
      <c r="B3384" t="s">
        <v>2574</v>
      </c>
      <c r="C3384" t="s">
        <v>2575</v>
      </c>
      <c r="D3384" t="s">
        <v>2576</v>
      </c>
      <c r="E3384" t="s">
        <v>12</v>
      </c>
      <c r="F3384" t="s">
        <v>2577</v>
      </c>
      <c r="G3384" s="1">
        <v>44155</v>
      </c>
      <c r="H3384" s="1">
        <v>44156</v>
      </c>
      <c r="I3384" s="1">
        <v>44885</v>
      </c>
      <c r="J3384" s="966" t="s">
        <v>16508</v>
      </c>
      <c r="K3384" t="s">
        <v>16506</v>
      </c>
      <c r="L3384" t="s">
        <v>16507</v>
      </c>
      <c r="M3384" t="s">
        <v>16505</v>
      </c>
      <c r="N3384" t="s">
        <v>16507</v>
      </c>
    </row>
    <row r="3385" spans="1:14" x14ac:dyDescent="0.25">
      <c r="A3385" s="3">
        <v>3382</v>
      </c>
      <c r="B3385" t="s">
        <v>2574</v>
      </c>
      <c r="C3385" t="s">
        <v>2575</v>
      </c>
      <c r="D3385" t="s">
        <v>2576</v>
      </c>
      <c r="E3385" t="s">
        <v>12</v>
      </c>
      <c r="F3385" t="s">
        <v>2577</v>
      </c>
      <c r="G3385" s="1">
        <v>44155</v>
      </c>
      <c r="H3385" s="1">
        <v>44156</v>
      </c>
      <c r="I3385" s="1">
        <v>44885</v>
      </c>
      <c r="J3385" s="966" t="s">
        <v>16508</v>
      </c>
      <c r="K3385" t="s">
        <v>16506</v>
      </c>
      <c r="L3385" t="s">
        <v>16507</v>
      </c>
      <c r="M3385" t="s">
        <v>16508</v>
      </c>
      <c r="N3385" t="s">
        <v>16507</v>
      </c>
    </row>
    <row r="3386" spans="1:14" x14ac:dyDescent="0.25">
      <c r="A3386" s="3">
        <v>3383</v>
      </c>
      <c r="B3386" t="s">
        <v>2574</v>
      </c>
      <c r="C3386" t="s">
        <v>2575</v>
      </c>
      <c r="D3386" t="s">
        <v>2576</v>
      </c>
      <c r="E3386" t="s">
        <v>12</v>
      </c>
      <c r="F3386" t="s">
        <v>2577</v>
      </c>
      <c r="G3386" s="1">
        <v>44155</v>
      </c>
      <c r="H3386" s="1">
        <v>44156</v>
      </c>
      <c r="I3386" s="1">
        <v>44885</v>
      </c>
      <c r="J3386" s="966" t="s">
        <v>16508</v>
      </c>
      <c r="K3386" t="s">
        <v>16506</v>
      </c>
      <c r="L3386" t="s">
        <v>16507</v>
      </c>
      <c r="M3386" t="s">
        <v>16505</v>
      </c>
      <c r="N3386" t="s">
        <v>16507</v>
      </c>
    </row>
    <row r="3387" spans="1:14" x14ac:dyDescent="0.25">
      <c r="A3387" s="3">
        <v>3384</v>
      </c>
      <c r="B3387" t="s">
        <v>2481</v>
      </c>
      <c r="C3387" t="s">
        <v>2482</v>
      </c>
      <c r="D3387" t="s">
        <v>2483</v>
      </c>
      <c r="E3387" t="s">
        <v>12</v>
      </c>
      <c r="F3387" t="s">
        <v>2484</v>
      </c>
      <c r="G3387" s="1">
        <v>44151</v>
      </c>
      <c r="H3387" s="1">
        <v>44177</v>
      </c>
      <c r="I3387" s="1">
        <v>45271</v>
      </c>
      <c r="J3387" s="966" t="s">
        <v>5525</v>
      </c>
      <c r="K3387" t="s">
        <v>5527</v>
      </c>
      <c r="L3387" t="s">
        <v>5526</v>
      </c>
      <c r="M3387" t="s">
        <v>5525</v>
      </c>
      <c r="N3387" t="s">
        <v>5526</v>
      </c>
    </row>
    <row r="3388" spans="1:14" x14ac:dyDescent="0.25">
      <c r="A3388" s="3">
        <v>3385</v>
      </c>
      <c r="B3388" t="s">
        <v>2602</v>
      </c>
      <c r="C3388" t="s">
        <v>2603</v>
      </c>
      <c r="D3388" t="s">
        <v>2604</v>
      </c>
      <c r="E3388" t="s">
        <v>12</v>
      </c>
      <c r="F3388" t="s">
        <v>2605</v>
      </c>
      <c r="G3388" s="1">
        <v>44166</v>
      </c>
      <c r="H3388" s="1">
        <v>44169</v>
      </c>
      <c r="I3388" s="1">
        <v>45263</v>
      </c>
      <c r="J3388" s="966" t="s">
        <v>11812</v>
      </c>
      <c r="K3388" t="s">
        <v>11814</v>
      </c>
      <c r="L3388" t="s">
        <v>11813</v>
      </c>
      <c r="M3388" t="s">
        <v>11812</v>
      </c>
      <c r="N3388" t="s">
        <v>11813</v>
      </c>
    </row>
    <row r="3389" spans="1:14" x14ac:dyDescent="0.25">
      <c r="A3389" s="3">
        <v>3386</v>
      </c>
      <c r="B3389" t="s">
        <v>2606</v>
      </c>
      <c r="C3389" t="s">
        <v>2607</v>
      </c>
      <c r="D3389" t="s">
        <v>2608</v>
      </c>
      <c r="E3389" t="s">
        <v>12</v>
      </c>
      <c r="F3389" t="s">
        <v>2609</v>
      </c>
      <c r="G3389" s="1">
        <v>44166</v>
      </c>
      <c r="H3389" s="1">
        <v>44169</v>
      </c>
      <c r="I3389" s="1">
        <v>45263</v>
      </c>
      <c r="J3389" s="966" t="s">
        <v>11817</v>
      </c>
      <c r="K3389" t="s">
        <v>11819</v>
      </c>
      <c r="L3389" t="s">
        <v>11818</v>
      </c>
      <c r="M3389" t="s">
        <v>11817</v>
      </c>
      <c r="N3389" t="s">
        <v>11818</v>
      </c>
    </row>
    <row r="3390" spans="1:14" x14ac:dyDescent="0.25">
      <c r="A3390" s="3">
        <v>3387</v>
      </c>
      <c r="B3390" t="s">
        <v>2489</v>
      </c>
      <c r="C3390" t="s">
        <v>2490</v>
      </c>
      <c r="D3390" t="s">
        <v>2491</v>
      </c>
      <c r="E3390" t="s">
        <v>12</v>
      </c>
      <c r="F3390" t="s">
        <v>2492</v>
      </c>
      <c r="G3390" s="1">
        <v>44154</v>
      </c>
      <c r="H3390" s="1">
        <v>44156</v>
      </c>
      <c r="I3390" s="1">
        <v>45250</v>
      </c>
      <c r="J3390" s="966" t="s">
        <v>5371</v>
      </c>
      <c r="K3390" t="s">
        <v>5373</v>
      </c>
      <c r="L3390" t="s">
        <v>5372</v>
      </c>
      <c r="M3390" t="s">
        <v>5371</v>
      </c>
      <c r="N3390" t="s">
        <v>5372</v>
      </c>
    </row>
    <row r="3391" spans="1:14" x14ac:dyDescent="0.25">
      <c r="A3391" s="3">
        <v>3388</v>
      </c>
      <c r="B3391" t="s">
        <v>2489</v>
      </c>
      <c r="C3391" t="s">
        <v>2490</v>
      </c>
      <c r="D3391" t="s">
        <v>2491</v>
      </c>
      <c r="E3391" t="s">
        <v>12</v>
      </c>
      <c r="F3391" t="s">
        <v>2492</v>
      </c>
      <c r="G3391" s="1">
        <v>44154</v>
      </c>
      <c r="H3391" s="1">
        <v>44156</v>
      </c>
      <c r="I3391" s="1">
        <v>45250</v>
      </c>
      <c r="J3391" s="966" t="s">
        <v>5371</v>
      </c>
      <c r="K3391" t="s">
        <v>5373</v>
      </c>
      <c r="L3391" t="s">
        <v>5372</v>
      </c>
      <c r="M3391" t="s">
        <v>5371</v>
      </c>
      <c r="N3391" t="s">
        <v>5372</v>
      </c>
    </row>
    <row r="3392" spans="1:14" x14ac:dyDescent="0.25">
      <c r="A3392" s="3">
        <v>3389</v>
      </c>
      <c r="B3392" t="s">
        <v>2489</v>
      </c>
      <c r="C3392" t="s">
        <v>2490</v>
      </c>
      <c r="D3392" t="s">
        <v>2491</v>
      </c>
      <c r="E3392" t="s">
        <v>12</v>
      </c>
      <c r="F3392" t="s">
        <v>2492</v>
      </c>
      <c r="G3392" s="1">
        <v>44154</v>
      </c>
      <c r="H3392" s="1">
        <v>44156</v>
      </c>
      <c r="I3392" s="1">
        <v>45250</v>
      </c>
      <c r="J3392" s="966" t="s">
        <v>5371</v>
      </c>
      <c r="K3392" t="s">
        <v>5373</v>
      </c>
      <c r="L3392" t="s">
        <v>5372</v>
      </c>
      <c r="M3392" t="s">
        <v>5371</v>
      </c>
      <c r="N3392" t="s">
        <v>5372</v>
      </c>
    </row>
    <row r="3393" spans="1:14" x14ac:dyDescent="0.25">
      <c r="A3393" s="3">
        <v>3390</v>
      </c>
      <c r="B3393" t="s">
        <v>2610</v>
      </c>
      <c r="C3393" t="s">
        <v>2611</v>
      </c>
      <c r="D3393" t="s">
        <v>2612</v>
      </c>
      <c r="E3393" t="s">
        <v>12</v>
      </c>
      <c r="F3393" t="s">
        <v>2613</v>
      </c>
      <c r="G3393" s="1">
        <v>44166</v>
      </c>
      <c r="H3393" s="1">
        <v>44180</v>
      </c>
      <c r="I3393" s="1">
        <v>45274</v>
      </c>
      <c r="J3393" s="966" t="s">
        <v>11823</v>
      </c>
      <c r="K3393" t="s">
        <v>11825</v>
      </c>
      <c r="L3393" t="s">
        <v>11824</v>
      </c>
      <c r="M3393" t="s">
        <v>11823</v>
      </c>
      <c r="N3393" t="s">
        <v>11824</v>
      </c>
    </row>
    <row r="3394" spans="1:14" x14ac:dyDescent="0.25">
      <c r="A3394" s="3">
        <v>3391</v>
      </c>
      <c r="B3394" t="s">
        <v>2551</v>
      </c>
      <c r="C3394" t="s">
        <v>2552</v>
      </c>
      <c r="D3394" t="s">
        <v>2553</v>
      </c>
      <c r="E3394" t="s">
        <v>12</v>
      </c>
      <c r="F3394" t="s">
        <v>2554</v>
      </c>
      <c r="G3394" s="1">
        <v>44166</v>
      </c>
      <c r="H3394" s="1">
        <v>44170</v>
      </c>
      <c r="I3394" s="1">
        <v>45264</v>
      </c>
      <c r="J3394" s="966" t="s">
        <v>9649</v>
      </c>
      <c r="K3394" t="s">
        <v>9651</v>
      </c>
      <c r="L3394" t="s">
        <v>9650</v>
      </c>
      <c r="M3394" t="s">
        <v>9649</v>
      </c>
      <c r="N3394" t="s">
        <v>9650</v>
      </c>
    </row>
    <row r="3395" spans="1:14" x14ac:dyDescent="0.25">
      <c r="A3395" s="3">
        <v>3392</v>
      </c>
      <c r="B3395" t="s">
        <v>2614</v>
      </c>
      <c r="C3395" t="s">
        <v>2615</v>
      </c>
      <c r="D3395" t="s">
        <v>2616</v>
      </c>
      <c r="E3395" t="s">
        <v>12</v>
      </c>
      <c r="F3395" t="s">
        <v>2617</v>
      </c>
      <c r="G3395" s="1">
        <v>44166</v>
      </c>
      <c r="H3395" s="1">
        <v>44180</v>
      </c>
      <c r="I3395" s="1">
        <v>45274</v>
      </c>
      <c r="J3395" s="966" t="s">
        <v>11826</v>
      </c>
      <c r="K3395" t="s">
        <v>11828</v>
      </c>
      <c r="L3395" t="s">
        <v>11827</v>
      </c>
      <c r="M3395" t="s">
        <v>11826</v>
      </c>
      <c r="N3395" t="s">
        <v>11827</v>
      </c>
    </row>
    <row r="3396" spans="1:14" x14ac:dyDescent="0.25">
      <c r="A3396" s="3">
        <v>3393</v>
      </c>
      <c r="B3396" t="s">
        <v>2477</v>
      </c>
      <c r="C3396" t="s">
        <v>2478</v>
      </c>
      <c r="D3396" t="s">
        <v>2479</v>
      </c>
      <c r="E3396" t="s">
        <v>12</v>
      </c>
      <c r="F3396" t="s">
        <v>2480</v>
      </c>
      <c r="G3396" s="1">
        <v>44144</v>
      </c>
      <c r="H3396" s="1">
        <v>44175</v>
      </c>
      <c r="I3396" s="1">
        <v>45269</v>
      </c>
      <c r="J3396" s="966" t="s">
        <v>10121</v>
      </c>
      <c r="K3396" t="s">
        <v>10123</v>
      </c>
      <c r="L3396" t="s">
        <v>10122</v>
      </c>
      <c r="M3396" t="s">
        <v>10121</v>
      </c>
      <c r="N3396" t="s">
        <v>10122</v>
      </c>
    </row>
    <row r="3397" spans="1:14" x14ac:dyDescent="0.25">
      <c r="A3397" s="3">
        <v>3394</v>
      </c>
      <c r="B3397" t="s">
        <v>2477</v>
      </c>
      <c r="C3397" t="s">
        <v>2478</v>
      </c>
      <c r="D3397" t="s">
        <v>2479</v>
      </c>
      <c r="E3397" t="s">
        <v>12</v>
      </c>
      <c r="F3397" t="s">
        <v>2480</v>
      </c>
      <c r="G3397" s="1">
        <v>44144</v>
      </c>
      <c r="H3397" s="1">
        <v>44175</v>
      </c>
      <c r="I3397" s="1">
        <v>45269</v>
      </c>
      <c r="J3397" s="966" t="s">
        <v>10132</v>
      </c>
      <c r="K3397" t="s">
        <v>10134</v>
      </c>
      <c r="L3397" t="s">
        <v>10133</v>
      </c>
      <c r="M3397" t="s">
        <v>10132</v>
      </c>
      <c r="N3397" t="s">
        <v>10133</v>
      </c>
    </row>
    <row r="3398" spans="1:14" x14ac:dyDescent="0.25">
      <c r="A3398" s="3">
        <v>3395</v>
      </c>
      <c r="B3398" t="s">
        <v>2477</v>
      </c>
      <c r="C3398" t="s">
        <v>2478</v>
      </c>
      <c r="D3398" t="s">
        <v>2479</v>
      </c>
      <c r="E3398" t="s">
        <v>12</v>
      </c>
      <c r="F3398" t="s">
        <v>2480</v>
      </c>
      <c r="G3398" s="1">
        <v>44144</v>
      </c>
      <c r="H3398" s="1">
        <v>44175</v>
      </c>
      <c r="I3398" s="1">
        <v>45269</v>
      </c>
      <c r="J3398" s="966" t="s">
        <v>10138</v>
      </c>
      <c r="K3398" t="s">
        <v>10140</v>
      </c>
      <c r="L3398" t="s">
        <v>10139</v>
      </c>
      <c r="M3398" t="s">
        <v>10138</v>
      </c>
      <c r="N3398" t="s">
        <v>10139</v>
      </c>
    </row>
    <row r="3399" spans="1:14" x14ac:dyDescent="0.25">
      <c r="A3399" s="3">
        <v>3396</v>
      </c>
      <c r="B3399" t="s">
        <v>2477</v>
      </c>
      <c r="C3399" t="s">
        <v>2478</v>
      </c>
      <c r="D3399" t="s">
        <v>2479</v>
      </c>
      <c r="E3399" t="s">
        <v>12</v>
      </c>
      <c r="F3399" t="s">
        <v>2480</v>
      </c>
      <c r="G3399" s="1">
        <v>44144</v>
      </c>
      <c r="H3399" s="1">
        <v>44175</v>
      </c>
      <c r="I3399" s="1">
        <v>45269</v>
      </c>
      <c r="J3399" s="966" t="s">
        <v>10144</v>
      </c>
      <c r="K3399" t="s">
        <v>10146</v>
      </c>
      <c r="L3399" t="s">
        <v>10145</v>
      </c>
      <c r="M3399" t="s">
        <v>10144</v>
      </c>
      <c r="N3399" t="s">
        <v>10145</v>
      </c>
    </row>
    <row r="3400" spans="1:14" x14ac:dyDescent="0.25">
      <c r="A3400" s="3">
        <v>3397</v>
      </c>
      <c r="B3400" t="s">
        <v>2477</v>
      </c>
      <c r="C3400" t="s">
        <v>2478</v>
      </c>
      <c r="D3400" t="s">
        <v>2479</v>
      </c>
      <c r="E3400" t="s">
        <v>12</v>
      </c>
      <c r="F3400" t="s">
        <v>2480</v>
      </c>
      <c r="G3400" s="1">
        <v>44144</v>
      </c>
      <c r="H3400" s="1">
        <v>44175</v>
      </c>
      <c r="I3400" s="1">
        <v>45269</v>
      </c>
      <c r="J3400" s="966" t="s">
        <v>10150</v>
      </c>
      <c r="K3400" t="s">
        <v>10152</v>
      </c>
      <c r="L3400" t="s">
        <v>10151</v>
      </c>
      <c r="M3400" t="s">
        <v>10150</v>
      </c>
      <c r="N3400" t="s">
        <v>10151</v>
      </c>
    </row>
    <row r="3401" spans="1:14" x14ac:dyDescent="0.25">
      <c r="A3401" s="3">
        <v>3398</v>
      </c>
      <c r="B3401" t="s">
        <v>2477</v>
      </c>
      <c r="C3401" t="s">
        <v>2478</v>
      </c>
      <c r="D3401" t="s">
        <v>2479</v>
      </c>
      <c r="E3401" t="s">
        <v>12</v>
      </c>
      <c r="F3401" t="s">
        <v>2480</v>
      </c>
      <c r="G3401" s="1">
        <v>44144</v>
      </c>
      <c r="H3401" s="1">
        <v>44175</v>
      </c>
      <c r="I3401" s="1">
        <v>45269</v>
      </c>
      <c r="J3401" s="966" t="s">
        <v>10156</v>
      </c>
      <c r="K3401" t="s">
        <v>10158</v>
      </c>
      <c r="L3401" t="s">
        <v>10157</v>
      </c>
      <c r="M3401" t="s">
        <v>10156</v>
      </c>
      <c r="N3401" t="s">
        <v>10157</v>
      </c>
    </row>
    <row r="3402" spans="1:14" x14ac:dyDescent="0.25">
      <c r="A3402" s="3">
        <v>3399</v>
      </c>
      <c r="B3402" t="s">
        <v>2477</v>
      </c>
      <c r="C3402" t="s">
        <v>2478</v>
      </c>
      <c r="D3402" t="s">
        <v>2479</v>
      </c>
      <c r="E3402" t="s">
        <v>12</v>
      </c>
      <c r="F3402" t="s">
        <v>2480</v>
      </c>
      <c r="G3402" s="1">
        <v>44144</v>
      </c>
      <c r="H3402" s="1">
        <v>44175</v>
      </c>
      <c r="I3402" s="1">
        <v>45269</v>
      </c>
      <c r="J3402" s="966" t="s">
        <v>10162</v>
      </c>
      <c r="K3402" t="s">
        <v>10164</v>
      </c>
      <c r="L3402" t="s">
        <v>10163</v>
      </c>
      <c r="M3402" t="s">
        <v>10162</v>
      </c>
      <c r="N3402" t="s">
        <v>10163</v>
      </c>
    </row>
    <row r="3403" spans="1:14" x14ac:dyDescent="0.25">
      <c r="A3403" s="3">
        <v>3400</v>
      </c>
      <c r="B3403" t="s">
        <v>2477</v>
      </c>
      <c r="C3403" t="s">
        <v>2478</v>
      </c>
      <c r="D3403" t="s">
        <v>2479</v>
      </c>
      <c r="E3403" t="s">
        <v>12</v>
      </c>
      <c r="F3403" t="s">
        <v>2480</v>
      </c>
      <c r="G3403" s="1">
        <v>44144</v>
      </c>
      <c r="H3403" s="1">
        <v>44175</v>
      </c>
      <c r="I3403" s="1">
        <v>45269</v>
      </c>
      <c r="J3403" s="966" t="s">
        <v>10168</v>
      </c>
      <c r="K3403" t="s">
        <v>10170</v>
      </c>
      <c r="L3403" t="s">
        <v>10169</v>
      </c>
      <c r="M3403" t="s">
        <v>10168</v>
      </c>
      <c r="N3403" t="s">
        <v>10169</v>
      </c>
    </row>
    <row r="3404" spans="1:14" x14ac:dyDescent="0.25">
      <c r="A3404" s="3">
        <v>3401</v>
      </c>
      <c r="B3404" t="s">
        <v>2477</v>
      </c>
      <c r="C3404" t="s">
        <v>2478</v>
      </c>
      <c r="D3404" t="s">
        <v>2479</v>
      </c>
      <c r="E3404" t="s">
        <v>12</v>
      </c>
      <c r="F3404" t="s">
        <v>2480</v>
      </c>
      <c r="G3404" s="1">
        <v>44144</v>
      </c>
      <c r="H3404" s="1">
        <v>44175</v>
      </c>
      <c r="I3404" s="1">
        <v>45269</v>
      </c>
      <c r="J3404" s="966" t="s">
        <v>10174</v>
      </c>
      <c r="K3404" t="s">
        <v>10176</v>
      </c>
      <c r="L3404" t="s">
        <v>10175</v>
      </c>
      <c r="M3404" t="s">
        <v>10174</v>
      </c>
      <c r="N3404" t="s">
        <v>10175</v>
      </c>
    </row>
    <row r="3405" spans="1:14" x14ac:dyDescent="0.25">
      <c r="A3405" s="3">
        <v>3402</v>
      </c>
      <c r="B3405" t="s">
        <v>2477</v>
      </c>
      <c r="C3405" t="s">
        <v>2478</v>
      </c>
      <c r="D3405" t="s">
        <v>2479</v>
      </c>
      <c r="E3405" t="s">
        <v>12</v>
      </c>
      <c r="F3405" t="s">
        <v>2480</v>
      </c>
      <c r="G3405" s="1">
        <v>44144</v>
      </c>
      <c r="H3405" s="1">
        <v>44175</v>
      </c>
      <c r="I3405" s="1">
        <v>45269</v>
      </c>
      <c r="J3405" s="966" t="s">
        <v>10180</v>
      </c>
      <c r="K3405" t="s">
        <v>10182</v>
      </c>
      <c r="L3405" t="s">
        <v>10181</v>
      </c>
      <c r="M3405" t="s">
        <v>10180</v>
      </c>
      <c r="N3405" t="s">
        <v>10181</v>
      </c>
    </row>
    <row r="3406" spans="1:14" x14ac:dyDescent="0.25">
      <c r="A3406" s="3">
        <v>3403</v>
      </c>
      <c r="B3406" t="s">
        <v>2477</v>
      </c>
      <c r="C3406" t="s">
        <v>2478</v>
      </c>
      <c r="D3406" t="s">
        <v>2479</v>
      </c>
      <c r="E3406" t="s">
        <v>12</v>
      </c>
      <c r="F3406" t="s">
        <v>2480</v>
      </c>
      <c r="G3406" s="1">
        <v>44144</v>
      </c>
      <c r="H3406" s="1">
        <v>44175</v>
      </c>
      <c r="I3406" s="1">
        <v>45269</v>
      </c>
      <c r="J3406" s="966" t="s">
        <v>10186</v>
      </c>
      <c r="K3406" t="s">
        <v>10188</v>
      </c>
      <c r="L3406" t="s">
        <v>10187</v>
      </c>
      <c r="M3406" t="s">
        <v>10186</v>
      </c>
      <c r="N3406" t="s">
        <v>10187</v>
      </c>
    </row>
    <row r="3407" spans="1:14" x14ac:dyDescent="0.25">
      <c r="A3407" s="3">
        <v>3404</v>
      </c>
      <c r="B3407" t="s">
        <v>2477</v>
      </c>
      <c r="C3407" t="s">
        <v>2478</v>
      </c>
      <c r="D3407" t="s">
        <v>2479</v>
      </c>
      <c r="E3407" t="s">
        <v>12</v>
      </c>
      <c r="F3407" t="s">
        <v>2480</v>
      </c>
      <c r="G3407" s="1">
        <v>44144</v>
      </c>
      <c r="H3407" s="1">
        <v>44175</v>
      </c>
      <c r="I3407" s="1">
        <v>45269</v>
      </c>
      <c r="J3407" s="966" t="s">
        <v>10192</v>
      </c>
      <c r="K3407" t="s">
        <v>10194</v>
      </c>
      <c r="L3407" t="s">
        <v>10193</v>
      </c>
      <c r="M3407" t="s">
        <v>10192</v>
      </c>
      <c r="N3407" t="s">
        <v>10193</v>
      </c>
    </row>
    <row r="3408" spans="1:14" x14ac:dyDescent="0.25">
      <c r="A3408" s="3">
        <v>3405</v>
      </c>
      <c r="B3408" t="s">
        <v>2477</v>
      </c>
      <c r="C3408" t="s">
        <v>2478</v>
      </c>
      <c r="D3408" t="s">
        <v>2479</v>
      </c>
      <c r="E3408" t="s">
        <v>12</v>
      </c>
      <c r="F3408" t="s">
        <v>2480</v>
      </c>
      <c r="G3408" s="1">
        <v>44144</v>
      </c>
      <c r="H3408" s="1">
        <v>44175</v>
      </c>
      <c r="I3408" s="1">
        <v>45269</v>
      </c>
      <c r="J3408" s="966" t="s">
        <v>10198</v>
      </c>
      <c r="K3408" t="s">
        <v>10200</v>
      </c>
      <c r="L3408" t="s">
        <v>10199</v>
      </c>
      <c r="M3408" t="s">
        <v>10198</v>
      </c>
      <c r="N3408" t="s">
        <v>10199</v>
      </c>
    </row>
    <row r="3409" spans="1:14" x14ac:dyDescent="0.25">
      <c r="A3409" s="3">
        <v>3406</v>
      </c>
      <c r="B3409" t="s">
        <v>2477</v>
      </c>
      <c r="C3409" t="s">
        <v>2478</v>
      </c>
      <c r="D3409" t="s">
        <v>2479</v>
      </c>
      <c r="E3409" t="s">
        <v>12</v>
      </c>
      <c r="F3409" t="s">
        <v>2480</v>
      </c>
      <c r="G3409" s="1">
        <v>44144</v>
      </c>
      <c r="H3409" s="1">
        <v>44175</v>
      </c>
      <c r="I3409" s="1">
        <v>45269</v>
      </c>
      <c r="J3409" s="966" t="s">
        <v>10204</v>
      </c>
      <c r="K3409" t="s">
        <v>10206</v>
      </c>
      <c r="L3409" t="s">
        <v>10205</v>
      </c>
      <c r="M3409" t="s">
        <v>10204</v>
      </c>
      <c r="N3409" t="s">
        <v>10205</v>
      </c>
    </row>
    <row r="3410" spans="1:14" x14ac:dyDescent="0.25">
      <c r="A3410" s="3">
        <v>3407</v>
      </c>
      <c r="B3410" t="s">
        <v>2477</v>
      </c>
      <c r="C3410" t="s">
        <v>2478</v>
      </c>
      <c r="D3410" t="s">
        <v>2479</v>
      </c>
      <c r="E3410" t="s">
        <v>12</v>
      </c>
      <c r="F3410" t="s">
        <v>2480</v>
      </c>
      <c r="G3410" s="1">
        <v>44144</v>
      </c>
      <c r="H3410" s="1">
        <v>44175</v>
      </c>
      <c r="I3410" s="1">
        <v>45269</v>
      </c>
      <c r="J3410" s="966" t="s">
        <v>10210</v>
      </c>
      <c r="K3410" t="s">
        <v>10212</v>
      </c>
      <c r="L3410" t="s">
        <v>10211</v>
      </c>
      <c r="M3410" t="s">
        <v>10210</v>
      </c>
      <c r="N3410" t="s">
        <v>10211</v>
      </c>
    </row>
    <row r="3411" spans="1:14" x14ac:dyDescent="0.25">
      <c r="A3411" s="3">
        <v>3408</v>
      </c>
      <c r="B3411" t="s">
        <v>2493</v>
      </c>
      <c r="C3411" t="s">
        <v>2494</v>
      </c>
      <c r="D3411" t="s">
        <v>2495</v>
      </c>
      <c r="E3411" t="s">
        <v>12</v>
      </c>
      <c r="F3411" t="s">
        <v>2498</v>
      </c>
      <c r="G3411" s="1">
        <v>44153</v>
      </c>
      <c r="H3411" s="1">
        <v>44177</v>
      </c>
      <c r="I3411" s="1">
        <v>45271</v>
      </c>
      <c r="J3411" s="966" t="s">
        <v>5822</v>
      </c>
      <c r="K3411" t="s">
        <v>5824</v>
      </c>
      <c r="L3411" t="s">
        <v>5823</v>
      </c>
      <c r="M3411" t="s">
        <v>5822</v>
      </c>
      <c r="N3411" t="s">
        <v>5823</v>
      </c>
    </row>
    <row r="3412" spans="1:14" x14ac:dyDescent="0.25">
      <c r="A3412" s="3">
        <v>3409</v>
      </c>
      <c r="B3412" t="s">
        <v>2631</v>
      </c>
      <c r="C3412" t="s">
        <v>2632</v>
      </c>
      <c r="D3412" t="s">
        <v>2633</v>
      </c>
      <c r="E3412" t="s">
        <v>12</v>
      </c>
      <c r="F3412" t="s">
        <v>2634</v>
      </c>
      <c r="G3412" s="1">
        <v>44173</v>
      </c>
      <c r="H3412" s="1">
        <v>44180</v>
      </c>
      <c r="I3412" s="1">
        <v>45274</v>
      </c>
      <c r="J3412" s="966" t="s">
        <v>10010</v>
      </c>
      <c r="K3412" t="s">
        <v>10012</v>
      </c>
      <c r="L3412" t="s">
        <v>10011</v>
      </c>
      <c r="M3412" t="s">
        <v>10010</v>
      </c>
      <c r="N3412" t="s">
        <v>10011</v>
      </c>
    </row>
    <row r="3413" spans="1:14" x14ac:dyDescent="0.25">
      <c r="A3413" s="3">
        <v>3410</v>
      </c>
      <c r="B3413" t="s">
        <v>2625</v>
      </c>
      <c r="C3413" t="s">
        <v>2626</v>
      </c>
      <c r="D3413" t="s">
        <v>2414</v>
      </c>
      <c r="E3413" t="s">
        <v>12</v>
      </c>
      <c r="F3413" t="s">
        <v>2627</v>
      </c>
      <c r="G3413" s="1">
        <v>44173</v>
      </c>
      <c r="H3413" s="1">
        <v>44178</v>
      </c>
      <c r="I3413" s="1">
        <v>44907</v>
      </c>
      <c r="J3413" s="966" t="s">
        <v>8986</v>
      </c>
      <c r="K3413" t="s">
        <v>8988</v>
      </c>
      <c r="L3413" t="s">
        <v>8987</v>
      </c>
      <c r="M3413" t="s">
        <v>8986</v>
      </c>
      <c r="N3413" t="s">
        <v>8987</v>
      </c>
    </row>
    <row r="3414" spans="1:14" x14ac:dyDescent="0.25">
      <c r="A3414" s="3">
        <v>3411</v>
      </c>
      <c r="B3414" t="s">
        <v>2473</v>
      </c>
      <c r="C3414" t="s">
        <v>2474</v>
      </c>
      <c r="D3414" t="s">
        <v>2475</v>
      </c>
      <c r="E3414" t="s">
        <v>12</v>
      </c>
      <c r="F3414" t="s">
        <v>2476</v>
      </c>
      <c r="G3414" s="1">
        <v>44151</v>
      </c>
      <c r="H3414" s="1">
        <v>44180</v>
      </c>
      <c r="I3414" s="1">
        <v>45274</v>
      </c>
      <c r="J3414" s="966" t="s">
        <v>11012</v>
      </c>
      <c r="K3414" t="s">
        <v>11014</v>
      </c>
      <c r="L3414" t="s">
        <v>11013</v>
      </c>
      <c r="M3414" t="s">
        <v>11012</v>
      </c>
      <c r="N3414" t="s">
        <v>11013</v>
      </c>
    </row>
    <row r="3415" spans="1:14" x14ac:dyDescent="0.25">
      <c r="A3415" s="3">
        <v>3412</v>
      </c>
      <c r="B3415" t="s">
        <v>2503</v>
      </c>
      <c r="C3415" t="s">
        <v>2504</v>
      </c>
      <c r="D3415" t="s">
        <v>2472</v>
      </c>
      <c r="E3415" t="s">
        <v>12</v>
      </c>
      <c r="F3415" t="s">
        <v>2505</v>
      </c>
      <c r="G3415" s="1">
        <v>44153</v>
      </c>
      <c r="H3415" s="1">
        <v>44187</v>
      </c>
      <c r="I3415" s="1">
        <v>45647</v>
      </c>
      <c r="J3415" s="966" t="s">
        <v>5930</v>
      </c>
      <c r="K3415" t="s">
        <v>5932</v>
      </c>
      <c r="L3415" t="s">
        <v>5931</v>
      </c>
      <c r="M3415" t="s">
        <v>5930</v>
      </c>
      <c r="N3415" t="s">
        <v>5931</v>
      </c>
    </row>
    <row r="3416" spans="1:14" x14ac:dyDescent="0.25">
      <c r="A3416" s="3">
        <v>3413</v>
      </c>
      <c r="B3416" t="s">
        <v>2660</v>
      </c>
      <c r="C3416" t="s">
        <v>2661</v>
      </c>
      <c r="D3416" t="s">
        <v>2662</v>
      </c>
      <c r="E3416" t="s">
        <v>12</v>
      </c>
      <c r="F3416" t="s">
        <v>2663</v>
      </c>
      <c r="G3416" s="1">
        <v>44180</v>
      </c>
      <c r="H3416" s="1">
        <v>44194</v>
      </c>
      <c r="I3416" s="1">
        <v>44923</v>
      </c>
      <c r="J3416" s="966" t="s">
        <v>22216</v>
      </c>
      <c r="K3416" t="s">
        <v>22217</v>
      </c>
      <c r="L3416" t="s">
        <v>22218</v>
      </c>
      <c r="M3416" t="s">
        <v>22216</v>
      </c>
      <c r="N3416" t="s">
        <v>22218</v>
      </c>
    </row>
    <row r="3417" spans="1:14" x14ac:dyDescent="0.25">
      <c r="A3417" s="3">
        <v>3414</v>
      </c>
      <c r="B3417" t="s">
        <v>2660</v>
      </c>
      <c r="C3417" t="s">
        <v>2661</v>
      </c>
      <c r="D3417" t="s">
        <v>2662</v>
      </c>
      <c r="E3417" t="s">
        <v>12</v>
      </c>
      <c r="F3417" t="s">
        <v>2663</v>
      </c>
      <c r="G3417" s="1">
        <v>44180</v>
      </c>
      <c r="H3417" s="1">
        <v>44194</v>
      </c>
      <c r="I3417" s="1">
        <v>44923</v>
      </c>
      <c r="J3417" s="966" t="s">
        <v>22219</v>
      </c>
      <c r="K3417" t="s">
        <v>22220</v>
      </c>
      <c r="L3417" t="s">
        <v>22221</v>
      </c>
      <c r="M3417" t="s">
        <v>22219</v>
      </c>
      <c r="N3417" t="s">
        <v>22221</v>
      </c>
    </row>
    <row r="3418" spans="1:14" x14ac:dyDescent="0.25">
      <c r="A3418" s="3">
        <v>3415</v>
      </c>
      <c r="B3418" t="s">
        <v>2660</v>
      </c>
      <c r="C3418" t="s">
        <v>2661</v>
      </c>
      <c r="D3418" t="s">
        <v>2662</v>
      </c>
      <c r="E3418" t="s">
        <v>12</v>
      </c>
      <c r="F3418" t="s">
        <v>2663</v>
      </c>
      <c r="G3418" s="1">
        <v>44180</v>
      </c>
      <c r="H3418" s="1">
        <v>44194</v>
      </c>
      <c r="I3418" s="1">
        <v>44923</v>
      </c>
      <c r="J3418" s="966" t="s">
        <v>22222</v>
      </c>
      <c r="K3418" t="s">
        <v>22223</v>
      </c>
      <c r="L3418" t="s">
        <v>22224</v>
      </c>
      <c r="M3418" t="s">
        <v>22222</v>
      </c>
      <c r="N3418" t="s">
        <v>22224</v>
      </c>
    </row>
    <row r="3419" spans="1:14" x14ac:dyDescent="0.25">
      <c r="A3419" s="3">
        <v>3416</v>
      </c>
      <c r="B3419" t="s">
        <v>2660</v>
      </c>
      <c r="C3419" t="s">
        <v>2661</v>
      </c>
      <c r="D3419" t="s">
        <v>2662</v>
      </c>
      <c r="E3419" t="s">
        <v>12</v>
      </c>
      <c r="F3419" t="s">
        <v>2663</v>
      </c>
      <c r="G3419" s="1">
        <v>44180</v>
      </c>
      <c r="H3419" s="1">
        <v>44194</v>
      </c>
      <c r="I3419" s="1">
        <v>44923</v>
      </c>
      <c r="J3419" s="966" t="s">
        <v>22225</v>
      </c>
      <c r="K3419" t="s">
        <v>22226</v>
      </c>
      <c r="L3419" t="s">
        <v>22227</v>
      </c>
      <c r="M3419" t="s">
        <v>22225</v>
      </c>
      <c r="N3419" t="s">
        <v>22227</v>
      </c>
    </row>
    <row r="3420" spans="1:14" x14ac:dyDescent="0.25">
      <c r="A3420" s="3">
        <v>3417</v>
      </c>
      <c r="B3420" t="s">
        <v>2660</v>
      </c>
      <c r="C3420" t="s">
        <v>2661</v>
      </c>
      <c r="D3420" t="s">
        <v>2662</v>
      </c>
      <c r="E3420" t="s">
        <v>12</v>
      </c>
      <c r="F3420" t="s">
        <v>2663</v>
      </c>
      <c r="G3420" s="1">
        <v>44180</v>
      </c>
      <c r="H3420" s="1">
        <v>44194</v>
      </c>
      <c r="I3420" s="1">
        <v>44923</v>
      </c>
      <c r="J3420" s="966" t="s">
        <v>22228</v>
      </c>
      <c r="K3420" t="s">
        <v>22229</v>
      </c>
      <c r="L3420" t="s">
        <v>22230</v>
      </c>
      <c r="M3420" t="s">
        <v>22228</v>
      </c>
      <c r="N3420" t="s">
        <v>22230</v>
      </c>
    </row>
    <row r="3421" spans="1:14" x14ac:dyDescent="0.25">
      <c r="A3421" s="3">
        <v>3418</v>
      </c>
      <c r="B3421" t="s">
        <v>2660</v>
      </c>
      <c r="C3421" t="s">
        <v>2661</v>
      </c>
      <c r="D3421" t="s">
        <v>2662</v>
      </c>
      <c r="E3421" t="s">
        <v>12</v>
      </c>
      <c r="F3421" t="s">
        <v>2663</v>
      </c>
      <c r="G3421" s="1">
        <v>44180</v>
      </c>
      <c r="H3421" s="1">
        <v>44194</v>
      </c>
      <c r="I3421" s="1">
        <v>44923</v>
      </c>
      <c r="J3421" s="966" t="s">
        <v>22231</v>
      </c>
      <c r="K3421" t="s">
        <v>22232</v>
      </c>
      <c r="L3421" t="s">
        <v>22233</v>
      </c>
      <c r="M3421" t="s">
        <v>22231</v>
      </c>
      <c r="N3421" t="s">
        <v>22233</v>
      </c>
    </row>
    <row r="3422" spans="1:14" x14ac:dyDescent="0.25">
      <c r="A3422" s="3">
        <v>3419</v>
      </c>
      <c r="B3422" t="s">
        <v>2660</v>
      </c>
      <c r="C3422" t="s">
        <v>2661</v>
      </c>
      <c r="D3422" t="s">
        <v>2662</v>
      </c>
      <c r="E3422" t="s">
        <v>12</v>
      </c>
      <c r="F3422" t="s">
        <v>2663</v>
      </c>
      <c r="G3422" s="1">
        <v>44180</v>
      </c>
      <c r="H3422" s="1">
        <v>44194</v>
      </c>
      <c r="I3422" s="1">
        <v>44923</v>
      </c>
      <c r="J3422" s="966" t="s">
        <v>22234</v>
      </c>
      <c r="K3422" t="s">
        <v>22235</v>
      </c>
      <c r="L3422" t="s">
        <v>22236</v>
      </c>
      <c r="M3422" t="s">
        <v>22234</v>
      </c>
      <c r="N3422" t="s">
        <v>22236</v>
      </c>
    </row>
    <row r="3423" spans="1:14" x14ac:dyDescent="0.25">
      <c r="A3423" s="3">
        <v>3420</v>
      </c>
      <c r="B3423" t="s">
        <v>2660</v>
      </c>
      <c r="C3423" t="s">
        <v>2661</v>
      </c>
      <c r="D3423" t="s">
        <v>2662</v>
      </c>
      <c r="E3423" t="s">
        <v>12</v>
      </c>
      <c r="F3423" t="s">
        <v>2663</v>
      </c>
      <c r="G3423" s="1">
        <v>44180</v>
      </c>
      <c r="H3423" s="1">
        <v>44194</v>
      </c>
      <c r="I3423" s="1">
        <v>44923</v>
      </c>
      <c r="J3423" s="966" t="s">
        <v>22237</v>
      </c>
      <c r="K3423" t="s">
        <v>22238</v>
      </c>
      <c r="L3423" t="s">
        <v>22239</v>
      </c>
      <c r="M3423" t="s">
        <v>22237</v>
      </c>
      <c r="N3423" t="s">
        <v>22239</v>
      </c>
    </row>
    <row r="3424" spans="1:14" x14ac:dyDescent="0.25">
      <c r="A3424" s="3">
        <v>3421</v>
      </c>
      <c r="B3424" t="s">
        <v>2660</v>
      </c>
      <c r="C3424" t="s">
        <v>2661</v>
      </c>
      <c r="D3424" t="s">
        <v>2662</v>
      </c>
      <c r="E3424" t="s">
        <v>12</v>
      </c>
      <c r="F3424" t="s">
        <v>2663</v>
      </c>
      <c r="G3424" s="1">
        <v>44180</v>
      </c>
      <c r="H3424" s="1">
        <v>44194</v>
      </c>
      <c r="I3424" s="1">
        <v>44923</v>
      </c>
      <c r="J3424" s="966" t="s">
        <v>22240</v>
      </c>
      <c r="K3424" t="s">
        <v>22241</v>
      </c>
      <c r="L3424" t="s">
        <v>22242</v>
      </c>
      <c r="M3424" t="s">
        <v>22240</v>
      </c>
      <c r="N3424" t="s">
        <v>22242</v>
      </c>
    </row>
    <row r="3425" spans="1:14" x14ac:dyDescent="0.25">
      <c r="A3425" s="3">
        <v>3422</v>
      </c>
      <c r="B3425" t="s">
        <v>2660</v>
      </c>
      <c r="C3425" t="s">
        <v>2661</v>
      </c>
      <c r="D3425" t="s">
        <v>2662</v>
      </c>
      <c r="E3425" t="s">
        <v>12</v>
      </c>
      <c r="F3425" t="s">
        <v>2663</v>
      </c>
      <c r="G3425" s="1">
        <v>44180</v>
      </c>
      <c r="H3425" s="1">
        <v>44194</v>
      </c>
      <c r="I3425" s="1">
        <v>44923</v>
      </c>
      <c r="J3425" s="966" t="s">
        <v>22243</v>
      </c>
      <c r="K3425" t="s">
        <v>22244</v>
      </c>
      <c r="L3425" t="s">
        <v>22245</v>
      </c>
      <c r="M3425" t="s">
        <v>22243</v>
      </c>
      <c r="N3425" t="s">
        <v>22245</v>
      </c>
    </row>
    <row r="3426" spans="1:14" x14ac:dyDescent="0.25">
      <c r="A3426" s="3">
        <v>3423</v>
      </c>
      <c r="B3426" t="s">
        <v>2618</v>
      </c>
      <c r="C3426" t="s">
        <v>2619</v>
      </c>
      <c r="D3426" t="s">
        <v>2512</v>
      </c>
      <c r="E3426" t="s">
        <v>12</v>
      </c>
      <c r="F3426" t="s">
        <v>2620</v>
      </c>
      <c r="G3426" s="1">
        <v>44168</v>
      </c>
      <c r="H3426" s="1">
        <v>44169</v>
      </c>
      <c r="I3426" s="1">
        <v>45263</v>
      </c>
      <c r="J3426" s="966" t="s">
        <v>11894</v>
      </c>
      <c r="K3426" t="s">
        <v>11896</v>
      </c>
      <c r="L3426" t="s">
        <v>11895</v>
      </c>
      <c r="M3426" t="s">
        <v>11894</v>
      </c>
      <c r="N3426" t="s">
        <v>11895</v>
      </c>
    </row>
    <row r="3427" spans="1:14" x14ac:dyDescent="0.25">
      <c r="A3427" s="3">
        <v>3424</v>
      </c>
      <c r="B3427" t="s">
        <v>2618</v>
      </c>
      <c r="C3427" t="s">
        <v>2619</v>
      </c>
      <c r="D3427" t="s">
        <v>2512</v>
      </c>
      <c r="E3427" t="s">
        <v>12</v>
      </c>
      <c r="F3427" t="s">
        <v>2620</v>
      </c>
      <c r="G3427" s="1">
        <v>44168</v>
      </c>
      <c r="H3427" s="1">
        <v>44169</v>
      </c>
      <c r="I3427" s="1">
        <v>45263</v>
      </c>
      <c r="J3427" s="966" t="s">
        <v>11894</v>
      </c>
      <c r="K3427" t="s">
        <v>11896</v>
      </c>
      <c r="L3427" t="s">
        <v>11895</v>
      </c>
      <c r="M3427" t="s">
        <v>11894</v>
      </c>
      <c r="N3427" t="s">
        <v>11895</v>
      </c>
    </row>
    <row r="3428" spans="1:14" x14ac:dyDescent="0.25">
      <c r="A3428" s="3">
        <v>3425</v>
      </c>
      <c r="B3428" t="s">
        <v>2461</v>
      </c>
      <c r="C3428" t="s">
        <v>2462</v>
      </c>
      <c r="D3428" t="s">
        <v>2463</v>
      </c>
      <c r="E3428" t="s">
        <v>12</v>
      </c>
      <c r="F3428" t="s">
        <v>2464</v>
      </c>
      <c r="G3428" s="1">
        <v>44147</v>
      </c>
      <c r="H3428" s="1">
        <v>44167</v>
      </c>
      <c r="I3428" s="1">
        <v>45627</v>
      </c>
      <c r="J3428" s="966" t="s">
        <v>5864</v>
      </c>
      <c r="K3428" t="s">
        <v>5866</v>
      </c>
      <c r="L3428" t="s">
        <v>5865</v>
      </c>
      <c r="M3428" t="s">
        <v>5864</v>
      </c>
      <c r="N3428" t="s">
        <v>5865</v>
      </c>
    </row>
    <row r="3429" spans="1:14" x14ac:dyDescent="0.25">
      <c r="A3429" s="3">
        <v>3426</v>
      </c>
      <c r="B3429" t="s">
        <v>2570</v>
      </c>
      <c r="C3429" t="s">
        <v>2571</v>
      </c>
      <c r="D3429" t="s">
        <v>2572</v>
      </c>
      <c r="E3429" t="s">
        <v>12</v>
      </c>
      <c r="F3429" t="s">
        <v>2573</v>
      </c>
      <c r="G3429" s="1">
        <v>44160</v>
      </c>
      <c r="H3429" s="1">
        <v>44189</v>
      </c>
      <c r="I3429" s="1">
        <v>46014</v>
      </c>
      <c r="J3429" s="966" t="s">
        <v>22246</v>
      </c>
      <c r="K3429" t="s">
        <v>22247</v>
      </c>
      <c r="L3429" t="s">
        <v>22248</v>
      </c>
      <c r="M3429" t="s">
        <v>22246</v>
      </c>
      <c r="N3429" t="s">
        <v>22248</v>
      </c>
    </row>
    <row r="3430" spans="1:14" x14ac:dyDescent="0.25">
      <c r="A3430" s="3">
        <v>3427</v>
      </c>
      <c r="B3430" t="s">
        <v>2570</v>
      </c>
      <c r="C3430" t="s">
        <v>2571</v>
      </c>
      <c r="D3430" t="s">
        <v>2572</v>
      </c>
      <c r="E3430" t="s">
        <v>12</v>
      </c>
      <c r="F3430" t="s">
        <v>2573</v>
      </c>
      <c r="G3430" s="1">
        <v>44160</v>
      </c>
      <c r="H3430" s="1">
        <v>44189</v>
      </c>
      <c r="I3430" s="1">
        <v>46014</v>
      </c>
      <c r="J3430" s="966" t="s">
        <v>22249</v>
      </c>
      <c r="K3430" t="s">
        <v>22250</v>
      </c>
      <c r="L3430" t="s">
        <v>22251</v>
      </c>
      <c r="M3430" t="s">
        <v>22249</v>
      </c>
      <c r="N3430" t="s">
        <v>22251</v>
      </c>
    </row>
    <row r="3431" spans="1:14" x14ac:dyDescent="0.25">
      <c r="A3431" s="3">
        <v>3428</v>
      </c>
      <c r="B3431" t="s">
        <v>2570</v>
      </c>
      <c r="C3431" t="s">
        <v>2571</v>
      </c>
      <c r="D3431" t="s">
        <v>2572</v>
      </c>
      <c r="E3431" t="s">
        <v>12</v>
      </c>
      <c r="F3431" t="s">
        <v>2573</v>
      </c>
      <c r="G3431" s="1">
        <v>44160</v>
      </c>
      <c r="H3431" s="1">
        <v>44189</v>
      </c>
      <c r="I3431" s="1">
        <v>46014</v>
      </c>
      <c r="J3431" s="966" t="s">
        <v>22252</v>
      </c>
      <c r="K3431" t="s">
        <v>22253</v>
      </c>
      <c r="L3431" t="s">
        <v>22254</v>
      </c>
      <c r="M3431" t="s">
        <v>22252</v>
      </c>
      <c r="N3431" t="s">
        <v>22254</v>
      </c>
    </row>
    <row r="3432" spans="1:14" x14ac:dyDescent="0.25">
      <c r="A3432" s="3">
        <v>3429</v>
      </c>
      <c r="B3432" t="s">
        <v>2598</v>
      </c>
      <c r="C3432" t="s">
        <v>2599</v>
      </c>
      <c r="D3432" t="s">
        <v>2600</v>
      </c>
      <c r="E3432" t="s">
        <v>12</v>
      </c>
      <c r="F3432" t="s">
        <v>2601</v>
      </c>
      <c r="G3432" s="1">
        <v>44165</v>
      </c>
      <c r="H3432" s="1">
        <v>44182</v>
      </c>
      <c r="I3432" s="1">
        <v>45276</v>
      </c>
      <c r="J3432" s="966" t="s">
        <v>5041</v>
      </c>
      <c r="K3432" t="s">
        <v>5043</v>
      </c>
      <c r="L3432" t="s">
        <v>5042</v>
      </c>
      <c r="M3432" t="s">
        <v>5041</v>
      </c>
      <c r="N3432" t="s">
        <v>5042</v>
      </c>
    </row>
    <row r="3433" spans="1:14" x14ac:dyDescent="0.25">
      <c r="A3433" s="3">
        <v>3430</v>
      </c>
      <c r="B3433" t="s">
        <v>2665</v>
      </c>
      <c r="C3433" t="s">
        <v>2666</v>
      </c>
      <c r="D3433" t="s">
        <v>2667</v>
      </c>
      <c r="E3433" t="s">
        <v>12</v>
      </c>
      <c r="F3433" t="s">
        <v>2668</v>
      </c>
      <c r="G3433" s="1">
        <v>44193</v>
      </c>
      <c r="H3433" s="1">
        <v>44196</v>
      </c>
      <c r="I3433" s="1">
        <v>44925</v>
      </c>
      <c r="J3433" s="966" t="s">
        <v>22260</v>
      </c>
      <c r="K3433" t="s">
        <v>22261</v>
      </c>
      <c r="L3433" t="s">
        <v>22262</v>
      </c>
      <c r="M3433" t="s">
        <v>22260</v>
      </c>
      <c r="N3433" t="s">
        <v>22262</v>
      </c>
    </row>
    <row r="3434" spans="1:14" x14ac:dyDescent="0.25">
      <c r="A3434" s="3">
        <v>3431</v>
      </c>
      <c r="B3434" t="s">
        <v>2665</v>
      </c>
      <c r="C3434" t="s">
        <v>2666</v>
      </c>
      <c r="D3434" t="s">
        <v>2667</v>
      </c>
      <c r="E3434" t="s">
        <v>12</v>
      </c>
      <c r="F3434" t="s">
        <v>2668</v>
      </c>
      <c r="G3434" s="1">
        <v>44193</v>
      </c>
      <c r="H3434" s="1">
        <v>44196</v>
      </c>
      <c r="I3434" s="1">
        <v>44925</v>
      </c>
      <c r="J3434" s="966" t="s">
        <v>22263</v>
      </c>
      <c r="K3434" t="s">
        <v>22264</v>
      </c>
      <c r="L3434" t="s">
        <v>22265</v>
      </c>
      <c r="M3434" t="s">
        <v>22263</v>
      </c>
      <c r="N3434" t="s">
        <v>22265</v>
      </c>
    </row>
    <row r="3435" spans="1:14" x14ac:dyDescent="0.25">
      <c r="A3435" s="3">
        <v>3432</v>
      </c>
      <c r="B3435" t="s">
        <v>2665</v>
      </c>
      <c r="C3435" t="s">
        <v>2666</v>
      </c>
      <c r="D3435" t="s">
        <v>2667</v>
      </c>
      <c r="E3435" t="s">
        <v>12</v>
      </c>
      <c r="F3435" t="s">
        <v>2668</v>
      </c>
      <c r="G3435" s="1">
        <v>44193</v>
      </c>
      <c r="H3435" s="1">
        <v>44196</v>
      </c>
      <c r="I3435" s="1">
        <v>44925</v>
      </c>
      <c r="J3435" s="966" t="s">
        <v>22266</v>
      </c>
      <c r="K3435" t="s">
        <v>22267</v>
      </c>
      <c r="L3435" t="s">
        <v>22268</v>
      </c>
      <c r="M3435" t="s">
        <v>22266</v>
      </c>
      <c r="N3435" t="s">
        <v>22268</v>
      </c>
    </row>
    <row r="3436" spans="1:14" x14ac:dyDescent="0.25">
      <c r="A3436" s="3">
        <v>3433</v>
      </c>
      <c r="B3436" t="s">
        <v>2665</v>
      </c>
      <c r="C3436" t="s">
        <v>2666</v>
      </c>
      <c r="D3436" t="s">
        <v>2667</v>
      </c>
      <c r="E3436" t="s">
        <v>12</v>
      </c>
      <c r="F3436" t="s">
        <v>2668</v>
      </c>
      <c r="G3436" s="1">
        <v>44193</v>
      </c>
      <c r="H3436" s="1">
        <v>44196</v>
      </c>
      <c r="I3436" s="1">
        <v>44925</v>
      </c>
      <c r="J3436" s="966" t="s">
        <v>22269</v>
      </c>
      <c r="K3436" t="s">
        <v>22270</v>
      </c>
      <c r="L3436" t="s">
        <v>22271</v>
      </c>
      <c r="M3436" t="s">
        <v>22269</v>
      </c>
      <c r="N3436" t="s">
        <v>22271</v>
      </c>
    </row>
    <row r="3437" spans="1:14" x14ac:dyDescent="0.25">
      <c r="A3437" s="3">
        <v>3434</v>
      </c>
      <c r="B3437" t="s">
        <v>2665</v>
      </c>
      <c r="C3437" t="s">
        <v>2666</v>
      </c>
      <c r="D3437" t="s">
        <v>2667</v>
      </c>
      <c r="E3437" t="s">
        <v>12</v>
      </c>
      <c r="F3437" t="s">
        <v>2668</v>
      </c>
      <c r="G3437" s="1">
        <v>44193</v>
      </c>
      <c r="H3437" s="1">
        <v>44196</v>
      </c>
      <c r="I3437" s="1">
        <v>44925</v>
      </c>
      <c r="J3437" s="966" t="s">
        <v>22272</v>
      </c>
      <c r="K3437" t="s">
        <v>22273</v>
      </c>
      <c r="L3437" t="s">
        <v>22274</v>
      </c>
      <c r="M3437" t="s">
        <v>22272</v>
      </c>
      <c r="N3437" t="s">
        <v>22274</v>
      </c>
    </row>
    <row r="3438" spans="1:14" x14ac:dyDescent="0.25">
      <c r="A3438" s="3">
        <v>3435</v>
      </c>
      <c r="B3438" t="s">
        <v>2665</v>
      </c>
      <c r="C3438" t="s">
        <v>2666</v>
      </c>
      <c r="D3438" t="s">
        <v>2667</v>
      </c>
      <c r="E3438" t="s">
        <v>12</v>
      </c>
      <c r="F3438" t="s">
        <v>2668</v>
      </c>
      <c r="G3438" s="1">
        <v>44193</v>
      </c>
      <c r="H3438" s="1">
        <v>44196</v>
      </c>
      <c r="I3438" s="1">
        <v>44925</v>
      </c>
      <c r="J3438" s="966" t="s">
        <v>22275</v>
      </c>
      <c r="K3438" t="s">
        <v>22276</v>
      </c>
      <c r="L3438" t="s">
        <v>22277</v>
      </c>
      <c r="M3438" t="s">
        <v>22275</v>
      </c>
      <c r="N3438" t="s">
        <v>22277</v>
      </c>
    </row>
    <row r="3439" spans="1:14" x14ac:dyDescent="0.25">
      <c r="A3439" s="3">
        <v>3436</v>
      </c>
      <c r="B3439" t="s">
        <v>2665</v>
      </c>
      <c r="C3439" t="s">
        <v>2666</v>
      </c>
      <c r="D3439" t="s">
        <v>2667</v>
      </c>
      <c r="E3439" t="s">
        <v>12</v>
      </c>
      <c r="F3439" t="s">
        <v>2668</v>
      </c>
      <c r="G3439" s="1">
        <v>44193</v>
      </c>
      <c r="H3439" s="1">
        <v>44196</v>
      </c>
      <c r="I3439" s="1">
        <v>44925</v>
      </c>
      <c r="J3439" s="966" t="s">
        <v>22278</v>
      </c>
      <c r="K3439" t="s">
        <v>22279</v>
      </c>
      <c r="L3439" t="s">
        <v>22280</v>
      </c>
      <c r="M3439" t="s">
        <v>22278</v>
      </c>
      <c r="N3439" t="s">
        <v>22280</v>
      </c>
    </row>
    <row r="3440" spans="1:14" x14ac:dyDescent="0.25">
      <c r="A3440" s="3">
        <v>3437</v>
      </c>
      <c r="B3440" t="s">
        <v>2665</v>
      </c>
      <c r="C3440" t="s">
        <v>2666</v>
      </c>
      <c r="D3440" t="s">
        <v>2667</v>
      </c>
      <c r="E3440" t="s">
        <v>12</v>
      </c>
      <c r="F3440" t="s">
        <v>2668</v>
      </c>
      <c r="G3440" s="1">
        <v>44193</v>
      </c>
      <c r="H3440" s="1">
        <v>44196</v>
      </c>
      <c r="I3440" s="1">
        <v>44925</v>
      </c>
      <c r="J3440" s="966" t="s">
        <v>22281</v>
      </c>
      <c r="K3440" t="s">
        <v>22282</v>
      </c>
      <c r="L3440" t="s">
        <v>22283</v>
      </c>
      <c r="M3440" t="s">
        <v>22281</v>
      </c>
      <c r="N3440" t="s">
        <v>22283</v>
      </c>
    </row>
    <row r="3441" spans="1:14" x14ac:dyDescent="0.25">
      <c r="A3441" s="3">
        <v>3438</v>
      </c>
      <c r="B3441" t="s">
        <v>2665</v>
      </c>
      <c r="C3441" t="s">
        <v>2666</v>
      </c>
      <c r="D3441" t="s">
        <v>2667</v>
      </c>
      <c r="E3441" t="s">
        <v>12</v>
      </c>
      <c r="F3441" t="s">
        <v>2668</v>
      </c>
      <c r="G3441" s="1">
        <v>44193</v>
      </c>
      <c r="H3441" s="1">
        <v>44196</v>
      </c>
      <c r="I3441" s="1">
        <v>44925</v>
      </c>
      <c r="J3441" s="966" t="s">
        <v>22284</v>
      </c>
      <c r="K3441" t="s">
        <v>22285</v>
      </c>
      <c r="L3441" t="s">
        <v>22286</v>
      </c>
      <c r="M3441" t="s">
        <v>22284</v>
      </c>
      <c r="N3441" t="s">
        <v>22286</v>
      </c>
    </row>
    <row r="3442" spans="1:14" x14ac:dyDescent="0.25">
      <c r="A3442" s="3">
        <v>3439</v>
      </c>
      <c r="B3442" t="s">
        <v>2665</v>
      </c>
      <c r="C3442" t="s">
        <v>2666</v>
      </c>
      <c r="D3442" t="s">
        <v>2667</v>
      </c>
      <c r="E3442" t="s">
        <v>12</v>
      </c>
      <c r="F3442" t="s">
        <v>2668</v>
      </c>
      <c r="G3442" s="1">
        <v>44193</v>
      </c>
      <c r="H3442" s="1">
        <v>44196</v>
      </c>
      <c r="I3442" s="1">
        <v>44925</v>
      </c>
      <c r="J3442" s="966" t="s">
        <v>22287</v>
      </c>
      <c r="K3442" t="s">
        <v>22288</v>
      </c>
      <c r="L3442" t="s">
        <v>22289</v>
      </c>
      <c r="M3442" t="s">
        <v>22287</v>
      </c>
      <c r="N3442" t="s">
        <v>22289</v>
      </c>
    </row>
    <row r="3443" spans="1:14" x14ac:dyDescent="0.25">
      <c r="A3443" s="3">
        <v>3440</v>
      </c>
      <c r="B3443" t="s">
        <v>2312</v>
      </c>
      <c r="C3443" t="s">
        <v>2313</v>
      </c>
      <c r="D3443" t="s">
        <v>2314</v>
      </c>
      <c r="E3443" t="s">
        <v>12</v>
      </c>
      <c r="F3443" t="s">
        <v>2315</v>
      </c>
      <c r="G3443" s="1">
        <v>44105</v>
      </c>
      <c r="H3443" s="1">
        <v>44196</v>
      </c>
      <c r="I3443" s="1">
        <v>45290</v>
      </c>
      <c r="J3443" s="966" t="s">
        <v>22290</v>
      </c>
      <c r="K3443" t="s">
        <v>22291</v>
      </c>
      <c r="L3443" t="s">
        <v>22292</v>
      </c>
      <c r="M3443" t="s">
        <v>22290</v>
      </c>
      <c r="N3443" t="s">
        <v>22292</v>
      </c>
    </row>
    <row r="3444" spans="1:14" x14ac:dyDescent="0.25">
      <c r="A3444" s="3">
        <v>3441</v>
      </c>
      <c r="B3444" t="s">
        <v>2312</v>
      </c>
      <c r="C3444" t="s">
        <v>2313</v>
      </c>
      <c r="D3444" t="s">
        <v>2314</v>
      </c>
      <c r="E3444" t="s">
        <v>12</v>
      </c>
      <c r="F3444" t="s">
        <v>2315</v>
      </c>
      <c r="G3444" s="1">
        <v>44105</v>
      </c>
      <c r="H3444" s="1">
        <v>44196</v>
      </c>
      <c r="I3444" s="1">
        <v>45290</v>
      </c>
      <c r="J3444" s="966" t="s">
        <v>22293</v>
      </c>
      <c r="K3444" t="s">
        <v>22294</v>
      </c>
      <c r="L3444" t="s">
        <v>22295</v>
      </c>
      <c r="M3444" t="s">
        <v>22293</v>
      </c>
      <c r="N3444" t="s">
        <v>22295</v>
      </c>
    </row>
    <row r="3445" spans="1:14" x14ac:dyDescent="0.25">
      <c r="A3445" s="3">
        <v>3442</v>
      </c>
      <c r="B3445" t="s">
        <v>2312</v>
      </c>
      <c r="C3445" t="s">
        <v>2313</v>
      </c>
      <c r="D3445" t="s">
        <v>2314</v>
      </c>
      <c r="E3445" t="s">
        <v>12</v>
      </c>
      <c r="F3445" t="s">
        <v>2315</v>
      </c>
      <c r="G3445" s="1">
        <v>44105</v>
      </c>
      <c r="H3445" s="1">
        <v>44196</v>
      </c>
      <c r="I3445" s="1">
        <v>45290</v>
      </c>
      <c r="J3445" s="966" t="s">
        <v>22296</v>
      </c>
      <c r="K3445" t="s">
        <v>22297</v>
      </c>
      <c r="L3445" t="s">
        <v>22298</v>
      </c>
      <c r="M3445" t="s">
        <v>22296</v>
      </c>
      <c r="N3445" t="s">
        <v>22298</v>
      </c>
    </row>
    <row r="3446" spans="1:14" x14ac:dyDescent="0.25">
      <c r="A3446" s="3">
        <v>3443</v>
      </c>
      <c r="B3446" t="s">
        <v>2639</v>
      </c>
      <c r="C3446" t="s">
        <v>2640</v>
      </c>
      <c r="D3446" t="s">
        <v>2641</v>
      </c>
      <c r="E3446" t="s">
        <v>12</v>
      </c>
      <c r="F3446" t="s">
        <v>2642</v>
      </c>
      <c r="G3446" s="1">
        <v>44169</v>
      </c>
      <c r="H3446" s="1">
        <v>44187</v>
      </c>
      <c r="I3446" s="1">
        <v>45647</v>
      </c>
      <c r="J3446" s="966" t="s">
        <v>6619</v>
      </c>
      <c r="K3446" t="s">
        <v>6621</v>
      </c>
      <c r="L3446" t="s">
        <v>6620</v>
      </c>
      <c r="M3446" t="s">
        <v>6619</v>
      </c>
      <c r="N3446" t="s">
        <v>6620</v>
      </c>
    </row>
    <row r="3447" spans="1:14" x14ac:dyDescent="0.25">
      <c r="A3447" s="3">
        <v>3444</v>
      </c>
      <c r="B3447" t="s">
        <v>2639</v>
      </c>
      <c r="C3447" t="s">
        <v>2640</v>
      </c>
      <c r="D3447" t="s">
        <v>2641</v>
      </c>
      <c r="E3447" t="s">
        <v>12</v>
      </c>
      <c r="F3447" t="s">
        <v>2642</v>
      </c>
      <c r="G3447" s="1">
        <v>44169</v>
      </c>
      <c r="H3447" s="1">
        <v>44187</v>
      </c>
      <c r="I3447" s="1">
        <v>45647</v>
      </c>
      <c r="J3447" s="966" t="s">
        <v>6622</v>
      </c>
      <c r="K3447" t="s">
        <v>6624</v>
      </c>
      <c r="L3447" t="s">
        <v>6623</v>
      </c>
      <c r="M3447" t="s">
        <v>6622</v>
      </c>
      <c r="N3447" t="s">
        <v>6623</v>
      </c>
    </row>
    <row r="3448" spans="1:14" x14ac:dyDescent="0.25">
      <c r="A3448" s="3">
        <v>3445</v>
      </c>
      <c r="B3448" t="s">
        <v>2639</v>
      </c>
      <c r="C3448" t="s">
        <v>2640</v>
      </c>
      <c r="D3448" t="s">
        <v>2641</v>
      </c>
      <c r="E3448" t="s">
        <v>12</v>
      </c>
      <c r="F3448" t="s">
        <v>2642</v>
      </c>
      <c r="G3448" s="1">
        <v>44169</v>
      </c>
      <c r="H3448" s="1">
        <v>44187</v>
      </c>
      <c r="I3448" s="1">
        <v>45647</v>
      </c>
      <c r="J3448" s="966" t="s">
        <v>6625</v>
      </c>
      <c r="K3448" t="s">
        <v>6627</v>
      </c>
      <c r="L3448" t="s">
        <v>6626</v>
      </c>
      <c r="M3448" t="s">
        <v>6625</v>
      </c>
      <c r="N3448" t="s">
        <v>6626</v>
      </c>
    </row>
    <row r="3449" spans="1:14" x14ac:dyDescent="0.25">
      <c r="A3449" s="3">
        <v>3446</v>
      </c>
      <c r="B3449" t="s">
        <v>2628</v>
      </c>
      <c r="C3449" t="s">
        <v>2629</v>
      </c>
      <c r="D3449" t="s">
        <v>2418</v>
      </c>
      <c r="E3449" t="s">
        <v>12</v>
      </c>
      <c r="F3449" t="s">
        <v>2630</v>
      </c>
      <c r="G3449" s="1">
        <v>44173</v>
      </c>
      <c r="H3449" s="1">
        <v>44195</v>
      </c>
      <c r="I3449" s="1">
        <v>45289</v>
      </c>
      <c r="J3449" s="966" t="s">
        <v>8992</v>
      </c>
      <c r="K3449" t="s">
        <v>8994</v>
      </c>
      <c r="L3449" t="s">
        <v>8993</v>
      </c>
      <c r="M3449" t="s">
        <v>8992</v>
      </c>
      <c r="N3449" t="s">
        <v>8993</v>
      </c>
    </row>
    <row r="3450" spans="1:14" x14ac:dyDescent="0.25">
      <c r="A3450" s="3">
        <v>3447</v>
      </c>
      <c r="B3450" t="s">
        <v>2644</v>
      </c>
      <c r="C3450" t="s">
        <v>2645</v>
      </c>
      <c r="D3450" t="s">
        <v>2646</v>
      </c>
      <c r="E3450" t="s">
        <v>12</v>
      </c>
      <c r="F3450" t="s">
        <v>2647</v>
      </c>
      <c r="G3450" s="1">
        <v>44166</v>
      </c>
      <c r="H3450" s="1">
        <v>44167</v>
      </c>
      <c r="I3450" s="1">
        <v>44531</v>
      </c>
      <c r="J3450" s="966" t="s">
        <v>12732</v>
      </c>
      <c r="K3450" t="s">
        <v>12734</v>
      </c>
      <c r="L3450" t="s">
        <v>12733</v>
      </c>
      <c r="M3450" t="s">
        <v>12732</v>
      </c>
      <c r="N3450" t="s">
        <v>12733</v>
      </c>
    </row>
    <row r="3451" spans="1:14" x14ac:dyDescent="0.25">
      <c r="A3451" s="3">
        <v>3448</v>
      </c>
      <c r="B3451" t="s">
        <v>2644</v>
      </c>
      <c r="C3451" t="s">
        <v>2645</v>
      </c>
      <c r="D3451" t="s">
        <v>2646</v>
      </c>
      <c r="E3451" t="s">
        <v>12</v>
      </c>
      <c r="F3451" t="s">
        <v>2647</v>
      </c>
      <c r="G3451" s="1">
        <v>44166</v>
      </c>
      <c r="H3451" s="1">
        <v>44167</v>
      </c>
      <c r="I3451" s="1">
        <v>44531</v>
      </c>
      <c r="J3451" s="966" t="s">
        <v>12732</v>
      </c>
      <c r="K3451" t="s">
        <v>12734</v>
      </c>
      <c r="L3451" t="s">
        <v>12733</v>
      </c>
      <c r="M3451" t="s">
        <v>12732</v>
      </c>
      <c r="N3451" t="s">
        <v>12733</v>
      </c>
    </row>
    <row r="3452" spans="1:14" x14ac:dyDescent="0.25">
      <c r="A3452" s="3">
        <v>3449</v>
      </c>
      <c r="B3452" t="s">
        <v>2268</v>
      </c>
      <c r="C3452" t="s">
        <v>2269</v>
      </c>
      <c r="D3452" t="s">
        <v>2270</v>
      </c>
      <c r="E3452" t="s">
        <v>12</v>
      </c>
      <c r="F3452" t="s">
        <v>2677</v>
      </c>
      <c r="G3452" s="1">
        <v>44182</v>
      </c>
      <c r="H3452" s="1">
        <v>44190</v>
      </c>
      <c r="I3452" s="1">
        <v>46015</v>
      </c>
      <c r="J3452" s="966" t="s">
        <v>22306</v>
      </c>
      <c r="K3452" t="s">
        <v>22307</v>
      </c>
      <c r="L3452" t="s">
        <v>22308</v>
      </c>
      <c r="M3452" t="s">
        <v>22306</v>
      </c>
      <c r="N3452" t="s">
        <v>22308</v>
      </c>
    </row>
    <row r="3453" spans="1:14" x14ac:dyDescent="0.25">
      <c r="A3453" s="3">
        <v>3450</v>
      </c>
      <c r="B3453" t="s">
        <v>2268</v>
      </c>
      <c r="C3453" t="s">
        <v>2269</v>
      </c>
      <c r="D3453" t="s">
        <v>2270</v>
      </c>
      <c r="E3453" t="s">
        <v>12</v>
      </c>
      <c r="F3453" t="s">
        <v>2677</v>
      </c>
      <c r="G3453" s="1">
        <v>44182</v>
      </c>
      <c r="H3453" s="1">
        <v>44190</v>
      </c>
      <c r="I3453" s="1">
        <v>46015</v>
      </c>
      <c r="J3453" s="966" t="s">
        <v>22309</v>
      </c>
      <c r="K3453" t="s">
        <v>22310</v>
      </c>
      <c r="L3453" t="s">
        <v>22311</v>
      </c>
      <c r="M3453" t="s">
        <v>22309</v>
      </c>
      <c r="N3453" t="s">
        <v>22311</v>
      </c>
    </row>
    <row r="3454" spans="1:14" x14ac:dyDescent="0.25">
      <c r="A3454" s="3">
        <v>3451</v>
      </c>
      <c r="B3454" t="s">
        <v>2652</v>
      </c>
      <c r="C3454" t="s">
        <v>2653</v>
      </c>
      <c r="D3454" t="s">
        <v>2654</v>
      </c>
      <c r="E3454" t="s">
        <v>12</v>
      </c>
      <c r="F3454" t="s">
        <v>2655</v>
      </c>
      <c r="G3454" s="1">
        <v>44173</v>
      </c>
      <c r="H3454" s="1">
        <v>44174</v>
      </c>
      <c r="I3454" s="1">
        <v>44903</v>
      </c>
      <c r="J3454" s="966" t="s">
        <v>17905</v>
      </c>
      <c r="K3454" t="s">
        <v>17906</v>
      </c>
      <c r="L3454" t="s">
        <v>17907</v>
      </c>
      <c r="M3454" t="s">
        <v>17905</v>
      </c>
      <c r="N3454" t="s">
        <v>17907</v>
      </c>
    </row>
    <row r="3455" spans="1:14" x14ac:dyDescent="0.25">
      <c r="A3455" s="3">
        <v>3452</v>
      </c>
      <c r="B3455" t="s">
        <v>2652</v>
      </c>
      <c r="C3455" t="s">
        <v>2653</v>
      </c>
      <c r="D3455" t="s">
        <v>2654</v>
      </c>
      <c r="E3455" t="s">
        <v>12</v>
      </c>
      <c r="F3455" t="s">
        <v>2655</v>
      </c>
      <c r="G3455" s="1">
        <v>44173</v>
      </c>
      <c r="H3455" s="1">
        <v>44174</v>
      </c>
      <c r="I3455" s="1">
        <v>44903</v>
      </c>
      <c r="J3455" s="966" t="s">
        <v>17905</v>
      </c>
      <c r="K3455" t="s">
        <v>17906</v>
      </c>
      <c r="L3455" t="s">
        <v>17907</v>
      </c>
      <c r="M3455" t="s">
        <v>17905</v>
      </c>
      <c r="N3455" t="s">
        <v>17907</v>
      </c>
    </row>
    <row r="3456" spans="1:14" x14ac:dyDescent="0.25">
      <c r="A3456" s="3">
        <v>3453</v>
      </c>
      <c r="B3456" t="s">
        <v>2652</v>
      </c>
      <c r="C3456" t="s">
        <v>2653</v>
      </c>
      <c r="D3456" t="s">
        <v>2654</v>
      </c>
      <c r="E3456" t="s">
        <v>12</v>
      </c>
      <c r="F3456" t="s">
        <v>2655</v>
      </c>
      <c r="G3456" s="1">
        <v>44173</v>
      </c>
      <c r="H3456" s="1">
        <v>44174</v>
      </c>
      <c r="I3456" s="1">
        <v>44903</v>
      </c>
      <c r="J3456" s="966" t="s">
        <v>17905</v>
      </c>
      <c r="K3456" t="s">
        <v>17906</v>
      </c>
      <c r="L3456" t="s">
        <v>17907</v>
      </c>
      <c r="M3456" t="s">
        <v>17905</v>
      </c>
      <c r="N3456" t="s">
        <v>17907</v>
      </c>
    </row>
    <row r="3457" spans="1:14" x14ac:dyDescent="0.25">
      <c r="A3457" s="3">
        <v>3454</v>
      </c>
      <c r="B3457" t="s">
        <v>2652</v>
      </c>
      <c r="C3457" t="s">
        <v>2653</v>
      </c>
      <c r="D3457" t="s">
        <v>2654</v>
      </c>
      <c r="E3457" t="s">
        <v>12</v>
      </c>
      <c r="F3457" t="s">
        <v>2655</v>
      </c>
      <c r="G3457" s="1">
        <v>44173</v>
      </c>
      <c r="H3457" s="1">
        <v>44174</v>
      </c>
      <c r="I3457" s="1">
        <v>44903</v>
      </c>
      <c r="J3457" s="966" t="s">
        <v>17911</v>
      </c>
      <c r="K3457" t="s">
        <v>17912</v>
      </c>
      <c r="L3457" t="s">
        <v>17913</v>
      </c>
      <c r="M3457" t="s">
        <v>17911</v>
      </c>
      <c r="N3457" t="s">
        <v>17913</v>
      </c>
    </row>
    <row r="3458" spans="1:14" x14ac:dyDescent="0.25">
      <c r="A3458" s="3">
        <v>3455</v>
      </c>
      <c r="B3458" t="s">
        <v>2652</v>
      </c>
      <c r="C3458" t="s">
        <v>2653</v>
      </c>
      <c r="D3458" t="s">
        <v>2654</v>
      </c>
      <c r="E3458" t="s">
        <v>12</v>
      </c>
      <c r="F3458" t="s">
        <v>2655</v>
      </c>
      <c r="G3458" s="1">
        <v>44173</v>
      </c>
      <c r="H3458" s="1">
        <v>44174</v>
      </c>
      <c r="I3458" s="1">
        <v>44903</v>
      </c>
      <c r="J3458" s="966" t="s">
        <v>17911</v>
      </c>
      <c r="K3458" t="s">
        <v>17912</v>
      </c>
      <c r="L3458" t="s">
        <v>17913</v>
      </c>
      <c r="M3458" t="s">
        <v>17911</v>
      </c>
      <c r="N3458" t="s">
        <v>17913</v>
      </c>
    </row>
    <row r="3459" spans="1:14" x14ac:dyDescent="0.25">
      <c r="A3459" s="3">
        <v>3456</v>
      </c>
      <c r="B3459" t="s">
        <v>2652</v>
      </c>
      <c r="C3459" t="s">
        <v>2653</v>
      </c>
      <c r="D3459" t="s">
        <v>2654</v>
      </c>
      <c r="E3459" t="s">
        <v>12</v>
      </c>
      <c r="F3459" t="s">
        <v>2655</v>
      </c>
      <c r="G3459" s="1">
        <v>44173</v>
      </c>
      <c r="H3459" s="1">
        <v>44174</v>
      </c>
      <c r="I3459" s="1">
        <v>44903</v>
      </c>
      <c r="J3459" s="966" t="s">
        <v>17911</v>
      </c>
      <c r="K3459" t="s">
        <v>17912</v>
      </c>
      <c r="L3459" t="s">
        <v>17913</v>
      </c>
      <c r="M3459" t="s">
        <v>17911</v>
      </c>
      <c r="N3459" t="s">
        <v>17913</v>
      </c>
    </row>
    <row r="3460" spans="1:14" x14ac:dyDescent="0.25">
      <c r="A3460" s="3">
        <v>3457</v>
      </c>
      <c r="B3460" t="s">
        <v>2652</v>
      </c>
      <c r="C3460" t="s">
        <v>2653</v>
      </c>
      <c r="D3460" t="s">
        <v>2654</v>
      </c>
      <c r="E3460" t="s">
        <v>12</v>
      </c>
      <c r="F3460" t="s">
        <v>2655</v>
      </c>
      <c r="G3460" s="1">
        <v>44173</v>
      </c>
      <c r="H3460" s="1">
        <v>44174</v>
      </c>
      <c r="I3460" s="1">
        <v>44903</v>
      </c>
      <c r="J3460" s="966" t="s">
        <v>17899</v>
      </c>
      <c r="K3460" t="s">
        <v>17900</v>
      </c>
      <c r="L3460" t="s">
        <v>17901</v>
      </c>
      <c r="M3460" t="s">
        <v>17899</v>
      </c>
      <c r="N3460" t="s">
        <v>17901</v>
      </c>
    </row>
    <row r="3461" spans="1:14" x14ac:dyDescent="0.25">
      <c r="A3461" s="3">
        <v>3458</v>
      </c>
      <c r="B3461" t="s">
        <v>2652</v>
      </c>
      <c r="C3461" t="s">
        <v>2653</v>
      </c>
      <c r="D3461" t="s">
        <v>2654</v>
      </c>
      <c r="E3461" t="s">
        <v>12</v>
      </c>
      <c r="F3461" t="s">
        <v>2655</v>
      </c>
      <c r="G3461" s="1">
        <v>44173</v>
      </c>
      <c r="H3461" s="1">
        <v>44174</v>
      </c>
      <c r="I3461" s="1">
        <v>44903</v>
      </c>
      <c r="J3461" s="966" t="s">
        <v>17899</v>
      </c>
      <c r="K3461" t="s">
        <v>17900</v>
      </c>
      <c r="L3461" t="s">
        <v>17901</v>
      </c>
      <c r="M3461" t="s">
        <v>17899</v>
      </c>
      <c r="N3461" t="s">
        <v>17901</v>
      </c>
    </row>
    <row r="3462" spans="1:14" x14ac:dyDescent="0.25">
      <c r="A3462" s="3">
        <v>3459</v>
      </c>
      <c r="B3462" t="s">
        <v>2652</v>
      </c>
      <c r="C3462" t="s">
        <v>2653</v>
      </c>
      <c r="D3462" t="s">
        <v>2654</v>
      </c>
      <c r="E3462" t="s">
        <v>12</v>
      </c>
      <c r="F3462" t="s">
        <v>2655</v>
      </c>
      <c r="G3462" s="1">
        <v>44173</v>
      </c>
      <c r="H3462" s="1">
        <v>44174</v>
      </c>
      <c r="I3462" s="1">
        <v>44903</v>
      </c>
      <c r="J3462" s="966" t="s">
        <v>17899</v>
      </c>
      <c r="K3462" t="s">
        <v>17900</v>
      </c>
      <c r="L3462" t="s">
        <v>17901</v>
      </c>
      <c r="M3462" t="s">
        <v>17899</v>
      </c>
      <c r="N3462" t="s">
        <v>17901</v>
      </c>
    </row>
    <row r="3463" spans="1:14" x14ac:dyDescent="0.25">
      <c r="A3463" s="3">
        <v>3460</v>
      </c>
      <c r="B3463" t="s">
        <v>2652</v>
      </c>
      <c r="C3463" t="s">
        <v>2653</v>
      </c>
      <c r="D3463" t="s">
        <v>2654</v>
      </c>
      <c r="E3463" t="s">
        <v>12</v>
      </c>
      <c r="F3463" t="s">
        <v>2655</v>
      </c>
      <c r="G3463" s="1">
        <v>44173</v>
      </c>
      <c r="H3463" s="1">
        <v>44174</v>
      </c>
      <c r="I3463" s="1">
        <v>44903</v>
      </c>
      <c r="J3463" s="966" t="s">
        <v>17908</v>
      </c>
      <c r="K3463" t="s">
        <v>17909</v>
      </c>
      <c r="L3463" t="s">
        <v>17910</v>
      </c>
      <c r="M3463" t="s">
        <v>17908</v>
      </c>
      <c r="N3463" t="s">
        <v>17910</v>
      </c>
    </row>
    <row r="3464" spans="1:14" x14ac:dyDescent="0.25">
      <c r="A3464" s="3">
        <v>3461</v>
      </c>
      <c r="B3464" t="s">
        <v>2652</v>
      </c>
      <c r="C3464" t="s">
        <v>2653</v>
      </c>
      <c r="D3464" t="s">
        <v>2654</v>
      </c>
      <c r="E3464" t="s">
        <v>12</v>
      </c>
      <c r="F3464" t="s">
        <v>2655</v>
      </c>
      <c r="G3464" s="1">
        <v>44173</v>
      </c>
      <c r="H3464" s="1">
        <v>44174</v>
      </c>
      <c r="I3464" s="1">
        <v>44903</v>
      </c>
      <c r="J3464" s="966" t="s">
        <v>17908</v>
      </c>
      <c r="K3464" t="s">
        <v>17909</v>
      </c>
      <c r="L3464" t="s">
        <v>17910</v>
      </c>
      <c r="M3464" t="s">
        <v>17908</v>
      </c>
      <c r="N3464" t="s">
        <v>17910</v>
      </c>
    </row>
    <row r="3465" spans="1:14" x14ac:dyDescent="0.25">
      <c r="A3465" s="3">
        <v>3462</v>
      </c>
      <c r="B3465" t="s">
        <v>2652</v>
      </c>
      <c r="C3465" t="s">
        <v>2653</v>
      </c>
      <c r="D3465" t="s">
        <v>2654</v>
      </c>
      <c r="E3465" t="s">
        <v>12</v>
      </c>
      <c r="F3465" t="s">
        <v>2655</v>
      </c>
      <c r="G3465" s="1">
        <v>44173</v>
      </c>
      <c r="H3465" s="1">
        <v>44174</v>
      </c>
      <c r="I3465" s="1">
        <v>44903</v>
      </c>
      <c r="J3465" s="966" t="s">
        <v>17908</v>
      </c>
      <c r="K3465" t="s">
        <v>17909</v>
      </c>
      <c r="L3465" t="s">
        <v>17910</v>
      </c>
      <c r="M3465" t="s">
        <v>17908</v>
      </c>
      <c r="N3465" t="s">
        <v>17910</v>
      </c>
    </row>
    <row r="3466" spans="1:14" x14ac:dyDescent="0.25">
      <c r="A3466" s="3">
        <v>3463</v>
      </c>
      <c r="B3466" t="s">
        <v>2652</v>
      </c>
      <c r="C3466" t="s">
        <v>2653</v>
      </c>
      <c r="D3466" t="s">
        <v>2654</v>
      </c>
      <c r="E3466" t="s">
        <v>12</v>
      </c>
      <c r="F3466" t="s">
        <v>2655</v>
      </c>
      <c r="G3466" s="1">
        <v>44173</v>
      </c>
      <c r="H3466" s="1">
        <v>44174</v>
      </c>
      <c r="I3466" s="1">
        <v>44903</v>
      </c>
      <c r="J3466" s="966" t="s">
        <v>17902</v>
      </c>
      <c r="K3466" t="s">
        <v>17903</v>
      </c>
      <c r="L3466" t="s">
        <v>17904</v>
      </c>
      <c r="M3466" t="s">
        <v>17902</v>
      </c>
      <c r="N3466" t="s">
        <v>17904</v>
      </c>
    </row>
    <row r="3467" spans="1:14" x14ac:dyDescent="0.25">
      <c r="A3467" s="3">
        <v>3464</v>
      </c>
      <c r="B3467" t="s">
        <v>2652</v>
      </c>
      <c r="C3467" t="s">
        <v>2653</v>
      </c>
      <c r="D3467" t="s">
        <v>2654</v>
      </c>
      <c r="E3467" t="s">
        <v>12</v>
      </c>
      <c r="F3467" t="s">
        <v>2655</v>
      </c>
      <c r="G3467" s="1">
        <v>44173</v>
      </c>
      <c r="H3467" s="1">
        <v>44174</v>
      </c>
      <c r="I3467" s="1">
        <v>44903</v>
      </c>
      <c r="J3467" s="966" t="s">
        <v>17902</v>
      </c>
      <c r="K3467" t="s">
        <v>17903</v>
      </c>
      <c r="L3467" t="s">
        <v>17904</v>
      </c>
      <c r="M3467" t="s">
        <v>17902</v>
      </c>
      <c r="N3467" t="s">
        <v>17904</v>
      </c>
    </row>
    <row r="3468" spans="1:14" x14ac:dyDescent="0.25">
      <c r="A3468" s="3">
        <v>3465</v>
      </c>
      <c r="B3468" t="s">
        <v>2652</v>
      </c>
      <c r="C3468" t="s">
        <v>2653</v>
      </c>
      <c r="D3468" t="s">
        <v>2654</v>
      </c>
      <c r="E3468" t="s">
        <v>12</v>
      </c>
      <c r="F3468" t="s">
        <v>2655</v>
      </c>
      <c r="G3468" s="1">
        <v>44173</v>
      </c>
      <c r="H3468" s="1">
        <v>44174</v>
      </c>
      <c r="I3468" s="1">
        <v>44903</v>
      </c>
      <c r="J3468" s="966" t="s">
        <v>17902</v>
      </c>
      <c r="K3468" t="s">
        <v>17903</v>
      </c>
      <c r="L3468" t="s">
        <v>17904</v>
      </c>
      <c r="M3468" t="s">
        <v>17902</v>
      </c>
      <c r="N3468" t="s">
        <v>17904</v>
      </c>
    </row>
    <row r="3469" spans="1:14" x14ac:dyDescent="0.25">
      <c r="A3469" s="3">
        <v>3466</v>
      </c>
      <c r="B3469" t="s">
        <v>2669</v>
      </c>
      <c r="C3469" t="s">
        <v>2670</v>
      </c>
      <c r="D3469" t="s">
        <v>2671</v>
      </c>
      <c r="E3469" t="s">
        <v>12</v>
      </c>
      <c r="F3469" t="s">
        <v>2672</v>
      </c>
      <c r="G3469" s="1">
        <v>44193</v>
      </c>
      <c r="H3469" s="1">
        <v>44202</v>
      </c>
      <c r="I3469" s="1">
        <v>44566</v>
      </c>
      <c r="J3469" s="966" t="s">
        <v>5580</v>
      </c>
      <c r="K3469" t="s">
        <v>5582</v>
      </c>
      <c r="L3469" t="s">
        <v>5581</v>
      </c>
      <c r="M3469" t="s">
        <v>16619</v>
      </c>
      <c r="N3469" t="s">
        <v>5581</v>
      </c>
    </row>
    <row r="3470" spans="1:14" x14ac:dyDescent="0.25">
      <c r="A3470" s="3">
        <v>3467</v>
      </c>
      <c r="B3470" t="s">
        <v>2669</v>
      </c>
      <c r="C3470" t="s">
        <v>2670</v>
      </c>
      <c r="D3470" t="s">
        <v>2671</v>
      </c>
      <c r="E3470" t="s">
        <v>12</v>
      </c>
      <c r="F3470" t="s">
        <v>2672</v>
      </c>
      <c r="G3470" s="1">
        <v>44193</v>
      </c>
      <c r="H3470" s="1">
        <v>44202</v>
      </c>
      <c r="I3470" s="1">
        <v>44566</v>
      </c>
      <c r="J3470" s="966" t="s">
        <v>5580</v>
      </c>
      <c r="K3470" t="s">
        <v>5582</v>
      </c>
      <c r="L3470" t="s">
        <v>5581</v>
      </c>
      <c r="M3470" t="s">
        <v>5580</v>
      </c>
      <c r="N3470" t="s">
        <v>5581</v>
      </c>
    </row>
    <row r="3471" spans="1:14" x14ac:dyDescent="0.25">
      <c r="A3471" s="3">
        <v>3468</v>
      </c>
      <c r="B3471" t="s">
        <v>2669</v>
      </c>
      <c r="C3471" t="s">
        <v>2670</v>
      </c>
      <c r="D3471" t="s">
        <v>2671</v>
      </c>
      <c r="E3471" t="s">
        <v>12</v>
      </c>
      <c r="F3471" t="s">
        <v>2672</v>
      </c>
      <c r="G3471" s="1">
        <v>44193</v>
      </c>
      <c r="H3471" s="1">
        <v>44202</v>
      </c>
      <c r="I3471" s="1">
        <v>44566</v>
      </c>
      <c r="J3471" s="966" t="s">
        <v>5580</v>
      </c>
      <c r="K3471" t="s">
        <v>5582</v>
      </c>
      <c r="L3471" t="s">
        <v>5581</v>
      </c>
      <c r="M3471" t="s">
        <v>5580</v>
      </c>
      <c r="N3471" t="s">
        <v>5581</v>
      </c>
    </row>
    <row r="3472" spans="1:14" x14ac:dyDescent="0.25">
      <c r="A3472" s="3">
        <v>3469</v>
      </c>
      <c r="B3472" t="s">
        <v>2465</v>
      </c>
      <c r="C3472" t="s">
        <v>2466</v>
      </c>
      <c r="D3472" t="s">
        <v>2467</v>
      </c>
      <c r="E3472" t="s">
        <v>12</v>
      </c>
      <c r="F3472" t="s">
        <v>2468</v>
      </c>
      <c r="G3472" s="1">
        <v>44147</v>
      </c>
      <c r="H3472" s="1">
        <v>44176</v>
      </c>
      <c r="I3472" s="1">
        <v>45636</v>
      </c>
      <c r="J3472" s="966" t="s">
        <v>5873</v>
      </c>
      <c r="K3472" t="s">
        <v>5875</v>
      </c>
      <c r="L3472" t="s">
        <v>5874</v>
      </c>
      <c r="M3472" t="s">
        <v>5873</v>
      </c>
      <c r="N3472" t="s">
        <v>5874</v>
      </c>
    </row>
    <row r="3473" spans="1:14" x14ac:dyDescent="0.25">
      <c r="A3473" s="3">
        <v>3470</v>
      </c>
      <c r="B3473" t="s">
        <v>2652</v>
      </c>
      <c r="C3473" t="s">
        <v>2653</v>
      </c>
      <c r="D3473" t="s">
        <v>2654</v>
      </c>
      <c r="E3473" t="s">
        <v>12</v>
      </c>
      <c r="F3473" t="s">
        <v>2664</v>
      </c>
      <c r="G3473" s="1">
        <v>44186</v>
      </c>
      <c r="H3473" s="1">
        <v>44200</v>
      </c>
      <c r="I3473" s="1">
        <v>44929</v>
      </c>
      <c r="J3473" s="966" t="s">
        <v>18145</v>
      </c>
      <c r="K3473" t="s">
        <v>18146</v>
      </c>
      <c r="L3473" t="s">
        <v>18147</v>
      </c>
      <c r="M3473" t="s">
        <v>18145</v>
      </c>
      <c r="N3473" t="s">
        <v>18147</v>
      </c>
    </row>
    <row r="3474" spans="1:14" x14ac:dyDescent="0.25">
      <c r="A3474" s="3">
        <v>3471</v>
      </c>
      <c r="B3474" t="s">
        <v>2652</v>
      </c>
      <c r="C3474" t="s">
        <v>2653</v>
      </c>
      <c r="D3474" t="s">
        <v>2654</v>
      </c>
      <c r="E3474" t="s">
        <v>12</v>
      </c>
      <c r="F3474" t="s">
        <v>2664</v>
      </c>
      <c r="G3474" s="1">
        <v>44186</v>
      </c>
      <c r="H3474" s="1">
        <v>44200</v>
      </c>
      <c r="I3474" s="1">
        <v>44929</v>
      </c>
      <c r="J3474" s="966" t="s">
        <v>18145</v>
      </c>
      <c r="K3474" t="s">
        <v>18146</v>
      </c>
      <c r="L3474" t="s">
        <v>18147</v>
      </c>
      <c r="M3474" t="s">
        <v>18145</v>
      </c>
      <c r="N3474" t="s">
        <v>18147</v>
      </c>
    </row>
    <row r="3475" spans="1:14" x14ac:dyDescent="0.25">
      <c r="A3475" s="3">
        <v>3472</v>
      </c>
      <c r="B3475" t="s">
        <v>2652</v>
      </c>
      <c r="C3475" t="s">
        <v>2653</v>
      </c>
      <c r="D3475" t="s">
        <v>2654</v>
      </c>
      <c r="E3475" t="s">
        <v>12</v>
      </c>
      <c r="F3475" t="s">
        <v>2664</v>
      </c>
      <c r="G3475" s="1">
        <v>44186</v>
      </c>
      <c r="H3475" s="1">
        <v>44200</v>
      </c>
      <c r="I3475" s="1">
        <v>44929</v>
      </c>
      <c r="J3475" s="966" t="s">
        <v>18145</v>
      </c>
      <c r="K3475" t="s">
        <v>18146</v>
      </c>
      <c r="L3475" t="s">
        <v>18147</v>
      </c>
      <c r="M3475" t="s">
        <v>18145</v>
      </c>
      <c r="N3475" t="s">
        <v>18147</v>
      </c>
    </row>
    <row r="3476" spans="1:14" x14ac:dyDescent="0.25">
      <c r="A3476" s="3">
        <v>3473</v>
      </c>
      <c r="B3476" t="s">
        <v>2652</v>
      </c>
      <c r="C3476" t="s">
        <v>2653</v>
      </c>
      <c r="D3476" t="s">
        <v>2654</v>
      </c>
      <c r="E3476" t="s">
        <v>12</v>
      </c>
      <c r="F3476" t="s">
        <v>2664</v>
      </c>
      <c r="G3476" s="1">
        <v>44186</v>
      </c>
      <c r="H3476" s="1">
        <v>44200</v>
      </c>
      <c r="I3476" s="1">
        <v>44929</v>
      </c>
      <c r="J3476" s="966" t="s">
        <v>18142</v>
      </c>
      <c r="K3476" t="s">
        <v>18143</v>
      </c>
      <c r="L3476" t="s">
        <v>18144</v>
      </c>
      <c r="M3476" t="s">
        <v>18142</v>
      </c>
      <c r="N3476" t="s">
        <v>18144</v>
      </c>
    </row>
    <row r="3477" spans="1:14" x14ac:dyDescent="0.25">
      <c r="A3477" s="3">
        <v>3474</v>
      </c>
      <c r="B3477" t="s">
        <v>2652</v>
      </c>
      <c r="C3477" t="s">
        <v>2653</v>
      </c>
      <c r="D3477" t="s">
        <v>2654</v>
      </c>
      <c r="E3477" t="s">
        <v>12</v>
      </c>
      <c r="F3477" t="s">
        <v>2664</v>
      </c>
      <c r="G3477" s="1">
        <v>44186</v>
      </c>
      <c r="H3477" s="1">
        <v>44200</v>
      </c>
      <c r="I3477" s="1">
        <v>44929</v>
      </c>
      <c r="J3477" s="966" t="s">
        <v>18142</v>
      </c>
      <c r="K3477" t="s">
        <v>18143</v>
      </c>
      <c r="L3477" t="s">
        <v>18144</v>
      </c>
      <c r="M3477" t="s">
        <v>18142</v>
      </c>
      <c r="N3477" t="s">
        <v>18144</v>
      </c>
    </row>
    <row r="3478" spans="1:14" x14ac:dyDescent="0.25">
      <c r="A3478" s="3">
        <v>3475</v>
      </c>
      <c r="B3478" t="s">
        <v>2652</v>
      </c>
      <c r="C3478" t="s">
        <v>2653</v>
      </c>
      <c r="D3478" t="s">
        <v>2654</v>
      </c>
      <c r="E3478" t="s">
        <v>12</v>
      </c>
      <c r="F3478" t="s">
        <v>2664</v>
      </c>
      <c r="G3478" s="1">
        <v>44186</v>
      </c>
      <c r="H3478" s="1">
        <v>44200</v>
      </c>
      <c r="I3478" s="1">
        <v>44929</v>
      </c>
      <c r="J3478" s="966" t="s">
        <v>18142</v>
      </c>
      <c r="K3478" t="s">
        <v>18143</v>
      </c>
      <c r="L3478" t="s">
        <v>18144</v>
      </c>
      <c r="M3478" t="s">
        <v>18142</v>
      </c>
      <c r="N3478" t="s">
        <v>18144</v>
      </c>
    </row>
    <row r="3479" spans="1:14" x14ac:dyDescent="0.25">
      <c r="A3479" s="3">
        <v>3476</v>
      </c>
      <c r="B3479" t="s">
        <v>2652</v>
      </c>
      <c r="C3479" t="s">
        <v>2653</v>
      </c>
      <c r="D3479" t="s">
        <v>2654</v>
      </c>
      <c r="E3479" t="s">
        <v>12</v>
      </c>
      <c r="F3479" t="s">
        <v>2664</v>
      </c>
      <c r="G3479" s="1">
        <v>44186</v>
      </c>
      <c r="H3479" s="1">
        <v>44200</v>
      </c>
      <c r="I3479" s="1">
        <v>44929</v>
      </c>
      <c r="J3479" s="966" t="s">
        <v>18139</v>
      </c>
      <c r="K3479" t="s">
        <v>18140</v>
      </c>
      <c r="L3479" t="s">
        <v>18141</v>
      </c>
      <c r="M3479" t="s">
        <v>18139</v>
      </c>
      <c r="N3479" t="s">
        <v>18141</v>
      </c>
    </row>
    <row r="3480" spans="1:14" x14ac:dyDescent="0.25">
      <c r="A3480" s="3">
        <v>3477</v>
      </c>
      <c r="B3480" t="s">
        <v>2652</v>
      </c>
      <c r="C3480" t="s">
        <v>2653</v>
      </c>
      <c r="D3480" t="s">
        <v>2654</v>
      </c>
      <c r="E3480" t="s">
        <v>12</v>
      </c>
      <c r="F3480" t="s">
        <v>2664</v>
      </c>
      <c r="G3480" s="1">
        <v>44186</v>
      </c>
      <c r="H3480" s="1">
        <v>44200</v>
      </c>
      <c r="I3480" s="1">
        <v>44929</v>
      </c>
      <c r="J3480" s="966" t="s">
        <v>18139</v>
      </c>
      <c r="K3480" t="s">
        <v>18140</v>
      </c>
      <c r="L3480" t="s">
        <v>18141</v>
      </c>
      <c r="M3480" t="s">
        <v>18139</v>
      </c>
      <c r="N3480" t="s">
        <v>18141</v>
      </c>
    </row>
    <row r="3481" spans="1:14" x14ac:dyDescent="0.25">
      <c r="A3481" s="3">
        <v>3478</v>
      </c>
      <c r="B3481" t="s">
        <v>2652</v>
      </c>
      <c r="C3481" t="s">
        <v>2653</v>
      </c>
      <c r="D3481" t="s">
        <v>2654</v>
      </c>
      <c r="E3481" t="s">
        <v>12</v>
      </c>
      <c r="F3481" t="s">
        <v>2664</v>
      </c>
      <c r="G3481" s="1">
        <v>44186</v>
      </c>
      <c r="H3481" s="1">
        <v>44200</v>
      </c>
      <c r="I3481" s="1">
        <v>44929</v>
      </c>
      <c r="J3481" s="966" t="s">
        <v>18139</v>
      </c>
      <c r="K3481" t="s">
        <v>18140</v>
      </c>
      <c r="L3481" t="s">
        <v>18141</v>
      </c>
      <c r="M3481" t="s">
        <v>18139</v>
      </c>
      <c r="N3481" t="s">
        <v>18141</v>
      </c>
    </row>
    <row r="3482" spans="1:14" x14ac:dyDescent="0.25">
      <c r="A3482" s="3">
        <v>3479</v>
      </c>
      <c r="B3482" t="s">
        <v>2652</v>
      </c>
      <c r="C3482" t="s">
        <v>2653</v>
      </c>
      <c r="D3482" t="s">
        <v>2654</v>
      </c>
      <c r="E3482" t="s">
        <v>12</v>
      </c>
      <c r="F3482" t="s">
        <v>2664</v>
      </c>
      <c r="G3482" s="1">
        <v>44186</v>
      </c>
      <c r="H3482" s="1">
        <v>44200</v>
      </c>
      <c r="I3482" s="1">
        <v>44929</v>
      </c>
      <c r="J3482" s="966" t="s">
        <v>18136</v>
      </c>
      <c r="K3482" t="s">
        <v>18137</v>
      </c>
      <c r="L3482" t="s">
        <v>18138</v>
      </c>
      <c r="M3482" t="s">
        <v>18136</v>
      </c>
      <c r="N3482" t="s">
        <v>18138</v>
      </c>
    </row>
    <row r="3483" spans="1:14" x14ac:dyDescent="0.25">
      <c r="A3483" s="3">
        <v>3480</v>
      </c>
      <c r="B3483" t="s">
        <v>2652</v>
      </c>
      <c r="C3483" t="s">
        <v>2653</v>
      </c>
      <c r="D3483" t="s">
        <v>2654</v>
      </c>
      <c r="E3483" t="s">
        <v>12</v>
      </c>
      <c r="F3483" t="s">
        <v>2664</v>
      </c>
      <c r="G3483" s="1">
        <v>44186</v>
      </c>
      <c r="H3483" s="1">
        <v>44200</v>
      </c>
      <c r="I3483" s="1">
        <v>44929</v>
      </c>
      <c r="J3483" s="966" t="s">
        <v>18136</v>
      </c>
      <c r="K3483" t="s">
        <v>18137</v>
      </c>
      <c r="L3483" t="s">
        <v>18138</v>
      </c>
      <c r="M3483" t="s">
        <v>18136</v>
      </c>
      <c r="N3483" t="s">
        <v>18138</v>
      </c>
    </row>
    <row r="3484" spans="1:14" x14ac:dyDescent="0.25">
      <c r="A3484" s="3">
        <v>3481</v>
      </c>
      <c r="B3484" t="s">
        <v>2652</v>
      </c>
      <c r="C3484" t="s">
        <v>2653</v>
      </c>
      <c r="D3484" t="s">
        <v>2654</v>
      </c>
      <c r="E3484" t="s">
        <v>12</v>
      </c>
      <c r="F3484" t="s">
        <v>2664</v>
      </c>
      <c r="G3484" s="1">
        <v>44186</v>
      </c>
      <c r="H3484" s="1">
        <v>44200</v>
      </c>
      <c r="I3484" s="1">
        <v>44929</v>
      </c>
      <c r="J3484" s="966" t="s">
        <v>18136</v>
      </c>
      <c r="K3484" t="s">
        <v>18137</v>
      </c>
      <c r="L3484" t="s">
        <v>18138</v>
      </c>
      <c r="M3484" t="s">
        <v>18136</v>
      </c>
      <c r="N3484" t="s">
        <v>18138</v>
      </c>
    </row>
    <row r="3485" spans="1:14" x14ac:dyDescent="0.25">
      <c r="A3485" s="3">
        <v>3482</v>
      </c>
      <c r="B3485" t="s">
        <v>2652</v>
      </c>
      <c r="C3485" t="s">
        <v>2653</v>
      </c>
      <c r="D3485" t="s">
        <v>2654</v>
      </c>
      <c r="E3485" t="s">
        <v>12</v>
      </c>
      <c r="F3485" t="s">
        <v>2664</v>
      </c>
      <c r="G3485" s="1">
        <v>44186</v>
      </c>
      <c r="H3485" s="1">
        <v>44200</v>
      </c>
      <c r="I3485" s="1">
        <v>44929</v>
      </c>
      <c r="J3485" s="966" t="s">
        <v>18133</v>
      </c>
      <c r="K3485" t="s">
        <v>18134</v>
      </c>
      <c r="L3485" t="s">
        <v>18135</v>
      </c>
      <c r="M3485" t="s">
        <v>18133</v>
      </c>
      <c r="N3485" t="s">
        <v>18135</v>
      </c>
    </row>
    <row r="3486" spans="1:14" x14ac:dyDescent="0.25">
      <c r="A3486" s="3">
        <v>3483</v>
      </c>
      <c r="B3486" t="s">
        <v>2652</v>
      </c>
      <c r="C3486" t="s">
        <v>2653</v>
      </c>
      <c r="D3486" t="s">
        <v>2654</v>
      </c>
      <c r="E3486" t="s">
        <v>12</v>
      </c>
      <c r="F3486" t="s">
        <v>2664</v>
      </c>
      <c r="G3486" s="1">
        <v>44186</v>
      </c>
      <c r="H3486" s="1">
        <v>44200</v>
      </c>
      <c r="I3486" s="1">
        <v>44929</v>
      </c>
      <c r="J3486" s="966" t="s">
        <v>18133</v>
      </c>
      <c r="K3486" t="s">
        <v>18134</v>
      </c>
      <c r="L3486" t="s">
        <v>18135</v>
      </c>
      <c r="M3486" t="s">
        <v>18133</v>
      </c>
      <c r="N3486" t="s">
        <v>18135</v>
      </c>
    </row>
    <row r="3487" spans="1:14" x14ac:dyDescent="0.25">
      <c r="A3487" s="3">
        <v>3484</v>
      </c>
      <c r="B3487" t="s">
        <v>2652</v>
      </c>
      <c r="C3487" t="s">
        <v>2653</v>
      </c>
      <c r="D3487" t="s">
        <v>2654</v>
      </c>
      <c r="E3487" t="s">
        <v>12</v>
      </c>
      <c r="F3487" t="s">
        <v>2664</v>
      </c>
      <c r="G3487" s="1">
        <v>44186</v>
      </c>
      <c r="H3487" s="1">
        <v>44200</v>
      </c>
      <c r="I3487" s="1">
        <v>44929</v>
      </c>
      <c r="J3487" s="966" t="s">
        <v>18133</v>
      </c>
      <c r="K3487" t="s">
        <v>18134</v>
      </c>
      <c r="L3487" t="s">
        <v>18135</v>
      </c>
      <c r="M3487" t="s">
        <v>18133</v>
      </c>
      <c r="N3487" t="s">
        <v>18135</v>
      </c>
    </row>
    <row r="3488" spans="1:14" x14ac:dyDescent="0.25">
      <c r="A3488" s="3">
        <v>3485</v>
      </c>
      <c r="B3488" t="s">
        <v>2652</v>
      </c>
      <c r="C3488" t="s">
        <v>2653</v>
      </c>
      <c r="D3488" t="s">
        <v>2654</v>
      </c>
      <c r="E3488" t="s">
        <v>12</v>
      </c>
      <c r="F3488" t="s">
        <v>2664</v>
      </c>
      <c r="G3488" s="1">
        <v>44186</v>
      </c>
      <c r="H3488" s="1">
        <v>44200</v>
      </c>
      <c r="I3488" s="1">
        <v>44929</v>
      </c>
      <c r="J3488" s="966" t="s">
        <v>18130</v>
      </c>
      <c r="K3488" t="s">
        <v>18131</v>
      </c>
      <c r="L3488" t="s">
        <v>18132</v>
      </c>
      <c r="M3488" t="s">
        <v>18130</v>
      </c>
      <c r="N3488" t="s">
        <v>18132</v>
      </c>
    </row>
    <row r="3489" spans="1:14" x14ac:dyDescent="0.25">
      <c r="A3489" s="3">
        <v>3486</v>
      </c>
      <c r="B3489" t="s">
        <v>2652</v>
      </c>
      <c r="C3489" t="s">
        <v>2653</v>
      </c>
      <c r="D3489" t="s">
        <v>2654</v>
      </c>
      <c r="E3489" t="s">
        <v>12</v>
      </c>
      <c r="F3489" t="s">
        <v>2664</v>
      </c>
      <c r="G3489" s="1">
        <v>44186</v>
      </c>
      <c r="H3489" s="1">
        <v>44200</v>
      </c>
      <c r="I3489" s="1">
        <v>44929</v>
      </c>
      <c r="J3489" s="966" t="s">
        <v>18130</v>
      </c>
      <c r="K3489" t="s">
        <v>18131</v>
      </c>
      <c r="L3489" t="s">
        <v>18132</v>
      </c>
      <c r="M3489" t="s">
        <v>18130</v>
      </c>
      <c r="N3489" t="s">
        <v>18132</v>
      </c>
    </row>
    <row r="3490" spans="1:14" x14ac:dyDescent="0.25">
      <c r="A3490" s="3">
        <v>3487</v>
      </c>
      <c r="B3490" t="s">
        <v>2652</v>
      </c>
      <c r="C3490" t="s">
        <v>2653</v>
      </c>
      <c r="D3490" t="s">
        <v>2654</v>
      </c>
      <c r="E3490" t="s">
        <v>12</v>
      </c>
      <c r="F3490" t="s">
        <v>2664</v>
      </c>
      <c r="G3490" s="1">
        <v>44186</v>
      </c>
      <c r="H3490" s="1">
        <v>44200</v>
      </c>
      <c r="I3490" s="1">
        <v>44929</v>
      </c>
      <c r="J3490" s="966" t="s">
        <v>18130</v>
      </c>
      <c r="K3490" t="s">
        <v>18131</v>
      </c>
      <c r="L3490" t="s">
        <v>18132</v>
      </c>
      <c r="M3490" t="s">
        <v>18130</v>
      </c>
      <c r="N3490" t="s">
        <v>18132</v>
      </c>
    </row>
    <row r="3491" spans="1:14" x14ac:dyDescent="0.25">
      <c r="A3491" s="3">
        <v>3488</v>
      </c>
      <c r="B3491" t="s">
        <v>2728</v>
      </c>
      <c r="C3491" t="s">
        <v>2729</v>
      </c>
      <c r="D3491" t="s">
        <v>2730</v>
      </c>
      <c r="E3491" t="s">
        <v>12</v>
      </c>
      <c r="F3491" t="s">
        <v>2731</v>
      </c>
      <c r="G3491" s="1">
        <v>44197</v>
      </c>
      <c r="H3491" s="1">
        <v>44197</v>
      </c>
      <c r="I3491" s="1">
        <v>44561</v>
      </c>
      <c r="J3491" s="966" t="s">
        <v>6844</v>
      </c>
      <c r="K3491" t="s">
        <v>6846</v>
      </c>
      <c r="L3491" t="s">
        <v>6845</v>
      </c>
      <c r="M3491" t="s">
        <v>6844</v>
      </c>
      <c r="N3491" t="s">
        <v>6845</v>
      </c>
    </row>
    <row r="3492" spans="1:14" x14ac:dyDescent="0.25">
      <c r="A3492" s="3">
        <v>3489</v>
      </c>
      <c r="B3492" t="s">
        <v>2728</v>
      </c>
      <c r="C3492" t="s">
        <v>2729</v>
      </c>
      <c r="D3492" t="s">
        <v>2730</v>
      </c>
      <c r="E3492" t="s">
        <v>12</v>
      </c>
      <c r="F3492" t="s">
        <v>2731</v>
      </c>
      <c r="G3492" s="1">
        <v>44197</v>
      </c>
      <c r="H3492" s="1">
        <v>44197</v>
      </c>
      <c r="I3492" s="1">
        <v>44561</v>
      </c>
      <c r="J3492" s="966" t="s">
        <v>6844</v>
      </c>
      <c r="K3492" t="s">
        <v>6846</v>
      </c>
      <c r="L3492" t="s">
        <v>6845</v>
      </c>
      <c r="M3492" t="s">
        <v>6844</v>
      </c>
      <c r="N3492" t="s">
        <v>6845</v>
      </c>
    </row>
    <row r="3493" spans="1:14" x14ac:dyDescent="0.25">
      <c r="A3493" s="3">
        <v>3490</v>
      </c>
      <c r="B3493" t="s">
        <v>2688</v>
      </c>
      <c r="C3493" t="s">
        <v>2689</v>
      </c>
      <c r="D3493" t="s">
        <v>2498</v>
      </c>
      <c r="E3493" t="s">
        <v>12</v>
      </c>
      <c r="F3493" t="s">
        <v>2690</v>
      </c>
      <c r="G3493" s="1">
        <v>44183</v>
      </c>
      <c r="H3493" s="1">
        <v>44197</v>
      </c>
      <c r="I3493" s="1">
        <v>45291</v>
      </c>
      <c r="J3493" s="966" t="s">
        <v>5433</v>
      </c>
      <c r="K3493" t="s">
        <v>5435</v>
      </c>
      <c r="L3493" t="s">
        <v>5434</v>
      </c>
      <c r="M3493" t="s">
        <v>5433</v>
      </c>
      <c r="N3493" t="s">
        <v>5434</v>
      </c>
    </row>
    <row r="3494" spans="1:14" x14ac:dyDescent="0.25">
      <c r="A3494" s="3">
        <v>3491</v>
      </c>
      <c r="B3494" t="s">
        <v>2688</v>
      </c>
      <c r="C3494" t="s">
        <v>2689</v>
      </c>
      <c r="D3494" t="s">
        <v>2498</v>
      </c>
      <c r="E3494" t="s">
        <v>12</v>
      </c>
      <c r="F3494" t="s">
        <v>2690</v>
      </c>
      <c r="G3494" s="1">
        <v>44183</v>
      </c>
      <c r="H3494" s="1">
        <v>44197</v>
      </c>
      <c r="I3494" s="1">
        <v>45291</v>
      </c>
      <c r="J3494" s="966" t="s">
        <v>5441</v>
      </c>
      <c r="K3494" t="s">
        <v>5443</v>
      </c>
      <c r="L3494" t="s">
        <v>5442</v>
      </c>
      <c r="M3494" t="s">
        <v>5441</v>
      </c>
      <c r="N3494" t="s">
        <v>5442</v>
      </c>
    </row>
    <row r="3495" spans="1:14" x14ac:dyDescent="0.25">
      <c r="A3495" s="3">
        <v>3492</v>
      </c>
      <c r="B3495" t="s">
        <v>2688</v>
      </c>
      <c r="C3495" t="s">
        <v>2689</v>
      </c>
      <c r="D3495" t="s">
        <v>2498</v>
      </c>
      <c r="E3495" t="s">
        <v>12</v>
      </c>
      <c r="F3495" t="s">
        <v>2690</v>
      </c>
      <c r="G3495" s="1">
        <v>44183</v>
      </c>
      <c r="H3495" s="1">
        <v>44197</v>
      </c>
      <c r="I3495" s="1">
        <v>45291</v>
      </c>
      <c r="J3495" s="966" t="s">
        <v>5447</v>
      </c>
      <c r="K3495" t="s">
        <v>5449</v>
      </c>
      <c r="L3495" t="s">
        <v>5448</v>
      </c>
      <c r="M3495" t="s">
        <v>5447</v>
      </c>
      <c r="N3495" t="s">
        <v>5448</v>
      </c>
    </row>
    <row r="3496" spans="1:14" x14ac:dyDescent="0.25">
      <c r="A3496" s="3">
        <v>3493</v>
      </c>
      <c r="B3496" t="s">
        <v>2682</v>
      </c>
      <c r="C3496" t="s">
        <v>2683</v>
      </c>
      <c r="D3496" t="s">
        <v>2496</v>
      </c>
      <c r="E3496" t="s">
        <v>12</v>
      </c>
      <c r="F3496" t="s">
        <v>2684</v>
      </c>
      <c r="G3496" s="1">
        <v>44183</v>
      </c>
      <c r="H3496" s="1">
        <v>44197</v>
      </c>
      <c r="I3496" s="1">
        <v>45291</v>
      </c>
      <c r="J3496" s="966" t="s">
        <v>5399</v>
      </c>
      <c r="K3496" t="s">
        <v>5401</v>
      </c>
      <c r="L3496" t="s">
        <v>5400</v>
      </c>
      <c r="M3496" t="s">
        <v>5399</v>
      </c>
      <c r="N3496" t="s">
        <v>5400</v>
      </c>
    </row>
    <row r="3497" spans="1:14" x14ac:dyDescent="0.25">
      <c r="A3497" s="3">
        <v>3494</v>
      </c>
      <c r="B3497" t="s">
        <v>2685</v>
      </c>
      <c r="C3497" t="s">
        <v>2686</v>
      </c>
      <c r="D3497" t="s">
        <v>2497</v>
      </c>
      <c r="E3497" t="s">
        <v>12</v>
      </c>
      <c r="F3497" t="s">
        <v>2687</v>
      </c>
      <c r="G3497" s="1">
        <v>44183</v>
      </c>
      <c r="H3497" s="1">
        <v>44197</v>
      </c>
      <c r="I3497" s="1">
        <v>45291</v>
      </c>
      <c r="J3497" s="966" t="s">
        <v>5411</v>
      </c>
      <c r="K3497" t="s">
        <v>5413</v>
      </c>
      <c r="L3497" t="s">
        <v>5412</v>
      </c>
      <c r="M3497" t="s">
        <v>5411</v>
      </c>
      <c r="N3497" t="s">
        <v>5412</v>
      </c>
    </row>
    <row r="3498" spans="1:14" x14ac:dyDescent="0.25">
      <c r="A3498" s="3">
        <v>3495</v>
      </c>
      <c r="B3498" t="s">
        <v>2685</v>
      </c>
      <c r="C3498" t="s">
        <v>2686</v>
      </c>
      <c r="D3498" t="s">
        <v>2497</v>
      </c>
      <c r="E3498" t="s">
        <v>12</v>
      </c>
      <c r="F3498" t="s">
        <v>2687</v>
      </c>
      <c r="G3498" s="1">
        <v>44183</v>
      </c>
      <c r="H3498" s="1">
        <v>44197</v>
      </c>
      <c r="I3498" s="1">
        <v>45291</v>
      </c>
      <c r="J3498" s="966" t="s">
        <v>5420</v>
      </c>
      <c r="K3498" t="s">
        <v>5422</v>
      </c>
      <c r="L3498" t="s">
        <v>5421</v>
      </c>
      <c r="M3498" t="s">
        <v>5420</v>
      </c>
      <c r="N3498" t="s">
        <v>5421</v>
      </c>
    </row>
    <row r="3499" spans="1:14" x14ac:dyDescent="0.25">
      <c r="A3499" s="3">
        <v>3496</v>
      </c>
      <c r="B3499" t="s">
        <v>2685</v>
      </c>
      <c r="C3499" t="s">
        <v>2686</v>
      </c>
      <c r="D3499" t="s">
        <v>2497</v>
      </c>
      <c r="E3499" t="s">
        <v>12</v>
      </c>
      <c r="F3499" t="s">
        <v>2687</v>
      </c>
      <c r="G3499" s="1">
        <v>44183</v>
      </c>
      <c r="H3499" s="1">
        <v>44197</v>
      </c>
      <c r="I3499" s="1">
        <v>45291</v>
      </c>
      <c r="J3499" s="966" t="s">
        <v>5426</v>
      </c>
      <c r="K3499" t="s">
        <v>5428</v>
      </c>
      <c r="L3499" t="s">
        <v>5427</v>
      </c>
      <c r="M3499" t="s">
        <v>5426</v>
      </c>
      <c r="N3499" t="s">
        <v>5427</v>
      </c>
    </row>
    <row r="3500" spans="1:14" x14ac:dyDescent="0.25">
      <c r="A3500" s="3">
        <v>3497</v>
      </c>
      <c r="B3500" t="s">
        <v>2691</v>
      </c>
      <c r="C3500" t="s">
        <v>2692</v>
      </c>
      <c r="D3500" t="s">
        <v>2693</v>
      </c>
      <c r="E3500" t="s">
        <v>12</v>
      </c>
      <c r="F3500" t="s">
        <v>2694</v>
      </c>
      <c r="G3500" s="1">
        <v>44183</v>
      </c>
      <c r="H3500" s="1">
        <v>44197</v>
      </c>
      <c r="I3500" s="1">
        <v>45291</v>
      </c>
      <c r="J3500" s="966" t="s">
        <v>5453</v>
      </c>
      <c r="K3500" t="s">
        <v>5455</v>
      </c>
      <c r="L3500" t="s">
        <v>5454</v>
      </c>
      <c r="M3500" t="s">
        <v>5453</v>
      </c>
      <c r="N3500" t="s">
        <v>5454</v>
      </c>
    </row>
    <row r="3501" spans="1:14" x14ac:dyDescent="0.25">
      <c r="A3501" s="3">
        <v>3498</v>
      </c>
      <c r="B3501" t="s">
        <v>2695</v>
      </c>
      <c r="C3501" t="s">
        <v>2696</v>
      </c>
      <c r="D3501" t="s">
        <v>2697</v>
      </c>
      <c r="E3501" t="s">
        <v>12</v>
      </c>
      <c r="F3501" t="s">
        <v>2698</v>
      </c>
      <c r="G3501" s="1">
        <v>44183</v>
      </c>
      <c r="H3501" s="1">
        <v>44197</v>
      </c>
      <c r="I3501" s="1">
        <v>46022</v>
      </c>
      <c r="J3501" s="966" t="s">
        <v>5460</v>
      </c>
      <c r="K3501" t="s">
        <v>5462</v>
      </c>
      <c r="L3501" t="s">
        <v>5461</v>
      </c>
      <c r="M3501" t="s">
        <v>5460</v>
      </c>
      <c r="N3501" t="s">
        <v>5461</v>
      </c>
    </row>
    <row r="3502" spans="1:14" x14ac:dyDescent="0.25">
      <c r="A3502" s="3">
        <v>3499</v>
      </c>
      <c r="B3502" t="s">
        <v>2707</v>
      </c>
      <c r="C3502" t="s">
        <v>2708</v>
      </c>
      <c r="D3502" t="s">
        <v>2709</v>
      </c>
      <c r="E3502" t="s">
        <v>12</v>
      </c>
      <c r="F3502" t="s">
        <v>2710</v>
      </c>
      <c r="G3502" s="1">
        <v>44183</v>
      </c>
      <c r="H3502" s="1">
        <v>44197</v>
      </c>
      <c r="I3502" s="1">
        <v>45291</v>
      </c>
      <c r="J3502" s="966" t="s">
        <v>5487</v>
      </c>
      <c r="K3502" t="s">
        <v>5489</v>
      </c>
      <c r="L3502" t="s">
        <v>5488</v>
      </c>
      <c r="M3502" t="s">
        <v>5487</v>
      </c>
      <c r="N3502" t="s">
        <v>5488</v>
      </c>
    </row>
    <row r="3503" spans="1:14" x14ac:dyDescent="0.25">
      <c r="A3503" s="3">
        <v>3500</v>
      </c>
      <c r="B3503" t="s">
        <v>2703</v>
      </c>
      <c r="C3503" t="s">
        <v>2704</v>
      </c>
      <c r="D3503" t="s">
        <v>2705</v>
      </c>
      <c r="E3503" t="s">
        <v>12</v>
      </c>
      <c r="F3503" t="s">
        <v>2706</v>
      </c>
      <c r="G3503" s="1">
        <v>44183</v>
      </c>
      <c r="H3503" s="1">
        <v>44197</v>
      </c>
      <c r="I3503" s="1">
        <v>45291</v>
      </c>
      <c r="J3503" s="966" t="s">
        <v>5481</v>
      </c>
      <c r="K3503" t="s">
        <v>5483</v>
      </c>
      <c r="L3503" t="s">
        <v>5482</v>
      </c>
      <c r="M3503" t="s">
        <v>5481</v>
      </c>
      <c r="N3503" t="s">
        <v>5482</v>
      </c>
    </row>
    <row r="3504" spans="1:14" x14ac:dyDescent="0.25">
      <c r="A3504" s="3">
        <v>3501</v>
      </c>
      <c r="B3504" t="s">
        <v>2621</v>
      </c>
      <c r="C3504" t="s">
        <v>2622</v>
      </c>
      <c r="D3504" t="s">
        <v>2623</v>
      </c>
      <c r="E3504" t="s">
        <v>12</v>
      </c>
      <c r="F3504" t="s">
        <v>2624</v>
      </c>
      <c r="G3504" s="1">
        <v>44201</v>
      </c>
      <c r="H3504" s="1">
        <v>44209</v>
      </c>
      <c r="I3504" s="1">
        <v>45303</v>
      </c>
      <c r="J3504" s="966" t="s">
        <v>9357</v>
      </c>
      <c r="K3504" t="s">
        <v>9359</v>
      </c>
      <c r="L3504" t="s">
        <v>9358</v>
      </c>
      <c r="M3504" t="s">
        <v>9357</v>
      </c>
      <c r="N3504" t="s">
        <v>9358</v>
      </c>
    </row>
    <row r="3505" spans="1:14" x14ac:dyDescent="0.25">
      <c r="A3505" s="3">
        <v>3502</v>
      </c>
      <c r="B3505" t="s">
        <v>2648</v>
      </c>
      <c r="C3505" t="s">
        <v>2649</v>
      </c>
      <c r="D3505" t="s">
        <v>2650</v>
      </c>
      <c r="E3505" t="s">
        <v>12</v>
      </c>
      <c r="F3505" t="s">
        <v>2651</v>
      </c>
      <c r="G3505" s="1">
        <v>44172</v>
      </c>
      <c r="H3505" s="1">
        <v>44201</v>
      </c>
      <c r="I3505" s="1">
        <v>45295</v>
      </c>
      <c r="J3505" s="966" t="s">
        <v>5534</v>
      </c>
      <c r="K3505" t="s">
        <v>5536</v>
      </c>
      <c r="L3505" t="s">
        <v>5535</v>
      </c>
      <c r="M3505" t="s">
        <v>5534</v>
      </c>
      <c r="N3505" t="s">
        <v>5535</v>
      </c>
    </row>
    <row r="3506" spans="1:14" x14ac:dyDescent="0.25">
      <c r="A3506" s="3">
        <v>3503</v>
      </c>
      <c r="B3506" t="s">
        <v>2648</v>
      </c>
      <c r="C3506" t="s">
        <v>2649</v>
      </c>
      <c r="D3506" t="s">
        <v>2650</v>
      </c>
      <c r="E3506" t="s">
        <v>12</v>
      </c>
      <c r="F3506" t="s">
        <v>2651</v>
      </c>
      <c r="G3506" s="1">
        <v>44172</v>
      </c>
      <c r="H3506" s="1">
        <v>44201</v>
      </c>
      <c r="I3506" s="1">
        <v>45295</v>
      </c>
      <c r="J3506" s="966" t="s">
        <v>5542</v>
      </c>
      <c r="K3506" t="s">
        <v>5544</v>
      </c>
      <c r="L3506" t="s">
        <v>5543</v>
      </c>
      <c r="M3506" t="s">
        <v>5542</v>
      </c>
      <c r="N3506" t="s">
        <v>5543</v>
      </c>
    </row>
    <row r="3507" spans="1:14" x14ac:dyDescent="0.25">
      <c r="A3507" s="3">
        <v>3504</v>
      </c>
      <c r="B3507" t="s">
        <v>2736</v>
      </c>
      <c r="C3507" t="s">
        <v>2737</v>
      </c>
      <c r="D3507" t="s">
        <v>2738</v>
      </c>
      <c r="E3507" t="s">
        <v>12</v>
      </c>
      <c r="F3507" t="s">
        <v>2739</v>
      </c>
      <c r="G3507" s="1">
        <v>44196</v>
      </c>
      <c r="H3507" s="1">
        <v>44197</v>
      </c>
      <c r="I3507" s="1">
        <v>45291</v>
      </c>
      <c r="J3507" s="966" t="s">
        <v>11036</v>
      </c>
      <c r="K3507" t="s">
        <v>11038</v>
      </c>
      <c r="L3507" t="s">
        <v>11037</v>
      </c>
      <c r="M3507" t="s">
        <v>11036</v>
      </c>
      <c r="N3507" t="s">
        <v>11037</v>
      </c>
    </row>
    <row r="3508" spans="1:14" x14ac:dyDescent="0.25">
      <c r="A3508" s="3">
        <v>3505</v>
      </c>
      <c r="B3508" t="s">
        <v>2740</v>
      </c>
      <c r="C3508" t="s">
        <v>2741</v>
      </c>
      <c r="D3508" t="s">
        <v>2742</v>
      </c>
      <c r="E3508" t="s">
        <v>12</v>
      </c>
      <c r="F3508" t="s">
        <v>2743</v>
      </c>
      <c r="G3508" s="1">
        <v>44196</v>
      </c>
      <c r="H3508" s="1">
        <v>44202</v>
      </c>
      <c r="I3508" s="1">
        <v>45296</v>
      </c>
      <c r="J3508" s="966" t="s">
        <v>11043</v>
      </c>
      <c r="K3508" t="s">
        <v>11045</v>
      </c>
      <c r="L3508" t="s">
        <v>11044</v>
      </c>
      <c r="M3508" t="s">
        <v>11043</v>
      </c>
      <c r="N3508" t="s">
        <v>11044</v>
      </c>
    </row>
    <row r="3509" spans="1:14" x14ac:dyDescent="0.25">
      <c r="A3509" s="3">
        <v>3506</v>
      </c>
      <c r="B3509" t="s">
        <v>2748</v>
      </c>
      <c r="C3509" t="s">
        <v>2749</v>
      </c>
      <c r="D3509" t="s">
        <v>2750</v>
      </c>
      <c r="E3509" t="s">
        <v>12</v>
      </c>
      <c r="F3509" t="s">
        <v>2751</v>
      </c>
      <c r="G3509" s="1">
        <v>44203</v>
      </c>
      <c r="H3509" s="1">
        <v>44204</v>
      </c>
      <c r="I3509" s="1">
        <v>45298</v>
      </c>
      <c r="J3509" s="966" t="s">
        <v>11050</v>
      </c>
      <c r="K3509" t="s">
        <v>11052</v>
      </c>
      <c r="L3509" t="s">
        <v>11051</v>
      </c>
      <c r="M3509" t="s">
        <v>11050</v>
      </c>
      <c r="N3509" t="s">
        <v>11051</v>
      </c>
    </row>
    <row r="3510" spans="1:14" x14ac:dyDescent="0.25">
      <c r="A3510" s="3">
        <v>3507</v>
      </c>
      <c r="B3510" t="s">
        <v>2748</v>
      </c>
      <c r="C3510" t="s">
        <v>2749</v>
      </c>
      <c r="D3510" t="s">
        <v>2750</v>
      </c>
      <c r="E3510" t="s">
        <v>12</v>
      </c>
      <c r="F3510" t="s">
        <v>2751</v>
      </c>
      <c r="G3510" s="1">
        <v>44203</v>
      </c>
      <c r="H3510" s="1">
        <v>44204</v>
      </c>
      <c r="I3510" s="1">
        <v>45298</v>
      </c>
      <c r="J3510" s="966" t="s">
        <v>11058</v>
      </c>
      <c r="K3510" t="s">
        <v>11060</v>
      </c>
      <c r="L3510" t="s">
        <v>11059</v>
      </c>
      <c r="M3510" t="s">
        <v>11058</v>
      </c>
      <c r="N3510" t="s">
        <v>11059</v>
      </c>
    </row>
    <row r="3511" spans="1:14" x14ac:dyDescent="0.25">
      <c r="A3511" s="3">
        <v>3508</v>
      </c>
      <c r="B3511" t="s">
        <v>2748</v>
      </c>
      <c r="C3511" t="s">
        <v>2749</v>
      </c>
      <c r="D3511" t="s">
        <v>2750</v>
      </c>
      <c r="E3511" t="s">
        <v>12</v>
      </c>
      <c r="F3511" t="s">
        <v>2751</v>
      </c>
      <c r="G3511" s="1">
        <v>44203</v>
      </c>
      <c r="H3511" s="1">
        <v>44204</v>
      </c>
      <c r="I3511" s="1">
        <v>45298</v>
      </c>
      <c r="J3511" s="966" t="s">
        <v>11064</v>
      </c>
      <c r="K3511" t="s">
        <v>11066</v>
      </c>
      <c r="L3511" t="s">
        <v>11065</v>
      </c>
      <c r="M3511" t="s">
        <v>11064</v>
      </c>
      <c r="N3511" t="s">
        <v>11065</v>
      </c>
    </row>
    <row r="3512" spans="1:14" x14ac:dyDescent="0.25">
      <c r="A3512" s="3">
        <v>3509</v>
      </c>
      <c r="B3512" t="s">
        <v>2748</v>
      </c>
      <c r="C3512" t="s">
        <v>2749</v>
      </c>
      <c r="D3512" t="s">
        <v>2750</v>
      </c>
      <c r="E3512" t="s">
        <v>12</v>
      </c>
      <c r="F3512" t="s">
        <v>2751</v>
      </c>
      <c r="G3512" s="1">
        <v>44203</v>
      </c>
      <c r="H3512" s="1">
        <v>44204</v>
      </c>
      <c r="I3512" s="1">
        <v>45298</v>
      </c>
      <c r="J3512" s="966" t="s">
        <v>11070</v>
      </c>
      <c r="K3512" t="s">
        <v>11072</v>
      </c>
      <c r="L3512" t="s">
        <v>11071</v>
      </c>
      <c r="M3512" t="s">
        <v>11070</v>
      </c>
      <c r="N3512" t="s">
        <v>11071</v>
      </c>
    </row>
    <row r="3513" spans="1:14" s="960" customFormat="1" x14ac:dyDescent="0.25">
      <c r="A3513" s="967">
        <v>3510</v>
      </c>
      <c r="B3513" s="960" t="s">
        <v>2699</v>
      </c>
      <c r="C3513" s="960" t="s">
        <v>2700</v>
      </c>
      <c r="D3513" s="960" t="s">
        <v>2701</v>
      </c>
      <c r="E3513" s="960" t="s">
        <v>12</v>
      </c>
      <c r="F3513" s="960" t="s">
        <v>2702</v>
      </c>
      <c r="G3513" s="968">
        <v>44183</v>
      </c>
      <c r="H3513" s="968">
        <v>44197</v>
      </c>
      <c r="I3513" s="968">
        <v>45291</v>
      </c>
      <c r="J3513" s="969" t="s">
        <v>5467</v>
      </c>
      <c r="K3513" s="960" t="s">
        <v>5469</v>
      </c>
      <c r="L3513" s="960" t="s">
        <v>5468</v>
      </c>
      <c r="M3513" s="960" t="s">
        <v>5467</v>
      </c>
      <c r="N3513" s="960" t="s">
        <v>5468</v>
      </c>
    </row>
    <row r="3514" spans="1:14" s="960" customFormat="1" x14ac:dyDescent="0.25">
      <c r="A3514" s="967">
        <v>3511</v>
      </c>
      <c r="B3514" s="960" t="s">
        <v>2699</v>
      </c>
      <c r="C3514" s="960" t="s">
        <v>2700</v>
      </c>
      <c r="D3514" s="960" t="s">
        <v>2701</v>
      </c>
      <c r="E3514" s="960" t="s">
        <v>12</v>
      </c>
      <c r="F3514" s="960" t="s">
        <v>2702</v>
      </c>
      <c r="G3514" s="968">
        <v>44183</v>
      </c>
      <c r="H3514" s="968">
        <v>44197</v>
      </c>
      <c r="I3514" s="968">
        <v>45291</v>
      </c>
      <c r="J3514" s="969" t="s">
        <v>5474</v>
      </c>
      <c r="K3514" s="960" t="s">
        <v>5476</v>
      </c>
      <c r="L3514" s="960" t="s">
        <v>5475</v>
      </c>
      <c r="M3514" s="960" t="s">
        <v>5474</v>
      </c>
      <c r="N3514" s="960" t="s">
        <v>5475</v>
      </c>
    </row>
    <row r="3515" spans="1:14" x14ac:dyDescent="0.25">
      <c r="A3515" s="3">
        <v>3512</v>
      </c>
      <c r="B3515" t="s">
        <v>2419</v>
      </c>
      <c r="C3515" t="s">
        <v>2420</v>
      </c>
      <c r="D3515" t="s">
        <v>2421</v>
      </c>
      <c r="E3515" t="s">
        <v>12</v>
      </c>
      <c r="F3515" t="s">
        <v>2422</v>
      </c>
      <c r="G3515" s="1">
        <v>44144</v>
      </c>
      <c r="H3515" s="1">
        <v>44213</v>
      </c>
      <c r="I3515" s="1">
        <v>45307</v>
      </c>
      <c r="J3515" s="966" t="s">
        <v>6711</v>
      </c>
      <c r="K3515" t="s">
        <v>6713</v>
      </c>
      <c r="L3515" t="s">
        <v>6712</v>
      </c>
      <c r="M3515" t="s">
        <v>6711</v>
      </c>
      <c r="N3515" t="s">
        <v>6712</v>
      </c>
    </row>
    <row r="3516" spans="1:14" x14ac:dyDescent="0.25">
      <c r="A3516" s="3">
        <v>3513</v>
      </c>
      <c r="B3516" t="s">
        <v>2761</v>
      </c>
      <c r="C3516" t="s">
        <v>2762</v>
      </c>
      <c r="D3516" t="s">
        <v>2763</v>
      </c>
      <c r="E3516" t="s">
        <v>12</v>
      </c>
      <c r="F3516" t="s">
        <v>2764</v>
      </c>
      <c r="G3516" s="1">
        <v>44207</v>
      </c>
      <c r="H3516" s="1">
        <v>44210</v>
      </c>
      <c r="I3516" s="1">
        <v>45304</v>
      </c>
      <c r="J3516" s="966" t="s">
        <v>11083</v>
      </c>
      <c r="K3516" t="s">
        <v>11085</v>
      </c>
      <c r="L3516" t="s">
        <v>11084</v>
      </c>
      <c r="M3516" t="s">
        <v>11083</v>
      </c>
      <c r="N3516" t="s">
        <v>11084</v>
      </c>
    </row>
    <row r="3517" spans="1:14" x14ac:dyDescent="0.25">
      <c r="A3517" s="3">
        <v>3514</v>
      </c>
      <c r="B3517" t="s">
        <v>2761</v>
      </c>
      <c r="C3517" t="s">
        <v>2762</v>
      </c>
      <c r="D3517" t="s">
        <v>2763</v>
      </c>
      <c r="E3517" t="s">
        <v>12</v>
      </c>
      <c r="F3517" t="s">
        <v>2764</v>
      </c>
      <c r="G3517" s="1">
        <v>44207</v>
      </c>
      <c r="H3517" s="1">
        <v>44210</v>
      </c>
      <c r="I3517" s="1">
        <v>45304</v>
      </c>
      <c r="J3517" s="966" t="s">
        <v>11093</v>
      </c>
      <c r="K3517" t="s">
        <v>11095</v>
      </c>
      <c r="L3517" t="s">
        <v>11094</v>
      </c>
      <c r="M3517" t="s">
        <v>11093</v>
      </c>
      <c r="N3517" t="s">
        <v>11094</v>
      </c>
    </row>
    <row r="3518" spans="1:14" x14ac:dyDescent="0.25">
      <c r="A3518" s="3">
        <v>3515</v>
      </c>
      <c r="B3518" t="s">
        <v>2761</v>
      </c>
      <c r="C3518" t="s">
        <v>2762</v>
      </c>
      <c r="D3518" t="s">
        <v>2763</v>
      </c>
      <c r="E3518" t="s">
        <v>12</v>
      </c>
      <c r="F3518" t="s">
        <v>2764</v>
      </c>
      <c r="G3518" s="1">
        <v>44207</v>
      </c>
      <c r="H3518" s="1">
        <v>44210</v>
      </c>
      <c r="I3518" s="1">
        <v>45304</v>
      </c>
      <c r="J3518" s="966" t="s">
        <v>11099</v>
      </c>
      <c r="K3518" t="s">
        <v>11101</v>
      </c>
      <c r="L3518" t="s">
        <v>11100</v>
      </c>
      <c r="M3518" t="s">
        <v>11099</v>
      </c>
      <c r="N3518" t="s">
        <v>11100</v>
      </c>
    </row>
    <row r="3519" spans="1:14" x14ac:dyDescent="0.25">
      <c r="A3519" s="3">
        <v>3516</v>
      </c>
      <c r="B3519" t="s">
        <v>2678</v>
      </c>
      <c r="C3519" t="s">
        <v>2679</v>
      </c>
      <c r="D3519" t="s">
        <v>2680</v>
      </c>
      <c r="E3519" t="s">
        <v>12</v>
      </c>
      <c r="F3519" t="s">
        <v>2681</v>
      </c>
      <c r="G3519" s="1">
        <v>44195</v>
      </c>
      <c r="H3519" s="1">
        <v>44196</v>
      </c>
      <c r="I3519" s="1">
        <v>45290</v>
      </c>
      <c r="J3519" s="966" t="s">
        <v>7216</v>
      </c>
      <c r="K3519" t="s">
        <v>7218</v>
      </c>
      <c r="L3519" t="s">
        <v>7217</v>
      </c>
      <c r="M3519" t="s">
        <v>7216</v>
      </c>
      <c r="N3519" t="s">
        <v>7217</v>
      </c>
    </row>
    <row r="3520" spans="1:14" x14ac:dyDescent="0.25">
      <c r="A3520" s="3">
        <v>3517</v>
      </c>
      <c r="B3520" t="s">
        <v>2678</v>
      </c>
      <c r="C3520" t="s">
        <v>2679</v>
      </c>
      <c r="D3520" t="s">
        <v>2680</v>
      </c>
      <c r="E3520" t="s">
        <v>12</v>
      </c>
      <c r="F3520" t="s">
        <v>2681</v>
      </c>
      <c r="G3520" s="1">
        <v>44195</v>
      </c>
      <c r="H3520" s="1">
        <v>44196</v>
      </c>
      <c r="I3520" s="1">
        <v>45290</v>
      </c>
      <c r="J3520" s="966" t="s">
        <v>7225</v>
      </c>
      <c r="K3520" t="s">
        <v>7227</v>
      </c>
      <c r="L3520" t="s">
        <v>7226</v>
      </c>
      <c r="M3520" t="s">
        <v>7225</v>
      </c>
      <c r="N3520" t="s">
        <v>7226</v>
      </c>
    </row>
    <row r="3521" spans="1:14" x14ac:dyDescent="0.25">
      <c r="A3521" s="3">
        <v>3518</v>
      </c>
      <c r="B3521" t="s">
        <v>2753</v>
      </c>
      <c r="C3521" t="s">
        <v>2754</v>
      </c>
      <c r="D3521" t="s">
        <v>2755</v>
      </c>
      <c r="E3521" t="s">
        <v>12</v>
      </c>
      <c r="F3521" t="s">
        <v>2756</v>
      </c>
      <c r="G3521" s="1">
        <v>44203</v>
      </c>
      <c r="H3521" s="1">
        <v>44208</v>
      </c>
      <c r="I3521" s="1">
        <v>45302</v>
      </c>
      <c r="J3521" s="966" t="s">
        <v>11076</v>
      </c>
      <c r="K3521" t="s">
        <v>11078</v>
      </c>
      <c r="L3521" t="s">
        <v>11077</v>
      </c>
      <c r="M3521" t="s">
        <v>11076</v>
      </c>
      <c r="N3521" t="s">
        <v>11077</v>
      </c>
    </row>
    <row r="3522" spans="1:14" x14ac:dyDescent="0.25">
      <c r="A3522" s="3">
        <v>3519</v>
      </c>
      <c r="B3522" t="s">
        <v>2541</v>
      </c>
      <c r="C3522" t="s">
        <v>2542</v>
      </c>
      <c r="D3522" t="s">
        <v>2452</v>
      </c>
      <c r="E3522" t="s">
        <v>12</v>
      </c>
      <c r="F3522" t="s">
        <v>2543</v>
      </c>
      <c r="G3522" s="1">
        <v>44158</v>
      </c>
      <c r="H3522" s="1">
        <v>44218</v>
      </c>
      <c r="I3522" s="1">
        <v>44582</v>
      </c>
      <c r="J3522" s="966" t="s">
        <v>6820</v>
      </c>
      <c r="K3522" t="s">
        <v>6822</v>
      </c>
      <c r="L3522" t="s">
        <v>6821</v>
      </c>
      <c r="M3522" t="s">
        <v>6820</v>
      </c>
      <c r="N3522" t="s">
        <v>6821</v>
      </c>
    </row>
    <row r="3523" spans="1:14" x14ac:dyDescent="0.25">
      <c r="A3523" s="3">
        <v>3520</v>
      </c>
      <c r="B3523" t="s">
        <v>2789</v>
      </c>
      <c r="C3523" t="s">
        <v>2790</v>
      </c>
      <c r="D3523" t="s">
        <v>2791</v>
      </c>
      <c r="E3523" t="s">
        <v>12</v>
      </c>
      <c r="F3523" t="s">
        <v>2792</v>
      </c>
      <c r="G3523" s="1">
        <v>44207</v>
      </c>
      <c r="H3523" s="1">
        <v>44208</v>
      </c>
      <c r="I3523" s="1">
        <v>45668</v>
      </c>
      <c r="J3523" s="966" t="s">
        <v>18356</v>
      </c>
      <c r="K3523" t="s">
        <v>18357</v>
      </c>
      <c r="L3523" t="s">
        <v>18358</v>
      </c>
      <c r="M3523" t="s">
        <v>18356</v>
      </c>
      <c r="N3523" t="s">
        <v>18358</v>
      </c>
    </row>
    <row r="3524" spans="1:14" x14ac:dyDescent="0.25">
      <c r="A3524" s="3">
        <v>3521</v>
      </c>
      <c r="B3524" t="s">
        <v>2789</v>
      </c>
      <c r="C3524" t="s">
        <v>2790</v>
      </c>
      <c r="D3524" t="s">
        <v>2791</v>
      </c>
      <c r="E3524" t="s">
        <v>12</v>
      </c>
      <c r="F3524" t="s">
        <v>2792</v>
      </c>
      <c r="G3524" s="1">
        <v>44207</v>
      </c>
      <c r="H3524" s="1">
        <v>44208</v>
      </c>
      <c r="I3524" s="1">
        <v>45668</v>
      </c>
      <c r="J3524" s="966" t="s">
        <v>18356</v>
      </c>
      <c r="K3524" t="s">
        <v>18357</v>
      </c>
      <c r="L3524" t="s">
        <v>18358</v>
      </c>
      <c r="M3524" t="s">
        <v>18356</v>
      </c>
      <c r="N3524" t="s">
        <v>18358</v>
      </c>
    </row>
    <row r="3525" spans="1:14" x14ac:dyDescent="0.25">
      <c r="A3525" s="3">
        <v>3522</v>
      </c>
      <c r="B3525" t="s">
        <v>2789</v>
      </c>
      <c r="C3525" t="s">
        <v>2790</v>
      </c>
      <c r="D3525" t="s">
        <v>2791</v>
      </c>
      <c r="E3525" t="s">
        <v>12</v>
      </c>
      <c r="F3525" t="s">
        <v>2792</v>
      </c>
      <c r="G3525" s="1">
        <v>44207</v>
      </c>
      <c r="H3525" s="1">
        <v>44208</v>
      </c>
      <c r="I3525" s="1">
        <v>45668</v>
      </c>
      <c r="J3525" s="966" t="s">
        <v>18356</v>
      </c>
      <c r="K3525" t="s">
        <v>18357</v>
      </c>
      <c r="L3525" t="s">
        <v>18358</v>
      </c>
      <c r="M3525" t="s">
        <v>18356</v>
      </c>
      <c r="N3525" t="s">
        <v>18358</v>
      </c>
    </row>
    <row r="3526" spans="1:14" x14ac:dyDescent="0.25">
      <c r="A3526" s="3">
        <v>3523</v>
      </c>
      <c r="B3526" t="s">
        <v>2789</v>
      </c>
      <c r="C3526" t="s">
        <v>2790</v>
      </c>
      <c r="D3526" t="s">
        <v>2791</v>
      </c>
      <c r="E3526" t="s">
        <v>12</v>
      </c>
      <c r="F3526" t="s">
        <v>2792</v>
      </c>
      <c r="G3526" s="1">
        <v>44207</v>
      </c>
      <c r="H3526" s="1">
        <v>44208</v>
      </c>
      <c r="I3526" s="1">
        <v>45668</v>
      </c>
      <c r="J3526" s="966" t="s">
        <v>18344</v>
      </c>
      <c r="K3526" t="s">
        <v>18345</v>
      </c>
      <c r="L3526" t="s">
        <v>18346</v>
      </c>
      <c r="M3526" t="s">
        <v>18344</v>
      </c>
      <c r="N3526" t="s">
        <v>18346</v>
      </c>
    </row>
    <row r="3527" spans="1:14" x14ac:dyDescent="0.25">
      <c r="A3527" s="3">
        <v>3524</v>
      </c>
      <c r="B3527" t="s">
        <v>2789</v>
      </c>
      <c r="C3527" t="s">
        <v>2790</v>
      </c>
      <c r="D3527" t="s">
        <v>2791</v>
      </c>
      <c r="E3527" t="s">
        <v>12</v>
      </c>
      <c r="F3527" t="s">
        <v>2792</v>
      </c>
      <c r="G3527" s="1">
        <v>44207</v>
      </c>
      <c r="H3527" s="1">
        <v>44208</v>
      </c>
      <c r="I3527" s="1">
        <v>45668</v>
      </c>
      <c r="J3527" s="966" t="s">
        <v>18344</v>
      </c>
      <c r="K3527" t="s">
        <v>18345</v>
      </c>
      <c r="L3527" t="s">
        <v>18346</v>
      </c>
      <c r="M3527" t="s">
        <v>18344</v>
      </c>
      <c r="N3527" t="s">
        <v>18346</v>
      </c>
    </row>
    <row r="3528" spans="1:14" x14ac:dyDescent="0.25">
      <c r="A3528" s="3">
        <v>3525</v>
      </c>
      <c r="B3528" t="s">
        <v>2789</v>
      </c>
      <c r="C3528" t="s">
        <v>2790</v>
      </c>
      <c r="D3528" t="s">
        <v>2791</v>
      </c>
      <c r="E3528" t="s">
        <v>12</v>
      </c>
      <c r="F3528" t="s">
        <v>2792</v>
      </c>
      <c r="G3528" s="1">
        <v>44207</v>
      </c>
      <c r="H3528" s="1">
        <v>44208</v>
      </c>
      <c r="I3528" s="1">
        <v>45668</v>
      </c>
      <c r="J3528" s="966" t="s">
        <v>18344</v>
      </c>
      <c r="K3528" t="s">
        <v>18345</v>
      </c>
      <c r="L3528" t="s">
        <v>18346</v>
      </c>
      <c r="M3528" t="s">
        <v>18344</v>
      </c>
      <c r="N3528" t="s">
        <v>18346</v>
      </c>
    </row>
    <row r="3529" spans="1:14" x14ac:dyDescent="0.25">
      <c r="A3529" s="3">
        <v>3526</v>
      </c>
      <c r="B3529" t="s">
        <v>2789</v>
      </c>
      <c r="C3529" t="s">
        <v>2790</v>
      </c>
      <c r="D3529" t="s">
        <v>2791</v>
      </c>
      <c r="E3529" t="s">
        <v>12</v>
      </c>
      <c r="F3529" t="s">
        <v>2792</v>
      </c>
      <c r="G3529" s="1">
        <v>44207</v>
      </c>
      <c r="H3529" s="1">
        <v>44208</v>
      </c>
      <c r="I3529" s="1">
        <v>45668</v>
      </c>
      <c r="J3529" s="966" t="s">
        <v>18397</v>
      </c>
      <c r="K3529" t="s">
        <v>18398</v>
      </c>
      <c r="L3529" t="s">
        <v>18399</v>
      </c>
      <c r="M3529" t="s">
        <v>18397</v>
      </c>
      <c r="N3529" t="s">
        <v>18399</v>
      </c>
    </row>
    <row r="3530" spans="1:14" x14ac:dyDescent="0.25">
      <c r="A3530" s="3">
        <v>3527</v>
      </c>
      <c r="B3530" t="s">
        <v>2789</v>
      </c>
      <c r="C3530" t="s">
        <v>2790</v>
      </c>
      <c r="D3530" t="s">
        <v>2791</v>
      </c>
      <c r="E3530" t="s">
        <v>12</v>
      </c>
      <c r="F3530" t="s">
        <v>2792</v>
      </c>
      <c r="G3530" s="1">
        <v>44207</v>
      </c>
      <c r="H3530" s="1">
        <v>44208</v>
      </c>
      <c r="I3530" s="1">
        <v>45668</v>
      </c>
      <c r="J3530" s="966" t="s">
        <v>18397</v>
      </c>
      <c r="K3530" t="s">
        <v>18398</v>
      </c>
      <c r="L3530" t="s">
        <v>18399</v>
      </c>
      <c r="M3530" t="s">
        <v>18397</v>
      </c>
      <c r="N3530" t="s">
        <v>18399</v>
      </c>
    </row>
    <row r="3531" spans="1:14" x14ac:dyDescent="0.25">
      <c r="A3531" s="3">
        <v>3528</v>
      </c>
      <c r="B3531" t="s">
        <v>2789</v>
      </c>
      <c r="C3531" t="s">
        <v>2790</v>
      </c>
      <c r="D3531" t="s">
        <v>2791</v>
      </c>
      <c r="E3531" t="s">
        <v>12</v>
      </c>
      <c r="F3531" t="s">
        <v>2792</v>
      </c>
      <c r="G3531" s="1">
        <v>44207</v>
      </c>
      <c r="H3531" s="1">
        <v>44208</v>
      </c>
      <c r="I3531" s="1">
        <v>45668</v>
      </c>
      <c r="J3531" s="966" t="s">
        <v>18397</v>
      </c>
      <c r="K3531" t="s">
        <v>18398</v>
      </c>
      <c r="L3531" t="s">
        <v>18399</v>
      </c>
      <c r="M3531" t="s">
        <v>18397</v>
      </c>
      <c r="N3531" t="s">
        <v>18399</v>
      </c>
    </row>
    <row r="3532" spans="1:14" x14ac:dyDescent="0.25">
      <c r="A3532" s="3">
        <v>3529</v>
      </c>
      <c r="B3532" t="s">
        <v>2789</v>
      </c>
      <c r="C3532" t="s">
        <v>2790</v>
      </c>
      <c r="D3532" t="s">
        <v>2791</v>
      </c>
      <c r="E3532" t="s">
        <v>12</v>
      </c>
      <c r="F3532" t="s">
        <v>2792</v>
      </c>
      <c r="G3532" s="1">
        <v>44207</v>
      </c>
      <c r="H3532" s="1">
        <v>44208</v>
      </c>
      <c r="I3532" s="1">
        <v>45668</v>
      </c>
      <c r="J3532" s="966" t="s">
        <v>18381</v>
      </c>
      <c r="K3532" t="s">
        <v>18382</v>
      </c>
      <c r="L3532" t="s">
        <v>18383</v>
      </c>
      <c r="M3532" t="s">
        <v>18381</v>
      </c>
      <c r="N3532" t="s">
        <v>18383</v>
      </c>
    </row>
    <row r="3533" spans="1:14" x14ac:dyDescent="0.25">
      <c r="A3533" s="3">
        <v>3530</v>
      </c>
      <c r="B3533" t="s">
        <v>2789</v>
      </c>
      <c r="C3533" t="s">
        <v>2790</v>
      </c>
      <c r="D3533" t="s">
        <v>2791</v>
      </c>
      <c r="E3533" t="s">
        <v>12</v>
      </c>
      <c r="F3533" t="s">
        <v>2792</v>
      </c>
      <c r="G3533" s="1">
        <v>44207</v>
      </c>
      <c r="H3533" s="1">
        <v>44208</v>
      </c>
      <c r="I3533" s="1">
        <v>45668</v>
      </c>
      <c r="J3533" s="966" t="s">
        <v>18381</v>
      </c>
      <c r="K3533" t="s">
        <v>18382</v>
      </c>
      <c r="L3533" t="s">
        <v>18383</v>
      </c>
      <c r="M3533" t="s">
        <v>18381</v>
      </c>
      <c r="N3533" t="s">
        <v>18383</v>
      </c>
    </row>
    <row r="3534" spans="1:14" x14ac:dyDescent="0.25">
      <c r="A3534" s="3">
        <v>3531</v>
      </c>
      <c r="B3534" t="s">
        <v>2789</v>
      </c>
      <c r="C3534" t="s">
        <v>2790</v>
      </c>
      <c r="D3534" t="s">
        <v>2791</v>
      </c>
      <c r="E3534" t="s">
        <v>12</v>
      </c>
      <c r="F3534" t="s">
        <v>2792</v>
      </c>
      <c r="G3534" s="1">
        <v>44207</v>
      </c>
      <c r="H3534" s="1">
        <v>44208</v>
      </c>
      <c r="I3534" s="1">
        <v>45668</v>
      </c>
      <c r="J3534" s="966" t="s">
        <v>18381</v>
      </c>
      <c r="K3534" t="s">
        <v>18382</v>
      </c>
      <c r="L3534" t="s">
        <v>18383</v>
      </c>
      <c r="M3534" t="s">
        <v>18381</v>
      </c>
      <c r="N3534" t="s">
        <v>18383</v>
      </c>
    </row>
    <row r="3535" spans="1:14" x14ac:dyDescent="0.25">
      <c r="A3535" s="3">
        <v>3532</v>
      </c>
      <c r="B3535" t="s">
        <v>2789</v>
      </c>
      <c r="C3535" t="s">
        <v>2790</v>
      </c>
      <c r="D3535" t="s">
        <v>2791</v>
      </c>
      <c r="E3535" t="s">
        <v>12</v>
      </c>
      <c r="F3535" t="s">
        <v>2792</v>
      </c>
      <c r="G3535" s="1">
        <v>44207</v>
      </c>
      <c r="H3535" s="1">
        <v>44208</v>
      </c>
      <c r="I3535" s="1">
        <v>45668</v>
      </c>
      <c r="J3535" s="966" t="s">
        <v>18350</v>
      </c>
      <c r="K3535" t="s">
        <v>18351</v>
      </c>
      <c r="L3535" t="s">
        <v>18352</v>
      </c>
      <c r="M3535" t="s">
        <v>18350</v>
      </c>
      <c r="N3535" t="s">
        <v>18352</v>
      </c>
    </row>
    <row r="3536" spans="1:14" x14ac:dyDescent="0.25">
      <c r="A3536" s="3">
        <v>3533</v>
      </c>
      <c r="B3536" t="s">
        <v>2789</v>
      </c>
      <c r="C3536" t="s">
        <v>2790</v>
      </c>
      <c r="D3536" t="s">
        <v>2791</v>
      </c>
      <c r="E3536" t="s">
        <v>12</v>
      </c>
      <c r="F3536" t="s">
        <v>2792</v>
      </c>
      <c r="G3536" s="1">
        <v>44207</v>
      </c>
      <c r="H3536" s="1">
        <v>44208</v>
      </c>
      <c r="I3536" s="1">
        <v>45668</v>
      </c>
      <c r="J3536" s="966" t="s">
        <v>18350</v>
      </c>
      <c r="K3536" t="s">
        <v>18351</v>
      </c>
      <c r="L3536" t="s">
        <v>18352</v>
      </c>
      <c r="M3536" t="s">
        <v>18350</v>
      </c>
      <c r="N3536" t="s">
        <v>18352</v>
      </c>
    </row>
    <row r="3537" spans="1:14" x14ac:dyDescent="0.25">
      <c r="A3537" s="3">
        <v>3534</v>
      </c>
      <c r="B3537" t="s">
        <v>2789</v>
      </c>
      <c r="C3537" t="s">
        <v>2790</v>
      </c>
      <c r="D3537" t="s">
        <v>2791</v>
      </c>
      <c r="E3537" t="s">
        <v>12</v>
      </c>
      <c r="F3537" t="s">
        <v>2792</v>
      </c>
      <c r="G3537" s="1">
        <v>44207</v>
      </c>
      <c r="H3537" s="1">
        <v>44208</v>
      </c>
      <c r="I3537" s="1">
        <v>45668</v>
      </c>
      <c r="J3537" s="966" t="s">
        <v>18350</v>
      </c>
      <c r="K3537" t="s">
        <v>18351</v>
      </c>
      <c r="L3537" t="s">
        <v>18352</v>
      </c>
      <c r="M3537" t="s">
        <v>18350</v>
      </c>
      <c r="N3537" t="s">
        <v>18352</v>
      </c>
    </row>
    <row r="3538" spans="1:14" x14ac:dyDescent="0.25">
      <c r="A3538" s="3">
        <v>3535</v>
      </c>
      <c r="B3538" t="s">
        <v>2837</v>
      </c>
      <c r="C3538" t="s">
        <v>2838</v>
      </c>
      <c r="D3538" t="s">
        <v>2839</v>
      </c>
      <c r="E3538" t="s">
        <v>12</v>
      </c>
      <c r="F3538" t="s">
        <v>2840</v>
      </c>
      <c r="G3538" s="1">
        <v>44221</v>
      </c>
      <c r="H3538" s="1">
        <v>44222</v>
      </c>
      <c r="I3538" s="1">
        <v>45316</v>
      </c>
      <c r="J3538" s="966" t="s">
        <v>11158</v>
      </c>
      <c r="K3538" t="s">
        <v>11160</v>
      </c>
      <c r="L3538" t="s">
        <v>11159</v>
      </c>
      <c r="M3538" t="s">
        <v>11158</v>
      </c>
      <c r="N3538" t="s">
        <v>11159</v>
      </c>
    </row>
    <row r="3539" spans="1:14" x14ac:dyDescent="0.25">
      <c r="A3539" s="3">
        <v>3536</v>
      </c>
      <c r="B3539" t="s">
        <v>2773</v>
      </c>
      <c r="C3539" t="s">
        <v>2774</v>
      </c>
      <c r="D3539" t="s">
        <v>2775</v>
      </c>
      <c r="E3539" t="s">
        <v>12</v>
      </c>
      <c r="F3539" t="s">
        <v>2776</v>
      </c>
      <c r="G3539" s="1">
        <v>44207</v>
      </c>
      <c r="H3539" s="1">
        <v>44208</v>
      </c>
      <c r="I3539" s="1">
        <v>45668</v>
      </c>
      <c r="J3539" s="966" t="s">
        <v>20318</v>
      </c>
      <c r="K3539" t="s">
        <v>20319</v>
      </c>
      <c r="L3539" t="s">
        <v>20320</v>
      </c>
      <c r="M3539" t="s">
        <v>20318</v>
      </c>
      <c r="N3539" t="s">
        <v>20320</v>
      </c>
    </row>
    <row r="3540" spans="1:14" x14ac:dyDescent="0.25">
      <c r="A3540" s="3">
        <v>3537</v>
      </c>
      <c r="B3540" t="s">
        <v>2773</v>
      </c>
      <c r="C3540" t="s">
        <v>2774</v>
      </c>
      <c r="D3540" t="s">
        <v>2775</v>
      </c>
      <c r="E3540" t="s">
        <v>12</v>
      </c>
      <c r="F3540" t="s">
        <v>2776</v>
      </c>
      <c r="G3540" s="1">
        <v>44207</v>
      </c>
      <c r="H3540" s="1">
        <v>44208</v>
      </c>
      <c r="I3540" s="1">
        <v>45668</v>
      </c>
      <c r="J3540" s="966" t="s">
        <v>20318</v>
      </c>
      <c r="K3540" t="s">
        <v>20319</v>
      </c>
      <c r="L3540" t="s">
        <v>20320</v>
      </c>
      <c r="M3540" t="s">
        <v>20318</v>
      </c>
      <c r="N3540" t="s">
        <v>20320</v>
      </c>
    </row>
    <row r="3541" spans="1:14" x14ac:dyDescent="0.25">
      <c r="A3541" s="3">
        <v>3538</v>
      </c>
      <c r="B3541" t="s">
        <v>2773</v>
      </c>
      <c r="C3541" t="s">
        <v>2774</v>
      </c>
      <c r="D3541" t="s">
        <v>2775</v>
      </c>
      <c r="E3541" t="s">
        <v>12</v>
      </c>
      <c r="F3541" t="s">
        <v>2776</v>
      </c>
      <c r="G3541" s="1">
        <v>44207</v>
      </c>
      <c r="H3541" s="1">
        <v>44208</v>
      </c>
      <c r="I3541" s="1">
        <v>45668</v>
      </c>
      <c r="J3541" s="966" t="s">
        <v>20318</v>
      </c>
      <c r="K3541" t="s">
        <v>20319</v>
      </c>
      <c r="L3541" t="s">
        <v>20320</v>
      </c>
      <c r="M3541" t="s">
        <v>20318</v>
      </c>
      <c r="N3541" t="s">
        <v>20320</v>
      </c>
    </row>
    <row r="3542" spans="1:14" x14ac:dyDescent="0.25">
      <c r="A3542" s="3">
        <v>3539</v>
      </c>
      <c r="B3542" t="s">
        <v>2773</v>
      </c>
      <c r="C3542" t="s">
        <v>2774</v>
      </c>
      <c r="D3542" t="s">
        <v>2775</v>
      </c>
      <c r="E3542" t="s">
        <v>12</v>
      </c>
      <c r="F3542" t="s">
        <v>2776</v>
      </c>
      <c r="G3542" s="1">
        <v>44207</v>
      </c>
      <c r="H3542" s="1">
        <v>44208</v>
      </c>
      <c r="I3542" s="1">
        <v>45668</v>
      </c>
      <c r="J3542" s="966" t="s">
        <v>20315</v>
      </c>
      <c r="K3542" t="s">
        <v>20316</v>
      </c>
      <c r="L3542" t="s">
        <v>20317</v>
      </c>
      <c r="M3542" t="s">
        <v>20315</v>
      </c>
      <c r="N3542" t="s">
        <v>20317</v>
      </c>
    </row>
    <row r="3543" spans="1:14" x14ac:dyDescent="0.25">
      <c r="A3543" s="3">
        <v>3540</v>
      </c>
      <c r="B3543" t="s">
        <v>2773</v>
      </c>
      <c r="C3543" t="s">
        <v>2774</v>
      </c>
      <c r="D3543" t="s">
        <v>2775</v>
      </c>
      <c r="E3543" t="s">
        <v>12</v>
      </c>
      <c r="F3543" t="s">
        <v>2776</v>
      </c>
      <c r="G3543" s="1">
        <v>44207</v>
      </c>
      <c r="H3543" s="1">
        <v>44208</v>
      </c>
      <c r="I3543" s="1">
        <v>45668</v>
      </c>
      <c r="J3543" s="966" t="s">
        <v>20315</v>
      </c>
      <c r="K3543" t="s">
        <v>20316</v>
      </c>
      <c r="L3543" t="s">
        <v>20317</v>
      </c>
      <c r="M3543" t="s">
        <v>20315</v>
      </c>
      <c r="N3543" t="s">
        <v>20317</v>
      </c>
    </row>
    <row r="3544" spans="1:14" x14ac:dyDescent="0.25">
      <c r="A3544" s="3">
        <v>3541</v>
      </c>
      <c r="B3544" t="s">
        <v>2773</v>
      </c>
      <c r="C3544" t="s">
        <v>2774</v>
      </c>
      <c r="D3544" t="s">
        <v>2775</v>
      </c>
      <c r="E3544" t="s">
        <v>12</v>
      </c>
      <c r="F3544" t="s">
        <v>2776</v>
      </c>
      <c r="G3544" s="1">
        <v>44207</v>
      </c>
      <c r="H3544" s="1">
        <v>44208</v>
      </c>
      <c r="I3544" s="1">
        <v>45668</v>
      </c>
      <c r="J3544" s="966" t="s">
        <v>20315</v>
      </c>
      <c r="K3544" t="s">
        <v>20316</v>
      </c>
      <c r="L3544" t="s">
        <v>20317</v>
      </c>
      <c r="M3544" t="s">
        <v>20315</v>
      </c>
      <c r="N3544" t="s">
        <v>20317</v>
      </c>
    </row>
    <row r="3545" spans="1:14" x14ac:dyDescent="0.25">
      <c r="A3545" s="3">
        <v>3542</v>
      </c>
      <c r="B3545" t="s">
        <v>2773</v>
      </c>
      <c r="C3545" t="s">
        <v>2774</v>
      </c>
      <c r="D3545" t="s">
        <v>2775</v>
      </c>
      <c r="E3545" t="s">
        <v>12</v>
      </c>
      <c r="F3545" t="s">
        <v>2776</v>
      </c>
      <c r="G3545" s="1">
        <v>44207</v>
      </c>
      <c r="H3545" s="1">
        <v>44208</v>
      </c>
      <c r="I3545" s="1">
        <v>45668</v>
      </c>
      <c r="J3545" s="966" t="s">
        <v>18670</v>
      </c>
      <c r="K3545" t="s">
        <v>18671</v>
      </c>
      <c r="L3545" t="s">
        <v>18672</v>
      </c>
      <c r="M3545" t="s">
        <v>18670</v>
      </c>
      <c r="N3545" t="s">
        <v>18672</v>
      </c>
    </row>
    <row r="3546" spans="1:14" x14ac:dyDescent="0.25">
      <c r="A3546" s="3">
        <v>3543</v>
      </c>
      <c r="B3546" t="s">
        <v>2773</v>
      </c>
      <c r="C3546" t="s">
        <v>2774</v>
      </c>
      <c r="D3546" t="s">
        <v>2775</v>
      </c>
      <c r="E3546" t="s">
        <v>12</v>
      </c>
      <c r="F3546" t="s">
        <v>2776</v>
      </c>
      <c r="G3546" s="1">
        <v>44207</v>
      </c>
      <c r="H3546" s="1">
        <v>44208</v>
      </c>
      <c r="I3546" s="1">
        <v>45668</v>
      </c>
      <c r="J3546" s="966" t="s">
        <v>18670</v>
      </c>
      <c r="K3546" t="s">
        <v>18671</v>
      </c>
      <c r="L3546" t="s">
        <v>18672</v>
      </c>
      <c r="M3546" t="s">
        <v>18670</v>
      </c>
      <c r="N3546" t="s">
        <v>18672</v>
      </c>
    </row>
    <row r="3547" spans="1:14" x14ac:dyDescent="0.25">
      <c r="A3547" s="3">
        <v>3544</v>
      </c>
      <c r="B3547" t="s">
        <v>2773</v>
      </c>
      <c r="C3547" t="s">
        <v>2774</v>
      </c>
      <c r="D3547" t="s">
        <v>2775</v>
      </c>
      <c r="E3547" t="s">
        <v>12</v>
      </c>
      <c r="F3547" t="s">
        <v>2776</v>
      </c>
      <c r="G3547" s="1">
        <v>44207</v>
      </c>
      <c r="H3547" s="1">
        <v>44208</v>
      </c>
      <c r="I3547" s="1">
        <v>45668</v>
      </c>
      <c r="J3547" s="966" t="s">
        <v>18670</v>
      </c>
      <c r="K3547" t="s">
        <v>18671</v>
      </c>
      <c r="L3547" t="s">
        <v>18672</v>
      </c>
      <c r="M3547" t="s">
        <v>18670</v>
      </c>
      <c r="N3547" t="s">
        <v>18672</v>
      </c>
    </row>
    <row r="3548" spans="1:14" x14ac:dyDescent="0.25">
      <c r="A3548" s="3">
        <v>3545</v>
      </c>
      <c r="B3548" t="s">
        <v>2773</v>
      </c>
      <c r="C3548" t="s">
        <v>2774</v>
      </c>
      <c r="D3548" t="s">
        <v>2775</v>
      </c>
      <c r="E3548" t="s">
        <v>12</v>
      </c>
      <c r="F3548" t="s">
        <v>2776</v>
      </c>
      <c r="G3548" s="1">
        <v>44207</v>
      </c>
      <c r="H3548" s="1">
        <v>44208</v>
      </c>
      <c r="I3548" s="1">
        <v>45668</v>
      </c>
      <c r="J3548" s="966" t="s">
        <v>18661</v>
      </c>
      <c r="K3548" t="s">
        <v>18662</v>
      </c>
      <c r="L3548" t="s">
        <v>18663</v>
      </c>
      <c r="M3548" t="s">
        <v>18661</v>
      </c>
      <c r="N3548" t="s">
        <v>18663</v>
      </c>
    </row>
    <row r="3549" spans="1:14" x14ac:dyDescent="0.25">
      <c r="A3549" s="3">
        <v>3546</v>
      </c>
      <c r="B3549" t="s">
        <v>2773</v>
      </c>
      <c r="C3549" t="s">
        <v>2774</v>
      </c>
      <c r="D3549" t="s">
        <v>2775</v>
      </c>
      <c r="E3549" t="s">
        <v>12</v>
      </c>
      <c r="F3549" t="s">
        <v>2776</v>
      </c>
      <c r="G3549" s="1">
        <v>44207</v>
      </c>
      <c r="H3549" s="1">
        <v>44208</v>
      </c>
      <c r="I3549" s="1">
        <v>45668</v>
      </c>
      <c r="J3549" s="966" t="s">
        <v>18661</v>
      </c>
      <c r="K3549" t="s">
        <v>18662</v>
      </c>
      <c r="L3549" t="s">
        <v>18663</v>
      </c>
      <c r="M3549" t="s">
        <v>18661</v>
      </c>
      <c r="N3549" t="s">
        <v>18663</v>
      </c>
    </row>
    <row r="3550" spans="1:14" x14ac:dyDescent="0.25">
      <c r="A3550" s="3">
        <v>3547</v>
      </c>
      <c r="B3550" t="s">
        <v>2773</v>
      </c>
      <c r="C3550" t="s">
        <v>2774</v>
      </c>
      <c r="D3550" t="s">
        <v>2775</v>
      </c>
      <c r="E3550" t="s">
        <v>12</v>
      </c>
      <c r="F3550" t="s">
        <v>2776</v>
      </c>
      <c r="G3550" s="1">
        <v>44207</v>
      </c>
      <c r="H3550" s="1">
        <v>44208</v>
      </c>
      <c r="I3550" s="1">
        <v>45668</v>
      </c>
      <c r="J3550" s="966" t="s">
        <v>18661</v>
      </c>
      <c r="K3550" t="s">
        <v>18662</v>
      </c>
      <c r="L3550" t="s">
        <v>18663</v>
      </c>
      <c r="M3550" t="s">
        <v>18661</v>
      </c>
      <c r="N3550" t="s">
        <v>18663</v>
      </c>
    </row>
    <row r="3551" spans="1:14" x14ac:dyDescent="0.25">
      <c r="A3551" s="3">
        <v>3548</v>
      </c>
      <c r="B3551" t="s">
        <v>2773</v>
      </c>
      <c r="C3551" t="s">
        <v>2774</v>
      </c>
      <c r="D3551" t="s">
        <v>2775</v>
      </c>
      <c r="E3551" t="s">
        <v>12</v>
      </c>
      <c r="F3551" t="s">
        <v>2776</v>
      </c>
      <c r="G3551" s="1">
        <v>44207</v>
      </c>
      <c r="H3551" s="1">
        <v>44208</v>
      </c>
      <c r="I3551" s="1">
        <v>45668</v>
      </c>
      <c r="J3551" s="966" t="s">
        <v>18664</v>
      </c>
      <c r="K3551" t="s">
        <v>18665</v>
      </c>
      <c r="L3551" t="s">
        <v>18666</v>
      </c>
      <c r="M3551" t="s">
        <v>18664</v>
      </c>
      <c r="N3551" t="s">
        <v>18666</v>
      </c>
    </row>
    <row r="3552" spans="1:14" x14ac:dyDescent="0.25">
      <c r="A3552" s="3">
        <v>3549</v>
      </c>
      <c r="B3552" t="s">
        <v>2773</v>
      </c>
      <c r="C3552" t="s">
        <v>2774</v>
      </c>
      <c r="D3552" t="s">
        <v>2775</v>
      </c>
      <c r="E3552" t="s">
        <v>12</v>
      </c>
      <c r="F3552" t="s">
        <v>2776</v>
      </c>
      <c r="G3552" s="1">
        <v>44207</v>
      </c>
      <c r="H3552" s="1">
        <v>44208</v>
      </c>
      <c r="I3552" s="1">
        <v>45668</v>
      </c>
      <c r="J3552" s="966" t="s">
        <v>18664</v>
      </c>
      <c r="K3552" t="s">
        <v>18665</v>
      </c>
      <c r="L3552" t="s">
        <v>18666</v>
      </c>
      <c r="M3552" t="s">
        <v>18664</v>
      </c>
      <c r="N3552" t="s">
        <v>18666</v>
      </c>
    </row>
    <row r="3553" spans="1:14" x14ac:dyDescent="0.25">
      <c r="A3553" s="3">
        <v>3550</v>
      </c>
      <c r="B3553" t="s">
        <v>2773</v>
      </c>
      <c r="C3553" t="s">
        <v>2774</v>
      </c>
      <c r="D3553" t="s">
        <v>2775</v>
      </c>
      <c r="E3553" t="s">
        <v>12</v>
      </c>
      <c r="F3553" t="s">
        <v>2776</v>
      </c>
      <c r="G3553" s="1">
        <v>44207</v>
      </c>
      <c r="H3553" s="1">
        <v>44208</v>
      </c>
      <c r="I3553" s="1">
        <v>45668</v>
      </c>
      <c r="J3553" s="966" t="s">
        <v>18664</v>
      </c>
      <c r="K3553" t="s">
        <v>18665</v>
      </c>
      <c r="L3553" t="s">
        <v>18666</v>
      </c>
      <c r="M3553" t="s">
        <v>18664</v>
      </c>
      <c r="N3553" t="s">
        <v>18666</v>
      </c>
    </row>
    <row r="3554" spans="1:14" x14ac:dyDescent="0.25">
      <c r="A3554" s="3">
        <v>3551</v>
      </c>
      <c r="B3554" t="s">
        <v>2773</v>
      </c>
      <c r="C3554" t="s">
        <v>2774</v>
      </c>
      <c r="D3554" t="s">
        <v>2775</v>
      </c>
      <c r="E3554" t="s">
        <v>12</v>
      </c>
      <c r="F3554" t="s">
        <v>2776</v>
      </c>
      <c r="G3554" s="1">
        <v>44207</v>
      </c>
      <c r="H3554" s="1">
        <v>44208</v>
      </c>
      <c r="I3554" s="1">
        <v>45668</v>
      </c>
      <c r="J3554" s="966" t="s">
        <v>18658</v>
      </c>
      <c r="K3554" t="s">
        <v>18659</v>
      </c>
      <c r="L3554" t="s">
        <v>18660</v>
      </c>
      <c r="M3554" t="s">
        <v>18658</v>
      </c>
      <c r="N3554" t="s">
        <v>18660</v>
      </c>
    </row>
    <row r="3555" spans="1:14" x14ac:dyDescent="0.25">
      <c r="A3555" s="3">
        <v>3552</v>
      </c>
      <c r="B3555" t="s">
        <v>2773</v>
      </c>
      <c r="C3555" t="s">
        <v>2774</v>
      </c>
      <c r="D3555" t="s">
        <v>2775</v>
      </c>
      <c r="E3555" t="s">
        <v>12</v>
      </c>
      <c r="F3555" t="s">
        <v>2776</v>
      </c>
      <c r="G3555" s="1">
        <v>44207</v>
      </c>
      <c r="H3555" s="1">
        <v>44208</v>
      </c>
      <c r="I3555" s="1">
        <v>45668</v>
      </c>
      <c r="J3555" s="966" t="s">
        <v>18658</v>
      </c>
      <c r="K3555" t="s">
        <v>18659</v>
      </c>
      <c r="L3555" t="s">
        <v>18660</v>
      </c>
      <c r="M3555" t="s">
        <v>18658</v>
      </c>
      <c r="N3555" t="s">
        <v>18660</v>
      </c>
    </row>
    <row r="3556" spans="1:14" x14ac:dyDescent="0.25">
      <c r="A3556" s="3">
        <v>3553</v>
      </c>
      <c r="B3556" t="s">
        <v>2773</v>
      </c>
      <c r="C3556" t="s">
        <v>2774</v>
      </c>
      <c r="D3556" t="s">
        <v>2775</v>
      </c>
      <c r="E3556" t="s">
        <v>12</v>
      </c>
      <c r="F3556" t="s">
        <v>2776</v>
      </c>
      <c r="G3556" s="1">
        <v>44207</v>
      </c>
      <c r="H3556" s="1">
        <v>44208</v>
      </c>
      <c r="I3556" s="1">
        <v>45668</v>
      </c>
      <c r="J3556" s="966" t="s">
        <v>18658</v>
      </c>
      <c r="K3556" t="s">
        <v>18659</v>
      </c>
      <c r="L3556" t="s">
        <v>18660</v>
      </c>
      <c r="M3556" t="s">
        <v>18658</v>
      </c>
      <c r="N3556" t="s">
        <v>18660</v>
      </c>
    </row>
    <row r="3557" spans="1:14" x14ac:dyDescent="0.25">
      <c r="A3557" s="3">
        <v>3554</v>
      </c>
      <c r="B3557" t="s">
        <v>2773</v>
      </c>
      <c r="C3557" t="s">
        <v>2774</v>
      </c>
      <c r="D3557" t="s">
        <v>2775</v>
      </c>
      <c r="E3557" t="s">
        <v>12</v>
      </c>
      <c r="F3557" t="s">
        <v>2776</v>
      </c>
      <c r="G3557" s="1">
        <v>44207</v>
      </c>
      <c r="H3557" s="1">
        <v>44208</v>
      </c>
      <c r="I3557" s="1">
        <v>45668</v>
      </c>
      <c r="J3557" s="966" t="s">
        <v>18679</v>
      </c>
      <c r="K3557" t="s">
        <v>18680</v>
      </c>
      <c r="L3557" t="s">
        <v>18681</v>
      </c>
      <c r="M3557" t="s">
        <v>18679</v>
      </c>
      <c r="N3557" t="s">
        <v>18681</v>
      </c>
    </row>
    <row r="3558" spans="1:14" x14ac:dyDescent="0.25">
      <c r="A3558" s="3">
        <v>3555</v>
      </c>
      <c r="B3558" t="s">
        <v>2773</v>
      </c>
      <c r="C3558" t="s">
        <v>2774</v>
      </c>
      <c r="D3558" t="s">
        <v>2775</v>
      </c>
      <c r="E3558" t="s">
        <v>12</v>
      </c>
      <c r="F3558" t="s">
        <v>2776</v>
      </c>
      <c r="G3558" s="1">
        <v>44207</v>
      </c>
      <c r="H3558" s="1">
        <v>44208</v>
      </c>
      <c r="I3558" s="1">
        <v>45668</v>
      </c>
      <c r="J3558" s="966" t="s">
        <v>18679</v>
      </c>
      <c r="K3558" t="s">
        <v>18680</v>
      </c>
      <c r="L3558" t="s">
        <v>18681</v>
      </c>
      <c r="M3558" t="s">
        <v>18679</v>
      </c>
      <c r="N3558" t="s">
        <v>18681</v>
      </c>
    </row>
    <row r="3559" spans="1:14" x14ac:dyDescent="0.25">
      <c r="A3559" s="3">
        <v>3556</v>
      </c>
      <c r="B3559" t="s">
        <v>2773</v>
      </c>
      <c r="C3559" t="s">
        <v>2774</v>
      </c>
      <c r="D3559" t="s">
        <v>2775</v>
      </c>
      <c r="E3559" t="s">
        <v>12</v>
      </c>
      <c r="F3559" t="s">
        <v>2776</v>
      </c>
      <c r="G3559" s="1">
        <v>44207</v>
      </c>
      <c r="H3559" s="1">
        <v>44208</v>
      </c>
      <c r="I3559" s="1">
        <v>45668</v>
      </c>
      <c r="J3559" s="966" t="s">
        <v>18679</v>
      </c>
      <c r="K3559" t="s">
        <v>18680</v>
      </c>
      <c r="L3559" t="s">
        <v>18681</v>
      </c>
      <c r="M3559" t="s">
        <v>18679</v>
      </c>
      <c r="N3559" t="s">
        <v>18681</v>
      </c>
    </row>
    <row r="3560" spans="1:14" x14ac:dyDescent="0.25">
      <c r="A3560" s="3">
        <v>3557</v>
      </c>
      <c r="B3560" t="s">
        <v>2773</v>
      </c>
      <c r="C3560" t="s">
        <v>2774</v>
      </c>
      <c r="D3560" t="s">
        <v>2775</v>
      </c>
      <c r="E3560" t="s">
        <v>12</v>
      </c>
      <c r="F3560" t="s">
        <v>2776</v>
      </c>
      <c r="G3560" s="1">
        <v>44207</v>
      </c>
      <c r="H3560" s="1">
        <v>44208</v>
      </c>
      <c r="I3560" s="1">
        <v>45668</v>
      </c>
      <c r="J3560" s="966" t="s">
        <v>18673</v>
      </c>
      <c r="K3560" t="s">
        <v>18674</v>
      </c>
      <c r="L3560" t="s">
        <v>18675</v>
      </c>
      <c r="M3560" t="s">
        <v>18673</v>
      </c>
      <c r="N3560" t="s">
        <v>18675</v>
      </c>
    </row>
    <row r="3561" spans="1:14" x14ac:dyDescent="0.25">
      <c r="A3561" s="3">
        <v>3558</v>
      </c>
      <c r="B3561" t="s">
        <v>2773</v>
      </c>
      <c r="C3561" t="s">
        <v>2774</v>
      </c>
      <c r="D3561" t="s">
        <v>2775</v>
      </c>
      <c r="E3561" t="s">
        <v>12</v>
      </c>
      <c r="F3561" t="s">
        <v>2776</v>
      </c>
      <c r="G3561" s="1">
        <v>44207</v>
      </c>
      <c r="H3561" s="1">
        <v>44208</v>
      </c>
      <c r="I3561" s="1">
        <v>45668</v>
      </c>
      <c r="J3561" s="966" t="s">
        <v>18673</v>
      </c>
      <c r="K3561" t="s">
        <v>18674</v>
      </c>
      <c r="L3561" t="s">
        <v>18675</v>
      </c>
      <c r="M3561" t="s">
        <v>18673</v>
      </c>
      <c r="N3561" t="s">
        <v>18675</v>
      </c>
    </row>
    <row r="3562" spans="1:14" x14ac:dyDescent="0.25">
      <c r="A3562" s="3">
        <v>3559</v>
      </c>
      <c r="B3562" t="s">
        <v>2773</v>
      </c>
      <c r="C3562" t="s">
        <v>2774</v>
      </c>
      <c r="D3562" t="s">
        <v>2775</v>
      </c>
      <c r="E3562" t="s">
        <v>12</v>
      </c>
      <c r="F3562" t="s">
        <v>2776</v>
      </c>
      <c r="G3562" s="1">
        <v>44207</v>
      </c>
      <c r="H3562" s="1">
        <v>44208</v>
      </c>
      <c r="I3562" s="1">
        <v>45668</v>
      </c>
      <c r="J3562" s="966" t="s">
        <v>18673</v>
      </c>
      <c r="K3562" t="s">
        <v>18674</v>
      </c>
      <c r="L3562" t="s">
        <v>18675</v>
      </c>
      <c r="M3562" t="s">
        <v>18673</v>
      </c>
      <c r="N3562" t="s">
        <v>18675</v>
      </c>
    </row>
    <row r="3563" spans="1:14" x14ac:dyDescent="0.25">
      <c r="A3563" s="3">
        <v>3560</v>
      </c>
      <c r="B3563" t="s">
        <v>2773</v>
      </c>
      <c r="C3563" t="s">
        <v>2774</v>
      </c>
      <c r="D3563" t="s">
        <v>2775</v>
      </c>
      <c r="E3563" t="s">
        <v>12</v>
      </c>
      <c r="F3563" t="s">
        <v>2776</v>
      </c>
      <c r="G3563" s="1">
        <v>44207</v>
      </c>
      <c r="H3563" s="1">
        <v>44208</v>
      </c>
      <c r="I3563" s="1">
        <v>45668</v>
      </c>
      <c r="J3563" s="966" t="s">
        <v>18688</v>
      </c>
      <c r="K3563" t="s">
        <v>18689</v>
      </c>
      <c r="L3563" t="s">
        <v>18690</v>
      </c>
      <c r="M3563" t="s">
        <v>18688</v>
      </c>
      <c r="N3563" t="s">
        <v>18690</v>
      </c>
    </row>
    <row r="3564" spans="1:14" x14ac:dyDescent="0.25">
      <c r="A3564" s="3">
        <v>3561</v>
      </c>
      <c r="B3564" t="s">
        <v>2773</v>
      </c>
      <c r="C3564" t="s">
        <v>2774</v>
      </c>
      <c r="D3564" t="s">
        <v>2775</v>
      </c>
      <c r="E3564" t="s">
        <v>12</v>
      </c>
      <c r="F3564" t="s">
        <v>2776</v>
      </c>
      <c r="G3564" s="1">
        <v>44207</v>
      </c>
      <c r="H3564" s="1">
        <v>44208</v>
      </c>
      <c r="I3564" s="1">
        <v>45668</v>
      </c>
      <c r="J3564" s="966" t="s">
        <v>18688</v>
      </c>
      <c r="K3564" t="s">
        <v>18689</v>
      </c>
      <c r="L3564" t="s">
        <v>18690</v>
      </c>
      <c r="M3564" t="s">
        <v>18688</v>
      </c>
      <c r="N3564" t="s">
        <v>18690</v>
      </c>
    </row>
    <row r="3565" spans="1:14" x14ac:dyDescent="0.25">
      <c r="A3565" s="3">
        <v>3562</v>
      </c>
      <c r="B3565" t="s">
        <v>2773</v>
      </c>
      <c r="C3565" t="s">
        <v>2774</v>
      </c>
      <c r="D3565" t="s">
        <v>2775</v>
      </c>
      <c r="E3565" t="s">
        <v>12</v>
      </c>
      <c r="F3565" t="s">
        <v>2776</v>
      </c>
      <c r="G3565" s="1">
        <v>44207</v>
      </c>
      <c r="H3565" s="1">
        <v>44208</v>
      </c>
      <c r="I3565" s="1">
        <v>45668</v>
      </c>
      <c r="J3565" s="966" t="s">
        <v>18688</v>
      </c>
      <c r="K3565" t="s">
        <v>18689</v>
      </c>
      <c r="L3565" t="s">
        <v>18690</v>
      </c>
      <c r="M3565" t="s">
        <v>18688</v>
      </c>
      <c r="N3565" t="s">
        <v>18690</v>
      </c>
    </row>
    <row r="3566" spans="1:14" x14ac:dyDescent="0.25">
      <c r="A3566" s="3">
        <v>3563</v>
      </c>
      <c r="B3566" t="s">
        <v>2773</v>
      </c>
      <c r="C3566" t="s">
        <v>2774</v>
      </c>
      <c r="D3566" t="s">
        <v>2775</v>
      </c>
      <c r="E3566" t="s">
        <v>12</v>
      </c>
      <c r="F3566" t="s">
        <v>2776</v>
      </c>
      <c r="G3566" s="1">
        <v>44207</v>
      </c>
      <c r="H3566" s="1">
        <v>44208</v>
      </c>
      <c r="I3566" s="1">
        <v>45668</v>
      </c>
      <c r="J3566" s="966" t="s">
        <v>18682</v>
      </c>
      <c r="K3566" t="s">
        <v>18683</v>
      </c>
      <c r="L3566" t="s">
        <v>18684</v>
      </c>
      <c r="M3566" t="s">
        <v>18682</v>
      </c>
      <c r="N3566" t="s">
        <v>18684</v>
      </c>
    </row>
    <row r="3567" spans="1:14" x14ac:dyDescent="0.25">
      <c r="A3567" s="3">
        <v>3564</v>
      </c>
      <c r="B3567" t="s">
        <v>2773</v>
      </c>
      <c r="C3567" t="s">
        <v>2774</v>
      </c>
      <c r="D3567" t="s">
        <v>2775</v>
      </c>
      <c r="E3567" t="s">
        <v>12</v>
      </c>
      <c r="F3567" t="s">
        <v>2776</v>
      </c>
      <c r="G3567" s="1">
        <v>44207</v>
      </c>
      <c r="H3567" s="1">
        <v>44208</v>
      </c>
      <c r="I3567" s="1">
        <v>45668</v>
      </c>
      <c r="J3567" s="966" t="s">
        <v>18682</v>
      </c>
      <c r="K3567" t="s">
        <v>18683</v>
      </c>
      <c r="L3567" t="s">
        <v>18684</v>
      </c>
      <c r="M3567" t="s">
        <v>18682</v>
      </c>
      <c r="N3567" t="s">
        <v>18684</v>
      </c>
    </row>
    <row r="3568" spans="1:14" x14ac:dyDescent="0.25">
      <c r="A3568" s="3">
        <v>3565</v>
      </c>
      <c r="B3568" t="s">
        <v>2773</v>
      </c>
      <c r="C3568" t="s">
        <v>2774</v>
      </c>
      <c r="D3568" t="s">
        <v>2775</v>
      </c>
      <c r="E3568" t="s">
        <v>12</v>
      </c>
      <c r="F3568" t="s">
        <v>2776</v>
      </c>
      <c r="G3568" s="1">
        <v>44207</v>
      </c>
      <c r="H3568" s="1">
        <v>44208</v>
      </c>
      <c r="I3568" s="1">
        <v>45668</v>
      </c>
      <c r="J3568" s="966" t="s">
        <v>18682</v>
      </c>
      <c r="K3568" t="s">
        <v>18683</v>
      </c>
      <c r="L3568" t="s">
        <v>18684</v>
      </c>
      <c r="M3568" t="s">
        <v>18682</v>
      </c>
      <c r="N3568" t="s">
        <v>18684</v>
      </c>
    </row>
    <row r="3569" spans="1:14" x14ac:dyDescent="0.25">
      <c r="A3569" s="3">
        <v>3566</v>
      </c>
      <c r="B3569" t="s">
        <v>2785</v>
      </c>
      <c r="C3569" t="s">
        <v>2786</v>
      </c>
      <c r="D3569" t="s">
        <v>2787</v>
      </c>
      <c r="E3569" t="s">
        <v>12</v>
      </c>
      <c r="F3569" t="s">
        <v>2788</v>
      </c>
      <c r="G3569" s="1">
        <v>44207</v>
      </c>
      <c r="H3569" s="1">
        <v>44208</v>
      </c>
      <c r="I3569" s="1">
        <v>45302</v>
      </c>
      <c r="J3569" s="966" t="s">
        <v>20458</v>
      </c>
      <c r="K3569" t="s">
        <v>20459</v>
      </c>
      <c r="L3569" t="s">
        <v>20460</v>
      </c>
      <c r="M3569" t="s">
        <v>20458</v>
      </c>
      <c r="N3569" t="s">
        <v>20460</v>
      </c>
    </row>
    <row r="3570" spans="1:14" x14ac:dyDescent="0.25">
      <c r="A3570" s="3">
        <v>3567</v>
      </c>
      <c r="B3570" t="s">
        <v>2785</v>
      </c>
      <c r="C3570" t="s">
        <v>2786</v>
      </c>
      <c r="D3570" t="s">
        <v>2787</v>
      </c>
      <c r="E3570" t="s">
        <v>12</v>
      </c>
      <c r="F3570" t="s">
        <v>2788</v>
      </c>
      <c r="G3570" s="1">
        <v>44207</v>
      </c>
      <c r="H3570" s="1">
        <v>44208</v>
      </c>
      <c r="I3570" s="1">
        <v>45302</v>
      </c>
      <c r="J3570" s="966" t="s">
        <v>20458</v>
      </c>
      <c r="K3570" t="s">
        <v>20459</v>
      </c>
      <c r="L3570" t="s">
        <v>20460</v>
      </c>
      <c r="M3570" t="s">
        <v>20458</v>
      </c>
      <c r="N3570" t="s">
        <v>20460</v>
      </c>
    </row>
    <row r="3571" spans="1:14" x14ac:dyDescent="0.25">
      <c r="A3571" s="3">
        <v>3568</v>
      </c>
      <c r="B3571" t="s">
        <v>2785</v>
      </c>
      <c r="C3571" t="s">
        <v>2786</v>
      </c>
      <c r="D3571" t="s">
        <v>2787</v>
      </c>
      <c r="E3571" t="s">
        <v>12</v>
      </c>
      <c r="F3571" t="s">
        <v>2788</v>
      </c>
      <c r="G3571" s="1">
        <v>44207</v>
      </c>
      <c r="H3571" s="1">
        <v>44208</v>
      </c>
      <c r="I3571" s="1">
        <v>45302</v>
      </c>
      <c r="J3571" s="966" t="s">
        <v>20455</v>
      </c>
      <c r="K3571" t="s">
        <v>20456</v>
      </c>
      <c r="L3571" t="s">
        <v>20457</v>
      </c>
      <c r="M3571" t="s">
        <v>20455</v>
      </c>
      <c r="N3571" t="s">
        <v>20457</v>
      </c>
    </row>
    <row r="3572" spans="1:14" x14ac:dyDescent="0.25">
      <c r="A3572" s="3">
        <v>3569</v>
      </c>
      <c r="B3572" t="s">
        <v>2785</v>
      </c>
      <c r="C3572" t="s">
        <v>2786</v>
      </c>
      <c r="D3572" t="s">
        <v>2787</v>
      </c>
      <c r="E3572" t="s">
        <v>12</v>
      </c>
      <c r="F3572" t="s">
        <v>2788</v>
      </c>
      <c r="G3572" s="1">
        <v>44207</v>
      </c>
      <c r="H3572" s="1">
        <v>44208</v>
      </c>
      <c r="I3572" s="1">
        <v>45302</v>
      </c>
      <c r="J3572" s="966" t="s">
        <v>20455</v>
      </c>
      <c r="K3572" t="s">
        <v>20456</v>
      </c>
      <c r="L3572" t="s">
        <v>20457</v>
      </c>
      <c r="M3572" t="s">
        <v>20455</v>
      </c>
      <c r="N3572" t="s">
        <v>20457</v>
      </c>
    </row>
    <row r="3573" spans="1:14" x14ac:dyDescent="0.25">
      <c r="A3573" s="3">
        <v>3570</v>
      </c>
      <c r="B3573" t="s">
        <v>2785</v>
      </c>
      <c r="C3573" t="s">
        <v>2786</v>
      </c>
      <c r="D3573" t="s">
        <v>2787</v>
      </c>
      <c r="E3573" t="s">
        <v>12</v>
      </c>
      <c r="F3573" t="s">
        <v>2788</v>
      </c>
      <c r="G3573" s="1">
        <v>44207</v>
      </c>
      <c r="H3573" s="1">
        <v>44208</v>
      </c>
      <c r="I3573" s="1">
        <v>45302</v>
      </c>
      <c r="J3573" s="966" t="s">
        <v>20452</v>
      </c>
      <c r="K3573" t="s">
        <v>20453</v>
      </c>
      <c r="L3573" t="s">
        <v>20454</v>
      </c>
      <c r="M3573" t="s">
        <v>20452</v>
      </c>
      <c r="N3573" t="s">
        <v>20454</v>
      </c>
    </row>
    <row r="3574" spans="1:14" x14ac:dyDescent="0.25">
      <c r="A3574" s="3">
        <v>3571</v>
      </c>
      <c r="B3574" t="s">
        <v>2785</v>
      </c>
      <c r="C3574" t="s">
        <v>2786</v>
      </c>
      <c r="D3574" t="s">
        <v>2787</v>
      </c>
      <c r="E3574" t="s">
        <v>12</v>
      </c>
      <c r="F3574" t="s">
        <v>2788</v>
      </c>
      <c r="G3574" s="1">
        <v>44207</v>
      </c>
      <c r="H3574" s="1">
        <v>44208</v>
      </c>
      <c r="I3574" s="1">
        <v>45302</v>
      </c>
      <c r="J3574" s="966" t="s">
        <v>20452</v>
      </c>
      <c r="K3574" t="s">
        <v>20453</v>
      </c>
      <c r="L3574" t="s">
        <v>20454</v>
      </c>
      <c r="M3574" t="s">
        <v>20452</v>
      </c>
      <c r="N3574" t="s">
        <v>20454</v>
      </c>
    </row>
    <row r="3575" spans="1:14" x14ac:dyDescent="0.25">
      <c r="A3575" s="3">
        <v>3572</v>
      </c>
      <c r="B3575" t="s">
        <v>2785</v>
      </c>
      <c r="C3575" t="s">
        <v>2786</v>
      </c>
      <c r="D3575" t="s">
        <v>2787</v>
      </c>
      <c r="E3575" t="s">
        <v>12</v>
      </c>
      <c r="F3575" t="s">
        <v>2788</v>
      </c>
      <c r="G3575" s="1">
        <v>44207</v>
      </c>
      <c r="H3575" s="1">
        <v>44208</v>
      </c>
      <c r="I3575" s="1">
        <v>45302</v>
      </c>
      <c r="J3575" s="966" t="s">
        <v>20449</v>
      </c>
      <c r="K3575" t="s">
        <v>20450</v>
      </c>
      <c r="L3575" t="s">
        <v>20451</v>
      </c>
      <c r="M3575" t="s">
        <v>20449</v>
      </c>
      <c r="N3575" t="s">
        <v>20451</v>
      </c>
    </row>
    <row r="3576" spans="1:14" x14ac:dyDescent="0.25">
      <c r="A3576" s="3">
        <v>3573</v>
      </c>
      <c r="B3576" t="s">
        <v>2785</v>
      </c>
      <c r="C3576" t="s">
        <v>2786</v>
      </c>
      <c r="D3576" t="s">
        <v>2787</v>
      </c>
      <c r="E3576" t="s">
        <v>12</v>
      </c>
      <c r="F3576" t="s">
        <v>2788</v>
      </c>
      <c r="G3576" s="1">
        <v>44207</v>
      </c>
      <c r="H3576" s="1">
        <v>44208</v>
      </c>
      <c r="I3576" s="1">
        <v>45302</v>
      </c>
      <c r="J3576" s="966" t="s">
        <v>20449</v>
      </c>
      <c r="K3576" t="s">
        <v>20450</v>
      </c>
      <c r="L3576" t="s">
        <v>20451</v>
      </c>
      <c r="M3576" t="s">
        <v>20449</v>
      </c>
      <c r="N3576" t="s">
        <v>20451</v>
      </c>
    </row>
    <row r="3577" spans="1:14" x14ac:dyDescent="0.25">
      <c r="A3577" s="3">
        <v>3574</v>
      </c>
      <c r="B3577" t="s">
        <v>2781</v>
      </c>
      <c r="C3577" t="s">
        <v>2782</v>
      </c>
      <c r="D3577" t="s">
        <v>2783</v>
      </c>
      <c r="E3577" t="s">
        <v>12</v>
      </c>
      <c r="F3577" t="s">
        <v>2784</v>
      </c>
      <c r="G3577" s="1">
        <v>44207</v>
      </c>
      <c r="H3577" s="1">
        <v>44208</v>
      </c>
      <c r="I3577" s="1">
        <v>45302</v>
      </c>
      <c r="J3577" s="966" t="s">
        <v>20443</v>
      </c>
      <c r="K3577" t="s">
        <v>20444</v>
      </c>
      <c r="L3577" t="s">
        <v>20445</v>
      </c>
      <c r="M3577" t="s">
        <v>20443</v>
      </c>
      <c r="N3577" t="s">
        <v>20445</v>
      </c>
    </row>
    <row r="3578" spans="1:14" x14ac:dyDescent="0.25">
      <c r="A3578" s="3">
        <v>3575</v>
      </c>
      <c r="B3578" t="s">
        <v>2781</v>
      </c>
      <c r="C3578" t="s">
        <v>2782</v>
      </c>
      <c r="D3578" t="s">
        <v>2783</v>
      </c>
      <c r="E3578" t="s">
        <v>12</v>
      </c>
      <c r="F3578" t="s">
        <v>2784</v>
      </c>
      <c r="G3578" s="1">
        <v>44207</v>
      </c>
      <c r="H3578" s="1">
        <v>44208</v>
      </c>
      <c r="I3578" s="1">
        <v>45302</v>
      </c>
      <c r="J3578" s="966" t="s">
        <v>20443</v>
      </c>
      <c r="K3578" t="s">
        <v>20444</v>
      </c>
      <c r="L3578" t="s">
        <v>20445</v>
      </c>
      <c r="M3578" t="s">
        <v>20443</v>
      </c>
      <c r="N3578" t="s">
        <v>20445</v>
      </c>
    </row>
    <row r="3579" spans="1:14" x14ac:dyDescent="0.25">
      <c r="A3579" s="3">
        <v>3576</v>
      </c>
      <c r="B3579" t="s">
        <v>2781</v>
      </c>
      <c r="C3579" t="s">
        <v>2782</v>
      </c>
      <c r="D3579" t="s">
        <v>2783</v>
      </c>
      <c r="E3579" t="s">
        <v>12</v>
      </c>
      <c r="F3579" t="s">
        <v>2784</v>
      </c>
      <c r="G3579" s="1">
        <v>44207</v>
      </c>
      <c r="H3579" s="1">
        <v>44208</v>
      </c>
      <c r="I3579" s="1">
        <v>45302</v>
      </c>
      <c r="J3579" s="966" t="s">
        <v>20440</v>
      </c>
      <c r="K3579" t="s">
        <v>20441</v>
      </c>
      <c r="L3579" t="s">
        <v>20442</v>
      </c>
      <c r="M3579" t="s">
        <v>20440</v>
      </c>
      <c r="N3579" t="s">
        <v>20442</v>
      </c>
    </row>
    <row r="3580" spans="1:14" x14ac:dyDescent="0.25">
      <c r="A3580" s="3">
        <v>3577</v>
      </c>
      <c r="B3580" t="s">
        <v>2781</v>
      </c>
      <c r="C3580" t="s">
        <v>2782</v>
      </c>
      <c r="D3580" t="s">
        <v>2783</v>
      </c>
      <c r="E3580" t="s">
        <v>12</v>
      </c>
      <c r="F3580" t="s">
        <v>2784</v>
      </c>
      <c r="G3580" s="1">
        <v>44207</v>
      </c>
      <c r="H3580" s="1">
        <v>44208</v>
      </c>
      <c r="I3580" s="1">
        <v>45302</v>
      </c>
      <c r="J3580" s="966" t="s">
        <v>20440</v>
      </c>
      <c r="K3580" t="s">
        <v>20441</v>
      </c>
      <c r="L3580" t="s">
        <v>20442</v>
      </c>
      <c r="M3580" t="s">
        <v>20440</v>
      </c>
      <c r="N3580" t="s">
        <v>20442</v>
      </c>
    </row>
    <row r="3581" spans="1:14" x14ac:dyDescent="0.25">
      <c r="A3581" s="3">
        <v>3578</v>
      </c>
      <c r="B3581" t="s">
        <v>2781</v>
      </c>
      <c r="C3581" t="s">
        <v>2782</v>
      </c>
      <c r="D3581" t="s">
        <v>2783</v>
      </c>
      <c r="E3581" t="s">
        <v>12</v>
      </c>
      <c r="F3581" t="s">
        <v>2784</v>
      </c>
      <c r="G3581" s="1">
        <v>44207</v>
      </c>
      <c r="H3581" s="1">
        <v>44208</v>
      </c>
      <c r="I3581" s="1">
        <v>45302</v>
      </c>
      <c r="J3581" s="966" t="s">
        <v>20439</v>
      </c>
      <c r="K3581" t="s">
        <v>20437</v>
      </c>
      <c r="L3581" t="s">
        <v>20438</v>
      </c>
      <c r="M3581" t="s">
        <v>20436</v>
      </c>
      <c r="N3581" t="s">
        <v>20438</v>
      </c>
    </row>
    <row r="3582" spans="1:14" x14ac:dyDescent="0.25">
      <c r="A3582" s="3">
        <v>3579</v>
      </c>
      <c r="B3582" t="s">
        <v>2781</v>
      </c>
      <c r="C3582" t="s">
        <v>2782</v>
      </c>
      <c r="D3582" t="s">
        <v>2783</v>
      </c>
      <c r="E3582" t="s">
        <v>12</v>
      </c>
      <c r="F3582" t="s">
        <v>2784</v>
      </c>
      <c r="G3582" s="1">
        <v>44207</v>
      </c>
      <c r="H3582" s="1">
        <v>44208</v>
      </c>
      <c r="I3582" s="1">
        <v>45302</v>
      </c>
      <c r="J3582" s="966" t="s">
        <v>20439</v>
      </c>
      <c r="K3582" t="s">
        <v>20437</v>
      </c>
      <c r="L3582" t="s">
        <v>20438</v>
      </c>
      <c r="M3582" t="s">
        <v>20439</v>
      </c>
      <c r="N3582" t="s">
        <v>20438</v>
      </c>
    </row>
    <row r="3583" spans="1:14" x14ac:dyDescent="0.25">
      <c r="A3583" s="3">
        <v>3580</v>
      </c>
      <c r="B3583" t="s">
        <v>2781</v>
      </c>
      <c r="C3583" t="s">
        <v>2782</v>
      </c>
      <c r="D3583" t="s">
        <v>2783</v>
      </c>
      <c r="E3583" t="s">
        <v>12</v>
      </c>
      <c r="F3583" t="s">
        <v>2784</v>
      </c>
      <c r="G3583" s="1">
        <v>44207</v>
      </c>
      <c r="H3583" s="1">
        <v>44208</v>
      </c>
      <c r="I3583" s="1">
        <v>45302</v>
      </c>
      <c r="J3583" s="966" t="s">
        <v>20433</v>
      </c>
      <c r="K3583" t="s">
        <v>20434</v>
      </c>
      <c r="L3583" t="s">
        <v>20435</v>
      </c>
      <c r="M3583" t="s">
        <v>20433</v>
      </c>
      <c r="N3583" t="s">
        <v>20435</v>
      </c>
    </row>
    <row r="3584" spans="1:14" x14ac:dyDescent="0.25">
      <c r="A3584" s="3">
        <v>3581</v>
      </c>
      <c r="B3584" t="s">
        <v>2781</v>
      </c>
      <c r="C3584" t="s">
        <v>2782</v>
      </c>
      <c r="D3584" t="s">
        <v>2783</v>
      </c>
      <c r="E3584" t="s">
        <v>12</v>
      </c>
      <c r="F3584" t="s">
        <v>2784</v>
      </c>
      <c r="G3584" s="1">
        <v>44207</v>
      </c>
      <c r="H3584" s="1">
        <v>44208</v>
      </c>
      <c r="I3584" s="1">
        <v>45302</v>
      </c>
      <c r="J3584" s="966" t="s">
        <v>20433</v>
      </c>
      <c r="K3584" t="s">
        <v>20434</v>
      </c>
      <c r="L3584" t="s">
        <v>20435</v>
      </c>
      <c r="M3584" t="s">
        <v>20433</v>
      </c>
      <c r="N3584" t="s">
        <v>20435</v>
      </c>
    </row>
    <row r="3585" spans="1:14" x14ac:dyDescent="0.25">
      <c r="A3585" s="3">
        <v>3582</v>
      </c>
      <c r="B3585" t="s">
        <v>2781</v>
      </c>
      <c r="C3585" t="s">
        <v>2782</v>
      </c>
      <c r="D3585" t="s">
        <v>2783</v>
      </c>
      <c r="E3585" t="s">
        <v>12</v>
      </c>
      <c r="F3585" t="s">
        <v>2784</v>
      </c>
      <c r="G3585" s="1">
        <v>44207</v>
      </c>
      <c r="H3585" s="1">
        <v>44208</v>
      </c>
      <c r="I3585" s="1">
        <v>45302</v>
      </c>
      <c r="J3585" s="966" t="s">
        <v>20430</v>
      </c>
      <c r="K3585" t="s">
        <v>20431</v>
      </c>
      <c r="L3585" t="s">
        <v>20432</v>
      </c>
      <c r="M3585" t="s">
        <v>20430</v>
      </c>
      <c r="N3585" t="s">
        <v>20432</v>
      </c>
    </row>
    <row r="3586" spans="1:14" x14ac:dyDescent="0.25">
      <c r="A3586" s="3">
        <v>3583</v>
      </c>
      <c r="B3586" t="s">
        <v>2781</v>
      </c>
      <c r="C3586" t="s">
        <v>2782</v>
      </c>
      <c r="D3586" t="s">
        <v>2783</v>
      </c>
      <c r="E3586" t="s">
        <v>12</v>
      </c>
      <c r="F3586" t="s">
        <v>2784</v>
      </c>
      <c r="G3586" s="1">
        <v>44207</v>
      </c>
      <c r="H3586" s="1">
        <v>44208</v>
      </c>
      <c r="I3586" s="1">
        <v>45302</v>
      </c>
      <c r="J3586" s="966" t="s">
        <v>20430</v>
      </c>
      <c r="K3586" t="s">
        <v>20431</v>
      </c>
      <c r="L3586" t="s">
        <v>20432</v>
      </c>
      <c r="M3586" t="s">
        <v>20430</v>
      </c>
      <c r="N3586" t="s">
        <v>20432</v>
      </c>
    </row>
    <row r="3587" spans="1:14" x14ac:dyDescent="0.25">
      <c r="A3587" s="3">
        <v>3584</v>
      </c>
      <c r="B3587" t="s">
        <v>2781</v>
      </c>
      <c r="C3587" t="s">
        <v>2782</v>
      </c>
      <c r="D3587" t="s">
        <v>2783</v>
      </c>
      <c r="E3587" t="s">
        <v>12</v>
      </c>
      <c r="F3587" t="s">
        <v>2784</v>
      </c>
      <c r="G3587" s="1">
        <v>44207</v>
      </c>
      <c r="H3587" s="1">
        <v>44208</v>
      </c>
      <c r="I3587" s="1">
        <v>45302</v>
      </c>
      <c r="J3587" s="966" t="s">
        <v>20427</v>
      </c>
      <c r="K3587" t="s">
        <v>20428</v>
      </c>
      <c r="L3587" t="s">
        <v>20429</v>
      </c>
      <c r="M3587" t="s">
        <v>20427</v>
      </c>
      <c r="N3587" t="s">
        <v>20429</v>
      </c>
    </row>
    <row r="3588" spans="1:14" x14ac:dyDescent="0.25">
      <c r="A3588" s="3">
        <v>3585</v>
      </c>
      <c r="B3588" t="s">
        <v>2781</v>
      </c>
      <c r="C3588" t="s">
        <v>2782</v>
      </c>
      <c r="D3588" t="s">
        <v>2783</v>
      </c>
      <c r="E3588" t="s">
        <v>12</v>
      </c>
      <c r="F3588" t="s">
        <v>2784</v>
      </c>
      <c r="G3588" s="1">
        <v>44207</v>
      </c>
      <c r="H3588" s="1">
        <v>44208</v>
      </c>
      <c r="I3588" s="1">
        <v>45302</v>
      </c>
      <c r="J3588" s="966" t="s">
        <v>20427</v>
      </c>
      <c r="K3588" t="s">
        <v>20428</v>
      </c>
      <c r="L3588" t="s">
        <v>20429</v>
      </c>
      <c r="M3588" t="s">
        <v>20427</v>
      </c>
      <c r="N3588" t="s">
        <v>20429</v>
      </c>
    </row>
    <row r="3589" spans="1:14" x14ac:dyDescent="0.25">
      <c r="A3589" s="3">
        <v>3586</v>
      </c>
      <c r="B3589" t="s">
        <v>2781</v>
      </c>
      <c r="C3589" t="s">
        <v>2782</v>
      </c>
      <c r="D3589" t="s">
        <v>2783</v>
      </c>
      <c r="E3589" t="s">
        <v>12</v>
      </c>
      <c r="F3589" t="s">
        <v>2784</v>
      </c>
      <c r="G3589" s="1">
        <v>44207</v>
      </c>
      <c r="H3589" s="1">
        <v>44208</v>
      </c>
      <c r="I3589" s="1">
        <v>45302</v>
      </c>
      <c r="J3589" s="966" t="s">
        <v>20424</v>
      </c>
      <c r="K3589" t="s">
        <v>20425</v>
      </c>
      <c r="L3589" t="s">
        <v>20426</v>
      </c>
      <c r="M3589" t="s">
        <v>20424</v>
      </c>
      <c r="N3589" t="s">
        <v>20426</v>
      </c>
    </row>
    <row r="3590" spans="1:14" x14ac:dyDescent="0.25">
      <c r="A3590" s="3">
        <v>3587</v>
      </c>
      <c r="B3590" t="s">
        <v>2781</v>
      </c>
      <c r="C3590" t="s">
        <v>2782</v>
      </c>
      <c r="D3590" t="s">
        <v>2783</v>
      </c>
      <c r="E3590" t="s">
        <v>12</v>
      </c>
      <c r="F3590" t="s">
        <v>2784</v>
      </c>
      <c r="G3590" s="1">
        <v>44207</v>
      </c>
      <c r="H3590" s="1">
        <v>44208</v>
      </c>
      <c r="I3590" s="1">
        <v>45302</v>
      </c>
      <c r="J3590" s="966" t="s">
        <v>20424</v>
      </c>
      <c r="K3590" t="s">
        <v>20425</v>
      </c>
      <c r="L3590" t="s">
        <v>20426</v>
      </c>
      <c r="M3590" t="s">
        <v>20424</v>
      </c>
      <c r="N3590" t="s">
        <v>20426</v>
      </c>
    </row>
    <row r="3591" spans="1:14" x14ac:dyDescent="0.25">
      <c r="A3591" s="3">
        <v>3588</v>
      </c>
      <c r="B3591" t="s">
        <v>2781</v>
      </c>
      <c r="C3591" t="s">
        <v>2782</v>
      </c>
      <c r="D3591" t="s">
        <v>2783</v>
      </c>
      <c r="E3591" t="s">
        <v>12</v>
      </c>
      <c r="F3591" t="s">
        <v>2784</v>
      </c>
      <c r="G3591" s="1">
        <v>44207</v>
      </c>
      <c r="H3591" s="1">
        <v>44208</v>
      </c>
      <c r="I3591" s="1">
        <v>45302</v>
      </c>
      <c r="J3591" s="966" t="s">
        <v>20421</v>
      </c>
      <c r="K3591" t="s">
        <v>20422</v>
      </c>
      <c r="L3591" t="s">
        <v>20423</v>
      </c>
      <c r="M3591" t="s">
        <v>20421</v>
      </c>
      <c r="N3591" t="s">
        <v>20423</v>
      </c>
    </row>
    <row r="3592" spans="1:14" x14ac:dyDescent="0.25">
      <c r="A3592" s="3">
        <v>3589</v>
      </c>
      <c r="B3592" t="s">
        <v>2781</v>
      </c>
      <c r="C3592" t="s">
        <v>2782</v>
      </c>
      <c r="D3592" t="s">
        <v>2783</v>
      </c>
      <c r="E3592" t="s">
        <v>12</v>
      </c>
      <c r="F3592" t="s">
        <v>2784</v>
      </c>
      <c r="G3592" s="1">
        <v>44207</v>
      </c>
      <c r="H3592" s="1">
        <v>44208</v>
      </c>
      <c r="I3592" s="1">
        <v>45302</v>
      </c>
      <c r="J3592" s="966" t="s">
        <v>20421</v>
      </c>
      <c r="K3592" t="s">
        <v>20422</v>
      </c>
      <c r="L3592" t="s">
        <v>20423</v>
      </c>
      <c r="M3592" t="s">
        <v>20421</v>
      </c>
      <c r="N3592" t="s">
        <v>20423</v>
      </c>
    </row>
    <row r="3593" spans="1:14" x14ac:dyDescent="0.25">
      <c r="A3593" s="3">
        <v>3590</v>
      </c>
      <c r="B3593" t="s">
        <v>2777</v>
      </c>
      <c r="C3593" t="s">
        <v>2778</v>
      </c>
      <c r="D3593" t="s">
        <v>2779</v>
      </c>
      <c r="E3593" t="s">
        <v>12</v>
      </c>
      <c r="F3593" t="s">
        <v>2780</v>
      </c>
      <c r="G3593" s="1">
        <v>44207</v>
      </c>
      <c r="H3593" s="1">
        <v>44208</v>
      </c>
      <c r="I3593" s="1">
        <v>45668</v>
      </c>
      <c r="J3593" s="966" t="s">
        <v>18712</v>
      </c>
      <c r="K3593" t="s">
        <v>18713</v>
      </c>
      <c r="L3593" t="s">
        <v>18714</v>
      </c>
      <c r="M3593" t="s">
        <v>18712</v>
      </c>
      <c r="N3593" t="s">
        <v>18714</v>
      </c>
    </row>
    <row r="3594" spans="1:14" x14ac:dyDescent="0.25">
      <c r="A3594" s="3">
        <v>3591</v>
      </c>
      <c r="B3594" t="s">
        <v>2777</v>
      </c>
      <c r="C3594" t="s">
        <v>2778</v>
      </c>
      <c r="D3594" t="s">
        <v>2779</v>
      </c>
      <c r="E3594" t="s">
        <v>12</v>
      </c>
      <c r="F3594" t="s">
        <v>2780</v>
      </c>
      <c r="G3594" s="1">
        <v>44207</v>
      </c>
      <c r="H3594" s="1">
        <v>44208</v>
      </c>
      <c r="I3594" s="1">
        <v>45668</v>
      </c>
      <c r="J3594" s="966" t="s">
        <v>18712</v>
      </c>
      <c r="K3594" t="s">
        <v>18713</v>
      </c>
      <c r="L3594" t="s">
        <v>18714</v>
      </c>
      <c r="M3594" t="s">
        <v>18712</v>
      </c>
      <c r="N3594" t="s">
        <v>18714</v>
      </c>
    </row>
    <row r="3595" spans="1:14" x14ac:dyDescent="0.25">
      <c r="A3595" s="3">
        <v>3592</v>
      </c>
      <c r="B3595" t="s">
        <v>2777</v>
      </c>
      <c r="C3595" t="s">
        <v>2778</v>
      </c>
      <c r="D3595" t="s">
        <v>2779</v>
      </c>
      <c r="E3595" t="s">
        <v>12</v>
      </c>
      <c r="F3595" t="s">
        <v>2780</v>
      </c>
      <c r="G3595" s="1">
        <v>44207</v>
      </c>
      <c r="H3595" s="1">
        <v>44208</v>
      </c>
      <c r="I3595" s="1">
        <v>45668</v>
      </c>
      <c r="J3595" s="966" t="s">
        <v>18712</v>
      </c>
      <c r="K3595" t="s">
        <v>18713</v>
      </c>
      <c r="L3595" t="s">
        <v>18714</v>
      </c>
      <c r="M3595" t="s">
        <v>18712</v>
      </c>
      <c r="N3595" t="s">
        <v>18714</v>
      </c>
    </row>
    <row r="3596" spans="1:14" x14ac:dyDescent="0.25">
      <c r="A3596" s="3">
        <v>3593</v>
      </c>
      <c r="B3596" t="s">
        <v>2777</v>
      </c>
      <c r="C3596" t="s">
        <v>2778</v>
      </c>
      <c r="D3596" t="s">
        <v>2779</v>
      </c>
      <c r="E3596" t="s">
        <v>12</v>
      </c>
      <c r="F3596" t="s">
        <v>2780</v>
      </c>
      <c r="G3596" s="1">
        <v>44207</v>
      </c>
      <c r="H3596" s="1">
        <v>44208</v>
      </c>
      <c r="I3596" s="1">
        <v>45668</v>
      </c>
      <c r="J3596" s="966" t="s">
        <v>18700</v>
      </c>
      <c r="K3596" t="s">
        <v>18701</v>
      </c>
      <c r="L3596" t="s">
        <v>18702</v>
      </c>
      <c r="M3596" t="s">
        <v>18700</v>
      </c>
      <c r="N3596" t="s">
        <v>18702</v>
      </c>
    </row>
    <row r="3597" spans="1:14" x14ac:dyDescent="0.25">
      <c r="A3597" s="3">
        <v>3594</v>
      </c>
      <c r="B3597" t="s">
        <v>2777</v>
      </c>
      <c r="C3597" t="s">
        <v>2778</v>
      </c>
      <c r="D3597" t="s">
        <v>2779</v>
      </c>
      <c r="E3597" t="s">
        <v>12</v>
      </c>
      <c r="F3597" t="s">
        <v>2780</v>
      </c>
      <c r="G3597" s="1">
        <v>44207</v>
      </c>
      <c r="H3597" s="1">
        <v>44208</v>
      </c>
      <c r="I3597" s="1">
        <v>45668</v>
      </c>
      <c r="J3597" s="966" t="s">
        <v>18700</v>
      </c>
      <c r="K3597" t="s">
        <v>18701</v>
      </c>
      <c r="L3597" t="s">
        <v>18702</v>
      </c>
      <c r="M3597" t="s">
        <v>18700</v>
      </c>
      <c r="N3597" t="s">
        <v>18702</v>
      </c>
    </row>
    <row r="3598" spans="1:14" x14ac:dyDescent="0.25">
      <c r="A3598" s="3">
        <v>3595</v>
      </c>
      <c r="B3598" t="s">
        <v>2777</v>
      </c>
      <c r="C3598" t="s">
        <v>2778</v>
      </c>
      <c r="D3598" t="s">
        <v>2779</v>
      </c>
      <c r="E3598" t="s">
        <v>12</v>
      </c>
      <c r="F3598" t="s">
        <v>2780</v>
      </c>
      <c r="G3598" s="1">
        <v>44207</v>
      </c>
      <c r="H3598" s="1">
        <v>44208</v>
      </c>
      <c r="I3598" s="1">
        <v>45668</v>
      </c>
      <c r="J3598" s="966" t="s">
        <v>18700</v>
      </c>
      <c r="K3598" t="s">
        <v>18701</v>
      </c>
      <c r="L3598" t="s">
        <v>18702</v>
      </c>
      <c r="M3598" t="s">
        <v>18700</v>
      </c>
      <c r="N3598" t="s">
        <v>18702</v>
      </c>
    </row>
    <row r="3599" spans="1:14" x14ac:dyDescent="0.25">
      <c r="A3599" s="3">
        <v>3596</v>
      </c>
      <c r="B3599" t="s">
        <v>2777</v>
      </c>
      <c r="C3599" t="s">
        <v>2778</v>
      </c>
      <c r="D3599" t="s">
        <v>2779</v>
      </c>
      <c r="E3599" t="s">
        <v>12</v>
      </c>
      <c r="F3599" t="s">
        <v>2780</v>
      </c>
      <c r="G3599" s="1">
        <v>44207</v>
      </c>
      <c r="H3599" s="1">
        <v>44208</v>
      </c>
      <c r="I3599" s="1">
        <v>45668</v>
      </c>
      <c r="J3599" s="966" t="s">
        <v>18706</v>
      </c>
      <c r="K3599" t="s">
        <v>18707</v>
      </c>
      <c r="L3599" t="s">
        <v>18708</v>
      </c>
      <c r="M3599" t="s">
        <v>18706</v>
      </c>
      <c r="N3599" t="s">
        <v>18708</v>
      </c>
    </row>
    <row r="3600" spans="1:14" x14ac:dyDescent="0.25">
      <c r="A3600" s="3">
        <v>3597</v>
      </c>
      <c r="B3600" t="s">
        <v>2777</v>
      </c>
      <c r="C3600" t="s">
        <v>2778</v>
      </c>
      <c r="D3600" t="s">
        <v>2779</v>
      </c>
      <c r="E3600" t="s">
        <v>12</v>
      </c>
      <c r="F3600" t="s">
        <v>2780</v>
      </c>
      <c r="G3600" s="1">
        <v>44207</v>
      </c>
      <c r="H3600" s="1">
        <v>44208</v>
      </c>
      <c r="I3600" s="1">
        <v>45668</v>
      </c>
      <c r="J3600" s="966" t="s">
        <v>18706</v>
      </c>
      <c r="K3600" t="s">
        <v>18707</v>
      </c>
      <c r="L3600" t="s">
        <v>18708</v>
      </c>
      <c r="M3600" t="s">
        <v>18706</v>
      </c>
      <c r="N3600" t="s">
        <v>18708</v>
      </c>
    </row>
    <row r="3601" spans="1:14" x14ac:dyDescent="0.25">
      <c r="A3601" s="3">
        <v>3598</v>
      </c>
      <c r="B3601" t="s">
        <v>2777</v>
      </c>
      <c r="C3601" t="s">
        <v>2778</v>
      </c>
      <c r="D3601" t="s">
        <v>2779</v>
      </c>
      <c r="E3601" t="s">
        <v>12</v>
      </c>
      <c r="F3601" t="s">
        <v>2780</v>
      </c>
      <c r="G3601" s="1">
        <v>44207</v>
      </c>
      <c r="H3601" s="1">
        <v>44208</v>
      </c>
      <c r="I3601" s="1">
        <v>45668</v>
      </c>
      <c r="J3601" s="966" t="s">
        <v>18706</v>
      </c>
      <c r="K3601" t="s">
        <v>18707</v>
      </c>
      <c r="L3601" t="s">
        <v>18708</v>
      </c>
      <c r="M3601" t="s">
        <v>18706</v>
      </c>
      <c r="N3601" t="s">
        <v>18708</v>
      </c>
    </row>
    <row r="3602" spans="1:14" x14ac:dyDescent="0.25">
      <c r="A3602" s="3">
        <v>3599</v>
      </c>
      <c r="B3602" t="s">
        <v>2777</v>
      </c>
      <c r="C3602" t="s">
        <v>2778</v>
      </c>
      <c r="D3602" t="s">
        <v>2779</v>
      </c>
      <c r="E3602" t="s">
        <v>12</v>
      </c>
      <c r="F3602" t="s">
        <v>2780</v>
      </c>
      <c r="G3602" s="1">
        <v>44207</v>
      </c>
      <c r="H3602" s="1">
        <v>44208</v>
      </c>
      <c r="I3602" s="1">
        <v>45668</v>
      </c>
      <c r="J3602" s="966" t="s">
        <v>18703</v>
      </c>
      <c r="K3602" t="s">
        <v>18704</v>
      </c>
      <c r="L3602" t="s">
        <v>18705</v>
      </c>
      <c r="M3602" t="s">
        <v>18703</v>
      </c>
      <c r="N3602" t="s">
        <v>18705</v>
      </c>
    </row>
    <row r="3603" spans="1:14" x14ac:dyDescent="0.25">
      <c r="A3603" s="3">
        <v>3600</v>
      </c>
      <c r="B3603" t="s">
        <v>2777</v>
      </c>
      <c r="C3603" t="s">
        <v>2778</v>
      </c>
      <c r="D3603" t="s">
        <v>2779</v>
      </c>
      <c r="E3603" t="s">
        <v>12</v>
      </c>
      <c r="F3603" t="s">
        <v>2780</v>
      </c>
      <c r="G3603" s="1">
        <v>44207</v>
      </c>
      <c r="H3603" s="1">
        <v>44208</v>
      </c>
      <c r="I3603" s="1">
        <v>45668</v>
      </c>
      <c r="J3603" s="966" t="s">
        <v>18703</v>
      </c>
      <c r="K3603" t="s">
        <v>18704</v>
      </c>
      <c r="L3603" t="s">
        <v>18705</v>
      </c>
      <c r="M3603" t="s">
        <v>18703</v>
      </c>
      <c r="N3603" t="s">
        <v>18705</v>
      </c>
    </row>
    <row r="3604" spans="1:14" x14ac:dyDescent="0.25">
      <c r="A3604" s="3">
        <v>3601</v>
      </c>
      <c r="B3604" t="s">
        <v>2777</v>
      </c>
      <c r="C3604" t="s">
        <v>2778</v>
      </c>
      <c r="D3604" t="s">
        <v>2779</v>
      </c>
      <c r="E3604" t="s">
        <v>12</v>
      </c>
      <c r="F3604" t="s">
        <v>2780</v>
      </c>
      <c r="G3604" s="1">
        <v>44207</v>
      </c>
      <c r="H3604" s="1">
        <v>44208</v>
      </c>
      <c r="I3604" s="1">
        <v>45668</v>
      </c>
      <c r="J3604" s="966" t="s">
        <v>18703</v>
      </c>
      <c r="K3604" t="s">
        <v>18704</v>
      </c>
      <c r="L3604" t="s">
        <v>18705</v>
      </c>
      <c r="M3604" t="s">
        <v>18703</v>
      </c>
      <c r="N3604" t="s">
        <v>18705</v>
      </c>
    </row>
    <row r="3605" spans="1:14" x14ac:dyDescent="0.25">
      <c r="A3605" s="3">
        <v>3602</v>
      </c>
      <c r="B3605" t="s">
        <v>2777</v>
      </c>
      <c r="C3605" t="s">
        <v>2778</v>
      </c>
      <c r="D3605" t="s">
        <v>2779</v>
      </c>
      <c r="E3605" t="s">
        <v>12</v>
      </c>
      <c r="F3605" t="s">
        <v>2780</v>
      </c>
      <c r="G3605" s="1">
        <v>44207</v>
      </c>
      <c r="H3605" s="1">
        <v>44208</v>
      </c>
      <c r="I3605" s="1">
        <v>45668</v>
      </c>
      <c r="J3605" s="966" t="s">
        <v>18715</v>
      </c>
      <c r="K3605" t="s">
        <v>18716</v>
      </c>
      <c r="L3605" t="s">
        <v>18717</v>
      </c>
      <c r="M3605" t="s">
        <v>18715</v>
      </c>
      <c r="N3605" t="s">
        <v>18717</v>
      </c>
    </row>
    <row r="3606" spans="1:14" x14ac:dyDescent="0.25">
      <c r="A3606" s="3">
        <v>3603</v>
      </c>
      <c r="B3606" t="s">
        <v>2777</v>
      </c>
      <c r="C3606" t="s">
        <v>2778</v>
      </c>
      <c r="D3606" t="s">
        <v>2779</v>
      </c>
      <c r="E3606" t="s">
        <v>12</v>
      </c>
      <c r="F3606" t="s">
        <v>2780</v>
      </c>
      <c r="G3606" s="1">
        <v>44207</v>
      </c>
      <c r="H3606" s="1">
        <v>44208</v>
      </c>
      <c r="I3606" s="1">
        <v>45668</v>
      </c>
      <c r="J3606" s="966" t="s">
        <v>18715</v>
      </c>
      <c r="K3606" t="s">
        <v>18716</v>
      </c>
      <c r="L3606" t="s">
        <v>18717</v>
      </c>
      <c r="M3606" t="s">
        <v>18715</v>
      </c>
      <c r="N3606" t="s">
        <v>18717</v>
      </c>
    </row>
    <row r="3607" spans="1:14" x14ac:dyDescent="0.25">
      <c r="A3607" s="3">
        <v>3604</v>
      </c>
      <c r="B3607" t="s">
        <v>2777</v>
      </c>
      <c r="C3607" t="s">
        <v>2778</v>
      </c>
      <c r="D3607" t="s">
        <v>2779</v>
      </c>
      <c r="E3607" t="s">
        <v>12</v>
      </c>
      <c r="F3607" t="s">
        <v>2780</v>
      </c>
      <c r="G3607" s="1">
        <v>44207</v>
      </c>
      <c r="H3607" s="1">
        <v>44208</v>
      </c>
      <c r="I3607" s="1">
        <v>45668</v>
      </c>
      <c r="J3607" s="966" t="s">
        <v>18715</v>
      </c>
      <c r="K3607" t="s">
        <v>18716</v>
      </c>
      <c r="L3607" t="s">
        <v>18717</v>
      </c>
      <c r="M3607" t="s">
        <v>18715</v>
      </c>
      <c r="N3607" t="s">
        <v>18717</v>
      </c>
    </row>
    <row r="3608" spans="1:14" x14ac:dyDescent="0.25">
      <c r="A3608" s="3">
        <v>3605</v>
      </c>
      <c r="B3608" t="s">
        <v>2777</v>
      </c>
      <c r="C3608" t="s">
        <v>2778</v>
      </c>
      <c r="D3608" t="s">
        <v>2779</v>
      </c>
      <c r="E3608" t="s">
        <v>12</v>
      </c>
      <c r="F3608" t="s">
        <v>2780</v>
      </c>
      <c r="G3608" s="1">
        <v>44207</v>
      </c>
      <c r="H3608" s="1">
        <v>44208</v>
      </c>
      <c r="I3608" s="1">
        <v>45668</v>
      </c>
      <c r="J3608" s="966" t="s">
        <v>18709</v>
      </c>
      <c r="K3608" t="s">
        <v>18710</v>
      </c>
      <c r="L3608" t="s">
        <v>18711</v>
      </c>
      <c r="M3608" t="s">
        <v>18709</v>
      </c>
      <c r="N3608" t="s">
        <v>18711</v>
      </c>
    </row>
    <row r="3609" spans="1:14" x14ac:dyDescent="0.25">
      <c r="A3609" s="3">
        <v>3606</v>
      </c>
      <c r="B3609" t="s">
        <v>2777</v>
      </c>
      <c r="C3609" t="s">
        <v>2778</v>
      </c>
      <c r="D3609" t="s">
        <v>2779</v>
      </c>
      <c r="E3609" t="s">
        <v>12</v>
      </c>
      <c r="F3609" t="s">
        <v>2780</v>
      </c>
      <c r="G3609" s="1">
        <v>44207</v>
      </c>
      <c r="H3609" s="1">
        <v>44208</v>
      </c>
      <c r="I3609" s="1">
        <v>45668</v>
      </c>
      <c r="J3609" s="966" t="s">
        <v>18709</v>
      </c>
      <c r="K3609" t="s">
        <v>18710</v>
      </c>
      <c r="L3609" t="s">
        <v>18711</v>
      </c>
      <c r="M3609" t="s">
        <v>18709</v>
      </c>
      <c r="N3609" t="s">
        <v>18711</v>
      </c>
    </row>
    <row r="3610" spans="1:14" x14ac:dyDescent="0.25">
      <c r="A3610" s="3">
        <v>3607</v>
      </c>
      <c r="B3610" t="s">
        <v>2777</v>
      </c>
      <c r="C3610" t="s">
        <v>2778</v>
      </c>
      <c r="D3610" t="s">
        <v>2779</v>
      </c>
      <c r="E3610" t="s">
        <v>12</v>
      </c>
      <c r="F3610" t="s">
        <v>2780</v>
      </c>
      <c r="G3610" s="1">
        <v>44207</v>
      </c>
      <c r="H3610" s="1">
        <v>44208</v>
      </c>
      <c r="I3610" s="1">
        <v>45668</v>
      </c>
      <c r="J3610" s="966" t="s">
        <v>18709</v>
      </c>
      <c r="K3610" t="s">
        <v>18710</v>
      </c>
      <c r="L3610" t="s">
        <v>18711</v>
      </c>
      <c r="M3610" t="s">
        <v>18709</v>
      </c>
      <c r="N3610" t="s">
        <v>18711</v>
      </c>
    </row>
    <row r="3611" spans="1:14" x14ac:dyDescent="0.25">
      <c r="A3611" s="3">
        <v>3608</v>
      </c>
      <c r="B3611" t="s">
        <v>2777</v>
      </c>
      <c r="C3611" t="s">
        <v>2778</v>
      </c>
      <c r="D3611" t="s">
        <v>2779</v>
      </c>
      <c r="E3611" t="s">
        <v>12</v>
      </c>
      <c r="F3611" t="s">
        <v>2780</v>
      </c>
      <c r="G3611" s="1">
        <v>44207</v>
      </c>
      <c r="H3611" s="1">
        <v>44208</v>
      </c>
      <c r="I3611" s="1">
        <v>45668</v>
      </c>
      <c r="J3611" s="966" t="s">
        <v>18718</v>
      </c>
      <c r="K3611" t="s">
        <v>18719</v>
      </c>
      <c r="L3611" t="s">
        <v>18720</v>
      </c>
      <c r="M3611" t="s">
        <v>18718</v>
      </c>
      <c r="N3611" t="s">
        <v>18720</v>
      </c>
    </row>
    <row r="3612" spans="1:14" x14ac:dyDescent="0.25">
      <c r="A3612" s="3">
        <v>3609</v>
      </c>
      <c r="B3612" t="s">
        <v>2777</v>
      </c>
      <c r="C3612" t="s">
        <v>2778</v>
      </c>
      <c r="D3612" t="s">
        <v>2779</v>
      </c>
      <c r="E3612" t="s">
        <v>12</v>
      </c>
      <c r="F3612" t="s">
        <v>2780</v>
      </c>
      <c r="G3612" s="1">
        <v>44207</v>
      </c>
      <c r="H3612" s="1">
        <v>44208</v>
      </c>
      <c r="I3612" s="1">
        <v>45668</v>
      </c>
      <c r="J3612" s="966" t="s">
        <v>18718</v>
      </c>
      <c r="K3612" t="s">
        <v>18719</v>
      </c>
      <c r="L3612" t="s">
        <v>18720</v>
      </c>
      <c r="M3612" t="s">
        <v>18718</v>
      </c>
      <c r="N3612" t="s">
        <v>18720</v>
      </c>
    </row>
    <row r="3613" spans="1:14" x14ac:dyDescent="0.25">
      <c r="A3613" s="3">
        <v>3610</v>
      </c>
      <c r="B3613" t="s">
        <v>2777</v>
      </c>
      <c r="C3613" t="s">
        <v>2778</v>
      </c>
      <c r="D3613" t="s">
        <v>2779</v>
      </c>
      <c r="E3613" t="s">
        <v>12</v>
      </c>
      <c r="F3613" t="s">
        <v>2780</v>
      </c>
      <c r="G3613" s="1">
        <v>44207</v>
      </c>
      <c r="H3613" s="1">
        <v>44208</v>
      </c>
      <c r="I3613" s="1">
        <v>45668</v>
      </c>
      <c r="J3613" s="966" t="s">
        <v>18718</v>
      </c>
      <c r="K3613" t="s">
        <v>18719</v>
      </c>
      <c r="L3613" t="s">
        <v>18720</v>
      </c>
      <c r="M3613" t="s">
        <v>18718</v>
      </c>
      <c r="N3613" t="s">
        <v>18720</v>
      </c>
    </row>
    <row r="3614" spans="1:14" x14ac:dyDescent="0.25">
      <c r="A3614" s="3">
        <v>3611</v>
      </c>
      <c r="B3614" t="s">
        <v>2769</v>
      </c>
      <c r="C3614" t="s">
        <v>2770</v>
      </c>
      <c r="D3614" t="s">
        <v>2771</v>
      </c>
      <c r="E3614" t="s">
        <v>12</v>
      </c>
      <c r="F3614" t="s">
        <v>2772</v>
      </c>
      <c r="G3614" s="1">
        <v>44207</v>
      </c>
      <c r="H3614" s="1">
        <v>44208</v>
      </c>
      <c r="I3614" s="1">
        <v>45668</v>
      </c>
      <c r="J3614" s="966" t="s">
        <v>18697</v>
      </c>
      <c r="K3614" t="s">
        <v>18698</v>
      </c>
      <c r="L3614" t="s">
        <v>18699</v>
      </c>
      <c r="M3614" t="s">
        <v>18697</v>
      </c>
      <c r="N3614" t="s">
        <v>18699</v>
      </c>
    </row>
    <row r="3615" spans="1:14" x14ac:dyDescent="0.25">
      <c r="A3615" s="3">
        <v>3612</v>
      </c>
      <c r="B3615" t="s">
        <v>2769</v>
      </c>
      <c r="C3615" t="s">
        <v>2770</v>
      </c>
      <c r="D3615" t="s">
        <v>2771</v>
      </c>
      <c r="E3615" t="s">
        <v>12</v>
      </c>
      <c r="F3615" t="s">
        <v>2772</v>
      </c>
      <c r="G3615" s="1">
        <v>44207</v>
      </c>
      <c r="H3615" s="1">
        <v>44208</v>
      </c>
      <c r="I3615" s="1">
        <v>45668</v>
      </c>
      <c r="J3615" s="966" t="s">
        <v>18697</v>
      </c>
      <c r="K3615" t="s">
        <v>18698</v>
      </c>
      <c r="L3615" t="s">
        <v>18699</v>
      </c>
      <c r="M3615" t="s">
        <v>18697</v>
      </c>
      <c r="N3615" t="s">
        <v>18699</v>
      </c>
    </row>
    <row r="3616" spans="1:14" x14ac:dyDescent="0.25">
      <c r="A3616" s="3">
        <v>3613</v>
      </c>
      <c r="B3616" t="s">
        <v>2769</v>
      </c>
      <c r="C3616" t="s">
        <v>2770</v>
      </c>
      <c r="D3616" t="s">
        <v>2771</v>
      </c>
      <c r="E3616" t="s">
        <v>12</v>
      </c>
      <c r="F3616" t="s">
        <v>2772</v>
      </c>
      <c r="G3616" s="1">
        <v>44207</v>
      </c>
      <c r="H3616" s="1">
        <v>44208</v>
      </c>
      <c r="I3616" s="1">
        <v>45668</v>
      </c>
      <c r="J3616" s="966" t="s">
        <v>18697</v>
      </c>
      <c r="K3616" t="s">
        <v>18698</v>
      </c>
      <c r="L3616" t="s">
        <v>18699</v>
      </c>
      <c r="M3616" t="s">
        <v>18697</v>
      </c>
      <c r="N3616" t="s">
        <v>18699</v>
      </c>
    </row>
    <row r="3617" spans="1:14" x14ac:dyDescent="0.25">
      <c r="A3617" s="3">
        <v>3614</v>
      </c>
      <c r="B3617" t="s">
        <v>2769</v>
      </c>
      <c r="C3617" t="s">
        <v>2770</v>
      </c>
      <c r="D3617" t="s">
        <v>2771</v>
      </c>
      <c r="E3617" t="s">
        <v>12</v>
      </c>
      <c r="F3617" t="s">
        <v>2772</v>
      </c>
      <c r="G3617" s="1">
        <v>44207</v>
      </c>
      <c r="H3617" s="1">
        <v>44208</v>
      </c>
      <c r="I3617" s="1">
        <v>45668</v>
      </c>
      <c r="J3617" s="966" t="s">
        <v>18685</v>
      </c>
      <c r="K3617" t="s">
        <v>18686</v>
      </c>
      <c r="L3617" t="s">
        <v>18687</v>
      </c>
      <c r="M3617" t="s">
        <v>18685</v>
      </c>
      <c r="N3617" t="s">
        <v>18687</v>
      </c>
    </row>
    <row r="3618" spans="1:14" x14ac:dyDescent="0.25">
      <c r="A3618" s="3">
        <v>3615</v>
      </c>
      <c r="B3618" t="s">
        <v>2769</v>
      </c>
      <c r="C3618" t="s">
        <v>2770</v>
      </c>
      <c r="D3618" t="s">
        <v>2771</v>
      </c>
      <c r="E3618" t="s">
        <v>12</v>
      </c>
      <c r="F3618" t="s">
        <v>2772</v>
      </c>
      <c r="G3618" s="1">
        <v>44207</v>
      </c>
      <c r="H3618" s="1">
        <v>44208</v>
      </c>
      <c r="I3618" s="1">
        <v>45668</v>
      </c>
      <c r="J3618" s="966" t="s">
        <v>18685</v>
      </c>
      <c r="K3618" t="s">
        <v>18686</v>
      </c>
      <c r="L3618" t="s">
        <v>18687</v>
      </c>
      <c r="M3618" t="s">
        <v>18685</v>
      </c>
      <c r="N3618" t="s">
        <v>18687</v>
      </c>
    </row>
    <row r="3619" spans="1:14" x14ac:dyDescent="0.25">
      <c r="A3619" s="3">
        <v>3616</v>
      </c>
      <c r="B3619" t="s">
        <v>2769</v>
      </c>
      <c r="C3619" t="s">
        <v>2770</v>
      </c>
      <c r="D3619" t="s">
        <v>2771</v>
      </c>
      <c r="E3619" t="s">
        <v>12</v>
      </c>
      <c r="F3619" t="s">
        <v>2772</v>
      </c>
      <c r="G3619" s="1">
        <v>44207</v>
      </c>
      <c r="H3619" s="1">
        <v>44208</v>
      </c>
      <c r="I3619" s="1">
        <v>45668</v>
      </c>
      <c r="J3619" s="966" t="s">
        <v>18685</v>
      </c>
      <c r="K3619" t="s">
        <v>18686</v>
      </c>
      <c r="L3619" t="s">
        <v>18687</v>
      </c>
      <c r="M3619" t="s">
        <v>18685</v>
      </c>
      <c r="N3619" t="s">
        <v>18687</v>
      </c>
    </row>
    <row r="3620" spans="1:14" x14ac:dyDescent="0.25">
      <c r="A3620" s="3">
        <v>3617</v>
      </c>
      <c r="B3620" t="s">
        <v>2769</v>
      </c>
      <c r="C3620" t="s">
        <v>2770</v>
      </c>
      <c r="D3620" t="s">
        <v>2771</v>
      </c>
      <c r="E3620" t="s">
        <v>12</v>
      </c>
      <c r="F3620" t="s">
        <v>2772</v>
      </c>
      <c r="G3620" s="1">
        <v>44207</v>
      </c>
      <c r="H3620" s="1">
        <v>44208</v>
      </c>
      <c r="I3620" s="1">
        <v>45668</v>
      </c>
      <c r="J3620" s="966" t="s">
        <v>18691</v>
      </c>
      <c r="K3620" t="s">
        <v>18692</v>
      </c>
      <c r="L3620" t="s">
        <v>18693</v>
      </c>
      <c r="M3620" t="s">
        <v>18691</v>
      </c>
      <c r="N3620" t="s">
        <v>18693</v>
      </c>
    </row>
    <row r="3621" spans="1:14" x14ac:dyDescent="0.25">
      <c r="A3621" s="3">
        <v>3618</v>
      </c>
      <c r="B3621" t="s">
        <v>2769</v>
      </c>
      <c r="C3621" t="s">
        <v>2770</v>
      </c>
      <c r="D3621" t="s">
        <v>2771</v>
      </c>
      <c r="E3621" t="s">
        <v>12</v>
      </c>
      <c r="F3621" t="s">
        <v>2772</v>
      </c>
      <c r="G3621" s="1">
        <v>44207</v>
      </c>
      <c r="H3621" s="1">
        <v>44208</v>
      </c>
      <c r="I3621" s="1">
        <v>45668</v>
      </c>
      <c r="J3621" s="966" t="s">
        <v>18691</v>
      </c>
      <c r="K3621" t="s">
        <v>18692</v>
      </c>
      <c r="L3621" t="s">
        <v>18693</v>
      </c>
      <c r="M3621" t="s">
        <v>18691</v>
      </c>
      <c r="N3621" t="s">
        <v>18693</v>
      </c>
    </row>
    <row r="3622" spans="1:14" x14ac:dyDescent="0.25">
      <c r="A3622" s="3">
        <v>3619</v>
      </c>
      <c r="B3622" t="s">
        <v>2769</v>
      </c>
      <c r="C3622" t="s">
        <v>2770</v>
      </c>
      <c r="D3622" t="s">
        <v>2771</v>
      </c>
      <c r="E3622" t="s">
        <v>12</v>
      </c>
      <c r="F3622" t="s">
        <v>2772</v>
      </c>
      <c r="G3622" s="1">
        <v>44207</v>
      </c>
      <c r="H3622" s="1">
        <v>44208</v>
      </c>
      <c r="I3622" s="1">
        <v>45668</v>
      </c>
      <c r="J3622" s="966" t="s">
        <v>18691</v>
      </c>
      <c r="K3622" t="s">
        <v>18692</v>
      </c>
      <c r="L3622" t="s">
        <v>18693</v>
      </c>
      <c r="M3622" t="s">
        <v>18691</v>
      </c>
      <c r="N3622" t="s">
        <v>18693</v>
      </c>
    </row>
    <row r="3623" spans="1:14" x14ac:dyDescent="0.25">
      <c r="A3623" s="3">
        <v>3620</v>
      </c>
      <c r="B3623" t="s">
        <v>2769</v>
      </c>
      <c r="C3623" t="s">
        <v>2770</v>
      </c>
      <c r="D3623" t="s">
        <v>2771</v>
      </c>
      <c r="E3623" t="s">
        <v>12</v>
      </c>
      <c r="F3623" t="s">
        <v>2772</v>
      </c>
      <c r="G3623" s="1">
        <v>44207</v>
      </c>
      <c r="H3623" s="1">
        <v>44208</v>
      </c>
      <c r="I3623" s="1">
        <v>45668</v>
      </c>
      <c r="J3623" s="966" t="s">
        <v>18694</v>
      </c>
      <c r="K3623" t="s">
        <v>18695</v>
      </c>
      <c r="L3623" t="s">
        <v>18696</v>
      </c>
      <c r="M3623" t="s">
        <v>18694</v>
      </c>
      <c r="N3623" t="s">
        <v>18696</v>
      </c>
    </row>
    <row r="3624" spans="1:14" x14ac:dyDescent="0.25">
      <c r="A3624" s="3">
        <v>3621</v>
      </c>
      <c r="B3624" t="s">
        <v>2769</v>
      </c>
      <c r="C3624" t="s">
        <v>2770</v>
      </c>
      <c r="D3624" t="s">
        <v>2771</v>
      </c>
      <c r="E3624" t="s">
        <v>12</v>
      </c>
      <c r="F3624" t="s">
        <v>2772</v>
      </c>
      <c r="G3624" s="1">
        <v>44207</v>
      </c>
      <c r="H3624" s="1">
        <v>44208</v>
      </c>
      <c r="I3624" s="1">
        <v>45668</v>
      </c>
      <c r="J3624" s="966" t="s">
        <v>18694</v>
      </c>
      <c r="K3624" t="s">
        <v>18695</v>
      </c>
      <c r="L3624" t="s">
        <v>18696</v>
      </c>
      <c r="M3624" t="s">
        <v>18694</v>
      </c>
      <c r="N3624" t="s">
        <v>18696</v>
      </c>
    </row>
    <row r="3625" spans="1:14" x14ac:dyDescent="0.25">
      <c r="A3625" s="3">
        <v>3622</v>
      </c>
      <c r="B3625" t="s">
        <v>2769</v>
      </c>
      <c r="C3625" t="s">
        <v>2770</v>
      </c>
      <c r="D3625" t="s">
        <v>2771</v>
      </c>
      <c r="E3625" t="s">
        <v>12</v>
      </c>
      <c r="F3625" t="s">
        <v>2772</v>
      </c>
      <c r="G3625" s="1">
        <v>44207</v>
      </c>
      <c r="H3625" s="1">
        <v>44208</v>
      </c>
      <c r="I3625" s="1">
        <v>45668</v>
      </c>
      <c r="J3625" s="966" t="s">
        <v>18694</v>
      </c>
      <c r="K3625" t="s">
        <v>18695</v>
      </c>
      <c r="L3625" t="s">
        <v>18696</v>
      </c>
      <c r="M3625" t="s">
        <v>18694</v>
      </c>
      <c r="N3625" t="s">
        <v>18696</v>
      </c>
    </row>
    <row r="3626" spans="1:14" x14ac:dyDescent="0.25">
      <c r="A3626" s="3">
        <v>3623</v>
      </c>
      <c r="B3626" t="s">
        <v>2769</v>
      </c>
      <c r="C3626" t="s">
        <v>2770</v>
      </c>
      <c r="D3626" t="s">
        <v>2771</v>
      </c>
      <c r="E3626" t="s">
        <v>12</v>
      </c>
      <c r="F3626" t="s">
        <v>2772</v>
      </c>
      <c r="G3626" s="1">
        <v>44207</v>
      </c>
      <c r="H3626" s="1">
        <v>44208</v>
      </c>
      <c r="I3626" s="1">
        <v>45668</v>
      </c>
      <c r="J3626" s="966" t="s">
        <v>18676</v>
      </c>
      <c r="K3626" t="s">
        <v>18677</v>
      </c>
      <c r="L3626" t="s">
        <v>18678</v>
      </c>
      <c r="M3626" t="s">
        <v>18676</v>
      </c>
      <c r="N3626" t="s">
        <v>18678</v>
      </c>
    </row>
    <row r="3627" spans="1:14" x14ac:dyDescent="0.25">
      <c r="A3627" s="3">
        <v>3624</v>
      </c>
      <c r="B3627" t="s">
        <v>2769</v>
      </c>
      <c r="C3627" t="s">
        <v>2770</v>
      </c>
      <c r="D3627" t="s">
        <v>2771</v>
      </c>
      <c r="E3627" t="s">
        <v>12</v>
      </c>
      <c r="F3627" t="s">
        <v>2772</v>
      </c>
      <c r="G3627" s="1">
        <v>44207</v>
      </c>
      <c r="H3627" s="1">
        <v>44208</v>
      </c>
      <c r="I3627" s="1">
        <v>45668</v>
      </c>
      <c r="J3627" s="966" t="s">
        <v>18676</v>
      </c>
      <c r="K3627" t="s">
        <v>18677</v>
      </c>
      <c r="L3627" t="s">
        <v>18678</v>
      </c>
      <c r="M3627" t="s">
        <v>18676</v>
      </c>
      <c r="N3627" t="s">
        <v>18678</v>
      </c>
    </row>
    <row r="3628" spans="1:14" x14ac:dyDescent="0.25">
      <c r="A3628" s="3">
        <v>3625</v>
      </c>
      <c r="B3628" t="s">
        <v>2769</v>
      </c>
      <c r="C3628" t="s">
        <v>2770</v>
      </c>
      <c r="D3628" t="s">
        <v>2771</v>
      </c>
      <c r="E3628" t="s">
        <v>12</v>
      </c>
      <c r="F3628" t="s">
        <v>2772</v>
      </c>
      <c r="G3628" s="1">
        <v>44207</v>
      </c>
      <c r="H3628" s="1">
        <v>44208</v>
      </c>
      <c r="I3628" s="1">
        <v>45668</v>
      </c>
      <c r="J3628" s="966" t="s">
        <v>18676</v>
      </c>
      <c r="K3628" t="s">
        <v>18677</v>
      </c>
      <c r="L3628" t="s">
        <v>18678</v>
      </c>
      <c r="M3628" t="s">
        <v>18676</v>
      </c>
      <c r="N3628" t="s">
        <v>18678</v>
      </c>
    </row>
    <row r="3629" spans="1:14" x14ac:dyDescent="0.25">
      <c r="A3629" s="3">
        <v>3626</v>
      </c>
      <c r="B3629" t="s">
        <v>2769</v>
      </c>
      <c r="C3629" t="s">
        <v>2770</v>
      </c>
      <c r="D3629" t="s">
        <v>2771</v>
      </c>
      <c r="E3629" t="s">
        <v>12</v>
      </c>
      <c r="F3629" t="s">
        <v>2772</v>
      </c>
      <c r="G3629" s="1">
        <v>44207</v>
      </c>
      <c r="H3629" s="1">
        <v>44208</v>
      </c>
      <c r="I3629" s="1">
        <v>45668</v>
      </c>
      <c r="J3629" s="966" t="s">
        <v>18667</v>
      </c>
      <c r="K3629" t="s">
        <v>18668</v>
      </c>
      <c r="L3629" t="s">
        <v>18669</v>
      </c>
      <c r="M3629" t="s">
        <v>18667</v>
      </c>
      <c r="N3629" t="s">
        <v>18669</v>
      </c>
    </row>
    <row r="3630" spans="1:14" x14ac:dyDescent="0.25">
      <c r="A3630" s="3">
        <v>3627</v>
      </c>
      <c r="B3630" t="s">
        <v>2769</v>
      </c>
      <c r="C3630" t="s">
        <v>2770</v>
      </c>
      <c r="D3630" t="s">
        <v>2771</v>
      </c>
      <c r="E3630" t="s">
        <v>12</v>
      </c>
      <c r="F3630" t="s">
        <v>2772</v>
      </c>
      <c r="G3630" s="1">
        <v>44207</v>
      </c>
      <c r="H3630" s="1">
        <v>44208</v>
      </c>
      <c r="I3630" s="1">
        <v>45668</v>
      </c>
      <c r="J3630" s="966" t="s">
        <v>18667</v>
      </c>
      <c r="K3630" t="s">
        <v>18668</v>
      </c>
      <c r="L3630" t="s">
        <v>18669</v>
      </c>
      <c r="M3630" t="s">
        <v>18667</v>
      </c>
      <c r="N3630" t="s">
        <v>18669</v>
      </c>
    </row>
    <row r="3631" spans="1:14" x14ac:dyDescent="0.25">
      <c r="A3631" s="3">
        <v>3628</v>
      </c>
      <c r="B3631" t="s">
        <v>2769</v>
      </c>
      <c r="C3631" t="s">
        <v>2770</v>
      </c>
      <c r="D3631" t="s">
        <v>2771</v>
      </c>
      <c r="E3631" t="s">
        <v>12</v>
      </c>
      <c r="F3631" t="s">
        <v>2772</v>
      </c>
      <c r="G3631" s="1">
        <v>44207</v>
      </c>
      <c r="H3631" s="1">
        <v>44208</v>
      </c>
      <c r="I3631" s="1">
        <v>45668</v>
      </c>
      <c r="J3631" s="966" t="s">
        <v>18667</v>
      </c>
      <c r="K3631" t="s">
        <v>18668</v>
      </c>
      <c r="L3631" t="s">
        <v>18669</v>
      </c>
      <c r="M3631" t="s">
        <v>18667</v>
      </c>
      <c r="N3631" t="s">
        <v>18669</v>
      </c>
    </row>
    <row r="3632" spans="1:14" x14ac:dyDescent="0.25">
      <c r="A3632" s="3">
        <v>3629</v>
      </c>
      <c r="B3632" t="s">
        <v>2769</v>
      </c>
      <c r="C3632" t="s">
        <v>2770</v>
      </c>
      <c r="D3632" t="s">
        <v>2771</v>
      </c>
      <c r="E3632" t="s">
        <v>12</v>
      </c>
      <c r="F3632" t="s">
        <v>2772</v>
      </c>
      <c r="G3632" s="1">
        <v>44207</v>
      </c>
      <c r="H3632" s="1">
        <v>44208</v>
      </c>
      <c r="I3632" s="1">
        <v>45668</v>
      </c>
      <c r="J3632" s="966" t="s">
        <v>20312</v>
      </c>
      <c r="K3632" t="s">
        <v>20313</v>
      </c>
      <c r="L3632" t="s">
        <v>20314</v>
      </c>
      <c r="M3632" t="s">
        <v>20312</v>
      </c>
      <c r="N3632" t="s">
        <v>20314</v>
      </c>
    </row>
    <row r="3633" spans="1:14" x14ac:dyDescent="0.25">
      <c r="A3633" s="3">
        <v>3630</v>
      </c>
      <c r="B3633" t="s">
        <v>2769</v>
      </c>
      <c r="C3633" t="s">
        <v>2770</v>
      </c>
      <c r="D3633" t="s">
        <v>2771</v>
      </c>
      <c r="E3633" t="s">
        <v>12</v>
      </c>
      <c r="F3633" t="s">
        <v>2772</v>
      </c>
      <c r="G3633" s="1">
        <v>44207</v>
      </c>
      <c r="H3633" s="1">
        <v>44208</v>
      </c>
      <c r="I3633" s="1">
        <v>45668</v>
      </c>
      <c r="J3633" s="966" t="s">
        <v>20312</v>
      </c>
      <c r="K3633" t="s">
        <v>20313</v>
      </c>
      <c r="L3633" t="s">
        <v>20314</v>
      </c>
      <c r="M3633" t="s">
        <v>20312</v>
      </c>
      <c r="N3633" t="s">
        <v>20314</v>
      </c>
    </row>
    <row r="3634" spans="1:14" x14ac:dyDescent="0.25">
      <c r="A3634" s="3">
        <v>3631</v>
      </c>
      <c r="B3634" t="s">
        <v>2769</v>
      </c>
      <c r="C3634" t="s">
        <v>2770</v>
      </c>
      <c r="D3634" t="s">
        <v>2771</v>
      </c>
      <c r="E3634" t="s">
        <v>12</v>
      </c>
      <c r="F3634" t="s">
        <v>2772</v>
      </c>
      <c r="G3634" s="1">
        <v>44207</v>
      </c>
      <c r="H3634" s="1">
        <v>44208</v>
      </c>
      <c r="I3634" s="1">
        <v>45668</v>
      </c>
      <c r="J3634" s="966" t="s">
        <v>20312</v>
      </c>
      <c r="K3634" t="s">
        <v>20313</v>
      </c>
      <c r="L3634" t="s">
        <v>20314</v>
      </c>
      <c r="M3634" t="s">
        <v>20312</v>
      </c>
      <c r="N3634" t="s">
        <v>20314</v>
      </c>
    </row>
    <row r="3635" spans="1:14" x14ac:dyDescent="0.25">
      <c r="A3635" s="3">
        <v>3632</v>
      </c>
      <c r="B3635" t="s">
        <v>2769</v>
      </c>
      <c r="C3635" t="s">
        <v>2770</v>
      </c>
      <c r="D3635" t="s">
        <v>2771</v>
      </c>
      <c r="E3635" t="s">
        <v>12</v>
      </c>
      <c r="F3635" t="s">
        <v>2772</v>
      </c>
      <c r="G3635" s="1">
        <v>44207</v>
      </c>
      <c r="H3635" s="1">
        <v>44208</v>
      </c>
      <c r="I3635" s="1">
        <v>45668</v>
      </c>
      <c r="J3635" s="966" t="s">
        <v>20309</v>
      </c>
      <c r="K3635" t="s">
        <v>20310</v>
      </c>
      <c r="L3635" t="s">
        <v>20311</v>
      </c>
      <c r="M3635" t="s">
        <v>20309</v>
      </c>
      <c r="N3635" t="s">
        <v>20311</v>
      </c>
    </row>
    <row r="3636" spans="1:14" x14ac:dyDescent="0.25">
      <c r="A3636" s="3">
        <v>3633</v>
      </c>
      <c r="B3636" t="s">
        <v>2769</v>
      </c>
      <c r="C3636" t="s">
        <v>2770</v>
      </c>
      <c r="D3636" t="s">
        <v>2771</v>
      </c>
      <c r="E3636" t="s">
        <v>12</v>
      </c>
      <c r="F3636" t="s">
        <v>2772</v>
      </c>
      <c r="G3636" s="1">
        <v>44207</v>
      </c>
      <c r="H3636" s="1">
        <v>44208</v>
      </c>
      <c r="I3636" s="1">
        <v>45668</v>
      </c>
      <c r="J3636" s="966" t="s">
        <v>20309</v>
      </c>
      <c r="K3636" t="s">
        <v>20310</v>
      </c>
      <c r="L3636" t="s">
        <v>20311</v>
      </c>
      <c r="M3636" t="s">
        <v>20309</v>
      </c>
      <c r="N3636" t="s">
        <v>20311</v>
      </c>
    </row>
    <row r="3637" spans="1:14" x14ac:dyDescent="0.25">
      <c r="A3637" s="3">
        <v>3634</v>
      </c>
      <c r="B3637" t="s">
        <v>2769</v>
      </c>
      <c r="C3637" t="s">
        <v>2770</v>
      </c>
      <c r="D3637" t="s">
        <v>2771</v>
      </c>
      <c r="E3637" t="s">
        <v>12</v>
      </c>
      <c r="F3637" t="s">
        <v>2772</v>
      </c>
      <c r="G3637" s="1">
        <v>44207</v>
      </c>
      <c r="H3637" s="1">
        <v>44208</v>
      </c>
      <c r="I3637" s="1">
        <v>45668</v>
      </c>
      <c r="J3637" s="966" t="s">
        <v>20309</v>
      </c>
      <c r="K3637" t="s">
        <v>20310</v>
      </c>
      <c r="L3637" t="s">
        <v>20311</v>
      </c>
      <c r="M3637" t="s">
        <v>20309</v>
      </c>
      <c r="N3637" t="s">
        <v>20311</v>
      </c>
    </row>
    <row r="3638" spans="1:14" x14ac:dyDescent="0.25">
      <c r="A3638" s="3">
        <v>3635</v>
      </c>
      <c r="B3638" t="s">
        <v>2769</v>
      </c>
      <c r="C3638" t="s">
        <v>2770</v>
      </c>
      <c r="D3638" t="s">
        <v>2771</v>
      </c>
      <c r="E3638" t="s">
        <v>12</v>
      </c>
      <c r="F3638" t="s">
        <v>2772</v>
      </c>
      <c r="G3638" s="1">
        <v>44207</v>
      </c>
      <c r="H3638" s="1">
        <v>44208</v>
      </c>
      <c r="I3638" s="1">
        <v>45668</v>
      </c>
      <c r="J3638" s="966" t="s">
        <v>20306</v>
      </c>
      <c r="K3638" t="s">
        <v>20307</v>
      </c>
      <c r="L3638" t="s">
        <v>20308</v>
      </c>
      <c r="M3638" t="s">
        <v>20306</v>
      </c>
      <c r="N3638" t="s">
        <v>20308</v>
      </c>
    </row>
    <row r="3639" spans="1:14" x14ac:dyDescent="0.25">
      <c r="A3639" s="3">
        <v>3636</v>
      </c>
      <c r="B3639" t="s">
        <v>2769</v>
      </c>
      <c r="C3639" t="s">
        <v>2770</v>
      </c>
      <c r="D3639" t="s">
        <v>2771</v>
      </c>
      <c r="E3639" t="s">
        <v>12</v>
      </c>
      <c r="F3639" t="s">
        <v>2772</v>
      </c>
      <c r="G3639" s="1">
        <v>44207</v>
      </c>
      <c r="H3639" s="1">
        <v>44208</v>
      </c>
      <c r="I3639" s="1">
        <v>45668</v>
      </c>
      <c r="J3639" s="966" t="s">
        <v>20306</v>
      </c>
      <c r="K3639" t="s">
        <v>20307</v>
      </c>
      <c r="L3639" t="s">
        <v>20308</v>
      </c>
      <c r="M3639" t="s">
        <v>20306</v>
      </c>
      <c r="N3639" t="s">
        <v>20308</v>
      </c>
    </row>
    <row r="3640" spans="1:14" x14ac:dyDescent="0.25">
      <c r="A3640" s="3">
        <v>3637</v>
      </c>
      <c r="B3640" t="s">
        <v>2769</v>
      </c>
      <c r="C3640" t="s">
        <v>2770</v>
      </c>
      <c r="D3640" t="s">
        <v>2771</v>
      </c>
      <c r="E3640" t="s">
        <v>12</v>
      </c>
      <c r="F3640" t="s">
        <v>2772</v>
      </c>
      <c r="G3640" s="1">
        <v>44207</v>
      </c>
      <c r="H3640" s="1">
        <v>44208</v>
      </c>
      <c r="I3640" s="1">
        <v>45668</v>
      </c>
      <c r="J3640" s="966" t="s">
        <v>20306</v>
      </c>
      <c r="K3640" t="s">
        <v>20307</v>
      </c>
      <c r="L3640" t="s">
        <v>20308</v>
      </c>
      <c r="M3640" t="s">
        <v>20306</v>
      </c>
      <c r="N3640" t="s">
        <v>20308</v>
      </c>
    </row>
    <row r="3641" spans="1:14" x14ac:dyDescent="0.25">
      <c r="A3641" s="3">
        <v>3638</v>
      </c>
      <c r="B3641" t="s">
        <v>2769</v>
      </c>
      <c r="C3641" t="s">
        <v>2770</v>
      </c>
      <c r="D3641" t="s">
        <v>2771</v>
      </c>
      <c r="E3641" t="s">
        <v>12</v>
      </c>
      <c r="F3641" t="s">
        <v>2772</v>
      </c>
      <c r="G3641" s="1">
        <v>44207</v>
      </c>
      <c r="H3641" s="1">
        <v>44208</v>
      </c>
      <c r="I3641" s="1">
        <v>45668</v>
      </c>
      <c r="J3641" s="966" t="s">
        <v>20303</v>
      </c>
      <c r="K3641" t="s">
        <v>20304</v>
      </c>
      <c r="L3641" t="s">
        <v>20305</v>
      </c>
      <c r="M3641" t="s">
        <v>20303</v>
      </c>
      <c r="N3641" t="s">
        <v>20305</v>
      </c>
    </row>
    <row r="3642" spans="1:14" x14ac:dyDescent="0.25">
      <c r="A3642" s="3">
        <v>3639</v>
      </c>
      <c r="B3642" t="s">
        <v>2769</v>
      </c>
      <c r="C3642" t="s">
        <v>2770</v>
      </c>
      <c r="D3642" t="s">
        <v>2771</v>
      </c>
      <c r="E3642" t="s">
        <v>12</v>
      </c>
      <c r="F3642" t="s">
        <v>2772</v>
      </c>
      <c r="G3642" s="1">
        <v>44207</v>
      </c>
      <c r="H3642" s="1">
        <v>44208</v>
      </c>
      <c r="I3642" s="1">
        <v>45668</v>
      </c>
      <c r="J3642" s="966" t="s">
        <v>20303</v>
      </c>
      <c r="K3642" t="s">
        <v>20304</v>
      </c>
      <c r="L3642" t="s">
        <v>20305</v>
      </c>
      <c r="M3642" t="s">
        <v>20303</v>
      </c>
      <c r="N3642" t="s">
        <v>20305</v>
      </c>
    </row>
    <row r="3643" spans="1:14" x14ac:dyDescent="0.25">
      <c r="A3643" s="3">
        <v>3640</v>
      </c>
      <c r="B3643" t="s">
        <v>2769</v>
      </c>
      <c r="C3643" t="s">
        <v>2770</v>
      </c>
      <c r="D3643" t="s">
        <v>2771</v>
      </c>
      <c r="E3643" t="s">
        <v>12</v>
      </c>
      <c r="F3643" t="s">
        <v>2772</v>
      </c>
      <c r="G3643" s="1">
        <v>44207</v>
      </c>
      <c r="H3643" s="1">
        <v>44208</v>
      </c>
      <c r="I3643" s="1">
        <v>45668</v>
      </c>
      <c r="J3643" s="966" t="s">
        <v>20303</v>
      </c>
      <c r="K3643" t="s">
        <v>20304</v>
      </c>
      <c r="L3643" t="s">
        <v>20305</v>
      </c>
      <c r="M3643" t="s">
        <v>20303</v>
      </c>
      <c r="N3643" t="s">
        <v>20305</v>
      </c>
    </row>
    <row r="3644" spans="1:14" x14ac:dyDescent="0.25">
      <c r="A3644" s="3">
        <v>3641</v>
      </c>
      <c r="B3644" t="s">
        <v>2765</v>
      </c>
      <c r="C3644" t="s">
        <v>2766</v>
      </c>
      <c r="D3644" t="s">
        <v>2767</v>
      </c>
      <c r="E3644" t="s">
        <v>12</v>
      </c>
      <c r="F3644" t="s">
        <v>2768</v>
      </c>
      <c r="G3644" s="1">
        <v>44207</v>
      </c>
      <c r="H3644" s="1">
        <v>44208</v>
      </c>
      <c r="I3644" s="1">
        <v>45668</v>
      </c>
      <c r="J3644" s="966" t="s">
        <v>18374</v>
      </c>
      <c r="K3644" t="s">
        <v>18372</v>
      </c>
      <c r="L3644" t="s">
        <v>18373</v>
      </c>
      <c r="M3644" t="s">
        <v>18371</v>
      </c>
      <c r="N3644" t="s">
        <v>18373</v>
      </c>
    </row>
    <row r="3645" spans="1:14" x14ac:dyDescent="0.25">
      <c r="A3645" s="3">
        <v>3642</v>
      </c>
      <c r="B3645" t="s">
        <v>2765</v>
      </c>
      <c r="C3645" t="s">
        <v>2766</v>
      </c>
      <c r="D3645" t="s">
        <v>2767</v>
      </c>
      <c r="E3645" t="s">
        <v>12</v>
      </c>
      <c r="F3645" t="s">
        <v>2768</v>
      </c>
      <c r="G3645" s="1">
        <v>44207</v>
      </c>
      <c r="H3645" s="1">
        <v>44208</v>
      </c>
      <c r="I3645" s="1">
        <v>45668</v>
      </c>
      <c r="J3645" s="966" t="s">
        <v>18374</v>
      </c>
      <c r="K3645" t="s">
        <v>18372</v>
      </c>
      <c r="L3645" t="s">
        <v>18373</v>
      </c>
      <c r="M3645" t="s">
        <v>18371</v>
      </c>
      <c r="N3645" t="s">
        <v>18373</v>
      </c>
    </row>
    <row r="3646" spans="1:14" x14ac:dyDescent="0.25">
      <c r="A3646" s="3">
        <v>3643</v>
      </c>
      <c r="B3646" t="s">
        <v>2765</v>
      </c>
      <c r="C3646" t="s">
        <v>2766</v>
      </c>
      <c r="D3646" t="s">
        <v>2767</v>
      </c>
      <c r="E3646" t="s">
        <v>12</v>
      </c>
      <c r="F3646" t="s">
        <v>2768</v>
      </c>
      <c r="G3646" s="1">
        <v>44207</v>
      </c>
      <c r="H3646" s="1">
        <v>44208</v>
      </c>
      <c r="I3646" s="1">
        <v>45668</v>
      </c>
      <c r="J3646" s="966" t="s">
        <v>18374</v>
      </c>
      <c r="K3646" t="s">
        <v>18372</v>
      </c>
      <c r="L3646" t="s">
        <v>18373</v>
      </c>
      <c r="M3646" t="s">
        <v>18374</v>
      </c>
      <c r="N3646" t="s">
        <v>18373</v>
      </c>
    </row>
    <row r="3647" spans="1:14" x14ac:dyDescent="0.25">
      <c r="A3647" s="3">
        <v>3644</v>
      </c>
      <c r="B3647" t="s">
        <v>2765</v>
      </c>
      <c r="C3647" t="s">
        <v>2766</v>
      </c>
      <c r="D3647" t="s">
        <v>2767</v>
      </c>
      <c r="E3647" t="s">
        <v>12</v>
      </c>
      <c r="F3647" t="s">
        <v>2768</v>
      </c>
      <c r="G3647" s="1">
        <v>44207</v>
      </c>
      <c r="H3647" s="1">
        <v>44208</v>
      </c>
      <c r="I3647" s="1">
        <v>45668</v>
      </c>
      <c r="J3647" s="966" t="s">
        <v>18387</v>
      </c>
      <c r="K3647" t="s">
        <v>18388</v>
      </c>
      <c r="L3647" t="s">
        <v>18389</v>
      </c>
      <c r="M3647" t="s">
        <v>18387</v>
      </c>
      <c r="N3647" t="s">
        <v>18389</v>
      </c>
    </row>
    <row r="3648" spans="1:14" x14ac:dyDescent="0.25">
      <c r="A3648" s="3">
        <v>3645</v>
      </c>
      <c r="B3648" t="s">
        <v>2765</v>
      </c>
      <c r="C3648" t="s">
        <v>2766</v>
      </c>
      <c r="D3648" t="s">
        <v>2767</v>
      </c>
      <c r="E3648" t="s">
        <v>12</v>
      </c>
      <c r="F3648" t="s">
        <v>2768</v>
      </c>
      <c r="G3648" s="1">
        <v>44207</v>
      </c>
      <c r="H3648" s="1">
        <v>44208</v>
      </c>
      <c r="I3648" s="1">
        <v>45668</v>
      </c>
      <c r="J3648" s="966" t="s">
        <v>18387</v>
      </c>
      <c r="K3648" t="s">
        <v>18388</v>
      </c>
      <c r="L3648" t="s">
        <v>18389</v>
      </c>
      <c r="M3648" t="s">
        <v>18387</v>
      </c>
      <c r="N3648" t="s">
        <v>18389</v>
      </c>
    </row>
    <row r="3649" spans="1:14" x14ac:dyDescent="0.25">
      <c r="A3649" s="3">
        <v>3646</v>
      </c>
      <c r="B3649" t="s">
        <v>2765</v>
      </c>
      <c r="C3649" t="s">
        <v>2766</v>
      </c>
      <c r="D3649" t="s">
        <v>2767</v>
      </c>
      <c r="E3649" t="s">
        <v>12</v>
      </c>
      <c r="F3649" t="s">
        <v>2768</v>
      </c>
      <c r="G3649" s="1">
        <v>44207</v>
      </c>
      <c r="H3649" s="1">
        <v>44208</v>
      </c>
      <c r="I3649" s="1">
        <v>45668</v>
      </c>
      <c r="J3649" s="966" t="s">
        <v>18387</v>
      </c>
      <c r="K3649" t="s">
        <v>18388</v>
      </c>
      <c r="L3649" t="s">
        <v>18389</v>
      </c>
      <c r="M3649" t="s">
        <v>18387</v>
      </c>
      <c r="N3649" t="s">
        <v>18389</v>
      </c>
    </row>
    <row r="3650" spans="1:14" x14ac:dyDescent="0.25">
      <c r="A3650" s="3">
        <v>3647</v>
      </c>
      <c r="B3650" t="s">
        <v>2765</v>
      </c>
      <c r="C3650" t="s">
        <v>2766</v>
      </c>
      <c r="D3650" t="s">
        <v>2767</v>
      </c>
      <c r="E3650" t="s">
        <v>12</v>
      </c>
      <c r="F3650" t="s">
        <v>2768</v>
      </c>
      <c r="G3650" s="1">
        <v>44207</v>
      </c>
      <c r="H3650" s="1">
        <v>44208</v>
      </c>
      <c r="I3650" s="1">
        <v>45668</v>
      </c>
      <c r="J3650" s="966" t="s">
        <v>18390</v>
      </c>
      <c r="K3650" t="s">
        <v>18391</v>
      </c>
      <c r="L3650" t="s">
        <v>18392</v>
      </c>
      <c r="M3650" t="s">
        <v>18390</v>
      </c>
      <c r="N3650" t="s">
        <v>18392</v>
      </c>
    </row>
    <row r="3651" spans="1:14" x14ac:dyDescent="0.25">
      <c r="A3651" s="3">
        <v>3648</v>
      </c>
      <c r="B3651" t="s">
        <v>2765</v>
      </c>
      <c r="C3651" t="s">
        <v>2766</v>
      </c>
      <c r="D3651" t="s">
        <v>2767</v>
      </c>
      <c r="E3651" t="s">
        <v>12</v>
      </c>
      <c r="F3651" t="s">
        <v>2768</v>
      </c>
      <c r="G3651" s="1">
        <v>44207</v>
      </c>
      <c r="H3651" s="1">
        <v>44208</v>
      </c>
      <c r="I3651" s="1">
        <v>45668</v>
      </c>
      <c r="J3651" s="966" t="s">
        <v>18390</v>
      </c>
      <c r="K3651" t="s">
        <v>18391</v>
      </c>
      <c r="L3651" t="s">
        <v>18392</v>
      </c>
      <c r="M3651" t="s">
        <v>18390</v>
      </c>
      <c r="N3651" t="s">
        <v>18392</v>
      </c>
    </row>
    <row r="3652" spans="1:14" x14ac:dyDescent="0.25">
      <c r="A3652" s="3">
        <v>3649</v>
      </c>
      <c r="B3652" t="s">
        <v>2765</v>
      </c>
      <c r="C3652" t="s">
        <v>2766</v>
      </c>
      <c r="D3652" t="s">
        <v>2767</v>
      </c>
      <c r="E3652" t="s">
        <v>12</v>
      </c>
      <c r="F3652" t="s">
        <v>2768</v>
      </c>
      <c r="G3652" s="1">
        <v>44207</v>
      </c>
      <c r="H3652" s="1">
        <v>44208</v>
      </c>
      <c r="I3652" s="1">
        <v>45668</v>
      </c>
      <c r="J3652" s="966" t="s">
        <v>18390</v>
      </c>
      <c r="K3652" t="s">
        <v>18391</v>
      </c>
      <c r="L3652" t="s">
        <v>18392</v>
      </c>
      <c r="M3652" t="s">
        <v>18390</v>
      </c>
      <c r="N3652" t="s">
        <v>18392</v>
      </c>
    </row>
    <row r="3653" spans="1:14" x14ac:dyDescent="0.25">
      <c r="A3653" s="3">
        <v>3650</v>
      </c>
      <c r="B3653" t="s">
        <v>2765</v>
      </c>
      <c r="C3653" t="s">
        <v>2766</v>
      </c>
      <c r="D3653" t="s">
        <v>2767</v>
      </c>
      <c r="E3653" t="s">
        <v>12</v>
      </c>
      <c r="F3653" t="s">
        <v>2768</v>
      </c>
      <c r="G3653" s="1">
        <v>44207</v>
      </c>
      <c r="H3653" s="1">
        <v>44208</v>
      </c>
      <c r="I3653" s="1">
        <v>45668</v>
      </c>
      <c r="J3653" s="966" t="s">
        <v>18365</v>
      </c>
      <c r="K3653" t="s">
        <v>18366</v>
      </c>
      <c r="L3653" t="s">
        <v>18367</v>
      </c>
      <c r="M3653" t="s">
        <v>18365</v>
      </c>
      <c r="N3653" t="s">
        <v>18367</v>
      </c>
    </row>
    <row r="3654" spans="1:14" x14ac:dyDescent="0.25">
      <c r="A3654" s="3">
        <v>3651</v>
      </c>
      <c r="B3654" t="s">
        <v>2765</v>
      </c>
      <c r="C3654" t="s">
        <v>2766</v>
      </c>
      <c r="D3654" t="s">
        <v>2767</v>
      </c>
      <c r="E3654" t="s">
        <v>12</v>
      </c>
      <c r="F3654" t="s">
        <v>2768</v>
      </c>
      <c r="G3654" s="1">
        <v>44207</v>
      </c>
      <c r="H3654" s="1">
        <v>44208</v>
      </c>
      <c r="I3654" s="1">
        <v>45668</v>
      </c>
      <c r="J3654" s="966" t="s">
        <v>18365</v>
      </c>
      <c r="K3654" t="s">
        <v>18366</v>
      </c>
      <c r="L3654" t="s">
        <v>18367</v>
      </c>
      <c r="M3654" t="s">
        <v>18365</v>
      </c>
      <c r="N3654" t="s">
        <v>18367</v>
      </c>
    </row>
    <row r="3655" spans="1:14" x14ac:dyDescent="0.25">
      <c r="A3655" s="3">
        <v>3652</v>
      </c>
      <c r="B3655" t="s">
        <v>2765</v>
      </c>
      <c r="C3655" t="s">
        <v>2766</v>
      </c>
      <c r="D3655" t="s">
        <v>2767</v>
      </c>
      <c r="E3655" t="s">
        <v>12</v>
      </c>
      <c r="F3655" t="s">
        <v>2768</v>
      </c>
      <c r="G3655" s="1">
        <v>44207</v>
      </c>
      <c r="H3655" s="1">
        <v>44208</v>
      </c>
      <c r="I3655" s="1">
        <v>45668</v>
      </c>
      <c r="J3655" s="966" t="s">
        <v>18365</v>
      </c>
      <c r="K3655" t="s">
        <v>18366</v>
      </c>
      <c r="L3655" t="s">
        <v>18367</v>
      </c>
      <c r="M3655" t="s">
        <v>18365</v>
      </c>
      <c r="N3655" t="s">
        <v>18367</v>
      </c>
    </row>
    <row r="3656" spans="1:14" x14ac:dyDescent="0.25">
      <c r="A3656" s="3">
        <v>3653</v>
      </c>
      <c r="B3656" t="s">
        <v>2765</v>
      </c>
      <c r="C3656" t="s">
        <v>2766</v>
      </c>
      <c r="D3656" t="s">
        <v>2767</v>
      </c>
      <c r="E3656" t="s">
        <v>12</v>
      </c>
      <c r="F3656" t="s">
        <v>2768</v>
      </c>
      <c r="G3656" s="1">
        <v>44207</v>
      </c>
      <c r="H3656" s="1">
        <v>44208</v>
      </c>
      <c r="I3656" s="1">
        <v>45668</v>
      </c>
      <c r="J3656" s="966" t="s">
        <v>18375</v>
      </c>
      <c r="K3656" t="s">
        <v>18376</v>
      </c>
      <c r="L3656" t="s">
        <v>18377</v>
      </c>
      <c r="M3656" t="s">
        <v>18375</v>
      </c>
      <c r="N3656" t="s">
        <v>18377</v>
      </c>
    </row>
    <row r="3657" spans="1:14" x14ac:dyDescent="0.25">
      <c r="A3657" s="3">
        <v>3654</v>
      </c>
      <c r="B3657" t="s">
        <v>2765</v>
      </c>
      <c r="C3657" t="s">
        <v>2766</v>
      </c>
      <c r="D3657" t="s">
        <v>2767</v>
      </c>
      <c r="E3657" t="s">
        <v>12</v>
      </c>
      <c r="F3657" t="s">
        <v>2768</v>
      </c>
      <c r="G3657" s="1">
        <v>44207</v>
      </c>
      <c r="H3657" s="1">
        <v>44208</v>
      </c>
      <c r="I3657" s="1">
        <v>45668</v>
      </c>
      <c r="J3657" s="966" t="s">
        <v>18375</v>
      </c>
      <c r="K3657" t="s">
        <v>18376</v>
      </c>
      <c r="L3657" t="s">
        <v>18377</v>
      </c>
      <c r="M3657" t="s">
        <v>18375</v>
      </c>
      <c r="N3657" t="s">
        <v>18377</v>
      </c>
    </row>
    <row r="3658" spans="1:14" x14ac:dyDescent="0.25">
      <c r="A3658" s="3">
        <v>3655</v>
      </c>
      <c r="B3658" t="s">
        <v>2765</v>
      </c>
      <c r="C3658" t="s">
        <v>2766</v>
      </c>
      <c r="D3658" t="s">
        <v>2767</v>
      </c>
      <c r="E3658" t="s">
        <v>12</v>
      </c>
      <c r="F3658" t="s">
        <v>2768</v>
      </c>
      <c r="G3658" s="1">
        <v>44207</v>
      </c>
      <c r="H3658" s="1">
        <v>44208</v>
      </c>
      <c r="I3658" s="1">
        <v>45668</v>
      </c>
      <c r="J3658" s="966" t="s">
        <v>18375</v>
      </c>
      <c r="K3658" t="s">
        <v>18376</v>
      </c>
      <c r="L3658" t="s">
        <v>18377</v>
      </c>
      <c r="M3658" t="s">
        <v>18375</v>
      </c>
      <c r="N3658" t="s">
        <v>18377</v>
      </c>
    </row>
    <row r="3659" spans="1:14" x14ac:dyDescent="0.25">
      <c r="A3659" s="3">
        <v>3656</v>
      </c>
      <c r="B3659" t="s">
        <v>2765</v>
      </c>
      <c r="C3659" t="s">
        <v>2766</v>
      </c>
      <c r="D3659" t="s">
        <v>2767</v>
      </c>
      <c r="E3659" t="s">
        <v>12</v>
      </c>
      <c r="F3659" t="s">
        <v>2768</v>
      </c>
      <c r="G3659" s="1">
        <v>44207</v>
      </c>
      <c r="H3659" s="1">
        <v>44208</v>
      </c>
      <c r="I3659" s="1">
        <v>45668</v>
      </c>
      <c r="J3659" s="966" t="s">
        <v>18362</v>
      </c>
      <c r="K3659" t="s">
        <v>18363</v>
      </c>
      <c r="L3659" t="s">
        <v>18364</v>
      </c>
      <c r="M3659" t="s">
        <v>18362</v>
      </c>
      <c r="N3659" t="s">
        <v>18364</v>
      </c>
    </row>
    <row r="3660" spans="1:14" x14ac:dyDescent="0.25">
      <c r="A3660" s="3">
        <v>3657</v>
      </c>
      <c r="B3660" t="s">
        <v>2765</v>
      </c>
      <c r="C3660" t="s">
        <v>2766</v>
      </c>
      <c r="D3660" t="s">
        <v>2767</v>
      </c>
      <c r="E3660" t="s">
        <v>12</v>
      </c>
      <c r="F3660" t="s">
        <v>2768</v>
      </c>
      <c r="G3660" s="1">
        <v>44207</v>
      </c>
      <c r="H3660" s="1">
        <v>44208</v>
      </c>
      <c r="I3660" s="1">
        <v>45668</v>
      </c>
      <c r="J3660" s="966" t="s">
        <v>18362</v>
      </c>
      <c r="K3660" t="s">
        <v>18363</v>
      </c>
      <c r="L3660" t="s">
        <v>18364</v>
      </c>
      <c r="M3660" t="s">
        <v>18362</v>
      </c>
      <c r="N3660" t="s">
        <v>18364</v>
      </c>
    </row>
    <row r="3661" spans="1:14" x14ac:dyDescent="0.25">
      <c r="A3661" s="3">
        <v>3658</v>
      </c>
      <c r="B3661" t="s">
        <v>2765</v>
      </c>
      <c r="C3661" t="s">
        <v>2766</v>
      </c>
      <c r="D3661" t="s">
        <v>2767</v>
      </c>
      <c r="E3661" t="s">
        <v>12</v>
      </c>
      <c r="F3661" t="s">
        <v>2768</v>
      </c>
      <c r="G3661" s="1">
        <v>44207</v>
      </c>
      <c r="H3661" s="1">
        <v>44208</v>
      </c>
      <c r="I3661" s="1">
        <v>45668</v>
      </c>
      <c r="J3661" s="966" t="s">
        <v>18362</v>
      </c>
      <c r="K3661" t="s">
        <v>18363</v>
      </c>
      <c r="L3661" t="s">
        <v>18364</v>
      </c>
      <c r="M3661" t="s">
        <v>18362</v>
      </c>
      <c r="N3661" t="s">
        <v>18364</v>
      </c>
    </row>
    <row r="3662" spans="1:14" x14ac:dyDescent="0.25">
      <c r="A3662" s="3">
        <v>3659</v>
      </c>
      <c r="B3662" t="s">
        <v>2765</v>
      </c>
      <c r="C3662" t="s">
        <v>2766</v>
      </c>
      <c r="D3662" t="s">
        <v>2767</v>
      </c>
      <c r="E3662" t="s">
        <v>12</v>
      </c>
      <c r="F3662" t="s">
        <v>2768</v>
      </c>
      <c r="G3662" s="1">
        <v>44207</v>
      </c>
      <c r="H3662" s="1">
        <v>44208</v>
      </c>
      <c r="I3662" s="1">
        <v>45668</v>
      </c>
      <c r="J3662" s="966" t="s">
        <v>18368</v>
      </c>
      <c r="K3662" t="s">
        <v>18369</v>
      </c>
      <c r="L3662" t="s">
        <v>18370</v>
      </c>
      <c r="M3662" t="s">
        <v>18368</v>
      </c>
      <c r="N3662" t="s">
        <v>18370</v>
      </c>
    </row>
    <row r="3663" spans="1:14" x14ac:dyDescent="0.25">
      <c r="A3663" s="3">
        <v>3660</v>
      </c>
      <c r="B3663" t="s">
        <v>2765</v>
      </c>
      <c r="C3663" t="s">
        <v>2766</v>
      </c>
      <c r="D3663" t="s">
        <v>2767</v>
      </c>
      <c r="E3663" t="s">
        <v>12</v>
      </c>
      <c r="F3663" t="s">
        <v>2768</v>
      </c>
      <c r="G3663" s="1">
        <v>44207</v>
      </c>
      <c r="H3663" s="1">
        <v>44208</v>
      </c>
      <c r="I3663" s="1">
        <v>45668</v>
      </c>
      <c r="J3663" s="966" t="s">
        <v>18368</v>
      </c>
      <c r="K3663" t="s">
        <v>18369</v>
      </c>
      <c r="L3663" t="s">
        <v>18370</v>
      </c>
      <c r="M3663" t="s">
        <v>18368</v>
      </c>
      <c r="N3663" t="s">
        <v>18370</v>
      </c>
    </row>
    <row r="3664" spans="1:14" x14ac:dyDescent="0.25">
      <c r="A3664" s="3">
        <v>3661</v>
      </c>
      <c r="B3664" t="s">
        <v>2765</v>
      </c>
      <c r="C3664" t="s">
        <v>2766</v>
      </c>
      <c r="D3664" t="s">
        <v>2767</v>
      </c>
      <c r="E3664" t="s">
        <v>12</v>
      </c>
      <c r="F3664" t="s">
        <v>2768</v>
      </c>
      <c r="G3664" s="1">
        <v>44207</v>
      </c>
      <c r="H3664" s="1">
        <v>44208</v>
      </c>
      <c r="I3664" s="1">
        <v>45668</v>
      </c>
      <c r="J3664" s="966" t="s">
        <v>18368</v>
      </c>
      <c r="K3664" t="s">
        <v>18369</v>
      </c>
      <c r="L3664" t="s">
        <v>18370</v>
      </c>
      <c r="M3664" t="s">
        <v>18368</v>
      </c>
      <c r="N3664" t="s">
        <v>18370</v>
      </c>
    </row>
    <row r="3665" spans="1:14" x14ac:dyDescent="0.25">
      <c r="A3665" s="3">
        <v>3662</v>
      </c>
      <c r="B3665" t="s">
        <v>2765</v>
      </c>
      <c r="C3665" t="s">
        <v>2766</v>
      </c>
      <c r="D3665" t="s">
        <v>2767</v>
      </c>
      <c r="E3665" t="s">
        <v>12</v>
      </c>
      <c r="F3665" t="s">
        <v>2768</v>
      </c>
      <c r="G3665" s="1">
        <v>44207</v>
      </c>
      <c r="H3665" s="1">
        <v>44208</v>
      </c>
      <c r="I3665" s="1">
        <v>45668</v>
      </c>
      <c r="J3665" s="966" t="s">
        <v>18384</v>
      </c>
      <c r="K3665" t="s">
        <v>18385</v>
      </c>
      <c r="L3665" t="s">
        <v>18386</v>
      </c>
      <c r="M3665" t="s">
        <v>18384</v>
      </c>
      <c r="N3665" t="s">
        <v>18386</v>
      </c>
    </row>
    <row r="3666" spans="1:14" x14ac:dyDescent="0.25">
      <c r="A3666" s="3">
        <v>3663</v>
      </c>
      <c r="B3666" t="s">
        <v>2765</v>
      </c>
      <c r="C3666" t="s">
        <v>2766</v>
      </c>
      <c r="D3666" t="s">
        <v>2767</v>
      </c>
      <c r="E3666" t="s">
        <v>12</v>
      </c>
      <c r="F3666" t="s">
        <v>2768</v>
      </c>
      <c r="G3666" s="1">
        <v>44207</v>
      </c>
      <c r="H3666" s="1">
        <v>44208</v>
      </c>
      <c r="I3666" s="1">
        <v>45668</v>
      </c>
      <c r="J3666" s="966" t="s">
        <v>18384</v>
      </c>
      <c r="K3666" t="s">
        <v>18385</v>
      </c>
      <c r="L3666" t="s">
        <v>18386</v>
      </c>
      <c r="M3666" t="s">
        <v>18384</v>
      </c>
      <c r="N3666" t="s">
        <v>18386</v>
      </c>
    </row>
    <row r="3667" spans="1:14" x14ac:dyDescent="0.25">
      <c r="A3667" s="3">
        <v>3664</v>
      </c>
      <c r="B3667" t="s">
        <v>2765</v>
      </c>
      <c r="C3667" t="s">
        <v>2766</v>
      </c>
      <c r="D3667" t="s">
        <v>2767</v>
      </c>
      <c r="E3667" t="s">
        <v>12</v>
      </c>
      <c r="F3667" t="s">
        <v>2768</v>
      </c>
      <c r="G3667" s="1">
        <v>44207</v>
      </c>
      <c r="H3667" s="1">
        <v>44208</v>
      </c>
      <c r="I3667" s="1">
        <v>45668</v>
      </c>
      <c r="J3667" s="966" t="s">
        <v>18384</v>
      </c>
      <c r="K3667" t="s">
        <v>18385</v>
      </c>
      <c r="L3667" t="s">
        <v>18386</v>
      </c>
      <c r="M3667" t="s">
        <v>18384</v>
      </c>
      <c r="N3667" t="s">
        <v>18386</v>
      </c>
    </row>
    <row r="3668" spans="1:14" x14ac:dyDescent="0.25">
      <c r="A3668" s="3">
        <v>3665</v>
      </c>
      <c r="B3668" t="s">
        <v>2765</v>
      </c>
      <c r="C3668" t="s">
        <v>2766</v>
      </c>
      <c r="D3668" t="s">
        <v>2767</v>
      </c>
      <c r="E3668" t="s">
        <v>12</v>
      </c>
      <c r="F3668" t="s">
        <v>2768</v>
      </c>
      <c r="G3668" s="1">
        <v>44207</v>
      </c>
      <c r="H3668" s="1">
        <v>44208</v>
      </c>
      <c r="I3668" s="1">
        <v>45668</v>
      </c>
      <c r="J3668" s="966" t="s">
        <v>18378</v>
      </c>
      <c r="K3668" t="s">
        <v>18379</v>
      </c>
      <c r="L3668" t="s">
        <v>18380</v>
      </c>
      <c r="M3668" t="s">
        <v>18378</v>
      </c>
      <c r="N3668" t="s">
        <v>18380</v>
      </c>
    </row>
    <row r="3669" spans="1:14" x14ac:dyDescent="0.25">
      <c r="A3669" s="3">
        <v>3666</v>
      </c>
      <c r="B3669" t="s">
        <v>2765</v>
      </c>
      <c r="C3669" t="s">
        <v>2766</v>
      </c>
      <c r="D3669" t="s">
        <v>2767</v>
      </c>
      <c r="E3669" t="s">
        <v>12</v>
      </c>
      <c r="F3669" t="s">
        <v>2768</v>
      </c>
      <c r="G3669" s="1">
        <v>44207</v>
      </c>
      <c r="H3669" s="1">
        <v>44208</v>
      </c>
      <c r="I3669" s="1">
        <v>45668</v>
      </c>
      <c r="J3669" s="966" t="s">
        <v>18378</v>
      </c>
      <c r="K3669" t="s">
        <v>18379</v>
      </c>
      <c r="L3669" t="s">
        <v>18380</v>
      </c>
      <c r="M3669" t="s">
        <v>18378</v>
      </c>
      <c r="N3669" t="s">
        <v>18380</v>
      </c>
    </row>
    <row r="3670" spans="1:14" x14ac:dyDescent="0.25">
      <c r="A3670" s="3">
        <v>3667</v>
      </c>
      <c r="B3670" t="s">
        <v>2765</v>
      </c>
      <c r="C3670" t="s">
        <v>2766</v>
      </c>
      <c r="D3670" t="s">
        <v>2767</v>
      </c>
      <c r="E3670" t="s">
        <v>12</v>
      </c>
      <c r="F3670" t="s">
        <v>2768</v>
      </c>
      <c r="G3670" s="1">
        <v>44207</v>
      </c>
      <c r="H3670" s="1">
        <v>44208</v>
      </c>
      <c r="I3670" s="1">
        <v>45668</v>
      </c>
      <c r="J3670" s="966" t="s">
        <v>18378</v>
      </c>
      <c r="K3670" t="s">
        <v>18379</v>
      </c>
      <c r="L3670" t="s">
        <v>18380</v>
      </c>
      <c r="M3670" t="s">
        <v>18378</v>
      </c>
      <c r="N3670" t="s">
        <v>18380</v>
      </c>
    </row>
    <row r="3671" spans="1:14" x14ac:dyDescent="0.25">
      <c r="A3671" s="3">
        <v>3668</v>
      </c>
      <c r="B3671" t="s">
        <v>2765</v>
      </c>
      <c r="C3671" t="s">
        <v>2766</v>
      </c>
      <c r="D3671" t="s">
        <v>2767</v>
      </c>
      <c r="E3671" t="s">
        <v>12</v>
      </c>
      <c r="F3671" t="s">
        <v>2768</v>
      </c>
      <c r="G3671" s="1">
        <v>44207</v>
      </c>
      <c r="H3671" s="1">
        <v>44208</v>
      </c>
      <c r="I3671" s="1">
        <v>45668</v>
      </c>
      <c r="J3671" s="966" t="s">
        <v>18359</v>
      </c>
      <c r="K3671" t="s">
        <v>18360</v>
      </c>
      <c r="L3671" t="s">
        <v>18361</v>
      </c>
      <c r="M3671" t="s">
        <v>18359</v>
      </c>
      <c r="N3671" t="s">
        <v>18361</v>
      </c>
    </row>
    <row r="3672" spans="1:14" x14ac:dyDescent="0.25">
      <c r="A3672" s="3">
        <v>3669</v>
      </c>
      <c r="B3672" t="s">
        <v>2765</v>
      </c>
      <c r="C3672" t="s">
        <v>2766</v>
      </c>
      <c r="D3672" t="s">
        <v>2767</v>
      </c>
      <c r="E3672" t="s">
        <v>12</v>
      </c>
      <c r="F3672" t="s">
        <v>2768</v>
      </c>
      <c r="G3672" s="1">
        <v>44207</v>
      </c>
      <c r="H3672" s="1">
        <v>44208</v>
      </c>
      <c r="I3672" s="1">
        <v>45668</v>
      </c>
      <c r="J3672" s="966" t="s">
        <v>18359</v>
      </c>
      <c r="K3672" t="s">
        <v>18360</v>
      </c>
      <c r="L3672" t="s">
        <v>18361</v>
      </c>
      <c r="M3672" t="s">
        <v>18359</v>
      </c>
      <c r="N3672" t="s">
        <v>18361</v>
      </c>
    </row>
    <row r="3673" spans="1:14" x14ac:dyDescent="0.25">
      <c r="A3673" s="3">
        <v>3670</v>
      </c>
      <c r="B3673" t="s">
        <v>2765</v>
      </c>
      <c r="C3673" t="s">
        <v>2766</v>
      </c>
      <c r="D3673" t="s">
        <v>2767</v>
      </c>
      <c r="E3673" t="s">
        <v>12</v>
      </c>
      <c r="F3673" t="s">
        <v>2768</v>
      </c>
      <c r="G3673" s="1">
        <v>44207</v>
      </c>
      <c r="H3673" s="1">
        <v>44208</v>
      </c>
      <c r="I3673" s="1">
        <v>45668</v>
      </c>
      <c r="J3673" s="966" t="s">
        <v>18359</v>
      </c>
      <c r="K3673" t="s">
        <v>18360</v>
      </c>
      <c r="L3673" t="s">
        <v>18361</v>
      </c>
      <c r="M3673" t="s">
        <v>18359</v>
      </c>
      <c r="N3673" t="s">
        <v>18361</v>
      </c>
    </row>
    <row r="3674" spans="1:14" x14ac:dyDescent="0.25">
      <c r="A3674" s="3">
        <v>3671</v>
      </c>
      <c r="B3674" t="s">
        <v>2765</v>
      </c>
      <c r="C3674" t="s">
        <v>2766</v>
      </c>
      <c r="D3674" t="s">
        <v>2767</v>
      </c>
      <c r="E3674" t="s">
        <v>12</v>
      </c>
      <c r="F3674" t="s">
        <v>2768</v>
      </c>
      <c r="G3674" s="1">
        <v>44207</v>
      </c>
      <c r="H3674" s="1">
        <v>44208</v>
      </c>
      <c r="I3674" s="1">
        <v>45668</v>
      </c>
      <c r="J3674" s="966" t="s">
        <v>18353</v>
      </c>
      <c r="K3674" t="s">
        <v>18354</v>
      </c>
      <c r="L3674" t="s">
        <v>18355</v>
      </c>
      <c r="M3674" t="s">
        <v>18353</v>
      </c>
      <c r="N3674" t="s">
        <v>18355</v>
      </c>
    </row>
    <row r="3675" spans="1:14" x14ac:dyDescent="0.25">
      <c r="A3675" s="3">
        <v>3672</v>
      </c>
      <c r="B3675" t="s">
        <v>2765</v>
      </c>
      <c r="C3675" t="s">
        <v>2766</v>
      </c>
      <c r="D3675" t="s">
        <v>2767</v>
      </c>
      <c r="E3675" t="s">
        <v>12</v>
      </c>
      <c r="F3675" t="s">
        <v>2768</v>
      </c>
      <c r="G3675" s="1">
        <v>44207</v>
      </c>
      <c r="H3675" s="1">
        <v>44208</v>
      </c>
      <c r="I3675" s="1">
        <v>45668</v>
      </c>
      <c r="J3675" s="966" t="s">
        <v>18353</v>
      </c>
      <c r="K3675" t="s">
        <v>18354</v>
      </c>
      <c r="L3675" t="s">
        <v>18355</v>
      </c>
      <c r="M3675" t="s">
        <v>18353</v>
      </c>
      <c r="N3675" t="s">
        <v>18355</v>
      </c>
    </row>
    <row r="3676" spans="1:14" x14ac:dyDescent="0.25">
      <c r="A3676" s="3">
        <v>3673</v>
      </c>
      <c r="B3676" t="s">
        <v>2765</v>
      </c>
      <c r="C3676" t="s">
        <v>2766</v>
      </c>
      <c r="D3676" t="s">
        <v>2767</v>
      </c>
      <c r="E3676" t="s">
        <v>12</v>
      </c>
      <c r="F3676" t="s">
        <v>2768</v>
      </c>
      <c r="G3676" s="1">
        <v>44207</v>
      </c>
      <c r="H3676" s="1">
        <v>44208</v>
      </c>
      <c r="I3676" s="1">
        <v>45668</v>
      </c>
      <c r="J3676" s="966" t="s">
        <v>18353</v>
      </c>
      <c r="K3676" t="s">
        <v>18354</v>
      </c>
      <c r="L3676" t="s">
        <v>18355</v>
      </c>
      <c r="M3676" t="s">
        <v>18353</v>
      </c>
      <c r="N3676" t="s">
        <v>18355</v>
      </c>
    </row>
    <row r="3677" spans="1:14" x14ac:dyDescent="0.25">
      <c r="A3677" s="3">
        <v>3674</v>
      </c>
      <c r="B3677" t="s">
        <v>2765</v>
      </c>
      <c r="C3677" t="s">
        <v>2766</v>
      </c>
      <c r="D3677" t="s">
        <v>2767</v>
      </c>
      <c r="E3677" t="s">
        <v>12</v>
      </c>
      <c r="F3677" t="s">
        <v>2768</v>
      </c>
      <c r="G3677" s="1">
        <v>44207</v>
      </c>
      <c r="H3677" s="1">
        <v>44208</v>
      </c>
      <c r="I3677" s="1">
        <v>45668</v>
      </c>
      <c r="J3677" s="966" t="s">
        <v>18404</v>
      </c>
      <c r="K3677" t="s">
        <v>18405</v>
      </c>
      <c r="L3677" t="s">
        <v>18406</v>
      </c>
      <c r="M3677" t="s">
        <v>18404</v>
      </c>
      <c r="N3677" t="s">
        <v>18406</v>
      </c>
    </row>
    <row r="3678" spans="1:14" x14ac:dyDescent="0.25">
      <c r="A3678" s="3">
        <v>3675</v>
      </c>
      <c r="B3678" t="s">
        <v>2765</v>
      </c>
      <c r="C3678" t="s">
        <v>2766</v>
      </c>
      <c r="D3678" t="s">
        <v>2767</v>
      </c>
      <c r="E3678" t="s">
        <v>12</v>
      </c>
      <c r="F3678" t="s">
        <v>2768</v>
      </c>
      <c r="G3678" s="1">
        <v>44207</v>
      </c>
      <c r="H3678" s="1">
        <v>44208</v>
      </c>
      <c r="I3678" s="1">
        <v>45668</v>
      </c>
      <c r="J3678" s="966" t="s">
        <v>18404</v>
      </c>
      <c r="K3678" t="s">
        <v>18405</v>
      </c>
      <c r="L3678" t="s">
        <v>18406</v>
      </c>
      <c r="M3678" t="s">
        <v>18404</v>
      </c>
      <c r="N3678" t="s">
        <v>18406</v>
      </c>
    </row>
    <row r="3679" spans="1:14" x14ac:dyDescent="0.25">
      <c r="A3679" s="3">
        <v>3676</v>
      </c>
      <c r="B3679" t="s">
        <v>2765</v>
      </c>
      <c r="C3679" t="s">
        <v>2766</v>
      </c>
      <c r="D3679" t="s">
        <v>2767</v>
      </c>
      <c r="E3679" t="s">
        <v>12</v>
      </c>
      <c r="F3679" t="s">
        <v>2768</v>
      </c>
      <c r="G3679" s="1">
        <v>44207</v>
      </c>
      <c r="H3679" s="1">
        <v>44208</v>
      </c>
      <c r="I3679" s="1">
        <v>45668</v>
      </c>
      <c r="J3679" s="966" t="s">
        <v>18404</v>
      </c>
      <c r="K3679" t="s">
        <v>18405</v>
      </c>
      <c r="L3679" t="s">
        <v>18406</v>
      </c>
      <c r="M3679" t="s">
        <v>18404</v>
      </c>
      <c r="N3679" t="s">
        <v>18406</v>
      </c>
    </row>
    <row r="3680" spans="1:14" x14ac:dyDescent="0.25">
      <c r="A3680" s="3">
        <v>3677</v>
      </c>
      <c r="B3680" t="s">
        <v>2765</v>
      </c>
      <c r="C3680" t="s">
        <v>2766</v>
      </c>
      <c r="D3680" t="s">
        <v>2767</v>
      </c>
      <c r="E3680" t="s">
        <v>12</v>
      </c>
      <c r="F3680" t="s">
        <v>2768</v>
      </c>
      <c r="G3680" s="1">
        <v>44207</v>
      </c>
      <c r="H3680" s="1">
        <v>44208</v>
      </c>
      <c r="I3680" s="1">
        <v>45668</v>
      </c>
      <c r="J3680" s="966" t="s">
        <v>18347</v>
      </c>
      <c r="K3680" t="s">
        <v>18348</v>
      </c>
      <c r="L3680" t="s">
        <v>18349</v>
      </c>
      <c r="M3680" t="s">
        <v>18347</v>
      </c>
      <c r="N3680" t="s">
        <v>18349</v>
      </c>
    </row>
    <row r="3681" spans="1:14" x14ac:dyDescent="0.25">
      <c r="A3681" s="3">
        <v>3678</v>
      </c>
      <c r="B3681" t="s">
        <v>2765</v>
      </c>
      <c r="C3681" t="s">
        <v>2766</v>
      </c>
      <c r="D3681" t="s">
        <v>2767</v>
      </c>
      <c r="E3681" t="s">
        <v>12</v>
      </c>
      <c r="F3681" t="s">
        <v>2768</v>
      </c>
      <c r="G3681" s="1">
        <v>44207</v>
      </c>
      <c r="H3681" s="1">
        <v>44208</v>
      </c>
      <c r="I3681" s="1">
        <v>45668</v>
      </c>
      <c r="J3681" s="966" t="s">
        <v>18347</v>
      </c>
      <c r="K3681" t="s">
        <v>18348</v>
      </c>
      <c r="L3681" t="s">
        <v>18349</v>
      </c>
      <c r="M3681" t="s">
        <v>18347</v>
      </c>
      <c r="N3681" t="s">
        <v>18349</v>
      </c>
    </row>
    <row r="3682" spans="1:14" x14ac:dyDescent="0.25">
      <c r="A3682" s="3">
        <v>3679</v>
      </c>
      <c r="B3682" t="s">
        <v>2765</v>
      </c>
      <c r="C3682" t="s">
        <v>2766</v>
      </c>
      <c r="D3682" t="s">
        <v>2767</v>
      </c>
      <c r="E3682" t="s">
        <v>12</v>
      </c>
      <c r="F3682" t="s">
        <v>2768</v>
      </c>
      <c r="G3682" s="1">
        <v>44207</v>
      </c>
      <c r="H3682" s="1">
        <v>44208</v>
      </c>
      <c r="I3682" s="1">
        <v>45668</v>
      </c>
      <c r="J3682" s="966" t="s">
        <v>18347</v>
      </c>
      <c r="K3682" t="s">
        <v>18348</v>
      </c>
      <c r="L3682" t="s">
        <v>18349</v>
      </c>
      <c r="M3682" t="s">
        <v>18347</v>
      </c>
      <c r="N3682" t="s">
        <v>18349</v>
      </c>
    </row>
    <row r="3683" spans="1:14" x14ac:dyDescent="0.25">
      <c r="A3683" s="3">
        <v>3680</v>
      </c>
      <c r="B3683" t="s">
        <v>2732</v>
      </c>
      <c r="C3683" t="s">
        <v>2733</v>
      </c>
      <c r="D3683" t="s">
        <v>2734</v>
      </c>
      <c r="E3683" t="s">
        <v>12</v>
      </c>
      <c r="F3683" t="s">
        <v>2735</v>
      </c>
      <c r="G3683" s="1">
        <v>44207</v>
      </c>
      <c r="H3683" s="1">
        <v>44208</v>
      </c>
      <c r="I3683" s="1">
        <v>45302</v>
      </c>
      <c r="J3683" s="966" t="s">
        <v>7252</v>
      </c>
      <c r="K3683" t="s">
        <v>7254</v>
      </c>
      <c r="L3683" t="s">
        <v>7253</v>
      </c>
      <c r="M3683" t="s">
        <v>7252</v>
      </c>
      <c r="N3683" t="s">
        <v>7253</v>
      </c>
    </row>
    <row r="3684" spans="1:14" x14ac:dyDescent="0.25">
      <c r="A3684" s="3">
        <v>3681</v>
      </c>
      <c r="B3684" t="s">
        <v>2732</v>
      </c>
      <c r="C3684" t="s">
        <v>2733</v>
      </c>
      <c r="D3684" t="s">
        <v>2734</v>
      </c>
      <c r="E3684" t="s">
        <v>12</v>
      </c>
      <c r="F3684" t="s">
        <v>2735</v>
      </c>
      <c r="G3684" s="1">
        <v>44207</v>
      </c>
      <c r="H3684" s="1">
        <v>44208</v>
      </c>
      <c r="I3684" s="1">
        <v>45302</v>
      </c>
      <c r="J3684" s="966" t="s">
        <v>7263</v>
      </c>
      <c r="K3684" t="s">
        <v>7265</v>
      </c>
      <c r="L3684" t="s">
        <v>7264</v>
      </c>
      <c r="M3684" t="s">
        <v>7263</v>
      </c>
      <c r="N3684" t="s">
        <v>7264</v>
      </c>
    </row>
    <row r="3685" spans="1:14" x14ac:dyDescent="0.25">
      <c r="A3685" s="3">
        <v>3682</v>
      </c>
      <c r="B3685" t="s">
        <v>2841</v>
      </c>
      <c r="C3685" t="s">
        <v>2842</v>
      </c>
      <c r="D3685" t="s">
        <v>2681</v>
      </c>
      <c r="E3685" t="s">
        <v>12</v>
      </c>
      <c r="F3685" t="s">
        <v>2843</v>
      </c>
      <c r="G3685" s="1">
        <v>44195</v>
      </c>
      <c r="H3685" s="1">
        <v>44200</v>
      </c>
      <c r="I3685" s="1">
        <v>44564</v>
      </c>
      <c r="J3685" s="966" t="s">
        <v>15797</v>
      </c>
      <c r="K3685" t="s">
        <v>15795</v>
      </c>
      <c r="L3685" t="s">
        <v>15796</v>
      </c>
      <c r="M3685" t="s">
        <v>15794</v>
      </c>
      <c r="N3685" t="s">
        <v>15796</v>
      </c>
    </row>
    <row r="3686" spans="1:14" x14ac:dyDescent="0.25">
      <c r="A3686" s="3">
        <v>3683</v>
      </c>
      <c r="B3686" t="s">
        <v>2841</v>
      </c>
      <c r="C3686" t="s">
        <v>2842</v>
      </c>
      <c r="D3686" t="s">
        <v>2681</v>
      </c>
      <c r="E3686" t="s">
        <v>12</v>
      </c>
      <c r="F3686" t="s">
        <v>2843</v>
      </c>
      <c r="G3686" s="1">
        <v>44195</v>
      </c>
      <c r="H3686" s="1">
        <v>44200</v>
      </c>
      <c r="I3686" s="1">
        <v>44564</v>
      </c>
      <c r="J3686" s="966" t="s">
        <v>15797</v>
      </c>
      <c r="K3686" t="s">
        <v>15795</v>
      </c>
      <c r="L3686" t="s">
        <v>15796</v>
      </c>
      <c r="M3686" t="s">
        <v>15797</v>
      </c>
      <c r="N3686" t="s">
        <v>15796</v>
      </c>
    </row>
    <row r="3687" spans="1:14" x14ac:dyDescent="0.25">
      <c r="A3687" s="3">
        <v>3684</v>
      </c>
      <c r="B3687" t="s">
        <v>2841</v>
      </c>
      <c r="C3687" t="s">
        <v>2842</v>
      </c>
      <c r="D3687" t="s">
        <v>2681</v>
      </c>
      <c r="E3687" t="s">
        <v>12</v>
      </c>
      <c r="F3687" t="s">
        <v>2843</v>
      </c>
      <c r="G3687" s="1">
        <v>44195</v>
      </c>
      <c r="H3687" s="1">
        <v>44200</v>
      </c>
      <c r="I3687" s="1">
        <v>44564</v>
      </c>
      <c r="J3687" s="966" t="s">
        <v>15793</v>
      </c>
      <c r="K3687" t="s">
        <v>15791</v>
      </c>
      <c r="L3687" t="s">
        <v>15792</v>
      </c>
      <c r="M3687" t="s">
        <v>15790</v>
      </c>
      <c r="N3687" t="s">
        <v>15792</v>
      </c>
    </row>
    <row r="3688" spans="1:14" x14ac:dyDescent="0.25">
      <c r="A3688" s="3">
        <v>3685</v>
      </c>
      <c r="B3688" t="s">
        <v>2841</v>
      </c>
      <c r="C3688" t="s">
        <v>2842</v>
      </c>
      <c r="D3688" t="s">
        <v>2681</v>
      </c>
      <c r="E3688" t="s">
        <v>12</v>
      </c>
      <c r="F3688" t="s">
        <v>2843</v>
      </c>
      <c r="G3688" s="1">
        <v>44195</v>
      </c>
      <c r="H3688" s="1">
        <v>44200</v>
      </c>
      <c r="I3688" s="1">
        <v>44564</v>
      </c>
      <c r="J3688" s="966" t="s">
        <v>15793</v>
      </c>
      <c r="K3688" t="s">
        <v>15791</v>
      </c>
      <c r="L3688" t="s">
        <v>15792</v>
      </c>
      <c r="M3688" t="s">
        <v>15793</v>
      </c>
      <c r="N3688" t="s">
        <v>15792</v>
      </c>
    </row>
    <row r="3689" spans="1:14" x14ac:dyDescent="0.25">
      <c r="A3689" s="3">
        <v>3686</v>
      </c>
      <c r="B3689" t="s">
        <v>2841</v>
      </c>
      <c r="C3689" t="s">
        <v>2842</v>
      </c>
      <c r="D3689" t="s">
        <v>2681</v>
      </c>
      <c r="E3689" t="s">
        <v>12</v>
      </c>
      <c r="F3689" t="s">
        <v>2843</v>
      </c>
      <c r="G3689" s="1">
        <v>44195</v>
      </c>
      <c r="H3689" s="1">
        <v>44200</v>
      </c>
      <c r="I3689" s="1">
        <v>44564</v>
      </c>
      <c r="J3689" s="966" t="s">
        <v>15789</v>
      </c>
      <c r="K3689" t="s">
        <v>15787</v>
      </c>
      <c r="L3689" t="s">
        <v>15788</v>
      </c>
      <c r="M3689" t="s">
        <v>15786</v>
      </c>
      <c r="N3689" t="s">
        <v>15788</v>
      </c>
    </row>
    <row r="3690" spans="1:14" x14ac:dyDescent="0.25">
      <c r="A3690" s="3">
        <v>3687</v>
      </c>
      <c r="B3690" t="s">
        <v>2841</v>
      </c>
      <c r="C3690" t="s">
        <v>2842</v>
      </c>
      <c r="D3690" t="s">
        <v>2681</v>
      </c>
      <c r="E3690" t="s">
        <v>12</v>
      </c>
      <c r="F3690" t="s">
        <v>2843</v>
      </c>
      <c r="G3690" s="1">
        <v>44195</v>
      </c>
      <c r="H3690" s="1">
        <v>44200</v>
      </c>
      <c r="I3690" s="1">
        <v>44564</v>
      </c>
      <c r="J3690" s="966" t="s">
        <v>15789</v>
      </c>
      <c r="K3690" t="s">
        <v>15787</v>
      </c>
      <c r="L3690" t="s">
        <v>15788</v>
      </c>
      <c r="M3690" t="s">
        <v>15789</v>
      </c>
      <c r="N3690" t="s">
        <v>15788</v>
      </c>
    </row>
    <row r="3691" spans="1:14" x14ac:dyDescent="0.25">
      <c r="A3691" s="3">
        <v>3688</v>
      </c>
      <c r="B3691" t="s">
        <v>2841</v>
      </c>
      <c r="C3691" t="s">
        <v>2842</v>
      </c>
      <c r="D3691" t="s">
        <v>2681</v>
      </c>
      <c r="E3691" t="s">
        <v>12</v>
      </c>
      <c r="F3691" t="s">
        <v>2843</v>
      </c>
      <c r="G3691" s="1">
        <v>44195</v>
      </c>
      <c r="H3691" s="1">
        <v>44200</v>
      </c>
      <c r="I3691" s="1">
        <v>44564</v>
      </c>
      <c r="J3691" s="966" t="s">
        <v>15785</v>
      </c>
      <c r="K3691" t="s">
        <v>15783</v>
      </c>
      <c r="L3691" t="s">
        <v>15784</v>
      </c>
      <c r="M3691" t="s">
        <v>15782</v>
      </c>
      <c r="N3691" t="s">
        <v>15784</v>
      </c>
    </row>
    <row r="3692" spans="1:14" x14ac:dyDescent="0.25">
      <c r="A3692" s="3">
        <v>3689</v>
      </c>
      <c r="B3692" t="s">
        <v>2841</v>
      </c>
      <c r="C3692" t="s">
        <v>2842</v>
      </c>
      <c r="D3692" t="s">
        <v>2681</v>
      </c>
      <c r="E3692" t="s">
        <v>12</v>
      </c>
      <c r="F3692" t="s">
        <v>2843</v>
      </c>
      <c r="G3692" s="1">
        <v>44195</v>
      </c>
      <c r="H3692" s="1">
        <v>44200</v>
      </c>
      <c r="I3692" s="1">
        <v>44564</v>
      </c>
      <c r="J3692" s="966" t="s">
        <v>15785</v>
      </c>
      <c r="K3692" t="s">
        <v>15783</v>
      </c>
      <c r="L3692" t="s">
        <v>15784</v>
      </c>
      <c r="M3692" t="s">
        <v>15785</v>
      </c>
      <c r="N3692" t="s">
        <v>15784</v>
      </c>
    </row>
    <row r="3693" spans="1:14" x14ac:dyDescent="0.25">
      <c r="A3693" s="3">
        <v>3690</v>
      </c>
      <c r="B3693" t="s">
        <v>2841</v>
      </c>
      <c r="C3693" t="s">
        <v>2842</v>
      </c>
      <c r="D3693" t="s">
        <v>2681</v>
      </c>
      <c r="E3693" t="s">
        <v>12</v>
      </c>
      <c r="F3693" t="s">
        <v>2843</v>
      </c>
      <c r="G3693" s="1">
        <v>44195</v>
      </c>
      <c r="H3693" s="1">
        <v>44200</v>
      </c>
      <c r="I3693" s="1">
        <v>44564</v>
      </c>
      <c r="J3693" s="966" t="s">
        <v>15780</v>
      </c>
      <c r="K3693" t="s">
        <v>15778</v>
      </c>
      <c r="L3693" t="s">
        <v>15781</v>
      </c>
      <c r="M3693" t="s">
        <v>15777</v>
      </c>
      <c r="N3693" t="s">
        <v>15779</v>
      </c>
    </row>
    <row r="3694" spans="1:14" x14ac:dyDescent="0.25">
      <c r="A3694" s="3">
        <v>3691</v>
      </c>
      <c r="B3694" t="s">
        <v>2841</v>
      </c>
      <c r="C3694" t="s">
        <v>2842</v>
      </c>
      <c r="D3694" t="s">
        <v>2681</v>
      </c>
      <c r="E3694" t="s">
        <v>12</v>
      </c>
      <c r="F3694" t="s">
        <v>2843</v>
      </c>
      <c r="G3694" s="1">
        <v>44195</v>
      </c>
      <c r="H3694" s="1">
        <v>44200</v>
      </c>
      <c r="I3694" s="1">
        <v>44564</v>
      </c>
      <c r="J3694" s="966" t="s">
        <v>15780</v>
      </c>
      <c r="K3694" t="s">
        <v>15778</v>
      </c>
      <c r="L3694" t="s">
        <v>15781</v>
      </c>
      <c r="M3694" t="s">
        <v>15780</v>
      </c>
      <c r="N3694" t="s">
        <v>15781</v>
      </c>
    </row>
    <row r="3695" spans="1:14" x14ac:dyDescent="0.25">
      <c r="A3695" s="3">
        <v>3692</v>
      </c>
      <c r="B3695" t="s">
        <v>2841</v>
      </c>
      <c r="C3695" t="s">
        <v>2842</v>
      </c>
      <c r="D3695" t="s">
        <v>2681</v>
      </c>
      <c r="E3695" t="s">
        <v>12</v>
      </c>
      <c r="F3695" t="s">
        <v>2843</v>
      </c>
      <c r="G3695" s="1">
        <v>44195</v>
      </c>
      <c r="H3695" s="1">
        <v>44200</v>
      </c>
      <c r="I3695" s="1">
        <v>44564</v>
      </c>
      <c r="J3695" s="966" t="s">
        <v>15776</v>
      </c>
      <c r="K3695" t="s">
        <v>15774</v>
      </c>
      <c r="L3695" t="s">
        <v>15775</v>
      </c>
      <c r="M3695" t="s">
        <v>15773</v>
      </c>
      <c r="N3695" t="s">
        <v>15775</v>
      </c>
    </row>
    <row r="3696" spans="1:14" x14ac:dyDescent="0.25">
      <c r="A3696" s="3">
        <v>3693</v>
      </c>
      <c r="B3696" t="s">
        <v>2841</v>
      </c>
      <c r="C3696" t="s">
        <v>2842</v>
      </c>
      <c r="D3696" t="s">
        <v>2681</v>
      </c>
      <c r="E3696" t="s">
        <v>12</v>
      </c>
      <c r="F3696" t="s">
        <v>2843</v>
      </c>
      <c r="G3696" s="1">
        <v>44195</v>
      </c>
      <c r="H3696" s="1">
        <v>44200</v>
      </c>
      <c r="I3696" s="1">
        <v>44564</v>
      </c>
      <c r="J3696" s="966" t="s">
        <v>15776</v>
      </c>
      <c r="K3696" t="s">
        <v>15774</v>
      </c>
      <c r="L3696" t="s">
        <v>15775</v>
      </c>
      <c r="M3696" t="s">
        <v>15776</v>
      </c>
      <c r="N3696" t="s">
        <v>15775</v>
      </c>
    </row>
    <row r="3697" spans="1:14" x14ac:dyDescent="0.25">
      <c r="A3697" s="3">
        <v>3694</v>
      </c>
      <c r="B3697" t="s">
        <v>2841</v>
      </c>
      <c r="C3697" t="s">
        <v>2842</v>
      </c>
      <c r="D3697" t="s">
        <v>2681</v>
      </c>
      <c r="E3697" t="s">
        <v>12</v>
      </c>
      <c r="F3697" t="s">
        <v>2843</v>
      </c>
      <c r="G3697" s="1">
        <v>44195</v>
      </c>
      <c r="H3697" s="1">
        <v>44200</v>
      </c>
      <c r="I3697" s="1">
        <v>44564</v>
      </c>
      <c r="J3697" s="966" t="s">
        <v>15772</v>
      </c>
      <c r="K3697" t="s">
        <v>15770</v>
      </c>
      <c r="L3697" t="s">
        <v>15771</v>
      </c>
      <c r="M3697" t="s">
        <v>15769</v>
      </c>
      <c r="N3697" t="s">
        <v>15771</v>
      </c>
    </row>
    <row r="3698" spans="1:14" x14ac:dyDescent="0.25">
      <c r="A3698" s="3">
        <v>3695</v>
      </c>
      <c r="B3698" t="s">
        <v>2841</v>
      </c>
      <c r="C3698" t="s">
        <v>2842</v>
      </c>
      <c r="D3698" t="s">
        <v>2681</v>
      </c>
      <c r="E3698" t="s">
        <v>12</v>
      </c>
      <c r="F3698" t="s">
        <v>2843</v>
      </c>
      <c r="G3698" s="1">
        <v>44195</v>
      </c>
      <c r="H3698" s="1">
        <v>44200</v>
      </c>
      <c r="I3698" s="1">
        <v>44564</v>
      </c>
      <c r="J3698" s="966" t="s">
        <v>15772</v>
      </c>
      <c r="K3698" t="s">
        <v>15770</v>
      </c>
      <c r="L3698" t="s">
        <v>15771</v>
      </c>
      <c r="M3698" t="s">
        <v>15772</v>
      </c>
      <c r="N3698" t="s">
        <v>15771</v>
      </c>
    </row>
    <row r="3699" spans="1:14" x14ac:dyDescent="0.25">
      <c r="A3699" s="3">
        <v>3696</v>
      </c>
      <c r="B3699" t="s">
        <v>2841</v>
      </c>
      <c r="C3699" t="s">
        <v>2842</v>
      </c>
      <c r="D3699" t="s">
        <v>2681</v>
      </c>
      <c r="E3699" t="s">
        <v>12</v>
      </c>
      <c r="F3699" t="s">
        <v>2843</v>
      </c>
      <c r="G3699" s="1">
        <v>44195</v>
      </c>
      <c r="H3699" s="1">
        <v>44200</v>
      </c>
      <c r="I3699" s="1">
        <v>44564</v>
      </c>
      <c r="J3699" s="966" t="s">
        <v>15768</v>
      </c>
      <c r="K3699" t="s">
        <v>15766</v>
      </c>
      <c r="L3699" t="s">
        <v>15767</v>
      </c>
      <c r="M3699" t="s">
        <v>15765</v>
      </c>
      <c r="N3699" t="s">
        <v>15767</v>
      </c>
    </row>
    <row r="3700" spans="1:14" x14ac:dyDescent="0.25">
      <c r="A3700" s="3">
        <v>3697</v>
      </c>
      <c r="B3700" t="s">
        <v>2841</v>
      </c>
      <c r="C3700" t="s">
        <v>2842</v>
      </c>
      <c r="D3700" t="s">
        <v>2681</v>
      </c>
      <c r="E3700" t="s">
        <v>12</v>
      </c>
      <c r="F3700" t="s">
        <v>2843</v>
      </c>
      <c r="G3700" s="1">
        <v>44195</v>
      </c>
      <c r="H3700" s="1">
        <v>44200</v>
      </c>
      <c r="I3700" s="1">
        <v>44564</v>
      </c>
      <c r="J3700" s="966" t="s">
        <v>15768</v>
      </c>
      <c r="K3700" t="s">
        <v>15766</v>
      </c>
      <c r="L3700" t="s">
        <v>15767</v>
      </c>
      <c r="M3700" t="s">
        <v>15768</v>
      </c>
      <c r="N3700" t="s">
        <v>15767</v>
      </c>
    </row>
    <row r="3701" spans="1:14" x14ac:dyDescent="0.25">
      <c r="A3701" s="3">
        <v>3698</v>
      </c>
      <c r="B3701" t="s">
        <v>2841</v>
      </c>
      <c r="C3701" t="s">
        <v>2842</v>
      </c>
      <c r="D3701" t="s">
        <v>2681</v>
      </c>
      <c r="E3701" t="s">
        <v>12</v>
      </c>
      <c r="F3701" t="s">
        <v>2843</v>
      </c>
      <c r="G3701" s="1">
        <v>44195</v>
      </c>
      <c r="H3701" s="1">
        <v>44200</v>
      </c>
      <c r="I3701" s="1">
        <v>44564</v>
      </c>
      <c r="J3701" s="966" t="s">
        <v>15764</v>
      </c>
      <c r="K3701" t="s">
        <v>15762</v>
      </c>
      <c r="L3701" t="s">
        <v>15763</v>
      </c>
      <c r="M3701" t="s">
        <v>15761</v>
      </c>
      <c r="N3701" t="s">
        <v>15763</v>
      </c>
    </row>
    <row r="3702" spans="1:14" x14ac:dyDescent="0.25">
      <c r="A3702" s="3">
        <v>3699</v>
      </c>
      <c r="B3702" t="s">
        <v>2841</v>
      </c>
      <c r="C3702" t="s">
        <v>2842</v>
      </c>
      <c r="D3702" t="s">
        <v>2681</v>
      </c>
      <c r="E3702" t="s">
        <v>12</v>
      </c>
      <c r="F3702" t="s">
        <v>2843</v>
      </c>
      <c r="G3702" s="1">
        <v>44195</v>
      </c>
      <c r="H3702" s="1">
        <v>44200</v>
      </c>
      <c r="I3702" s="1">
        <v>44564</v>
      </c>
      <c r="J3702" s="966" t="s">
        <v>15764</v>
      </c>
      <c r="K3702" t="s">
        <v>15762</v>
      </c>
      <c r="L3702" t="s">
        <v>15763</v>
      </c>
      <c r="M3702" t="s">
        <v>15764</v>
      </c>
      <c r="N3702" t="s">
        <v>15763</v>
      </c>
    </row>
    <row r="3703" spans="1:14" x14ac:dyDescent="0.25">
      <c r="A3703" s="3">
        <v>3700</v>
      </c>
      <c r="B3703" t="s">
        <v>2841</v>
      </c>
      <c r="C3703" t="s">
        <v>2842</v>
      </c>
      <c r="D3703" t="s">
        <v>2681</v>
      </c>
      <c r="E3703" t="s">
        <v>12</v>
      </c>
      <c r="F3703" t="s">
        <v>2843</v>
      </c>
      <c r="G3703" s="1">
        <v>44195</v>
      </c>
      <c r="H3703" s="1">
        <v>44200</v>
      </c>
      <c r="I3703" s="1">
        <v>44564</v>
      </c>
      <c r="J3703" s="966" t="s">
        <v>15760</v>
      </c>
      <c r="K3703" t="s">
        <v>15758</v>
      </c>
      <c r="L3703" t="s">
        <v>15759</v>
      </c>
      <c r="M3703" t="s">
        <v>15757</v>
      </c>
      <c r="N3703" t="s">
        <v>15759</v>
      </c>
    </row>
    <row r="3704" spans="1:14" x14ac:dyDescent="0.25">
      <c r="A3704" s="3">
        <v>3701</v>
      </c>
      <c r="B3704" t="s">
        <v>2841</v>
      </c>
      <c r="C3704" t="s">
        <v>2842</v>
      </c>
      <c r="D3704" t="s">
        <v>2681</v>
      </c>
      <c r="E3704" t="s">
        <v>12</v>
      </c>
      <c r="F3704" t="s">
        <v>2843</v>
      </c>
      <c r="G3704" s="1">
        <v>44195</v>
      </c>
      <c r="H3704" s="1">
        <v>44200</v>
      </c>
      <c r="I3704" s="1">
        <v>44564</v>
      </c>
      <c r="J3704" s="966" t="s">
        <v>15760</v>
      </c>
      <c r="K3704" t="s">
        <v>15758</v>
      </c>
      <c r="L3704" t="s">
        <v>15759</v>
      </c>
      <c r="M3704" t="s">
        <v>15760</v>
      </c>
      <c r="N3704" t="s">
        <v>15759</v>
      </c>
    </row>
    <row r="3705" spans="1:14" x14ac:dyDescent="0.25">
      <c r="A3705" s="3">
        <v>3702</v>
      </c>
      <c r="B3705" t="s">
        <v>2841</v>
      </c>
      <c r="C3705" t="s">
        <v>2842</v>
      </c>
      <c r="D3705" t="s">
        <v>2681</v>
      </c>
      <c r="E3705" t="s">
        <v>12</v>
      </c>
      <c r="F3705" t="s">
        <v>2843</v>
      </c>
      <c r="G3705" s="1">
        <v>44195</v>
      </c>
      <c r="H3705" s="1">
        <v>44200</v>
      </c>
      <c r="I3705" s="1">
        <v>44564</v>
      </c>
      <c r="J3705" s="966" t="s">
        <v>15756</v>
      </c>
      <c r="K3705" t="s">
        <v>15754</v>
      </c>
      <c r="L3705" t="s">
        <v>15755</v>
      </c>
      <c r="M3705" t="s">
        <v>15753</v>
      </c>
      <c r="N3705" t="s">
        <v>15755</v>
      </c>
    </row>
    <row r="3706" spans="1:14" x14ac:dyDescent="0.25">
      <c r="A3706" s="3">
        <v>3703</v>
      </c>
      <c r="B3706" t="s">
        <v>2841</v>
      </c>
      <c r="C3706" t="s">
        <v>2842</v>
      </c>
      <c r="D3706" t="s">
        <v>2681</v>
      </c>
      <c r="E3706" t="s">
        <v>12</v>
      </c>
      <c r="F3706" t="s">
        <v>2843</v>
      </c>
      <c r="G3706" s="1">
        <v>44195</v>
      </c>
      <c r="H3706" s="1">
        <v>44200</v>
      </c>
      <c r="I3706" s="1">
        <v>44564</v>
      </c>
      <c r="J3706" s="966" t="s">
        <v>15756</v>
      </c>
      <c r="K3706" t="s">
        <v>15754</v>
      </c>
      <c r="L3706" t="s">
        <v>15755</v>
      </c>
      <c r="M3706" t="s">
        <v>15756</v>
      </c>
      <c r="N3706" t="s">
        <v>15755</v>
      </c>
    </row>
    <row r="3707" spans="1:14" x14ac:dyDescent="0.25">
      <c r="A3707" s="3">
        <v>3704</v>
      </c>
      <c r="B3707" t="s">
        <v>2841</v>
      </c>
      <c r="C3707" t="s">
        <v>2842</v>
      </c>
      <c r="D3707" t="s">
        <v>2681</v>
      </c>
      <c r="E3707" t="s">
        <v>12</v>
      </c>
      <c r="F3707" t="s">
        <v>2843</v>
      </c>
      <c r="G3707" s="1">
        <v>44195</v>
      </c>
      <c r="H3707" s="1">
        <v>44200</v>
      </c>
      <c r="I3707" s="1">
        <v>44564</v>
      </c>
      <c r="J3707" s="966" t="s">
        <v>15752</v>
      </c>
      <c r="K3707" t="s">
        <v>15750</v>
      </c>
      <c r="L3707" t="s">
        <v>15751</v>
      </c>
      <c r="M3707" t="s">
        <v>15749</v>
      </c>
      <c r="N3707" t="s">
        <v>15751</v>
      </c>
    </row>
    <row r="3708" spans="1:14" x14ac:dyDescent="0.25">
      <c r="A3708" s="3">
        <v>3705</v>
      </c>
      <c r="B3708" t="s">
        <v>2841</v>
      </c>
      <c r="C3708" t="s">
        <v>2842</v>
      </c>
      <c r="D3708" t="s">
        <v>2681</v>
      </c>
      <c r="E3708" t="s">
        <v>12</v>
      </c>
      <c r="F3708" t="s">
        <v>2843</v>
      </c>
      <c r="G3708" s="1">
        <v>44195</v>
      </c>
      <c r="H3708" s="1">
        <v>44200</v>
      </c>
      <c r="I3708" s="1">
        <v>44564</v>
      </c>
      <c r="J3708" s="966" t="s">
        <v>15752</v>
      </c>
      <c r="K3708" t="s">
        <v>15750</v>
      </c>
      <c r="L3708" t="s">
        <v>15751</v>
      </c>
      <c r="M3708" t="s">
        <v>15752</v>
      </c>
      <c r="N3708" t="s">
        <v>15751</v>
      </c>
    </row>
    <row r="3709" spans="1:14" x14ac:dyDescent="0.25">
      <c r="A3709" s="3">
        <v>3706</v>
      </c>
      <c r="B3709" t="s">
        <v>2841</v>
      </c>
      <c r="C3709" t="s">
        <v>2842</v>
      </c>
      <c r="D3709" t="s">
        <v>2681</v>
      </c>
      <c r="E3709" t="s">
        <v>12</v>
      </c>
      <c r="F3709" t="s">
        <v>2843</v>
      </c>
      <c r="G3709" s="1">
        <v>44195</v>
      </c>
      <c r="H3709" s="1">
        <v>44200</v>
      </c>
      <c r="I3709" s="1">
        <v>44564</v>
      </c>
      <c r="J3709" s="966" t="s">
        <v>15748</v>
      </c>
      <c r="K3709" t="s">
        <v>15746</v>
      </c>
      <c r="L3709" t="s">
        <v>15747</v>
      </c>
      <c r="M3709" t="s">
        <v>15745</v>
      </c>
      <c r="N3709" t="s">
        <v>15747</v>
      </c>
    </row>
    <row r="3710" spans="1:14" x14ac:dyDescent="0.25">
      <c r="A3710" s="3">
        <v>3707</v>
      </c>
      <c r="B3710" t="s">
        <v>2841</v>
      </c>
      <c r="C3710" t="s">
        <v>2842</v>
      </c>
      <c r="D3710" t="s">
        <v>2681</v>
      </c>
      <c r="E3710" t="s">
        <v>12</v>
      </c>
      <c r="F3710" t="s">
        <v>2843</v>
      </c>
      <c r="G3710" s="1">
        <v>44195</v>
      </c>
      <c r="H3710" s="1">
        <v>44200</v>
      </c>
      <c r="I3710" s="1">
        <v>44564</v>
      </c>
      <c r="J3710" s="966" t="s">
        <v>15748</v>
      </c>
      <c r="K3710" t="s">
        <v>15746</v>
      </c>
      <c r="L3710" t="s">
        <v>15747</v>
      </c>
      <c r="M3710" t="s">
        <v>15748</v>
      </c>
      <c r="N3710" t="s">
        <v>15747</v>
      </c>
    </row>
    <row r="3711" spans="1:14" x14ac:dyDescent="0.25">
      <c r="A3711" s="3">
        <v>3708</v>
      </c>
      <c r="B3711" t="s">
        <v>2841</v>
      </c>
      <c r="C3711" t="s">
        <v>2842</v>
      </c>
      <c r="D3711" t="s">
        <v>2681</v>
      </c>
      <c r="E3711" t="s">
        <v>12</v>
      </c>
      <c r="F3711" t="s">
        <v>2843</v>
      </c>
      <c r="G3711" s="1">
        <v>44195</v>
      </c>
      <c r="H3711" s="1">
        <v>44200</v>
      </c>
      <c r="I3711" s="1">
        <v>44564</v>
      </c>
      <c r="J3711" s="966" t="s">
        <v>15744</v>
      </c>
      <c r="K3711" t="s">
        <v>15742</v>
      </c>
      <c r="L3711" t="s">
        <v>15743</v>
      </c>
      <c r="M3711" t="s">
        <v>15741</v>
      </c>
      <c r="N3711" t="s">
        <v>15743</v>
      </c>
    </row>
    <row r="3712" spans="1:14" x14ac:dyDescent="0.25">
      <c r="A3712" s="3">
        <v>3709</v>
      </c>
      <c r="B3712" t="s">
        <v>2841</v>
      </c>
      <c r="C3712" t="s">
        <v>2842</v>
      </c>
      <c r="D3712" t="s">
        <v>2681</v>
      </c>
      <c r="E3712" t="s">
        <v>12</v>
      </c>
      <c r="F3712" t="s">
        <v>2843</v>
      </c>
      <c r="G3712" s="1">
        <v>44195</v>
      </c>
      <c r="H3712" s="1">
        <v>44200</v>
      </c>
      <c r="I3712" s="1">
        <v>44564</v>
      </c>
      <c r="J3712" s="966" t="s">
        <v>15744</v>
      </c>
      <c r="K3712" t="s">
        <v>15742</v>
      </c>
      <c r="L3712" t="s">
        <v>15743</v>
      </c>
      <c r="M3712" t="s">
        <v>15744</v>
      </c>
      <c r="N3712" t="s">
        <v>15743</v>
      </c>
    </row>
    <row r="3713" spans="1:14" x14ac:dyDescent="0.25">
      <c r="A3713" s="3">
        <v>3710</v>
      </c>
      <c r="B3713" t="s">
        <v>2841</v>
      </c>
      <c r="C3713" t="s">
        <v>2842</v>
      </c>
      <c r="D3713" t="s">
        <v>2681</v>
      </c>
      <c r="E3713" t="s">
        <v>12</v>
      </c>
      <c r="F3713" t="s">
        <v>2843</v>
      </c>
      <c r="G3713" s="1">
        <v>44195</v>
      </c>
      <c r="H3713" s="1">
        <v>44200</v>
      </c>
      <c r="I3713" s="1">
        <v>44564</v>
      </c>
      <c r="J3713" s="966" t="s">
        <v>15740</v>
      </c>
      <c r="K3713" t="s">
        <v>15738</v>
      </c>
      <c r="L3713" t="s">
        <v>15739</v>
      </c>
      <c r="M3713" t="s">
        <v>15737</v>
      </c>
      <c r="N3713" t="s">
        <v>15739</v>
      </c>
    </row>
    <row r="3714" spans="1:14" x14ac:dyDescent="0.25">
      <c r="A3714" s="3">
        <v>3711</v>
      </c>
      <c r="B3714" t="s">
        <v>2841</v>
      </c>
      <c r="C3714" t="s">
        <v>2842</v>
      </c>
      <c r="D3714" t="s">
        <v>2681</v>
      </c>
      <c r="E3714" t="s">
        <v>12</v>
      </c>
      <c r="F3714" t="s">
        <v>2843</v>
      </c>
      <c r="G3714" s="1">
        <v>44195</v>
      </c>
      <c r="H3714" s="1">
        <v>44200</v>
      </c>
      <c r="I3714" s="1">
        <v>44564</v>
      </c>
      <c r="J3714" s="966" t="s">
        <v>15740</v>
      </c>
      <c r="K3714" t="s">
        <v>15738</v>
      </c>
      <c r="L3714" t="s">
        <v>15739</v>
      </c>
      <c r="M3714" t="s">
        <v>15740</v>
      </c>
      <c r="N3714" t="s">
        <v>15739</v>
      </c>
    </row>
    <row r="3715" spans="1:14" x14ac:dyDescent="0.25">
      <c r="A3715" s="3">
        <v>3712</v>
      </c>
      <c r="B3715" t="s">
        <v>2841</v>
      </c>
      <c r="C3715" t="s">
        <v>2842</v>
      </c>
      <c r="D3715" t="s">
        <v>2681</v>
      </c>
      <c r="E3715" t="s">
        <v>12</v>
      </c>
      <c r="F3715" t="s">
        <v>2843</v>
      </c>
      <c r="G3715" s="1">
        <v>44195</v>
      </c>
      <c r="H3715" s="1">
        <v>44200</v>
      </c>
      <c r="I3715" s="1">
        <v>44564</v>
      </c>
      <c r="J3715" s="966" t="s">
        <v>15736</v>
      </c>
      <c r="K3715" t="s">
        <v>15734</v>
      </c>
      <c r="L3715" t="s">
        <v>15735</v>
      </c>
      <c r="M3715" t="s">
        <v>15733</v>
      </c>
      <c r="N3715" t="s">
        <v>15735</v>
      </c>
    </row>
    <row r="3716" spans="1:14" x14ac:dyDescent="0.25">
      <c r="A3716" s="3">
        <v>3713</v>
      </c>
      <c r="B3716" t="s">
        <v>2841</v>
      </c>
      <c r="C3716" t="s">
        <v>2842</v>
      </c>
      <c r="D3716" t="s">
        <v>2681</v>
      </c>
      <c r="E3716" t="s">
        <v>12</v>
      </c>
      <c r="F3716" t="s">
        <v>2843</v>
      </c>
      <c r="G3716" s="1">
        <v>44195</v>
      </c>
      <c r="H3716" s="1">
        <v>44200</v>
      </c>
      <c r="I3716" s="1">
        <v>44564</v>
      </c>
      <c r="J3716" s="966" t="s">
        <v>15736</v>
      </c>
      <c r="K3716" t="s">
        <v>15734</v>
      </c>
      <c r="L3716" t="s">
        <v>15735</v>
      </c>
      <c r="M3716" t="s">
        <v>15736</v>
      </c>
      <c r="N3716" t="s">
        <v>15735</v>
      </c>
    </row>
    <row r="3717" spans="1:14" x14ac:dyDescent="0.25">
      <c r="A3717" s="3">
        <v>3714</v>
      </c>
      <c r="B3717" t="s">
        <v>2841</v>
      </c>
      <c r="C3717" t="s">
        <v>2842</v>
      </c>
      <c r="D3717" t="s">
        <v>2681</v>
      </c>
      <c r="E3717" t="s">
        <v>12</v>
      </c>
      <c r="F3717" t="s">
        <v>2843</v>
      </c>
      <c r="G3717" s="1">
        <v>44195</v>
      </c>
      <c r="H3717" s="1">
        <v>44200</v>
      </c>
      <c r="I3717" s="1">
        <v>44564</v>
      </c>
      <c r="J3717" s="966" t="s">
        <v>15732</v>
      </c>
      <c r="K3717" t="s">
        <v>15730</v>
      </c>
      <c r="L3717" t="s">
        <v>15731</v>
      </c>
      <c r="M3717" t="s">
        <v>15729</v>
      </c>
      <c r="N3717" t="s">
        <v>15731</v>
      </c>
    </row>
    <row r="3718" spans="1:14" x14ac:dyDescent="0.25">
      <c r="A3718" s="3">
        <v>3715</v>
      </c>
      <c r="B3718" t="s">
        <v>2841</v>
      </c>
      <c r="C3718" t="s">
        <v>2842</v>
      </c>
      <c r="D3718" t="s">
        <v>2681</v>
      </c>
      <c r="E3718" t="s">
        <v>12</v>
      </c>
      <c r="F3718" t="s">
        <v>2843</v>
      </c>
      <c r="G3718" s="1">
        <v>44195</v>
      </c>
      <c r="H3718" s="1">
        <v>44200</v>
      </c>
      <c r="I3718" s="1">
        <v>44564</v>
      </c>
      <c r="J3718" s="966" t="s">
        <v>15732</v>
      </c>
      <c r="K3718" t="s">
        <v>15730</v>
      </c>
      <c r="L3718" t="s">
        <v>15731</v>
      </c>
      <c r="M3718" t="s">
        <v>15732</v>
      </c>
      <c r="N3718" t="s">
        <v>15731</v>
      </c>
    </row>
    <row r="3719" spans="1:14" x14ac:dyDescent="0.25">
      <c r="A3719" s="3">
        <v>3716</v>
      </c>
      <c r="B3719" t="s">
        <v>2841</v>
      </c>
      <c r="C3719" t="s">
        <v>2842</v>
      </c>
      <c r="D3719" t="s">
        <v>2681</v>
      </c>
      <c r="E3719" t="s">
        <v>12</v>
      </c>
      <c r="F3719" t="s">
        <v>2843</v>
      </c>
      <c r="G3719" s="1">
        <v>44195</v>
      </c>
      <c r="H3719" s="1">
        <v>44200</v>
      </c>
      <c r="I3719" s="1">
        <v>44564</v>
      </c>
      <c r="J3719" s="966" t="s">
        <v>15728</v>
      </c>
      <c r="K3719" t="s">
        <v>15726</v>
      </c>
      <c r="L3719" t="s">
        <v>15727</v>
      </c>
      <c r="M3719" t="s">
        <v>15725</v>
      </c>
      <c r="N3719" t="s">
        <v>15727</v>
      </c>
    </row>
    <row r="3720" spans="1:14" x14ac:dyDescent="0.25">
      <c r="A3720" s="3">
        <v>3717</v>
      </c>
      <c r="B3720" t="s">
        <v>2841</v>
      </c>
      <c r="C3720" t="s">
        <v>2842</v>
      </c>
      <c r="D3720" t="s">
        <v>2681</v>
      </c>
      <c r="E3720" t="s">
        <v>12</v>
      </c>
      <c r="F3720" t="s">
        <v>2843</v>
      </c>
      <c r="G3720" s="1">
        <v>44195</v>
      </c>
      <c r="H3720" s="1">
        <v>44200</v>
      </c>
      <c r="I3720" s="1">
        <v>44564</v>
      </c>
      <c r="J3720" s="966" t="s">
        <v>15728</v>
      </c>
      <c r="K3720" t="s">
        <v>15726</v>
      </c>
      <c r="L3720" t="s">
        <v>15727</v>
      </c>
      <c r="M3720" t="s">
        <v>15728</v>
      </c>
      <c r="N3720" t="s">
        <v>15727</v>
      </c>
    </row>
    <row r="3721" spans="1:14" x14ac:dyDescent="0.25">
      <c r="A3721" s="3">
        <v>3718</v>
      </c>
      <c r="B3721" t="s">
        <v>2841</v>
      </c>
      <c r="C3721" t="s">
        <v>2842</v>
      </c>
      <c r="D3721" t="s">
        <v>2681</v>
      </c>
      <c r="E3721" t="s">
        <v>12</v>
      </c>
      <c r="F3721" t="s">
        <v>2843</v>
      </c>
      <c r="G3721" s="1">
        <v>44195</v>
      </c>
      <c r="H3721" s="1">
        <v>44200</v>
      </c>
      <c r="I3721" s="1">
        <v>44564</v>
      </c>
      <c r="J3721" s="966" t="s">
        <v>15724</v>
      </c>
      <c r="K3721" t="s">
        <v>15722</v>
      </c>
      <c r="L3721" t="s">
        <v>15723</v>
      </c>
      <c r="M3721" t="s">
        <v>15721</v>
      </c>
      <c r="N3721" t="s">
        <v>15723</v>
      </c>
    </row>
    <row r="3722" spans="1:14" x14ac:dyDescent="0.25">
      <c r="A3722" s="3">
        <v>3719</v>
      </c>
      <c r="B3722" t="s">
        <v>2841</v>
      </c>
      <c r="C3722" t="s">
        <v>2842</v>
      </c>
      <c r="D3722" t="s">
        <v>2681</v>
      </c>
      <c r="E3722" t="s">
        <v>12</v>
      </c>
      <c r="F3722" t="s">
        <v>2843</v>
      </c>
      <c r="G3722" s="1">
        <v>44195</v>
      </c>
      <c r="H3722" s="1">
        <v>44200</v>
      </c>
      <c r="I3722" s="1">
        <v>44564</v>
      </c>
      <c r="J3722" s="966" t="s">
        <v>15724</v>
      </c>
      <c r="K3722" t="s">
        <v>15722</v>
      </c>
      <c r="L3722" t="s">
        <v>15723</v>
      </c>
      <c r="M3722" t="s">
        <v>15724</v>
      </c>
      <c r="N3722" t="s">
        <v>15723</v>
      </c>
    </row>
    <row r="3723" spans="1:14" x14ac:dyDescent="0.25">
      <c r="A3723" s="3">
        <v>3720</v>
      </c>
      <c r="B3723" t="s">
        <v>2841</v>
      </c>
      <c r="C3723" t="s">
        <v>2842</v>
      </c>
      <c r="D3723" t="s">
        <v>2681</v>
      </c>
      <c r="E3723" t="s">
        <v>12</v>
      </c>
      <c r="F3723" t="s">
        <v>2843</v>
      </c>
      <c r="G3723" s="1">
        <v>44195</v>
      </c>
      <c r="H3723" s="1">
        <v>44200</v>
      </c>
      <c r="I3723" s="1">
        <v>44564</v>
      </c>
      <c r="J3723" s="966" t="s">
        <v>15720</v>
      </c>
      <c r="K3723" t="s">
        <v>15718</v>
      </c>
      <c r="L3723" t="s">
        <v>15719</v>
      </c>
      <c r="M3723" t="s">
        <v>15717</v>
      </c>
      <c r="N3723" t="s">
        <v>15719</v>
      </c>
    </row>
    <row r="3724" spans="1:14" x14ac:dyDescent="0.25">
      <c r="A3724" s="3">
        <v>3721</v>
      </c>
      <c r="B3724" t="s">
        <v>2841</v>
      </c>
      <c r="C3724" t="s">
        <v>2842</v>
      </c>
      <c r="D3724" t="s">
        <v>2681</v>
      </c>
      <c r="E3724" t="s">
        <v>12</v>
      </c>
      <c r="F3724" t="s">
        <v>2843</v>
      </c>
      <c r="G3724" s="1">
        <v>44195</v>
      </c>
      <c r="H3724" s="1">
        <v>44200</v>
      </c>
      <c r="I3724" s="1">
        <v>44564</v>
      </c>
      <c r="J3724" s="966" t="s">
        <v>15720</v>
      </c>
      <c r="K3724" t="s">
        <v>15718</v>
      </c>
      <c r="L3724" t="s">
        <v>15719</v>
      </c>
      <c r="M3724" t="s">
        <v>15720</v>
      </c>
      <c r="N3724" t="s">
        <v>15719</v>
      </c>
    </row>
    <row r="3725" spans="1:14" x14ac:dyDescent="0.25">
      <c r="A3725" s="3">
        <v>3722</v>
      </c>
      <c r="B3725" t="s">
        <v>2844</v>
      </c>
      <c r="C3725" t="s">
        <v>2845</v>
      </c>
      <c r="D3725" t="s">
        <v>2846</v>
      </c>
      <c r="E3725" t="s">
        <v>12</v>
      </c>
      <c r="F3725" t="s">
        <v>2847</v>
      </c>
      <c r="G3725" s="1">
        <v>44195</v>
      </c>
      <c r="H3725" s="1">
        <v>44206</v>
      </c>
      <c r="I3725" s="1">
        <v>44570</v>
      </c>
      <c r="J3725" s="966" t="s">
        <v>15852</v>
      </c>
      <c r="K3725" t="s">
        <v>15853</v>
      </c>
      <c r="L3725" t="s">
        <v>15854</v>
      </c>
      <c r="M3725" t="s">
        <v>15852</v>
      </c>
      <c r="N3725" t="s">
        <v>15854</v>
      </c>
    </row>
    <row r="3726" spans="1:14" x14ac:dyDescent="0.25">
      <c r="A3726" s="3">
        <v>3723</v>
      </c>
      <c r="B3726" t="s">
        <v>2844</v>
      </c>
      <c r="C3726" t="s">
        <v>2845</v>
      </c>
      <c r="D3726" t="s">
        <v>2846</v>
      </c>
      <c r="E3726" t="s">
        <v>12</v>
      </c>
      <c r="F3726" t="s">
        <v>2847</v>
      </c>
      <c r="G3726" s="1">
        <v>44195</v>
      </c>
      <c r="H3726" s="1">
        <v>44206</v>
      </c>
      <c r="I3726" s="1">
        <v>44570</v>
      </c>
      <c r="J3726" s="966" t="s">
        <v>15852</v>
      </c>
      <c r="K3726" t="s">
        <v>15853</v>
      </c>
      <c r="L3726" t="s">
        <v>15854</v>
      </c>
      <c r="M3726" t="s">
        <v>15852</v>
      </c>
      <c r="N3726" t="s">
        <v>15854</v>
      </c>
    </row>
    <row r="3727" spans="1:14" x14ac:dyDescent="0.25">
      <c r="A3727" s="3">
        <v>3724</v>
      </c>
      <c r="B3727" t="s">
        <v>2844</v>
      </c>
      <c r="C3727" t="s">
        <v>2845</v>
      </c>
      <c r="D3727" t="s">
        <v>2846</v>
      </c>
      <c r="E3727" t="s">
        <v>12</v>
      </c>
      <c r="F3727" t="s">
        <v>2847</v>
      </c>
      <c r="G3727" s="1">
        <v>44195</v>
      </c>
      <c r="H3727" s="1">
        <v>44206</v>
      </c>
      <c r="I3727" s="1">
        <v>44570</v>
      </c>
      <c r="J3727" s="966" t="s">
        <v>15849</v>
      </c>
      <c r="K3727" t="s">
        <v>15850</v>
      </c>
      <c r="L3727" t="s">
        <v>15851</v>
      </c>
      <c r="M3727" t="s">
        <v>15849</v>
      </c>
      <c r="N3727" t="s">
        <v>15851</v>
      </c>
    </row>
    <row r="3728" spans="1:14" x14ac:dyDescent="0.25">
      <c r="A3728" s="3">
        <v>3725</v>
      </c>
      <c r="B3728" t="s">
        <v>2844</v>
      </c>
      <c r="C3728" t="s">
        <v>2845</v>
      </c>
      <c r="D3728" t="s">
        <v>2846</v>
      </c>
      <c r="E3728" t="s">
        <v>12</v>
      </c>
      <c r="F3728" t="s">
        <v>2847</v>
      </c>
      <c r="G3728" s="1">
        <v>44195</v>
      </c>
      <c r="H3728" s="1">
        <v>44206</v>
      </c>
      <c r="I3728" s="1">
        <v>44570</v>
      </c>
      <c r="J3728" s="966" t="s">
        <v>15849</v>
      </c>
      <c r="K3728" t="s">
        <v>15850</v>
      </c>
      <c r="L3728" t="s">
        <v>15851</v>
      </c>
      <c r="M3728" t="s">
        <v>15849</v>
      </c>
      <c r="N3728" t="s">
        <v>15851</v>
      </c>
    </row>
    <row r="3729" spans="1:14" x14ac:dyDescent="0.25">
      <c r="A3729" s="3">
        <v>3726</v>
      </c>
      <c r="B3729" t="s">
        <v>2844</v>
      </c>
      <c r="C3729" t="s">
        <v>2845</v>
      </c>
      <c r="D3729" t="s">
        <v>2846</v>
      </c>
      <c r="E3729" t="s">
        <v>12</v>
      </c>
      <c r="F3729" t="s">
        <v>2847</v>
      </c>
      <c r="G3729" s="1">
        <v>44195</v>
      </c>
      <c r="H3729" s="1">
        <v>44206</v>
      </c>
      <c r="I3729" s="1">
        <v>44570</v>
      </c>
      <c r="J3729" s="966" t="s">
        <v>15846</v>
      </c>
      <c r="K3729" t="s">
        <v>15847</v>
      </c>
      <c r="L3729" t="s">
        <v>15848</v>
      </c>
      <c r="M3729" t="s">
        <v>15846</v>
      </c>
      <c r="N3729" t="s">
        <v>15848</v>
      </c>
    </row>
    <row r="3730" spans="1:14" x14ac:dyDescent="0.25">
      <c r="A3730" s="3">
        <v>3727</v>
      </c>
      <c r="B3730" t="s">
        <v>2844</v>
      </c>
      <c r="C3730" t="s">
        <v>2845</v>
      </c>
      <c r="D3730" t="s">
        <v>2846</v>
      </c>
      <c r="E3730" t="s">
        <v>12</v>
      </c>
      <c r="F3730" t="s">
        <v>2847</v>
      </c>
      <c r="G3730" s="1">
        <v>44195</v>
      </c>
      <c r="H3730" s="1">
        <v>44206</v>
      </c>
      <c r="I3730" s="1">
        <v>44570</v>
      </c>
      <c r="J3730" s="966" t="s">
        <v>15846</v>
      </c>
      <c r="K3730" t="s">
        <v>15847</v>
      </c>
      <c r="L3730" t="s">
        <v>15848</v>
      </c>
      <c r="M3730" t="s">
        <v>15846</v>
      </c>
      <c r="N3730" t="s">
        <v>15848</v>
      </c>
    </row>
    <row r="3731" spans="1:14" x14ac:dyDescent="0.25">
      <c r="A3731" s="3">
        <v>3728</v>
      </c>
      <c r="B3731" t="s">
        <v>2844</v>
      </c>
      <c r="C3731" t="s">
        <v>2845</v>
      </c>
      <c r="D3731" t="s">
        <v>2846</v>
      </c>
      <c r="E3731" t="s">
        <v>12</v>
      </c>
      <c r="F3731" t="s">
        <v>2847</v>
      </c>
      <c r="G3731" s="1">
        <v>44195</v>
      </c>
      <c r="H3731" s="1">
        <v>44206</v>
      </c>
      <c r="I3731" s="1">
        <v>44570</v>
      </c>
      <c r="J3731" s="966" t="s">
        <v>15843</v>
      </c>
      <c r="K3731" t="s">
        <v>15844</v>
      </c>
      <c r="L3731" t="s">
        <v>15845</v>
      </c>
      <c r="M3731" t="s">
        <v>15843</v>
      </c>
      <c r="N3731" t="s">
        <v>15845</v>
      </c>
    </row>
    <row r="3732" spans="1:14" x14ac:dyDescent="0.25">
      <c r="A3732" s="3">
        <v>3729</v>
      </c>
      <c r="B3732" t="s">
        <v>2844</v>
      </c>
      <c r="C3732" t="s">
        <v>2845</v>
      </c>
      <c r="D3732" t="s">
        <v>2846</v>
      </c>
      <c r="E3732" t="s">
        <v>12</v>
      </c>
      <c r="F3732" t="s">
        <v>2847</v>
      </c>
      <c r="G3732" s="1">
        <v>44195</v>
      </c>
      <c r="H3732" s="1">
        <v>44206</v>
      </c>
      <c r="I3732" s="1">
        <v>44570</v>
      </c>
      <c r="J3732" s="966" t="s">
        <v>15843</v>
      </c>
      <c r="K3732" t="s">
        <v>15844</v>
      </c>
      <c r="L3732" t="s">
        <v>15845</v>
      </c>
      <c r="M3732" t="s">
        <v>15843</v>
      </c>
      <c r="N3732" t="s">
        <v>15845</v>
      </c>
    </row>
    <row r="3733" spans="1:14" x14ac:dyDescent="0.25">
      <c r="A3733" s="3">
        <v>3730</v>
      </c>
      <c r="B3733" t="s">
        <v>2844</v>
      </c>
      <c r="C3733" t="s">
        <v>2845</v>
      </c>
      <c r="D3733" t="s">
        <v>2846</v>
      </c>
      <c r="E3733" t="s">
        <v>12</v>
      </c>
      <c r="F3733" t="s">
        <v>2847</v>
      </c>
      <c r="G3733" s="1">
        <v>44195</v>
      </c>
      <c r="H3733" s="1">
        <v>44206</v>
      </c>
      <c r="I3733" s="1">
        <v>44570</v>
      </c>
      <c r="J3733" s="966" t="s">
        <v>15840</v>
      </c>
      <c r="K3733" t="s">
        <v>15841</v>
      </c>
      <c r="L3733" t="s">
        <v>15842</v>
      </c>
      <c r="M3733" t="s">
        <v>15840</v>
      </c>
      <c r="N3733" t="s">
        <v>15842</v>
      </c>
    </row>
    <row r="3734" spans="1:14" x14ac:dyDescent="0.25">
      <c r="A3734" s="3">
        <v>3731</v>
      </c>
      <c r="B3734" t="s">
        <v>2844</v>
      </c>
      <c r="C3734" t="s">
        <v>2845</v>
      </c>
      <c r="D3734" t="s">
        <v>2846</v>
      </c>
      <c r="E3734" t="s">
        <v>12</v>
      </c>
      <c r="F3734" t="s">
        <v>2847</v>
      </c>
      <c r="G3734" s="1">
        <v>44195</v>
      </c>
      <c r="H3734" s="1">
        <v>44206</v>
      </c>
      <c r="I3734" s="1">
        <v>44570</v>
      </c>
      <c r="J3734" s="966" t="s">
        <v>15840</v>
      </c>
      <c r="K3734" t="s">
        <v>15841</v>
      </c>
      <c r="L3734" t="s">
        <v>15842</v>
      </c>
      <c r="M3734" t="s">
        <v>15840</v>
      </c>
      <c r="N3734" t="s">
        <v>15842</v>
      </c>
    </row>
    <row r="3735" spans="1:14" x14ac:dyDescent="0.25">
      <c r="A3735" s="3">
        <v>3732</v>
      </c>
      <c r="B3735" t="s">
        <v>2844</v>
      </c>
      <c r="C3735" t="s">
        <v>2845</v>
      </c>
      <c r="D3735" t="s">
        <v>2846</v>
      </c>
      <c r="E3735" t="s">
        <v>12</v>
      </c>
      <c r="F3735" t="s">
        <v>2847</v>
      </c>
      <c r="G3735" s="1">
        <v>44195</v>
      </c>
      <c r="H3735" s="1">
        <v>44206</v>
      </c>
      <c r="I3735" s="1">
        <v>44570</v>
      </c>
      <c r="J3735" s="966" t="s">
        <v>15837</v>
      </c>
      <c r="K3735" t="s">
        <v>15838</v>
      </c>
      <c r="L3735" t="s">
        <v>15839</v>
      </c>
      <c r="M3735" t="s">
        <v>15837</v>
      </c>
      <c r="N3735" t="s">
        <v>15839</v>
      </c>
    </row>
    <row r="3736" spans="1:14" x14ac:dyDescent="0.25">
      <c r="A3736" s="3">
        <v>3733</v>
      </c>
      <c r="B3736" t="s">
        <v>2844</v>
      </c>
      <c r="C3736" t="s">
        <v>2845</v>
      </c>
      <c r="D3736" t="s">
        <v>2846</v>
      </c>
      <c r="E3736" t="s">
        <v>12</v>
      </c>
      <c r="F3736" t="s">
        <v>2847</v>
      </c>
      <c r="G3736" s="1">
        <v>44195</v>
      </c>
      <c r="H3736" s="1">
        <v>44206</v>
      </c>
      <c r="I3736" s="1">
        <v>44570</v>
      </c>
      <c r="J3736" s="966" t="s">
        <v>15837</v>
      </c>
      <c r="K3736" t="s">
        <v>15838</v>
      </c>
      <c r="L3736" t="s">
        <v>15839</v>
      </c>
      <c r="M3736" t="s">
        <v>15837</v>
      </c>
      <c r="N3736" t="s">
        <v>15839</v>
      </c>
    </row>
    <row r="3737" spans="1:14" x14ac:dyDescent="0.25">
      <c r="A3737" s="3">
        <v>3734</v>
      </c>
      <c r="B3737" t="s">
        <v>2844</v>
      </c>
      <c r="C3737" t="s">
        <v>2845</v>
      </c>
      <c r="D3737" t="s">
        <v>2846</v>
      </c>
      <c r="E3737" t="s">
        <v>12</v>
      </c>
      <c r="F3737" t="s">
        <v>2847</v>
      </c>
      <c r="G3737" s="1">
        <v>44195</v>
      </c>
      <c r="H3737" s="1">
        <v>44206</v>
      </c>
      <c r="I3737" s="1">
        <v>44570</v>
      </c>
      <c r="J3737" s="966" t="s">
        <v>15834</v>
      </c>
      <c r="K3737" t="s">
        <v>15835</v>
      </c>
      <c r="L3737" t="s">
        <v>15836</v>
      </c>
      <c r="M3737" t="s">
        <v>15834</v>
      </c>
      <c r="N3737" t="s">
        <v>15836</v>
      </c>
    </row>
    <row r="3738" spans="1:14" x14ac:dyDescent="0.25">
      <c r="A3738" s="3">
        <v>3735</v>
      </c>
      <c r="B3738" t="s">
        <v>2844</v>
      </c>
      <c r="C3738" t="s">
        <v>2845</v>
      </c>
      <c r="D3738" t="s">
        <v>2846</v>
      </c>
      <c r="E3738" t="s">
        <v>12</v>
      </c>
      <c r="F3738" t="s">
        <v>2847</v>
      </c>
      <c r="G3738" s="1">
        <v>44195</v>
      </c>
      <c r="H3738" s="1">
        <v>44206</v>
      </c>
      <c r="I3738" s="1">
        <v>44570</v>
      </c>
      <c r="J3738" s="966" t="s">
        <v>15834</v>
      </c>
      <c r="K3738" t="s">
        <v>15835</v>
      </c>
      <c r="L3738" t="s">
        <v>15836</v>
      </c>
      <c r="M3738" t="s">
        <v>15834</v>
      </c>
      <c r="N3738" t="s">
        <v>15836</v>
      </c>
    </row>
    <row r="3739" spans="1:14" x14ac:dyDescent="0.25">
      <c r="A3739" s="3">
        <v>3736</v>
      </c>
      <c r="B3739" t="s">
        <v>2844</v>
      </c>
      <c r="C3739" t="s">
        <v>2845</v>
      </c>
      <c r="D3739" t="s">
        <v>2846</v>
      </c>
      <c r="E3739" t="s">
        <v>12</v>
      </c>
      <c r="F3739" t="s">
        <v>2847</v>
      </c>
      <c r="G3739" s="1">
        <v>44195</v>
      </c>
      <c r="H3739" s="1">
        <v>44206</v>
      </c>
      <c r="I3739" s="1">
        <v>44570</v>
      </c>
      <c r="J3739" s="966" t="s">
        <v>15831</v>
      </c>
      <c r="K3739" t="s">
        <v>15832</v>
      </c>
      <c r="L3739" t="s">
        <v>15833</v>
      </c>
      <c r="M3739" t="s">
        <v>15831</v>
      </c>
      <c r="N3739" t="s">
        <v>15833</v>
      </c>
    </row>
    <row r="3740" spans="1:14" x14ac:dyDescent="0.25">
      <c r="A3740" s="3">
        <v>3737</v>
      </c>
      <c r="B3740" t="s">
        <v>2844</v>
      </c>
      <c r="C3740" t="s">
        <v>2845</v>
      </c>
      <c r="D3740" t="s">
        <v>2846</v>
      </c>
      <c r="E3740" t="s">
        <v>12</v>
      </c>
      <c r="F3740" t="s">
        <v>2847</v>
      </c>
      <c r="G3740" s="1">
        <v>44195</v>
      </c>
      <c r="H3740" s="1">
        <v>44206</v>
      </c>
      <c r="I3740" s="1">
        <v>44570</v>
      </c>
      <c r="J3740" s="966" t="s">
        <v>15831</v>
      </c>
      <c r="K3740" t="s">
        <v>15832</v>
      </c>
      <c r="L3740" t="s">
        <v>15833</v>
      </c>
      <c r="M3740" t="s">
        <v>15831</v>
      </c>
      <c r="N3740" t="s">
        <v>15833</v>
      </c>
    </row>
    <row r="3741" spans="1:14" x14ac:dyDescent="0.25">
      <c r="A3741" s="3">
        <v>3738</v>
      </c>
      <c r="B3741" t="s">
        <v>2844</v>
      </c>
      <c r="C3741" t="s">
        <v>2845</v>
      </c>
      <c r="D3741" t="s">
        <v>2846</v>
      </c>
      <c r="E3741" t="s">
        <v>12</v>
      </c>
      <c r="F3741" t="s">
        <v>2847</v>
      </c>
      <c r="G3741" s="1">
        <v>44195</v>
      </c>
      <c r="H3741" s="1">
        <v>44206</v>
      </c>
      <c r="I3741" s="1">
        <v>44570</v>
      </c>
      <c r="J3741" s="966" t="s">
        <v>15828</v>
      </c>
      <c r="K3741" t="s">
        <v>15829</v>
      </c>
      <c r="L3741" t="s">
        <v>15830</v>
      </c>
      <c r="M3741" t="s">
        <v>15828</v>
      </c>
      <c r="N3741" t="s">
        <v>15830</v>
      </c>
    </row>
    <row r="3742" spans="1:14" x14ac:dyDescent="0.25">
      <c r="A3742" s="3">
        <v>3739</v>
      </c>
      <c r="B3742" t="s">
        <v>2844</v>
      </c>
      <c r="C3742" t="s">
        <v>2845</v>
      </c>
      <c r="D3742" t="s">
        <v>2846</v>
      </c>
      <c r="E3742" t="s">
        <v>12</v>
      </c>
      <c r="F3742" t="s">
        <v>2847</v>
      </c>
      <c r="G3742" s="1">
        <v>44195</v>
      </c>
      <c r="H3742" s="1">
        <v>44206</v>
      </c>
      <c r="I3742" s="1">
        <v>44570</v>
      </c>
      <c r="J3742" s="966" t="s">
        <v>15828</v>
      </c>
      <c r="K3742" t="s">
        <v>15829</v>
      </c>
      <c r="L3742" t="s">
        <v>15830</v>
      </c>
      <c r="M3742" t="s">
        <v>15828</v>
      </c>
      <c r="N3742" t="s">
        <v>15830</v>
      </c>
    </row>
    <row r="3743" spans="1:14" x14ac:dyDescent="0.25">
      <c r="A3743" s="3">
        <v>3740</v>
      </c>
      <c r="B3743" t="s">
        <v>2844</v>
      </c>
      <c r="C3743" t="s">
        <v>2845</v>
      </c>
      <c r="D3743" t="s">
        <v>2846</v>
      </c>
      <c r="E3743" t="s">
        <v>12</v>
      </c>
      <c r="F3743" t="s">
        <v>2847</v>
      </c>
      <c r="G3743" s="1">
        <v>44195</v>
      </c>
      <c r="H3743" s="1">
        <v>44206</v>
      </c>
      <c r="I3743" s="1">
        <v>44570</v>
      </c>
      <c r="J3743" s="966" t="s">
        <v>15825</v>
      </c>
      <c r="K3743" t="s">
        <v>15826</v>
      </c>
      <c r="L3743" t="s">
        <v>15827</v>
      </c>
      <c r="M3743" t="s">
        <v>15825</v>
      </c>
      <c r="N3743" t="s">
        <v>15827</v>
      </c>
    </row>
    <row r="3744" spans="1:14" x14ac:dyDescent="0.25">
      <c r="A3744" s="3">
        <v>3741</v>
      </c>
      <c r="B3744" t="s">
        <v>2844</v>
      </c>
      <c r="C3744" t="s">
        <v>2845</v>
      </c>
      <c r="D3744" t="s">
        <v>2846</v>
      </c>
      <c r="E3744" t="s">
        <v>12</v>
      </c>
      <c r="F3744" t="s">
        <v>2847</v>
      </c>
      <c r="G3744" s="1">
        <v>44195</v>
      </c>
      <c r="H3744" s="1">
        <v>44206</v>
      </c>
      <c r="I3744" s="1">
        <v>44570</v>
      </c>
      <c r="J3744" s="966" t="s">
        <v>15825</v>
      </c>
      <c r="K3744" t="s">
        <v>15826</v>
      </c>
      <c r="L3744" t="s">
        <v>15827</v>
      </c>
      <c r="M3744" t="s">
        <v>15825</v>
      </c>
      <c r="N3744" t="s">
        <v>15827</v>
      </c>
    </row>
    <row r="3745" spans="1:14" x14ac:dyDescent="0.25">
      <c r="A3745" s="3">
        <v>3742</v>
      </c>
      <c r="B3745" t="s">
        <v>2844</v>
      </c>
      <c r="C3745" t="s">
        <v>2845</v>
      </c>
      <c r="D3745" t="s">
        <v>2846</v>
      </c>
      <c r="E3745" t="s">
        <v>12</v>
      </c>
      <c r="F3745" t="s">
        <v>2847</v>
      </c>
      <c r="G3745" s="1">
        <v>44195</v>
      </c>
      <c r="H3745" s="1">
        <v>44206</v>
      </c>
      <c r="I3745" s="1">
        <v>44570</v>
      </c>
      <c r="J3745" s="966" t="s">
        <v>15822</v>
      </c>
      <c r="K3745" t="s">
        <v>15823</v>
      </c>
      <c r="L3745" t="s">
        <v>15824</v>
      </c>
      <c r="M3745" t="s">
        <v>15822</v>
      </c>
      <c r="N3745" t="s">
        <v>15824</v>
      </c>
    </row>
    <row r="3746" spans="1:14" x14ac:dyDescent="0.25">
      <c r="A3746" s="3">
        <v>3743</v>
      </c>
      <c r="B3746" t="s">
        <v>2844</v>
      </c>
      <c r="C3746" t="s">
        <v>2845</v>
      </c>
      <c r="D3746" t="s">
        <v>2846</v>
      </c>
      <c r="E3746" t="s">
        <v>12</v>
      </c>
      <c r="F3746" t="s">
        <v>2847</v>
      </c>
      <c r="G3746" s="1">
        <v>44195</v>
      </c>
      <c r="H3746" s="1">
        <v>44206</v>
      </c>
      <c r="I3746" s="1">
        <v>44570</v>
      </c>
      <c r="J3746" s="966" t="s">
        <v>15822</v>
      </c>
      <c r="K3746" t="s">
        <v>15823</v>
      </c>
      <c r="L3746" t="s">
        <v>15824</v>
      </c>
      <c r="M3746" t="s">
        <v>15822</v>
      </c>
      <c r="N3746" t="s">
        <v>15824</v>
      </c>
    </row>
    <row r="3747" spans="1:14" x14ac:dyDescent="0.25">
      <c r="A3747" s="3">
        <v>3744</v>
      </c>
      <c r="B3747" t="s">
        <v>2844</v>
      </c>
      <c r="C3747" t="s">
        <v>2845</v>
      </c>
      <c r="D3747" t="s">
        <v>2846</v>
      </c>
      <c r="E3747" t="s">
        <v>12</v>
      </c>
      <c r="F3747" t="s">
        <v>2847</v>
      </c>
      <c r="G3747" s="1">
        <v>44195</v>
      </c>
      <c r="H3747" s="1">
        <v>44206</v>
      </c>
      <c r="I3747" s="1">
        <v>44570</v>
      </c>
      <c r="J3747" s="966" t="s">
        <v>15819</v>
      </c>
      <c r="K3747" t="s">
        <v>15820</v>
      </c>
      <c r="L3747" t="s">
        <v>15821</v>
      </c>
      <c r="M3747" t="s">
        <v>15819</v>
      </c>
      <c r="N3747" t="s">
        <v>15821</v>
      </c>
    </row>
    <row r="3748" spans="1:14" x14ac:dyDescent="0.25">
      <c r="A3748" s="3">
        <v>3745</v>
      </c>
      <c r="B3748" t="s">
        <v>2844</v>
      </c>
      <c r="C3748" t="s">
        <v>2845</v>
      </c>
      <c r="D3748" t="s">
        <v>2846</v>
      </c>
      <c r="E3748" t="s">
        <v>12</v>
      </c>
      <c r="F3748" t="s">
        <v>2847</v>
      </c>
      <c r="G3748" s="1">
        <v>44195</v>
      </c>
      <c r="H3748" s="1">
        <v>44206</v>
      </c>
      <c r="I3748" s="1">
        <v>44570</v>
      </c>
      <c r="J3748" s="966" t="s">
        <v>15819</v>
      </c>
      <c r="K3748" t="s">
        <v>15820</v>
      </c>
      <c r="L3748" t="s">
        <v>15821</v>
      </c>
      <c r="M3748" t="s">
        <v>15819</v>
      </c>
      <c r="N3748" t="s">
        <v>15821</v>
      </c>
    </row>
    <row r="3749" spans="1:14" x14ac:dyDescent="0.25">
      <c r="A3749" s="3">
        <v>3746</v>
      </c>
      <c r="B3749" t="s">
        <v>2848</v>
      </c>
      <c r="C3749" t="s">
        <v>2849</v>
      </c>
      <c r="D3749" t="s">
        <v>2850</v>
      </c>
      <c r="E3749" t="s">
        <v>12</v>
      </c>
      <c r="F3749" t="s">
        <v>2851</v>
      </c>
      <c r="G3749" s="1">
        <v>44195</v>
      </c>
      <c r="H3749" s="1">
        <v>44211</v>
      </c>
      <c r="I3749" s="1">
        <v>44575</v>
      </c>
      <c r="J3749" s="966" t="s">
        <v>16023</v>
      </c>
      <c r="K3749" t="s">
        <v>16021</v>
      </c>
      <c r="L3749" t="s">
        <v>16022</v>
      </c>
      <c r="M3749" t="s">
        <v>16020</v>
      </c>
      <c r="N3749" t="s">
        <v>16022</v>
      </c>
    </row>
    <row r="3750" spans="1:14" x14ac:dyDescent="0.25">
      <c r="A3750" s="3">
        <v>3747</v>
      </c>
      <c r="B3750" t="s">
        <v>2848</v>
      </c>
      <c r="C3750" t="s">
        <v>2849</v>
      </c>
      <c r="D3750" t="s">
        <v>2850</v>
      </c>
      <c r="E3750" t="s">
        <v>12</v>
      </c>
      <c r="F3750" t="s">
        <v>2851</v>
      </c>
      <c r="G3750" s="1">
        <v>44195</v>
      </c>
      <c r="H3750" s="1">
        <v>44211</v>
      </c>
      <c r="I3750" s="1">
        <v>44575</v>
      </c>
      <c r="J3750" s="966" t="s">
        <v>16023</v>
      </c>
      <c r="K3750" t="s">
        <v>16021</v>
      </c>
      <c r="L3750" t="s">
        <v>16022</v>
      </c>
      <c r="M3750" t="s">
        <v>16023</v>
      </c>
      <c r="N3750" t="s">
        <v>16022</v>
      </c>
    </row>
    <row r="3751" spans="1:14" x14ac:dyDescent="0.25">
      <c r="A3751" s="3">
        <v>3748</v>
      </c>
      <c r="B3751" t="s">
        <v>2848</v>
      </c>
      <c r="C3751" t="s">
        <v>2849</v>
      </c>
      <c r="D3751" t="s">
        <v>2850</v>
      </c>
      <c r="E3751" t="s">
        <v>12</v>
      </c>
      <c r="F3751" t="s">
        <v>2851</v>
      </c>
      <c r="G3751" s="1">
        <v>44195</v>
      </c>
      <c r="H3751" s="1">
        <v>44211</v>
      </c>
      <c r="I3751" s="1">
        <v>44575</v>
      </c>
      <c r="J3751" s="966" t="s">
        <v>16017</v>
      </c>
      <c r="K3751" t="s">
        <v>16018</v>
      </c>
      <c r="L3751" t="s">
        <v>16019</v>
      </c>
      <c r="M3751" t="s">
        <v>16017</v>
      </c>
      <c r="N3751" t="s">
        <v>16019</v>
      </c>
    </row>
    <row r="3752" spans="1:14" x14ac:dyDescent="0.25">
      <c r="A3752" s="3">
        <v>3749</v>
      </c>
      <c r="B3752" t="s">
        <v>2848</v>
      </c>
      <c r="C3752" t="s">
        <v>2849</v>
      </c>
      <c r="D3752" t="s">
        <v>2850</v>
      </c>
      <c r="E3752" t="s">
        <v>12</v>
      </c>
      <c r="F3752" t="s">
        <v>2851</v>
      </c>
      <c r="G3752" s="1">
        <v>44195</v>
      </c>
      <c r="H3752" s="1">
        <v>44211</v>
      </c>
      <c r="I3752" s="1">
        <v>44575</v>
      </c>
      <c r="J3752" s="966" t="s">
        <v>16017</v>
      </c>
      <c r="K3752" t="s">
        <v>16018</v>
      </c>
      <c r="L3752" t="s">
        <v>16019</v>
      </c>
      <c r="M3752" t="s">
        <v>16017</v>
      </c>
      <c r="N3752" t="s">
        <v>16019</v>
      </c>
    </row>
    <row r="3753" spans="1:14" x14ac:dyDescent="0.25">
      <c r="A3753" s="3">
        <v>3750</v>
      </c>
      <c r="B3753" t="s">
        <v>2848</v>
      </c>
      <c r="C3753" t="s">
        <v>2849</v>
      </c>
      <c r="D3753" t="s">
        <v>2850</v>
      </c>
      <c r="E3753" t="s">
        <v>12</v>
      </c>
      <c r="F3753" t="s">
        <v>2851</v>
      </c>
      <c r="G3753" s="1">
        <v>44195</v>
      </c>
      <c r="H3753" s="1">
        <v>44211</v>
      </c>
      <c r="I3753" s="1">
        <v>44575</v>
      </c>
      <c r="J3753" s="966" t="s">
        <v>16016</v>
      </c>
      <c r="K3753" t="s">
        <v>16014</v>
      </c>
      <c r="L3753" t="s">
        <v>16015</v>
      </c>
      <c r="M3753" t="s">
        <v>16013</v>
      </c>
      <c r="N3753" t="s">
        <v>16015</v>
      </c>
    </row>
    <row r="3754" spans="1:14" x14ac:dyDescent="0.25">
      <c r="A3754" s="3">
        <v>3751</v>
      </c>
      <c r="B3754" t="s">
        <v>2848</v>
      </c>
      <c r="C3754" t="s">
        <v>2849</v>
      </c>
      <c r="D3754" t="s">
        <v>2850</v>
      </c>
      <c r="E3754" t="s">
        <v>12</v>
      </c>
      <c r="F3754" t="s">
        <v>2851</v>
      </c>
      <c r="G3754" s="1">
        <v>44195</v>
      </c>
      <c r="H3754" s="1">
        <v>44211</v>
      </c>
      <c r="I3754" s="1">
        <v>44575</v>
      </c>
      <c r="J3754" s="966" t="s">
        <v>16016</v>
      </c>
      <c r="K3754" t="s">
        <v>16014</v>
      </c>
      <c r="L3754" t="s">
        <v>16015</v>
      </c>
      <c r="M3754" t="s">
        <v>16016</v>
      </c>
      <c r="N3754" t="s">
        <v>16015</v>
      </c>
    </row>
    <row r="3755" spans="1:14" x14ac:dyDescent="0.25">
      <c r="A3755" s="3">
        <v>3752</v>
      </c>
      <c r="B3755" t="s">
        <v>2848</v>
      </c>
      <c r="C3755" t="s">
        <v>2849</v>
      </c>
      <c r="D3755" t="s">
        <v>2850</v>
      </c>
      <c r="E3755" t="s">
        <v>12</v>
      </c>
      <c r="F3755" t="s">
        <v>2851</v>
      </c>
      <c r="G3755" s="1">
        <v>44195</v>
      </c>
      <c r="H3755" s="1">
        <v>44211</v>
      </c>
      <c r="I3755" s="1">
        <v>44575</v>
      </c>
      <c r="J3755" s="966" t="s">
        <v>16012</v>
      </c>
      <c r="K3755" t="s">
        <v>16010</v>
      </c>
      <c r="L3755" t="s">
        <v>16011</v>
      </c>
      <c r="M3755" t="s">
        <v>16009</v>
      </c>
      <c r="N3755" t="s">
        <v>16011</v>
      </c>
    </row>
    <row r="3756" spans="1:14" x14ac:dyDescent="0.25">
      <c r="A3756" s="3">
        <v>3753</v>
      </c>
      <c r="B3756" t="s">
        <v>2848</v>
      </c>
      <c r="C3756" t="s">
        <v>2849</v>
      </c>
      <c r="D3756" t="s">
        <v>2850</v>
      </c>
      <c r="E3756" t="s">
        <v>12</v>
      </c>
      <c r="F3756" t="s">
        <v>2851</v>
      </c>
      <c r="G3756" s="1">
        <v>44195</v>
      </c>
      <c r="H3756" s="1">
        <v>44211</v>
      </c>
      <c r="I3756" s="1">
        <v>44575</v>
      </c>
      <c r="J3756" s="966" t="s">
        <v>16012</v>
      </c>
      <c r="K3756" t="s">
        <v>16010</v>
      </c>
      <c r="L3756" t="s">
        <v>16011</v>
      </c>
      <c r="M3756" t="s">
        <v>16012</v>
      </c>
      <c r="N3756" t="s">
        <v>16011</v>
      </c>
    </row>
    <row r="3757" spans="1:14" x14ac:dyDescent="0.25">
      <c r="A3757" s="3">
        <v>3754</v>
      </c>
      <c r="B3757" t="s">
        <v>2848</v>
      </c>
      <c r="C3757" t="s">
        <v>2849</v>
      </c>
      <c r="D3757" t="s">
        <v>2850</v>
      </c>
      <c r="E3757" t="s">
        <v>12</v>
      </c>
      <c r="F3757" t="s">
        <v>2851</v>
      </c>
      <c r="G3757" s="1">
        <v>44195</v>
      </c>
      <c r="H3757" s="1">
        <v>44211</v>
      </c>
      <c r="I3757" s="1">
        <v>44575</v>
      </c>
      <c r="J3757" s="966" t="s">
        <v>16005</v>
      </c>
      <c r="K3757" t="s">
        <v>16003</v>
      </c>
      <c r="L3757" t="s">
        <v>16004</v>
      </c>
      <c r="M3757" t="s">
        <v>16002</v>
      </c>
      <c r="N3757" t="s">
        <v>16004</v>
      </c>
    </row>
    <row r="3758" spans="1:14" x14ac:dyDescent="0.25">
      <c r="A3758" s="3">
        <v>3755</v>
      </c>
      <c r="B3758" t="s">
        <v>2848</v>
      </c>
      <c r="C3758" t="s">
        <v>2849</v>
      </c>
      <c r="D3758" t="s">
        <v>2850</v>
      </c>
      <c r="E3758" t="s">
        <v>12</v>
      </c>
      <c r="F3758" t="s">
        <v>2851</v>
      </c>
      <c r="G3758" s="1">
        <v>44195</v>
      </c>
      <c r="H3758" s="1">
        <v>44211</v>
      </c>
      <c r="I3758" s="1">
        <v>44575</v>
      </c>
      <c r="J3758" s="966" t="s">
        <v>16005</v>
      </c>
      <c r="K3758" t="s">
        <v>16003</v>
      </c>
      <c r="L3758" t="s">
        <v>16004</v>
      </c>
      <c r="M3758" t="s">
        <v>16005</v>
      </c>
      <c r="N3758" t="s">
        <v>16004</v>
      </c>
    </row>
    <row r="3759" spans="1:14" x14ac:dyDescent="0.25">
      <c r="A3759" s="3">
        <v>3756</v>
      </c>
      <c r="B3759" t="s">
        <v>2848</v>
      </c>
      <c r="C3759" t="s">
        <v>2849</v>
      </c>
      <c r="D3759" t="s">
        <v>2850</v>
      </c>
      <c r="E3759" t="s">
        <v>12</v>
      </c>
      <c r="F3759" t="s">
        <v>2851</v>
      </c>
      <c r="G3759" s="1">
        <v>44195</v>
      </c>
      <c r="H3759" s="1">
        <v>44211</v>
      </c>
      <c r="I3759" s="1">
        <v>44575</v>
      </c>
      <c r="J3759" s="966" t="s">
        <v>16001</v>
      </c>
      <c r="K3759" t="s">
        <v>15999</v>
      </c>
      <c r="L3759" t="s">
        <v>16000</v>
      </c>
      <c r="M3759" t="s">
        <v>15998</v>
      </c>
      <c r="N3759" t="s">
        <v>16000</v>
      </c>
    </row>
    <row r="3760" spans="1:14" x14ac:dyDescent="0.25">
      <c r="A3760" s="3">
        <v>3757</v>
      </c>
      <c r="B3760" t="s">
        <v>2848</v>
      </c>
      <c r="C3760" t="s">
        <v>2849</v>
      </c>
      <c r="D3760" t="s">
        <v>2850</v>
      </c>
      <c r="E3760" t="s">
        <v>12</v>
      </c>
      <c r="F3760" t="s">
        <v>2851</v>
      </c>
      <c r="G3760" s="1">
        <v>44195</v>
      </c>
      <c r="H3760" s="1">
        <v>44211</v>
      </c>
      <c r="I3760" s="1">
        <v>44575</v>
      </c>
      <c r="J3760" s="966" t="s">
        <v>16001</v>
      </c>
      <c r="K3760" t="s">
        <v>15999</v>
      </c>
      <c r="L3760" t="s">
        <v>16000</v>
      </c>
      <c r="M3760" t="s">
        <v>16001</v>
      </c>
      <c r="N3760" t="s">
        <v>16000</v>
      </c>
    </row>
    <row r="3761" spans="1:14" x14ac:dyDescent="0.25">
      <c r="A3761" s="3">
        <v>3758</v>
      </c>
      <c r="B3761" t="s">
        <v>2848</v>
      </c>
      <c r="C3761" t="s">
        <v>2849</v>
      </c>
      <c r="D3761" t="s">
        <v>2850</v>
      </c>
      <c r="E3761" t="s">
        <v>12</v>
      </c>
      <c r="F3761" t="s">
        <v>2851</v>
      </c>
      <c r="G3761" s="1">
        <v>44195</v>
      </c>
      <c r="H3761" s="1">
        <v>44211</v>
      </c>
      <c r="I3761" s="1">
        <v>44575</v>
      </c>
      <c r="J3761" s="966" t="s">
        <v>15991</v>
      </c>
      <c r="K3761" t="s">
        <v>15989</v>
      </c>
      <c r="L3761" t="s">
        <v>15990</v>
      </c>
      <c r="M3761" t="s">
        <v>15988</v>
      </c>
      <c r="N3761" t="s">
        <v>15990</v>
      </c>
    </row>
    <row r="3762" spans="1:14" x14ac:dyDescent="0.25">
      <c r="A3762" s="3">
        <v>3759</v>
      </c>
      <c r="B3762" t="s">
        <v>2848</v>
      </c>
      <c r="C3762" t="s">
        <v>2849</v>
      </c>
      <c r="D3762" t="s">
        <v>2850</v>
      </c>
      <c r="E3762" t="s">
        <v>12</v>
      </c>
      <c r="F3762" t="s">
        <v>2851</v>
      </c>
      <c r="G3762" s="1">
        <v>44195</v>
      </c>
      <c r="H3762" s="1">
        <v>44211</v>
      </c>
      <c r="I3762" s="1">
        <v>44575</v>
      </c>
      <c r="J3762" s="966" t="s">
        <v>15991</v>
      </c>
      <c r="K3762" t="s">
        <v>15989</v>
      </c>
      <c r="L3762" t="s">
        <v>15990</v>
      </c>
      <c r="M3762" t="s">
        <v>15991</v>
      </c>
      <c r="N3762" t="s">
        <v>15990</v>
      </c>
    </row>
    <row r="3763" spans="1:14" x14ac:dyDescent="0.25">
      <c r="A3763" s="3">
        <v>3760</v>
      </c>
      <c r="B3763" t="s">
        <v>2848</v>
      </c>
      <c r="C3763" t="s">
        <v>2849</v>
      </c>
      <c r="D3763" t="s">
        <v>2850</v>
      </c>
      <c r="E3763" t="s">
        <v>12</v>
      </c>
      <c r="F3763" t="s">
        <v>2851</v>
      </c>
      <c r="G3763" s="1">
        <v>44195</v>
      </c>
      <c r="H3763" s="1">
        <v>44211</v>
      </c>
      <c r="I3763" s="1">
        <v>44575</v>
      </c>
      <c r="J3763" s="966" t="s">
        <v>15987</v>
      </c>
      <c r="K3763" t="s">
        <v>15985</v>
      </c>
      <c r="L3763" t="s">
        <v>15986</v>
      </c>
      <c r="M3763" t="s">
        <v>15984</v>
      </c>
      <c r="N3763" t="s">
        <v>15986</v>
      </c>
    </row>
    <row r="3764" spans="1:14" x14ac:dyDescent="0.25">
      <c r="A3764" s="3">
        <v>3761</v>
      </c>
      <c r="B3764" t="s">
        <v>2848</v>
      </c>
      <c r="C3764" t="s">
        <v>2849</v>
      </c>
      <c r="D3764" t="s">
        <v>2850</v>
      </c>
      <c r="E3764" t="s">
        <v>12</v>
      </c>
      <c r="F3764" t="s">
        <v>2851</v>
      </c>
      <c r="G3764" s="1">
        <v>44195</v>
      </c>
      <c r="H3764" s="1">
        <v>44211</v>
      </c>
      <c r="I3764" s="1">
        <v>44575</v>
      </c>
      <c r="J3764" s="966" t="s">
        <v>15987</v>
      </c>
      <c r="K3764" t="s">
        <v>15985</v>
      </c>
      <c r="L3764" t="s">
        <v>15986</v>
      </c>
      <c r="M3764" t="s">
        <v>15987</v>
      </c>
      <c r="N3764" t="s">
        <v>15986</v>
      </c>
    </row>
    <row r="3765" spans="1:14" x14ac:dyDescent="0.25">
      <c r="A3765" s="3">
        <v>3762</v>
      </c>
      <c r="B3765" t="s">
        <v>2848</v>
      </c>
      <c r="C3765" t="s">
        <v>2849</v>
      </c>
      <c r="D3765" t="s">
        <v>2850</v>
      </c>
      <c r="E3765" t="s">
        <v>12</v>
      </c>
      <c r="F3765" t="s">
        <v>2851</v>
      </c>
      <c r="G3765" s="1">
        <v>44195</v>
      </c>
      <c r="H3765" s="1">
        <v>44211</v>
      </c>
      <c r="I3765" s="1">
        <v>44575</v>
      </c>
      <c r="J3765" s="966" t="s">
        <v>15983</v>
      </c>
      <c r="K3765" t="s">
        <v>15981</v>
      </c>
      <c r="L3765" t="s">
        <v>15982</v>
      </c>
      <c r="M3765" t="s">
        <v>15980</v>
      </c>
      <c r="N3765" t="s">
        <v>15982</v>
      </c>
    </row>
    <row r="3766" spans="1:14" x14ac:dyDescent="0.25">
      <c r="A3766" s="3">
        <v>3763</v>
      </c>
      <c r="B3766" t="s">
        <v>2848</v>
      </c>
      <c r="C3766" t="s">
        <v>2849</v>
      </c>
      <c r="D3766" t="s">
        <v>2850</v>
      </c>
      <c r="E3766" t="s">
        <v>12</v>
      </c>
      <c r="F3766" t="s">
        <v>2851</v>
      </c>
      <c r="G3766" s="1">
        <v>44195</v>
      </c>
      <c r="H3766" s="1">
        <v>44211</v>
      </c>
      <c r="I3766" s="1">
        <v>44575</v>
      </c>
      <c r="J3766" s="966" t="s">
        <v>15983</v>
      </c>
      <c r="K3766" t="s">
        <v>15981</v>
      </c>
      <c r="L3766" t="s">
        <v>15982</v>
      </c>
      <c r="M3766" t="s">
        <v>15983</v>
      </c>
      <c r="N3766" t="s">
        <v>15982</v>
      </c>
    </row>
    <row r="3767" spans="1:14" x14ac:dyDescent="0.25">
      <c r="A3767" s="3">
        <v>3764</v>
      </c>
      <c r="B3767" t="s">
        <v>2848</v>
      </c>
      <c r="C3767" t="s">
        <v>2849</v>
      </c>
      <c r="D3767" t="s">
        <v>2850</v>
      </c>
      <c r="E3767" t="s">
        <v>12</v>
      </c>
      <c r="F3767" t="s">
        <v>2851</v>
      </c>
      <c r="G3767" s="1">
        <v>44195</v>
      </c>
      <c r="H3767" s="1">
        <v>44211</v>
      </c>
      <c r="I3767" s="1">
        <v>44575</v>
      </c>
      <c r="J3767" s="966" t="s">
        <v>15979</v>
      </c>
      <c r="K3767" t="s">
        <v>15977</v>
      </c>
      <c r="L3767" t="s">
        <v>15978</v>
      </c>
      <c r="M3767" t="s">
        <v>15976</v>
      </c>
      <c r="N3767" t="s">
        <v>15978</v>
      </c>
    </row>
    <row r="3768" spans="1:14" x14ac:dyDescent="0.25">
      <c r="A3768" s="3">
        <v>3765</v>
      </c>
      <c r="B3768" t="s">
        <v>2848</v>
      </c>
      <c r="C3768" t="s">
        <v>2849</v>
      </c>
      <c r="D3768" t="s">
        <v>2850</v>
      </c>
      <c r="E3768" t="s">
        <v>12</v>
      </c>
      <c r="F3768" t="s">
        <v>2851</v>
      </c>
      <c r="G3768" s="1">
        <v>44195</v>
      </c>
      <c r="H3768" s="1">
        <v>44211</v>
      </c>
      <c r="I3768" s="1">
        <v>44575</v>
      </c>
      <c r="J3768" s="966" t="s">
        <v>15979</v>
      </c>
      <c r="K3768" t="s">
        <v>15977</v>
      </c>
      <c r="L3768" t="s">
        <v>15978</v>
      </c>
      <c r="M3768" t="s">
        <v>15979</v>
      </c>
      <c r="N3768" t="s">
        <v>15978</v>
      </c>
    </row>
    <row r="3769" spans="1:14" x14ac:dyDescent="0.25">
      <c r="A3769" s="3">
        <v>3766</v>
      </c>
      <c r="B3769" t="s">
        <v>2848</v>
      </c>
      <c r="C3769" t="s">
        <v>2849</v>
      </c>
      <c r="D3769" t="s">
        <v>2850</v>
      </c>
      <c r="E3769" t="s">
        <v>12</v>
      </c>
      <c r="F3769" t="s">
        <v>2851</v>
      </c>
      <c r="G3769" s="1">
        <v>44195</v>
      </c>
      <c r="H3769" s="1">
        <v>44211</v>
      </c>
      <c r="I3769" s="1">
        <v>44575</v>
      </c>
      <c r="J3769" s="966" t="s">
        <v>15975</v>
      </c>
      <c r="K3769" t="s">
        <v>15973</v>
      </c>
      <c r="L3769" t="s">
        <v>15974</v>
      </c>
      <c r="M3769" t="s">
        <v>15972</v>
      </c>
      <c r="N3769" t="s">
        <v>15974</v>
      </c>
    </row>
    <row r="3770" spans="1:14" x14ac:dyDescent="0.25">
      <c r="A3770" s="3">
        <v>3767</v>
      </c>
      <c r="B3770" t="s">
        <v>2848</v>
      </c>
      <c r="C3770" t="s">
        <v>2849</v>
      </c>
      <c r="D3770" t="s">
        <v>2850</v>
      </c>
      <c r="E3770" t="s">
        <v>12</v>
      </c>
      <c r="F3770" t="s">
        <v>2851</v>
      </c>
      <c r="G3770" s="1">
        <v>44195</v>
      </c>
      <c r="H3770" s="1">
        <v>44211</v>
      </c>
      <c r="I3770" s="1">
        <v>44575</v>
      </c>
      <c r="J3770" s="966" t="s">
        <v>15975</v>
      </c>
      <c r="K3770" t="s">
        <v>15973</v>
      </c>
      <c r="L3770" t="s">
        <v>15974</v>
      </c>
      <c r="M3770" t="s">
        <v>15975</v>
      </c>
      <c r="N3770" t="s">
        <v>15974</v>
      </c>
    </row>
    <row r="3771" spans="1:14" x14ac:dyDescent="0.25">
      <c r="A3771" s="3">
        <v>3768</v>
      </c>
      <c r="B3771" t="s">
        <v>2848</v>
      </c>
      <c r="C3771" t="s">
        <v>2849</v>
      </c>
      <c r="D3771" t="s">
        <v>2850</v>
      </c>
      <c r="E3771" t="s">
        <v>12</v>
      </c>
      <c r="F3771" t="s">
        <v>2851</v>
      </c>
      <c r="G3771" s="1">
        <v>44195</v>
      </c>
      <c r="H3771" s="1">
        <v>44211</v>
      </c>
      <c r="I3771" s="1">
        <v>44575</v>
      </c>
      <c r="J3771" s="966" t="s">
        <v>15971</v>
      </c>
      <c r="K3771" t="s">
        <v>15969</v>
      </c>
      <c r="L3771" t="s">
        <v>15970</v>
      </c>
      <c r="M3771" t="s">
        <v>15968</v>
      </c>
      <c r="N3771" t="s">
        <v>15970</v>
      </c>
    </row>
    <row r="3772" spans="1:14" x14ac:dyDescent="0.25">
      <c r="A3772" s="3">
        <v>3769</v>
      </c>
      <c r="B3772" t="s">
        <v>2848</v>
      </c>
      <c r="C3772" t="s">
        <v>2849</v>
      </c>
      <c r="D3772" t="s">
        <v>2850</v>
      </c>
      <c r="E3772" t="s">
        <v>12</v>
      </c>
      <c r="F3772" t="s">
        <v>2851</v>
      </c>
      <c r="G3772" s="1">
        <v>44195</v>
      </c>
      <c r="H3772" s="1">
        <v>44211</v>
      </c>
      <c r="I3772" s="1">
        <v>44575</v>
      </c>
      <c r="J3772" s="966" t="s">
        <v>15971</v>
      </c>
      <c r="K3772" t="s">
        <v>15969</v>
      </c>
      <c r="L3772" t="s">
        <v>15970</v>
      </c>
      <c r="M3772" t="s">
        <v>15971</v>
      </c>
      <c r="N3772" t="s">
        <v>15970</v>
      </c>
    </row>
    <row r="3773" spans="1:14" x14ac:dyDescent="0.25">
      <c r="A3773" s="3">
        <v>3770</v>
      </c>
      <c r="B3773" t="s">
        <v>2848</v>
      </c>
      <c r="C3773" t="s">
        <v>2849</v>
      </c>
      <c r="D3773" t="s">
        <v>2850</v>
      </c>
      <c r="E3773" t="s">
        <v>12</v>
      </c>
      <c r="F3773" t="s">
        <v>2851</v>
      </c>
      <c r="G3773" s="1">
        <v>44195</v>
      </c>
      <c r="H3773" s="1">
        <v>44211</v>
      </c>
      <c r="I3773" s="1">
        <v>44575</v>
      </c>
      <c r="J3773" s="966" t="s">
        <v>15967</v>
      </c>
      <c r="K3773" t="s">
        <v>15965</v>
      </c>
      <c r="L3773" t="s">
        <v>15966</v>
      </c>
      <c r="M3773" t="s">
        <v>15964</v>
      </c>
      <c r="N3773" t="s">
        <v>15966</v>
      </c>
    </row>
    <row r="3774" spans="1:14" x14ac:dyDescent="0.25">
      <c r="A3774" s="3">
        <v>3771</v>
      </c>
      <c r="B3774" t="s">
        <v>2848</v>
      </c>
      <c r="C3774" t="s">
        <v>2849</v>
      </c>
      <c r="D3774" t="s">
        <v>2850</v>
      </c>
      <c r="E3774" t="s">
        <v>12</v>
      </c>
      <c r="F3774" t="s">
        <v>2851</v>
      </c>
      <c r="G3774" s="1">
        <v>44195</v>
      </c>
      <c r="H3774" s="1">
        <v>44211</v>
      </c>
      <c r="I3774" s="1">
        <v>44575</v>
      </c>
      <c r="J3774" s="966" t="s">
        <v>15967</v>
      </c>
      <c r="K3774" t="s">
        <v>15965</v>
      </c>
      <c r="L3774" t="s">
        <v>15966</v>
      </c>
      <c r="M3774" t="s">
        <v>15967</v>
      </c>
      <c r="N3774" t="s">
        <v>15966</v>
      </c>
    </row>
    <row r="3775" spans="1:14" x14ac:dyDescent="0.25">
      <c r="A3775" s="3">
        <v>3772</v>
      </c>
      <c r="B3775" t="s">
        <v>2793</v>
      </c>
      <c r="C3775" t="s">
        <v>2794</v>
      </c>
      <c r="D3775" t="s">
        <v>2795</v>
      </c>
      <c r="E3775" t="s">
        <v>12</v>
      </c>
      <c r="F3775" t="s">
        <v>2796</v>
      </c>
      <c r="G3775" s="1">
        <v>44207</v>
      </c>
      <c r="H3775" s="1">
        <v>44216</v>
      </c>
      <c r="I3775" s="1">
        <v>44580</v>
      </c>
      <c r="J3775" s="966" t="s">
        <v>6870</v>
      </c>
      <c r="K3775" t="s">
        <v>6872</v>
      </c>
      <c r="L3775" t="s">
        <v>6871</v>
      </c>
      <c r="M3775" t="s">
        <v>6870</v>
      </c>
      <c r="N3775" t="s">
        <v>6871</v>
      </c>
    </row>
    <row r="3776" spans="1:14" x14ac:dyDescent="0.25">
      <c r="A3776" s="3">
        <v>3773</v>
      </c>
      <c r="B3776" t="s">
        <v>2793</v>
      </c>
      <c r="C3776" t="s">
        <v>2794</v>
      </c>
      <c r="D3776" t="s">
        <v>2795</v>
      </c>
      <c r="E3776" t="s">
        <v>12</v>
      </c>
      <c r="F3776" t="s">
        <v>2796</v>
      </c>
      <c r="G3776" s="1">
        <v>44207</v>
      </c>
      <c r="H3776" s="1">
        <v>44216</v>
      </c>
      <c r="I3776" s="1">
        <v>44580</v>
      </c>
      <c r="J3776" s="966" t="s">
        <v>6877</v>
      </c>
      <c r="K3776" t="s">
        <v>6879</v>
      </c>
      <c r="L3776" t="s">
        <v>6878</v>
      </c>
      <c r="M3776" t="s">
        <v>6877</v>
      </c>
      <c r="N3776" t="s">
        <v>6878</v>
      </c>
    </row>
    <row r="3777" spans="1:14" x14ac:dyDescent="0.25">
      <c r="A3777" s="3">
        <v>3774</v>
      </c>
      <c r="B3777" t="s">
        <v>2856</v>
      </c>
      <c r="C3777" t="s">
        <v>2857</v>
      </c>
      <c r="D3777" t="s">
        <v>2702</v>
      </c>
      <c r="E3777" t="s">
        <v>12</v>
      </c>
      <c r="F3777" t="s">
        <v>2858</v>
      </c>
      <c r="G3777" s="1">
        <v>44209</v>
      </c>
      <c r="H3777" s="1">
        <v>44212</v>
      </c>
      <c r="I3777" s="1">
        <v>45306</v>
      </c>
      <c r="J3777" s="966" t="s">
        <v>5274</v>
      </c>
      <c r="K3777" t="s">
        <v>5276</v>
      </c>
      <c r="L3777" t="s">
        <v>5275</v>
      </c>
      <c r="M3777" t="s">
        <v>5274</v>
      </c>
      <c r="N3777" t="s">
        <v>5275</v>
      </c>
    </row>
    <row r="3778" spans="1:14" x14ac:dyDescent="0.25">
      <c r="A3778" s="3">
        <v>3775</v>
      </c>
      <c r="B3778" t="s">
        <v>2856</v>
      </c>
      <c r="C3778" t="s">
        <v>2857</v>
      </c>
      <c r="D3778" t="s">
        <v>2702</v>
      </c>
      <c r="E3778" t="s">
        <v>12</v>
      </c>
      <c r="F3778" t="s">
        <v>2858</v>
      </c>
      <c r="G3778" s="1">
        <v>44209</v>
      </c>
      <c r="H3778" s="1">
        <v>44212</v>
      </c>
      <c r="I3778" s="1">
        <v>45306</v>
      </c>
      <c r="J3778" s="966" t="s">
        <v>5282</v>
      </c>
      <c r="K3778" t="s">
        <v>5284</v>
      </c>
      <c r="L3778" t="s">
        <v>5283</v>
      </c>
      <c r="M3778" t="s">
        <v>5282</v>
      </c>
      <c r="N3778" t="s">
        <v>5283</v>
      </c>
    </row>
    <row r="3779" spans="1:14" x14ac:dyDescent="0.25">
      <c r="A3779" s="3">
        <v>3776</v>
      </c>
      <c r="B3779" t="s">
        <v>2856</v>
      </c>
      <c r="C3779" t="s">
        <v>2857</v>
      </c>
      <c r="D3779" t="s">
        <v>2702</v>
      </c>
      <c r="E3779" t="s">
        <v>12</v>
      </c>
      <c r="F3779" t="s">
        <v>2858</v>
      </c>
      <c r="G3779" s="1">
        <v>44209</v>
      </c>
      <c r="H3779" s="1">
        <v>44212</v>
      </c>
      <c r="I3779" s="1">
        <v>45306</v>
      </c>
      <c r="J3779" s="966" t="s">
        <v>5288</v>
      </c>
      <c r="K3779" t="s">
        <v>5290</v>
      </c>
      <c r="L3779" t="s">
        <v>5289</v>
      </c>
      <c r="M3779" t="s">
        <v>5288</v>
      </c>
      <c r="N3779" t="s">
        <v>5289</v>
      </c>
    </row>
    <row r="3780" spans="1:14" x14ac:dyDescent="0.25">
      <c r="A3780" s="3">
        <v>3777</v>
      </c>
      <c r="B3780" t="s">
        <v>2856</v>
      </c>
      <c r="C3780" t="s">
        <v>2857</v>
      </c>
      <c r="D3780" t="s">
        <v>2702</v>
      </c>
      <c r="E3780" t="s">
        <v>12</v>
      </c>
      <c r="F3780" t="s">
        <v>2858</v>
      </c>
      <c r="G3780" s="1">
        <v>44209</v>
      </c>
      <c r="H3780" s="1">
        <v>44212</v>
      </c>
      <c r="I3780" s="1">
        <v>45306</v>
      </c>
      <c r="J3780" s="966" t="s">
        <v>5291</v>
      </c>
      <c r="K3780" t="s">
        <v>5293</v>
      </c>
      <c r="L3780" t="s">
        <v>5292</v>
      </c>
      <c r="M3780" t="s">
        <v>5291</v>
      </c>
      <c r="N3780" t="s">
        <v>5292</v>
      </c>
    </row>
    <row r="3781" spans="1:14" x14ac:dyDescent="0.25">
      <c r="A3781" s="3">
        <v>3778</v>
      </c>
      <c r="B3781" t="s">
        <v>2856</v>
      </c>
      <c r="C3781" t="s">
        <v>2857</v>
      </c>
      <c r="D3781" t="s">
        <v>2702</v>
      </c>
      <c r="E3781" t="s">
        <v>12</v>
      </c>
      <c r="F3781" t="s">
        <v>2858</v>
      </c>
      <c r="G3781" s="1">
        <v>44209</v>
      </c>
      <c r="H3781" s="1">
        <v>44212</v>
      </c>
      <c r="I3781" s="1">
        <v>45306</v>
      </c>
      <c r="J3781" s="966" t="s">
        <v>5294</v>
      </c>
      <c r="K3781" t="s">
        <v>5296</v>
      </c>
      <c r="L3781" t="s">
        <v>5295</v>
      </c>
      <c r="M3781" t="s">
        <v>5294</v>
      </c>
      <c r="N3781" t="s">
        <v>5295</v>
      </c>
    </row>
    <row r="3782" spans="1:14" x14ac:dyDescent="0.25">
      <c r="A3782" s="3">
        <v>3779</v>
      </c>
      <c r="B3782" t="s">
        <v>2856</v>
      </c>
      <c r="C3782" t="s">
        <v>2857</v>
      </c>
      <c r="D3782" t="s">
        <v>2702</v>
      </c>
      <c r="E3782" t="s">
        <v>12</v>
      </c>
      <c r="F3782" t="s">
        <v>2858</v>
      </c>
      <c r="G3782" s="1">
        <v>44209</v>
      </c>
      <c r="H3782" s="1">
        <v>44212</v>
      </c>
      <c r="I3782" s="1">
        <v>45306</v>
      </c>
      <c r="J3782" s="966" t="s">
        <v>5297</v>
      </c>
      <c r="K3782" t="s">
        <v>5299</v>
      </c>
      <c r="L3782" t="s">
        <v>5298</v>
      </c>
      <c r="M3782" t="s">
        <v>5297</v>
      </c>
      <c r="N3782" t="s">
        <v>5298</v>
      </c>
    </row>
    <row r="3783" spans="1:14" x14ac:dyDescent="0.25">
      <c r="A3783" s="3">
        <v>3780</v>
      </c>
      <c r="B3783" t="s">
        <v>2856</v>
      </c>
      <c r="C3783" t="s">
        <v>2857</v>
      </c>
      <c r="D3783" t="s">
        <v>2702</v>
      </c>
      <c r="E3783" t="s">
        <v>12</v>
      </c>
      <c r="F3783" t="s">
        <v>2858</v>
      </c>
      <c r="G3783" s="1">
        <v>44209</v>
      </c>
      <c r="H3783" s="1">
        <v>44212</v>
      </c>
      <c r="I3783" s="1">
        <v>45306</v>
      </c>
      <c r="J3783" s="966" t="s">
        <v>5300</v>
      </c>
      <c r="K3783" t="s">
        <v>5302</v>
      </c>
      <c r="L3783" t="s">
        <v>5301</v>
      </c>
      <c r="M3783" t="s">
        <v>5300</v>
      </c>
      <c r="N3783" t="s">
        <v>5301</v>
      </c>
    </row>
    <row r="3784" spans="1:14" x14ac:dyDescent="0.25">
      <c r="A3784" s="3">
        <v>3781</v>
      </c>
      <c r="B3784" t="s">
        <v>2856</v>
      </c>
      <c r="C3784" t="s">
        <v>2857</v>
      </c>
      <c r="D3784" t="s">
        <v>2702</v>
      </c>
      <c r="E3784" t="s">
        <v>12</v>
      </c>
      <c r="F3784" t="s">
        <v>2858</v>
      </c>
      <c r="G3784" s="1">
        <v>44209</v>
      </c>
      <c r="H3784" s="1">
        <v>44212</v>
      </c>
      <c r="I3784" s="1">
        <v>45306</v>
      </c>
      <c r="J3784" s="966" t="s">
        <v>5306</v>
      </c>
      <c r="K3784" t="s">
        <v>5308</v>
      </c>
      <c r="L3784" t="s">
        <v>5307</v>
      </c>
      <c r="M3784" t="s">
        <v>5306</v>
      </c>
      <c r="N3784" t="s">
        <v>5307</v>
      </c>
    </row>
    <row r="3785" spans="1:14" x14ac:dyDescent="0.25">
      <c r="A3785" s="3">
        <v>3782</v>
      </c>
      <c r="B3785" t="s">
        <v>2859</v>
      </c>
      <c r="C3785" t="s">
        <v>2860</v>
      </c>
      <c r="D3785" t="s">
        <v>2706</v>
      </c>
      <c r="E3785" t="s">
        <v>12</v>
      </c>
      <c r="F3785" t="s">
        <v>2861</v>
      </c>
      <c r="G3785" s="1">
        <v>44209</v>
      </c>
      <c r="H3785" s="1">
        <v>44212</v>
      </c>
      <c r="I3785" s="1">
        <v>45306</v>
      </c>
      <c r="J3785" s="966" t="s">
        <v>5310</v>
      </c>
      <c r="K3785" t="s">
        <v>5312</v>
      </c>
      <c r="L3785" t="s">
        <v>5311</v>
      </c>
      <c r="M3785" t="s">
        <v>5310</v>
      </c>
      <c r="N3785" t="s">
        <v>5311</v>
      </c>
    </row>
    <row r="3786" spans="1:14" x14ac:dyDescent="0.25">
      <c r="A3786" s="3">
        <v>3783</v>
      </c>
      <c r="B3786" t="s">
        <v>2757</v>
      </c>
      <c r="C3786" t="s">
        <v>2758</v>
      </c>
      <c r="D3786" t="s">
        <v>2759</v>
      </c>
      <c r="E3786" t="s">
        <v>12</v>
      </c>
      <c r="F3786" t="s">
        <v>2760</v>
      </c>
      <c r="G3786" s="1">
        <v>44203</v>
      </c>
      <c r="H3786" s="1">
        <v>44205</v>
      </c>
      <c r="I3786" s="1">
        <v>44569</v>
      </c>
      <c r="J3786" s="966" t="s">
        <v>8927</v>
      </c>
      <c r="K3786" t="s">
        <v>8929</v>
      </c>
      <c r="L3786" t="s">
        <v>8928</v>
      </c>
      <c r="M3786" t="s">
        <v>8927</v>
      </c>
      <c r="N3786" t="s">
        <v>8928</v>
      </c>
    </row>
    <row r="3787" spans="1:14" x14ac:dyDescent="0.25">
      <c r="A3787" s="3">
        <v>3784</v>
      </c>
      <c r="B3787" t="s">
        <v>2744</v>
      </c>
      <c r="C3787" t="s">
        <v>2745</v>
      </c>
      <c r="D3787" t="s">
        <v>2746</v>
      </c>
      <c r="E3787" t="s">
        <v>12</v>
      </c>
      <c r="F3787" t="s">
        <v>2747</v>
      </c>
      <c r="G3787" s="1">
        <v>44196</v>
      </c>
      <c r="H3787" s="1">
        <v>44200</v>
      </c>
      <c r="I3787" s="1">
        <v>44564</v>
      </c>
      <c r="J3787" s="966" t="s">
        <v>7638</v>
      </c>
      <c r="K3787" t="s">
        <v>7640</v>
      </c>
      <c r="L3787" t="s">
        <v>7639</v>
      </c>
      <c r="M3787" t="s">
        <v>7638</v>
      </c>
      <c r="N3787" t="s">
        <v>7639</v>
      </c>
    </row>
    <row r="3788" spans="1:14" x14ac:dyDescent="0.25">
      <c r="A3788" s="3">
        <v>3785</v>
      </c>
      <c r="B3788" t="s">
        <v>2744</v>
      </c>
      <c r="C3788" t="s">
        <v>2745</v>
      </c>
      <c r="D3788" t="s">
        <v>2746</v>
      </c>
      <c r="E3788" t="s">
        <v>12</v>
      </c>
      <c r="F3788" t="s">
        <v>2747</v>
      </c>
      <c r="G3788" s="1">
        <v>44196</v>
      </c>
      <c r="H3788" s="1">
        <v>44200</v>
      </c>
      <c r="I3788" s="1">
        <v>44564</v>
      </c>
      <c r="J3788" s="966" t="s">
        <v>7638</v>
      </c>
      <c r="K3788" t="s">
        <v>7640</v>
      </c>
      <c r="L3788" t="s">
        <v>7639</v>
      </c>
      <c r="M3788" t="s">
        <v>7638</v>
      </c>
      <c r="N3788" t="s">
        <v>7639</v>
      </c>
    </row>
    <row r="3789" spans="1:14" x14ac:dyDescent="0.25">
      <c r="A3789" s="3">
        <v>3786</v>
      </c>
      <c r="B3789" t="s">
        <v>2744</v>
      </c>
      <c r="C3789" t="s">
        <v>2745</v>
      </c>
      <c r="D3789" t="s">
        <v>2746</v>
      </c>
      <c r="E3789" t="s">
        <v>12</v>
      </c>
      <c r="F3789" t="s">
        <v>2747</v>
      </c>
      <c r="G3789" s="1">
        <v>44196</v>
      </c>
      <c r="H3789" s="1">
        <v>44200</v>
      </c>
      <c r="I3789" s="1">
        <v>44564</v>
      </c>
      <c r="J3789" s="966" t="s">
        <v>7638</v>
      </c>
      <c r="K3789" t="s">
        <v>7640</v>
      </c>
      <c r="L3789" t="s">
        <v>7639</v>
      </c>
      <c r="M3789" t="s">
        <v>7638</v>
      </c>
      <c r="N3789" t="s">
        <v>7639</v>
      </c>
    </row>
    <row r="3790" spans="1:14" x14ac:dyDescent="0.25">
      <c r="A3790" s="3">
        <v>3787</v>
      </c>
      <c r="B3790" t="s">
        <v>2720</v>
      </c>
      <c r="C3790" t="s">
        <v>2721</v>
      </c>
      <c r="D3790" t="s">
        <v>2722</v>
      </c>
      <c r="E3790" t="s">
        <v>12</v>
      </c>
      <c r="F3790" t="s">
        <v>2723</v>
      </c>
      <c r="G3790" s="1">
        <v>44228</v>
      </c>
      <c r="H3790" s="1">
        <v>44229</v>
      </c>
      <c r="I3790" s="1">
        <v>44593</v>
      </c>
      <c r="J3790" s="966" t="s">
        <v>9378</v>
      </c>
      <c r="K3790" t="s">
        <v>9380</v>
      </c>
      <c r="L3790" t="s">
        <v>9379</v>
      </c>
      <c r="M3790" t="s">
        <v>9378</v>
      </c>
      <c r="N3790" t="s">
        <v>9379</v>
      </c>
    </row>
    <row r="3791" spans="1:14" x14ac:dyDescent="0.25">
      <c r="A3791" s="3">
        <v>3788</v>
      </c>
      <c r="B3791" t="s">
        <v>2716</v>
      </c>
      <c r="C3791" t="s">
        <v>2717</v>
      </c>
      <c r="D3791" t="s">
        <v>2718</v>
      </c>
      <c r="E3791" t="s">
        <v>12</v>
      </c>
      <c r="F3791" t="s">
        <v>2719</v>
      </c>
      <c r="G3791" s="1">
        <v>44228</v>
      </c>
      <c r="H3791" s="1">
        <v>44229</v>
      </c>
      <c r="I3791" s="1">
        <v>44593</v>
      </c>
      <c r="J3791" s="966" t="s">
        <v>9370</v>
      </c>
      <c r="K3791" t="s">
        <v>9372</v>
      </c>
      <c r="L3791" t="s">
        <v>9371</v>
      </c>
      <c r="M3791" t="s">
        <v>9370</v>
      </c>
      <c r="N3791" t="s">
        <v>9371</v>
      </c>
    </row>
    <row r="3792" spans="1:14" x14ac:dyDescent="0.25">
      <c r="A3792" s="3">
        <v>3789</v>
      </c>
      <c r="B3792" t="s">
        <v>2797</v>
      </c>
      <c r="C3792" t="s">
        <v>2798</v>
      </c>
      <c r="D3792" t="s">
        <v>2799</v>
      </c>
      <c r="E3792" t="s">
        <v>12</v>
      </c>
      <c r="F3792" t="s">
        <v>2800</v>
      </c>
      <c r="G3792" s="1">
        <v>44207</v>
      </c>
      <c r="H3792" s="1">
        <v>44216</v>
      </c>
      <c r="I3792" s="1">
        <v>44580</v>
      </c>
      <c r="J3792" s="966" t="s">
        <v>6880</v>
      </c>
      <c r="K3792" t="s">
        <v>6882</v>
      </c>
      <c r="L3792" t="s">
        <v>6881</v>
      </c>
      <c r="M3792" t="s">
        <v>6880</v>
      </c>
      <c r="N3792" t="s">
        <v>6881</v>
      </c>
    </row>
    <row r="3793" spans="1:14" x14ac:dyDescent="0.25">
      <c r="A3793" s="3">
        <v>3790</v>
      </c>
      <c r="B3793" t="s">
        <v>2712</v>
      </c>
      <c r="C3793" t="s">
        <v>2713</v>
      </c>
      <c r="D3793" t="s">
        <v>2714</v>
      </c>
      <c r="E3793" t="s">
        <v>12</v>
      </c>
      <c r="F3793" t="s">
        <v>2715</v>
      </c>
      <c r="G3793" s="1">
        <v>44228</v>
      </c>
      <c r="H3793" s="1">
        <v>44229</v>
      </c>
      <c r="I3793" s="1">
        <v>44593</v>
      </c>
      <c r="J3793" s="966" t="s">
        <v>9363</v>
      </c>
      <c r="K3793" t="s">
        <v>9365</v>
      </c>
      <c r="L3793" t="s">
        <v>9364</v>
      </c>
      <c r="M3793" t="s">
        <v>9363</v>
      </c>
      <c r="N3793" t="s">
        <v>9364</v>
      </c>
    </row>
    <row r="3794" spans="1:14" x14ac:dyDescent="0.25">
      <c r="A3794" s="3">
        <v>3791</v>
      </c>
      <c r="B3794" t="s">
        <v>2825</v>
      </c>
      <c r="C3794" t="s">
        <v>2826</v>
      </c>
      <c r="D3794" t="s">
        <v>2827</v>
      </c>
      <c r="E3794" t="s">
        <v>12</v>
      </c>
      <c r="F3794" t="s">
        <v>2828</v>
      </c>
      <c r="G3794" s="1">
        <v>44221</v>
      </c>
      <c r="H3794" s="1">
        <v>44229</v>
      </c>
      <c r="I3794" s="1">
        <v>44593</v>
      </c>
      <c r="J3794" s="966" t="s">
        <v>20201</v>
      </c>
      <c r="K3794" t="s">
        <v>20202</v>
      </c>
      <c r="L3794" t="s">
        <v>20203</v>
      </c>
      <c r="M3794" t="s">
        <v>20201</v>
      </c>
      <c r="N3794" t="s">
        <v>20203</v>
      </c>
    </row>
    <row r="3795" spans="1:14" x14ac:dyDescent="0.25">
      <c r="A3795" s="3">
        <v>3792</v>
      </c>
      <c r="B3795" t="s">
        <v>2825</v>
      </c>
      <c r="C3795" t="s">
        <v>2826</v>
      </c>
      <c r="D3795" t="s">
        <v>2827</v>
      </c>
      <c r="E3795" t="s">
        <v>12</v>
      </c>
      <c r="F3795" t="s">
        <v>2828</v>
      </c>
      <c r="G3795" s="1">
        <v>44221</v>
      </c>
      <c r="H3795" s="1">
        <v>44229</v>
      </c>
      <c r="I3795" s="1">
        <v>44593</v>
      </c>
      <c r="J3795" s="966" t="s">
        <v>20201</v>
      </c>
      <c r="K3795" t="s">
        <v>20202</v>
      </c>
      <c r="L3795" t="s">
        <v>20203</v>
      </c>
      <c r="M3795" t="s">
        <v>20201</v>
      </c>
      <c r="N3795" t="s">
        <v>20203</v>
      </c>
    </row>
    <row r="3796" spans="1:14" x14ac:dyDescent="0.25">
      <c r="A3796" s="3">
        <v>3793</v>
      </c>
      <c r="B3796" t="s">
        <v>2821</v>
      </c>
      <c r="C3796" t="s">
        <v>2822</v>
      </c>
      <c r="D3796" t="s">
        <v>2823</v>
      </c>
      <c r="E3796" t="s">
        <v>12</v>
      </c>
      <c r="F3796" t="s">
        <v>2824</v>
      </c>
      <c r="G3796" s="1">
        <v>44221</v>
      </c>
      <c r="H3796" s="1">
        <v>44229</v>
      </c>
      <c r="I3796" s="1">
        <v>44593</v>
      </c>
      <c r="J3796" s="966" t="s">
        <v>20195</v>
      </c>
      <c r="K3796" t="s">
        <v>20196</v>
      </c>
      <c r="L3796" t="s">
        <v>20197</v>
      </c>
      <c r="M3796" t="s">
        <v>20195</v>
      </c>
      <c r="N3796" t="s">
        <v>20197</v>
      </c>
    </row>
    <row r="3797" spans="1:14" x14ac:dyDescent="0.25">
      <c r="A3797" s="3">
        <v>3794</v>
      </c>
      <c r="B3797" t="s">
        <v>2821</v>
      </c>
      <c r="C3797" t="s">
        <v>2822</v>
      </c>
      <c r="D3797" t="s">
        <v>2823</v>
      </c>
      <c r="E3797" t="s">
        <v>12</v>
      </c>
      <c r="F3797" t="s">
        <v>2824</v>
      </c>
      <c r="G3797" s="1">
        <v>44221</v>
      </c>
      <c r="H3797" s="1">
        <v>44229</v>
      </c>
      <c r="I3797" s="1">
        <v>44593</v>
      </c>
      <c r="J3797" s="966" t="s">
        <v>20195</v>
      </c>
      <c r="K3797" t="s">
        <v>20196</v>
      </c>
      <c r="L3797" t="s">
        <v>20197</v>
      </c>
      <c r="M3797" t="s">
        <v>20195</v>
      </c>
      <c r="N3797" t="s">
        <v>20197</v>
      </c>
    </row>
    <row r="3798" spans="1:14" x14ac:dyDescent="0.25">
      <c r="A3798" s="3">
        <v>3795</v>
      </c>
      <c r="B3798" t="s">
        <v>2829</v>
      </c>
      <c r="C3798" t="s">
        <v>2830</v>
      </c>
      <c r="D3798" t="s">
        <v>2831</v>
      </c>
      <c r="E3798" t="s">
        <v>12</v>
      </c>
      <c r="F3798" t="s">
        <v>2832</v>
      </c>
      <c r="G3798" s="1">
        <v>44221</v>
      </c>
      <c r="H3798" s="1">
        <v>44229</v>
      </c>
      <c r="I3798" s="1">
        <v>44593</v>
      </c>
      <c r="J3798" s="966" t="s">
        <v>20198</v>
      </c>
      <c r="K3798" t="s">
        <v>20199</v>
      </c>
      <c r="L3798" t="s">
        <v>20200</v>
      </c>
      <c r="M3798" t="s">
        <v>20198</v>
      </c>
      <c r="N3798" t="s">
        <v>20200</v>
      </c>
    </row>
    <row r="3799" spans="1:14" x14ac:dyDescent="0.25">
      <c r="A3799" s="3">
        <v>3796</v>
      </c>
      <c r="B3799" t="s">
        <v>2829</v>
      </c>
      <c r="C3799" t="s">
        <v>2830</v>
      </c>
      <c r="D3799" t="s">
        <v>2831</v>
      </c>
      <c r="E3799" t="s">
        <v>12</v>
      </c>
      <c r="F3799" t="s">
        <v>2832</v>
      </c>
      <c r="G3799" s="1">
        <v>44221</v>
      </c>
      <c r="H3799" s="1">
        <v>44229</v>
      </c>
      <c r="I3799" s="1">
        <v>44593</v>
      </c>
      <c r="J3799" s="966" t="s">
        <v>20198</v>
      </c>
      <c r="K3799" t="s">
        <v>20199</v>
      </c>
      <c r="L3799" t="s">
        <v>20200</v>
      </c>
      <c r="M3799" t="s">
        <v>20198</v>
      </c>
      <c r="N3799" t="s">
        <v>20200</v>
      </c>
    </row>
    <row r="3800" spans="1:14" x14ac:dyDescent="0.25">
      <c r="A3800" s="3">
        <v>3797</v>
      </c>
      <c r="B3800" t="s">
        <v>2678</v>
      </c>
      <c r="C3800" t="s">
        <v>2679</v>
      </c>
      <c r="D3800" t="s">
        <v>2680</v>
      </c>
      <c r="E3800" t="s">
        <v>12</v>
      </c>
      <c r="F3800" t="s">
        <v>2711</v>
      </c>
      <c r="G3800" s="1">
        <v>44203</v>
      </c>
      <c r="H3800" s="1">
        <v>44236</v>
      </c>
      <c r="I3800" s="1">
        <v>45330</v>
      </c>
      <c r="J3800" s="966" t="s">
        <v>7231</v>
      </c>
      <c r="K3800" t="s">
        <v>7233</v>
      </c>
      <c r="L3800" t="s">
        <v>7232</v>
      </c>
      <c r="M3800" t="s">
        <v>7231</v>
      </c>
      <c r="N3800" t="s">
        <v>7232</v>
      </c>
    </row>
    <row r="3801" spans="1:14" x14ac:dyDescent="0.25">
      <c r="A3801" s="3">
        <v>3798</v>
      </c>
      <c r="B3801" t="s">
        <v>2678</v>
      </c>
      <c r="C3801" t="s">
        <v>2679</v>
      </c>
      <c r="D3801" t="s">
        <v>2680</v>
      </c>
      <c r="E3801" t="s">
        <v>12</v>
      </c>
      <c r="F3801" t="s">
        <v>2711</v>
      </c>
      <c r="G3801" s="1">
        <v>44203</v>
      </c>
      <c r="H3801" s="1">
        <v>44236</v>
      </c>
      <c r="I3801" s="1">
        <v>45330</v>
      </c>
      <c r="J3801" s="966" t="s">
        <v>7239</v>
      </c>
      <c r="K3801" t="s">
        <v>7241</v>
      </c>
      <c r="L3801" t="s">
        <v>7240</v>
      </c>
      <c r="M3801" t="s">
        <v>7239</v>
      </c>
      <c r="N3801" t="s">
        <v>7240</v>
      </c>
    </row>
    <row r="3802" spans="1:14" x14ac:dyDescent="0.25">
      <c r="A3802" s="3">
        <v>3799</v>
      </c>
      <c r="B3802" t="s">
        <v>2678</v>
      </c>
      <c r="C3802" t="s">
        <v>2679</v>
      </c>
      <c r="D3802" t="s">
        <v>2680</v>
      </c>
      <c r="E3802" t="s">
        <v>12</v>
      </c>
      <c r="F3802" t="s">
        <v>2711</v>
      </c>
      <c r="G3802" s="1">
        <v>44203</v>
      </c>
      <c r="H3802" s="1">
        <v>44236</v>
      </c>
      <c r="I3802" s="1">
        <v>45330</v>
      </c>
      <c r="J3802" s="966" t="s">
        <v>7245</v>
      </c>
      <c r="K3802" t="s">
        <v>7247</v>
      </c>
      <c r="L3802" t="s">
        <v>7246</v>
      </c>
      <c r="M3802" t="s">
        <v>7245</v>
      </c>
      <c r="N3802" t="s">
        <v>7246</v>
      </c>
    </row>
    <row r="3803" spans="1:14" x14ac:dyDescent="0.25">
      <c r="A3803" s="3">
        <v>3800</v>
      </c>
      <c r="B3803" t="s">
        <v>2879</v>
      </c>
      <c r="C3803" t="s">
        <v>2880</v>
      </c>
      <c r="D3803" t="s">
        <v>2881</v>
      </c>
      <c r="E3803" t="s">
        <v>12</v>
      </c>
      <c r="F3803" t="s">
        <v>2882</v>
      </c>
      <c r="G3803" s="1">
        <v>44201</v>
      </c>
      <c r="H3803" s="1">
        <v>44226</v>
      </c>
      <c r="I3803" s="1">
        <v>44955</v>
      </c>
      <c r="J3803" s="966" t="s">
        <v>6559</v>
      </c>
      <c r="K3803" t="s">
        <v>6561</v>
      </c>
      <c r="L3803" t="s">
        <v>6560</v>
      </c>
      <c r="M3803" t="s">
        <v>6559</v>
      </c>
      <c r="N3803" t="s">
        <v>6560</v>
      </c>
    </row>
    <row r="3804" spans="1:14" x14ac:dyDescent="0.25">
      <c r="A3804" s="3">
        <v>3801</v>
      </c>
      <c r="B3804" t="s">
        <v>2891</v>
      </c>
      <c r="C3804" t="s">
        <v>2892</v>
      </c>
      <c r="D3804" t="s">
        <v>2893</v>
      </c>
      <c r="E3804" t="s">
        <v>12</v>
      </c>
      <c r="F3804" t="s">
        <v>2894</v>
      </c>
      <c r="G3804" s="1">
        <v>44201</v>
      </c>
      <c r="H3804" s="1">
        <v>44238</v>
      </c>
      <c r="I3804" s="1">
        <v>44967</v>
      </c>
      <c r="J3804" s="966" t="s">
        <v>6575</v>
      </c>
      <c r="K3804" t="s">
        <v>6577</v>
      </c>
      <c r="L3804" t="s">
        <v>6576</v>
      </c>
      <c r="M3804" t="s">
        <v>6575</v>
      </c>
      <c r="N3804" t="s">
        <v>6576</v>
      </c>
    </row>
    <row r="3805" spans="1:14" x14ac:dyDescent="0.25">
      <c r="A3805" s="3">
        <v>3802</v>
      </c>
      <c r="B3805" t="s">
        <v>2887</v>
      </c>
      <c r="C3805" t="s">
        <v>2888</v>
      </c>
      <c r="D3805" t="s">
        <v>2889</v>
      </c>
      <c r="E3805" t="s">
        <v>12</v>
      </c>
      <c r="F3805" t="s">
        <v>2890</v>
      </c>
      <c r="G3805" s="1">
        <v>44201</v>
      </c>
      <c r="H3805" s="1">
        <v>44226</v>
      </c>
      <c r="I3805" s="1">
        <v>44955</v>
      </c>
      <c r="J3805" s="966" t="s">
        <v>6572</v>
      </c>
      <c r="K3805" t="s">
        <v>6574</v>
      </c>
      <c r="L3805" t="s">
        <v>6573</v>
      </c>
      <c r="M3805" t="s">
        <v>6572</v>
      </c>
      <c r="N3805" t="s">
        <v>6573</v>
      </c>
    </row>
    <row r="3806" spans="1:14" x14ac:dyDescent="0.25">
      <c r="A3806" s="3">
        <v>3803</v>
      </c>
      <c r="B3806" t="s">
        <v>2875</v>
      </c>
      <c r="C3806" t="s">
        <v>2876</v>
      </c>
      <c r="D3806" t="s">
        <v>2877</v>
      </c>
      <c r="E3806" t="s">
        <v>12</v>
      </c>
      <c r="F3806" t="s">
        <v>2878</v>
      </c>
      <c r="G3806" s="1">
        <v>44201</v>
      </c>
      <c r="H3806" s="1">
        <v>44230</v>
      </c>
      <c r="I3806" s="1">
        <v>44959</v>
      </c>
      <c r="J3806" s="966" t="s">
        <v>6553</v>
      </c>
      <c r="K3806" t="s">
        <v>6555</v>
      </c>
      <c r="L3806" t="s">
        <v>6554</v>
      </c>
      <c r="M3806" t="s">
        <v>6553</v>
      </c>
      <c r="N3806" t="s">
        <v>6554</v>
      </c>
    </row>
    <row r="3807" spans="1:14" x14ac:dyDescent="0.25">
      <c r="A3807" s="3">
        <v>3804</v>
      </c>
      <c r="B3807" t="s">
        <v>2871</v>
      </c>
      <c r="C3807" t="s">
        <v>2872</v>
      </c>
      <c r="D3807" t="s">
        <v>2873</v>
      </c>
      <c r="E3807" t="s">
        <v>12</v>
      </c>
      <c r="F3807" t="s">
        <v>2874</v>
      </c>
      <c r="G3807" s="1">
        <v>44201</v>
      </c>
      <c r="H3807" s="1">
        <v>44230</v>
      </c>
      <c r="I3807" s="1">
        <v>44959</v>
      </c>
      <c r="J3807" s="966" t="s">
        <v>6539</v>
      </c>
      <c r="K3807" t="s">
        <v>6541</v>
      </c>
      <c r="L3807" t="s">
        <v>6540</v>
      </c>
      <c r="M3807" t="s">
        <v>6539</v>
      </c>
      <c r="N3807" t="s">
        <v>6540</v>
      </c>
    </row>
    <row r="3808" spans="1:14" x14ac:dyDescent="0.25">
      <c r="A3808" s="3">
        <v>3805</v>
      </c>
      <c r="B3808" t="s">
        <v>2871</v>
      </c>
      <c r="C3808" t="s">
        <v>2872</v>
      </c>
      <c r="D3808" t="s">
        <v>2873</v>
      </c>
      <c r="E3808" t="s">
        <v>12</v>
      </c>
      <c r="F3808" t="s">
        <v>2874</v>
      </c>
      <c r="G3808" s="1">
        <v>44201</v>
      </c>
      <c r="H3808" s="1">
        <v>44230</v>
      </c>
      <c r="I3808" s="1">
        <v>44959</v>
      </c>
      <c r="J3808" s="966" t="s">
        <v>6547</v>
      </c>
      <c r="K3808" t="s">
        <v>6549</v>
      </c>
      <c r="L3808" t="s">
        <v>6548</v>
      </c>
      <c r="M3808" t="s">
        <v>6547</v>
      </c>
      <c r="N3808" t="s">
        <v>6548</v>
      </c>
    </row>
    <row r="3809" spans="1:14" x14ac:dyDescent="0.25">
      <c r="A3809" s="3">
        <v>3806</v>
      </c>
      <c r="B3809" t="s">
        <v>2895</v>
      </c>
      <c r="C3809" t="s">
        <v>2896</v>
      </c>
      <c r="D3809" t="s">
        <v>2897</v>
      </c>
      <c r="E3809" t="s">
        <v>12</v>
      </c>
      <c r="F3809" t="s">
        <v>2898</v>
      </c>
      <c r="G3809" s="1">
        <v>44221</v>
      </c>
      <c r="H3809" s="1">
        <v>44225</v>
      </c>
      <c r="I3809" s="1">
        <v>46050</v>
      </c>
      <c r="J3809" s="966" t="s">
        <v>8352</v>
      </c>
      <c r="K3809" t="s">
        <v>8354</v>
      </c>
      <c r="L3809" t="s">
        <v>8353</v>
      </c>
      <c r="M3809" t="s">
        <v>8352</v>
      </c>
      <c r="N3809" t="s">
        <v>8353</v>
      </c>
    </row>
    <row r="3810" spans="1:14" x14ac:dyDescent="0.25">
      <c r="A3810" s="3">
        <v>3807</v>
      </c>
      <c r="B3810" t="s">
        <v>2895</v>
      </c>
      <c r="C3810" t="s">
        <v>2896</v>
      </c>
      <c r="D3810" t="s">
        <v>2897</v>
      </c>
      <c r="E3810" t="s">
        <v>12</v>
      </c>
      <c r="F3810" t="s">
        <v>2898</v>
      </c>
      <c r="G3810" s="1">
        <v>44221</v>
      </c>
      <c r="H3810" s="1">
        <v>44225</v>
      </c>
      <c r="I3810" s="1">
        <v>46050</v>
      </c>
      <c r="J3810" s="966" t="s">
        <v>8359</v>
      </c>
      <c r="K3810" t="s">
        <v>8361</v>
      </c>
      <c r="L3810" t="s">
        <v>8360</v>
      </c>
      <c r="N3810" t="s">
        <v>8360</v>
      </c>
    </row>
    <row r="3811" spans="1:14" x14ac:dyDescent="0.25">
      <c r="A3811" s="3">
        <v>3808</v>
      </c>
      <c r="B3811" t="s">
        <v>2895</v>
      </c>
      <c r="C3811" t="s">
        <v>2896</v>
      </c>
      <c r="D3811" t="s">
        <v>2897</v>
      </c>
      <c r="E3811" t="s">
        <v>12</v>
      </c>
      <c r="F3811" t="s">
        <v>2898</v>
      </c>
      <c r="G3811" s="1">
        <v>44221</v>
      </c>
      <c r="H3811" s="1">
        <v>44225</v>
      </c>
      <c r="I3811" s="1">
        <v>46050</v>
      </c>
      <c r="J3811" s="966" t="s">
        <v>8362</v>
      </c>
      <c r="K3811" t="s">
        <v>8364</v>
      </c>
      <c r="L3811" t="s">
        <v>8363</v>
      </c>
      <c r="N3811" t="s">
        <v>8363</v>
      </c>
    </row>
    <row r="3812" spans="1:14" x14ac:dyDescent="0.25">
      <c r="A3812" s="3">
        <v>3809</v>
      </c>
      <c r="B3812" t="s">
        <v>2866</v>
      </c>
      <c r="C3812" t="s">
        <v>2867</v>
      </c>
      <c r="D3812" t="s">
        <v>2868</v>
      </c>
      <c r="E3812" t="s">
        <v>12</v>
      </c>
      <c r="F3812" t="s">
        <v>2869</v>
      </c>
      <c r="G3812" s="1">
        <v>44221</v>
      </c>
      <c r="H3812" s="1">
        <v>44226</v>
      </c>
      <c r="I3812" s="1">
        <v>44590</v>
      </c>
      <c r="J3812" s="966" t="s">
        <v>6884</v>
      </c>
      <c r="K3812" t="s">
        <v>6886</v>
      </c>
      <c r="L3812" t="s">
        <v>6885</v>
      </c>
      <c r="M3812" t="s">
        <v>6884</v>
      </c>
      <c r="N3812" t="s">
        <v>6885</v>
      </c>
    </row>
    <row r="3813" spans="1:14" x14ac:dyDescent="0.25">
      <c r="A3813" s="3">
        <v>3810</v>
      </c>
      <c r="B3813" t="s">
        <v>2866</v>
      </c>
      <c r="C3813" t="s">
        <v>2867</v>
      </c>
      <c r="D3813" t="s">
        <v>2868</v>
      </c>
      <c r="E3813" t="s">
        <v>12</v>
      </c>
      <c r="F3813" t="s">
        <v>2869</v>
      </c>
      <c r="G3813" s="1">
        <v>44221</v>
      </c>
      <c r="H3813" s="1">
        <v>44226</v>
      </c>
      <c r="I3813" s="1">
        <v>44590</v>
      </c>
      <c r="J3813" s="966" t="s">
        <v>6884</v>
      </c>
      <c r="K3813" t="s">
        <v>6886</v>
      </c>
      <c r="L3813" t="s">
        <v>6885</v>
      </c>
      <c r="M3813" t="s">
        <v>6884</v>
      </c>
      <c r="N3813" t="s">
        <v>6885</v>
      </c>
    </row>
    <row r="3814" spans="1:14" x14ac:dyDescent="0.25">
      <c r="A3814" s="3">
        <v>3811</v>
      </c>
      <c r="B3814" t="s">
        <v>2866</v>
      </c>
      <c r="C3814" t="s">
        <v>2867</v>
      </c>
      <c r="D3814" t="s">
        <v>2868</v>
      </c>
      <c r="E3814" t="s">
        <v>12</v>
      </c>
      <c r="F3814" t="s">
        <v>2869</v>
      </c>
      <c r="G3814" s="1">
        <v>44221</v>
      </c>
      <c r="H3814" s="1">
        <v>44226</v>
      </c>
      <c r="I3814" s="1">
        <v>44590</v>
      </c>
      <c r="J3814" s="966" t="s">
        <v>6892</v>
      </c>
      <c r="K3814" t="s">
        <v>6894</v>
      </c>
      <c r="L3814" t="s">
        <v>6893</v>
      </c>
      <c r="M3814" t="s">
        <v>6892</v>
      </c>
      <c r="N3814" t="s">
        <v>6893</v>
      </c>
    </row>
    <row r="3815" spans="1:14" x14ac:dyDescent="0.25">
      <c r="A3815" s="3">
        <v>3812</v>
      </c>
      <c r="B3815" t="s">
        <v>2866</v>
      </c>
      <c r="C3815" t="s">
        <v>2867</v>
      </c>
      <c r="D3815" t="s">
        <v>2868</v>
      </c>
      <c r="E3815" t="s">
        <v>12</v>
      </c>
      <c r="F3815" t="s">
        <v>2869</v>
      </c>
      <c r="G3815" s="1">
        <v>44221</v>
      </c>
      <c r="H3815" s="1">
        <v>44226</v>
      </c>
      <c r="I3815" s="1">
        <v>44590</v>
      </c>
      <c r="J3815" s="966" t="s">
        <v>6892</v>
      </c>
      <c r="K3815" t="s">
        <v>6894</v>
      </c>
      <c r="L3815" t="s">
        <v>6893</v>
      </c>
      <c r="M3815" t="s">
        <v>6892</v>
      </c>
      <c r="N3815" t="s">
        <v>6893</v>
      </c>
    </row>
    <row r="3816" spans="1:14" x14ac:dyDescent="0.25">
      <c r="A3816" s="3">
        <v>3813</v>
      </c>
      <c r="B3816" t="s">
        <v>2866</v>
      </c>
      <c r="C3816" t="s">
        <v>2867</v>
      </c>
      <c r="D3816" t="s">
        <v>2868</v>
      </c>
      <c r="E3816" t="s">
        <v>12</v>
      </c>
      <c r="F3816" t="s">
        <v>2869</v>
      </c>
      <c r="G3816" s="1">
        <v>44221</v>
      </c>
      <c r="H3816" s="1">
        <v>44226</v>
      </c>
      <c r="I3816" s="1">
        <v>44590</v>
      </c>
      <c r="J3816" s="966" t="s">
        <v>6897</v>
      </c>
      <c r="K3816" t="s">
        <v>6899</v>
      </c>
      <c r="L3816" t="s">
        <v>6898</v>
      </c>
      <c r="M3816" t="s">
        <v>6897</v>
      </c>
      <c r="N3816" t="s">
        <v>6898</v>
      </c>
    </row>
    <row r="3817" spans="1:14" x14ac:dyDescent="0.25">
      <c r="A3817" s="3">
        <v>3814</v>
      </c>
      <c r="B3817" t="s">
        <v>2866</v>
      </c>
      <c r="C3817" t="s">
        <v>2867</v>
      </c>
      <c r="D3817" t="s">
        <v>2868</v>
      </c>
      <c r="E3817" t="s">
        <v>12</v>
      </c>
      <c r="F3817" t="s">
        <v>2869</v>
      </c>
      <c r="G3817" s="1">
        <v>44221</v>
      </c>
      <c r="H3817" s="1">
        <v>44226</v>
      </c>
      <c r="I3817" s="1">
        <v>44590</v>
      </c>
      <c r="J3817" s="966" t="s">
        <v>6897</v>
      </c>
      <c r="K3817" t="s">
        <v>6899</v>
      </c>
      <c r="L3817" t="s">
        <v>6898</v>
      </c>
      <c r="M3817" t="s">
        <v>6897</v>
      </c>
      <c r="N3817" t="s">
        <v>6898</v>
      </c>
    </row>
    <row r="3818" spans="1:14" x14ac:dyDescent="0.25">
      <c r="A3818" s="3">
        <v>3815</v>
      </c>
      <c r="B3818" t="s">
        <v>2866</v>
      </c>
      <c r="C3818" t="s">
        <v>2867</v>
      </c>
      <c r="D3818" t="s">
        <v>2868</v>
      </c>
      <c r="E3818" t="s">
        <v>12</v>
      </c>
      <c r="F3818" t="s">
        <v>2869</v>
      </c>
      <c r="G3818" s="1">
        <v>44221</v>
      </c>
      <c r="H3818" s="1">
        <v>44226</v>
      </c>
      <c r="I3818" s="1">
        <v>44590</v>
      </c>
      <c r="J3818" s="966" t="s">
        <v>6897</v>
      </c>
      <c r="K3818" t="s">
        <v>6899</v>
      </c>
      <c r="L3818" t="s">
        <v>6898</v>
      </c>
      <c r="M3818" t="s">
        <v>6897</v>
      </c>
      <c r="N3818" t="s">
        <v>22302</v>
      </c>
    </row>
    <row r="3819" spans="1:14" x14ac:dyDescent="0.25">
      <c r="A3819" s="3">
        <v>3816</v>
      </c>
      <c r="B3819" t="s">
        <v>2866</v>
      </c>
      <c r="C3819" t="s">
        <v>2867</v>
      </c>
      <c r="D3819" t="s">
        <v>2868</v>
      </c>
      <c r="E3819" t="s">
        <v>12</v>
      </c>
      <c r="F3819" t="s">
        <v>2870</v>
      </c>
      <c r="G3819" s="1">
        <v>44221</v>
      </c>
      <c r="H3819" s="1">
        <v>44233</v>
      </c>
      <c r="I3819" s="1">
        <v>44597</v>
      </c>
      <c r="J3819" s="966" t="s">
        <v>6902</v>
      </c>
      <c r="K3819" t="s">
        <v>6904</v>
      </c>
      <c r="L3819" t="s">
        <v>6903</v>
      </c>
      <c r="M3819" t="s">
        <v>6902</v>
      </c>
      <c r="N3819" t="s">
        <v>6903</v>
      </c>
    </row>
    <row r="3820" spans="1:14" x14ac:dyDescent="0.25">
      <c r="A3820" s="3">
        <v>3817</v>
      </c>
      <c r="B3820" t="s">
        <v>2866</v>
      </c>
      <c r="C3820" t="s">
        <v>2867</v>
      </c>
      <c r="D3820" t="s">
        <v>2868</v>
      </c>
      <c r="E3820" t="s">
        <v>12</v>
      </c>
      <c r="F3820" t="s">
        <v>2870</v>
      </c>
      <c r="G3820" s="1">
        <v>44221</v>
      </c>
      <c r="H3820" s="1">
        <v>44233</v>
      </c>
      <c r="I3820" s="1">
        <v>44597</v>
      </c>
      <c r="J3820" s="966" t="s">
        <v>6902</v>
      </c>
      <c r="K3820" t="s">
        <v>6904</v>
      </c>
      <c r="L3820" t="s">
        <v>6903</v>
      </c>
      <c r="M3820" t="s">
        <v>6902</v>
      </c>
      <c r="N3820" t="s">
        <v>6903</v>
      </c>
    </row>
    <row r="3821" spans="1:14" x14ac:dyDescent="0.25">
      <c r="A3821" s="3">
        <v>3818</v>
      </c>
      <c r="B3821" t="s">
        <v>2866</v>
      </c>
      <c r="C3821" t="s">
        <v>2867</v>
      </c>
      <c r="D3821" t="s">
        <v>2868</v>
      </c>
      <c r="E3821" t="s">
        <v>12</v>
      </c>
      <c r="F3821" t="s">
        <v>2870</v>
      </c>
      <c r="G3821" s="1">
        <v>44221</v>
      </c>
      <c r="H3821" s="1">
        <v>44233</v>
      </c>
      <c r="I3821" s="1">
        <v>44597</v>
      </c>
      <c r="J3821" s="966" t="s">
        <v>6902</v>
      </c>
      <c r="K3821" t="s">
        <v>6904</v>
      </c>
      <c r="L3821" t="s">
        <v>6903</v>
      </c>
      <c r="M3821" t="s">
        <v>6902</v>
      </c>
      <c r="N3821" t="s">
        <v>6903</v>
      </c>
    </row>
    <row r="3822" spans="1:14" x14ac:dyDescent="0.25">
      <c r="A3822" s="3">
        <v>3819</v>
      </c>
      <c r="B3822" t="s">
        <v>2899</v>
      </c>
      <c r="C3822" t="s">
        <v>2899</v>
      </c>
      <c r="D3822" t="s">
        <v>2900</v>
      </c>
      <c r="E3822" t="s">
        <v>2901</v>
      </c>
      <c r="F3822" t="s">
        <v>2901</v>
      </c>
      <c r="G3822" s="1">
        <v>44207</v>
      </c>
      <c r="H3822" s="1">
        <v>44207</v>
      </c>
      <c r="I3822" s="1">
        <v>44572</v>
      </c>
      <c r="J3822" s="966" t="s">
        <v>19017</v>
      </c>
      <c r="K3822" t="s">
        <v>19018</v>
      </c>
      <c r="L3822" t="s">
        <v>19019</v>
      </c>
      <c r="M3822" t="s">
        <v>19017</v>
      </c>
      <c r="N3822" t="s">
        <v>19019</v>
      </c>
    </row>
    <row r="3823" spans="1:14" x14ac:dyDescent="0.25">
      <c r="A3823" s="3">
        <v>3820</v>
      </c>
      <c r="B3823" t="s">
        <v>2899</v>
      </c>
      <c r="C3823" t="s">
        <v>2899</v>
      </c>
      <c r="D3823" t="s">
        <v>2900</v>
      </c>
      <c r="E3823" t="s">
        <v>2901</v>
      </c>
      <c r="F3823" t="s">
        <v>2901</v>
      </c>
      <c r="G3823" s="1">
        <v>44207</v>
      </c>
      <c r="H3823" s="1">
        <v>44207</v>
      </c>
      <c r="I3823" s="1">
        <v>44572</v>
      </c>
      <c r="J3823" s="966" t="s">
        <v>19017</v>
      </c>
      <c r="K3823" t="s">
        <v>19018</v>
      </c>
      <c r="L3823" t="s">
        <v>19019</v>
      </c>
      <c r="M3823" t="s">
        <v>19017</v>
      </c>
      <c r="N3823" t="s">
        <v>19019</v>
      </c>
    </row>
    <row r="3824" spans="1:14" x14ac:dyDescent="0.25">
      <c r="A3824" s="3">
        <v>3821</v>
      </c>
      <c r="B3824" t="s">
        <v>2899</v>
      </c>
      <c r="C3824" t="s">
        <v>2899</v>
      </c>
      <c r="D3824" t="s">
        <v>2900</v>
      </c>
      <c r="E3824" t="s">
        <v>2901</v>
      </c>
      <c r="F3824" t="s">
        <v>2901</v>
      </c>
      <c r="G3824" s="1">
        <v>44207</v>
      </c>
      <c r="H3824" s="1">
        <v>44207</v>
      </c>
      <c r="I3824" s="1">
        <v>44572</v>
      </c>
      <c r="J3824" s="966" t="s">
        <v>19017</v>
      </c>
      <c r="K3824" t="s">
        <v>19018</v>
      </c>
      <c r="L3824" t="s">
        <v>19019</v>
      </c>
      <c r="M3824" t="s">
        <v>19017</v>
      </c>
      <c r="N3824" t="s">
        <v>19019</v>
      </c>
    </row>
    <row r="3825" spans="1:14" x14ac:dyDescent="0.25">
      <c r="A3825" s="3">
        <v>3822</v>
      </c>
      <c r="B3825" t="s">
        <v>2899</v>
      </c>
      <c r="C3825" t="s">
        <v>2899</v>
      </c>
      <c r="D3825" t="s">
        <v>2900</v>
      </c>
      <c r="E3825" t="s">
        <v>2901</v>
      </c>
      <c r="F3825" t="s">
        <v>2901</v>
      </c>
      <c r="G3825" s="1">
        <v>44207</v>
      </c>
      <c r="H3825" s="1">
        <v>44207</v>
      </c>
      <c r="I3825" s="1">
        <v>44572</v>
      </c>
      <c r="J3825" s="966" t="s">
        <v>19017</v>
      </c>
      <c r="K3825" t="s">
        <v>19018</v>
      </c>
      <c r="L3825" t="s">
        <v>19019</v>
      </c>
      <c r="M3825" t="s">
        <v>19017</v>
      </c>
      <c r="N3825" t="s">
        <v>19019</v>
      </c>
    </row>
    <row r="3826" spans="1:14" x14ac:dyDescent="0.25">
      <c r="A3826" s="3">
        <v>3823</v>
      </c>
      <c r="B3826" t="s">
        <v>2899</v>
      </c>
      <c r="C3826" t="s">
        <v>2899</v>
      </c>
      <c r="D3826" t="s">
        <v>2900</v>
      </c>
      <c r="E3826" t="s">
        <v>2901</v>
      </c>
      <c r="F3826" t="s">
        <v>2901</v>
      </c>
      <c r="G3826" s="1">
        <v>44207</v>
      </c>
      <c r="H3826" s="1">
        <v>44207</v>
      </c>
      <c r="I3826" s="1">
        <v>44572</v>
      </c>
      <c r="J3826" s="966" t="s">
        <v>19017</v>
      </c>
      <c r="K3826" t="s">
        <v>19018</v>
      </c>
      <c r="L3826" t="s">
        <v>19019</v>
      </c>
      <c r="M3826" t="s">
        <v>19017</v>
      </c>
      <c r="N3826" t="s">
        <v>19019</v>
      </c>
    </row>
    <row r="3827" spans="1:14" x14ac:dyDescent="0.25">
      <c r="A3827" s="3">
        <v>3824</v>
      </c>
      <c r="B3827" t="s">
        <v>2899</v>
      </c>
      <c r="C3827" t="s">
        <v>2899</v>
      </c>
      <c r="D3827" t="s">
        <v>2900</v>
      </c>
      <c r="E3827" t="s">
        <v>2901</v>
      </c>
      <c r="F3827" t="s">
        <v>2901</v>
      </c>
      <c r="G3827" s="1">
        <v>44207</v>
      </c>
      <c r="H3827" s="1">
        <v>44207</v>
      </c>
      <c r="I3827" s="1">
        <v>44572</v>
      </c>
      <c r="J3827" s="966" t="s">
        <v>19017</v>
      </c>
      <c r="K3827" t="s">
        <v>19018</v>
      </c>
      <c r="L3827" t="s">
        <v>19019</v>
      </c>
      <c r="M3827" t="s">
        <v>19017</v>
      </c>
      <c r="N3827" t="s">
        <v>19019</v>
      </c>
    </row>
    <row r="3828" spans="1:14" x14ac:dyDescent="0.25">
      <c r="A3828" s="3">
        <v>3825</v>
      </c>
      <c r="B3828" t="s">
        <v>2899</v>
      </c>
      <c r="C3828" t="s">
        <v>2899</v>
      </c>
      <c r="D3828" t="s">
        <v>2900</v>
      </c>
      <c r="E3828" t="s">
        <v>2901</v>
      </c>
      <c r="F3828" t="s">
        <v>2901</v>
      </c>
      <c r="G3828" s="1">
        <v>44207</v>
      </c>
      <c r="H3828" s="1">
        <v>44207</v>
      </c>
      <c r="I3828" s="1">
        <v>44572</v>
      </c>
      <c r="J3828" s="966" t="s">
        <v>19041</v>
      </c>
      <c r="K3828" t="s">
        <v>19042</v>
      </c>
      <c r="L3828" t="s">
        <v>19043</v>
      </c>
      <c r="M3828" t="s">
        <v>19041</v>
      </c>
      <c r="N3828" t="s">
        <v>19043</v>
      </c>
    </row>
    <row r="3829" spans="1:14" x14ac:dyDescent="0.25">
      <c r="A3829" s="3">
        <v>3826</v>
      </c>
      <c r="B3829" t="s">
        <v>2899</v>
      </c>
      <c r="C3829" t="s">
        <v>2899</v>
      </c>
      <c r="D3829" t="s">
        <v>2900</v>
      </c>
      <c r="E3829" t="s">
        <v>2901</v>
      </c>
      <c r="F3829" t="s">
        <v>2901</v>
      </c>
      <c r="G3829" s="1">
        <v>44207</v>
      </c>
      <c r="H3829" s="1">
        <v>44207</v>
      </c>
      <c r="I3829" s="1">
        <v>44572</v>
      </c>
      <c r="J3829" s="966" t="s">
        <v>19041</v>
      </c>
      <c r="K3829" t="s">
        <v>19042</v>
      </c>
      <c r="L3829" t="s">
        <v>19043</v>
      </c>
      <c r="M3829" t="s">
        <v>19041</v>
      </c>
      <c r="N3829" t="s">
        <v>19043</v>
      </c>
    </row>
    <row r="3830" spans="1:14" x14ac:dyDescent="0.25">
      <c r="A3830" s="3">
        <v>3827</v>
      </c>
      <c r="B3830" t="s">
        <v>2899</v>
      </c>
      <c r="C3830" t="s">
        <v>2899</v>
      </c>
      <c r="D3830" t="s">
        <v>2900</v>
      </c>
      <c r="E3830" t="s">
        <v>2901</v>
      </c>
      <c r="F3830" t="s">
        <v>2901</v>
      </c>
      <c r="G3830" s="1">
        <v>44207</v>
      </c>
      <c r="H3830" s="1">
        <v>44207</v>
      </c>
      <c r="I3830" s="1">
        <v>44572</v>
      </c>
      <c r="J3830" s="966" t="s">
        <v>19041</v>
      </c>
      <c r="K3830" t="s">
        <v>19042</v>
      </c>
      <c r="L3830" t="s">
        <v>19043</v>
      </c>
      <c r="M3830" t="s">
        <v>19041</v>
      </c>
      <c r="N3830" t="s">
        <v>19043</v>
      </c>
    </row>
    <row r="3831" spans="1:14" x14ac:dyDescent="0.25">
      <c r="A3831" s="3">
        <v>3828</v>
      </c>
      <c r="B3831" t="s">
        <v>2899</v>
      </c>
      <c r="C3831" t="s">
        <v>2899</v>
      </c>
      <c r="D3831" t="s">
        <v>2900</v>
      </c>
      <c r="E3831" t="s">
        <v>2901</v>
      </c>
      <c r="F3831" t="s">
        <v>2901</v>
      </c>
      <c r="G3831" s="1">
        <v>44207</v>
      </c>
      <c r="H3831" s="1">
        <v>44207</v>
      </c>
      <c r="I3831" s="1">
        <v>44572</v>
      </c>
      <c r="J3831" s="966" t="s">
        <v>19041</v>
      </c>
      <c r="K3831" t="s">
        <v>19042</v>
      </c>
      <c r="L3831" t="s">
        <v>19043</v>
      </c>
      <c r="M3831" t="s">
        <v>19041</v>
      </c>
      <c r="N3831" t="s">
        <v>19043</v>
      </c>
    </row>
    <row r="3832" spans="1:14" x14ac:dyDescent="0.25">
      <c r="A3832" s="3">
        <v>3829</v>
      </c>
      <c r="B3832" t="s">
        <v>2899</v>
      </c>
      <c r="C3832" t="s">
        <v>2899</v>
      </c>
      <c r="D3832" t="s">
        <v>2900</v>
      </c>
      <c r="E3832" t="s">
        <v>2901</v>
      </c>
      <c r="F3832" t="s">
        <v>2901</v>
      </c>
      <c r="G3832" s="1">
        <v>44207</v>
      </c>
      <c r="H3832" s="1">
        <v>44207</v>
      </c>
      <c r="I3832" s="1">
        <v>44572</v>
      </c>
      <c r="J3832" s="966" t="s">
        <v>19041</v>
      </c>
      <c r="K3832" t="s">
        <v>19042</v>
      </c>
      <c r="L3832" t="s">
        <v>19043</v>
      </c>
      <c r="M3832" t="s">
        <v>19041</v>
      </c>
      <c r="N3832" t="s">
        <v>19043</v>
      </c>
    </row>
    <row r="3833" spans="1:14" x14ac:dyDescent="0.25">
      <c r="A3833" s="3">
        <v>3830</v>
      </c>
      <c r="B3833" t="s">
        <v>2899</v>
      </c>
      <c r="C3833" t="s">
        <v>2899</v>
      </c>
      <c r="D3833" t="s">
        <v>2900</v>
      </c>
      <c r="E3833" t="s">
        <v>2901</v>
      </c>
      <c r="F3833" t="s">
        <v>2901</v>
      </c>
      <c r="G3833" s="1">
        <v>44207</v>
      </c>
      <c r="H3833" s="1">
        <v>44207</v>
      </c>
      <c r="I3833" s="1">
        <v>44572</v>
      </c>
      <c r="J3833" s="966" t="s">
        <v>19041</v>
      </c>
      <c r="K3833" t="s">
        <v>19042</v>
      </c>
      <c r="L3833" t="s">
        <v>19043</v>
      </c>
      <c r="M3833" t="s">
        <v>19041</v>
      </c>
      <c r="N3833" t="s">
        <v>19043</v>
      </c>
    </row>
    <row r="3834" spans="1:14" x14ac:dyDescent="0.25">
      <c r="A3834" s="3">
        <v>3831</v>
      </c>
      <c r="B3834" t="s">
        <v>2899</v>
      </c>
      <c r="C3834" t="s">
        <v>2899</v>
      </c>
      <c r="D3834" t="s">
        <v>2900</v>
      </c>
      <c r="E3834" t="s">
        <v>2901</v>
      </c>
      <c r="F3834" t="s">
        <v>2901</v>
      </c>
      <c r="G3834" s="1">
        <v>44207</v>
      </c>
      <c r="H3834" s="1">
        <v>44207</v>
      </c>
      <c r="I3834" s="1">
        <v>44572</v>
      </c>
      <c r="J3834" s="966" t="s">
        <v>21321</v>
      </c>
      <c r="K3834" t="s">
        <v>21322</v>
      </c>
      <c r="L3834" t="s">
        <v>21323</v>
      </c>
      <c r="M3834" t="s">
        <v>21321</v>
      </c>
      <c r="N3834" t="s">
        <v>21323</v>
      </c>
    </row>
    <row r="3835" spans="1:14" x14ac:dyDescent="0.25">
      <c r="A3835" s="3">
        <v>3832</v>
      </c>
      <c r="B3835" t="s">
        <v>2899</v>
      </c>
      <c r="C3835" t="s">
        <v>2899</v>
      </c>
      <c r="D3835" t="s">
        <v>2900</v>
      </c>
      <c r="E3835" t="s">
        <v>2901</v>
      </c>
      <c r="F3835" t="s">
        <v>2901</v>
      </c>
      <c r="G3835" s="1">
        <v>44207</v>
      </c>
      <c r="H3835" s="1">
        <v>44207</v>
      </c>
      <c r="I3835" s="1">
        <v>44572</v>
      </c>
      <c r="J3835" s="966" t="s">
        <v>21321</v>
      </c>
      <c r="K3835" t="s">
        <v>21322</v>
      </c>
      <c r="L3835" t="s">
        <v>21323</v>
      </c>
      <c r="M3835" t="s">
        <v>21321</v>
      </c>
      <c r="N3835" t="s">
        <v>21323</v>
      </c>
    </row>
    <row r="3836" spans="1:14" x14ac:dyDescent="0.25">
      <c r="A3836" s="3">
        <v>3833</v>
      </c>
      <c r="B3836" t="s">
        <v>2899</v>
      </c>
      <c r="C3836" t="s">
        <v>2899</v>
      </c>
      <c r="D3836" t="s">
        <v>2900</v>
      </c>
      <c r="E3836" t="s">
        <v>2901</v>
      </c>
      <c r="F3836" t="s">
        <v>2901</v>
      </c>
      <c r="G3836" s="1">
        <v>44207</v>
      </c>
      <c r="H3836" s="1">
        <v>44207</v>
      </c>
      <c r="I3836" s="1">
        <v>44572</v>
      </c>
      <c r="J3836" s="966" t="s">
        <v>19535</v>
      </c>
      <c r="K3836" t="s">
        <v>19536</v>
      </c>
      <c r="L3836" t="s">
        <v>19537</v>
      </c>
      <c r="M3836" t="s">
        <v>19535</v>
      </c>
      <c r="N3836" t="s">
        <v>19537</v>
      </c>
    </row>
    <row r="3837" spans="1:14" x14ac:dyDescent="0.25">
      <c r="A3837" s="3">
        <v>3834</v>
      </c>
      <c r="B3837" t="s">
        <v>2899</v>
      </c>
      <c r="C3837" t="s">
        <v>2899</v>
      </c>
      <c r="D3837" t="s">
        <v>2900</v>
      </c>
      <c r="E3837" t="s">
        <v>2901</v>
      </c>
      <c r="F3837" t="s">
        <v>2901</v>
      </c>
      <c r="G3837" s="1">
        <v>44207</v>
      </c>
      <c r="H3837" s="1">
        <v>44207</v>
      </c>
      <c r="I3837" s="1">
        <v>44572</v>
      </c>
      <c r="J3837" s="966" t="s">
        <v>19535</v>
      </c>
      <c r="K3837" t="s">
        <v>19536</v>
      </c>
      <c r="L3837" t="s">
        <v>19537</v>
      </c>
      <c r="M3837" t="s">
        <v>19535</v>
      </c>
      <c r="N3837" t="s">
        <v>19537</v>
      </c>
    </row>
    <row r="3838" spans="1:14" x14ac:dyDescent="0.25">
      <c r="A3838" s="3">
        <v>3835</v>
      </c>
      <c r="B3838" t="s">
        <v>2899</v>
      </c>
      <c r="C3838" t="s">
        <v>2899</v>
      </c>
      <c r="D3838" t="s">
        <v>2900</v>
      </c>
      <c r="E3838" t="s">
        <v>2901</v>
      </c>
      <c r="F3838" t="s">
        <v>2901</v>
      </c>
      <c r="G3838" s="1">
        <v>44207</v>
      </c>
      <c r="H3838" s="1">
        <v>44207</v>
      </c>
      <c r="I3838" s="1">
        <v>44572</v>
      </c>
      <c r="J3838" s="966" t="s">
        <v>19535</v>
      </c>
      <c r="K3838" t="s">
        <v>19536</v>
      </c>
      <c r="L3838" t="s">
        <v>19537</v>
      </c>
      <c r="M3838" t="s">
        <v>19535</v>
      </c>
      <c r="N3838" t="s">
        <v>19537</v>
      </c>
    </row>
    <row r="3839" spans="1:14" x14ac:dyDescent="0.25">
      <c r="A3839" s="3">
        <v>3836</v>
      </c>
      <c r="B3839" t="s">
        <v>2899</v>
      </c>
      <c r="C3839" t="s">
        <v>2899</v>
      </c>
      <c r="D3839" t="s">
        <v>2900</v>
      </c>
      <c r="E3839" t="s">
        <v>2901</v>
      </c>
      <c r="F3839" t="s">
        <v>2901</v>
      </c>
      <c r="G3839" s="1">
        <v>44207</v>
      </c>
      <c r="H3839" s="1">
        <v>44207</v>
      </c>
      <c r="I3839" s="1">
        <v>44572</v>
      </c>
      <c r="J3839" s="966" t="s">
        <v>19535</v>
      </c>
      <c r="K3839" t="s">
        <v>19536</v>
      </c>
      <c r="L3839" t="s">
        <v>19537</v>
      </c>
      <c r="M3839" t="s">
        <v>19535</v>
      </c>
      <c r="N3839" t="s">
        <v>19537</v>
      </c>
    </row>
    <row r="3840" spans="1:14" x14ac:dyDescent="0.25">
      <c r="A3840" s="3">
        <v>3837</v>
      </c>
      <c r="B3840" t="s">
        <v>2899</v>
      </c>
      <c r="C3840" t="s">
        <v>2899</v>
      </c>
      <c r="D3840" t="s">
        <v>2900</v>
      </c>
      <c r="E3840" t="s">
        <v>2901</v>
      </c>
      <c r="F3840" t="s">
        <v>2901</v>
      </c>
      <c r="G3840" s="1">
        <v>44207</v>
      </c>
      <c r="H3840" s="1">
        <v>44207</v>
      </c>
      <c r="I3840" s="1">
        <v>44572</v>
      </c>
      <c r="J3840" s="966" t="s">
        <v>19535</v>
      </c>
      <c r="K3840" t="s">
        <v>19536</v>
      </c>
      <c r="L3840" t="s">
        <v>19537</v>
      </c>
      <c r="M3840" t="s">
        <v>19535</v>
      </c>
      <c r="N3840" t="s">
        <v>19537</v>
      </c>
    </row>
    <row r="3841" spans="1:14" x14ac:dyDescent="0.25">
      <c r="A3841" s="3">
        <v>3838</v>
      </c>
      <c r="B3841" t="s">
        <v>2899</v>
      </c>
      <c r="C3841" t="s">
        <v>2899</v>
      </c>
      <c r="D3841" t="s">
        <v>2900</v>
      </c>
      <c r="E3841" t="s">
        <v>2901</v>
      </c>
      <c r="F3841" t="s">
        <v>2901</v>
      </c>
      <c r="G3841" s="1">
        <v>44207</v>
      </c>
      <c r="H3841" s="1">
        <v>44207</v>
      </c>
      <c r="I3841" s="1">
        <v>44572</v>
      </c>
      <c r="J3841" s="966" t="s">
        <v>19535</v>
      </c>
      <c r="K3841" t="s">
        <v>19536</v>
      </c>
      <c r="L3841" t="s">
        <v>19537</v>
      </c>
      <c r="M3841" t="s">
        <v>19535</v>
      </c>
      <c r="N3841" t="s">
        <v>19537</v>
      </c>
    </row>
    <row r="3842" spans="1:14" x14ac:dyDescent="0.25">
      <c r="A3842" s="3">
        <v>3839</v>
      </c>
      <c r="B3842" t="s">
        <v>2899</v>
      </c>
      <c r="C3842" t="s">
        <v>2899</v>
      </c>
      <c r="D3842" t="s">
        <v>2900</v>
      </c>
      <c r="E3842" t="s">
        <v>2901</v>
      </c>
      <c r="F3842" t="s">
        <v>2901</v>
      </c>
      <c r="G3842" s="1">
        <v>44207</v>
      </c>
      <c r="H3842" s="1">
        <v>44207</v>
      </c>
      <c r="I3842" s="1">
        <v>44572</v>
      </c>
      <c r="J3842" s="966" t="s">
        <v>19104</v>
      </c>
      <c r="K3842" t="s">
        <v>19105</v>
      </c>
      <c r="L3842" t="s">
        <v>19106</v>
      </c>
      <c r="M3842" t="s">
        <v>19104</v>
      </c>
      <c r="N3842" t="s">
        <v>19106</v>
      </c>
    </row>
    <row r="3843" spans="1:14" x14ac:dyDescent="0.25">
      <c r="A3843" s="3">
        <v>3840</v>
      </c>
      <c r="B3843" t="s">
        <v>2899</v>
      </c>
      <c r="C3843" t="s">
        <v>2899</v>
      </c>
      <c r="D3843" t="s">
        <v>2900</v>
      </c>
      <c r="E3843" t="s">
        <v>2901</v>
      </c>
      <c r="F3843" t="s">
        <v>2901</v>
      </c>
      <c r="G3843" s="1">
        <v>44207</v>
      </c>
      <c r="H3843" s="1">
        <v>44207</v>
      </c>
      <c r="I3843" s="1">
        <v>44572</v>
      </c>
      <c r="J3843" s="966" t="s">
        <v>19104</v>
      </c>
      <c r="K3843" t="s">
        <v>19105</v>
      </c>
      <c r="L3843" t="s">
        <v>19106</v>
      </c>
      <c r="M3843" t="s">
        <v>19104</v>
      </c>
      <c r="N3843" t="s">
        <v>19106</v>
      </c>
    </row>
    <row r="3844" spans="1:14" x14ac:dyDescent="0.25">
      <c r="A3844" s="3">
        <v>3841</v>
      </c>
      <c r="B3844" t="s">
        <v>2899</v>
      </c>
      <c r="C3844" t="s">
        <v>2899</v>
      </c>
      <c r="D3844" t="s">
        <v>2900</v>
      </c>
      <c r="E3844" t="s">
        <v>2901</v>
      </c>
      <c r="F3844" t="s">
        <v>2901</v>
      </c>
      <c r="G3844" s="1">
        <v>44207</v>
      </c>
      <c r="H3844" s="1">
        <v>44207</v>
      </c>
      <c r="I3844" s="1">
        <v>44572</v>
      </c>
      <c r="J3844" s="966" t="s">
        <v>19104</v>
      </c>
      <c r="K3844" t="s">
        <v>19105</v>
      </c>
      <c r="L3844" t="s">
        <v>19106</v>
      </c>
      <c r="M3844" t="s">
        <v>19104</v>
      </c>
      <c r="N3844" t="s">
        <v>19106</v>
      </c>
    </row>
    <row r="3845" spans="1:14" x14ac:dyDescent="0.25">
      <c r="A3845" s="3">
        <v>3842</v>
      </c>
      <c r="B3845" t="s">
        <v>2899</v>
      </c>
      <c r="C3845" t="s">
        <v>2899</v>
      </c>
      <c r="D3845" t="s">
        <v>2900</v>
      </c>
      <c r="E3845" t="s">
        <v>2901</v>
      </c>
      <c r="F3845" t="s">
        <v>2901</v>
      </c>
      <c r="G3845" s="1">
        <v>44207</v>
      </c>
      <c r="H3845" s="1">
        <v>44207</v>
      </c>
      <c r="I3845" s="1">
        <v>44572</v>
      </c>
      <c r="J3845" s="966" t="s">
        <v>19104</v>
      </c>
      <c r="K3845" t="s">
        <v>19105</v>
      </c>
      <c r="L3845" t="s">
        <v>19106</v>
      </c>
      <c r="M3845" t="s">
        <v>19104</v>
      </c>
      <c r="N3845" t="s">
        <v>19106</v>
      </c>
    </row>
    <row r="3846" spans="1:14" x14ac:dyDescent="0.25">
      <c r="A3846" s="3">
        <v>3843</v>
      </c>
      <c r="B3846" t="s">
        <v>2899</v>
      </c>
      <c r="C3846" t="s">
        <v>2899</v>
      </c>
      <c r="D3846" t="s">
        <v>2900</v>
      </c>
      <c r="E3846" t="s">
        <v>2901</v>
      </c>
      <c r="F3846" t="s">
        <v>2901</v>
      </c>
      <c r="G3846" s="1">
        <v>44207</v>
      </c>
      <c r="H3846" s="1">
        <v>44207</v>
      </c>
      <c r="I3846" s="1">
        <v>44572</v>
      </c>
      <c r="J3846" s="966" t="s">
        <v>19104</v>
      </c>
      <c r="K3846" t="s">
        <v>19105</v>
      </c>
      <c r="L3846" t="s">
        <v>19106</v>
      </c>
      <c r="M3846" t="s">
        <v>19104</v>
      </c>
      <c r="N3846" t="s">
        <v>19106</v>
      </c>
    </row>
    <row r="3847" spans="1:14" x14ac:dyDescent="0.25">
      <c r="A3847" s="3">
        <v>3844</v>
      </c>
      <c r="B3847" t="s">
        <v>2899</v>
      </c>
      <c r="C3847" t="s">
        <v>2899</v>
      </c>
      <c r="D3847" t="s">
        <v>2900</v>
      </c>
      <c r="E3847" t="s">
        <v>2901</v>
      </c>
      <c r="F3847" t="s">
        <v>2901</v>
      </c>
      <c r="G3847" s="1">
        <v>44207</v>
      </c>
      <c r="H3847" s="1">
        <v>44207</v>
      </c>
      <c r="I3847" s="1">
        <v>44572</v>
      </c>
      <c r="J3847" s="966" t="s">
        <v>19104</v>
      </c>
      <c r="K3847" t="s">
        <v>19105</v>
      </c>
      <c r="L3847" t="s">
        <v>19106</v>
      </c>
      <c r="M3847" t="s">
        <v>19104</v>
      </c>
      <c r="N3847" t="s">
        <v>19106</v>
      </c>
    </row>
    <row r="3848" spans="1:14" x14ac:dyDescent="0.25">
      <c r="A3848" s="3">
        <v>3845</v>
      </c>
      <c r="B3848" t="s">
        <v>2899</v>
      </c>
      <c r="C3848" t="s">
        <v>2899</v>
      </c>
      <c r="D3848" t="s">
        <v>2900</v>
      </c>
      <c r="E3848" t="s">
        <v>2901</v>
      </c>
      <c r="F3848" t="s">
        <v>2901</v>
      </c>
      <c r="G3848" s="1">
        <v>44207</v>
      </c>
      <c r="H3848" s="1">
        <v>44207</v>
      </c>
      <c r="I3848" s="1">
        <v>44572</v>
      </c>
      <c r="J3848" s="966" t="s">
        <v>21327</v>
      </c>
      <c r="K3848" t="s">
        <v>21328</v>
      </c>
      <c r="L3848" t="s">
        <v>21329</v>
      </c>
      <c r="M3848" t="s">
        <v>21327</v>
      </c>
      <c r="N3848" t="s">
        <v>21329</v>
      </c>
    </row>
    <row r="3849" spans="1:14" x14ac:dyDescent="0.25">
      <c r="A3849" s="3">
        <v>3846</v>
      </c>
      <c r="B3849" t="s">
        <v>2899</v>
      </c>
      <c r="C3849" t="s">
        <v>2899</v>
      </c>
      <c r="D3849" t="s">
        <v>2900</v>
      </c>
      <c r="E3849" t="s">
        <v>2901</v>
      </c>
      <c r="F3849" t="s">
        <v>2901</v>
      </c>
      <c r="G3849" s="1">
        <v>44207</v>
      </c>
      <c r="H3849" s="1">
        <v>44207</v>
      </c>
      <c r="I3849" s="1">
        <v>44572</v>
      </c>
      <c r="J3849" s="966" t="s">
        <v>21327</v>
      </c>
      <c r="K3849" t="s">
        <v>21328</v>
      </c>
      <c r="L3849" t="s">
        <v>21329</v>
      </c>
      <c r="M3849" t="s">
        <v>21327</v>
      </c>
      <c r="N3849" t="s">
        <v>21329</v>
      </c>
    </row>
    <row r="3850" spans="1:14" x14ac:dyDescent="0.25">
      <c r="A3850" s="3">
        <v>3847</v>
      </c>
      <c r="B3850" t="s">
        <v>2899</v>
      </c>
      <c r="C3850" t="s">
        <v>2899</v>
      </c>
      <c r="D3850" t="s">
        <v>2900</v>
      </c>
      <c r="E3850" t="s">
        <v>2901</v>
      </c>
      <c r="F3850" t="s">
        <v>2901</v>
      </c>
      <c r="G3850" s="1">
        <v>44207</v>
      </c>
      <c r="H3850" s="1">
        <v>44207</v>
      </c>
      <c r="I3850" s="1">
        <v>44572</v>
      </c>
      <c r="J3850" s="966" t="s">
        <v>21327</v>
      </c>
      <c r="K3850" t="s">
        <v>21328</v>
      </c>
      <c r="L3850" t="s">
        <v>21329</v>
      </c>
      <c r="M3850" t="s">
        <v>21327</v>
      </c>
      <c r="N3850" t="s">
        <v>21329</v>
      </c>
    </row>
    <row r="3851" spans="1:14" x14ac:dyDescent="0.25">
      <c r="A3851" s="3">
        <v>3848</v>
      </c>
      <c r="B3851" t="s">
        <v>2899</v>
      </c>
      <c r="C3851" t="s">
        <v>2899</v>
      </c>
      <c r="D3851" t="s">
        <v>2900</v>
      </c>
      <c r="E3851" t="s">
        <v>2901</v>
      </c>
      <c r="F3851" t="s">
        <v>2901</v>
      </c>
      <c r="G3851" s="1">
        <v>44207</v>
      </c>
      <c r="H3851" s="1">
        <v>44207</v>
      </c>
      <c r="I3851" s="1">
        <v>44572</v>
      </c>
      <c r="J3851" s="966" t="s">
        <v>21327</v>
      </c>
      <c r="K3851" t="s">
        <v>21328</v>
      </c>
      <c r="L3851" t="s">
        <v>21329</v>
      </c>
      <c r="M3851" t="s">
        <v>21327</v>
      </c>
      <c r="N3851" t="s">
        <v>21329</v>
      </c>
    </row>
    <row r="3852" spans="1:14" x14ac:dyDescent="0.25">
      <c r="A3852" s="3">
        <v>3849</v>
      </c>
      <c r="B3852" t="s">
        <v>2899</v>
      </c>
      <c r="C3852" t="s">
        <v>2899</v>
      </c>
      <c r="D3852" t="s">
        <v>2900</v>
      </c>
      <c r="E3852" t="s">
        <v>2901</v>
      </c>
      <c r="F3852" t="s">
        <v>2901</v>
      </c>
      <c r="G3852" s="1">
        <v>44207</v>
      </c>
      <c r="H3852" s="1">
        <v>44207</v>
      </c>
      <c r="I3852" s="1">
        <v>44572</v>
      </c>
      <c r="J3852" s="966" t="s">
        <v>21327</v>
      </c>
      <c r="K3852" t="s">
        <v>21328</v>
      </c>
      <c r="L3852" t="s">
        <v>21329</v>
      </c>
      <c r="M3852" t="s">
        <v>21327</v>
      </c>
      <c r="N3852" t="s">
        <v>21329</v>
      </c>
    </row>
    <row r="3853" spans="1:14" x14ac:dyDescent="0.25">
      <c r="A3853" s="3">
        <v>3850</v>
      </c>
      <c r="B3853" t="s">
        <v>2899</v>
      </c>
      <c r="C3853" t="s">
        <v>2899</v>
      </c>
      <c r="D3853" t="s">
        <v>2900</v>
      </c>
      <c r="E3853" t="s">
        <v>2901</v>
      </c>
      <c r="F3853" t="s">
        <v>2901</v>
      </c>
      <c r="G3853" s="1">
        <v>44207</v>
      </c>
      <c r="H3853" s="1">
        <v>44207</v>
      </c>
      <c r="I3853" s="1">
        <v>44572</v>
      </c>
      <c r="J3853" s="966" t="s">
        <v>21327</v>
      </c>
      <c r="K3853" t="s">
        <v>21328</v>
      </c>
      <c r="L3853" t="s">
        <v>21329</v>
      </c>
      <c r="M3853" t="s">
        <v>21327</v>
      </c>
      <c r="N3853" t="s">
        <v>21329</v>
      </c>
    </row>
    <row r="3854" spans="1:14" x14ac:dyDescent="0.25">
      <c r="A3854" s="3">
        <v>3851</v>
      </c>
      <c r="B3854" t="s">
        <v>2899</v>
      </c>
      <c r="C3854" t="s">
        <v>2899</v>
      </c>
      <c r="D3854" t="s">
        <v>2900</v>
      </c>
      <c r="E3854" t="s">
        <v>2901</v>
      </c>
      <c r="F3854" t="s">
        <v>2901</v>
      </c>
      <c r="G3854" s="1">
        <v>44207</v>
      </c>
      <c r="H3854" s="1">
        <v>44207</v>
      </c>
      <c r="I3854" s="1">
        <v>44572</v>
      </c>
      <c r="J3854" s="966" t="s">
        <v>21324</v>
      </c>
      <c r="K3854" t="s">
        <v>21325</v>
      </c>
      <c r="L3854" t="s">
        <v>21326</v>
      </c>
      <c r="M3854" t="s">
        <v>21324</v>
      </c>
      <c r="N3854" t="s">
        <v>21326</v>
      </c>
    </row>
    <row r="3855" spans="1:14" x14ac:dyDescent="0.25">
      <c r="A3855" s="3">
        <v>3852</v>
      </c>
      <c r="B3855" t="s">
        <v>2899</v>
      </c>
      <c r="C3855" t="s">
        <v>2899</v>
      </c>
      <c r="D3855" t="s">
        <v>2900</v>
      </c>
      <c r="E3855" t="s">
        <v>2901</v>
      </c>
      <c r="F3855" t="s">
        <v>2901</v>
      </c>
      <c r="G3855" s="1">
        <v>44207</v>
      </c>
      <c r="H3855" s="1">
        <v>44207</v>
      </c>
      <c r="I3855" s="1">
        <v>44572</v>
      </c>
      <c r="J3855" s="966" t="s">
        <v>21324</v>
      </c>
      <c r="K3855" t="s">
        <v>21325</v>
      </c>
      <c r="L3855" t="s">
        <v>21326</v>
      </c>
      <c r="M3855" t="s">
        <v>21324</v>
      </c>
      <c r="N3855" t="s">
        <v>21326</v>
      </c>
    </row>
    <row r="3856" spans="1:14" x14ac:dyDescent="0.25">
      <c r="A3856" s="3">
        <v>3853</v>
      </c>
      <c r="B3856" t="s">
        <v>2899</v>
      </c>
      <c r="C3856" t="s">
        <v>2899</v>
      </c>
      <c r="D3856" t="s">
        <v>2900</v>
      </c>
      <c r="E3856" t="s">
        <v>2901</v>
      </c>
      <c r="F3856" t="s">
        <v>2901</v>
      </c>
      <c r="G3856" s="1">
        <v>44207</v>
      </c>
      <c r="H3856" s="1">
        <v>44207</v>
      </c>
      <c r="I3856" s="1">
        <v>44572</v>
      </c>
      <c r="J3856" s="966" t="s">
        <v>21324</v>
      </c>
      <c r="K3856" t="s">
        <v>21325</v>
      </c>
      <c r="L3856" t="s">
        <v>21326</v>
      </c>
      <c r="M3856" t="s">
        <v>21324</v>
      </c>
      <c r="N3856" t="s">
        <v>21326</v>
      </c>
    </row>
    <row r="3857" spans="1:14" x14ac:dyDescent="0.25">
      <c r="A3857" s="3">
        <v>3854</v>
      </c>
      <c r="B3857" t="s">
        <v>2899</v>
      </c>
      <c r="C3857" t="s">
        <v>2899</v>
      </c>
      <c r="D3857" t="s">
        <v>2900</v>
      </c>
      <c r="E3857" t="s">
        <v>2901</v>
      </c>
      <c r="F3857" t="s">
        <v>2901</v>
      </c>
      <c r="G3857" s="1">
        <v>44207</v>
      </c>
      <c r="H3857" s="1">
        <v>44207</v>
      </c>
      <c r="I3857" s="1">
        <v>44572</v>
      </c>
      <c r="J3857" s="966" t="s">
        <v>21324</v>
      </c>
      <c r="K3857" t="s">
        <v>21325</v>
      </c>
      <c r="L3857" t="s">
        <v>21326</v>
      </c>
      <c r="M3857" t="s">
        <v>21324</v>
      </c>
      <c r="N3857" t="s">
        <v>21326</v>
      </c>
    </row>
    <row r="3858" spans="1:14" x14ac:dyDescent="0.25">
      <c r="A3858" s="3">
        <v>3855</v>
      </c>
      <c r="B3858" t="s">
        <v>2899</v>
      </c>
      <c r="C3858" t="s">
        <v>2899</v>
      </c>
      <c r="D3858" t="s">
        <v>2900</v>
      </c>
      <c r="E3858" t="s">
        <v>2901</v>
      </c>
      <c r="F3858" t="s">
        <v>2901</v>
      </c>
      <c r="G3858" s="1">
        <v>44207</v>
      </c>
      <c r="H3858" s="1">
        <v>44207</v>
      </c>
      <c r="I3858" s="1">
        <v>44572</v>
      </c>
      <c r="J3858" s="966" t="s">
        <v>21324</v>
      </c>
      <c r="K3858" t="s">
        <v>21325</v>
      </c>
      <c r="L3858" t="s">
        <v>21326</v>
      </c>
      <c r="M3858" t="s">
        <v>21324</v>
      </c>
      <c r="N3858" t="s">
        <v>21326</v>
      </c>
    </row>
    <row r="3859" spans="1:14" x14ac:dyDescent="0.25">
      <c r="A3859" s="3">
        <v>3856</v>
      </c>
      <c r="B3859" t="s">
        <v>2899</v>
      </c>
      <c r="C3859" t="s">
        <v>2899</v>
      </c>
      <c r="D3859" t="s">
        <v>2900</v>
      </c>
      <c r="E3859" t="s">
        <v>2901</v>
      </c>
      <c r="F3859" t="s">
        <v>2901</v>
      </c>
      <c r="G3859" s="1">
        <v>44207</v>
      </c>
      <c r="H3859" s="1">
        <v>44207</v>
      </c>
      <c r="I3859" s="1">
        <v>44572</v>
      </c>
      <c r="J3859" s="966" t="s">
        <v>21324</v>
      </c>
      <c r="K3859" t="s">
        <v>21325</v>
      </c>
      <c r="L3859" t="s">
        <v>21326</v>
      </c>
      <c r="M3859" t="s">
        <v>21324</v>
      </c>
      <c r="N3859" t="s">
        <v>21326</v>
      </c>
    </row>
    <row r="3860" spans="1:14" x14ac:dyDescent="0.25">
      <c r="A3860" s="3">
        <v>3857</v>
      </c>
      <c r="B3860" t="s">
        <v>2899</v>
      </c>
      <c r="C3860" t="s">
        <v>2899</v>
      </c>
      <c r="D3860" t="s">
        <v>2900</v>
      </c>
      <c r="E3860" t="s">
        <v>2901</v>
      </c>
      <c r="F3860" t="s">
        <v>2901</v>
      </c>
      <c r="G3860" s="1">
        <v>44207</v>
      </c>
      <c r="H3860" s="1">
        <v>44207</v>
      </c>
      <c r="I3860" s="1">
        <v>44572</v>
      </c>
      <c r="J3860" s="966" t="s">
        <v>21315</v>
      </c>
      <c r="K3860" t="s">
        <v>21316</v>
      </c>
      <c r="L3860" t="s">
        <v>21317</v>
      </c>
      <c r="M3860" t="s">
        <v>21315</v>
      </c>
      <c r="N3860" t="s">
        <v>21317</v>
      </c>
    </row>
    <row r="3861" spans="1:14" x14ac:dyDescent="0.25">
      <c r="A3861" s="3">
        <v>3858</v>
      </c>
      <c r="B3861" t="s">
        <v>2899</v>
      </c>
      <c r="C3861" t="s">
        <v>2899</v>
      </c>
      <c r="D3861" t="s">
        <v>2900</v>
      </c>
      <c r="E3861" t="s">
        <v>2901</v>
      </c>
      <c r="F3861" t="s">
        <v>2901</v>
      </c>
      <c r="G3861" s="1">
        <v>44207</v>
      </c>
      <c r="H3861" s="1">
        <v>44207</v>
      </c>
      <c r="I3861" s="1">
        <v>44572</v>
      </c>
      <c r="J3861" s="966" t="s">
        <v>21315</v>
      </c>
      <c r="K3861" t="s">
        <v>21316</v>
      </c>
      <c r="L3861" t="s">
        <v>21317</v>
      </c>
      <c r="M3861" t="s">
        <v>21315</v>
      </c>
      <c r="N3861" t="s">
        <v>21317</v>
      </c>
    </row>
    <row r="3862" spans="1:14" x14ac:dyDescent="0.25">
      <c r="A3862" s="3">
        <v>3859</v>
      </c>
      <c r="B3862" t="s">
        <v>2899</v>
      </c>
      <c r="C3862" t="s">
        <v>2899</v>
      </c>
      <c r="D3862" t="s">
        <v>2900</v>
      </c>
      <c r="E3862" t="s">
        <v>2901</v>
      </c>
      <c r="F3862" t="s">
        <v>2901</v>
      </c>
      <c r="G3862" s="1">
        <v>44207</v>
      </c>
      <c r="H3862" s="1">
        <v>44207</v>
      </c>
      <c r="I3862" s="1">
        <v>44572</v>
      </c>
      <c r="J3862" s="966" t="s">
        <v>21315</v>
      </c>
      <c r="K3862" t="s">
        <v>21316</v>
      </c>
      <c r="L3862" t="s">
        <v>21317</v>
      </c>
      <c r="M3862" t="s">
        <v>21315</v>
      </c>
      <c r="N3862" t="s">
        <v>21317</v>
      </c>
    </row>
    <row r="3863" spans="1:14" x14ac:dyDescent="0.25">
      <c r="A3863" s="3">
        <v>3860</v>
      </c>
      <c r="B3863" t="s">
        <v>2899</v>
      </c>
      <c r="C3863" t="s">
        <v>2899</v>
      </c>
      <c r="D3863" t="s">
        <v>2900</v>
      </c>
      <c r="E3863" t="s">
        <v>2901</v>
      </c>
      <c r="F3863" t="s">
        <v>2901</v>
      </c>
      <c r="G3863" s="1">
        <v>44207</v>
      </c>
      <c r="H3863" s="1">
        <v>44207</v>
      </c>
      <c r="I3863" s="1">
        <v>44572</v>
      </c>
      <c r="J3863" s="966" t="s">
        <v>21315</v>
      </c>
      <c r="K3863" t="s">
        <v>21316</v>
      </c>
      <c r="L3863" t="s">
        <v>21317</v>
      </c>
      <c r="M3863" t="s">
        <v>21315</v>
      </c>
      <c r="N3863" t="s">
        <v>21317</v>
      </c>
    </row>
    <row r="3864" spans="1:14" x14ac:dyDescent="0.25">
      <c r="A3864" s="3">
        <v>3861</v>
      </c>
      <c r="B3864" t="s">
        <v>2899</v>
      </c>
      <c r="C3864" t="s">
        <v>2899</v>
      </c>
      <c r="D3864" t="s">
        <v>2900</v>
      </c>
      <c r="E3864" t="s">
        <v>2901</v>
      </c>
      <c r="F3864" t="s">
        <v>2901</v>
      </c>
      <c r="G3864" s="1">
        <v>44207</v>
      </c>
      <c r="H3864" s="1">
        <v>44207</v>
      </c>
      <c r="I3864" s="1">
        <v>44572</v>
      </c>
      <c r="J3864" s="966" t="s">
        <v>21315</v>
      </c>
      <c r="K3864" t="s">
        <v>21316</v>
      </c>
      <c r="L3864" t="s">
        <v>21317</v>
      </c>
      <c r="M3864" t="s">
        <v>21315</v>
      </c>
      <c r="N3864" t="s">
        <v>21317</v>
      </c>
    </row>
    <row r="3865" spans="1:14" x14ac:dyDescent="0.25">
      <c r="A3865" s="3">
        <v>3862</v>
      </c>
      <c r="B3865" t="s">
        <v>2899</v>
      </c>
      <c r="C3865" t="s">
        <v>2899</v>
      </c>
      <c r="D3865" t="s">
        <v>2900</v>
      </c>
      <c r="E3865" t="s">
        <v>2901</v>
      </c>
      <c r="F3865" t="s">
        <v>2901</v>
      </c>
      <c r="G3865" s="1">
        <v>44207</v>
      </c>
      <c r="H3865" s="1">
        <v>44207</v>
      </c>
      <c r="I3865" s="1">
        <v>44572</v>
      </c>
      <c r="J3865" s="966" t="s">
        <v>21315</v>
      </c>
      <c r="K3865" t="s">
        <v>21316</v>
      </c>
      <c r="L3865" t="s">
        <v>21317</v>
      </c>
      <c r="M3865" t="s">
        <v>21315</v>
      </c>
      <c r="N3865" t="s">
        <v>21317</v>
      </c>
    </row>
    <row r="3866" spans="1:14" x14ac:dyDescent="0.25">
      <c r="A3866" s="3">
        <v>3863</v>
      </c>
      <c r="B3866" t="s">
        <v>2899</v>
      </c>
      <c r="C3866" t="s">
        <v>2899</v>
      </c>
      <c r="D3866" t="s">
        <v>2900</v>
      </c>
      <c r="E3866" t="s">
        <v>2901</v>
      </c>
      <c r="F3866" t="s">
        <v>2901</v>
      </c>
      <c r="G3866" s="1">
        <v>44207</v>
      </c>
      <c r="H3866" s="1">
        <v>44207</v>
      </c>
      <c r="I3866" s="1">
        <v>44572</v>
      </c>
      <c r="J3866" s="966" t="s">
        <v>19152</v>
      </c>
      <c r="K3866" t="s">
        <v>19153</v>
      </c>
      <c r="L3866" t="s">
        <v>19154</v>
      </c>
      <c r="M3866" t="s">
        <v>19152</v>
      </c>
      <c r="N3866" t="s">
        <v>19154</v>
      </c>
    </row>
    <row r="3867" spans="1:14" x14ac:dyDescent="0.25">
      <c r="A3867" s="3">
        <v>3864</v>
      </c>
      <c r="B3867" t="s">
        <v>2899</v>
      </c>
      <c r="C3867" t="s">
        <v>2899</v>
      </c>
      <c r="D3867" t="s">
        <v>2900</v>
      </c>
      <c r="E3867" t="s">
        <v>2901</v>
      </c>
      <c r="F3867" t="s">
        <v>2901</v>
      </c>
      <c r="G3867" s="1">
        <v>44207</v>
      </c>
      <c r="H3867" s="1">
        <v>44207</v>
      </c>
      <c r="I3867" s="1">
        <v>44572</v>
      </c>
      <c r="J3867" s="966" t="s">
        <v>19152</v>
      </c>
      <c r="K3867" t="s">
        <v>19153</v>
      </c>
      <c r="L3867" t="s">
        <v>19154</v>
      </c>
      <c r="M3867" t="s">
        <v>19152</v>
      </c>
      <c r="N3867" t="s">
        <v>19154</v>
      </c>
    </row>
    <row r="3868" spans="1:14" x14ac:dyDescent="0.25">
      <c r="A3868" s="3">
        <v>3865</v>
      </c>
      <c r="B3868" t="s">
        <v>2899</v>
      </c>
      <c r="C3868" t="s">
        <v>2899</v>
      </c>
      <c r="D3868" t="s">
        <v>2900</v>
      </c>
      <c r="E3868" t="s">
        <v>2901</v>
      </c>
      <c r="F3868" t="s">
        <v>2901</v>
      </c>
      <c r="G3868" s="1">
        <v>44207</v>
      </c>
      <c r="H3868" s="1">
        <v>44207</v>
      </c>
      <c r="I3868" s="1">
        <v>44572</v>
      </c>
      <c r="J3868" s="966" t="s">
        <v>19152</v>
      </c>
      <c r="K3868" t="s">
        <v>19153</v>
      </c>
      <c r="L3868" t="s">
        <v>19154</v>
      </c>
      <c r="M3868" t="s">
        <v>19152</v>
      </c>
      <c r="N3868" t="s">
        <v>19154</v>
      </c>
    </row>
    <row r="3869" spans="1:14" x14ac:dyDescent="0.25">
      <c r="A3869" s="3">
        <v>3866</v>
      </c>
      <c r="B3869" t="s">
        <v>2899</v>
      </c>
      <c r="C3869" t="s">
        <v>2899</v>
      </c>
      <c r="D3869" t="s">
        <v>2900</v>
      </c>
      <c r="E3869" t="s">
        <v>2901</v>
      </c>
      <c r="F3869" t="s">
        <v>2901</v>
      </c>
      <c r="G3869" s="1">
        <v>44207</v>
      </c>
      <c r="H3869" s="1">
        <v>44207</v>
      </c>
      <c r="I3869" s="1">
        <v>44572</v>
      </c>
      <c r="J3869" s="966" t="s">
        <v>19152</v>
      </c>
      <c r="K3869" t="s">
        <v>19153</v>
      </c>
      <c r="L3869" t="s">
        <v>19154</v>
      </c>
      <c r="M3869" t="s">
        <v>19152</v>
      </c>
      <c r="N3869" t="s">
        <v>19154</v>
      </c>
    </row>
    <row r="3870" spans="1:14" x14ac:dyDescent="0.25">
      <c r="A3870" s="3">
        <v>3867</v>
      </c>
      <c r="B3870" t="s">
        <v>2899</v>
      </c>
      <c r="C3870" t="s">
        <v>2899</v>
      </c>
      <c r="D3870" t="s">
        <v>2900</v>
      </c>
      <c r="E3870" t="s">
        <v>2901</v>
      </c>
      <c r="F3870" t="s">
        <v>2901</v>
      </c>
      <c r="G3870" s="1">
        <v>44207</v>
      </c>
      <c r="H3870" s="1">
        <v>44207</v>
      </c>
      <c r="I3870" s="1">
        <v>44572</v>
      </c>
      <c r="J3870" s="966" t="s">
        <v>19152</v>
      </c>
      <c r="K3870" t="s">
        <v>19153</v>
      </c>
      <c r="L3870" t="s">
        <v>19154</v>
      </c>
      <c r="M3870" t="s">
        <v>19152</v>
      </c>
      <c r="N3870" t="s">
        <v>19154</v>
      </c>
    </row>
    <row r="3871" spans="1:14" x14ac:dyDescent="0.25">
      <c r="A3871" s="3">
        <v>3868</v>
      </c>
      <c r="B3871" t="s">
        <v>2899</v>
      </c>
      <c r="C3871" t="s">
        <v>2899</v>
      </c>
      <c r="D3871" t="s">
        <v>2900</v>
      </c>
      <c r="E3871" t="s">
        <v>2901</v>
      </c>
      <c r="F3871" t="s">
        <v>2901</v>
      </c>
      <c r="G3871" s="1">
        <v>44207</v>
      </c>
      <c r="H3871" s="1">
        <v>44207</v>
      </c>
      <c r="I3871" s="1">
        <v>44572</v>
      </c>
      <c r="J3871" s="966" t="s">
        <v>19152</v>
      </c>
      <c r="K3871" t="s">
        <v>19153</v>
      </c>
      <c r="L3871" t="s">
        <v>19154</v>
      </c>
      <c r="M3871" t="s">
        <v>19152</v>
      </c>
      <c r="N3871" t="s">
        <v>19154</v>
      </c>
    </row>
    <row r="3872" spans="1:14" x14ac:dyDescent="0.25">
      <c r="A3872" s="3">
        <v>3869</v>
      </c>
      <c r="B3872" t="s">
        <v>2899</v>
      </c>
      <c r="C3872" t="s">
        <v>2899</v>
      </c>
      <c r="D3872" t="s">
        <v>2900</v>
      </c>
      <c r="E3872" t="s">
        <v>2901</v>
      </c>
      <c r="F3872" t="s">
        <v>2901</v>
      </c>
      <c r="G3872" s="1">
        <v>44207</v>
      </c>
      <c r="H3872" s="1">
        <v>44207</v>
      </c>
      <c r="I3872" s="1">
        <v>44572</v>
      </c>
      <c r="J3872" s="966" t="s">
        <v>21207</v>
      </c>
      <c r="K3872" t="s">
        <v>21208</v>
      </c>
      <c r="L3872" t="s">
        <v>21209</v>
      </c>
      <c r="M3872" t="s">
        <v>21207</v>
      </c>
      <c r="N3872" t="s">
        <v>21209</v>
      </c>
    </row>
    <row r="3873" spans="1:14" x14ac:dyDescent="0.25">
      <c r="A3873" s="3">
        <v>3870</v>
      </c>
      <c r="B3873" t="s">
        <v>2899</v>
      </c>
      <c r="C3873" t="s">
        <v>2899</v>
      </c>
      <c r="D3873" t="s">
        <v>2900</v>
      </c>
      <c r="E3873" t="s">
        <v>2901</v>
      </c>
      <c r="F3873" t="s">
        <v>2901</v>
      </c>
      <c r="G3873" s="1">
        <v>44207</v>
      </c>
      <c r="H3873" s="1">
        <v>44207</v>
      </c>
      <c r="I3873" s="1">
        <v>44572</v>
      </c>
      <c r="J3873" s="966" t="s">
        <v>21207</v>
      </c>
      <c r="K3873" t="s">
        <v>21208</v>
      </c>
      <c r="L3873" t="s">
        <v>21209</v>
      </c>
      <c r="M3873" t="s">
        <v>21207</v>
      </c>
      <c r="N3873" t="s">
        <v>21209</v>
      </c>
    </row>
    <row r="3874" spans="1:14" x14ac:dyDescent="0.25">
      <c r="A3874" s="3">
        <v>3871</v>
      </c>
      <c r="B3874" t="s">
        <v>2899</v>
      </c>
      <c r="C3874" t="s">
        <v>2899</v>
      </c>
      <c r="D3874" t="s">
        <v>2900</v>
      </c>
      <c r="E3874" t="s">
        <v>2901</v>
      </c>
      <c r="F3874" t="s">
        <v>2901</v>
      </c>
      <c r="G3874" s="1">
        <v>44207</v>
      </c>
      <c r="H3874" s="1">
        <v>44207</v>
      </c>
      <c r="I3874" s="1">
        <v>44572</v>
      </c>
      <c r="J3874" s="966" t="s">
        <v>21207</v>
      </c>
      <c r="K3874" t="s">
        <v>21208</v>
      </c>
      <c r="L3874" t="s">
        <v>21209</v>
      </c>
      <c r="M3874" t="s">
        <v>21207</v>
      </c>
      <c r="N3874" t="s">
        <v>21209</v>
      </c>
    </row>
    <row r="3875" spans="1:14" x14ac:dyDescent="0.25">
      <c r="A3875" s="3">
        <v>3872</v>
      </c>
      <c r="B3875" t="s">
        <v>2899</v>
      </c>
      <c r="C3875" t="s">
        <v>2899</v>
      </c>
      <c r="D3875" t="s">
        <v>2900</v>
      </c>
      <c r="E3875" t="s">
        <v>2901</v>
      </c>
      <c r="F3875" t="s">
        <v>2901</v>
      </c>
      <c r="G3875" s="1">
        <v>44207</v>
      </c>
      <c r="H3875" s="1">
        <v>44207</v>
      </c>
      <c r="I3875" s="1">
        <v>44572</v>
      </c>
      <c r="J3875" s="966" t="s">
        <v>21207</v>
      </c>
      <c r="K3875" t="s">
        <v>21208</v>
      </c>
      <c r="L3875" t="s">
        <v>21209</v>
      </c>
      <c r="M3875" t="s">
        <v>21207</v>
      </c>
      <c r="N3875" t="s">
        <v>21209</v>
      </c>
    </row>
    <row r="3876" spans="1:14" x14ac:dyDescent="0.25">
      <c r="A3876" s="3">
        <v>3873</v>
      </c>
      <c r="B3876" t="s">
        <v>2899</v>
      </c>
      <c r="C3876" t="s">
        <v>2899</v>
      </c>
      <c r="D3876" t="s">
        <v>2900</v>
      </c>
      <c r="E3876" t="s">
        <v>2901</v>
      </c>
      <c r="F3876" t="s">
        <v>2901</v>
      </c>
      <c r="G3876" s="1">
        <v>44207</v>
      </c>
      <c r="H3876" s="1">
        <v>44207</v>
      </c>
      <c r="I3876" s="1">
        <v>44572</v>
      </c>
      <c r="J3876" s="966" t="s">
        <v>21207</v>
      </c>
      <c r="K3876" t="s">
        <v>21208</v>
      </c>
      <c r="L3876" t="s">
        <v>21209</v>
      </c>
      <c r="M3876" t="s">
        <v>21207</v>
      </c>
      <c r="N3876" t="s">
        <v>21209</v>
      </c>
    </row>
    <row r="3877" spans="1:14" x14ac:dyDescent="0.25">
      <c r="A3877" s="3">
        <v>3874</v>
      </c>
      <c r="B3877" t="s">
        <v>2899</v>
      </c>
      <c r="C3877" t="s">
        <v>2899</v>
      </c>
      <c r="D3877" t="s">
        <v>2900</v>
      </c>
      <c r="E3877" t="s">
        <v>2901</v>
      </c>
      <c r="F3877" t="s">
        <v>2901</v>
      </c>
      <c r="G3877" s="1">
        <v>44207</v>
      </c>
      <c r="H3877" s="1">
        <v>44207</v>
      </c>
      <c r="I3877" s="1">
        <v>44572</v>
      </c>
      <c r="J3877" s="966" t="s">
        <v>21207</v>
      </c>
      <c r="K3877" t="s">
        <v>21208</v>
      </c>
      <c r="L3877" t="s">
        <v>21209</v>
      </c>
      <c r="M3877" t="s">
        <v>21207</v>
      </c>
      <c r="N3877" t="s">
        <v>21209</v>
      </c>
    </row>
    <row r="3878" spans="1:14" x14ac:dyDescent="0.25">
      <c r="A3878" s="3">
        <v>3875</v>
      </c>
      <c r="B3878" t="s">
        <v>2899</v>
      </c>
      <c r="C3878" t="s">
        <v>2899</v>
      </c>
      <c r="D3878" t="s">
        <v>2900</v>
      </c>
      <c r="E3878" t="s">
        <v>2901</v>
      </c>
      <c r="F3878" t="s">
        <v>2901</v>
      </c>
      <c r="G3878" s="1">
        <v>44207</v>
      </c>
      <c r="H3878" s="1">
        <v>44207</v>
      </c>
      <c r="I3878" s="1">
        <v>44572</v>
      </c>
      <c r="J3878" s="966" t="s">
        <v>18953</v>
      </c>
      <c r="K3878" t="s">
        <v>18954</v>
      </c>
      <c r="L3878" t="s">
        <v>18955</v>
      </c>
      <c r="M3878" t="s">
        <v>18953</v>
      </c>
      <c r="N3878" t="s">
        <v>18955</v>
      </c>
    </row>
    <row r="3879" spans="1:14" x14ac:dyDescent="0.25">
      <c r="A3879" s="3">
        <v>3876</v>
      </c>
      <c r="B3879" t="s">
        <v>2899</v>
      </c>
      <c r="C3879" t="s">
        <v>2899</v>
      </c>
      <c r="D3879" t="s">
        <v>2900</v>
      </c>
      <c r="E3879" t="s">
        <v>2901</v>
      </c>
      <c r="F3879" t="s">
        <v>2901</v>
      </c>
      <c r="G3879" s="1">
        <v>44207</v>
      </c>
      <c r="H3879" s="1">
        <v>44207</v>
      </c>
      <c r="I3879" s="1">
        <v>44572</v>
      </c>
      <c r="J3879" s="966" t="s">
        <v>18953</v>
      </c>
      <c r="K3879" t="s">
        <v>18954</v>
      </c>
      <c r="L3879" t="s">
        <v>18955</v>
      </c>
      <c r="M3879" t="s">
        <v>18953</v>
      </c>
      <c r="N3879" t="s">
        <v>18955</v>
      </c>
    </row>
    <row r="3880" spans="1:14" x14ac:dyDescent="0.25">
      <c r="A3880" s="3">
        <v>3877</v>
      </c>
      <c r="B3880" t="s">
        <v>2899</v>
      </c>
      <c r="C3880" t="s">
        <v>2899</v>
      </c>
      <c r="D3880" t="s">
        <v>2900</v>
      </c>
      <c r="E3880" t="s">
        <v>2901</v>
      </c>
      <c r="F3880" t="s">
        <v>2901</v>
      </c>
      <c r="G3880" s="1">
        <v>44207</v>
      </c>
      <c r="H3880" s="1">
        <v>44207</v>
      </c>
      <c r="I3880" s="1">
        <v>44572</v>
      </c>
      <c r="J3880" s="966" t="s">
        <v>18953</v>
      </c>
      <c r="K3880" t="s">
        <v>18954</v>
      </c>
      <c r="L3880" t="s">
        <v>18955</v>
      </c>
      <c r="M3880" t="s">
        <v>18953</v>
      </c>
      <c r="N3880" t="s">
        <v>18955</v>
      </c>
    </row>
    <row r="3881" spans="1:14" x14ac:dyDescent="0.25">
      <c r="A3881" s="3">
        <v>3878</v>
      </c>
      <c r="B3881" t="s">
        <v>2899</v>
      </c>
      <c r="C3881" t="s">
        <v>2899</v>
      </c>
      <c r="D3881" t="s">
        <v>2900</v>
      </c>
      <c r="E3881" t="s">
        <v>2901</v>
      </c>
      <c r="F3881" t="s">
        <v>2901</v>
      </c>
      <c r="G3881" s="1">
        <v>44207</v>
      </c>
      <c r="H3881" s="1">
        <v>44207</v>
      </c>
      <c r="I3881" s="1">
        <v>44572</v>
      </c>
      <c r="J3881" s="966" t="s">
        <v>18953</v>
      </c>
      <c r="K3881" t="s">
        <v>18954</v>
      </c>
      <c r="L3881" t="s">
        <v>18955</v>
      </c>
      <c r="M3881" t="s">
        <v>18953</v>
      </c>
      <c r="N3881" t="s">
        <v>18955</v>
      </c>
    </row>
    <row r="3882" spans="1:14" x14ac:dyDescent="0.25">
      <c r="A3882" s="3">
        <v>3879</v>
      </c>
      <c r="B3882" t="s">
        <v>2899</v>
      </c>
      <c r="C3882" t="s">
        <v>2899</v>
      </c>
      <c r="D3882" t="s">
        <v>2900</v>
      </c>
      <c r="E3882" t="s">
        <v>2901</v>
      </c>
      <c r="F3882" t="s">
        <v>2901</v>
      </c>
      <c r="G3882" s="1">
        <v>44207</v>
      </c>
      <c r="H3882" s="1">
        <v>44207</v>
      </c>
      <c r="I3882" s="1">
        <v>44572</v>
      </c>
      <c r="J3882" s="966" t="s">
        <v>18953</v>
      </c>
      <c r="K3882" t="s">
        <v>18954</v>
      </c>
      <c r="L3882" t="s">
        <v>18955</v>
      </c>
      <c r="M3882" t="s">
        <v>18953</v>
      </c>
      <c r="N3882" t="s">
        <v>18955</v>
      </c>
    </row>
    <row r="3883" spans="1:14" x14ac:dyDescent="0.25">
      <c r="A3883" s="3">
        <v>3880</v>
      </c>
      <c r="B3883" t="s">
        <v>2899</v>
      </c>
      <c r="C3883" t="s">
        <v>2899</v>
      </c>
      <c r="D3883" t="s">
        <v>2900</v>
      </c>
      <c r="E3883" t="s">
        <v>2901</v>
      </c>
      <c r="F3883" t="s">
        <v>2901</v>
      </c>
      <c r="G3883" s="1">
        <v>44207</v>
      </c>
      <c r="H3883" s="1">
        <v>44207</v>
      </c>
      <c r="I3883" s="1">
        <v>44572</v>
      </c>
      <c r="J3883" s="966" t="s">
        <v>18953</v>
      </c>
      <c r="K3883" t="s">
        <v>18954</v>
      </c>
      <c r="L3883" t="s">
        <v>18955</v>
      </c>
      <c r="M3883" t="s">
        <v>18953</v>
      </c>
      <c r="N3883" t="s">
        <v>18955</v>
      </c>
    </row>
    <row r="3884" spans="1:14" x14ac:dyDescent="0.25">
      <c r="A3884" s="3">
        <v>3881</v>
      </c>
      <c r="B3884" t="s">
        <v>2899</v>
      </c>
      <c r="C3884" t="s">
        <v>2899</v>
      </c>
      <c r="D3884" t="s">
        <v>2900</v>
      </c>
      <c r="E3884" t="s">
        <v>2901</v>
      </c>
      <c r="F3884" t="s">
        <v>2901</v>
      </c>
      <c r="G3884" s="1">
        <v>44207</v>
      </c>
      <c r="H3884" s="1">
        <v>44207</v>
      </c>
      <c r="I3884" s="1">
        <v>44572</v>
      </c>
      <c r="J3884" s="966" t="s">
        <v>21213</v>
      </c>
      <c r="K3884" t="s">
        <v>21214</v>
      </c>
      <c r="L3884" t="s">
        <v>21215</v>
      </c>
      <c r="M3884" t="s">
        <v>21213</v>
      </c>
      <c r="N3884" t="s">
        <v>21215</v>
      </c>
    </row>
    <row r="3885" spans="1:14" x14ac:dyDescent="0.25">
      <c r="A3885" s="3">
        <v>3882</v>
      </c>
      <c r="B3885" t="s">
        <v>2899</v>
      </c>
      <c r="C3885" t="s">
        <v>2899</v>
      </c>
      <c r="D3885" t="s">
        <v>2900</v>
      </c>
      <c r="E3885" t="s">
        <v>2901</v>
      </c>
      <c r="F3885" t="s">
        <v>2901</v>
      </c>
      <c r="G3885" s="1">
        <v>44207</v>
      </c>
      <c r="H3885" s="1">
        <v>44207</v>
      </c>
      <c r="I3885" s="1">
        <v>44572</v>
      </c>
      <c r="J3885" s="966" t="s">
        <v>21213</v>
      </c>
      <c r="K3885" t="s">
        <v>21214</v>
      </c>
      <c r="L3885" t="s">
        <v>21215</v>
      </c>
      <c r="M3885" t="s">
        <v>21213</v>
      </c>
      <c r="N3885" t="s">
        <v>21215</v>
      </c>
    </row>
    <row r="3886" spans="1:14" x14ac:dyDescent="0.25">
      <c r="A3886" s="3">
        <v>3883</v>
      </c>
      <c r="B3886" t="s">
        <v>2899</v>
      </c>
      <c r="C3886" t="s">
        <v>2899</v>
      </c>
      <c r="D3886" t="s">
        <v>2900</v>
      </c>
      <c r="E3886" t="s">
        <v>2901</v>
      </c>
      <c r="F3886" t="s">
        <v>2901</v>
      </c>
      <c r="G3886" s="1">
        <v>44207</v>
      </c>
      <c r="H3886" s="1">
        <v>44207</v>
      </c>
      <c r="I3886" s="1">
        <v>44572</v>
      </c>
      <c r="J3886" s="966" t="s">
        <v>21213</v>
      </c>
      <c r="K3886" t="s">
        <v>21214</v>
      </c>
      <c r="L3886" t="s">
        <v>21215</v>
      </c>
      <c r="M3886" t="s">
        <v>21213</v>
      </c>
      <c r="N3886" t="s">
        <v>21215</v>
      </c>
    </row>
    <row r="3887" spans="1:14" x14ac:dyDescent="0.25">
      <c r="A3887" s="3">
        <v>3884</v>
      </c>
      <c r="B3887" t="s">
        <v>2899</v>
      </c>
      <c r="C3887" t="s">
        <v>2899</v>
      </c>
      <c r="D3887" t="s">
        <v>2900</v>
      </c>
      <c r="E3887" t="s">
        <v>2901</v>
      </c>
      <c r="F3887" t="s">
        <v>2901</v>
      </c>
      <c r="G3887" s="1">
        <v>44207</v>
      </c>
      <c r="H3887" s="1">
        <v>44207</v>
      </c>
      <c r="I3887" s="1">
        <v>44572</v>
      </c>
      <c r="J3887" s="966" t="s">
        <v>21213</v>
      </c>
      <c r="K3887" t="s">
        <v>21214</v>
      </c>
      <c r="L3887" t="s">
        <v>21215</v>
      </c>
      <c r="M3887" t="s">
        <v>21213</v>
      </c>
      <c r="N3887" t="s">
        <v>21215</v>
      </c>
    </row>
    <row r="3888" spans="1:14" x14ac:dyDescent="0.25">
      <c r="A3888" s="3">
        <v>3885</v>
      </c>
      <c r="B3888" t="s">
        <v>2899</v>
      </c>
      <c r="C3888" t="s">
        <v>2899</v>
      </c>
      <c r="D3888" t="s">
        <v>2900</v>
      </c>
      <c r="E3888" t="s">
        <v>2901</v>
      </c>
      <c r="F3888" t="s">
        <v>2901</v>
      </c>
      <c r="G3888" s="1">
        <v>44207</v>
      </c>
      <c r="H3888" s="1">
        <v>44207</v>
      </c>
      <c r="I3888" s="1">
        <v>44572</v>
      </c>
      <c r="J3888" s="966" t="s">
        <v>21213</v>
      </c>
      <c r="K3888" t="s">
        <v>21214</v>
      </c>
      <c r="L3888" t="s">
        <v>21215</v>
      </c>
      <c r="M3888" t="s">
        <v>21213</v>
      </c>
      <c r="N3888" t="s">
        <v>21215</v>
      </c>
    </row>
    <row r="3889" spans="1:14" x14ac:dyDescent="0.25">
      <c r="A3889" s="3">
        <v>3886</v>
      </c>
      <c r="B3889" t="s">
        <v>2899</v>
      </c>
      <c r="C3889" t="s">
        <v>2899</v>
      </c>
      <c r="D3889" t="s">
        <v>2900</v>
      </c>
      <c r="E3889" t="s">
        <v>2901</v>
      </c>
      <c r="F3889" t="s">
        <v>2901</v>
      </c>
      <c r="G3889" s="1">
        <v>44207</v>
      </c>
      <c r="H3889" s="1">
        <v>44207</v>
      </c>
      <c r="I3889" s="1">
        <v>44572</v>
      </c>
      <c r="J3889" s="966" t="s">
        <v>21213</v>
      </c>
      <c r="K3889" t="s">
        <v>21214</v>
      </c>
      <c r="L3889" t="s">
        <v>21215</v>
      </c>
      <c r="M3889" t="s">
        <v>21213</v>
      </c>
      <c r="N3889" t="s">
        <v>21215</v>
      </c>
    </row>
    <row r="3890" spans="1:14" x14ac:dyDescent="0.25">
      <c r="A3890" s="3">
        <v>3887</v>
      </c>
      <c r="B3890" t="s">
        <v>2899</v>
      </c>
      <c r="C3890" t="s">
        <v>2899</v>
      </c>
      <c r="D3890" t="s">
        <v>2900</v>
      </c>
      <c r="E3890" t="s">
        <v>2901</v>
      </c>
      <c r="F3890" t="s">
        <v>2901</v>
      </c>
      <c r="G3890" s="1">
        <v>44207</v>
      </c>
      <c r="H3890" s="1">
        <v>44207</v>
      </c>
      <c r="I3890" s="1">
        <v>44572</v>
      </c>
      <c r="J3890" s="966" t="s">
        <v>21318</v>
      </c>
      <c r="K3890" t="s">
        <v>21319</v>
      </c>
      <c r="L3890" t="s">
        <v>21320</v>
      </c>
      <c r="M3890" t="s">
        <v>21318</v>
      </c>
      <c r="N3890" t="s">
        <v>21320</v>
      </c>
    </row>
    <row r="3891" spans="1:14" x14ac:dyDescent="0.25">
      <c r="A3891" s="3">
        <v>3888</v>
      </c>
      <c r="B3891" t="s">
        <v>2899</v>
      </c>
      <c r="C3891" t="s">
        <v>2899</v>
      </c>
      <c r="D3891" t="s">
        <v>2900</v>
      </c>
      <c r="E3891" t="s">
        <v>2901</v>
      </c>
      <c r="F3891" t="s">
        <v>2901</v>
      </c>
      <c r="G3891" s="1">
        <v>44207</v>
      </c>
      <c r="H3891" s="1">
        <v>44207</v>
      </c>
      <c r="I3891" s="1">
        <v>44572</v>
      </c>
      <c r="J3891" s="966" t="s">
        <v>21318</v>
      </c>
      <c r="K3891" t="s">
        <v>21319</v>
      </c>
      <c r="L3891" t="s">
        <v>21320</v>
      </c>
      <c r="M3891" t="s">
        <v>21318</v>
      </c>
      <c r="N3891" t="s">
        <v>21320</v>
      </c>
    </row>
    <row r="3892" spans="1:14" x14ac:dyDescent="0.25">
      <c r="A3892" s="3">
        <v>3889</v>
      </c>
      <c r="B3892" t="s">
        <v>2899</v>
      </c>
      <c r="C3892" t="s">
        <v>2899</v>
      </c>
      <c r="D3892" t="s">
        <v>2900</v>
      </c>
      <c r="E3892" t="s">
        <v>2901</v>
      </c>
      <c r="F3892" t="s">
        <v>2901</v>
      </c>
      <c r="G3892" s="1">
        <v>44207</v>
      </c>
      <c r="H3892" s="1">
        <v>44207</v>
      </c>
      <c r="I3892" s="1">
        <v>44572</v>
      </c>
      <c r="J3892" s="966" t="s">
        <v>21318</v>
      </c>
      <c r="K3892" t="s">
        <v>21319</v>
      </c>
      <c r="L3892" t="s">
        <v>21320</v>
      </c>
      <c r="M3892" t="s">
        <v>21318</v>
      </c>
      <c r="N3892" t="s">
        <v>21320</v>
      </c>
    </row>
    <row r="3893" spans="1:14" x14ac:dyDescent="0.25">
      <c r="A3893" s="3">
        <v>3890</v>
      </c>
      <c r="B3893" t="s">
        <v>2899</v>
      </c>
      <c r="C3893" t="s">
        <v>2899</v>
      </c>
      <c r="D3893" t="s">
        <v>2900</v>
      </c>
      <c r="E3893" t="s">
        <v>2901</v>
      </c>
      <c r="F3893" t="s">
        <v>2901</v>
      </c>
      <c r="G3893" s="1">
        <v>44207</v>
      </c>
      <c r="H3893" s="1">
        <v>44207</v>
      </c>
      <c r="I3893" s="1">
        <v>44572</v>
      </c>
      <c r="J3893" s="966" t="s">
        <v>21318</v>
      </c>
      <c r="K3893" t="s">
        <v>21319</v>
      </c>
      <c r="L3893" t="s">
        <v>21320</v>
      </c>
      <c r="M3893" t="s">
        <v>21318</v>
      </c>
      <c r="N3893" t="s">
        <v>21320</v>
      </c>
    </row>
    <row r="3894" spans="1:14" x14ac:dyDescent="0.25">
      <c r="A3894" s="3">
        <v>3891</v>
      </c>
      <c r="B3894" t="s">
        <v>2899</v>
      </c>
      <c r="C3894" t="s">
        <v>2899</v>
      </c>
      <c r="D3894" t="s">
        <v>2900</v>
      </c>
      <c r="E3894" t="s">
        <v>2901</v>
      </c>
      <c r="F3894" t="s">
        <v>2901</v>
      </c>
      <c r="G3894" s="1">
        <v>44207</v>
      </c>
      <c r="H3894" s="1">
        <v>44207</v>
      </c>
      <c r="I3894" s="1">
        <v>44572</v>
      </c>
      <c r="J3894" s="966" t="s">
        <v>21318</v>
      </c>
      <c r="K3894" t="s">
        <v>21319</v>
      </c>
      <c r="L3894" t="s">
        <v>21320</v>
      </c>
      <c r="M3894" t="s">
        <v>21318</v>
      </c>
      <c r="N3894" t="s">
        <v>21320</v>
      </c>
    </row>
    <row r="3895" spans="1:14" x14ac:dyDescent="0.25">
      <c r="A3895" s="3">
        <v>3892</v>
      </c>
      <c r="B3895" t="s">
        <v>2899</v>
      </c>
      <c r="C3895" t="s">
        <v>2899</v>
      </c>
      <c r="D3895" t="s">
        <v>2900</v>
      </c>
      <c r="E3895" t="s">
        <v>2901</v>
      </c>
      <c r="F3895" t="s">
        <v>2901</v>
      </c>
      <c r="G3895" s="1">
        <v>44207</v>
      </c>
      <c r="H3895" s="1">
        <v>44207</v>
      </c>
      <c r="I3895" s="1">
        <v>44572</v>
      </c>
      <c r="J3895" s="966" t="s">
        <v>21318</v>
      </c>
      <c r="K3895" t="s">
        <v>21319</v>
      </c>
      <c r="L3895" t="s">
        <v>21320</v>
      </c>
      <c r="M3895" t="s">
        <v>21318</v>
      </c>
      <c r="N3895" t="s">
        <v>21320</v>
      </c>
    </row>
    <row r="3896" spans="1:14" x14ac:dyDescent="0.25">
      <c r="A3896" s="3">
        <v>3893</v>
      </c>
      <c r="B3896" t="s">
        <v>2899</v>
      </c>
      <c r="C3896" t="s">
        <v>2899</v>
      </c>
      <c r="D3896" t="s">
        <v>2900</v>
      </c>
      <c r="E3896" t="s">
        <v>2901</v>
      </c>
      <c r="F3896" t="s">
        <v>2901</v>
      </c>
      <c r="G3896" s="1">
        <v>44207</v>
      </c>
      <c r="H3896" s="1">
        <v>44207</v>
      </c>
      <c r="I3896" s="1">
        <v>44572</v>
      </c>
      <c r="J3896" s="966" t="s">
        <v>19209</v>
      </c>
      <c r="K3896" t="s">
        <v>19210</v>
      </c>
      <c r="L3896" t="s">
        <v>19211</v>
      </c>
      <c r="M3896" t="s">
        <v>19209</v>
      </c>
      <c r="N3896" t="s">
        <v>19211</v>
      </c>
    </row>
    <row r="3897" spans="1:14" x14ac:dyDescent="0.25">
      <c r="A3897" s="3">
        <v>3894</v>
      </c>
      <c r="B3897" t="s">
        <v>2899</v>
      </c>
      <c r="C3897" t="s">
        <v>2899</v>
      </c>
      <c r="D3897" t="s">
        <v>2900</v>
      </c>
      <c r="E3897" t="s">
        <v>2901</v>
      </c>
      <c r="F3897" t="s">
        <v>2901</v>
      </c>
      <c r="G3897" s="1">
        <v>44207</v>
      </c>
      <c r="H3897" s="1">
        <v>44207</v>
      </c>
      <c r="I3897" s="1">
        <v>44572</v>
      </c>
      <c r="J3897" s="966" t="s">
        <v>19209</v>
      </c>
      <c r="K3897" t="s">
        <v>19210</v>
      </c>
      <c r="L3897" t="s">
        <v>19211</v>
      </c>
      <c r="M3897" t="s">
        <v>19209</v>
      </c>
      <c r="N3897" t="s">
        <v>19211</v>
      </c>
    </row>
    <row r="3898" spans="1:14" x14ac:dyDescent="0.25">
      <c r="A3898" s="3">
        <v>3895</v>
      </c>
      <c r="B3898" t="s">
        <v>2899</v>
      </c>
      <c r="C3898" t="s">
        <v>2899</v>
      </c>
      <c r="D3898" t="s">
        <v>2900</v>
      </c>
      <c r="E3898" t="s">
        <v>2901</v>
      </c>
      <c r="F3898" t="s">
        <v>2901</v>
      </c>
      <c r="G3898" s="1">
        <v>44207</v>
      </c>
      <c r="H3898" s="1">
        <v>44207</v>
      </c>
      <c r="I3898" s="1">
        <v>44572</v>
      </c>
      <c r="J3898" s="966" t="s">
        <v>19209</v>
      </c>
      <c r="K3898" t="s">
        <v>19210</v>
      </c>
      <c r="L3898" t="s">
        <v>19211</v>
      </c>
      <c r="M3898" t="s">
        <v>19209</v>
      </c>
      <c r="N3898" t="s">
        <v>19211</v>
      </c>
    </row>
    <row r="3899" spans="1:14" x14ac:dyDescent="0.25">
      <c r="A3899" s="3">
        <v>3896</v>
      </c>
      <c r="B3899" t="s">
        <v>2899</v>
      </c>
      <c r="C3899" t="s">
        <v>2899</v>
      </c>
      <c r="D3899" t="s">
        <v>2900</v>
      </c>
      <c r="E3899" t="s">
        <v>2901</v>
      </c>
      <c r="F3899" t="s">
        <v>2901</v>
      </c>
      <c r="G3899" s="1">
        <v>44207</v>
      </c>
      <c r="H3899" s="1">
        <v>44207</v>
      </c>
      <c r="I3899" s="1">
        <v>44572</v>
      </c>
      <c r="J3899" s="966" t="s">
        <v>19209</v>
      </c>
      <c r="K3899" t="s">
        <v>19210</v>
      </c>
      <c r="L3899" t="s">
        <v>19211</v>
      </c>
      <c r="M3899" t="s">
        <v>19209</v>
      </c>
      <c r="N3899" t="s">
        <v>19211</v>
      </c>
    </row>
    <row r="3900" spans="1:14" x14ac:dyDescent="0.25">
      <c r="A3900" s="3">
        <v>3897</v>
      </c>
      <c r="B3900" t="s">
        <v>2899</v>
      </c>
      <c r="C3900" t="s">
        <v>2899</v>
      </c>
      <c r="D3900" t="s">
        <v>2900</v>
      </c>
      <c r="E3900" t="s">
        <v>2901</v>
      </c>
      <c r="F3900" t="s">
        <v>2901</v>
      </c>
      <c r="G3900" s="1">
        <v>44207</v>
      </c>
      <c r="H3900" s="1">
        <v>44207</v>
      </c>
      <c r="I3900" s="1">
        <v>44572</v>
      </c>
      <c r="J3900" s="966" t="s">
        <v>19209</v>
      </c>
      <c r="K3900" t="s">
        <v>19210</v>
      </c>
      <c r="L3900" t="s">
        <v>19211</v>
      </c>
      <c r="M3900" t="s">
        <v>19209</v>
      </c>
      <c r="N3900" t="s">
        <v>19211</v>
      </c>
    </row>
    <row r="3901" spans="1:14" x14ac:dyDescent="0.25">
      <c r="A3901" s="3">
        <v>3898</v>
      </c>
      <c r="B3901" t="s">
        <v>2899</v>
      </c>
      <c r="C3901" t="s">
        <v>2899</v>
      </c>
      <c r="D3901" t="s">
        <v>2900</v>
      </c>
      <c r="E3901" t="s">
        <v>2901</v>
      </c>
      <c r="F3901" t="s">
        <v>2901</v>
      </c>
      <c r="G3901" s="1">
        <v>44207</v>
      </c>
      <c r="H3901" s="1">
        <v>44207</v>
      </c>
      <c r="I3901" s="1">
        <v>44572</v>
      </c>
      <c r="J3901" s="966" t="s">
        <v>19209</v>
      </c>
      <c r="K3901" t="s">
        <v>19210</v>
      </c>
      <c r="L3901" t="s">
        <v>19211</v>
      </c>
      <c r="M3901" t="s">
        <v>19209</v>
      </c>
      <c r="N3901" t="s">
        <v>19211</v>
      </c>
    </row>
    <row r="3902" spans="1:14" x14ac:dyDescent="0.25">
      <c r="A3902" s="3">
        <v>3899</v>
      </c>
      <c r="B3902" t="s">
        <v>2899</v>
      </c>
      <c r="C3902" t="s">
        <v>2899</v>
      </c>
      <c r="D3902" t="s">
        <v>2900</v>
      </c>
      <c r="E3902" t="s">
        <v>2901</v>
      </c>
      <c r="F3902" t="s">
        <v>2901</v>
      </c>
      <c r="G3902" s="1">
        <v>44207</v>
      </c>
      <c r="H3902" s="1">
        <v>44207</v>
      </c>
      <c r="I3902" s="1">
        <v>44572</v>
      </c>
      <c r="J3902" s="966" t="s">
        <v>19215</v>
      </c>
      <c r="K3902" t="s">
        <v>19216</v>
      </c>
      <c r="L3902" t="s">
        <v>19217</v>
      </c>
      <c r="M3902" t="s">
        <v>19215</v>
      </c>
      <c r="N3902" t="s">
        <v>19217</v>
      </c>
    </row>
    <row r="3903" spans="1:14" x14ac:dyDescent="0.25">
      <c r="A3903" s="3">
        <v>3900</v>
      </c>
      <c r="B3903" t="s">
        <v>2899</v>
      </c>
      <c r="C3903" t="s">
        <v>2899</v>
      </c>
      <c r="D3903" t="s">
        <v>2900</v>
      </c>
      <c r="E3903" t="s">
        <v>2901</v>
      </c>
      <c r="F3903" t="s">
        <v>2901</v>
      </c>
      <c r="G3903" s="1">
        <v>44207</v>
      </c>
      <c r="H3903" s="1">
        <v>44207</v>
      </c>
      <c r="I3903" s="1">
        <v>44572</v>
      </c>
      <c r="J3903" s="966" t="s">
        <v>19215</v>
      </c>
      <c r="K3903" t="s">
        <v>19216</v>
      </c>
      <c r="L3903" t="s">
        <v>19217</v>
      </c>
      <c r="M3903" t="s">
        <v>19215</v>
      </c>
      <c r="N3903" t="s">
        <v>19217</v>
      </c>
    </row>
    <row r="3904" spans="1:14" x14ac:dyDescent="0.25">
      <c r="A3904" s="3">
        <v>3901</v>
      </c>
      <c r="B3904" t="s">
        <v>2899</v>
      </c>
      <c r="C3904" t="s">
        <v>2899</v>
      </c>
      <c r="D3904" t="s">
        <v>2900</v>
      </c>
      <c r="E3904" t="s">
        <v>2901</v>
      </c>
      <c r="F3904" t="s">
        <v>2901</v>
      </c>
      <c r="G3904" s="1">
        <v>44207</v>
      </c>
      <c r="H3904" s="1">
        <v>44207</v>
      </c>
      <c r="I3904" s="1">
        <v>44572</v>
      </c>
      <c r="J3904" s="966" t="s">
        <v>19215</v>
      </c>
      <c r="K3904" t="s">
        <v>19216</v>
      </c>
      <c r="L3904" t="s">
        <v>19217</v>
      </c>
      <c r="M3904" t="s">
        <v>19215</v>
      </c>
      <c r="N3904" t="s">
        <v>19217</v>
      </c>
    </row>
    <row r="3905" spans="1:14" x14ac:dyDescent="0.25">
      <c r="A3905" s="3">
        <v>3902</v>
      </c>
      <c r="B3905" t="s">
        <v>2899</v>
      </c>
      <c r="C3905" t="s">
        <v>2899</v>
      </c>
      <c r="D3905" t="s">
        <v>2900</v>
      </c>
      <c r="E3905" t="s">
        <v>2901</v>
      </c>
      <c r="F3905" t="s">
        <v>2901</v>
      </c>
      <c r="G3905" s="1">
        <v>44207</v>
      </c>
      <c r="H3905" s="1">
        <v>44207</v>
      </c>
      <c r="I3905" s="1">
        <v>44572</v>
      </c>
      <c r="J3905" s="966" t="s">
        <v>19215</v>
      </c>
      <c r="K3905" t="s">
        <v>19216</v>
      </c>
      <c r="L3905" t="s">
        <v>19217</v>
      </c>
      <c r="M3905" t="s">
        <v>19215</v>
      </c>
      <c r="N3905" t="s">
        <v>19217</v>
      </c>
    </row>
    <row r="3906" spans="1:14" x14ac:dyDescent="0.25">
      <c r="A3906" s="3">
        <v>3903</v>
      </c>
      <c r="B3906" t="s">
        <v>2899</v>
      </c>
      <c r="C3906" t="s">
        <v>2899</v>
      </c>
      <c r="D3906" t="s">
        <v>2900</v>
      </c>
      <c r="E3906" t="s">
        <v>2901</v>
      </c>
      <c r="F3906" t="s">
        <v>2901</v>
      </c>
      <c r="G3906" s="1">
        <v>44207</v>
      </c>
      <c r="H3906" s="1">
        <v>44207</v>
      </c>
      <c r="I3906" s="1">
        <v>44572</v>
      </c>
      <c r="J3906" s="966" t="s">
        <v>19215</v>
      </c>
      <c r="K3906" t="s">
        <v>19216</v>
      </c>
      <c r="L3906" t="s">
        <v>19217</v>
      </c>
      <c r="M3906" t="s">
        <v>19215</v>
      </c>
      <c r="N3906" t="s">
        <v>19217</v>
      </c>
    </row>
    <row r="3907" spans="1:14" x14ac:dyDescent="0.25">
      <c r="A3907" s="3">
        <v>3904</v>
      </c>
      <c r="B3907" t="s">
        <v>2899</v>
      </c>
      <c r="C3907" t="s">
        <v>2899</v>
      </c>
      <c r="D3907" t="s">
        <v>2900</v>
      </c>
      <c r="E3907" t="s">
        <v>2901</v>
      </c>
      <c r="F3907" t="s">
        <v>2901</v>
      </c>
      <c r="G3907" s="1">
        <v>44207</v>
      </c>
      <c r="H3907" s="1">
        <v>44207</v>
      </c>
      <c r="I3907" s="1">
        <v>44572</v>
      </c>
      <c r="J3907" s="966" t="s">
        <v>19215</v>
      </c>
      <c r="K3907" t="s">
        <v>19216</v>
      </c>
      <c r="L3907" t="s">
        <v>19217</v>
      </c>
      <c r="M3907" t="s">
        <v>19215</v>
      </c>
      <c r="N3907" t="s">
        <v>19217</v>
      </c>
    </row>
    <row r="3908" spans="1:14" x14ac:dyDescent="0.25">
      <c r="A3908" s="3">
        <v>3905</v>
      </c>
      <c r="B3908" t="s">
        <v>2899</v>
      </c>
      <c r="C3908" t="s">
        <v>2899</v>
      </c>
      <c r="D3908" t="s">
        <v>2900</v>
      </c>
      <c r="E3908" t="s">
        <v>2901</v>
      </c>
      <c r="F3908" t="s">
        <v>2901</v>
      </c>
      <c r="G3908" s="1">
        <v>44207</v>
      </c>
      <c r="H3908" s="1">
        <v>44207</v>
      </c>
      <c r="I3908" s="1">
        <v>44572</v>
      </c>
      <c r="J3908" s="966" t="s">
        <v>21216</v>
      </c>
      <c r="K3908" t="s">
        <v>21217</v>
      </c>
      <c r="L3908" t="s">
        <v>21218</v>
      </c>
      <c r="M3908" t="s">
        <v>21216</v>
      </c>
      <c r="N3908" t="s">
        <v>21218</v>
      </c>
    </row>
    <row r="3909" spans="1:14" x14ac:dyDescent="0.25">
      <c r="A3909" s="3">
        <v>3906</v>
      </c>
      <c r="B3909" t="s">
        <v>2899</v>
      </c>
      <c r="C3909" t="s">
        <v>2899</v>
      </c>
      <c r="D3909" t="s">
        <v>2900</v>
      </c>
      <c r="E3909" t="s">
        <v>2901</v>
      </c>
      <c r="F3909" t="s">
        <v>2901</v>
      </c>
      <c r="G3909" s="1">
        <v>44207</v>
      </c>
      <c r="H3909" s="1">
        <v>44207</v>
      </c>
      <c r="I3909" s="1">
        <v>44572</v>
      </c>
      <c r="J3909" s="966" t="s">
        <v>21216</v>
      </c>
      <c r="K3909" t="s">
        <v>21217</v>
      </c>
      <c r="L3909" t="s">
        <v>21218</v>
      </c>
      <c r="M3909" t="s">
        <v>21216</v>
      </c>
      <c r="N3909" t="s">
        <v>21218</v>
      </c>
    </row>
    <row r="3910" spans="1:14" x14ac:dyDescent="0.25">
      <c r="A3910" s="3">
        <v>3907</v>
      </c>
      <c r="B3910" t="s">
        <v>2899</v>
      </c>
      <c r="C3910" t="s">
        <v>2899</v>
      </c>
      <c r="D3910" t="s">
        <v>2900</v>
      </c>
      <c r="E3910" t="s">
        <v>2901</v>
      </c>
      <c r="F3910" t="s">
        <v>2901</v>
      </c>
      <c r="G3910" s="1">
        <v>44207</v>
      </c>
      <c r="H3910" s="1">
        <v>44207</v>
      </c>
      <c r="I3910" s="1">
        <v>44572</v>
      </c>
      <c r="J3910" s="966" t="s">
        <v>21216</v>
      </c>
      <c r="K3910" t="s">
        <v>21217</v>
      </c>
      <c r="L3910" t="s">
        <v>21218</v>
      </c>
      <c r="M3910" t="s">
        <v>21216</v>
      </c>
      <c r="N3910" t="s">
        <v>21218</v>
      </c>
    </row>
    <row r="3911" spans="1:14" x14ac:dyDescent="0.25">
      <c r="A3911" s="3">
        <v>3908</v>
      </c>
      <c r="B3911" t="s">
        <v>2899</v>
      </c>
      <c r="C3911" t="s">
        <v>2899</v>
      </c>
      <c r="D3911" t="s">
        <v>2900</v>
      </c>
      <c r="E3911" t="s">
        <v>2901</v>
      </c>
      <c r="F3911" t="s">
        <v>2901</v>
      </c>
      <c r="G3911" s="1">
        <v>44207</v>
      </c>
      <c r="H3911" s="1">
        <v>44207</v>
      </c>
      <c r="I3911" s="1">
        <v>44572</v>
      </c>
      <c r="J3911" s="966" t="s">
        <v>21216</v>
      </c>
      <c r="K3911" t="s">
        <v>21217</v>
      </c>
      <c r="L3911" t="s">
        <v>21218</v>
      </c>
      <c r="M3911" t="s">
        <v>21216</v>
      </c>
      <c r="N3911" t="s">
        <v>21218</v>
      </c>
    </row>
    <row r="3912" spans="1:14" x14ac:dyDescent="0.25">
      <c r="A3912" s="3">
        <v>3909</v>
      </c>
      <c r="B3912" t="s">
        <v>2899</v>
      </c>
      <c r="C3912" t="s">
        <v>2899</v>
      </c>
      <c r="D3912" t="s">
        <v>2900</v>
      </c>
      <c r="E3912" t="s">
        <v>2901</v>
      </c>
      <c r="F3912" t="s">
        <v>2901</v>
      </c>
      <c r="G3912" s="1">
        <v>44207</v>
      </c>
      <c r="H3912" s="1">
        <v>44207</v>
      </c>
      <c r="I3912" s="1">
        <v>44572</v>
      </c>
      <c r="J3912" s="966" t="s">
        <v>21216</v>
      </c>
      <c r="K3912" t="s">
        <v>21217</v>
      </c>
      <c r="L3912" t="s">
        <v>21218</v>
      </c>
      <c r="M3912" t="s">
        <v>21216</v>
      </c>
      <c r="N3912" t="s">
        <v>21218</v>
      </c>
    </row>
    <row r="3913" spans="1:14" x14ac:dyDescent="0.25">
      <c r="A3913" s="3">
        <v>3910</v>
      </c>
      <c r="B3913" t="s">
        <v>2899</v>
      </c>
      <c r="C3913" t="s">
        <v>2899</v>
      </c>
      <c r="D3913" t="s">
        <v>2900</v>
      </c>
      <c r="E3913" t="s">
        <v>2901</v>
      </c>
      <c r="F3913" t="s">
        <v>2901</v>
      </c>
      <c r="G3913" s="1">
        <v>44207</v>
      </c>
      <c r="H3913" s="1">
        <v>44207</v>
      </c>
      <c r="I3913" s="1">
        <v>44572</v>
      </c>
      <c r="J3913" s="966" t="s">
        <v>21216</v>
      </c>
      <c r="K3913" t="s">
        <v>21217</v>
      </c>
      <c r="L3913" t="s">
        <v>21218</v>
      </c>
      <c r="M3913" t="s">
        <v>21216</v>
      </c>
      <c r="N3913" t="s">
        <v>21218</v>
      </c>
    </row>
    <row r="3914" spans="1:14" x14ac:dyDescent="0.25">
      <c r="A3914" s="3">
        <v>3911</v>
      </c>
      <c r="B3914" t="s">
        <v>2899</v>
      </c>
      <c r="C3914" t="s">
        <v>2899</v>
      </c>
      <c r="D3914" t="s">
        <v>2900</v>
      </c>
      <c r="E3914" t="s">
        <v>2901</v>
      </c>
      <c r="F3914" t="s">
        <v>2901</v>
      </c>
      <c r="G3914" s="1">
        <v>44207</v>
      </c>
      <c r="H3914" s="1">
        <v>44207</v>
      </c>
      <c r="I3914" s="1">
        <v>44572</v>
      </c>
      <c r="J3914" s="966" t="s">
        <v>21300</v>
      </c>
      <c r="K3914" t="s">
        <v>21301</v>
      </c>
      <c r="L3914" t="s">
        <v>21302</v>
      </c>
      <c r="M3914" t="s">
        <v>21300</v>
      </c>
      <c r="N3914" t="s">
        <v>21302</v>
      </c>
    </row>
    <row r="3915" spans="1:14" x14ac:dyDescent="0.25">
      <c r="A3915" s="3">
        <v>3912</v>
      </c>
      <c r="B3915" t="s">
        <v>2899</v>
      </c>
      <c r="C3915" t="s">
        <v>2899</v>
      </c>
      <c r="D3915" t="s">
        <v>2900</v>
      </c>
      <c r="E3915" t="s">
        <v>2901</v>
      </c>
      <c r="F3915" t="s">
        <v>2901</v>
      </c>
      <c r="G3915" s="1">
        <v>44207</v>
      </c>
      <c r="H3915" s="1">
        <v>44207</v>
      </c>
      <c r="I3915" s="1">
        <v>44572</v>
      </c>
      <c r="J3915" s="966" t="s">
        <v>21300</v>
      </c>
      <c r="K3915" t="s">
        <v>21301</v>
      </c>
      <c r="L3915" t="s">
        <v>21302</v>
      </c>
      <c r="M3915" t="s">
        <v>21300</v>
      </c>
      <c r="N3915" t="s">
        <v>21302</v>
      </c>
    </row>
    <row r="3916" spans="1:14" x14ac:dyDescent="0.25">
      <c r="A3916" s="3">
        <v>3913</v>
      </c>
      <c r="B3916" t="s">
        <v>2899</v>
      </c>
      <c r="C3916" t="s">
        <v>2899</v>
      </c>
      <c r="D3916" t="s">
        <v>2900</v>
      </c>
      <c r="E3916" t="s">
        <v>2901</v>
      </c>
      <c r="F3916" t="s">
        <v>2901</v>
      </c>
      <c r="G3916" s="1">
        <v>44207</v>
      </c>
      <c r="H3916" s="1">
        <v>44207</v>
      </c>
      <c r="I3916" s="1">
        <v>44572</v>
      </c>
      <c r="J3916" s="966" t="s">
        <v>21300</v>
      </c>
      <c r="K3916" t="s">
        <v>21301</v>
      </c>
      <c r="L3916" t="s">
        <v>21302</v>
      </c>
      <c r="M3916" t="s">
        <v>21300</v>
      </c>
      <c r="N3916" t="s">
        <v>21302</v>
      </c>
    </row>
    <row r="3917" spans="1:14" x14ac:dyDescent="0.25">
      <c r="A3917" s="3">
        <v>3914</v>
      </c>
      <c r="B3917" t="s">
        <v>2899</v>
      </c>
      <c r="C3917" t="s">
        <v>2899</v>
      </c>
      <c r="D3917" t="s">
        <v>2900</v>
      </c>
      <c r="E3917" t="s">
        <v>2901</v>
      </c>
      <c r="F3917" t="s">
        <v>2901</v>
      </c>
      <c r="G3917" s="1">
        <v>44207</v>
      </c>
      <c r="H3917" s="1">
        <v>44207</v>
      </c>
      <c r="I3917" s="1">
        <v>44572</v>
      </c>
      <c r="J3917" s="966" t="s">
        <v>21300</v>
      </c>
      <c r="K3917" t="s">
        <v>21301</v>
      </c>
      <c r="L3917" t="s">
        <v>21302</v>
      </c>
      <c r="M3917" t="s">
        <v>21300</v>
      </c>
      <c r="N3917" t="s">
        <v>21302</v>
      </c>
    </row>
    <row r="3918" spans="1:14" x14ac:dyDescent="0.25">
      <c r="A3918" s="3">
        <v>3915</v>
      </c>
      <c r="B3918" t="s">
        <v>2899</v>
      </c>
      <c r="C3918" t="s">
        <v>2899</v>
      </c>
      <c r="D3918" t="s">
        <v>2900</v>
      </c>
      <c r="E3918" t="s">
        <v>2901</v>
      </c>
      <c r="F3918" t="s">
        <v>2901</v>
      </c>
      <c r="G3918" s="1">
        <v>44207</v>
      </c>
      <c r="H3918" s="1">
        <v>44207</v>
      </c>
      <c r="I3918" s="1">
        <v>44572</v>
      </c>
      <c r="J3918" s="966" t="s">
        <v>21300</v>
      </c>
      <c r="K3918" t="s">
        <v>21301</v>
      </c>
      <c r="L3918" t="s">
        <v>21302</v>
      </c>
      <c r="M3918" t="s">
        <v>21300</v>
      </c>
      <c r="N3918" t="s">
        <v>21302</v>
      </c>
    </row>
    <row r="3919" spans="1:14" x14ac:dyDescent="0.25">
      <c r="A3919" s="3">
        <v>3916</v>
      </c>
      <c r="B3919" t="s">
        <v>2899</v>
      </c>
      <c r="C3919" t="s">
        <v>2899</v>
      </c>
      <c r="D3919" t="s">
        <v>2900</v>
      </c>
      <c r="E3919" t="s">
        <v>2901</v>
      </c>
      <c r="F3919" t="s">
        <v>2901</v>
      </c>
      <c r="G3919" s="1">
        <v>44207</v>
      </c>
      <c r="H3919" s="1">
        <v>44207</v>
      </c>
      <c r="I3919" s="1">
        <v>44572</v>
      </c>
      <c r="J3919" s="966" t="s">
        <v>21300</v>
      </c>
      <c r="K3919" t="s">
        <v>21301</v>
      </c>
      <c r="L3919" t="s">
        <v>21302</v>
      </c>
      <c r="M3919" t="s">
        <v>21300</v>
      </c>
      <c r="N3919" t="s">
        <v>21302</v>
      </c>
    </row>
    <row r="3920" spans="1:14" x14ac:dyDescent="0.25">
      <c r="A3920" s="3">
        <v>3917</v>
      </c>
      <c r="B3920" t="s">
        <v>2899</v>
      </c>
      <c r="C3920" t="s">
        <v>2899</v>
      </c>
      <c r="D3920" t="s">
        <v>2900</v>
      </c>
      <c r="E3920" t="s">
        <v>2901</v>
      </c>
      <c r="F3920" t="s">
        <v>2901</v>
      </c>
      <c r="G3920" s="1">
        <v>44207</v>
      </c>
      <c r="H3920" s="1">
        <v>44207</v>
      </c>
      <c r="I3920" s="1">
        <v>44572</v>
      </c>
      <c r="J3920" s="966" t="s">
        <v>21306</v>
      </c>
      <c r="K3920" t="s">
        <v>21307</v>
      </c>
      <c r="L3920" t="s">
        <v>21308</v>
      </c>
      <c r="M3920" t="s">
        <v>21306</v>
      </c>
      <c r="N3920" t="s">
        <v>21308</v>
      </c>
    </row>
    <row r="3921" spans="1:14" x14ac:dyDescent="0.25">
      <c r="A3921" s="3">
        <v>3918</v>
      </c>
      <c r="B3921" t="s">
        <v>2899</v>
      </c>
      <c r="C3921" t="s">
        <v>2899</v>
      </c>
      <c r="D3921" t="s">
        <v>2900</v>
      </c>
      <c r="E3921" t="s">
        <v>2901</v>
      </c>
      <c r="F3921" t="s">
        <v>2901</v>
      </c>
      <c r="G3921" s="1">
        <v>44207</v>
      </c>
      <c r="H3921" s="1">
        <v>44207</v>
      </c>
      <c r="I3921" s="1">
        <v>44572</v>
      </c>
      <c r="J3921" s="966" t="s">
        <v>21306</v>
      </c>
      <c r="K3921" t="s">
        <v>21307</v>
      </c>
      <c r="L3921" t="s">
        <v>21308</v>
      </c>
      <c r="M3921" t="s">
        <v>21306</v>
      </c>
      <c r="N3921" t="s">
        <v>21308</v>
      </c>
    </row>
    <row r="3922" spans="1:14" x14ac:dyDescent="0.25">
      <c r="A3922" s="3">
        <v>3919</v>
      </c>
      <c r="B3922" t="s">
        <v>2899</v>
      </c>
      <c r="C3922" t="s">
        <v>2899</v>
      </c>
      <c r="D3922" t="s">
        <v>2900</v>
      </c>
      <c r="E3922" t="s">
        <v>2901</v>
      </c>
      <c r="F3922" t="s">
        <v>2901</v>
      </c>
      <c r="G3922" s="1">
        <v>44207</v>
      </c>
      <c r="H3922" s="1">
        <v>44207</v>
      </c>
      <c r="I3922" s="1">
        <v>44572</v>
      </c>
      <c r="J3922" s="966" t="s">
        <v>21306</v>
      </c>
      <c r="K3922" t="s">
        <v>21307</v>
      </c>
      <c r="L3922" t="s">
        <v>21308</v>
      </c>
      <c r="M3922" t="s">
        <v>21306</v>
      </c>
      <c r="N3922" t="s">
        <v>21308</v>
      </c>
    </row>
    <row r="3923" spans="1:14" x14ac:dyDescent="0.25">
      <c r="A3923" s="3">
        <v>3920</v>
      </c>
      <c r="B3923" t="s">
        <v>2899</v>
      </c>
      <c r="C3923" t="s">
        <v>2899</v>
      </c>
      <c r="D3923" t="s">
        <v>2900</v>
      </c>
      <c r="E3923" t="s">
        <v>2901</v>
      </c>
      <c r="F3923" t="s">
        <v>2901</v>
      </c>
      <c r="G3923" s="1">
        <v>44207</v>
      </c>
      <c r="H3923" s="1">
        <v>44207</v>
      </c>
      <c r="I3923" s="1">
        <v>44572</v>
      </c>
      <c r="J3923" s="966" t="s">
        <v>21306</v>
      </c>
      <c r="K3923" t="s">
        <v>21307</v>
      </c>
      <c r="L3923" t="s">
        <v>21308</v>
      </c>
      <c r="M3923" t="s">
        <v>21306</v>
      </c>
      <c r="N3923" t="s">
        <v>21308</v>
      </c>
    </row>
    <row r="3924" spans="1:14" x14ac:dyDescent="0.25">
      <c r="A3924" s="3">
        <v>3921</v>
      </c>
      <c r="B3924" t="s">
        <v>2899</v>
      </c>
      <c r="C3924" t="s">
        <v>2899</v>
      </c>
      <c r="D3924" t="s">
        <v>2900</v>
      </c>
      <c r="E3924" t="s">
        <v>2901</v>
      </c>
      <c r="F3924" t="s">
        <v>2901</v>
      </c>
      <c r="G3924" s="1">
        <v>44207</v>
      </c>
      <c r="H3924" s="1">
        <v>44207</v>
      </c>
      <c r="I3924" s="1">
        <v>44572</v>
      </c>
      <c r="J3924" s="966" t="s">
        <v>21306</v>
      </c>
      <c r="K3924" t="s">
        <v>21307</v>
      </c>
      <c r="L3924" t="s">
        <v>21308</v>
      </c>
      <c r="M3924" t="s">
        <v>21306</v>
      </c>
      <c r="N3924" t="s">
        <v>21308</v>
      </c>
    </row>
    <row r="3925" spans="1:14" x14ac:dyDescent="0.25">
      <c r="A3925" s="3">
        <v>3922</v>
      </c>
      <c r="B3925" t="s">
        <v>2899</v>
      </c>
      <c r="C3925" t="s">
        <v>2899</v>
      </c>
      <c r="D3925" t="s">
        <v>2900</v>
      </c>
      <c r="E3925" t="s">
        <v>2901</v>
      </c>
      <c r="F3925" t="s">
        <v>2901</v>
      </c>
      <c r="G3925" s="1">
        <v>44207</v>
      </c>
      <c r="H3925" s="1">
        <v>44207</v>
      </c>
      <c r="I3925" s="1">
        <v>44572</v>
      </c>
      <c r="J3925" s="966" t="s">
        <v>21306</v>
      </c>
      <c r="K3925" t="s">
        <v>21307</v>
      </c>
      <c r="L3925" t="s">
        <v>21308</v>
      </c>
      <c r="M3925" t="s">
        <v>21306</v>
      </c>
      <c r="N3925" t="s">
        <v>21308</v>
      </c>
    </row>
    <row r="3926" spans="1:14" x14ac:dyDescent="0.25">
      <c r="A3926" s="3">
        <v>3923</v>
      </c>
      <c r="B3926" t="s">
        <v>2899</v>
      </c>
      <c r="C3926" t="s">
        <v>2899</v>
      </c>
      <c r="D3926" t="s">
        <v>2900</v>
      </c>
      <c r="E3926" t="s">
        <v>2901</v>
      </c>
      <c r="F3926" t="s">
        <v>2901</v>
      </c>
      <c r="G3926" s="1">
        <v>44207</v>
      </c>
      <c r="H3926" s="1">
        <v>44207</v>
      </c>
      <c r="I3926" s="1">
        <v>44572</v>
      </c>
      <c r="J3926" s="966" t="s">
        <v>21297</v>
      </c>
      <c r="K3926" t="s">
        <v>21298</v>
      </c>
      <c r="L3926" t="s">
        <v>21299</v>
      </c>
      <c r="M3926" t="s">
        <v>21297</v>
      </c>
      <c r="N3926" t="s">
        <v>21299</v>
      </c>
    </row>
    <row r="3927" spans="1:14" x14ac:dyDescent="0.25">
      <c r="A3927" s="3">
        <v>3924</v>
      </c>
      <c r="B3927" t="s">
        <v>2899</v>
      </c>
      <c r="C3927" t="s">
        <v>2899</v>
      </c>
      <c r="D3927" t="s">
        <v>2900</v>
      </c>
      <c r="E3927" t="s">
        <v>2901</v>
      </c>
      <c r="F3927" t="s">
        <v>2901</v>
      </c>
      <c r="G3927" s="1">
        <v>44207</v>
      </c>
      <c r="H3927" s="1">
        <v>44207</v>
      </c>
      <c r="I3927" s="1">
        <v>44572</v>
      </c>
      <c r="J3927" s="966" t="s">
        <v>21297</v>
      </c>
      <c r="K3927" t="s">
        <v>21298</v>
      </c>
      <c r="L3927" t="s">
        <v>21299</v>
      </c>
      <c r="M3927" t="s">
        <v>21297</v>
      </c>
      <c r="N3927" t="s">
        <v>21299</v>
      </c>
    </row>
    <row r="3928" spans="1:14" x14ac:dyDescent="0.25">
      <c r="A3928" s="3">
        <v>3925</v>
      </c>
      <c r="B3928" t="s">
        <v>2899</v>
      </c>
      <c r="C3928" t="s">
        <v>2899</v>
      </c>
      <c r="D3928" t="s">
        <v>2900</v>
      </c>
      <c r="E3928" t="s">
        <v>2901</v>
      </c>
      <c r="F3928" t="s">
        <v>2901</v>
      </c>
      <c r="G3928" s="1">
        <v>44207</v>
      </c>
      <c r="H3928" s="1">
        <v>44207</v>
      </c>
      <c r="I3928" s="1">
        <v>44572</v>
      </c>
      <c r="J3928" s="966" t="s">
        <v>21297</v>
      </c>
      <c r="K3928" t="s">
        <v>21298</v>
      </c>
      <c r="L3928" t="s">
        <v>21299</v>
      </c>
      <c r="M3928" t="s">
        <v>21297</v>
      </c>
      <c r="N3928" t="s">
        <v>21299</v>
      </c>
    </row>
    <row r="3929" spans="1:14" x14ac:dyDescent="0.25">
      <c r="A3929" s="3">
        <v>3926</v>
      </c>
      <c r="B3929" t="s">
        <v>2899</v>
      </c>
      <c r="C3929" t="s">
        <v>2899</v>
      </c>
      <c r="D3929" t="s">
        <v>2900</v>
      </c>
      <c r="E3929" t="s">
        <v>2901</v>
      </c>
      <c r="F3929" t="s">
        <v>2901</v>
      </c>
      <c r="G3929" s="1">
        <v>44207</v>
      </c>
      <c r="H3929" s="1">
        <v>44207</v>
      </c>
      <c r="I3929" s="1">
        <v>44572</v>
      </c>
      <c r="J3929" s="966" t="s">
        <v>21297</v>
      </c>
      <c r="K3929" t="s">
        <v>21298</v>
      </c>
      <c r="L3929" t="s">
        <v>21299</v>
      </c>
      <c r="M3929" t="s">
        <v>21297</v>
      </c>
      <c r="N3929" t="s">
        <v>21299</v>
      </c>
    </row>
    <row r="3930" spans="1:14" x14ac:dyDescent="0.25">
      <c r="A3930" s="3">
        <v>3927</v>
      </c>
      <c r="B3930" t="s">
        <v>2899</v>
      </c>
      <c r="C3930" t="s">
        <v>2899</v>
      </c>
      <c r="D3930" t="s">
        <v>2900</v>
      </c>
      <c r="E3930" t="s">
        <v>2901</v>
      </c>
      <c r="F3930" t="s">
        <v>2901</v>
      </c>
      <c r="G3930" s="1">
        <v>44207</v>
      </c>
      <c r="H3930" s="1">
        <v>44207</v>
      </c>
      <c r="I3930" s="1">
        <v>44572</v>
      </c>
      <c r="J3930" s="966" t="s">
        <v>21297</v>
      </c>
      <c r="K3930" t="s">
        <v>21298</v>
      </c>
      <c r="L3930" t="s">
        <v>21299</v>
      </c>
      <c r="M3930" t="s">
        <v>21297</v>
      </c>
      <c r="N3930" t="s">
        <v>21299</v>
      </c>
    </row>
    <row r="3931" spans="1:14" x14ac:dyDescent="0.25">
      <c r="A3931" s="3">
        <v>3928</v>
      </c>
      <c r="B3931" t="s">
        <v>2899</v>
      </c>
      <c r="C3931" t="s">
        <v>2899</v>
      </c>
      <c r="D3931" t="s">
        <v>2900</v>
      </c>
      <c r="E3931" t="s">
        <v>2901</v>
      </c>
      <c r="F3931" t="s">
        <v>2901</v>
      </c>
      <c r="G3931" s="1">
        <v>44207</v>
      </c>
      <c r="H3931" s="1">
        <v>44207</v>
      </c>
      <c r="I3931" s="1">
        <v>44572</v>
      </c>
      <c r="J3931" s="966" t="s">
        <v>21297</v>
      </c>
      <c r="K3931" t="s">
        <v>21298</v>
      </c>
      <c r="L3931" t="s">
        <v>21299</v>
      </c>
      <c r="M3931" t="s">
        <v>21297</v>
      </c>
      <c r="N3931" t="s">
        <v>21299</v>
      </c>
    </row>
    <row r="3932" spans="1:14" x14ac:dyDescent="0.25">
      <c r="A3932" s="3">
        <v>3929</v>
      </c>
      <c r="B3932" t="s">
        <v>2899</v>
      </c>
      <c r="C3932" t="s">
        <v>2899</v>
      </c>
      <c r="D3932" t="s">
        <v>2900</v>
      </c>
      <c r="E3932" t="s">
        <v>2901</v>
      </c>
      <c r="F3932" t="s">
        <v>2901</v>
      </c>
      <c r="G3932" s="1">
        <v>44207</v>
      </c>
      <c r="H3932" s="1">
        <v>44207</v>
      </c>
      <c r="I3932" s="1">
        <v>44572</v>
      </c>
      <c r="J3932" s="966" t="s">
        <v>21303</v>
      </c>
      <c r="K3932" t="s">
        <v>21304</v>
      </c>
      <c r="L3932" t="s">
        <v>21305</v>
      </c>
      <c r="M3932" t="s">
        <v>21303</v>
      </c>
      <c r="N3932" t="s">
        <v>21305</v>
      </c>
    </row>
    <row r="3933" spans="1:14" x14ac:dyDescent="0.25">
      <c r="A3933" s="3">
        <v>3930</v>
      </c>
      <c r="B3933" t="s">
        <v>2899</v>
      </c>
      <c r="C3933" t="s">
        <v>2899</v>
      </c>
      <c r="D3933" t="s">
        <v>2900</v>
      </c>
      <c r="E3933" t="s">
        <v>2901</v>
      </c>
      <c r="F3933" t="s">
        <v>2901</v>
      </c>
      <c r="G3933" s="1">
        <v>44207</v>
      </c>
      <c r="H3933" s="1">
        <v>44207</v>
      </c>
      <c r="I3933" s="1">
        <v>44572</v>
      </c>
      <c r="J3933" s="966" t="s">
        <v>21303</v>
      </c>
      <c r="K3933" t="s">
        <v>21304</v>
      </c>
      <c r="L3933" t="s">
        <v>21305</v>
      </c>
      <c r="M3933" t="s">
        <v>21303</v>
      </c>
      <c r="N3933" t="s">
        <v>21305</v>
      </c>
    </row>
    <row r="3934" spans="1:14" x14ac:dyDescent="0.25">
      <c r="A3934" s="3">
        <v>3931</v>
      </c>
      <c r="B3934" t="s">
        <v>2899</v>
      </c>
      <c r="C3934" t="s">
        <v>2899</v>
      </c>
      <c r="D3934" t="s">
        <v>2900</v>
      </c>
      <c r="E3934" t="s">
        <v>2901</v>
      </c>
      <c r="F3934" t="s">
        <v>2901</v>
      </c>
      <c r="G3934" s="1">
        <v>44207</v>
      </c>
      <c r="H3934" s="1">
        <v>44207</v>
      </c>
      <c r="I3934" s="1">
        <v>44572</v>
      </c>
      <c r="J3934" s="966" t="s">
        <v>21303</v>
      </c>
      <c r="K3934" t="s">
        <v>21304</v>
      </c>
      <c r="L3934" t="s">
        <v>21305</v>
      </c>
      <c r="M3934" t="s">
        <v>21303</v>
      </c>
      <c r="N3934" t="s">
        <v>21305</v>
      </c>
    </row>
    <row r="3935" spans="1:14" x14ac:dyDescent="0.25">
      <c r="A3935" s="3">
        <v>3932</v>
      </c>
      <c r="B3935" t="s">
        <v>2899</v>
      </c>
      <c r="C3935" t="s">
        <v>2899</v>
      </c>
      <c r="D3935" t="s">
        <v>2900</v>
      </c>
      <c r="E3935" t="s">
        <v>2901</v>
      </c>
      <c r="F3935" t="s">
        <v>2901</v>
      </c>
      <c r="G3935" s="1">
        <v>44207</v>
      </c>
      <c r="H3935" s="1">
        <v>44207</v>
      </c>
      <c r="I3935" s="1">
        <v>44572</v>
      </c>
      <c r="J3935" s="966" t="s">
        <v>21303</v>
      </c>
      <c r="K3935" t="s">
        <v>21304</v>
      </c>
      <c r="L3935" t="s">
        <v>21305</v>
      </c>
      <c r="M3935" t="s">
        <v>21303</v>
      </c>
      <c r="N3935" t="s">
        <v>21305</v>
      </c>
    </row>
    <row r="3936" spans="1:14" x14ac:dyDescent="0.25">
      <c r="A3936" s="3">
        <v>3933</v>
      </c>
      <c r="B3936" t="s">
        <v>2899</v>
      </c>
      <c r="C3936" t="s">
        <v>2899</v>
      </c>
      <c r="D3936" t="s">
        <v>2900</v>
      </c>
      <c r="E3936" t="s">
        <v>2901</v>
      </c>
      <c r="F3936" t="s">
        <v>2901</v>
      </c>
      <c r="G3936" s="1">
        <v>44207</v>
      </c>
      <c r="H3936" s="1">
        <v>44207</v>
      </c>
      <c r="I3936" s="1">
        <v>44572</v>
      </c>
      <c r="J3936" s="966" t="s">
        <v>21303</v>
      </c>
      <c r="K3936" t="s">
        <v>21304</v>
      </c>
      <c r="L3936" t="s">
        <v>21305</v>
      </c>
      <c r="M3936" t="s">
        <v>21303</v>
      </c>
      <c r="N3936" t="s">
        <v>21305</v>
      </c>
    </row>
    <row r="3937" spans="1:14" x14ac:dyDescent="0.25">
      <c r="A3937" s="3">
        <v>3934</v>
      </c>
      <c r="B3937" t="s">
        <v>2899</v>
      </c>
      <c r="C3937" t="s">
        <v>2899</v>
      </c>
      <c r="D3937" t="s">
        <v>2900</v>
      </c>
      <c r="E3937" t="s">
        <v>2901</v>
      </c>
      <c r="F3937" t="s">
        <v>2901</v>
      </c>
      <c r="G3937" s="1">
        <v>44207</v>
      </c>
      <c r="H3937" s="1">
        <v>44207</v>
      </c>
      <c r="I3937" s="1">
        <v>44572</v>
      </c>
      <c r="J3937" s="966" t="s">
        <v>21303</v>
      </c>
      <c r="K3937" t="s">
        <v>21304</v>
      </c>
      <c r="L3937" t="s">
        <v>21305</v>
      </c>
      <c r="M3937" t="s">
        <v>21303</v>
      </c>
      <c r="N3937" t="s">
        <v>21305</v>
      </c>
    </row>
    <row r="3938" spans="1:14" x14ac:dyDescent="0.25">
      <c r="A3938" s="3">
        <v>3935</v>
      </c>
      <c r="B3938" t="s">
        <v>2899</v>
      </c>
      <c r="C3938" t="s">
        <v>2899</v>
      </c>
      <c r="D3938" t="s">
        <v>2900</v>
      </c>
      <c r="E3938" t="s">
        <v>2901</v>
      </c>
      <c r="F3938" t="s">
        <v>2901</v>
      </c>
      <c r="G3938" s="1">
        <v>44207</v>
      </c>
      <c r="H3938" s="1">
        <v>44207</v>
      </c>
      <c r="I3938" s="1">
        <v>44572</v>
      </c>
      <c r="J3938" s="966" t="s">
        <v>21309</v>
      </c>
      <c r="K3938" t="s">
        <v>21310</v>
      </c>
      <c r="L3938" t="s">
        <v>21311</v>
      </c>
      <c r="M3938" t="s">
        <v>21309</v>
      </c>
      <c r="N3938" t="s">
        <v>21311</v>
      </c>
    </row>
    <row r="3939" spans="1:14" x14ac:dyDescent="0.25">
      <c r="A3939" s="3">
        <v>3936</v>
      </c>
      <c r="B3939" t="s">
        <v>2899</v>
      </c>
      <c r="C3939" t="s">
        <v>2899</v>
      </c>
      <c r="D3939" t="s">
        <v>2900</v>
      </c>
      <c r="E3939" t="s">
        <v>2901</v>
      </c>
      <c r="F3939" t="s">
        <v>2901</v>
      </c>
      <c r="G3939" s="1">
        <v>44207</v>
      </c>
      <c r="H3939" s="1">
        <v>44207</v>
      </c>
      <c r="I3939" s="1">
        <v>44572</v>
      </c>
      <c r="J3939" s="966" t="s">
        <v>21309</v>
      </c>
      <c r="K3939" t="s">
        <v>21310</v>
      </c>
      <c r="L3939" t="s">
        <v>21311</v>
      </c>
      <c r="M3939" t="s">
        <v>21309</v>
      </c>
      <c r="N3939" t="s">
        <v>21311</v>
      </c>
    </row>
    <row r="3940" spans="1:14" x14ac:dyDescent="0.25">
      <c r="A3940" s="3">
        <v>3937</v>
      </c>
      <c r="B3940" t="s">
        <v>2899</v>
      </c>
      <c r="C3940" t="s">
        <v>2899</v>
      </c>
      <c r="D3940" t="s">
        <v>2900</v>
      </c>
      <c r="E3940" t="s">
        <v>2901</v>
      </c>
      <c r="F3940" t="s">
        <v>2901</v>
      </c>
      <c r="G3940" s="1">
        <v>44207</v>
      </c>
      <c r="H3940" s="1">
        <v>44207</v>
      </c>
      <c r="I3940" s="1">
        <v>44572</v>
      </c>
      <c r="J3940" s="966" t="s">
        <v>21309</v>
      </c>
      <c r="K3940" t="s">
        <v>21310</v>
      </c>
      <c r="L3940" t="s">
        <v>21311</v>
      </c>
      <c r="M3940" t="s">
        <v>21309</v>
      </c>
      <c r="N3940" t="s">
        <v>21311</v>
      </c>
    </row>
    <row r="3941" spans="1:14" x14ac:dyDescent="0.25">
      <c r="A3941" s="3">
        <v>3938</v>
      </c>
      <c r="B3941" t="s">
        <v>2899</v>
      </c>
      <c r="C3941" t="s">
        <v>2899</v>
      </c>
      <c r="D3941" t="s">
        <v>2900</v>
      </c>
      <c r="E3941" t="s">
        <v>2901</v>
      </c>
      <c r="F3941" t="s">
        <v>2901</v>
      </c>
      <c r="G3941" s="1">
        <v>44207</v>
      </c>
      <c r="H3941" s="1">
        <v>44207</v>
      </c>
      <c r="I3941" s="1">
        <v>44572</v>
      </c>
      <c r="J3941" s="966" t="s">
        <v>21309</v>
      </c>
      <c r="K3941" t="s">
        <v>21310</v>
      </c>
      <c r="L3941" t="s">
        <v>21311</v>
      </c>
      <c r="M3941" t="s">
        <v>21309</v>
      </c>
      <c r="N3941" t="s">
        <v>21311</v>
      </c>
    </row>
    <row r="3942" spans="1:14" x14ac:dyDescent="0.25">
      <c r="A3942" s="3">
        <v>3939</v>
      </c>
      <c r="B3942" t="s">
        <v>2899</v>
      </c>
      <c r="C3942" t="s">
        <v>2899</v>
      </c>
      <c r="D3942" t="s">
        <v>2900</v>
      </c>
      <c r="E3942" t="s">
        <v>2901</v>
      </c>
      <c r="F3942" t="s">
        <v>2901</v>
      </c>
      <c r="G3942" s="1">
        <v>44207</v>
      </c>
      <c r="H3942" s="1">
        <v>44207</v>
      </c>
      <c r="I3942" s="1">
        <v>44572</v>
      </c>
      <c r="J3942" s="966" t="s">
        <v>21309</v>
      </c>
      <c r="K3942" t="s">
        <v>21310</v>
      </c>
      <c r="L3942" t="s">
        <v>21311</v>
      </c>
      <c r="M3942" t="s">
        <v>21309</v>
      </c>
      <c r="N3942" t="s">
        <v>21311</v>
      </c>
    </row>
    <row r="3943" spans="1:14" x14ac:dyDescent="0.25">
      <c r="A3943" s="3">
        <v>3940</v>
      </c>
      <c r="B3943" t="s">
        <v>2899</v>
      </c>
      <c r="C3943" t="s">
        <v>2899</v>
      </c>
      <c r="D3943" t="s">
        <v>2900</v>
      </c>
      <c r="E3943" t="s">
        <v>2901</v>
      </c>
      <c r="F3943" t="s">
        <v>2901</v>
      </c>
      <c r="G3943" s="1">
        <v>44207</v>
      </c>
      <c r="H3943" s="1">
        <v>44207</v>
      </c>
      <c r="I3943" s="1">
        <v>44572</v>
      </c>
      <c r="J3943" s="966" t="s">
        <v>21309</v>
      </c>
      <c r="K3943" t="s">
        <v>21310</v>
      </c>
      <c r="L3943" t="s">
        <v>21311</v>
      </c>
      <c r="M3943" t="s">
        <v>21309</v>
      </c>
      <c r="N3943" t="s">
        <v>21311</v>
      </c>
    </row>
    <row r="3944" spans="1:14" x14ac:dyDescent="0.25">
      <c r="A3944" s="3">
        <v>3941</v>
      </c>
      <c r="B3944" t="s">
        <v>2899</v>
      </c>
      <c r="C3944" t="s">
        <v>2899</v>
      </c>
      <c r="D3944" t="s">
        <v>2900</v>
      </c>
      <c r="E3944" t="s">
        <v>2901</v>
      </c>
      <c r="F3944" t="s">
        <v>2901</v>
      </c>
      <c r="G3944" s="1">
        <v>44207</v>
      </c>
      <c r="H3944" s="1">
        <v>44207</v>
      </c>
      <c r="I3944" s="1">
        <v>44572</v>
      </c>
      <c r="J3944" s="966" t="s">
        <v>21240</v>
      </c>
      <c r="K3944" t="s">
        <v>21241</v>
      </c>
      <c r="L3944" t="s">
        <v>21242</v>
      </c>
      <c r="M3944" t="s">
        <v>21240</v>
      </c>
      <c r="N3944" t="s">
        <v>21242</v>
      </c>
    </row>
    <row r="3945" spans="1:14" x14ac:dyDescent="0.25">
      <c r="A3945" s="3">
        <v>3942</v>
      </c>
      <c r="B3945" t="s">
        <v>2899</v>
      </c>
      <c r="C3945" t="s">
        <v>2899</v>
      </c>
      <c r="D3945" t="s">
        <v>2900</v>
      </c>
      <c r="E3945" t="s">
        <v>2901</v>
      </c>
      <c r="F3945" t="s">
        <v>2901</v>
      </c>
      <c r="G3945" s="1">
        <v>44207</v>
      </c>
      <c r="H3945" s="1">
        <v>44207</v>
      </c>
      <c r="I3945" s="1">
        <v>44572</v>
      </c>
      <c r="J3945" s="966" t="s">
        <v>21240</v>
      </c>
      <c r="K3945" t="s">
        <v>21241</v>
      </c>
      <c r="L3945" t="s">
        <v>21242</v>
      </c>
      <c r="M3945" t="s">
        <v>21240</v>
      </c>
      <c r="N3945" t="s">
        <v>21242</v>
      </c>
    </row>
    <row r="3946" spans="1:14" x14ac:dyDescent="0.25">
      <c r="A3946" s="3">
        <v>3943</v>
      </c>
      <c r="B3946" t="s">
        <v>2899</v>
      </c>
      <c r="C3946" t="s">
        <v>2899</v>
      </c>
      <c r="D3946" t="s">
        <v>2900</v>
      </c>
      <c r="E3946" t="s">
        <v>2901</v>
      </c>
      <c r="F3946" t="s">
        <v>2901</v>
      </c>
      <c r="G3946" s="1">
        <v>44207</v>
      </c>
      <c r="H3946" s="1">
        <v>44207</v>
      </c>
      <c r="I3946" s="1">
        <v>44572</v>
      </c>
      <c r="J3946" s="966" t="s">
        <v>21240</v>
      </c>
      <c r="K3946" t="s">
        <v>21241</v>
      </c>
      <c r="L3946" t="s">
        <v>21242</v>
      </c>
      <c r="M3946" t="s">
        <v>21240</v>
      </c>
      <c r="N3946" t="s">
        <v>21242</v>
      </c>
    </row>
    <row r="3947" spans="1:14" x14ac:dyDescent="0.25">
      <c r="A3947" s="3">
        <v>3944</v>
      </c>
      <c r="B3947" t="s">
        <v>2899</v>
      </c>
      <c r="C3947" t="s">
        <v>2899</v>
      </c>
      <c r="D3947" t="s">
        <v>2900</v>
      </c>
      <c r="E3947" t="s">
        <v>2901</v>
      </c>
      <c r="F3947" t="s">
        <v>2901</v>
      </c>
      <c r="G3947" s="1">
        <v>44207</v>
      </c>
      <c r="H3947" s="1">
        <v>44207</v>
      </c>
      <c r="I3947" s="1">
        <v>44572</v>
      </c>
      <c r="J3947" s="966" t="s">
        <v>21240</v>
      </c>
      <c r="K3947" t="s">
        <v>21241</v>
      </c>
      <c r="L3947" t="s">
        <v>21242</v>
      </c>
      <c r="M3947" t="s">
        <v>21240</v>
      </c>
      <c r="N3947" t="s">
        <v>21242</v>
      </c>
    </row>
    <row r="3948" spans="1:14" x14ac:dyDescent="0.25">
      <c r="A3948" s="3">
        <v>3945</v>
      </c>
      <c r="B3948" t="s">
        <v>2899</v>
      </c>
      <c r="C3948" t="s">
        <v>2899</v>
      </c>
      <c r="D3948" t="s">
        <v>2900</v>
      </c>
      <c r="E3948" t="s">
        <v>2901</v>
      </c>
      <c r="F3948" t="s">
        <v>2901</v>
      </c>
      <c r="G3948" s="1">
        <v>44207</v>
      </c>
      <c r="H3948" s="1">
        <v>44207</v>
      </c>
      <c r="I3948" s="1">
        <v>44572</v>
      </c>
      <c r="J3948" s="966" t="s">
        <v>21240</v>
      </c>
      <c r="K3948" t="s">
        <v>21241</v>
      </c>
      <c r="L3948" t="s">
        <v>21242</v>
      </c>
      <c r="M3948" t="s">
        <v>21240</v>
      </c>
      <c r="N3948" t="s">
        <v>21242</v>
      </c>
    </row>
    <row r="3949" spans="1:14" x14ac:dyDescent="0.25">
      <c r="A3949" s="3">
        <v>3946</v>
      </c>
      <c r="B3949" t="s">
        <v>2899</v>
      </c>
      <c r="C3949" t="s">
        <v>2899</v>
      </c>
      <c r="D3949" t="s">
        <v>2900</v>
      </c>
      <c r="E3949" t="s">
        <v>2901</v>
      </c>
      <c r="F3949" t="s">
        <v>2901</v>
      </c>
      <c r="G3949" s="1">
        <v>44207</v>
      </c>
      <c r="H3949" s="1">
        <v>44207</v>
      </c>
      <c r="I3949" s="1">
        <v>44572</v>
      </c>
      <c r="J3949" s="966" t="s">
        <v>21240</v>
      </c>
      <c r="K3949" t="s">
        <v>21241</v>
      </c>
      <c r="L3949" t="s">
        <v>21242</v>
      </c>
      <c r="M3949" t="s">
        <v>21240</v>
      </c>
      <c r="N3949" t="s">
        <v>21242</v>
      </c>
    </row>
    <row r="3950" spans="1:14" x14ac:dyDescent="0.25">
      <c r="A3950" s="3">
        <v>3947</v>
      </c>
      <c r="B3950" t="s">
        <v>2899</v>
      </c>
      <c r="C3950" t="s">
        <v>2899</v>
      </c>
      <c r="D3950" t="s">
        <v>2900</v>
      </c>
      <c r="E3950" t="s">
        <v>2901</v>
      </c>
      <c r="F3950" t="s">
        <v>2901</v>
      </c>
      <c r="G3950" s="1">
        <v>44207</v>
      </c>
      <c r="H3950" s="1">
        <v>44207</v>
      </c>
      <c r="I3950" s="1">
        <v>44572</v>
      </c>
      <c r="J3950" s="966" t="s">
        <v>21249</v>
      </c>
      <c r="K3950" t="s">
        <v>21250</v>
      </c>
      <c r="L3950" t="s">
        <v>21251</v>
      </c>
      <c r="M3950" t="s">
        <v>21249</v>
      </c>
      <c r="N3950" t="s">
        <v>21251</v>
      </c>
    </row>
    <row r="3951" spans="1:14" x14ac:dyDescent="0.25">
      <c r="A3951" s="3">
        <v>3948</v>
      </c>
      <c r="B3951" t="s">
        <v>2899</v>
      </c>
      <c r="C3951" t="s">
        <v>2899</v>
      </c>
      <c r="D3951" t="s">
        <v>2900</v>
      </c>
      <c r="E3951" t="s">
        <v>2901</v>
      </c>
      <c r="F3951" t="s">
        <v>2901</v>
      </c>
      <c r="G3951" s="1">
        <v>44207</v>
      </c>
      <c r="H3951" s="1">
        <v>44207</v>
      </c>
      <c r="I3951" s="1">
        <v>44572</v>
      </c>
      <c r="J3951" s="966" t="s">
        <v>21249</v>
      </c>
      <c r="K3951" t="s">
        <v>21250</v>
      </c>
      <c r="L3951" t="s">
        <v>21251</v>
      </c>
      <c r="M3951" t="s">
        <v>21249</v>
      </c>
      <c r="N3951" t="s">
        <v>21251</v>
      </c>
    </row>
    <row r="3952" spans="1:14" x14ac:dyDescent="0.25">
      <c r="A3952" s="3">
        <v>3949</v>
      </c>
      <c r="B3952" t="s">
        <v>2899</v>
      </c>
      <c r="C3952" t="s">
        <v>2899</v>
      </c>
      <c r="D3952" t="s">
        <v>2900</v>
      </c>
      <c r="E3952" t="s">
        <v>2901</v>
      </c>
      <c r="F3952" t="s">
        <v>2901</v>
      </c>
      <c r="G3952" s="1">
        <v>44207</v>
      </c>
      <c r="H3952" s="1">
        <v>44207</v>
      </c>
      <c r="I3952" s="1">
        <v>44572</v>
      </c>
      <c r="J3952" s="966" t="s">
        <v>21249</v>
      </c>
      <c r="K3952" t="s">
        <v>21250</v>
      </c>
      <c r="L3952" t="s">
        <v>21251</v>
      </c>
      <c r="M3952" t="s">
        <v>21249</v>
      </c>
      <c r="N3952" t="s">
        <v>21251</v>
      </c>
    </row>
    <row r="3953" spans="1:14" x14ac:dyDescent="0.25">
      <c r="A3953" s="3">
        <v>3950</v>
      </c>
      <c r="B3953" t="s">
        <v>2899</v>
      </c>
      <c r="C3953" t="s">
        <v>2899</v>
      </c>
      <c r="D3953" t="s">
        <v>2900</v>
      </c>
      <c r="E3953" t="s">
        <v>2901</v>
      </c>
      <c r="F3953" t="s">
        <v>2901</v>
      </c>
      <c r="G3953" s="1">
        <v>44207</v>
      </c>
      <c r="H3953" s="1">
        <v>44207</v>
      </c>
      <c r="I3953" s="1">
        <v>44572</v>
      </c>
      <c r="J3953" s="966" t="s">
        <v>21249</v>
      </c>
      <c r="K3953" t="s">
        <v>21250</v>
      </c>
      <c r="L3953" t="s">
        <v>21251</v>
      </c>
      <c r="M3953" t="s">
        <v>21249</v>
      </c>
      <c r="N3953" t="s">
        <v>21251</v>
      </c>
    </row>
    <row r="3954" spans="1:14" x14ac:dyDescent="0.25">
      <c r="A3954" s="3">
        <v>3951</v>
      </c>
      <c r="B3954" t="s">
        <v>2899</v>
      </c>
      <c r="C3954" t="s">
        <v>2899</v>
      </c>
      <c r="D3954" t="s">
        <v>2900</v>
      </c>
      <c r="E3954" t="s">
        <v>2901</v>
      </c>
      <c r="F3954" t="s">
        <v>2901</v>
      </c>
      <c r="G3954" s="1">
        <v>44207</v>
      </c>
      <c r="H3954" s="1">
        <v>44207</v>
      </c>
      <c r="I3954" s="1">
        <v>44572</v>
      </c>
      <c r="J3954" s="966" t="s">
        <v>21249</v>
      </c>
      <c r="K3954" t="s">
        <v>21250</v>
      </c>
      <c r="L3954" t="s">
        <v>21251</v>
      </c>
      <c r="M3954" t="s">
        <v>21249</v>
      </c>
      <c r="N3954" t="s">
        <v>21251</v>
      </c>
    </row>
    <row r="3955" spans="1:14" x14ac:dyDescent="0.25">
      <c r="A3955" s="3">
        <v>3952</v>
      </c>
      <c r="B3955" t="s">
        <v>2899</v>
      </c>
      <c r="C3955" t="s">
        <v>2899</v>
      </c>
      <c r="D3955" t="s">
        <v>2900</v>
      </c>
      <c r="E3955" t="s">
        <v>2901</v>
      </c>
      <c r="F3955" t="s">
        <v>2901</v>
      </c>
      <c r="G3955" s="1">
        <v>44207</v>
      </c>
      <c r="H3955" s="1">
        <v>44207</v>
      </c>
      <c r="I3955" s="1">
        <v>44572</v>
      </c>
      <c r="J3955" s="966" t="s">
        <v>21249</v>
      </c>
      <c r="K3955" t="s">
        <v>21250</v>
      </c>
      <c r="L3955" t="s">
        <v>21251</v>
      </c>
      <c r="M3955" t="s">
        <v>21249</v>
      </c>
      <c r="N3955" t="s">
        <v>21251</v>
      </c>
    </row>
    <row r="3956" spans="1:14" x14ac:dyDescent="0.25">
      <c r="A3956" s="3">
        <v>3953</v>
      </c>
      <c r="B3956" t="s">
        <v>2899</v>
      </c>
      <c r="C3956" t="s">
        <v>2899</v>
      </c>
      <c r="D3956" t="s">
        <v>2900</v>
      </c>
      <c r="E3956" t="s">
        <v>2901</v>
      </c>
      <c r="F3956" t="s">
        <v>2901</v>
      </c>
      <c r="G3956" s="1">
        <v>44207</v>
      </c>
      <c r="H3956" s="1">
        <v>44207</v>
      </c>
      <c r="I3956" s="1">
        <v>44572</v>
      </c>
      <c r="J3956" s="966" t="s">
        <v>21252</v>
      </c>
      <c r="K3956" t="s">
        <v>21253</v>
      </c>
      <c r="L3956" t="s">
        <v>21254</v>
      </c>
      <c r="M3956" t="s">
        <v>21252</v>
      </c>
      <c r="N3956" t="s">
        <v>21254</v>
      </c>
    </row>
    <row r="3957" spans="1:14" x14ac:dyDescent="0.25">
      <c r="A3957" s="3">
        <v>3954</v>
      </c>
      <c r="B3957" t="s">
        <v>2899</v>
      </c>
      <c r="C3957" t="s">
        <v>2899</v>
      </c>
      <c r="D3957" t="s">
        <v>2900</v>
      </c>
      <c r="E3957" t="s">
        <v>2901</v>
      </c>
      <c r="F3957" t="s">
        <v>2901</v>
      </c>
      <c r="G3957" s="1">
        <v>44207</v>
      </c>
      <c r="H3957" s="1">
        <v>44207</v>
      </c>
      <c r="I3957" s="1">
        <v>44572</v>
      </c>
      <c r="J3957" s="966" t="s">
        <v>21252</v>
      </c>
      <c r="K3957" t="s">
        <v>21253</v>
      </c>
      <c r="L3957" t="s">
        <v>21254</v>
      </c>
      <c r="M3957" t="s">
        <v>21252</v>
      </c>
      <c r="N3957" t="s">
        <v>21254</v>
      </c>
    </row>
    <row r="3958" spans="1:14" x14ac:dyDescent="0.25">
      <c r="A3958" s="3">
        <v>3955</v>
      </c>
      <c r="B3958" t="s">
        <v>2899</v>
      </c>
      <c r="C3958" t="s">
        <v>2899</v>
      </c>
      <c r="D3958" t="s">
        <v>2900</v>
      </c>
      <c r="E3958" t="s">
        <v>2901</v>
      </c>
      <c r="F3958" t="s">
        <v>2901</v>
      </c>
      <c r="G3958" s="1">
        <v>44207</v>
      </c>
      <c r="H3958" s="1">
        <v>44207</v>
      </c>
      <c r="I3958" s="1">
        <v>44572</v>
      </c>
      <c r="J3958" s="966" t="s">
        <v>21252</v>
      </c>
      <c r="K3958" t="s">
        <v>21253</v>
      </c>
      <c r="L3958" t="s">
        <v>21254</v>
      </c>
      <c r="M3958" t="s">
        <v>21252</v>
      </c>
      <c r="N3958" t="s">
        <v>21254</v>
      </c>
    </row>
    <row r="3959" spans="1:14" x14ac:dyDescent="0.25">
      <c r="A3959" s="3">
        <v>3956</v>
      </c>
      <c r="B3959" t="s">
        <v>2899</v>
      </c>
      <c r="C3959" t="s">
        <v>2899</v>
      </c>
      <c r="D3959" t="s">
        <v>2900</v>
      </c>
      <c r="E3959" t="s">
        <v>2901</v>
      </c>
      <c r="F3959" t="s">
        <v>2901</v>
      </c>
      <c r="G3959" s="1">
        <v>44207</v>
      </c>
      <c r="H3959" s="1">
        <v>44207</v>
      </c>
      <c r="I3959" s="1">
        <v>44572</v>
      </c>
      <c r="J3959" s="966" t="s">
        <v>21252</v>
      </c>
      <c r="K3959" t="s">
        <v>21253</v>
      </c>
      <c r="L3959" t="s">
        <v>21254</v>
      </c>
      <c r="M3959" t="s">
        <v>21252</v>
      </c>
      <c r="N3959" t="s">
        <v>21254</v>
      </c>
    </row>
    <row r="3960" spans="1:14" x14ac:dyDescent="0.25">
      <c r="A3960" s="3">
        <v>3957</v>
      </c>
      <c r="B3960" t="s">
        <v>2899</v>
      </c>
      <c r="C3960" t="s">
        <v>2899</v>
      </c>
      <c r="D3960" t="s">
        <v>2900</v>
      </c>
      <c r="E3960" t="s">
        <v>2901</v>
      </c>
      <c r="F3960" t="s">
        <v>2901</v>
      </c>
      <c r="G3960" s="1">
        <v>44207</v>
      </c>
      <c r="H3960" s="1">
        <v>44207</v>
      </c>
      <c r="I3960" s="1">
        <v>44572</v>
      </c>
      <c r="J3960" s="966" t="s">
        <v>21252</v>
      </c>
      <c r="K3960" t="s">
        <v>21253</v>
      </c>
      <c r="L3960" t="s">
        <v>21254</v>
      </c>
      <c r="M3960" t="s">
        <v>21252</v>
      </c>
      <c r="N3960" t="s">
        <v>21254</v>
      </c>
    </row>
    <row r="3961" spans="1:14" x14ac:dyDescent="0.25">
      <c r="A3961" s="3">
        <v>3958</v>
      </c>
      <c r="B3961" t="s">
        <v>2899</v>
      </c>
      <c r="C3961" t="s">
        <v>2899</v>
      </c>
      <c r="D3961" t="s">
        <v>2900</v>
      </c>
      <c r="E3961" t="s">
        <v>2901</v>
      </c>
      <c r="F3961" t="s">
        <v>2901</v>
      </c>
      <c r="G3961" s="1">
        <v>44207</v>
      </c>
      <c r="H3961" s="1">
        <v>44207</v>
      </c>
      <c r="I3961" s="1">
        <v>44572</v>
      </c>
      <c r="J3961" s="966" t="s">
        <v>21252</v>
      </c>
      <c r="K3961" t="s">
        <v>21253</v>
      </c>
      <c r="L3961" t="s">
        <v>21254</v>
      </c>
      <c r="M3961" t="s">
        <v>21252</v>
      </c>
      <c r="N3961" t="s">
        <v>21254</v>
      </c>
    </row>
    <row r="3962" spans="1:14" x14ac:dyDescent="0.25">
      <c r="A3962" s="3">
        <v>3959</v>
      </c>
      <c r="B3962" t="s">
        <v>2899</v>
      </c>
      <c r="C3962" t="s">
        <v>2899</v>
      </c>
      <c r="D3962" t="s">
        <v>2900</v>
      </c>
      <c r="E3962" t="s">
        <v>2901</v>
      </c>
      <c r="F3962" t="s">
        <v>2901</v>
      </c>
      <c r="G3962" s="1">
        <v>44207</v>
      </c>
      <c r="H3962" s="1">
        <v>44207</v>
      </c>
      <c r="I3962" s="1">
        <v>44572</v>
      </c>
      <c r="J3962" s="966" t="s">
        <v>21273</v>
      </c>
      <c r="K3962" t="s">
        <v>21274</v>
      </c>
      <c r="L3962" t="s">
        <v>21275</v>
      </c>
      <c r="M3962" t="s">
        <v>21273</v>
      </c>
      <c r="N3962" t="s">
        <v>21275</v>
      </c>
    </row>
    <row r="3963" spans="1:14" x14ac:dyDescent="0.25">
      <c r="A3963" s="3">
        <v>3960</v>
      </c>
      <c r="B3963" t="s">
        <v>2899</v>
      </c>
      <c r="C3963" t="s">
        <v>2899</v>
      </c>
      <c r="D3963" t="s">
        <v>2900</v>
      </c>
      <c r="E3963" t="s">
        <v>2901</v>
      </c>
      <c r="F3963" t="s">
        <v>2901</v>
      </c>
      <c r="G3963" s="1">
        <v>44207</v>
      </c>
      <c r="H3963" s="1">
        <v>44207</v>
      </c>
      <c r="I3963" s="1">
        <v>44572</v>
      </c>
      <c r="J3963" s="966" t="s">
        <v>21273</v>
      </c>
      <c r="K3963" t="s">
        <v>21274</v>
      </c>
      <c r="L3963" t="s">
        <v>21275</v>
      </c>
      <c r="M3963" t="s">
        <v>21273</v>
      </c>
      <c r="N3963" t="s">
        <v>21275</v>
      </c>
    </row>
    <row r="3964" spans="1:14" x14ac:dyDescent="0.25">
      <c r="A3964" s="3">
        <v>3961</v>
      </c>
      <c r="B3964" t="s">
        <v>2899</v>
      </c>
      <c r="C3964" t="s">
        <v>2899</v>
      </c>
      <c r="D3964" t="s">
        <v>2900</v>
      </c>
      <c r="E3964" t="s">
        <v>2901</v>
      </c>
      <c r="F3964" t="s">
        <v>2901</v>
      </c>
      <c r="G3964" s="1">
        <v>44207</v>
      </c>
      <c r="H3964" s="1">
        <v>44207</v>
      </c>
      <c r="I3964" s="1">
        <v>44572</v>
      </c>
      <c r="J3964" s="966" t="s">
        <v>21273</v>
      </c>
      <c r="K3964" t="s">
        <v>21274</v>
      </c>
      <c r="L3964" t="s">
        <v>21275</v>
      </c>
      <c r="M3964" t="s">
        <v>21273</v>
      </c>
      <c r="N3964" t="s">
        <v>21275</v>
      </c>
    </row>
    <row r="3965" spans="1:14" x14ac:dyDescent="0.25">
      <c r="A3965" s="3">
        <v>3962</v>
      </c>
      <c r="B3965" t="s">
        <v>2899</v>
      </c>
      <c r="C3965" t="s">
        <v>2899</v>
      </c>
      <c r="D3965" t="s">
        <v>2900</v>
      </c>
      <c r="E3965" t="s">
        <v>2901</v>
      </c>
      <c r="F3965" t="s">
        <v>2901</v>
      </c>
      <c r="G3965" s="1">
        <v>44207</v>
      </c>
      <c r="H3965" s="1">
        <v>44207</v>
      </c>
      <c r="I3965" s="1">
        <v>44572</v>
      </c>
      <c r="J3965" s="966" t="s">
        <v>21273</v>
      </c>
      <c r="K3965" t="s">
        <v>21274</v>
      </c>
      <c r="L3965" t="s">
        <v>21275</v>
      </c>
      <c r="M3965" t="s">
        <v>21273</v>
      </c>
      <c r="N3965" t="s">
        <v>21275</v>
      </c>
    </row>
    <row r="3966" spans="1:14" x14ac:dyDescent="0.25">
      <c r="A3966" s="3">
        <v>3963</v>
      </c>
      <c r="B3966" t="s">
        <v>2899</v>
      </c>
      <c r="C3966" t="s">
        <v>2899</v>
      </c>
      <c r="D3966" t="s">
        <v>2900</v>
      </c>
      <c r="E3966" t="s">
        <v>2901</v>
      </c>
      <c r="F3966" t="s">
        <v>2901</v>
      </c>
      <c r="G3966" s="1">
        <v>44207</v>
      </c>
      <c r="H3966" s="1">
        <v>44207</v>
      </c>
      <c r="I3966" s="1">
        <v>44572</v>
      </c>
      <c r="J3966" s="966" t="s">
        <v>21273</v>
      </c>
      <c r="K3966" t="s">
        <v>21274</v>
      </c>
      <c r="L3966" t="s">
        <v>21275</v>
      </c>
      <c r="M3966" t="s">
        <v>21273</v>
      </c>
      <c r="N3966" t="s">
        <v>21275</v>
      </c>
    </row>
    <row r="3967" spans="1:14" x14ac:dyDescent="0.25">
      <c r="A3967" s="3">
        <v>3964</v>
      </c>
      <c r="B3967" t="s">
        <v>2899</v>
      </c>
      <c r="C3967" t="s">
        <v>2899</v>
      </c>
      <c r="D3967" t="s">
        <v>2900</v>
      </c>
      <c r="E3967" t="s">
        <v>2901</v>
      </c>
      <c r="F3967" t="s">
        <v>2901</v>
      </c>
      <c r="G3967" s="1">
        <v>44207</v>
      </c>
      <c r="H3967" s="1">
        <v>44207</v>
      </c>
      <c r="I3967" s="1">
        <v>44572</v>
      </c>
      <c r="J3967" s="966" t="s">
        <v>21273</v>
      </c>
      <c r="K3967" t="s">
        <v>21274</v>
      </c>
      <c r="L3967" t="s">
        <v>21275</v>
      </c>
      <c r="M3967" t="s">
        <v>21273</v>
      </c>
      <c r="N3967" t="s">
        <v>21275</v>
      </c>
    </row>
    <row r="3968" spans="1:14" x14ac:dyDescent="0.25">
      <c r="A3968" s="3">
        <v>3965</v>
      </c>
      <c r="B3968" t="s">
        <v>2899</v>
      </c>
      <c r="C3968" t="s">
        <v>2899</v>
      </c>
      <c r="D3968" t="s">
        <v>2900</v>
      </c>
      <c r="E3968" t="s">
        <v>2901</v>
      </c>
      <c r="F3968" t="s">
        <v>2901</v>
      </c>
      <c r="G3968" s="1">
        <v>44207</v>
      </c>
      <c r="H3968" s="1">
        <v>44207</v>
      </c>
      <c r="I3968" s="1">
        <v>44572</v>
      </c>
      <c r="J3968" s="966" t="s">
        <v>21255</v>
      </c>
      <c r="K3968" t="s">
        <v>21256</v>
      </c>
      <c r="L3968" t="s">
        <v>21257</v>
      </c>
      <c r="M3968" t="s">
        <v>21255</v>
      </c>
      <c r="N3968" t="s">
        <v>21257</v>
      </c>
    </row>
    <row r="3969" spans="1:14" x14ac:dyDescent="0.25">
      <c r="A3969" s="3">
        <v>3966</v>
      </c>
      <c r="B3969" t="s">
        <v>2899</v>
      </c>
      <c r="C3969" t="s">
        <v>2899</v>
      </c>
      <c r="D3969" t="s">
        <v>2900</v>
      </c>
      <c r="E3969" t="s">
        <v>2901</v>
      </c>
      <c r="F3969" t="s">
        <v>2901</v>
      </c>
      <c r="G3969" s="1">
        <v>44207</v>
      </c>
      <c r="H3969" s="1">
        <v>44207</v>
      </c>
      <c r="I3969" s="1">
        <v>44572</v>
      </c>
      <c r="J3969" s="966" t="s">
        <v>21255</v>
      </c>
      <c r="K3969" t="s">
        <v>21256</v>
      </c>
      <c r="L3969" t="s">
        <v>21257</v>
      </c>
      <c r="M3969" t="s">
        <v>21255</v>
      </c>
      <c r="N3969" t="s">
        <v>21257</v>
      </c>
    </row>
    <row r="3970" spans="1:14" x14ac:dyDescent="0.25">
      <c r="A3970" s="3">
        <v>3967</v>
      </c>
      <c r="B3970" t="s">
        <v>2899</v>
      </c>
      <c r="C3970" t="s">
        <v>2899</v>
      </c>
      <c r="D3970" t="s">
        <v>2900</v>
      </c>
      <c r="E3970" t="s">
        <v>2901</v>
      </c>
      <c r="F3970" t="s">
        <v>2901</v>
      </c>
      <c r="G3970" s="1">
        <v>44207</v>
      </c>
      <c r="H3970" s="1">
        <v>44207</v>
      </c>
      <c r="I3970" s="1">
        <v>44572</v>
      </c>
      <c r="J3970" s="966" t="s">
        <v>21255</v>
      </c>
      <c r="K3970" t="s">
        <v>21256</v>
      </c>
      <c r="L3970" t="s">
        <v>21257</v>
      </c>
      <c r="M3970" t="s">
        <v>21255</v>
      </c>
      <c r="N3970" t="s">
        <v>21257</v>
      </c>
    </row>
    <row r="3971" spans="1:14" x14ac:dyDescent="0.25">
      <c r="A3971" s="3">
        <v>3968</v>
      </c>
      <c r="B3971" t="s">
        <v>2899</v>
      </c>
      <c r="C3971" t="s">
        <v>2899</v>
      </c>
      <c r="D3971" t="s">
        <v>2900</v>
      </c>
      <c r="E3971" t="s">
        <v>2901</v>
      </c>
      <c r="F3971" t="s">
        <v>2901</v>
      </c>
      <c r="G3971" s="1">
        <v>44207</v>
      </c>
      <c r="H3971" s="1">
        <v>44207</v>
      </c>
      <c r="I3971" s="1">
        <v>44572</v>
      </c>
      <c r="J3971" s="966" t="s">
        <v>21255</v>
      </c>
      <c r="K3971" t="s">
        <v>21256</v>
      </c>
      <c r="L3971" t="s">
        <v>21257</v>
      </c>
      <c r="M3971" t="s">
        <v>21255</v>
      </c>
      <c r="N3971" t="s">
        <v>21257</v>
      </c>
    </row>
    <row r="3972" spans="1:14" x14ac:dyDescent="0.25">
      <c r="A3972" s="3">
        <v>3969</v>
      </c>
      <c r="B3972" t="s">
        <v>2899</v>
      </c>
      <c r="C3972" t="s">
        <v>2899</v>
      </c>
      <c r="D3972" t="s">
        <v>2900</v>
      </c>
      <c r="E3972" t="s">
        <v>2901</v>
      </c>
      <c r="F3972" t="s">
        <v>2901</v>
      </c>
      <c r="G3972" s="1">
        <v>44207</v>
      </c>
      <c r="H3972" s="1">
        <v>44207</v>
      </c>
      <c r="I3972" s="1">
        <v>44572</v>
      </c>
      <c r="J3972" s="966" t="s">
        <v>21255</v>
      </c>
      <c r="K3972" t="s">
        <v>21256</v>
      </c>
      <c r="L3972" t="s">
        <v>21257</v>
      </c>
      <c r="M3972" t="s">
        <v>21255</v>
      </c>
      <c r="N3972" t="s">
        <v>21257</v>
      </c>
    </row>
    <row r="3973" spans="1:14" x14ac:dyDescent="0.25">
      <c r="A3973" s="3">
        <v>3970</v>
      </c>
      <c r="B3973" t="s">
        <v>2899</v>
      </c>
      <c r="C3973" t="s">
        <v>2899</v>
      </c>
      <c r="D3973" t="s">
        <v>2900</v>
      </c>
      <c r="E3973" t="s">
        <v>2901</v>
      </c>
      <c r="F3973" t="s">
        <v>2901</v>
      </c>
      <c r="G3973" s="1">
        <v>44207</v>
      </c>
      <c r="H3973" s="1">
        <v>44207</v>
      </c>
      <c r="I3973" s="1">
        <v>44572</v>
      </c>
      <c r="J3973" s="966" t="s">
        <v>21255</v>
      </c>
      <c r="K3973" t="s">
        <v>21256</v>
      </c>
      <c r="L3973" t="s">
        <v>21257</v>
      </c>
      <c r="M3973" t="s">
        <v>21255</v>
      </c>
      <c r="N3973" t="s">
        <v>21257</v>
      </c>
    </row>
    <row r="3974" spans="1:14" x14ac:dyDescent="0.25">
      <c r="A3974" s="3">
        <v>3971</v>
      </c>
      <c r="B3974" t="s">
        <v>2899</v>
      </c>
      <c r="C3974" t="s">
        <v>2899</v>
      </c>
      <c r="D3974" t="s">
        <v>2900</v>
      </c>
      <c r="E3974" t="s">
        <v>2901</v>
      </c>
      <c r="F3974" t="s">
        <v>2901</v>
      </c>
      <c r="G3974" s="1">
        <v>44207</v>
      </c>
      <c r="H3974" s="1">
        <v>44207</v>
      </c>
      <c r="I3974" s="1">
        <v>44572</v>
      </c>
      <c r="J3974" s="966" t="s">
        <v>21237</v>
      </c>
      <c r="K3974" t="s">
        <v>21238</v>
      </c>
      <c r="L3974" t="s">
        <v>21239</v>
      </c>
      <c r="M3974" t="s">
        <v>21237</v>
      </c>
      <c r="N3974" t="s">
        <v>21239</v>
      </c>
    </row>
    <row r="3975" spans="1:14" x14ac:dyDescent="0.25">
      <c r="A3975" s="3">
        <v>3972</v>
      </c>
      <c r="B3975" t="s">
        <v>2899</v>
      </c>
      <c r="C3975" t="s">
        <v>2899</v>
      </c>
      <c r="D3975" t="s">
        <v>2900</v>
      </c>
      <c r="E3975" t="s">
        <v>2901</v>
      </c>
      <c r="F3975" t="s">
        <v>2901</v>
      </c>
      <c r="G3975" s="1">
        <v>44207</v>
      </c>
      <c r="H3975" s="1">
        <v>44207</v>
      </c>
      <c r="I3975" s="1">
        <v>44572</v>
      </c>
      <c r="J3975" s="966" t="s">
        <v>21237</v>
      </c>
      <c r="K3975" t="s">
        <v>21238</v>
      </c>
      <c r="L3975" t="s">
        <v>21239</v>
      </c>
      <c r="M3975" t="s">
        <v>21237</v>
      </c>
      <c r="N3975" t="s">
        <v>21239</v>
      </c>
    </row>
    <row r="3976" spans="1:14" x14ac:dyDescent="0.25">
      <c r="A3976" s="3">
        <v>3973</v>
      </c>
      <c r="B3976" t="s">
        <v>2899</v>
      </c>
      <c r="C3976" t="s">
        <v>2899</v>
      </c>
      <c r="D3976" t="s">
        <v>2900</v>
      </c>
      <c r="E3976" t="s">
        <v>2901</v>
      </c>
      <c r="F3976" t="s">
        <v>2901</v>
      </c>
      <c r="G3976" s="1">
        <v>44207</v>
      </c>
      <c r="H3976" s="1">
        <v>44207</v>
      </c>
      <c r="I3976" s="1">
        <v>44572</v>
      </c>
      <c r="J3976" s="966" t="s">
        <v>21237</v>
      </c>
      <c r="K3976" t="s">
        <v>21238</v>
      </c>
      <c r="L3976" t="s">
        <v>21239</v>
      </c>
      <c r="M3976" t="s">
        <v>21237</v>
      </c>
      <c r="N3976" t="s">
        <v>21239</v>
      </c>
    </row>
    <row r="3977" spans="1:14" x14ac:dyDescent="0.25">
      <c r="A3977" s="3">
        <v>3974</v>
      </c>
      <c r="B3977" t="s">
        <v>2899</v>
      </c>
      <c r="C3977" t="s">
        <v>2899</v>
      </c>
      <c r="D3977" t="s">
        <v>2900</v>
      </c>
      <c r="E3977" t="s">
        <v>2901</v>
      </c>
      <c r="F3977" t="s">
        <v>2901</v>
      </c>
      <c r="G3977" s="1">
        <v>44207</v>
      </c>
      <c r="H3977" s="1">
        <v>44207</v>
      </c>
      <c r="I3977" s="1">
        <v>44572</v>
      </c>
      <c r="J3977" s="966" t="s">
        <v>21237</v>
      </c>
      <c r="K3977" t="s">
        <v>21238</v>
      </c>
      <c r="L3977" t="s">
        <v>21239</v>
      </c>
      <c r="M3977" t="s">
        <v>21237</v>
      </c>
      <c r="N3977" t="s">
        <v>21239</v>
      </c>
    </row>
    <row r="3978" spans="1:14" x14ac:dyDescent="0.25">
      <c r="A3978" s="3">
        <v>3975</v>
      </c>
      <c r="B3978" t="s">
        <v>2899</v>
      </c>
      <c r="C3978" t="s">
        <v>2899</v>
      </c>
      <c r="D3978" t="s">
        <v>2900</v>
      </c>
      <c r="E3978" t="s">
        <v>2901</v>
      </c>
      <c r="F3978" t="s">
        <v>2901</v>
      </c>
      <c r="G3978" s="1">
        <v>44207</v>
      </c>
      <c r="H3978" s="1">
        <v>44207</v>
      </c>
      <c r="I3978" s="1">
        <v>44572</v>
      </c>
      <c r="J3978" s="966" t="s">
        <v>21237</v>
      </c>
      <c r="K3978" t="s">
        <v>21238</v>
      </c>
      <c r="L3978" t="s">
        <v>21239</v>
      </c>
      <c r="M3978" t="s">
        <v>21237</v>
      </c>
      <c r="N3978" t="s">
        <v>21239</v>
      </c>
    </row>
    <row r="3979" spans="1:14" x14ac:dyDescent="0.25">
      <c r="A3979" s="3">
        <v>3976</v>
      </c>
      <c r="B3979" t="s">
        <v>2899</v>
      </c>
      <c r="C3979" t="s">
        <v>2899</v>
      </c>
      <c r="D3979" t="s">
        <v>2900</v>
      </c>
      <c r="E3979" t="s">
        <v>2901</v>
      </c>
      <c r="F3979" t="s">
        <v>2901</v>
      </c>
      <c r="G3979" s="1">
        <v>44207</v>
      </c>
      <c r="H3979" s="1">
        <v>44207</v>
      </c>
      <c r="I3979" s="1">
        <v>44572</v>
      </c>
      <c r="J3979" s="966" t="s">
        <v>21237</v>
      </c>
      <c r="K3979" t="s">
        <v>21238</v>
      </c>
      <c r="L3979" t="s">
        <v>21239</v>
      </c>
      <c r="M3979" t="s">
        <v>21237</v>
      </c>
      <c r="N3979" t="s">
        <v>21239</v>
      </c>
    </row>
    <row r="3980" spans="1:14" x14ac:dyDescent="0.25">
      <c r="A3980" s="3">
        <v>3977</v>
      </c>
      <c r="B3980" t="s">
        <v>2899</v>
      </c>
      <c r="C3980" t="s">
        <v>2899</v>
      </c>
      <c r="D3980" t="s">
        <v>2900</v>
      </c>
      <c r="E3980" t="s">
        <v>2901</v>
      </c>
      <c r="F3980" t="s">
        <v>2901</v>
      </c>
      <c r="G3980" s="1">
        <v>44207</v>
      </c>
      <c r="H3980" s="1">
        <v>44207</v>
      </c>
      <c r="I3980" s="1">
        <v>44572</v>
      </c>
      <c r="J3980" s="966" t="s">
        <v>21243</v>
      </c>
      <c r="K3980" t="s">
        <v>21244</v>
      </c>
      <c r="L3980" t="s">
        <v>21245</v>
      </c>
      <c r="M3980" t="s">
        <v>21243</v>
      </c>
      <c r="N3980" t="s">
        <v>21245</v>
      </c>
    </row>
    <row r="3981" spans="1:14" x14ac:dyDescent="0.25">
      <c r="A3981" s="3">
        <v>3978</v>
      </c>
      <c r="B3981" t="s">
        <v>2899</v>
      </c>
      <c r="C3981" t="s">
        <v>2899</v>
      </c>
      <c r="D3981" t="s">
        <v>2900</v>
      </c>
      <c r="E3981" t="s">
        <v>2901</v>
      </c>
      <c r="F3981" t="s">
        <v>2901</v>
      </c>
      <c r="G3981" s="1">
        <v>44207</v>
      </c>
      <c r="H3981" s="1">
        <v>44207</v>
      </c>
      <c r="I3981" s="1">
        <v>44572</v>
      </c>
      <c r="J3981" s="966" t="s">
        <v>21243</v>
      </c>
      <c r="K3981" t="s">
        <v>21244</v>
      </c>
      <c r="L3981" t="s">
        <v>21245</v>
      </c>
      <c r="M3981" t="s">
        <v>21243</v>
      </c>
      <c r="N3981" t="s">
        <v>21245</v>
      </c>
    </row>
    <row r="3982" spans="1:14" x14ac:dyDescent="0.25">
      <c r="A3982" s="3">
        <v>3979</v>
      </c>
      <c r="B3982" t="s">
        <v>2899</v>
      </c>
      <c r="C3982" t="s">
        <v>2899</v>
      </c>
      <c r="D3982" t="s">
        <v>2900</v>
      </c>
      <c r="E3982" t="s">
        <v>2901</v>
      </c>
      <c r="F3982" t="s">
        <v>2901</v>
      </c>
      <c r="G3982" s="1">
        <v>44207</v>
      </c>
      <c r="H3982" s="1">
        <v>44207</v>
      </c>
      <c r="I3982" s="1">
        <v>44572</v>
      </c>
      <c r="J3982" s="966" t="s">
        <v>21243</v>
      </c>
      <c r="K3982" t="s">
        <v>21244</v>
      </c>
      <c r="L3982" t="s">
        <v>21245</v>
      </c>
      <c r="M3982" t="s">
        <v>21243</v>
      </c>
      <c r="N3982" t="s">
        <v>21245</v>
      </c>
    </row>
    <row r="3983" spans="1:14" x14ac:dyDescent="0.25">
      <c r="A3983" s="3">
        <v>3980</v>
      </c>
      <c r="B3983" t="s">
        <v>2899</v>
      </c>
      <c r="C3983" t="s">
        <v>2899</v>
      </c>
      <c r="D3983" t="s">
        <v>2900</v>
      </c>
      <c r="E3983" t="s">
        <v>2901</v>
      </c>
      <c r="F3983" t="s">
        <v>2901</v>
      </c>
      <c r="G3983" s="1">
        <v>44207</v>
      </c>
      <c r="H3983" s="1">
        <v>44207</v>
      </c>
      <c r="I3983" s="1">
        <v>44572</v>
      </c>
      <c r="J3983" s="966" t="s">
        <v>21243</v>
      </c>
      <c r="K3983" t="s">
        <v>21244</v>
      </c>
      <c r="L3983" t="s">
        <v>21245</v>
      </c>
      <c r="M3983" t="s">
        <v>21243</v>
      </c>
      <c r="N3983" t="s">
        <v>21245</v>
      </c>
    </row>
    <row r="3984" spans="1:14" x14ac:dyDescent="0.25">
      <c r="A3984" s="3">
        <v>3981</v>
      </c>
      <c r="B3984" t="s">
        <v>2899</v>
      </c>
      <c r="C3984" t="s">
        <v>2899</v>
      </c>
      <c r="D3984" t="s">
        <v>2900</v>
      </c>
      <c r="E3984" t="s">
        <v>2901</v>
      </c>
      <c r="F3984" t="s">
        <v>2901</v>
      </c>
      <c r="G3984" s="1">
        <v>44207</v>
      </c>
      <c r="H3984" s="1">
        <v>44207</v>
      </c>
      <c r="I3984" s="1">
        <v>44572</v>
      </c>
      <c r="J3984" s="966" t="s">
        <v>21243</v>
      </c>
      <c r="K3984" t="s">
        <v>21244</v>
      </c>
      <c r="L3984" t="s">
        <v>21245</v>
      </c>
      <c r="M3984" t="s">
        <v>21243</v>
      </c>
      <c r="N3984" t="s">
        <v>21245</v>
      </c>
    </row>
    <row r="3985" spans="1:14" x14ac:dyDescent="0.25">
      <c r="A3985" s="3">
        <v>3982</v>
      </c>
      <c r="B3985" t="s">
        <v>2899</v>
      </c>
      <c r="C3985" t="s">
        <v>2899</v>
      </c>
      <c r="D3985" t="s">
        <v>2900</v>
      </c>
      <c r="E3985" t="s">
        <v>2901</v>
      </c>
      <c r="F3985" t="s">
        <v>2901</v>
      </c>
      <c r="G3985" s="1">
        <v>44207</v>
      </c>
      <c r="H3985" s="1">
        <v>44207</v>
      </c>
      <c r="I3985" s="1">
        <v>44572</v>
      </c>
      <c r="J3985" s="966" t="s">
        <v>21243</v>
      </c>
      <c r="K3985" t="s">
        <v>21244</v>
      </c>
      <c r="L3985" t="s">
        <v>21245</v>
      </c>
      <c r="M3985" t="s">
        <v>21243</v>
      </c>
      <c r="N3985" t="s">
        <v>21245</v>
      </c>
    </row>
    <row r="3986" spans="1:14" x14ac:dyDescent="0.25">
      <c r="A3986" s="3">
        <v>3983</v>
      </c>
      <c r="B3986" t="s">
        <v>2899</v>
      </c>
      <c r="C3986" t="s">
        <v>2899</v>
      </c>
      <c r="D3986" t="s">
        <v>2900</v>
      </c>
      <c r="E3986" t="s">
        <v>2901</v>
      </c>
      <c r="F3986" t="s">
        <v>2901</v>
      </c>
      <c r="G3986" s="1">
        <v>44207</v>
      </c>
      <c r="H3986" s="1">
        <v>44207</v>
      </c>
      <c r="I3986" s="1">
        <v>44572</v>
      </c>
      <c r="J3986" s="966" t="s">
        <v>21246</v>
      </c>
      <c r="K3986" t="s">
        <v>21247</v>
      </c>
      <c r="L3986" t="s">
        <v>21248</v>
      </c>
      <c r="M3986" t="s">
        <v>21246</v>
      </c>
      <c r="N3986" t="s">
        <v>21248</v>
      </c>
    </row>
    <row r="3987" spans="1:14" x14ac:dyDescent="0.25">
      <c r="A3987" s="3">
        <v>3984</v>
      </c>
      <c r="B3987" t="s">
        <v>2899</v>
      </c>
      <c r="C3987" t="s">
        <v>2899</v>
      </c>
      <c r="D3987" t="s">
        <v>2900</v>
      </c>
      <c r="E3987" t="s">
        <v>2901</v>
      </c>
      <c r="F3987" t="s">
        <v>2901</v>
      </c>
      <c r="G3987" s="1">
        <v>44207</v>
      </c>
      <c r="H3987" s="1">
        <v>44207</v>
      </c>
      <c r="I3987" s="1">
        <v>44572</v>
      </c>
      <c r="J3987" s="966" t="s">
        <v>21246</v>
      </c>
      <c r="K3987" t="s">
        <v>21247</v>
      </c>
      <c r="L3987" t="s">
        <v>21248</v>
      </c>
      <c r="M3987" t="s">
        <v>21246</v>
      </c>
      <c r="N3987" t="s">
        <v>21248</v>
      </c>
    </row>
    <row r="3988" spans="1:14" x14ac:dyDescent="0.25">
      <c r="A3988" s="3">
        <v>3985</v>
      </c>
      <c r="B3988" t="s">
        <v>2899</v>
      </c>
      <c r="C3988" t="s">
        <v>2899</v>
      </c>
      <c r="D3988" t="s">
        <v>2900</v>
      </c>
      <c r="E3988" t="s">
        <v>2901</v>
      </c>
      <c r="F3988" t="s">
        <v>2901</v>
      </c>
      <c r="G3988" s="1">
        <v>44207</v>
      </c>
      <c r="H3988" s="1">
        <v>44207</v>
      </c>
      <c r="I3988" s="1">
        <v>44572</v>
      </c>
      <c r="J3988" s="966" t="s">
        <v>21246</v>
      </c>
      <c r="K3988" t="s">
        <v>21247</v>
      </c>
      <c r="L3988" t="s">
        <v>21248</v>
      </c>
      <c r="M3988" t="s">
        <v>21246</v>
      </c>
      <c r="N3988" t="s">
        <v>21248</v>
      </c>
    </row>
    <row r="3989" spans="1:14" x14ac:dyDescent="0.25">
      <c r="A3989" s="3">
        <v>3986</v>
      </c>
      <c r="B3989" t="s">
        <v>2899</v>
      </c>
      <c r="C3989" t="s">
        <v>2899</v>
      </c>
      <c r="D3989" t="s">
        <v>2900</v>
      </c>
      <c r="E3989" t="s">
        <v>2901</v>
      </c>
      <c r="F3989" t="s">
        <v>2901</v>
      </c>
      <c r="G3989" s="1">
        <v>44207</v>
      </c>
      <c r="H3989" s="1">
        <v>44207</v>
      </c>
      <c r="I3989" s="1">
        <v>44572</v>
      </c>
      <c r="J3989" s="966" t="s">
        <v>21246</v>
      </c>
      <c r="K3989" t="s">
        <v>21247</v>
      </c>
      <c r="L3989" t="s">
        <v>21248</v>
      </c>
      <c r="M3989" t="s">
        <v>21246</v>
      </c>
      <c r="N3989" t="s">
        <v>21248</v>
      </c>
    </row>
    <row r="3990" spans="1:14" x14ac:dyDescent="0.25">
      <c r="A3990" s="3">
        <v>3987</v>
      </c>
      <c r="B3990" t="s">
        <v>2899</v>
      </c>
      <c r="C3990" t="s">
        <v>2899</v>
      </c>
      <c r="D3990" t="s">
        <v>2900</v>
      </c>
      <c r="E3990" t="s">
        <v>2901</v>
      </c>
      <c r="F3990" t="s">
        <v>2901</v>
      </c>
      <c r="G3990" s="1">
        <v>44207</v>
      </c>
      <c r="H3990" s="1">
        <v>44207</v>
      </c>
      <c r="I3990" s="1">
        <v>44572</v>
      </c>
      <c r="J3990" s="966" t="s">
        <v>21246</v>
      </c>
      <c r="K3990" t="s">
        <v>21247</v>
      </c>
      <c r="L3990" t="s">
        <v>21248</v>
      </c>
      <c r="M3990" t="s">
        <v>21246</v>
      </c>
      <c r="N3990" t="s">
        <v>21248</v>
      </c>
    </row>
    <row r="3991" spans="1:14" x14ac:dyDescent="0.25">
      <c r="A3991" s="3">
        <v>3988</v>
      </c>
      <c r="B3991" t="s">
        <v>2899</v>
      </c>
      <c r="C3991" t="s">
        <v>2899</v>
      </c>
      <c r="D3991" t="s">
        <v>2900</v>
      </c>
      <c r="E3991" t="s">
        <v>2901</v>
      </c>
      <c r="F3991" t="s">
        <v>2901</v>
      </c>
      <c r="G3991" s="1">
        <v>44207</v>
      </c>
      <c r="H3991" s="1">
        <v>44207</v>
      </c>
      <c r="I3991" s="1">
        <v>44572</v>
      </c>
      <c r="J3991" s="966" t="s">
        <v>21246</v>
      </c>
      <c r="K3991" t="s">
        <v>21247</v>
      </c>
      <c r="L3991" t="s">
        <v>21248</v>
      </c>
      <c r="M3991" t="s">
        <v>21246</v>
      </c>
      <c r="N3991" t="s">
        <v>21248</v>
      </c>
    </row>
    <row r="3992" spans="1:14" x14ac:dyDescent="0.25">
      <c r="A3992" s="3">
        <v>3989</v>
      </c>
      <c r="B3992" t="s">
        <v>2899</v>
      </c>
      <c r="C3992" t="s">
        <v>2899</v>
      </c>
      <c r="D3992" t="s">
        <v>2900</v>
      </c>
      <c r="E3992" t="s">
        <v>2901</v>
      </c>
      <c r="F3992" t="s">
        <v>2901</v>
      </c>
      <c r="G3992" s="1">
        <v>44207</v>
      </c>
      <c r="H3992" s="1">
        <v>44207</v>
      </c>
      <c r="I3992" s="1">
        <v>44572</v>
      </c>
      <c r="J3992" s="966" t="s">
        <v>21279</v>
      </c>
      <c r="K3992" t="s">
        <v>21280</v>
      </c>
      <c r="L3992" t="s">
        <v>21281</v>
      </c>
      <c r="M3992" t="s">
        <v>21279</v>
      </c>
      <c r="N3992" t="s">
        <v>21281</v>
      </c>
    </row>
    <row r="3993" spans="1:14" x14ac:dyDescent="0.25">
      <c r="A3993" s="3">
        <v>3990</v>
      </c>
      <c r="B3993" t="s">
        <v>2899</v>
      </c>
      <c r="C3993" t="s">
        <v>2899</v>
      </c>
      <c r="D3993" t="s">
        <v>2900</v>
      </c>
      <c r="E3993" t="s">
        <v>2901</v>
      </c>
      <c r="F3993" t="s">
        <v>2901</v>
      </c>
      <c r="G3993" s="1">
        <v>44207</v>
      </c>
      <c r="H3993" s="1">
        <v>44207</v>
      </c>
      <c r="I3993" s="1">
        <v>44572</v>
      </c>
      <c r="J3993" s="966" t="s">
        <v>21279</v>
      </c>
      <c r="K3993" t="s">
        <v>21280</v>
      </c>
      <c r="L3993" t="s">
        <v>21281</v>
      </c>
      <c r="M3993" t="s">
        <v>21279</v>
      </c>
      <c r="N3993" t="s">
        <v>21281</v>
      </c>
    </row>
    <row r="3994" spans="1:14" x14ac:dyDescent="0.25">
      <c r="A3994" s="3">
        <v>3991</v>
      </c>
      <c r="B3994" t="s">
        <v>2899</v>
      </c>
      <c r="C3994" t="s">
        <v>2899</v>
      </c>
      <c r="D3994" t="s">
        <v>2900</v>
      </c>
      <c r="E3994" t="s">
        <v>2901</v>
      </c>
      <c r="F3994" t="s">
        <v>2901</v>
      </c>
      <c r="G3994" s="1">
        <v>44207</v>
      </c>
      <c r="H3994" s="1">
        <v>44207</v>
      </c>
      <c r="I3994" s="1">
        <v>44572</v>
      </c>
      <c r="J3994" s="966" t="s">
        <v>21279</v>
      </c>
      <c r="K3994" t="s">
        <v>21280</v>
      </c>
      <c r="L3994" t="s">
        <v>21281</v>
      </c>
      <c r="M3994" t="s">
        <v>21279</v>
      </c>
      <c r="N3994" t="s">
        <v>21281</v>
      </c>
    </row>
    <row r="3995" spans="1:14" x14ac:dyDescent="0.25">
      <c r="A3995" s="3">
        <v>3992</v>
      </c>
      <c r="B3995" t="s">
        <v>2899</v>
      </c>
      <c r="C3995" t="s">
        <v>2899</v>
      </c>
      <c r="D3995" t="s">
        <v>2900</v>
      </c>
      <c r="E3995" t="s">
        <v>2901</v>
      </c>
      <c r="F3995" t="s">
        <v>2901</v>
      </c>
      <c r="G3995" s="1">
        <v>44207</v>
      </c>
      <c r="H3995" s="1">
        <v>44207</v>
      </c>
      <c r="I3995" s="1">
        <v>44572</v>
      </c>
      <c r="J3995" s="966" t="s">
        <v>21279</v>
      </c>
      <c r="K3995" t="s">
        <v>21280</v>
      </c>
      <c r="L3995" t="s">
        <v>21281</v>
      </c>
      <c r="M3995" t="s">
        <v>21279</v>
      </c>
      <c r="N3995" t="s">
        <v>21281</v>
      </c>
    </row>
    <row r="3996" spans="1:14" x14ac:dyDescent="0.25">
      <c r="A3996" s="3">
        <v>3993</v>
      </c>
      <c r="B3996" t="s">
        <v>2899</v>
      </c>
      <c r="C3996" t="s">
        <v>2899</v>
      </c>
      <c r="D3996" t="s">
        <v>2900</v>
      </c>
      <c r="E3996" t="s">
        <v>2901</v>
      </c>
      <c r="F3996" t="s">
        <v>2901</v>
      </c>
      <c r="G3996" s="1">
        <v>44207</v>
      </c>
      <c r="H3996" s="1">
        <v>44207</v>
      </c>
      <c r="I3996" s="1">
        <v>44572</v>
      </c>
      <c r="J3996" s="966" t="s">
        <v>21279</v>
      </c>
      <c r="K3996" t="s">
        <v>21280</v>
      </c>
      <c r="L3996" t="s">
        <v>21281</v>
      </c>
      <c r="M3996" t="s">
        <v>21279</v>
      </c>
      <c r="N3996" t="s">
        <v>21281</v>
      </c>
    </row>
    <row r="3997" spans="1:14" x14ac:dyDescent="0.25">
      <c r="A3997" s="3">
        <v>3994</v>
      </c>
      <c r="B3997" t="s">
        <v>2899</v>
      </c>
      <c r="C3997" t="s">
        <v>2899</v>
      </c>
      <c r="D3997" t="s">
        <v>2900</v>
      </c>
      <c r="E3997" t="s">
        <v>2901</v>
      </c>
      <c r="F3997" t="s">
        <v>2901</v>
      </c>
      <c r="G3997" s="1">
        <v>44207</v>
      </c>
      <c r="H3997" s="1">
        <v>44207</v>
      </c>
      <c r="I3997" s="1">
        <v>44572</v>
      </c>
      <c r="J3997" s="966" t="s">
        <v>21279</v>
      </c>
      <c r="K3997" t="s">
        <v>21280</v>
      </c>
      <c r="L3997" t="s">
        <v>21281</v>
      </c>
      <c r="M3997" t="s">
        <v>21279</v>
      </c>
      <c r="N3997" t="s">
        <v>21281</v>
      </c>
    </row>
    <row r="3998" spans="1:14" x14ac:dyDescent="0.25">
      <c r="A3998" s="3">
        <v>3995</v>
      </c>
      <c r="B3998" t="s">
        <v>2899</v>
      </c>
      <c r="C3998" t="s">
        <v>2899</v>
      </c>
      <c r="D3998" t="s">
        <v>2900</v>
      </c>
      <c r="E3998" t="s">
        <v>2901</v>
      </c>
      <c r="F3998" t="s">
        <v>2901</v>
      </c>
      <c r="G3998" s="1">
        <v>44207</v>
      </c>
      <c r="H3998" s="1">
        <v>44207</v>
      </c>
      <c r="I3998" s="1">
        <v>44572</v>
      </c>
      <c r="J3998" s="966" t="s">
        <v>21276</v>
      </c>
      <c r="K3998" t="s">
        <v>21277</v>
      </c>
      <c r="L3998" t="s">
        <v>21278</v>
      </c>
      <c r="M3998" t="s">
        <v>21276</v>
      </c>
      <c r="N3998" t="s">
        <v>21278</v>
      </c>
    </row>
    <row r="3999" spans="1:14" x14ac:dyDescent="0.25">
      <c r="A3999" s="3">
        <v>3996</v>
      </c>
      <c r="B3999" t="s">
        <v>2899</v>
      </c>
      <c r="C3999" t="s">
        <v>2899</v>
      </c>
      <c r="D3999" t="s">
        <v>2900</v>
      </c>
      <c r="E3999" t="s">
        <v>2901</v>
      </c>
      <c r="F3999" t="s">
        <v>2901</v>
      </c>
      <c r="G3999" s="1">
        <v>44207</v>
      </c>
      <c r="H3999" s="1">
        <v>44207</v>
      </c>
      <c r="I3999" s="1">
        <v>44572</v>
      </c>
      <c r="J3999" s="966" t="s">
        <v>21276</v>
      </c>
      <c r="K3999" t="s">
        <v>21277</v>
      </c>
      <c r="L3999" t="s">
        <v>21278</v>
      </c>
      <c r="M3999" t="s">
        <v>21276</v>
      </c>
      <c r="N3999" t="s">
        <v>21278</v>
      </c>
    </row>
    <row r="4000" spans="1:14" x14ac:dyDescent="0.25">
      <c r="A4000" s="3">
        <v>3997</v>
      </c>
      <c r="B4000" t="s">
        <v>2899</v>
      </c>
      <c r="C4000" t="s">
        <v>2899</v>
      </c>
      <c r="D4000" t="s">
        <v>2900</v>
      </c>
      <c r="E4000" t="s">
        <v>2901</v>
      </c>
      <c r="F4000" t="s">
        <v>2901</v>
      </c>
      <c r="G4000" s="1">
        <v>44207</v>
      </c>
      <c r="H4000" s="1">
        <v>44207</v>
      </c>
      <c r="I4000" s="1">
        <v>44572</v>
      </c>
      <c r="J4000" s="966" t="s">
        <v>21276</v>
      </c>
      <c r="K4000" t="s">
        <v>21277</v>
      </c>
      <c r="L4000" t="s">
        <v>21278</v>
      </c>
      <c r="M4000" t="s">
        <v>21276</v>
      </c>
      <c r="N4000" t="s">
        <v>21278</v>
      </c>
    </row>
    <row r="4001" spans="1:14" x14ac:dyDescent="0.25">
      <c r="A4001" s="3">
        <v>3998</v>
      </c>
      <c r="B4001" t="s">
        <v>2899</v>
      </c>
      <c r="C4001" t="s">
        <v>2899</v>
      </c>
      <c r="D4001" t="s">
        <v>2900</v>
      </c>
      <c r="E4001" t="s">
        <v>2901</v>
      </c>
      <c r="F4001" t="s">
        <v>2901</v>
      </c>
      <c r="G4001" s="1">
        <v>44207</v>
      </c>
      <c r="H4001" s="1">
        <v>44207</v>
      </c>
      <c r="I4001" s="1">
        <v>44572</v>
      </c>
      <c r="J4001" s="966" t="s">
        <v>21276</v>
      </c>
      <c r="K4001" t="s">
        <v>21277</v>
      </c>
      <c r="L4001" t="s">
        <v>21278</v>
      </c>
      <c r="M4001" t="s">
        <v>21276</v>
      </c>
      <c r="N4001" t="s">
        <v>21278</v>
      </c>
    </row>
    <row r="4002" spans="1:14" x14ac:dyDescent="0.25">
      <c r="A4002" s="3">
        <v>3999</v>
      </c>
      <c r="B4002" t="s">
        <v>2899</v>
      </c>
      <c r="C4002" t="s">
        <v>2899</v>
      </c>
      <c r="D4002" t="s">
        <v>2900</v>
      </c>
      <c r="E4002" t="s">
        <v>2901</v>
      </c>
      <c r="F4002" t="s">
        <v>2901</v>
      </c>
      <c r="G4002" s="1">
        <v>44207</v>
      </c>
      <c r="H4002" s="1">
        <v>44207</v>
      </c>
      <c r="I4002" s="1">
        <v>44572</v>
      </c>
      <c r="J4002" s="966" t="s">
        <v>21276</v>
      </c>
      <c r="K4002" t="s">
        <v>21277</v>
      </c>
      <c r="L4002" t="s">
        <v>21278</v>
      </c>
      <c r="M4002" t="s">
        <v>21276</v>
      </c>
      <c r="N4002" t="s">
        <v>21278</v>
      </c>
    </row>
    <row r="4003" spans="1:14" x14ac:dyDescent="0.25">
      <c r="A4003" s="3">
        <v>4000</v>
      </c>
      <c r="B4003" t="s">
        <v>2899</v>
      </c>
      <c r="C4003" t="s">
        <v>2899</v>
      </c>
      <c r="D4003" t="s">
        <v>2900</v>
      </c>
      <c r="E4003" t="s">
        <v>2901</v>
      </c>
      <c r="F4003" t="s">
        <v>2901</v>
      </c>
      <c r="G4003" s="1">
        <v>44207</v>
      </c>
      <c r="H4003" s="1">
        <v>44207</v>
      </c>
      <c r="I4003" s="1">
        <v>44572</v>
      </c>
      <c r="J4003" s="966" t="s">
        <v>21276</v>
      </c>
      <c r="K4003" t="s">
        <v>21277</v>
      </c>
      <c r="L4003" t="s">
        <v>21278</v>
      </c>
      <c r="M4003" t="s">
        <v>21276</v>
      </c>
      <c r="N4003" t="s">
        <v>21278</v>
      </c>
    </row>
    <row r="4004" spans="1:14" x14ac:dyDescent="0.25">
      <c r="A4004" s="3">
        <v>4001</v>
      </c>
      <c r="B4004" t="s">
        <v>2899</v>
      </c>
      <c r="C4004" t="s">
        <v>2899</v>
      </c>
      <c r="D4004" t="s">
        <v>2900</v>
      </c>
      <c r="E4004" t="s">
        <v>2901</v>
      </c>
      <c r="F4004" t="s">
        <v>2901</v>
      </c>
      <c r="G4004" s="1">
        <v>44207</v>
      </c>
      <c r="H4004" s="1">
        <v>44207</v>
      </c>
      <c r="I4004" s="1">
        <v>44572</v>
      </c>
      <c r="J4004" s="966" t="s">
        <v>21282</v>
      </c>
      <c r="K4004" t="s">
        <v>21283</v>
      </c>
      <c r="L4004" t="s">
        <v>21284</v>
      </c>
      <c r="M4004" t="s">
        <v>21282</v>
      </c>
      <c r="N4004" t="s">
        <v>21284</v>
      </c>
    </row>
    <row r="4005" spans="1:14" x14ac:dyDescent="0.25">
      <c r="A4005" s="3">
        <v>4002</v>
      </c>
      <c r="B4005" t="s">
        <v>2899</v>
      </c>
      <c r="C4005" t="s">
        <v>2899</v>
      </c>
      <c r="D4005" t="s">
        <v>2900</v>
      </c>
      <c r="E4005" t="s">
        <v>2901</v>
      </c>
      <c r="F4005" t="s">
        <v>2901</v>
      </c>
      <c r="G4005" s="1">
        <v>44207</v>
      </c>
      <c r="H4005" s="1">
        <v>44207</v>
      </c>
      <c r="I4005" s="1">
        <v>44572</v>
      </c>
      <c r="J4005" s="966" t="s">
        <v>21282</v>
      </c>
      <c r="K4005" t="s">
        <v>21283</v>
      </c>
      <c r="L4005" t="s">
        <v>21284</v>
      </c>
      <c r="M4005" t="s">
        <v>21282</v>
      </c>
      <c r="N4005" t="s">
        <v>21284</v>
      </c>
    </row>
    <row r="4006" spans="1:14" x14ac:dyDescent="0.25">
      <c r="A4006" s="3">
        <v>4003</v>
      </c>
      <c r="B4006" t="s">
        <v>2899</v>
      </c>
      <c r="C4006" t="s">
        <v>2899</v>
      </c>
      <c r="D4006" t="s">
        <v>2900</v>
      </c>
      <c r="E4006" t="s">
        <v>2901</v>
      </c>
      <c r="F4006" t="s">
        <v>2901</v>
      </c>
      <c r="G4006" s="1">
        <v>44207</v>
      </c>
      <c r="H4006" s="1">
        <v>44207</v>
      </c>
      <c r="I4006" s="1">
        <v>44572</v>
      </c>
      <c r="J4006" s="966" t="s">
        <v>21282</v>
      </c>
      <c r="K4006" t="s">
        <v>21283</v>
      </c>
      <c r="L4006" t="s">
        <v>21284</v>
      </c>
      <c r="M4006" t="s">
        <v>21282</v>
      </c>
      <c r="N4006" t="s">
        <v>21284</v>
      </c>
    </row>
    <row r="4007" spans="1:14" x14ac:dyDescent="0.25">
      <c r="A4007" s="3">
        <v>4004</v>
      </c>
      <c r="B4007" t="s">
        <v>2899</v>
      </c>
      <c r="C4007" t="s">
        <v>2899</v>
      </c>
      <c r="D4007" t="s">
        <v>2900</v>
      </c>
      <c r="E4007" t="s">
        <v>2901</v>
      </c>
      <c r="F4007" t="s">
        <v>2901</v>
      </c>
      <c r="G4007" s="1">
        <v>44207</v>
      </c>
      <c r="H4007" s="1">
        <v>44207</v>
      </c>
      <c r="I4007" s="1">
        <v>44572</v>
      </c>
      <c r="J4007" s="966" t="s">
        <v>21282</v>
      </c>
      <c r="K4007" t="s">
        <v>21283</v>
      </c>
      <c r="L4007" t="s">
        <v>21284</v>
      </c>
      <c r="M4007" t="s">
        <v>21282</v>
      </c>
      <c r="N4007" t="s">
        <v>21284</v>
      </c>
    </row>
    <row r="4008" spans="1:14" x14ac:dyDescent="0.25">
      <c r="A4008" s="3">
        <v>4005</v>
      </c>
      <c r="B4008" t="s">
        <v>2899</v>
      </c>
      <c r="C4008" t="s">
        <v>2899</v>
      </c>
      <c r="D4008" t="s">
        <v>2900</v>
      </c>
      <c r="E4008" t="s">
        <v>2901</v>
      </c>
      <c r="F4008" t="s">
        <v>2901</v>
      </c>
      <c r="G4008" s="1">
        <v>44207</v>
      </c>
      <c r="H4008" s="1">
        <v>44207</v>
      </c>
      <c r="I4008" s="1">
        <v>44572</v>
      </c>
      <c r="J4008" s="966" t="s">
        <v>21282</v>
      </c>
      <c r="K4008" t="s">
        <v>21283</v>
      </c>
      <c r="L4008" t="s">
        <v>21284</v>
      </c>
      <c r="M4008" t="s">
        <v>21282</v>
      </c>
      <c r="N4008" t="s">
        <v>21284</v>
      </c>
    </row>
    <row r="4009" spans="1:14" x14ac:dyDescent="0.25">
      <c r="A4009" s="3">
        <v>4006</v>
      </c>
      <c r="B4009" t="s">
        <v>2899</v>
      </c>
      <c r="C4009" t="s">
        <v>2899</v>
      </c>
      <c r="D4009" t="s">
        <v>2900</v>
      </c>
      <c r="E4009" t="s">
        <v>2901</v>
      </c>
      <c r="F4009" t="s">
        <v>2901</v>
      </c>
      <c r="G4009" s="1">
        <v>44207</v>
      </c>
      <c r="H4009" s="1">
        <v>44207</v>
      </c>
      <c r="I4009" s="1">
        <v>44572</v>
      </c>
      <c r="J4009" s="966" t="s">
        <v>21282</v>
      </c>
      <c r="K4009" t="s">
        <v>21283</v>
      </c>
      <c r="L4009" t="s">
        <v>21284</v>
      </c>
      <c r="M4009" t="s">
        <v>21282</v>
      </c>
      <c r="N4009" t="s">
        <v>21284</v>
      </c>
    </row>
    <row r="4010" spans="1:14" x14ac:dyDescent="0.25">
      <c r="A4010" s="3">
        <v>4007</v>
      </c>
      <c r="B4010" t="s">
        <v>2899</v>
      </c>
      <c r="C4010" t="s">
        <v>2899</v>
      </c>
      <c r="D4010" t="s">
        <v>2900</v>
      </c>
      <c r="E4010" t="s">
        <v>2901</v>
      </c>
      <c r="F4010" t="s">
        <v>2901</v>
      </c>
      <c r="G4010" s="1">
        <v>44207</v>
      </c>
      <c r="H4010" s="1">
        <v>44207</v>
      </c>
      <c r="I4010" s="1">
        <v>44572</v>
      </c>
      <c r="J4010" s="966" t="s">
        <v>21234</v>
      </c>
      <c r="K4010" t="s">
        <v>21235</v>
      </c>
      <c r="L4010" t="s">
        <v>21236</v>
      </c>
      <c r="M4010" t="s">
        <v>21234</v>
      </c>
      <c r="N4010" t="s">
        <v>21236</v>
      </c>
    </row>
    <row r="4011" spans="1:14" x14ac:dyDescent="0.25">
      <c r="A4011" s="3">
        <v>4008</v>
      </c>
      <c r="B4011" t="s">
        <v>2899</v>
      </c>
      <c r="C4011" t="s">
        <v>2899</v>
      </c>
      <c r="D4011" t="s">
        <v>2900</v>
      </c>
      <c r="E4011" t="s">
        <v>2901</v>
      </c>
      <c r="F4011" t="s">
        <v>2901</v>
      </c>
      <c r="G4011" s="1">
        <v>44207</v>
      </c>
      <c r="H4011" s="1">
        <v>44207</v>
      </c>
      <c r="I4011" s="1">
        <v>44572</v>
      </c>
      <c r="J4011" s="966" t="s">
        <v>21234</v>
      </c>
      <c r="K4011" t="s">
        <v>21235</v>
      </c>
      <c r="L4011" t="s">
        <v>21236</v>
      </c>
      <c r="M4011" t="s">
        <v>21234</v>
      </c>
      <c r="N4011" t="s">
        <v>21236</v>
      </c>
    </row>
    <row r="4012" spans="1:14" x14ac:dyDescent="0.25">
      <c r="A4012" s="3">
        <v>4009</v>
      </c>
      <c r="B4012" t="s">
        <v>2899</v>
      </c>
      <c r="C4012" t="s">
        <v>2899</v>
      </c>
      <c r="D4012" t="s">
        <v>2900</v>
      </c>
      <c r="E4012" t="s">
        <v>2901</v>
      </c>
      <c r="F4012" t="s">
        <v>2901</v>
      </c>
      <c r="G4012" s="1">
        <v>44207</v>
      </c>
      <c r="H4012" s="1">
        <v>44207</v>
      </c>
      <c r="I4012" s="1">
        <v>44572</v>
      </c>
      <c r="J4012" s="966" t="s">
        <v>21234</v>
      </c>
      <c r="K4012" t="s">
        <v>21235</v>
      </c>
      <c r="L4012" t="s">
        <v>21236</v>
      </c>
      <c r="M4012" t="s">
        <v>21234</v>
      </c>
      <c r="N4012" t="s">
        <v>21236</v>
      </c>
    </row>
    <row r="4013" spans="1:14" x14ac:dyDescent="0.25">
      <c r="A4013" s="3">
        <v>4010</v>
      </c>
      <c r="B4013" t="s">
        <v>2899</v>
      </c>
      <c r="C4013" t="s">
        <v>2899</v>
      </c>
      <c r="D4013" t="s">
        <v>2900</v>
      </c>
      <c r="E4013" t="s">
        <v>2901</v>
      </c>
      <c r="F4013" t="s">
        <v>2901</v>
      </c>
      <c r="G4013" s="1">
        <v>44207</v>
      </c>
      <c r="H4013" s="1">
        <v>44207</v>
      </c>
      <c r="I4013" s="1">
        <v>44572</v>
      </c>
      <c r="J4013" s="966" t="s">
        <v>21234</v>
      </c>
      <c r="K4013" t="s">
        <v>21235</v>
      </c>
      <c r="L4013" t="s">
        <v>21236</v>
      </c>
      <c r="M4013" t="s">
        <v>21234</v>
      </c>
      <c r="N4013" t="s">
        <v>21236</v>
      </c>
    </row>
    <row r="4014" spans="1:14" x14ac:dyDescent="0.25">
      <c r="A4014" s="3">
        <v>4011</v>
      </c>
      <c r="B4014" t="s">
        <v>2899</v>
      </c>
      <c r="C4014" t="s">
        <v>2899</v>
      </c>
      <c r="D4014" t="s">
        <v>2900</v>
      </c>
      <c r="E4014" t="s">
        <v>2901</v>
      </c>
      <c r="F4014" t="s">
        <v>2901</v>
      </c>
      <c r="G4014" s="1">
        <v>44207</v>
      </c>
      <c r="H4014" s="1">
        <v>44207</v>
      </c>
      <c r="I4014" s="1">
        <v>44572</v>
      </c>
      <c r="J4014" s="966" t="s">
        <v>21234</v>
      </c>
      <c r="K4014" t="s">
        <v>21235</v>
      </c>
      <c r="L4014" t="s">
        <v>21236</v>
      </c>
      <c r="M4014" t="s">
        <v>21234</v>
      </c>
      <c r="N4014" t="s">
        <v>21236</v>
      </c>
    </row>
    <row r="4015" spans="1:14" x14ac:dyDescent="0.25">
      <c r="A4015" s="3">
        <v>4012</v>
      </c>
      <c r="B4015" t="s">
        <v>2899</v>
      </c>
      <c r="C4015" t="s">
        <v>2899</v>
      </c>
      <c r="D4015" t="s">
        <v>2900</v>
      </c>
      <c r="E4015" t="s">
        <v>2901</v>
      </c>
      <c r="F4015" t="s">
        <v>2901</v>
      </c>
      <c r="G4015" s="1">
        <v>44207</v>
      </c>
      <c r="H4015" s="1">
        <v>44207</v>
      </c>
      <c r="I4015" s="1">
        <v>44572</v>
      </c>
      <c r="J4015" s="966" t="s">
        <v>21234</v>
      </c>
      <c r="K4015" t="s">
        <v>21235</v>
      </c>
      <c r="L4015" t="s">
        <v>21236</v>
      </c>
      <c r="M4015" t="s">
        <v>21234</v>
      </c>
      <c r="N4015" t="s">
        <v>21236</v>
      </c>
    </row>
    <row r="4016" spans="1:14" x14ac:dyDescent="0.25">
      <c r="A4016" s="3">
        <v>4013</v>
      </c>
      <c r="B4016" t="s">
        <v>2899</v>
      </c>
      <c r="C4016" t="s">
        <v>2899</v>
      </c>
      <c r="D4016" t="s">
        <v>2900</v>
      </c>
      <c r="E4016" t="s">
        <v>2901</v>
      </c>
      <c r="F4016" t="s">
        <v>2901</v>
      </c>
      <c r="G4016" s="1">
        <v>44207</v>
      </c>
      <c r="H4016" s="1">
        <v>44207</v>
      </c>
      <c r="I4016" s="1">
        <v>44572</v>
      </c>
      <c r="J4016" s="966" t="s">
        <v>21231</v>
      </c>
      <c r="K4016" t="s">
        <v>21232</v>
      </c>
      <c r="L4016" t="s">
        <v>21233</v>
      </c>
      <c r="M4016" t="s">
        <v>21231</v>
      </c>
      <c r="N4016" t="s">
        <v>21233</v>
      </c>
    </row>
    <row r="4017" spans="1:14" x14ac:dyDescent="0.25">
      <c r="A4017" s="3">
        <v>4014</v>
      </c>
      <c r="B4017" t="s">
        <v>2899</v>
      </c>
      <c r="C4017" t="s">
        <v>2899</v>
      </c>
      <c r="D4017" t="s">
        <v>2900</v>
      </c>
      <c r="E4017" t="s">
        <v>2901</v>
      </c>
      <c r="F4017" t="s">
        <v>2901</v>
      </c>
      <c r="G4017" s="1">
        <v>44207</v>
      </c>
      <c r="H4017" s="1">
        <v>44207</v>
      </c>
      <c r="I4017" s="1">
        <v>44572</v>
      </c>
      <c r="J4017" s="966" t="s">
        <v>21231</v>
      </c>
      <c r="K4017" t="s">
        <v>21232</v>
      </c>
      <c r="L4017" t="s">
        <v>21233</v>
      </c>
      <c r="M4017" t="s">
        <v>21231</v>
      </c>
      <c r="N4017" t="s">
        <v>21233</v>
      </c>
    </row>
    <row r="4018" spans="1:14" x14ac:dyDescent="0.25">
      <c r="A4018" s="3">
        <v>4015</v>
      </c>
      <c r="B4018" t="s">
        <v>2899</v>
      </c>
      <c r="C4018" t="s">
        <v>2899</v>
      </c>
      <c r="D4018" t="s">
        <v>2900</v>
      </c>
      <c r="E4018" t="s">
        <v>2901</v>
      </c>
      <c r="F4018" t="s">
        <v>2901</v>
      </c>
      <c r="G4018" s="1">
        <v>44207</v>
      </c>
      <c r="H4018" s="1">
        <v>44207</v>
      </c>
      <c r="I4018" s="1">
        <v>44572</v>
      </c>
      <c r="J4018" s="966" t="s">
        <v>21231</v>
      </c>
      <c r="K4018" t="s">
        <v>21232</v>
      </c>
      <c r="L4018" t="s">
        <v>21233</v>
      </c>
      <c r="M4018" t="s">
        <v>21231</v>
      </c>
      <c r="N4018" t="s">
        <v>21233</v>
      </c>
    </row>
    <row r="4019" spans="1:14" x14ac:dyDescent="0.25">
      <c r="A4019" s="3">
        <v>4016</v>
      </c>
      <c r="B4019" t="s">
        <v>2899</v>
      </c>
      <c r="C4019" t="s">
        <v>2899</v>
      </c>
      <c r="D4019" t="s">
        <v>2900</v>
      </c>
      <c r="E4019" t="s">
        <v>2901</v>
      </c>
      <c r="F4019" t="s">
        <v>2901</v>
      </c>
      <c r="G4019" s="1">
        <v>44207</v>
      </c>
      <c r="H4019" s="1">
        <v>44207</v>
      </c>
      <c r="I4019" s="1">
        <v>44572</v>
      </c>
      <c r="J4019" s="966" t="s">
        <v>21231</v>
      </c>
      <c r="K4019" t="s">
        <v>21232</v>
      </c>
      <c r="L4019" t="s">
        <v>21233</v>
      </c>
      <c r="M4019" t="s">
        <v>21231</v>
      </c>
      <c r="N4019" t="s">
        <v>21233</v>
      </c>
    </row>
    <row r="4020" spans="1:14" x14ac:dyDescent="0.25">
      <c r="A4020" s="3">
        <v>4017</v>
      </c>
      <c r="B4020" t="s">
        <v>2899</v>
      </c>
      <c r="C4020" t="s">
        <v>2899</v>
      </c>
      <c r="D4020" t="s">
        <v>2900</v>
      </c>
      <c r="E4020" t="s">
        <v>2901</v>
      </c>
      <c r="F4020" t="s">
        <v>2901</v>
      </c>
      <c r="G4020" s="1">
        <v>44207</v>
      </c>
      <c r="H4020" s="1">
        <v>44207</v>
      </c>
      <c r="I4020" s="1">
        <v>44572</v>
      </c>
      <c r="J4020" s="966" t="s">
        <v>21231</v>
      </c>
      <c r="K4020" t="s">
        <v>21232</v>
      </c>
      <c r="L4020" t="s">
        <v>21233</v>
      </c>
      <c r="M4020" t="s">
        <v>21231</v>
      </c>
      <c r="N4020" t="s">
        <v>21233</v>
      </c>
    </row>
    <row r="4021" spans="1:14" x14ac:dyDescent="0.25">
      <c r="A4021" s="3">
        <v>4018</v>
      </c>
      <c r="B4021" t="s">
        <v>2899</v>
      </c>
      <c r="C4021" t="s">
        <v>2899</v>
      </c>
      <c r="D4021" t="s">
        <v>2900</v>
      </c>
      <c r="E4021" t="s">
        <v>2901</v>
      </c>
      <c r="F4021" t="s">
        <v>2901</v>
      </c>
      <c r="G4021" s="1">
        <v>44207</v>
      </c>
      <c r="H4021" s="1">
        <v>44207</v>
      </c>
      <c r="I4021" s="1">
        <v>44572</v>
      </c>
      <c r="J4021" s="966" t="s">
        <v>21231</v>
      </c>
      <c r="K4021" t="s">
        <v>21232</v>
      </c>
      <c r="L4021" t="s">
        <v>21233</v>
      </c>
      <c r="M4021" t="s">
        <v>21231</v>
      </c>
      <c r="N4021" t="s">
        <v>21233</v>
      </c>
    </row>
    <row r="4022" spans="1:14" x14ac:dyDescent="0.25">
      <c r="A4022" s="3">
        <v>4019</v>
      </c>
      <c r="B4022" t="s">
        <v>2899</v>
      </c>
      <c r="C4022" t="s">
        <v>2899</v>
      </c>
      <c r="D4022" t="s">
        <v>2900</v>
      </c>
      <c r="E4022" t="s">
        <v>2901</v>
      </c>
      <c r="F4022" t="s">
        <v>2901</v>
      </c>
      <c r="G4022" s="1">
        <v>44207</v>
      </c>
      <c r="H4022" s="1">
        <v>44207</v>
      </c>
      <c r="I4022" s="1">
        <v>44572</v>
      </c>
      <c r="J4022" s="966" t="s">
        <v>21228</v>
      </c>
      <c r="K4022" t="s">
        <v>21229</v>
      </c>
      <c r="L4022" t="s">
        <v>21230</v>
      </c>
      <c r="M4022" t="s">
        <v>21228</v>
      </c>
      <c r="N4022" t="s">
        <v>21230</v>
      </c>
    </row>
    <row r="4023" spans="1:14" x14ac:dyDescent="0.25">
      <c r="A4023" s="3">
        <v>4020</v>
      </c>
      <c r="B4023" t="s">
        <v>2899</v>
      </c>
      <c r="C4023" t="s">
        <v>2899</v>
      </c>
      <c r="D4023" t="s">
        <v>2900</v>
      </c>
      <c r="E4023" t="s">
        <v>2901</v>
      </c>
      <c r="F4023" t="s">
        <v>2901</v>
      </c>
      <c r="G4023" s="1">
        <v>44207</v>
      </c>
      <c r="H4023" s="1">
        <v>44207</v>
      </c>
      <c r="I4023" s="1">
        <v>44572</v>
      </c>
      <c r="J4023" s="966" t="s">
        <v>21228</v>
      </c>
      <c r="K4023" t="s">
        <v>21229</v>
      </c>
      <c r="L4023" t="s">
        <v>21230</v>
      </c>
      <c r="M4023" t="s">
        <v>21228</v>
      </c>
      <c r="N4023" t="s">
        <v>21230</v>
      </c>
    </row>
    <row r="4024" spans="1:14" x14ac:dyDescent="0.25">
      <c r="A4024" s="3">
        <v>4021</v>
      </c>
      <c r="B4024" t="s">
        <v>2899</v>
      </c>
      <c r="C4024" t="s">
        <v>2899</v>
      </c>
      <c r="D4024" t="s">
        <v>2900</v>
      </c>
      <c r="E4024" t="s">
        <v>2901</v>
      </c>
      <c r="F4024" t="s">
        <v>2901</v>
      </c>
      <c r="G4024" s="1">
        <v>44207</v>
      </c>
      <c r="H4024" s="1">
        <v>44207</v>
      </c>
      <c r="I4024" s="1">
        <v>44572</v>
      </c>
      <c r="J4024" s="966" t="s">
        <v>21228</v>
      </c>
      <c r="K4024" t="s">
        <v>21229</v>
      </c>
      <c r="L4024" t="s">
        <v>21230</v>
      </c>
      <c r="M4024" t="s">
        <v>21228</v>
      </c>
      <c r="N4024" t="s">
        <v>21230</v>
      </c>
    </row>
    <row r="4025" spans="1:14" x14ac:dyDescent="0.25">
      <c r="A4025" s="3">
        <v>4022</v>
      </c>
      <c r="B4025" t="s">
        <v>2899</v>
      </c>
      <c r="C4025" t="s">
        <v>2899</v>
      </c>
      <c r="D4025" t="s">
        <v>2900</v>
      </c>
      <c r="E4025" t="s">
        <v>2901</v>
      </c>
      <c r="F4025" t="s">
        <v>2901</v>
      </c>
      <c r="G4025" s="1">
        <v>44207</v>
      </c>
      <c r="H4025" s="1">
        <v>44207</v>
      </c>
      <c r="I4025" s="1">
        <v>44572</v>
      </c>
      <c r="J4025" s="966" t="s">
        <v>21228</v>
      </c>
      <c r="K4025" t="s">
        <v>21229</v>
      </c>
      <c r="L4025" t="s">
        <v>21230</v>
      </c>
      <c r="M4025" t="s">
        <v>21228</v>
      </c>
      <c r="N4025" t="s">
        <v>21230</v>
      </c>
    </row>
    <row r="4026" spans="1:14" x14ac:dyDescent="0.25">
      <c r="A4026" s="3">
        <v>4023</v>
      </c>
      <c r="B4026" t="s">
        <v>2899</v>
      </c>
      <c r="C4026" t="s">
        <v>2899</v>
      </c>
      <c r="D4026" t="s">
        <v>2900</v>
      </c>
      <c r="E4026" t="s">
        <v>2901</v>
      </c>
      <c r="F4026" t="s">
        <v>2901</v>
      </c>
      <c r="G4026" s="1">
        <v>44207</v>
      </c>
      <c r="H4026" s="1">
        <v>44207</v>
      </c>
      <c r="I4026" s="1">
        <v>44572</v>
      </c>
      <c r="J4026" s="966" t="s">
        <v>21228</v>
      </c>
      <c r="K4026" t="s">
        <v>21229</v>
      </c>
      <c r="L4026" t="s">
        <v>21230</v>
      </c>
      <c r="M4026" t="s">
        <v>21228</v>
      </c>
      <c r="N4026" t="s">
        <v>21230</v>
      </c>
    </row>
    <row r="4027" spans="1:14" x14ac:dyDescent="0.25">
      <c r="A4027" s="3">
        <v>4024</v>
      </c>
      <c r="B4027" t="s">
        <v>2899</v>
      </c>
      <c r="C4027" t="s">
        <v>2899</v>
      </c>
      <c r="D4027" t="s">
        <v>2900</v>
      </c>
      <c r="E4027" t="s">
        <v>2901</v>
      </c>
      <c r="F4027" t="s">
        <v>2901</v>
      </c>
      <c r="G4027" s="1">
        <v>44207</v>
      </c>
      <c r="H4027" s="1">
        <v>44207</v>
      </c>
      <c r="I4027" s="1">
        <v>44572</v>
      </c>
      <c r="J4027" s="966" t="s">
        <v>21228</v>
      </c>
      <c r="K4027" t="s">
        <v>21229</v>
      </c>
      <c r="L4027" t="s">
        <v>21230</v>
      </c>
      <c r="M4027" t="s">
        <v>21228</v>
      </c>
      <c r="N4027" t="s">
        <v>21230</v>
      </c>
    </row>
    <row r="4028" spans="1:14" x14ac:dyDescent="0.25">
      <c r="A4028" s="3">
        <v>4025</v>
      </c>
      <c r="B4028" t="s">
        <v>2899</v>
      </c>
      <c r="C4028" t="s">
        <v>2899</v>
      </c>
      <c r="D4028" t="s">
        <v>2900</v>
      </c>
      <c r="E4028" t="s">
        <v>2901</v>
      </c>
      <c r="F4028" t="s">
        <v>2901</v>
      </c>
      <c r="G4028" s="1">
        <v>44207</v>
      </c>
      <c r="H4028" s="1">
        <v>44207</v>
      </c>
      <c r="I4028" s="1">
        <v>44572</v>
      </c>
      <c r="J4028" s="966" t="s">
        <v>21285</v>
      </c>
      <c r="K4028" t="s">
        <v>21286</v>
      </c>
      <c r="L4028" t="s">
        <v>21287</v>
      </c>
      <c r="M4028" t="s">
        <v>21285</v>
      </c>
      <c r="N4028" t="s">
        <v>21287</v>
      </c>
    </row>
    <row r="4029" spans="1:14" x14ac:dyDescent="0.25">
      <c r="A4029" s="3">
        <v>4026</v>
      </c>
      <c r="B4029" t="s">
        <v>2899</v>
      </c>
      <c r="C4029" t="s">
        <v>2899</v>
      </c>
      <c r="D4029" t="s">
        <v>2900</v>
      </c>
      <c r="E4029" t="s">
        <v>2901</v>
      </c>
      <c r="F4029" t="s">
        <v>2901</v>
      </c>
      <c r="G4029" s="1">
        <v>44207</v>
      </c>
      <c r="H4029" s="1">
        <v>44207</v>
      </c>
      <c r="I4029" s="1">
        <v>44572</v>
      </c>
      <c r="J4029" s="966" t="s">
        <v>21285</v>
      </c>
      <c r="K4029" t="s">
        <v>21286</v>
      </c>
      <c r="L4029" t="s">
        <v>21287</v>
      </c>
      <c r="M4029" t="s">
        <v>21285</v>
      </c>
      <c r="N4029" t="s">
        <v>21287</v>
      </c>
    </row>
    <row r="4030" spans="1:14" x14ac:dyDescent="0.25">
      <c r="A4030" s="3">
        <v>4027</v>
      </c>
      <c r="B4030" t="s">
        <v>2899</v>
      </c>
      <c r="C4030" t="s">
        <v>2899</v>
      </c>
      <c r="D4030" t="s">
        <v>2900</v>
      </c>
      <c r="E4030" t="s">
        <v>2901</v>
      </c>
      <c r="F4030" t="s">
        <v>2901</v>
      </c>
      <c r="G4030" s="1">
        <v>44207</v>
      </c>
      <c r="H4030" s="1">
        <v>44207</v>
      </c>
      <c r="I4030" s="1">
        <v>44572</v>
      </c>
      <c r="J4030" s="966" t="s">
        <v>21285</v>
      </c>
      <c r="K4030" t="s">
        <v>21286</v>
      </c>
      <c r="L4030" t="s">
        <v>21287</v>
      </c>
      <c r="M4030" t="s">
        <v>21285</v>
      </c>
      <c r="N4030" t="s">
        <v>21287</v>
      </c>
    </row>
    <row r="4031" spans="1:14" x14ac:dyDescent="0.25">
      <c r="A4031" s="3">
        <v>4028</v>
      </c>
      <c r="B4031" t="s">
        <v>2899</v>
      </c>
      <c r="C4031" t="s">
        <v>2899</v>
      </c>
      <c r="D4031" t="s">
        <v>2900</v>
      </c>
      <c r="E4031" t="s">
        <v>2901</v>
      </c>
      <c r="F4031" t="s">
        <v>2901</v>
      </c>
      <c r="G4031" s="1">
        <v>44207</v>
      </c>
      <c r="H4031" s="1">
        <v>44207</v>
      </c>
      <c r="I4031" s="1">
        <v>44572</v>
      </c>
      <c r="J4031" s="966" t="s">
        <v>21285</v>
      </c>
      <c r="K4031" t="s">
        <v>21286</v>
      </c>
      <c r="L4031" t="s">
        <v>21287</v>
      </c>
      <c r="M4031" t="s">
        <v>21285</v>
      </c>
      <c r="N4031" t="s">
        <v>21287</v>
      </c>
    </row>
    <row r="4032" spans="1:14" x14ac:dyDescent="0.25">
      <c r="A4032" s="3">
        <v>4029</v>
      </c>
      <c r="B4032" t="s">
        <v>2899</v>
      </c>
      <c r="C4032" t="s">
        <v>2899</v>
      </c>
      <c r="D4032" t="s">
        <v>2900</v>
      </c>
      <c r="E4032" t="s">
        <v>2901</v>
      </c>
      <c r="F4032" t="s">
        <v>2901</v>
      </c>
      <c r="G4032" s="1">
        <v>44207</v>
      </c>
      <c r="H4032" s="1">
        <v>44207</v>
      </c>
      <c r="I4032" s="1">
        <v>44572</v>
      </c>
      <c r="J4032" s="966" t="s">
        <v>21285</v>
      </c>
      <c r="K4032" t="s">
        <v>21286</v>
      </c>
      <c r="L4032" t="s">
        <v>21287</v>
      </c>
      <c r="M4032" t="s">
        <v>21285</v>
      </c>
      <c r="N4032" t="s">
        <v>21287</v>
      </c>
    </row>
    <row r="4033" spans="1:14" x14ac:dyDescent="0.25">
      <c r="A4033" s="3">
        <v>4030</v>
      </c>
      <c r="B4033" t="s">
        <v>2899</v>
      </c>
      <c r="C4033" t="s">
        <v>2899</v>
      </c>
      <c r="D4033" t="s">
        <v>2900</v>
      </c>
      <c r="E4033" t="s">
        <v>2901</v>
      </c>
      <c r="F4033" t="s">
        <v>2901</v>
      </c>
      <c r="G4033" s="1">
        <v>44207</v>
      </c>
      <c r="H4033" s="1">
        <v>44207</v>
      </c>
      <c r="I4033" s="1">
        <v>44572</v>
      </c>
      <c r="J4033" s="966" t="s">
        <v>21285</v>
      </c>
      <c r="K4033" t="s">
        <v>21286</v>
      </c>
      <c r="L4033" t="s">
        <v>21287</v>
      </c>
      <c r="M4033" t="s">
        <v>21285</v>
      </c>
      <c r="N4033" t="s">
        <v>21287</v>
      </c>
    </row>
    <row r="4034" spans="1:14" x14ac:dyDescent="0.25">
      <c r="A4034" s="3">
        <v>4031</v>
      </c>
      <c r="B4034" t="s">
        <v>2899</v>
      </c>
      <c r="C4034" t="s">
        <v>2899</v>
      </c>
      <c r="D4034" t="s">
        <v>2900</v>
      </c>
      <c r="E4034" t="s">
        <v>2901</v>
      </c>
      <c r="F4034" t="s">
        <v>2901</v>
      </c>
      <c r="G4034" s="1">
        <v>44207</v>
      </c>
      <c r="H4034" s="1">
        <v>44207</v>
      </c>
      <c r="I4034" s="1">
        <v>44572</v>
      </c>
      <c r="J4034" s="966" t="s">
        <v>19221</v>
      </c>
      <c r="K4034" t="s">
        <v>19222</v>
      </c>
      <c r="L4034" t="s">
        <v>19223</v>
      </c>
      <c r="M4034" t="s">
        <v>19221</v>
      </c>
      <c r="N4034" t="s">
        <v>19223</v>
      </c>
    </row>
    <row r="4035" spans="1:14" x14ac:dyDescent="0.25">
      <c r="A4035" s="3">
        <v>4032</v>
      </c>
      <c r="B4035" t="s">
        <v>2899</v>
      </c>
      <c r="C4035" t="s">
        <v>2899</v>
      </c>
      <c r="D4035" t="s">
        <v>2900</v>
      </c>
      <c r="E4035" t="s">
        <v>2901</v>
      </c>
      <c r="F4035" t="s">
        <v>2901</v>
      </c>
      <c r="G4035" s="1">
        <v>44207</v>
      </c>
      <c r="H4035" s="1">
        <v>44207</v>
      </c>
      <c r="I4035" s="1">
        <v>44572</v>
      </c>
      <c r="J4035" s="966" t="s">
        <v>19221</v>
      </c>
      <c r="K4035" t="s">
        <v>19222</v>
      </c>
      <c r="L4035" t="s">
        <v>19223</v>
      </c>
      <c r="M4035" t="s">
        <v>19221</v>
      </c>
      <c r="N4035" t="s">
        <v>19223</v>
      </c>
    </row>
    <row r="4036" spans="1:14" x14ac:dyDescent="0.25">
      <c r="A4036" s="3">
        <v>4033</v>
      </c>
      <c r="B4036" t="s">
        <v>2899</v>
      </c>
      <c r="C4036" t="s">
        <v>2899</v>
      </c>
      <c r="D4036" t="s">
        <v>2900</v>
      </c>
      <c r="E4036" t="s">
        <v>2901</v>
      </c>
      <c r="F4036" t="s">
        <v>2901</v>
      </c>
      <c r="G4036" s="1">
        <v>44207</v>
      </c>
      <c r="H4036" s="1">
        <v>44207</v>
      </c>
      <c r="I4036" s="1">
        <v>44572</v>
      </c>
      <c r="J4036" s="966" t="s">
        <v>19221</v>
      </c>
      <c r="K4036" t="s">
        <v>19222</v>
      </c>
      <c r="L4036" t="s">
        <v>19223</v>
      </c>
      <c r="M4036" t="s">
        <v>19221</v>
      </c>
      <c r="N4036" t="s">
        <v>19223</v>
      </c>
    </row>
    <row r="4037" spans="1:14" x14ac:dyDescent="0.25">
      <c r="A4037" s="3">
        <v>4034</v>
      </c>
      <c r="B4037" t="s">
        <v>2899</v>
      </c>
      <c r="C4037" t="s">
        <v>2899</v>
      </c>
      <c r="D4037" t="s">
        <v>2900</v>
      </c>
      <c r="E4037" t="s">
        <v>2901</v>
      </c>
      <c r="F4037" t="s">
        <v>2901</v>
      </c>
      <c r="G4037" s="1">
        <v>44207</v>
      </c>
      <c r="H4037" s="1">
        <v>44207</v>
      </c>
      <c r="I4037" s="1">
        <v>44572</v>
      </c>
      <c r="J4037" s="966" t="s">
        <v>19221</v>
      </c>
      <c r="K4037" t="s">
        <v>19222</v>
      </c>
      <c r="L4037" t="s">
        <v>19223</v>
      </c>
      <c r="M4037" t="s">
        <v>19221</v>
      </c>
      <c r="N4037" t="s">
        <v>19223</v>
      </c>
    </row>
    <row r="4038" spans="1:14" x14ac:dyDescent="0.25">
      <c r="A4038" s="3">
        <v>4035</v>
      </c>
      <c r="B4038" t="s">
        <v>2899</v>
      </c>
      <c r="C4038" t="s">
        <v>2899</v>
      </c>
      <c r="D4038" t="s">
        <v>2900</v>
      </c>
      <c r="E4038" t="s">
        <v>2901</v>
      </c>
      <c r="F4038" t="s">
        <v>2901</v>
      </c>
      <c r="G4038" s="1">
        <v>44207</v>
      </c>
      <c r="H4038" s="1">
        <v>44207</v>
      </c>
      <c r="I4038" s="1">
        <v>44572</v>
      </c>
      <c r="J4038" s="966" t="s">
        <v>19221</v>
      </c>
      <c r="K4038" t="s">
        <v>19222</v>
      </c>
      <c r="L4038" t="s">
        <v>19223</v>
      </c>
      <c r="M4038" t="s">
        <v>19221</v>
      </c>
      <c r="N4038" t="s">
        <v>19223</v>
      </c>
    </row>
    <row r="4039" spans="1:14" x14ac:dyDescent="0.25">
      <c r="A4039" s="3">
        <v>4036</v>
      </c>
      <c r="B4039" t="s">
        <v>2899</v>
      </c>
      <c r="C4039" t="s">
        <v>2899</v>
      </c>
      <c r="D4039" t="s">
        <v>2900</v>
      </c>
      <c r="E4039" t="s">
        <v>2901</v>
      </c>
      <c r="F4039" t="s">
        <v>2901</v>
      </c>
      <c r="G4039" s="1">
        <v>44207</v>
      </c>
      <c r="H4039" s="1">
        <v>44207</v>
      </c>
      <c r="I4039" s="1">
        <v>44572</v>
      </c>
      <c r="J4039" s="966" t="s">
        <v>19221</v>
      </c>
      <c r="K4039" t="s">
        <v>19222</v>
      </c>
      <c r="L4039" t="s">
        <v>19223</v>
      </c>
      <c r="M4039" t="s">
        <v>19221</v>
      </c>
      <c r="N4039" t="s">
        <v>19223</v>
      </c>
    </row>
    <row r="4040" spans="1:14" x14ac:dyDescent="0.25">
      <c r="A4040" s="3">
        <v>4037</v>
      </c>
      <c r="B4040" t="s">
        <v>2899</v>
      </c>
      <c r="C4040" t="s">
        <v>2899</v>
      </c>
      <c r="D4040" t="s">
        <v>2900</v>
      </c>
      <c r="E4040" t="s">
        <v>2901</v>
      </c>
      <c r="F4040" t="s">
        <v>2901</v>
      </c>
      <c r="G4040" s="1">
        <v>44207</v>
      </c>
      <c r="H4040" s="1">
        <v>44207</v>
      </c>
      <c r="I4040" s="1">
        <v>44572</v>
      </c>
      <c r="J4040" s="966" t="s">
        <v>21225</v>
      </c>
      <c r="K4040" t="s">
        <v>21226</v>
      </c>
      <c r="L4040" t="s">
        <v>21227</v>
      </c>
      <c r="M4040" t="s">
        <v>21225</v>
      </c>
      <c r="N4040" t="s">
        <v>21227</v>
      </c>
    </row>
    <row r="4041" spans="1:14" x14ac:dyDescent="0.25">
      <c r="A4041" s="3">
        <v>4038</v>
      </c>
      <c r="B4041" t="s">
        <v>2899</v>
      </c>
      <c r="C4041" t="s">
        <v>2899</v>
      </c>
      <c r="D4041" t="s">
        <v>2900</v>
      </c>
      <c r="E4041" t="s">
        <v>2901</v>
      </c>
      <c r="F4041" t="s">
        <v>2901</v>
      </c>
      <c r="G4041" s="1">
        <v>44207</v>
      </c>
      <c r="H4041" s="1">
        <v>44207</v>
      </c>
      <c r="I4041" s="1">
        <v>44572</v>
      </c>
      <c r="J4041" s="966" t="s">
        <v>21225</v>
      </c>
      <c r="K4041" t="s">
        <v>21226</v>
      </c>
      <c r="L4041" t="s">
        <v>21227</v>
      </c>
      <c r="M4041" t="s">
        <v>21225</v>
      </c>
      <c r="N4041" t="s">
        <v>21227</v>
      </c>
    </row>
    <row r="4042" spans="1:14" x14ac:dyDescent="0.25">
      <c r="A4042" s="3">
        <v>4039</v>
      </c>
      <c r="B4042" t="s">
        <v>2899</v>
      </c>
      <c r="C4042" t="s">
        <v>2899</v>
      </c>
      <c r="D4042" t="s">
        <v>2900</v>
      </c>
      <c r="E4042" t="s">
        <v>2901</v>
      </c>
      <c r="F4042" t="s">
        <v>2901</v>
      </c>
      <c r="G4042" s="1">
        <v>44207</v>
      </c>
      <c r="H4042" s="1">
        <v>44207</v>
      </c>
      <c r="I4042" s="1">
        <v>44572</v>
      </c>
      <c r="J4042" s="966" t="s">
        <v>21225</v>
      </c>
      <c r="K4042" t="s">
        <v>21226</v>
      </c>
      <c r="L4042" t="s">
        <v>21227</v>
      </c>
      <c r="M4042" t="s">
        <v>21225</v>
      </c>
      <c r="N4042" t="s">
        <v>21227</v>
      </c>
    </row>
    <row r="4043" spans="1:14" x14ac:dyDescent="0.25">
      <c r="A4043" s="3">
        <v>4040</v>
      </c>
      <c r="B4043" t="s">
        <v>2899</v>
      </c>
      <c r="C4043" t="s">
        <v>2899</v>
      </c>
      <c r="D4043" t="s">
        <v>2900</v>
      </c>
      <c r="E4043" t="s">
        <v>2901</v>
      </c>
      <c r="F4043" t="s">
        <v>2901</v>
      </c>
      <c r="G4043" s="1">
        <v>44207</v>
      </c>
      <c r="H4043" s="1">
        <v>44207</v>
      </c>
      <c r="I4043" s="1">
        <v>44572</v>
      </c>
      <c r="J4043" s="966" t="s">
        <v>21225</v>
      </c>
      <c r="K4043" t="s">
        <v>21226</v>
      </c>
      <c r="L4043" t="s">
        <v>21227</v>
      </c>
      <c r="M4043" t="s">
        <v>21225</v>
      </c>
      <c r="N4043" t="s">
        <v>21227</v>
      </c>
    </row>
    <row r="4044" spans="1:14" x14ac:dyDescent="0.25">
      <c r="A4044" s="3">
        <v>4041</v>
      </c>
      <c r="B4044" t="s">
        <v>2899</v>
      </c>
      <c r="C4044" t="s">
        <v>2899</v>
      </c>
      <c r="D4044" t="s">
        <v>2900</v>
      </c>
      <c r="E4044" t="s">
        <v>2901</v>
      </c>
      <c r="F4044" t="s">
        <v>2901</v>
      </c>
      <c r="G4044" s="1">
        <v>44207</v>
      </c>
      <c r="H4044" s="1">
        <v>44207</v>
      </c>
      <c r="I4044" s="1">
        <v>44572</v>
      </c>
      <c r="J4044" s="966" t="s">
        <v>21225</v>
      </c>
      <c r="K4044" t="s">
        <v>21226</v>
      </c>
      <c r="L4044" t="s">
        <v>21227</v>
      </c>
      <c r="M4044" t="s">
        <v>21225</v>
      </c>
      <c r="N4044" t="s">
        <v>21227</v>
      </c>
    </row>
    <row r="4045" spans="1:14" x14ac:dyDescent="0.25">
      <c r="A4045" s="3">
        <v>4042</v>
      </c>
      <c r="B4045" t="s">
        <v>2899</v>
      </c>
      <c r="C4045" t="s">
        <v>2899</v>
      </c>
      <c r="D4045" t="s">
        <v>2900</v>
      </c>
      <c r="E4045" t="s">
        <v>2901</v>
      </c>
      <c r="F4045" t="s">
        <v>2901</v>
      </c>
      <c r="G4045" s="1">
        <v>44207</v>
      </c>
      <c r="H4045" s="1">
        <v>44207</v>
      </c>
      <c r="I4045" s="1">
        <v>44572</v>
      </c>
      <c r="J4045" s="966" t="s">
        <v>21225</v>
      </c>
      <c r="K4045" t="s">
        <v>21226</v>
      </c>
      <c r="L4045" t="s">
        <v>21227</v>
      </c>
      <c r="M4045" t="s">
        <v>21225</v>
      </c>
      <c r="N4045" t="s">
        <v>21227</v>
      </c>
    </row>
    <row r="4046" spans="1:14" x14ac:dyDescent="0.25">
      <c r="A4046" s="3">
        <v>4043</v>
      </c>
      <c r="B4046" t="s">
        <v>2899</v>
      </c>
      <c r="C4046" t="s">
        <v>2899</v>
      </c>
      <c r="D4046" t="s">
        <v>2900</v>
      </c>
      <c r="E4046" t="s">
        <v>2901</v>
      </c>
      <c r="F4046" t="s">
        <v>2901</v>
      </c>
      <c r="G4046" s="1">
        <v>44207</v>
      </c>
      <c r="H4046" s="1">
        <v>44207</v>
      </c>
      <c r="I4046" s="1">
        <v>44572</v>
      </c>
      <c r="J4046" s="966" t="s">
        <v>19224</v>
      </c>
      <c r="K4046" t="s">
        <v>19225</v>
      </c>
      <c r="L4046" t="s">
        <v>19226</v>
      </c>
      <c r="M4046" t="s">
        <v>19224</v>
      </c>
      <c r="N4046" t="s">
        <v>19226</v>
      </c>
    </row>
    <row r="4047" spans="1:14" x14ac:dyDescent="0.25">
      <c r="A4047" s="3">
        <v>4044</v>
      </c>
      <c r="B4047" t="s">
        <v>2899</v>
      </c>
      <c r="C4047" t="s">
        <v>2899</v>
      </c>
      <c r="D4047" t="s">
        <v>2900</v>
      </c>
      <c r="E4047" t="s">
        <v>2901</v>
      </c>
      <c r="F4047" t="s">
        <v>2901</v>
      </c>
      <c r="G4047" s="1">
        <v>44207</v>
      </c>
      <c r="H4047" s="1">
        <v>44207</v>
      </c>
      <c r="I4047" s="1">
        <v>44572</v>
      </c>
      <c r="J4047" s="966" t="s">
        <v>19224</v>
      </c>
      <c r="K4047" t="s">
        <v>19225</v>
      </c>
      <c r="L4047" t="s">
        <v>19226</v>
      </c>
      <c r="M4047" t="s">
        <v>19224</v>
      </c>
      <c r="N4047" t="s">
        <v>19226</v>
      </c>
    </row>
    <row r="4048" spans="1:14" x14ac:dyDescent="0.25">
      <c r="A4048" s="3">
        <v>4045</v>
      </c>
      <c r="B4048" t="s">
        <v>2899</v>
      </c>
      <c r="C4048" t="s">
        <v>2899</v>
      </c>
      <c r="D4048" t="s">
        <v>2900</v>
      </c>
      <c r="E4048" t="s">
        <v>2901</v>
      </c>
      <c r="F4048" t="s">
        <v>2901</v>
      </c>
      <c r="G4048" s="1">
        <v>44207</v>
      </c>
      <c r="H4048" s="1">
        <v>44207</v>
      </c>
      <c r="I4048" s="1">
        <v>44572</v>
      </c>
      <c r="J4048" s="966" t="s">
        <v>19224</v>
      </c>
      <c r="K4048" t="s">
        <v>19225</v>
      </c>
      <c r="L4048" t="s">
        <v>19226</v>
      </c>
      <c r="M4048" t="s">
        <v>19224</v>
      </c>
      <c r="N4048" t="s">
        <v>19226</v>
      </c>
    </row>
    <row r="4049" spans="1:14" x14ac:dyDescent="0.25">
      <c r="A4049" s="3">
        <v>4046</v>
      </c>
      <c r="B4049" t="s">
        <v>2899</v>
      </c>
      <c r="C4049" t="s">
        <v>2899</v>
      </c>
      <c r="D4049" t="s">
        <v>2900</v>
      </c>
      <c r="E4049" t="s">
        <v>2901</v>
      </c>
      <c r="F4049" t="s">
        <v>2901</v>
      </c>
      <c r="G4049" s="1">
        <v>44207</v>
      </c>
      <c r="H4049" s="1">
        <v>44207</v>
      </c>
      <c r="I4049" s="1">
        <v>44572</v>
      </c>
      <c r="J4049" s="966" t="s">
        <v>19224</v>
      </c>
      <c r="K4049" t="s">
        <v>19225</v>
      </c>
      <c r="L4049" t="s">
        <v>19226</v>
      </c>
      <c r="M4049" t="s">
        <v>19224</v>
      </c>
      <c r="N4049" t="s">
        <v>19226</v>
      </c>
    </row>
    <row r="4050" spans="1:14" x14ac:dyDescent="0.25">
      <c r="A4050" s="3">
        <v>4047</v>
      </c>
      <c r="B4050" t="s">
        <v>2899</v>
      </c>
      <c r="C4050" t="s">
        <v>2899</v>
      </c>
      <c r="D4050" t="s">
        <v>2900</v>
      </c>
      <c r="E4050" t="s">
        <v>2901</v>
      </c>
      <c r="F4050" t="s">
        <v>2901</v>
      </c>
      <c r="G4050" s="1">
        <v>44207</v>
      </c>
      <c r="H4050" s="1">
        <v>44207</v>
      </c>
      <c r="I4050" s="1">
        <v>44572</v>
      </c>
      <c r="J4050" s="966" t="s">
        <v>19224</v>
      </c>
      <c r="K4050" t="s">
        <v>19225</v>
      </c>
      <c r="L4050" t="s">
        <v>19226</v>
      </c>
      <c r="M4050" t="s">
        <v>19224</v>
      </c>
      <c r="N4050" t="s">
        <v>19226</v>
      </c>
    </row>
    <row r="4051" spans="1:14" x14ac:dyDescent="0.25">
      <c r="A4051" s="3">
        <v>4048</v>
      </c>
      <c r="B4051" t="s">
        <v>2899</v>
      </c>
      <c r="C4051" t="s">
        <v>2899</v>
      </c>
      <c r="D4051" t="s">
        <v>2900</v>
      </c>
      <c r="E4051" t="s">
        <v>2901</v>
      </c>
      <c r="F4051" t="s">
        <v>2901</v>
      </c>
      <c r="G4051" s="1">
        <v>44207</v>
      </c>
      <c r="H4051" s="1">
        <v>44207</v>
      </c>
      <c r="I4051" s="1">
        <v>44572</v>
      </c>
      <c r="J4051" s="966" t="s">
        <v>19224</v>
      </c>
      <c r="K4051" t="s">
        <v>19225</v>
      </c>
      <c r="L4051" t="s">
        <v>19226</v>
      </c>
      <c r="M4051" t="s">
        <v>19224</v>
      </c>
      <c r="N4051" t="s">
        <v>19226</v>
      </c>
    </row>
    <row r="4052" spans="1:14" x14ac:dyDescent="0.25">
      <c r="A4052" s="3">
        <v>4049</v>
      </c>
      <c r="B4052" t="s">
        <v>2899</v>
      </c>
      <c r="C4052" t="s">
        <v>2899</v>
      </c>
      <c r="D4052" t="s">
        <v>2900</v>
      </c>
      <c r="E4052" t="s">
        <v>2901</v>
      </c>
      <c r="F4052" t="s">
        <v>2901</v>
      </c>
      <c r="G4052" s="1">
        <v>44207</v>
      </c>
      <c r="H4052" s="1">
        <v>44207</v>
      </c>
      <c r="I4052" s="1">
        <v>44572</v>
      </c>
      <c r="J4052" s="966" t="s">
        <v>19227</v>
      </c>
      <c r="K4052" t="s">
        <v>19228</v>
      </c>
      <c r="L4052" t="s">
        <v>19229</v>
      </c>
      <c r="M4052" t="s">
        <v>19227</v>
      </c>
      <c r="N4052" t="s">
        <v>19229</v>
      </c>
    </row>
    <row r="4053" spans="1:14" x14ac:dyDescent="0.25">
      <c r="A4053" s="3">
        <v>4050</v>
      </c>
      <c r="B4053" t="s">
        <v>2899</v>
      </c>
      <c r="C4053" t="s">
        <v>2899</v>
      </c>
      <c r="D4053" t="s">
        <v>2900</v>
      </c>
      <c r="E4053" t="s">
        <v>2901</v>
      </c>
      <c r="F4053" t="s">
        <v>2901</v>
      </c>
      <c r="G4053" s="1">
        <v>44207</v>
      </c>
      <c r="H4053" s="1">
        <v>44207</v>
      </c>
      <c r="I4053" s="1">
        <v>44572</v>
      </c>
      <c r="J4053" s="966" t="s">
        <v>19227</v>
      </c>
      <c r="K4053" t="s">
        <v>19228</v>
      </c>
      <c r="L4053" t="s">
        <v>19229</v>
      </c>
      <c r="M4053" t="s">
        <v>19227</v>
      </c>
      <c r="N4053" t="s">
        <v>19229</v>
      </c>
    </row>
    <row r="4054" spans="1:14" x14ac:dyDescent="0.25">
      <c r="A4054" s="3">
        <v>4051</v>
      </c>
      <c r="B4054" t="s">
        <v>2899</v>
      </c>
      <c r="C4054" t="s">
        <v>2899</v>
      </c>
      <c r="D4054" t="s">
        <v>2900</v>
      </c>
      <c r="E4054" t="s">
        <v>2901</v>
      </c>
      <c r="F4054" t="s">
        <v>2901</v>
      </c>
      <c r="G4054" s="1">
        <v>44207</v>
      </c>
      <c r="H4054" s="1">
        <v>44207</v>
      </c>
      <c r="I4054" s="1">
        <v>44572</v>
      </c>
      <c r="J4054" s="966" t="s">
        <v>19227</v>
      </c>
      <c r="K4054" t="s">
        <v>19228</v>
      </c>
      <c r="L4054" t="s">
        <v>19229</v>
      </c>
      <c r="M4054" t="s">
        <v>19227</v>
      </c>
      <c r="N4054" t="s">
        <v>19229</v>
      </c>
    </row>
    <row r="4055" spans="1:14" x14ac:dyDescent="0.25">
      <c r="A4055" s="3">
        <v>4052</v>
      </c>
      <c r="B4055" t="s">
        <v>2899</v>
      </c>
      <c r="C4055" t="s">
        <v>2899</v>
      </c>
      <c r="D4055" t="s">
        <v>2900</v>
      </c>
      <c r="E4055" t="s">
        <v>2901</v>
      </c>
      <c r="F4055" t="s">
        <v>2901</v>
      </c>
      <c r="G4055" s="1">
        <v>44207</v>
      </c>
      <c r="H4055" s="1">
        <v>44207</v>
      </c>
      <c r="I4055" s="1">
        <v>44572</v>
      </c>
      <c r="J4055" s="966" t="s">
        <v>19227</v>
      </c>
      <c r="K4055" t="s">
        <v>19228</v>
      </c>
      <c r="L4055" t="s">
        <v>19229</v>
      </c>
      <c r="M4055" t="s">
        <v>19227</v>
      </c>
      <c r="N4055" t="s">
        <v>19229</v>
      </c>
    </row>
    <row r="4056" spans="1:14" x14ac:dyDescent="0.25">
      <c r="A4056" s="3">
        <v>4053</v>
      </c>
      <c r="B4056" t="s">
        <v>2899</v>
      </c>
      <c r="C4056" t="s">
        <v>2899</v>
      </c>
      <c r="D4056" t="s">
        <v>2900</v>
      </c>
      <c r="E4056" t="s">
        <v>2901</v>
      </c>
      <c r="F4056" t="s">
        <v>2901</v>
      </c>
      <c r="G4056" s="1">
        <v>44207</v>
      </c>
      <c r="H4056" s="1">
        <v>44207</v>
      </c>
      <c r="I4056" s="1">
        <v>44572</v>
      </c>
      <c r="J4056" s="966" t="s">
        <v>19227</v>
      </c>
      <c r="K4056" t="s">
        <v>19228</v>
      </c>
      <c r="L4056" t="s">
        <v>19229</v>
      </c>
      <c r="M4056" t="s">
        <v>19227</v>
      </c>
      <c r="N4056" t="s">
        <v>19229</v>
      </c>
    </row>
    <row r="4057" spans="1:14" x14ac:dyDescent="0.25">
      <c r="A4057" s="3">
        <v>4054</v>
      </c>
      <c r="B4057" t="s">
        <v>2899</v>
      </c>
      <c r="C4057" t="s">
        <v>2899</v>
      </c>
      <c r="D4057" t="s">
        <v>2900</v>
      </c>
      <c r="E4057" t="s">
        <v>2901</v>
      </c>
      <c r="F4057" t="s">
        <v>2901</v>
      </c>
      <c r="G4057" s="1">
        <v>44207</v>
      </c>
      <c r="H4057" s="1">
        <v>44207</v>
      </c>
      <c r="I4057" s="1">
        <v>44572</v>
      </c>
      <c r="J4057" s="966" t="s">
        <v>19227</v>
      </c>
      <c r="K4057" t="s">
        <v>19228</v>
      </c>
      <c r="L4057" t="s">
        <v>19229</v>
      </c>
      <c r="M4057" t="s">
        <v>19227</v>
      </c>
      <c r="N4057" t="s">
        <v>19229</v>
      </c>
    </row>
    <row r="4058" spans="1:14" x14ac:dyDescent="0.25">
      <c r="A4058" s="3">
        <v>4055</v>
      </c>
      <c r="B4058" t="s">
        <v>2899</v>
      </c>
      <c r="C4058" t="s">
        <v>2899</v>
      </c>
      <c r="D4058" t="s">
        <v>2900</v>
      </c>
      <c r="E4058" t="s">
        <v>2901</v>
      </c>
      <c r="F4058" t="s">
        <v>2901</v>
      </c>
      <c r="G4058" s="1">
        <v>44207</v>
      </c>
      <c r="H4058" s="1">
        <v>44207</v>
      </c>
      <c r="I4058" s="1">
        <v>44572</v>
      </c>
      <c r="J4058" s="966" t="s">
        <v>19257</v>
      </c>
      <c r="K4058" t="s">
        <v>19258</v>
      </c>
      <c r="L4058" t="s">
        <v>19259</v>
      </c>
      <c r="M4058" t="s">
        <v>19257</v>
      </c>
      <c r="N4058" t="s">
        <v>19259</v>
      </c>
    </row>
    <row r="4059" spans="1:14" x14ac:dyDescent="0.25">
      <c r="A4059" s="3">
        <v>4056</v>
      </c>
      <c r="B4059" t="s">
        <v>2899</v>
      </c>
      <c r="C4059" t="s">
        <v>2899</v>
      </c>
      <c r="D4059" t="s">
        <v>2900</v>
      </c>
      <c r="E4059" t="s">
        <v>2901</v>
      </c>
      <c r="F4059" t="s">
        <v>2901</v>
      </c>
      <c r="G4059" s="1">
        <v>44207</v>
      </c>
      <c r="H4059" s="1">
        <v>44207</v>
      </c>
      <c r="I4059" s="1">
        <v>44572</v>
      </c>
      <c r="J4059" s="966" t="s">
        <v>19257</v>
      </c>
      <c r="K4059" t="s">
        <v>19258</v>
      </c>
      <c r="L4059" t="s">
        <v>19259</v>
      </c>
      <c r="M4059" t="s">
        <v>19257</v>
      </c>
      <c r="N4059" t="s">
        <v>19259</v>
      </c>
    </row>
    <row r="4060" spans="1:14" x14ac:dyDescent="0.25">
      <c r="A4060" s="3">
        <v>4057</v>
      </c>
      <c r="B4060" t="s">
        <v>2899</v>
      </c>
      <c r="C4060" t="s">
        <v>2899</v>
      </c>
      <c r="D4060" t="s">
        <v>2900</v>
      </c>
      <c r="E4060" t="s">
        <v>2901</v>
      </c>
      <c r="F4060" t="s">
        <v>2901</v>
      </c>
      <c r="G4060" s="1">
        <v>44207</v>
      </c>
      <c r="H4060" s="1">
        <v>44207</v>
      </c>
      <c r="I4060" s="1">
        <v>44572</v>
      </c>
      <c r="J4060" s="966" t="s">
        <v>19257</v>
      </c>
      <c r="K4060" t="s">
        <v>19258</v>
      </c>
      <c r="L4060" t="s">
        <v>19259</v>
      </c>
      <c r="M4060" t="s">
        <v>19257</v>
      </c>
      <c r="N4060" t="s">
        <v>19259</v>
      </c>
    </row>
    <row r="4061" spans="1:14" x14ac:dyDescent="0.25">
      <c r="A4061" s="3">
        <v>4058</v>
      </c>
      <c r="B4061" t="s">
        <v>2899</v>
      </c>
      <c r="C4061" t="s">
        <v>2899</v>
      </c>
      <c r="D4061" t="s">
        <v>2900</v>
      </c>
      <c r="E4061" t="s">
        <v>2901</v>
      </c>
      <c r="F4061" t="s">
        <v>2901</v>
      </c>
      <c r="G4061" s="1">
        <v>44207</v>
      </c>
      <c r="H4061" s="1">
        <v>44207</v>
      </c>
      <c r="I4061" s="1">
        <v>44572</v>
      </c>
      <c r="J4061" s="966" t="s">
        <v>19257</v>
      </c>
      <c r="K4061" t="s">
        <v>19258</v>
      </c>
      <c r="L4061" t="s">
        <v>19259</v>
      </c>
      <c r="M4061" t="s">
        <v>19257</v>
      </c>
      <c r="N4061" t="s">
        <v>19259</v>
      </c>
    </row>
    <row r="4062" spans="1:14" x14ac:dyDescent="0.25">
      <c r="A4062" s="3">
        <v>4059</v>
      </c>
      <c r="B4062" t="s">
        <v>2899</v>
      </c>
      <c r="C4062" t="s">
        <v>2899</v>
      </c>
      <c r="D4062" t="s">
        <v>2900</v>
      </c>
      <c r="E4062" t="s">
        <v>2901</v>
      </c>
      <c r="F4062" t="s">
        <v>2901</v>
      </c>
      <c r="G4062" s="1">
        <v>44207</v>
      </c>
      <c r="H4062" s="1">
        <v>44207</v>
      </c>
      <c r="I4062" s="1">
        <v>44572</v>
      </c>
      <c r="J4062" s="966" t="s">
        <v>19257</v>
      </c>
      <c r="K4062" t="s">
        <v>19258</v>
      </c>
      <c r="L4062" t="s">
        <v>19259</v>
      </c>
      <c r="M4062" t="s">
        <v>19257</v>
      </c>
      <c r="N4062" t="s">
        <v>19259</v>
      </c>
    </row>
    <row r="4063" spans="1:14" x14ac:dyDescent="0.25">
      <c r="A4063" s="3">
        <v>4060</v>
      </c>
      <c r="B4063" t="s">
        <v>2899</v>
      </c>
      <c r="C4063" t="s">
        <v>2899</v>
      </c>
      <c r="D4063" t="s">
        <v>2900</v>
      </c>
      <c r="E4063" t="s">
        <v>2901</v>
      </c>
      <c r="F4063" t="s">
        <v>2901</v>
      </c>
      <c r="G4063" s="1">
        <v>44207</v>
      </c>
      <c r="H4063" s="1">
        <v>44207</v>
      </c>
      <c r="I4063" s="1">
        <v>44572</v>
      </c>
      <c r="J4063" s="966" t="s">
        <v>19257</v>
      </c>
      <c r="K4063" t="s">
        <v>19258</v>
      </c>
      <c r="L4063" t="s">
        <v>19259</v>
      </c>
      <c r="M4063" t="s">
        <v>19257</v>
      </c>
      <c r="N4063" t="s">
        <v>19259</v>
      </c>
    </row>
    <row r="4064" spans="1:14" x14ac:dyDescent="0.25">
      <c r="A4064" s="3">
        <v>4061</v>
      </c>
      <c r="B4064" t="s">
        <v>2899</v>
      </c>
      <c r="C4064" t="s">
        <v>2899</v>
      </c>
      <c r="D4064" t="s">
        <v>2900</v>
      </c>
      <c r="E4064" t="s">
        <v>2901</v>
      </c>
      <c r="F4064" t="s">
        <v>2901</v>
      </c>
      <c r="G4064" s="1">
        <v>44207</v>
      </c>
      <c r="H4064" s="1">
        <v>44207</v>
      </c>
      <c r="I4064" s="1">
        <v>44572</v>
      </c>
      <c r="J4064" s="966" t="s">
        <v>19260</v>
      </c>
      <c r="K4064" t="s">
        <v>19261</v>
      </c>
      <c r="L4064" t="s">
        <v>19262</v>
      </c>
      <c r="M4064" t="s">
        <v>19260</v>
      </c>
      <c r="N4064" t="s">
        <v>19262</v>
      </c>
    </row>
    <row r="4065" spans="1:14" x14ac:dyDescent="0.25">
      <c r="A4065" s="3">
        <v>4062</v>
      </c>
      <c r="B4065" t="s">
        <v>2899</v>
      </c>
      <c r="C4065" t="s">
        <v>2899</v>
      </c>
      <c r="D4065" t="s">
        <v>2900</v>
      </c>
      <c r="E4065" t="s">
        <v>2901</v>
      </c>
      <c r="F4065" t="s">
        <v>2901</v>
      </c>
      <c r="G4065" s="1">
        <v>44207</v>
      </c>
      <c r="H4065" s="1">
        <v>44207</v>
      </c>
      <c r="I4065" s="1">
        <v>44572</v>
      </c>
      <c r="J4065" s="966" t="s">
        <v>19260</v>
      </c>
      <c r="K4065" t="s">
        <v>19261</v>
      </c>
      <c r="L4065" t="s">
        <v>19262</v>
      </c>
      <c r="M4065" t="s">
        <v>19260</v>
      </c>
      <c r="N4065" t="s">
        <v>19262</v>
      </c>
    </row>
    <row r="4066" spans="1:14" x14ac:dyDescent="0.25">
      <c r="A4066" s="3">
        <v>4063</v>
      </c>
      <c r="B4066" t="s">
        <v>2899</v>
      </c>
      <c r="C4066" t="s">
        <v>2899</v>
      </c>
      <c r="D4066" t="s">
        <v>2900</v>
      </c>
      <c r="E4066" t="s">
        <v>2901</v>
      </c>
      <c r="F4066" t="s">
        <v>2901</v>
      </c>
      <c r="G4066" s="1">
        <v>44207</v>
      </c>
      <c r="H4066" s="1">
        <v>44207</v>
      </c>
      <c r="I4066" s="1">
        <v>44572</v>
      </c>
      <c r="J4066" s="966" t="s">
        <v>19260</v>
      </c>
      <c r="K4066" t="s">
        <v>19261</v>
      </c>
      <c r="L4066" t="s">
        <v>19262</v>
      </c>
      <c r="M4066" t="s">
        <v>19260</v>
      </c>
      <c r="N4066" t="s">
        <v>19262</v>
      </c>
    </row>
    <row r="4067" spans="1:14" x14ac:dyDescent="0.25">
      <c r="A4067" s="3">
        <v>4064</v>
      </c>
      <c r="B4067" t="s">
        <v>2899</v>
      </c>
      <c r="C4067" t="s">
        <v>2899</v>
      </c>
      <c r="D4067" t="s">
        <v>2900</v>
      </c>
      <c r="E4067" t="s">
        <v>2901</v>
      </c>
      <c r="F4067" t="s">
        <v>2901</v>
      </c>
      <c r="G4067" s="1">
        <v>44207</v>
      </c>
      <c r="H4067" s="1">
        <v>44207</v>
      </c>
      <c r="I4067" s="1">
        <v>44572</v>
      </c>
      <c r="J4067" s="966" t="s">
        <v>19260</v>
      </c>
      <c r="K4067" t="s">
        <v>19261</v>
      </c>
      <c r="L4067" t="s">
        <v>19262</v>
      </c>
      <c r="M4067" t="s">
        <v>19260</v>
      </c>
      <c r="N4067" t="s">
        <v>19262</v>
      </c>
    </row>
    <row r="4068" spans="1:14" x14ac:dyDescent="0.25">
      <c r="A4068" s="3">
        <v>4065</v>
      </c>
      <c r="B4068" t="s">
        <v>2899</v>
      </c>
      <c r="C4068" t="s">
        <v>2899</v>
      </c>
      <c r="D4068" t="s">
        <v>2900</v>
      </c>
      <c r="E4068" t="s">
        <v>2901</v>
      </c>
      <c r="F4068" t="s">
        <v>2901</v>
      </c>
      <c r="G4068" s="1">
        <v>44207</v>
      </c>
      <c r="H4068" s="1">
        <v>44207</v>
      </c>
      <c r="I4068" s="1">
        <v>44572</v>
      </c>
      <c r="J4068" s="966" t="s">
        <v>19260</v>
      </c>
      <c r="K4068" t="s">
        <v>19261</v>
      </c>
      <c r="L4068" t="s">
        <v>19262</v>
      </c>
      <c r="M4068" t="s">
        <v>19260</v>
      </c>
      <c r="N4068" t="s">
        <v>19262</v>
      </c>
    </row>
    <row r="4069" spans="1:14" x14ac:dyDescent="0.25">
      <c r="A4069" s="3">
        <v>4066</v>
      </c>
      <c r="B4069" t="s">
        <v>2899</v>
      </c>
      <c r="C4069" t="s">
        <v>2899</v>
      </c>
      <c r="D4069" t="s">
        <v>2900</v>
      </c>
      <c r="E4069" t="s">
        <v>2901</v>
      </c>
      <c r="F4069" t="s">
        <v>2901</v>
      </c>
      <c r="G4069" s="1">
        <v>44207</v>
      </c>
      <c r="H4069" s="1">
        <v>44207</v>
      </c>
      <c r="I4069" s="1">
        <v>44572</v>
      </c>
      <c r="J4069" s="966" t="s">
        <v>19260</v>
      </c>
      <c r="K4069" t="s">
        <v>19261</v>
      </c>
      <c r="L4069" t="s">
        <v>19262</v>
      </c>
      <c r="M4069" t="s">
        <v>19260</v>
      </c>
      <c r="N4069" t="s">
        <v>19262</v>
      </c>
    </row>
    <row r="4070" spans="1:14" x14ac:dyDescent="0.25">
      <c r="A4070" s="3">
        <v>4067</v>
      </c>
      <c r="B4070" t="s">
        <v>2899</v>
      </c>
      <c r="C4070" t="s">
        <v>2899</v>
      </c>
      <c r="D4070" t="s">
        <v>2900</v>
      </c>
      <c r="E4070" t="s">
        <v>2901</v>
      </c>
      <c r="F4070" t="s">
        <v>2901</v>
      </c>
      <c r="G4070" s="1">
        <v>44207</v>
      </c>
      <c r="H4070" s="1">
        <v>44207</v>
      </c>
      <c r="I4070" s="1">
        <v>44572</v>
      </c>
      <c r="J4070" s="966" t="s">
        <v>21210</v>
      </c>
      <c r="K4070" t="s">
        <v>21211</v>
      </c>
      <c r="L4070" t="s">
        <v>21212</v>
      </c>
      <c r="M4070" t="s">
        <v>21210</v>
      </c>
      <c r="N4070" t="s">
        <v>21212</v>
      </c>
    </row>
    <row r="4071" spans="1:14" x14ac:dyDescent="0.25">
      <c r="A4071" s="3">
        <v>4068</v>
      </c>
      <c r="B4071" t="s">
        <v>2899</v>
      </c>
      <c r="C4071" t="s">
        <v>2899</v>
      </c>
      <c r="D4071" t="s">
        <v>2900</v>
      </c>
      <c r="E4071" t="s">
        <v>2901</v>
      </c>
      <c r="F4071" t="s">
        <v>2901</v>
      </c>
      <c r="G4071" s="1">
        <v>44207</v>
      </c>
      <c r="H4071" s="1">
        <v>44207</v>
      </c>
      <c r="I4071" s="1">
        <v>44572</v>
      </c>
      <c r="J4071" s="966" t="s">
        <v>21210</v>
      </c>
      <c r="K4071" t="s">
        <v>21211</v>
      </c>
      <c r="L4071" t="s">
        <v>21212</v>
      </c>
      <c r="M4071" t="s">
        <v>21210</v>
      </c>
      <c r="N4071" t="s">
        <v>21212</v>
      </c>
    </row>
    <row r="4072" spans="1:14" x14ac:dyDescent="0.25">
      <c r="A4072" s="3">
        <v>4069</v>
      </c>
      <c r="B4072" t="s">
        <v>2899</v>
      </c>
      <c r="C4072" t="s">
        <v>2899</v>
      </c>
      <c r="D4072" t="s">
        <v>2900</v>
      </c>
      <c r="E4072" t="s">
        <v>2901</v>
      </c>
      <c r="F4072" t="s">
        <v>2901</v>
      </c>
      <c r="G4072" s="1">
        <v>44207</v>
      </c>
      <c r="H4072" s="1">
        <v>44207</v>
      </c>
      <c r="I4072" s="1">
        <v>44572</v>
      </c>
      <c r="J4072" s="966" t="s">
        <v>21210</v>
      </c>
      <c r="K4072" t="s">
        <v>21211</v>
      </c>
      <c r="L4072" t="s">
        <v>21212</v>
      </c>
      <c r="M4072" t="s">
        <v>21210</v>
      </c>
      <c r="N4072" t="s">
        <v>21212</v>
      </c>
    </row>
    <row r="4073" spans="1:14" x14ac:dyDescent="0.25">
      <c r="A4073" s="3">
        <v>4070</v>
      </c>
      <c r="B4073" t="s">
        <v>2899</v>
      </c>
      <c r="C4073" t="s">
        <v>2899</v>
      </c>
      <c r="D4073" t="s">
        <v>2900</v>
      </c>
      <c r="E4073" t="s">
        <v>2901</v>
      </c>
      <c r="F4073" t="s">
        <v>2901</v>
      </c>
      <c r="G4073" s="1">
        <v>44207</v>
      </c>
      <c r="H4073" s="1">
        <v>44207</v>
      </c>
      <c r="I4073" s="1">
        <v>44572</v>
      </c>
      <c r="J4073" s="966" t="s">
        <v>21210</v>
      </c>
      <c r="K4073" t="s">
        <v>21211</v>
      </c>
      <c r="L4073" t="s">
        <v>21212</v>
      </c>
      <c r="M4073" t="s">
        <v>21210</v>
      </c>
      <c r="N4073" t="s">
        <v>21212</v>
      </c>
    </row>
    <row r="4074" spans="1:14" x14ac:dyDescent="0.25">
      <c r="A4074" s="3">
        <v>4071</v>
      </c>
      <c r="B4074" t="s">
        <v>2899</v>
      </c>
      <c r="C4074" t="s">
        <v>2899</v>
      </c>
      <c r="D4074" t="s">
        <v>2900</v>
      </c>
      <c r="E4074" t="s">
        <v>2901</v>
      </c>
      <c r="F4074" t="s">
        <v>2901</v>
      </c>
      <c r="G4074" s="1">
        <v>44207</v>
      </c>
      <c r="H4074" s="1">
        <v>44207</v>
      </c>
      <c r="I4074" s="1">
        <v>44572</v>
      </c>
      <c r="J4074" s="966" t="s">
        <v>21210</v>
      </c>
      <c r="K4074" t="s">
        <v>21211</v>
      </c>
      <c r="L4074" t="s">
        <v>21212</v>
      </c>
      <c r="M4074" t="s">
        <v>21210</v>
      </c>
      <c r="N4074" t="s">
        <v>21212</v>
      </c>
    </row>
    <row r="4075" spans="1:14" x14ac:dyDescent="0.25">
      <c r="A4075" s="3">
        <v>4072</v>
      </c>
      <c r="B4075" t="s">
        <v>2899</v>
      </c>
      <c r="C4075" t="s">
        <v>2899</v>
      </c>
      <c r="D4075" t="s">
        <v>2900</v>
      </c>
      <c r="E4075" t="s">
        <v>2901</v>
      </c>
      <c r="F4075" t="s">
        <v>2901</v>
      </c>
      <c r="G4075" s="1">
        <v>44207</v>
      </c>
      <c r="H4075" s="1">
        <v>44207</v>
      </c>
      <c r="I4075" s="1">
        <v>44572</v>
      </c>
      <c r="J4075" s="966" t="s">
        <v>21210</v>
      </c>
      <c r="K4075" t="s">
        <v>21211</v>
      </c>
      <c r="L4075" t="s">
        <v>21212</v>
      </c>
      <c r="M4075" t="s">
        <v>21210</v>
      </c>
      <c r="N4075" t="s">
        <v>21212</v>
      </c>
    </row>
    <row r="4076" spans="1:14" x14ac:dyDescent="0.25">
      <c r="A4076" s="3">
        <v>4073</v>
      </c>
      <c r="B4076" t="s">
        <v>2899</v>
      </c>
      <c r="C4076" t="s">
        <v>2899</v>
      </c>
      <c r="D4076" t="s">
        <v>2900</v>
      </c>
      <c r="E4076" t="s">
        <v>2901</v>
      </c>
      <c r="F4076" t="s">
        <v>2901</v>
      </c>
      <c r="G4076" s="1">
        <v>44207</v>
      </c>
      <c r="H4076" s="1">
        <v>44207</v>
      </c>
      <c r="I4076" s="1">
        <v>44572</v>
      </c>
      <c r="J4076" s="966" t="s">
        <v>21312</v>
      </c>
      <c r="K4076" t="s">
        <v>21313</v>
      </c>
      <c r="L4076" t="s">
        <v>21314</v>
      </c>
      <c r="M4076" t="s">
        <v>21312</v>
      </c>
      <c r="N4076" t="s">
        <v>21314</v>
      </c>
    </row>
    <row r="4077" spans="1:14" x14ac:dyDescent="0.25">
      <c r="A4077" s="3">
        <v>4074</v>
      </c>
      <c r="B4077" t="s">
        <v>2899</v>
      </c>
      <c r="C4077" t="s">
        <v>2899</v>
      </c>
      <c r="D4077" t="s">
        <v>2900</v>
      </c>
      <c r="E4077" t="s">
        <v>2901</v>
      </c>
      <c r="F4077" t="s">
        <v>2901</v>
      </c>
      <c r="G4077" s="1">
        <v>44207</v>
      </c>
      <c r="H4077" s="1">
        <v>44207</v>
      </c>
      <c r="I4077" s="1">
        <v>44572</v>
      </c>
      <c r="J4077" s="966" t="s">
        <v>21312</v>
      </c>
      <c r="K4077" t="s">
        <v>21313</v>
      </c>
      <c r="L4077" t="s">
        <v>21314</v>
      </c>
      <c r="M4077" t="s">
        <v>21312</v>
      </c>
      <c r="N4077" t="s">
        <v>21314</v>
      </c>
    </row>
    <row r="4078" spans="1:14" x14ac:dyDescent="0.25">
      <c r="A4078" s="3">
        <v>4075</v>
      </c>
      <c r="B4078" t="s">
        <v>2899</v>
      </c>
      <c r="C4078" t="s">
        <v>2899</v>
      </c>
      <c r="D4078" t="s">
        <v>2900</v>
      </c>
      <c r="E4078" t="s">
        <v>2901</v>
      </c>
      <c r="F4078" t="s">
        <v>2901</v>
      </c>
      <c r="G4078" s="1">
        <v>44207</v>
      </c>
      <c r="H4078" s="1">
        <v>44207</v>
      </c>
      <c r="I4078" s="1">
        <v>44572</v>
      </c>
      <c r="J4078" s="966" t="s">
        <v>21312</v>
      </c>
      <c r="K4078" t="s">
        <v>21313</v>
      </c>
      <c r="L4078" t="s">
        <v>21314</v>
      </c>
      <c r="M4078" t="s">
        <v>21312</v>
      </c>
      <c r="N4078" t="s">
        <v>21314</v>
      </c>
    </row>
    <row r="4079" spans="1:14" x14ac:dyDescent="0.25">
      <c r="A4079" s="3">
        <v>4076</v>
      </c>
      <c r="B4079" t="s">
        <v>2899</v>
      </c>
      <c r="C4079" t="s">
        <v>2899</v>
      </c>
      <c r="D4079" t="s">
        <v>2900</v>
      </c>
      <c r="E4079" t="s">
        <v>2901</v>
      </c>
      <c r="F4079" t="s">
        <v>2901</v>
      </c>
      <c r="G4079" s="1">
        <v>44207</v>
      </c>
      <c r="H4079" s="1">
        <v>44207</v>
      </c>
      <c r="I4079" s="1">
        <v>44572</v>
      </c>
      <c r="J4079" s="966" t="s">
        <v>21312</v>
      </c>
      <c r="K4079" t="s">
        <v>21313</v>
      </c>
      <c r="L4079" t="s">
        <v>21314</v>
      </c>
      <c r="M4079" t="s">
        <v>21312</v>
      </c>
      <c r="N4079" t="s">
        <v>21314</v>
      </c>
    </row>
    <row r="4080" spans="1:14" x14ac:dyDescent="0.25">
      <c r="A4080" s="3">
        <v>4077</v>
      </c>
      <c r="B4080" t="s">
        <v>2899</v>
      </c>
      <c r="C4080" t="s">
        <v>2899</v>
      </c>
      <c r="D4080" t="s">
        <v>2900</v>
      </c>
      <c r="E4080" t="s">
        <v>2901</v>
      </c>
      <c r="F4080" t="s">
        <v>2901</v>
      </c>
      <c r="G4080" s="1">
        <v>44207</v>
      </c>
      <c r="H4080" s="1">
        <v>44207</v>
      </c>
      <c r="I4080" s="1">
        <v>44572</v>
      </c>
      <c r="J4080" s="966" t="s">
        <v>21312</v>
      </c>
      <c r="K4080" t="s">
        <v>21313</v>
      </c>
      <c r="L4080" t="s">
        <v>21314</v>
      </c>
      <c r="M4080" t="s">
        <v>21312</v>
      </c>
      <c r="N4080" t="s">
        <v>21314</v>
      </c>
    </row>
    <row r="4081" spans="1:14" x14ac:dyDescent="0.25">
      <c r="A4081" s="3">
        <v>4078</v>
      </c>
      <c r="B4081" t="s">
        <v>2899</v>
      </c>
      <c r="C4081" t="s">
        <v>2899</v>
      </c>
      <c r="D4081" t="s">
        <v>2900</v>
      </c>
      <c r="E4081" t="s">
        <v>2901</v>
      </c>
      <c r="F4081" t="s">
        <v>2901</v>
      </c>
      <c r="G4081" s="1">
        <v>44207</v>
      </c>
      <c r="H4081" s="1">
        <v>44207</v>
      </c>
      <c r="I4081" s="1">
        <v>44572</v>
      </c>
      <c r="J4081" s="966" t="s">
        <v>21312</v>
      </c>
      <c r="K4081" t="s">
        <v>21313</v>
      </c>
      <c r="L4081" t="s">
        <v>21314</v>
      </c>
      <c r="M4081" t="s">
        <v>21312</v>
      </c>
      <c r="N4081" t="s">
        <v>21314</v>
      </c>
    </row>
    <row r="4082" spans="1:14" x14ac:dyDescent="0.25">
      <c r="A4082" s="3">
        <v>4079</v>
      </c>
      <c r="B4082" t="s">
        <v>2899</v>
      </c>
      <c r="C4082" t="s">
        <v>2899</v>
      </c>
      <c r="D4082" t="s">
        <v>2900</v>
      </c>
      <c r="E4082" t="s">
        <v>2901</v>
      </c>
      <c r="F4082" t="s">
        <v>2901</v>
      </c>
      <c r="G4082" s="1">
        <v>44207</v>
      </c>
      <c r="H4082" s="1">
        <v>44207</v>
      </c>
      <c r="I4082" s="1">
        <v>44572</v>
      </c>
      <c r="J4082" s="955" t="s">
        <v>19294</v>
      </c>
      <c r="K4082" t="s">
        <v>19295</v>
      </c>
      <c r="L4082" t="s">
        <v>19296</v>
      </c>
      <c r="M4082" t="s">
        <v>19294</v>
      </c>
      <c r="N4082" t="s">
        <v>19296</v>
      </c>
    </row>
    <row r="4083" spans="1:14" x14ac:dyDescent="0.25">
      <c r="A4083" s="3">
        <v>4080</v>
      </c>
      <c r="B4083" t="s">
        <v>2899</v>
      </c>
      <c r="C4083" t="s">
        <v>2899</v>
      </c>
      <c r="D4083" t="s">
        <v>2900</v>
      </c>
      <c r="E4083" t="s">
        <v>2901</v>
      </c>
      <c r="F4083" t="s">
        <v>2901</v>
      </c>
      <c r="G4083" s="1">
        <v>44207</v>
      </c>
      <c r="H4083" s="1">
        <v>44207</v>
      </c>
      <c r="I4083" s="1">
        <v>44572</v>
      </c>
      <c r="J4083" s="966" t="s">
        <v>19294</v>
      </c>
      <c r="K4083" t="s">
        <v>19295</v>
      </c>
      <c r="L4083" t="s">
        <v>19296</v>
      </c>
      <c r="M4083" t="s">
        <v>19294</v>
      </c>
      <c r="N4083" t="s">
        <v>19296</v>
      </c>
    </row>
    <row r="4084" spans="1:14" x14ac:dyDescent="0.25">
      <c r="A4084" s="3">
        <v>4081</v>
      </c>
      <c r="B4084" t="s">
        <v>2899</v>
      </c>
      <c r="C4084" t="s">
        <v>2899</v>
      </c>
      <c r="D4084" t="s">
        <v>2900</v>
      </c>
      <c r="E4084" t="s">
        <v>2901</v>
      </c>
      <c r="F4084" t="s">
        <v>2901</v>
      </c>
      <c r="G4084" s="1">
        <v>44207</v>
      </c>
      <c r="H4084" s="1">
        <v>44207</v>
      </c>
      <c r="I4084" s="1">
        <v>44572</v>
      </c>
      <c r="J4084" s="966" t="s">
        <v>19294</v>
      </c>
      <c r="K4084" t="s">
        <v>19295</v>
      </c>
      <c r="L4084" t="s">
        <v>19296</v>
      </c>
      <c r="M4084" t="s">
        <v>19294</v>
      </c>
      <c r="N4084" t="s">
        <v>19296</v>
      </c>
    </row>
    <row r="4085" spans="1:14" x14ac:dyDescent="0.25">
      <c r="A4085" s="3">
        <v>4082</v>
      </c>
      <c r="B4085" t="s">
        <v>2899</v>
      </c>
      <c r="C4085" t="s">
        <v>2899</v>
      </c>
      <c r="D4085" t="s">
        <v>2900</v>
      </c>
      <c r="E4085" t="s">
        <v>2901</v>
      </c>
      <c r="F4085" t="s">
        <v>2901</v>
      </c>
      <c r="G4085" s="1">
        <v>44207</v>
      </c>
      <c r="H4085" s="1">
        <v>44207</v>
      </c>
      <c r="I4085" s="1">
        <v>44572</v>
      </c>
      <c r="J4085" s="966" t="s">
        <v>19294</v>
      </c>
      <c r="K4085" t="s">
        <v>19295</v>
      </c>
      <c r="L4085" t="s">
        <v>19296</v>
      </c>
      <c r="M4085" t="s">
        <v>19294</v>
      </c>
      <c r="N4085" t="s">
        <v>19296</v>
      </c>
    </row>
    <row r="4086" spans="1:14" x14ac:dyDescent="0.25">
      <c r="A4086" s="3">
        <v>4083</v>
      </c>
      <c r="B4086" t="s">
        <v>2899</v>
      </c>
      <c r="C4086" t="s">
        <v>2899</v>
      </c>
      <c r="D4086" t="s">
        <v>2900</v>
      </c>
      <c r="E4086" t="s">
        <v>2901</v>
      </c>
      <c r="F4086" t="s">
        <v>2901</v>
      </c>
      <c r="G4086" s="1">
        <v>44207</v>
      </c>
      <c r="H4086" s="1">
        <v>44207</v>
      </c>
      <c r="I4086" s="1">
        <v>44572</v>
      </c>
      <c r="J4086" s="966" t="s">
        <v>19294</v>
      </c>
      <c r="K4086" t="s">
        <v>19295</v>
      </c>
      <c r="L4086" t="s">
        <v>19296</v>
      </c>
      <c r="M4086" t="s">
        <v>19294</v>
      </c>
      <c r="N4086" t="s">
        <v>19296</v>
      </c>
    </row>
    <row r="4087" spans="1:14" x14ac:dyDescent="0.25">
      <c r="A4087" s="3">
        <v>4084</v>
      </c>
      <c r="B4087" t="s">
        <v>2899</v>
      </c>
      <c r="C4087" t="s">
        <v>2899</v>
      </c>
      <c r="D4087" t="s">
        <v>2900</v>
      </c>
      <c r="E4087" t="s">
        <v>2901</v>
      </c>
      <c r="F4087" t="s">
        <v>2901</v>
      </c>
      <c r="G4087" s="1">
        <v>44207</v>
      </c>
      <c r="H4087" s="1">
        <v>44207</v>
      </c>
      <c r="I4087" s="1">
        <v>44572</v>
      </c>
      <c r="J4087" s="966" t="s">
        <v>19294</v>
      </c>
      <c r="K4087" t="s">
        <v>19295</v>
      </c>
      <c r="L4087" t="s">
        <v>19296</v>
      </c>
      <c r="M4087" t="s">
        <v>19294</v>
      </c>
      <c r="N4087" t="s">
        <v>19296</v>
      </c>
    </row>
    <row r="4088" spans="1:14" x14ac:dyDescent="0.25">
      <c r="A4088" s="3">
        <v>4085</v>
      </c>
      <c r="B4088" t="s">
        <v>2817</v>
      </c>
      <c r="C4088" t="s">
        <v>2818</v>
      </c>
      <c r="D4088" t="s">
        <v>2819</v>
      </c>
      <c r="E4088" t="s">
        <v>12</v>
      </c>
      <c r="F4088" t="s">
        <v>2820</v>
      </c>
      <c r="G4088" s="1">
        <v>44217</v>
      </c>
      <c r="H4088" s="1">
        <v>44226</v>
      </c>
      <c r="I4088" s="1">
        <v>45320</v>
      </c>
      <c r="J4088" s="955" t="s">
        <v>11133</v>
      </c>
      <c r="K4088" t="s">
        <v>11135</v>
      </c>
      <c r="L4088" t="s">
        <v>11134</v>
      </c>
      <c r="M4088" t="s">
        <v>11133</v>
      </c>
      <c r="N4088" t="s">
        <v>11134</v>
      </c>
    </row>
    <row r="4089" spans="1:14" x14ac:dyDescent="0.25">
      <c r="A4089" s="3">
        <v>4086</v>
      </c>
      <c r="B4089" t="s">
        <v>2817</v>
      </c>
      <c r="C4089" t="s">
        <v>2818</v>
      </c>
      <c r="D4089" t="s">
        <v>2819</v>
      </c>
      <c r="E4089" t="s">
        <v>12</v>
      </c>
      <c r="F4089" t="s">
        <v>2820</v>
      </c>
      <c r="G4089" s="1">
        <v>44217</v>
      </c>
      <c r="H4089" s="1">
        <v>44226</v>
      </c>
      <c r="I4089" s="1">
        <v>45320</v>
      </c>
      <c r="J4089" s="955" t="s">
        <v>11140</v>
      </c>
      <c r="K4089" t="s">
        <v>11142</v>
      </c>
      <c r="L4089" t="s">
        <v>11141</v>
      </c>
      <c r="M4089" t="s">
        <v>11140</v>
      </c>
      <c r="N4089" t="s">
        <v>11141</v>
      </c>
    </row>
    <row r="4090" spans="1:14" x14ac:dyDescent="0.25">
      <c r="A4090" s="3">
        <v>4087</v>
      </c>
      <c r="B4090" t="s">
        <v>2817</v>
      </c>
      <c r="C4090" t="s">
        <v>2818</v>
      </c>
      <c r="D4090" t="s">
        <v>2819</v>
      </c>
      <c r="E4090" t="s">
        <v>12</v>
      </c>
      <c r="F4090" t="s">
        <v>2820</v>
      </c>
      <c r="G4090" s="1">
        <v>44217</v>
      </c>
      <c r="H4090" s="1">
        <v>44226</v>
      </c>
      <c r="I4090" s="1">
        <v>45320</v>
      </c>
      <c r="J4090" s="955" t="s">
        <v>11146</v>
      </c>
      <c r="K4090" t="s">
        <v>11148</v>
      </c>
      <c r="L4090" t="s">
        <v>11147</v>
      </c>
      <c r="M4090" t="s">
        <v>11146</v>
      </c>
      <c r="N4090" t="s">
        <v>11147</v>
      </c>
    </row>
    <row r="4091" spans="1:14" x14ac:dyDescent="0.25">
      <c r="A4091" s="3">
        <v>4088</v>
      </c>
      <c r="B4091" t="s">
        <v>2817</v>
      </c>
      <c r="C4091" t="s">
        <v>2818</v>
      </c>
      <c r="D4091" t="s">
        <v>2819</v>
      </c>
      <c r="E4091" t="s">
        <v>12</v>
      </c>
      <c r="F4091" t="s">
        <v>2820</v>
      </c>
      <c r="G4091" s="1">
        <v>44217</v>
      </c>
      <c r="H4091" s="1">
        <v>44226</v>
      </c>
      <c r="I4091" s="1">
        <v>45320</v>
      </c>
      <c r="J4091" s="955" t="s">
        <v>11152</v>
      </c>
      <c r="K4091" t="s">
        <v>11154</v>
      </c>
      <c r="L4091" t="s">
        <v>11153</v>
      </c>
      <c r="M4091" t="s">
        <v>11152</v>
      </c>
      <c r="N4091" t="s">
        <v>11153</v>
      </c>
    </row>
    <row r="4092" spans="1:14" x14ac:dyDescent="0.25">
      <c r="A4092" s="3">
        <v>4089</v>
      </c>
      <c r="B4092" t="s">
        <v>2899</v>
      </c>
      <c r="C4092" t="s">
        <v>2899</v>
      </c>
      <c r="D4092" t="s">
        <v>2900</v>
      </c>
      <c r="E4092" t="s">
        <v>2901</v>
      </c>
      <c r="F4092" t="s">
        <v>2901</v>
      </c>
      <c r="G4092" s="1">
        <v>44207</v>
      </c>
      <c r="H4092" s="1">
        <v>44207</v>
      </c>
      <c r="I4092" s="1">
        <v>44572</v>
      </c>
      <c r="J4092" s="955" t="s">
        <v>21297</v>
      </c>
      <c r="K4092" t="s">
        <v>21298</v>
      </c>
      <c r="L4092" t="s">
        <v>21299</v>
      </c>
      <c r="M4092" t="s">
        <v>21297</v>
      </c>
      <c r="N4092" t="s">
        <v>21299</v>
      </c>
    </row>
    <row r="4093" spans="1:14" x14ac:dyDescent="0.25">
      <c r="A4093" s="3">
        <v>4090</v>
      </c>
      <c r="B4093" t="s">
        <v>2899</v>
      </c>
      <c r="C4093" t="s">
        <v>2899</v>
      </c>
      <c r="D4093" t="s">
        <v>2900</v>
      </c>
      <c r="E4093" t="s">
        <v>2901</v>
      </c>
      <c r="F4093" t="s">
        <v>2901</v>
      </c>
      <c r="G4093" s="1">
        <v>44207</v>
      </c>
      <c r="H4093" s="1">
        <v>44207</v>
      </c>
      <c r="I4093" s="1">
        <v>44572</v>
      </c>
      <c r="J4093" s="955" t="s">
        <v>21297</v>
      </c>
      <c r="K4093" t="s">
        <v>21298</v>
      </c>
      <c r="L4093" t="s">
        <v>21299</v>
      </c>
      <c r="M4093" t="s">
        <v>21297</v>
      </c>
      <c r="N4093" t="s">
        <v>21299</v>
      </c>
    </row>
    <row r="4094" spans="1:14" x14ac:dyDescent="0.25">
      <c r="A4094" s="3">
        <v>4091</v>
      </c>
      <c r="B4094" t="s">
        <v>2899</v>
      </c>
      <c r="C4094" t="s">
        <v>2899</v>
      </c>
      <c r="D4094" t="s">
        <v>2900</v>
      </c>
      <c r="E4094" t="s">
        <v>2901</v>
      </c>
      <c r="F4094" t="s">
        <v>2901</v>
      </c>
      <c r="G4094" s="1">
        <v>44207</v>
      </c>
      <c r="H4094" s="1">
        <v>44207</v>
      </c>
      <c r="I4094" s="1">
        <v>44572</v>
      </c>
      <c r="J4094" s="955" t="s">
        <v>21297</v>
      </c>
      <c r="K4094" t="s">
        <v>21298</v>
      </c>
      <c r="L4094" t="s">
        <v>21299</v>
      </c>
      <c r="M4094" t="s">
        <v>21297</v>
      </c>
      <c r="N4094" t="s">
        <v>21299</v>
      </c>
    </row>
    <row r="4095" spans="1:14" x14ac:dyDescent="0.25">
      <c r="A4095" s="3">
        <v>4092</v>
      </c>
      <c r="B4095" t="s">
        <v>2899</v>
      </c>
      <c r="C4095" t="s">
        <v>2899</v>
      </c>
      <c r="D4095" t="s">
        <v>2900</v>
      </c>
      <c r="E4095" t="s">
        <v>2901</v>
      </c>
      <c r="F4095" t="s">
        <v>2901</v>
      </c>
      <c r="G4095" s="1">
        <v>44207</v>
      </c>
      <c r="H4095" s="1">
        <v>44207</v>
      </c>
      <c r="I4095" s="1">
        <v>44572</v>
      </c>
      <c r="J4095" s="955" t="s">
        <v>21300</v>
      </c>
      <c r="K4095" t="s">
        <v>21301</v>
      </c>
      <c r="L4095" t="s">
        <v>21302</v>
      </c>
      <c r="M4095" t="s">
        <v>21300</v>
      </c>
      <c r="N4095" t="s">
        <v>21302</v>
      </c>
    </row>
    <row r="4096" spans="1:14" x14ac:dyDescent="0.25">
      <c r="A4096" s="3">
        <v>4093</v>
      </c>
      <c r="B4096" t="s">
        <v>2899</v>
      </c>
      <c r="C4096" t="s">
        <v>2899</v>
      </c>
      <c r="D4096" t="s">
        <v>2900</v>
      </c>
      <c r="E4096" t="s">
        <v>2901</v>
      </c>
      <c r="F4096" t="s">
        <v>2901</v>
      </c>
      <c r="G4096" s="1">
        <v>44207</v>
      </c>
      <c r="H4096" s="1">
        <v>44207</v>
      </c>
      <c r="I4096" s="1">
        <v>44572</v>
      </c>
      <c r="J4096" s="955" t="s">
        <v>21300</v>
      </c>
      <c r="K4096" t="s">
        <v>21301</v>
      </c>
      <c r="L4096" t="s">
        <v>21302</v>
      </c>
      <c r="M4096" t="s">
        <v>21300</v>
      </c>
      <c r="N4096" t="s">
        <v>21302</v>
      </c>
    </row>
    <row r="4097" spans="1:14" x14ac:dyDescent="0.25">
      <c r="A4097" s="3">
        <v>4094</v>
      </c>
      <c r="B4097" t="s">
        <v>2899</v>
      </c>
      <c r="C4097" t="s">
        <v>2899</v>
      </c>
      <c r="D4097" t="s">
        <v>2900</v>
      </c>
      <c r="E4097" t="s">
        <v>2901</v>
      </c>
      <c r="F4097" t="s">
        <v>2901</v>
      </c>
      <c r="G4097" s="1">
        <v>44207</v>
      </c>
      <c r="H4097" s="1">
        <v>44207</v>
      </c>
      <c r="I4097" s="1">
        <v>44572</v>
      </c>
      <c r="J4097" s="955" t="s">
        <v>21300</v>
      </c>
      <c r="K4097" t="s">
        <v>21301</v>
      </c>
      <c r="L4097" t="s">
        <v>21302</v>
      </c>
      <c r="M4097" t="s">
        <v>21300</v>
      </c>
      <c r="N4097" t="s">
        <v>21302</v>
      </c>
    </row>
    <row r="4098" spans="1:14" x14ac:dyDescent="0.25">
      <c r="A4098" s="3">
        <v>4095</v>
      </c>
      <c r="B4098" t="s">
        <v>2899</v>
      </c>
      <c r="C4098" t="s">
        <v>2899</v>
      </c>
      <c r="D4098" t="s">
        <v>2900</v>
      </c>
      <c r="E4098" t="s">
        <v>2901</v>
      </c>
      <c r="F4098" t="s">
        <v>2901</v>
      </c>
      <c r="G4098" s="1">
        <v>44207</v>
      </c>
      <c r="H4098" s="1">
        <v>44207</v>
      </c>
      <c r="I4098" s="1">
        <v>44572</v>
      </c>
      <c r="J4098" s="955" t="s">
        <v>21303</v>
      </c>
      <c r="K4098" t="s">
        <v>21304</v>
      </c>
      <c r="L4098" t="s">
        <v>21305</v>
      </c>
      <c r="M4098" t="s">
        <v>21303</v>
      </c>
      <c r="N4098" t="s">
        <v>21305</v>
      </c>
    </row>
    <row r="4099" spans="1:14" x14ac:dyDescent="0.25">
      <c r="A4099" s="3">
        <v>4096</v>
      </c>
      <c r="B4099" t="s">
        <v>2899</v>
      </c>
      <c r="C4099" t="s">
        <v>2899</v>
      </c>
      <c r="D4099" t="s">
        <v>2900</v>
      </c>
      <c r="E4099" t="s">
        <v>2901</v>
      </c>
      <c r="F4099" t="s">
        <v>2901</v>
      </c>
      <c r="G4099" s="1">
        <v>44207</v>
      </c>
      <c r="H4099" s="1">
        <v>44207</v>
      </c>
      <c r="I4099" s="1">
        <v>44572</v>
      </c>
      <c r="J4099" s="955" t="s">
        <v>21303</v>
      </c>
      <c r="K4099" t="s">
        <v>21304</v>
      </c>
      <c r="L4099" t="s">
        <v>21305</v>
      </c>
      <c r="M4099" t="s">
        <v>21303</v>
      </c>
      <c r="N4099" t="s">
        <v>21305</v>
      </c>
    </row>
    <row r="4100" spans="1:14" x14ac:dyDescent="0.25">
      <c r="A4100" s="3">
        <v>4097</v>
      </c>
      <c r="B4100" t="s">
        <v>2899</v>
      </c>
      <c r="C4100" t="s">
        <v>2899</v>
      </c>
      <c r="D4100" t="s">
        <v>2900</v>
      </c>
      <c r="E4100" t="s">
        <v>2901</v>
      </c>
      <c r="F4100" t="s">
        <v>2901</v>
      </c>
      <c r="G4100" s="1">
        <v>44207</v>
      </c>
      <c r="H4100" s="1">
        <v>44207</v>
      </c>
      <c r="I4100" s="1">
        <v>44572</v>
      </c>
      <c r="J4100" s="966" t="s">
        <v>21303</v>
      </c>
      <c r="K4100" t="s">
        <v>21304</v>
      </c>
      <c r="L4100" t="s">
        <v>21305</v>
      </c>
      <c r="M4100" t="s">
        <v>21303</v>
      </c>
      <c r="N4100" t="s">
        <v>21305</v>
      </c>
    </row>
    <row r="4101" spans="1:14" x14ac:dyDescent="0.25">
      <c r="A4101" s="3">
        <v>4098</v>
      </c>
      <c r="B4101" t="s">
        <v>2899</v>
      </c>
      <c r="C4101" t="s">
        <v>2899</v>
      </c>
      <c r="D4101" t="s">
        <v>2900</v>
      </c>
      <c r="E4101" t="s">
        <v>2901</v>
      </c>
      <c r="F4101" t="s">
        <v>2901</v>
      </c>
      <c r="G4101" s="1">
        <v>44207</v>
      </c>
      <c r="H4101" s="1">
        <v>44207</v>
      </c>
      <c r="I4101" s="1">
        <v>44572</v>
      </c>
      <c r="J4101" s="966" t="s">
        <v>21306</v>
      </c>
      <c r="K4101" t="s">
        <v>21307</v>
      </c>
      <c r="L4101" t="s">
        <v>21308</v>
      </c>
      <c r="M4101" t="s">
        <v>21306</v>
      </c>
      <c r="N4101" t="s">
        <v>21308</v>
      </c>
    </row>
    <row r="4102" spans="1:14" x14ac:dyDescent="0.25">
      <c r="A4102" s="3">
        <v>4099</v>
      </c>
      <c r="B4102" t="s">
        <v>2899</v>
      </c>
      <c r="C4102" t="s">
        <v>2899</v>
      </c>
      <c r="D4102" t="s">
        <v>2900</v>
      </c>
      <c r="E4102" t="s">
        <v>2901</v>
      </c>
      <c r="F4102" t="s">
        <v>2901</v>
      </c>
      <c r="G4102" s="1">
        <v>44207</v>
      </c>
      <c r="H4102" s="1">
        <v>44207</v>
      </c>
      <c r="I4102" s="1">
        <v>44572</v>
      </c>
      <c r="J4102" s="966" t="s">
        <v>21306</v>
      </c>
      <c r="K4102" t="s">
        <v>21307</v>
      </c>
      <c r="L4102" t="s">
        <v>21308</v>
      </c>
      <c r="M4102" t="s">
        <v>21306</v>
      </c>
      <c r="N4102" t="s">
        <v>21308</v>
      </c>
    </row>
    <row r="4103" spans="1:14" x14ac:dyDescent="0.25">
      <c r="A4103" s="3">
        <v>4100</v>
      </c>
      <c r="B4103" t="s">
        <v>2899</v>
      </c>
      <c r="C4103" t="s">
        <v>2899</v>
      </c>
      <c r="D4103" t="s">
        <v>2900</v>
      </c>
      <c r="E4103" t="s">
        <v>2901</v>
      </c>
      <c r="F4103" t="s">
        <v>2901</v>
      </c>
      <c r="G4103" s="1">
        <v>44207</v>
      </c>
      <c r="H4103" s="1">
        <v>44207</v>
      </c>
      <c r="I4103" s="1">
        <v>44572</v>
      </c>
      <c r="J4103" s="966" t="s">
        <v>21306</v>
      </c>
      <c r="K4103" t="s">
        <v>21307</v>
      </c>
      <c r="L4103" t="s">
        <v>21308</v>
      </c>
      <c r="M4103" t="s">
        <v>21306</v>
      </c>
      <c r="N4103" t="s">
        <v>21308</v>
      </c>
    </row>
    <row r="4104" spans="1:14" x14ac:dyDescent="0.25">
      <c r="A4104" s="3">
        <v>4101</v>
      </c>
      <c r="B4104" t="s">
        <v>2899</v>
      </c>
      <c r="C4104" t="s">
        <v>2899</v>
      </c>
      <c r="D4104" t="s">
        <v>2900</v>
      </c>
      <c r="E4104" t="s">
        <v>2901</v>
      </c>
      <c r="F4104" t="s">
        <v>2901</v>
      </c>
      <c r="G4104" s="1">
        <v>44207</v>
      </c>
      <c r="H4104" s="1">
        <v>44207</v>
      </c>
      <c r="I4104" s="1">
        <v>44572</v>
      </c>
      <c r="J4104" s="966" t="s">
        <v>21309</v>
      </c>
      <c r="K4104" t="s">
        <v>21310</v>
      </c>
      <c r="L4104" t="s">
        <v>21311</v>
      </c>
      <c r="M4104" t="s">
        <v>21309</v>
      </c>
      <c r="N4104" t="s">
        <v>21311</v>
      </c>
    </row>
    <row r="4105" spans="1:14" x14ac:dyDescent="0.25">
      <c r="A4105" s="3">
        <v>4102</v>
      </c>
      <c r="B4105" t="s">
        <v>2899</v>
      </c>
      <c r="C4105" t="s">
        <v>2899</v>
      </c>
      <c r="D4105" t="s">
        <v>2900</v>
      </c>
      <c r="E4105" t="s">
        <v>2901</v>
      </c>
      <c r="F4105" t="s">
        <v>2901</v>
      </c>
      <c r="G4105" s="1">
        <v>44207</v>
      </c>
      <c r="H4105" s="1">
        <v>44207</v>
      </c>
      <c r="I4105" s="1">
        <v>44572</v>
      </c>
      <c r="J4105" s="966" t="s">
        <v>21309</v>
      </c>
      <c r="K4105" t="s">
        <v>21310</v>
      </c>
      <c r="L4105" t="s">
        <v>21311</v>
      </c>
      <c r="M4105" t="s">
        <v>21309</v>
      </c>
      <c r="N4105" t="s">
        <v>21311</v>
      </c>
    </row>
    <row r="4106" spans="1:14" x14ac:dyDescent="0.25">
      <c r="A4106" s="3">
        <v>4103</v>
      </c>
      <c r="B4106" t="s">
        <v>2899</v>
      </c>
      <c r="C4106" t="s">
        <v>2899</v>
      </c>
      <c r="D4106" t="s">
        <v>2900</v>
      </c>
      <c r="E4106" t="s">
        <v>2901</v>
      </c>
      <c r="F4106" t="s">
        <v>2901</v>
      </c>
      <c r="G4106" s="1">
        <v>44207</v>
      </c>
      <c r="H4106" s="1">
        <v>44207</v>
      </c>
      <c r="I4106" s="1">
        <v>44572</v>
      </c>
      <c r="J4106" s="966" t="s">
        <v>21309</v>
      </c>
      <c r="K4106" t="s">
        <v>21310</v>
      </c>
      <c r="L4106" t="s">
        <v>21311</v>
      </c>
      <c r="M4106" t="s">
        <v>21309</v>
      </c>
      <c r="N4106" t="s">
        <v>21311</v>
      </c>
    </row>
    <row r="4107" spans="1:14" x14ac:dyDescent="0.25">
      <c r="A4107" s="3">
        <v>4104</v>
      </c>
      <c r="B4107" t="s">
        <v>2899</v>
      </c>
      <c r="C4107" t="s">
        <v>2899</v>
      </c>
      <c r="D4107" t="s">
        <v>2900</v>
      </c>
      <c r="E4107" t="s">
        <v>2901</v>
      </c>
      <c r="F4107" t="s">
        <v>2901</v>
      </c>
      <c r="G4107" s="1">
        <v>44207</v>
      </c>
      <c r="H4107" s="1">
        <v>44207</v>
      </c>
      <c r="I4107" s="1">
        <v>44572</v>
      </c>
      <c r="J4107" s="966" t="s">
        <v>21312</v>
      </c>
      <c r="K4107" t="s">
        <v>21313</v>
      </c>
      <c r="L4107" t="s">
        <v>21314</v>
      </c>
      <c r="M4107" t="s">
        <v>21312</v>
      </c>
      <c r="N4107" t="s">
        <v>21314</v>
      </c>
    </row>
    <row r="4108" spans="1:14" x14ac:dyDescent="0.25">
      <c r="A4108" s="3">
        <v>4105</v>
      </c>
      <c r="B4108" t="s">
        <v>2899</v>
      </c>
      <c r="C4108" t="s">
        <v>2899</v>
      </c>
      <c r="D4108" t="s">
        <v>2900</v>
      </c>
      <c r="E4108" t="s">
        <v>2901</v>
      </c>
      <c r="F4108" t="s">
        <v>2901</v>
      </c>
      <c r="G4108" s="1">
        <v>44207</v>
      </c>
      <c r="H4108" s="1">
        <v>44207</v>
      </c>
      <c r="I4108" s="1">
        <v>44572</v>
      </c>
      <c r="J4108" s="966" t="s">
        <v>21312</v>
      </c>
      <c r="K4108" t="s">
        <v>21313</v>
      </c>
      <c r="L4108" t="s">
        <v>21314</v>
      </c>
      <c r="M4108" t="s">
        <v>21312</v>
      </c>
      <c r="N4108" t="s">
        <v>21314</v>
      </c>
    </row>
    <row r="4109" spans="1:14" x14ac:dyDescent="0.25">
      <c r="A4109" s="3">
        <v>4106</v>
      </c>
      <c r="B4109" t="s">
        <v>2899</v>
      </c>
      <c r="C4109" t="s">
        <v>2899</v>
      </c>
      <c r="D4109" t="s">
        <v>2900</v>
      </c>
      <c r="E4109" t="s">
        <v>2901</v>
      </c>
      <c r="F4109" t="s">
        <v>2901</v>
      </c>
      <c r="G4109" s="1">
        <v>44207</v>
      </c>
      <c r="H4109" s="1">
        <v>44207</v>
      </c>
      <c r="I4109" s="1">
        <v>44572</v>
      </c>
      <c r="J4109" s="966" t="s">
        <v>21312</v>
      </c>
      <c r="K4109" t="s">
        <v>21313</v>
      </c>
      <c r="L4109" t="s">
        <v>21314</v>
      </c>
      <c r="M4109" t="s">
        <v>21312</v>
      </c>
      <c r="N4109" t="s">
        <v>21314</v>
      </c>
    </row>
    <row r="4110" spans="1:14" x14ac:dyDescent="0.25">
      <c r="A4110" s="3">
        <v>4107</v>
      </c>
      <c r="B4110" t="s">
        <v>2899</v>
      </c>
      <c r="C4110" t="s">
        <v>2899</v>
      </c>
      <c r="D4110" t="s">
        <v>2900</v>
      </c>
      <c r="E4110" t="s">
        <v>2901</v>
      </c>
      <c r="F4110" t="s">
        <v>2901</v>
      </c>
      <c r="G4110" s="1">
        <v>44207</v>
      </c>
      <c r="H4110" s="1">
        <v>44207</v>
      </c>
      <c r="I4110" s="1">
        <v>44572</v>
      </c>
      <c r="J4110" s="966" t="s">
        <v>19451</v>
      </c>
      <c r="K4110" t="s">
        <v>22316</v>
      </c>
      <c r="L4110" t="s">
        <v>19453</v>
      </c>
      <c r="M4110" t="s">
        <v>19451</v>
      </c>
      <c r="N4110" t="s">
        <v>19453</v>
      </c>
    </row>
    <row r="4111" spans="1:14" x14ac:dyDescent="0.25">
      <c r="A4111" s="3">
        <v>4108</v>
      </c>
      <c r="B4111" t="s">
        <v>2899</v>
      </c>
      <c r="C4111" t="s">
        <v>2899</v>
      </c>
      <c r="D4111" t="s">
        <v>2900</v>
      </c>
      <c r="E4111" t="s">
        <v>2901</v>
      </c>
      <c r="F4111" t="s">
        <v>2901</v>
      </c>
      <c r="G4111" s="1">
        <v>44207</v>
      </c>
      <c r="H4111" s="1">
        <v>44207</v>
      </c>
      <c r="I4111" s="1">
        <v>44572</v>
      </c>
      <c r="J4111" s="966" t="s">
        <v>19322</v>
      </c>
      <c r="K4111" t="s">
        <v>19323</v>
      </c>
      <c r="L4111" t="s">
        <v>19324</v>
      </c>
      <c r="M4111" t="s">
        <v>19322</v>
      </c>
      <c r="N4111" t="s">
        <v>19324</v>
      </c>
    </row>
    <row r="4112" spans="1:14" x14ac:dyDescent="0.25">
      <c r="A4112" s="3">
        <v>4109</v>
      </c>
      <c r="B4112" t="s">
        <v>2899</v>
      </c>
      <c r="C4112" t="s">
        <v>2899</v>
      </c>
      <c r="D4112" t="s">
        <v>2900</v>
      </c>
      <c r="E4112" t="s">
        <v>2901</v>
      </c>
      <c r="F4112" t="s">
        <v>2901</v>
      </c>
      <c r="G4112" s="1">
        <v>44207</v>
      </c>
      <c r="H4112" s="1">
        <v>44207</v>
      </c>
      <c r="I4112" s="1">
        <v>44572</v>
      </c>
      <c r="J4112" s="966" t="s">
        <v>19322</v>
      </c>
      <c r="K4112" t="s">
        <v>19323</v>
      </c>
      <c r="L4112" t="s">
        <v>19324</v>
      </c>
      <c r="M4112" t="s">
        <v>19322</v>
      </c>
      <c r="N4112" t="s">
        <v>19324</v>
      </c>
    </row>
    <row r="4113" spans="1:14" x14ac:dyDescent="0.25">
      <c r="A4113" s="3">
        <v>4110</v>
      </c>
      <c r="B4113" t="s">
        <v>2899</v>
      </c>
      <c r="C4113" t="s">
        <v>2899</v>
      </c>
      <c r="D4113" t="s">
        <v>2900</v>
      </c>
      <c r="E4113" t="s">
        <v>2901</v>
      </c>
      <c r="F4113" t="s">
        <v>2901</v>
      </c>
      <c r="G4113" s="1">
        <v>44207</v>
      </c>
      <c r="H4113" s="1">
        <v>44207</v>
      </c>
      <c r="I4113" s="1">
        <v>44572</v>
      </c>
      <c r="J4113" s="966" t="s">
        <v>19322</v>
      </c>
      <c r="K4113" t="s">
        <v>19323</v>
      </c>
      <c r="L4113" t="s">
        <v>19324</v>
      </c>
      <c r="M4113" t="s">
        <v>19322</v>
      </c>
      <c r="N4113" t="s">
        <v>19324</v>
      </c>
    </row>
    <row r="4114" spans="1:14" x14ac:dyDescent="0.25">
      <c r="A4114" s="3">
        <v>4111</v>
      </c>
      <c r="B4114" t="s">
        <v>2899</v>
      </c>
      <c r="C4114" t="s">
        <v>2899</v>
      </c>
      <c r="D4114" t="s">
        <v>2900</v>
      </c>
      <c r="E4114" t="s">
        <v>2901</v>
      </c>
      <c r="F4114" t="s">
        <v>2901</v>
      </c>
      <c r="G4114" s="1">
        <v>44207</v>
      </c>
      <c r="H4114" s="1">
        <v>44207</v>
      </c>
      <c r="I4114" s="1">
        <v>44572</v>
      </c>
      <c r="J4114" s="966" t="s">
        <v>19325</v>
      </c>
      <c r="K4114" t="s">
        <v>19326</v>
      </c>
      <c r="L4114" t="s">
        <v>19327</v>
      </c>
      <c r="M4114" t="s">
        <v>19325</v>
      </c>
      <c r="N4114" t="s">
        <v>19327</v>
      </c>
    </row>
    <row r="4115" spans="1:14" x14ac:dyDescent="0.25">
      <c r="A4115" s="3">
        <v>4112</v>
      </c>
      <c r="B4115" t="s">
        <v>2899</v>
      </c>
      <c r="C4115" t="s">
        <v>2899</v>
      </c>
      <c r="D4115" t="s">
        <v>2900</v>
      </c>
      <c r="E4115" t="s">
        <v>2901</v>
      </c>
      <c r="F4115" t="s">
        <v>2901</v>
      </c>
      <c r="G4115" s="1">
        <v>44207</v>
      </c>
      <c r="H4115" s="1">
        <v>44207</v>
      </c>
      <c r="I4115" s="1">
        <v>44572</v>
      </c>
      <c r="J4115" s="966" t="s">
        <v>19325</v>
      </c>
      <c r="K4115" t="s">
        <v>19326</v>
      </c>
      <c r="L4115" t="s">
        <v>19327</v>
      </c>
      <c r="M4115" t="s">
        <v>19325</v>
      </c>
      <c r="N4115" t="s">
        <v>19327</v>
      </c>
    </row>
    <row r="4116" spans="1:14" x14ac:dyDescent="0.25">
      <c r="A4116" s="3">
        <v>4113</v>
      </c>
      <c r="B4116" t="s">
        <v>2899</v>
      </c>
      <c r="C4116" t="s">
        <v>2899</v>
      </c>
      <c r="D4116" t="s">
        <v>2900</v>
      </c>
      <c r="E4116" t="s">
        <v>2901</v>
      </c>
      <c r="F4116" t="s">
        <v>2901</v>
      </c>
      <c r="G4116" s="1">
        <v>44207</v>
      </c>
      <c r="H4116" s="1">
        <v>44207</v>
      </c>
      <c r="I4116" s="1">
        <v>44572</v>
      </c>
      <c r="J4116" s="966" t="s">
        <v>19325</v>
      </c>
      <c r="K4116" t="s">
        <v>19326</v>
      </c>
      <c r="L4116" t="s">
        <v>19327</v>
      </c>
      <c r="M4116" t="s">
        <v>19325</v>
      </c>
      <c r="N4116" t="s">
        <v>19327</v>
      </c>
    </row>
    <row r="4117" spans="1:14" x14ac:dyDescent="0.25">
      <c r="A4117" s="3">
        <v>4114</v>
      </c>
      <c r="B4117" t="s">
        <v>2899</v>
      </c>
      <c r="C4117" t="s">
        <v>2899</v>
      </c>
      <c r="D4117" t="s">
        <v>2900</v>
      </c>
      <c r="E4117" t="s">
        <v>2901</v>
      </c>
      <c r="F4117" t="s">
        <v>2901</v>
      </c>
      <c r="G4117" s="1">
        <v>44207</v>
      </c>
      <c r="H4117" s="1">
        <v>44207</v>
      </c>
      <c r="I4117" s="1">
        <v>44572</v>
      </c>
      <c r="J4117" s="966" t="s">
        <v>19215</v>
      </c>
      <c r="K4117" t="s">
        <v>19216</v>
      </c>
      <c r="L4117" t="s">
        <v>19217</v>
      </c>
      <c r="M4117" t="s">
        <v>19215</v>
      </c>
      <c r="N4117" t="s">
        <v>19217</v>
      </c>
    </row>
    <row r="4118" spans="1:14" x14ac:dyDescent="0.25">
      <c r="A4118" s="3">
        <v>4115</v>
      </c>
      <c r="B4118" t="s">
        <v>2899</v>
      </c>
      <c r="C4118" t="s">
        <v>2899</v>
      </c>
      <c r="D4118" t="s">
        <v>2900</v>
      </c>
      <c r="E4118" t="s">
        <v>2901</v>
      </c>
      <c r="F4118" t="s">
        <v>2901</v>
      </c>
      <c r="G4118" s="1">
        <v>44207</v>
      </c>
      <c r="H4118" s="1">
        <v>44207</v>
      </c>
      <c r="I4118" s="1">
        <v>44572</v>
      </c>
      <c r="J4118" s="966" t="s">
        <v>19215</v>
      </c>
      <c r="K4118" t="s">
        <v>19216</v>
      </c>
      <c r="L4118" t="s">
        <v>19217</v>
      </c>
      <c r="M4118" t="s">
        <v>19215</v>
      </c>
      <c r="N4118" t="s">
        <v>19217</v>
      </c>
    </row>
    <row r="4119" spans="1:14" x14ac:dyDescent="0.25">
      <c r="A4119" s="3">
        <v>4116</v>
      </c>
      <c r="B4119" t="s">
        <v>2899</v>
      </c>
      <c r="C4119" t="s">
        <v>2899</v>
      </c>
      <c r="D4119" t="s">
        <v>2900</v>
      </c>
      <c r="E4119" t="s">
        <v>2901</v>
      </c>
      <c r="F4119" t="s">
        <v>2901</v>
      </c>
      <c r="G4119" s="1">
        <v>44207</v>
      </c>
      <c r="H4119" s="1">
        <v>44207</v>
      </c>
      <c r="I4119" s="1">
        <v>44572</v>
      </c>
      <c r="J4119" s="966" t="s">
        <v>19215</v>
      </c>
      <c r="K4119" t="s">
        <v>19216</v>
      </c>
      <c r="L4119" t="s">
        <v>19217</v>
      </c>
      <c r="M4119" t="s">
        <v>19215</v>
      </c>
      <c r="N4119" t="s">
        <v>19217</v>
      </c>
    </row>
    <row r="4120" spans="1:14" x14ac:dyDescent="0.25">
      <c r="A4120" s="3">
        <v>4117</v>
      </c>
      <c r="B4120" t="s">
        <v>2899</v>
      </c>
      <c r="C4120" t="s">
        <v>2899</v>
      </c>
      <c r="D4120" t="s">
        <v>2900</v>
      </c>
      <c r="E4120" t="s">
        <v>2901</v>
      </c>
      <c r="F4120" t="s">
        <v>2901</v>
      </c>
      <c r="G4120" s="1">
        <v>44207</v>
      </c>
      <c r="H4120" s="1">
        <v>44207</v>
      </c>
      <c r="I4120" s="1">
        <v>44572</v>
      </c>
      <c r="J4120" s="966" t="s">
        <v>19227</v>
      </c>
      <c r="K4120" t="s">
        <v>19228</v>
      </c>
      <c r="L4120" t="s">
        <v>19229</v>
      </c>
      <c r="M4120" t="s">
        <v>19227</v>
      </c>
      <c r="N4120" t="s">
        <v>19229</v>
      </c>
    </row>
    <row r="4121" spans="1:14" x14ac:dyDescent="0.25">
      <c r="A4121" s="3">
        <v>4118</v>
      </c>
      <c r="B4121" t="s">
        <v>2899</v>
      </c>
      <c r="C4121" t="s">
        <v>2899</v>
      </c>
      <c r="D4121" t="s">
        <v>2900</v>
      </c>
      <c r="E4121" t="s">
        <v>2901</v>
      </c>
      <c r="F4121" t="s">
        <v>2901</v>
      </c>
      <c r="G4121" s="1">
        <v>44207</v>
      </c>
      <c r="H4121" s="1">
        <v>44207</v>
      </c>
      <c r="I4121" s="1">
        <v>44572</v>
      </c>
      <c r="J4121" s="966" t="s">
        <v>19227</v>
      </c>
      <c r="K4121" t="s">
        <v>19228</v>
      </c>
      <c r="L4121" t="s">
        <v>19229</v>
      </c>
      <c r="M4121" t="s">
        <v>19227</v>
      </c>
      <c r="N4121" t="s">
        <v>19229</v>
      </c>
    </row>
    <row r="4122" spans="1:14" x14ac:dyDescent="0.25">
      <c r="A4122" s="3">
        <v>4119</v>
      </c>
      <c r="B4122" t="s">
        <v>2899</v>
      </c>
      <c r="C4122" t="s">
        <v>2899</v>
      </c>
      <c r="D4122" t="s">
        <v>2900</v>
      </c>
      <c r="E4122" t="s">
        <v>2901</v>
      </c>
      <c r="F4122" t="s">
        <v>2901</v>
      </c>
      <c r="G4122" s="1">
        <v>44207</v>
      </c>
      <c r="H4122" s="1">
        <v>44207</v>
      </c>
      <c r="I4122" s="1">
        <v>44572</v>
      </c>
      <c r="J4122" s="966" t="s">
        <v>19227</v>
      </c>
      <c r="K4122" t="s">
        <v>19228</v>
      </c>
      <c r="L4122" t="s">
        <v>19229</v>
      </c>
      <c r="M4122" t="s">
        <v>19227</v>
      </c>
      <c r="N4122" t="s">
        <v>19229</v>
      </c>
    </row>
    <row r="4123" spans="1:14" x14ac:dyDescent="0.25">
      <c r="A4123" s="3">
        <v>4120</v>
      </c>
      <c r="B4123" t="s">
        <v>2899</v>
      </c>
      <c r="C4123" t="s">
        <v>2899</v>
      </c>
      <c r="D4123" t="s">
        <v>2900</v>
      </c>
      <c r="E4123" t="s">
        <v>2901</v>
      </c>
      <c r="F4123" t="s">
        <v>2901</v>
      </c>
      <c r="G4123" s="1">
        <v>44207</v>
      </c>
      <c r="H4123" s="1">
        <v>44207</v>
      </c>
      <c r="I4123" s="1">
        <v>44572</v>
      </c>
      <c r="J4123" s="966" t="s">
        <v>19221</v>
      </c>
      <c r="K4123" t="s">
        <v>19222</v>
      </c>
      <c r="L4123" t="s">
        <v>19223</v>
      </c>
      <c r="M4123" t="s">
        <v>19221</v>
      </c>
      <c r="N4123" t="s">
        <v>19223</v>
      </c>
    </row>
    <row r="4124" spans="1:14" x14ac:dyDescent="0.25">
      <c r="A4124" s="3">
        <v>4121</v>
      </c>
      <c r="B4124" t="s">
        <v>2899</v>
      </c>
      <c r="C4124" t="s">
        <v>2899</v>
      </c>
      <c r="D4124" t="s">
        <v>2900</v>
      </c>
      <c r="E4124" t="s">
        <v>2901</v>
      </c>
      <c r="F4124" t="s">
        <v>2901</v>
      </c>
      <c r="G4124" s="1">
        <v>44207</v>
      </c>
      <c r="H4124" s="1">
        <v>44207</v>
      </c>
      <c r="I4124" s="1">
        <v>44572</v>
      </c>
      <c r="J4124" s="966" t="s">
        <v>19221</v>
      </c>
      <c r="K4124" t="s">
        <v>19222</v>
      </c>
      <c r="L4124" t="s">
        <v>19223</v>
      </c>
      <c r="M4124" t="s">
        <v>19221</v>
      </c>
      <c r="N4124" t="s">
        <v>19223</v>
      </c>
    </row>
    <row r="4125" spans="1:14" x14ac:dyDescent="0.25">
      <c r="A4125" s="3">
        <v>4122</v>
      </c>
      <c r="B4125" t="s">
        <v>2899</v>
      </c>
      <c r="C4125" t="s">
        <v>2899</v>
      </c>
      <c r="D4125" t="s">
        <v>2900</v>
      </c>
      <c r="E4125" t="s">
        <v>2901</v>
      </c>
      <c r="F4125" t="s">
        <v>2901</v>
      </c>
      <c r="G4125" s="1">
        <v>44207</v>
      </c>
      <c r="H4125" s="1">
        <v>44207</v>
      </c>
      <c r="I4125" s="1">
        <v>44572</v>
      </c>
      <c r="J4125" s="966" t="s">
        <v>19221</v>
      </c>
      <c r="K4125" t="s">
        <v>19222</v>
      </c>
      <c r="L4125" t="s">
        <v>19223</v>
      </c>
      <c r="M4125" t="s">
        <v>19221</v>
      </c>
      <c r="N4125" t="s">
        <v>19223</v>
      </c>
    </row>
    <row r="4126" spans="1:14" x14ac:dyDescent="0.25">
      <c r="A4126" s="3">
        <v>4123</v>
      </c>
      <c r="B4126" t="s">
        <v>2899</v>
      </c>
      <c r="C4126" t="s">
        <v>2899</v>
      </c>
      <c r="D4126" t="s">
        <v>2900</v>
      </c>
      <c r="E4126" t="s">
        <v>2901</v>
      </c>
      <c r="F4126" t="s">
        <v>2901</v>
      </c>
      <c r="G4126" s="1">
        <v>44207</v>
      </c>
      <c r="H4126" s="1">
        <v>44207</v>
      </c>
      <c r="I4126" s="1">
        <v>44572</v>
      </c>
      <c r="J4126" s="966" t="s">
        <v>19224</v>
      </c>
      <c r="K4126" t="s">
        <v>19225</v>
      </c>
      <c r="L4126" t="s">
        <v>19226</v>
      </c>
      <c r="M4126" t="s">
        <v>19224</v>
      </c>
      <c r="N4126" t="s">
        <v>19226</v>
      </c>
    </row>
    <row r="4127" spans="1:14" x14ac:dyDescent="0.25">
      <c r="A4127" s="3">
        <v>4124</v>
      </c>
      <c r="B4127" t="s">
        <v>2899</v>
      </c>
      <c r="C4127" t="s">
        <v>2899</v>
      </c>
      <c r="D4127" t="s">
        <v>2900</v>
      </c>
      <c r="E4127" t="s">
        <v>2901</v>
      </c>
      <c r="F4127" t="s">
        <v>2901</v>
      </c>
      <c r="G4127" s="1">
        <v>44207</v>
      </c>
      <c r="H4127" s="1">
        <v>44207</v>
      </c>
      <c r="I4127" s="1">
        <v>44572</v>
      </c>
      <c r="J4127" s="966" t="s">
        <v>19224</v>
      </c>
      <c r="K4127" t="s">
        <v>19225</v>
      </c>
      <c r="L4127" t="s">
        <v>19226</v>
      </c>
      <c r="M4127" t="s">
        <v>19224</v>
      </c>
      <c r="N4127" t="s">
        <v>19226</v>
      </c>
    </row>
    <row r="4128" spans="1:14" x14ac:dyDescent="0.25">
      <c r="A4128" s="3">
        <v>4125</v>
      </c>
      <c r="B4128" t="s">
        <v>2899</v>
      </c>
      <c r="C4128" t="s">
        <v>2899</v>
      </c>
      <c r="D4128" t="s">
        <v>2900</v>
      </c>
      <c r="E4128" t="s">
        <v>2901</v>
      </c>
      <c r="F4128" t="s">
        <v>2901</v>
      </c>
      <c r="G4128" s="1">
        <v>44207</v>
      </c>
      <c r="H4128" s="1">
        <v>44207</v>
      </c>
      <c r="I4128" s="1">
        <v>44572</v>
      </c>
      <c r="J4128" s="966" t="s">
        <v>19224</v>
      </c>
      <c r="K4128" t="s">
        <v>19225</v>
      </c>
      <c r="L4128" t="s">
        <v>19226</v>
      </c>
      <c r="M4128" t="s">
        <v>19224</v>
      </c>
      <c r="N4128" t="s">
        <v>19226</v>
      </c>
    </row>
    <row r="4129" spans="1:14" x14ac:dyDescent="0.25">
      <c r="A4129" s="3">
        <v>4126</v>
      </c>
      <c r="B4129" t="s">
        <v>2899</v>
      </c>
      <c r="C4129" t="s">
        <v>2899</v>
      </c>
      <c r="D4129" t="s">
        <v>2900</v>
      </c>
      <c r="E4129" t="s">
        <v>2901</v>
      </c>
      <c r="F4129" t="s">
        <v>2901</v>
      </c>
      <c r="G4129" s="1">
        <v>44207</v>
      </c>
      <c r="H4129" s="1">
        <v>44207</v>
      </c>
      <c r="I4129" s="1">
        <v>44572</v>
      </c>
      <c r="J4129" s="966" t="s">
        <v>19294</v>
      </c>
      <c r="K4129" t="s">
        <v>19295</v>
      </c>
      <c r="L4129" t="s">
        <v>19296</v>
      </c>
      <c r="M4129" t="s">
        <v>19294</v>
      </c>
      <c r="N4129" t="s">
        <v>19296</v>
      </c>
    </row>
    <row r="4130" spans="1:14" x14ac:dyDescent="0.25">
      <c r="A4130" s="3">
        <v>4127</v>
      </c>
      <c r="B4130" t="s">
        <v>2899</v>
      </c>
      <c r="C4130" t="s">
        <v>2899</v>
      </c>
      <c r="D4130" t="s">
        <v>2900</v>
      </c>
      <c r="E4130" t="s">
        <v>2901</v>
      </c>
      <c r="F4130" t="s">
        <v>2901</v>
      </c>
      <c r="G4130" s="1">
        <v>44207</v>
      </c>
      <c r="H4130" s="1">
        <v>44207</v>
      </c>
      <c r="I4130" s="1">
        <v>44572</v>
      </c>
      <c r="J4130" s="966" t="s">
        <v>19294</v>
      </c>
      <c r="K4130" t="s">
        <v>19295</v>
      </c>
      <c r="L4130" t="s">
        <v>19296</v>
      </c>
      <c r="M4130" t="s">
        <v>19294</v>
      </c>
      <c r="N4130" t="s">
        <v>19296</v>
      </c>
    </row>
    <row r="4131" spans="1:14" x14ac:dyDescent="0.25">
      <c r="A4131" s="3">
        <v>4128</v>
      </c>
      <c r="B4131" t="s">
        <v>2899</v>
      </c>
      <c r="C4131" t="s">
        <v>2899</v>
      </c>
      <c r="D4131" t="s">
        <v>2900</v>
      </c>
      <c r="E4131" t="s">
        <v>2901</v>
      </c>
      <c r="F4131" t="s">
        <v>2901</v>
      </c>
      <c r="G4131" s="1">
        <v>44207</v>
      </c>
      <c r="H4131" s="1">
        <v>44207</v>
      </c>
      <c r="I4131" s="1">
        <v>44572</v>
      </c>
      <c r="J4131" s="966" t="s">
        <v>19294</v>
      </c>
      <c r="K4131" t="s">
        <v>19295</v>
      </c>
      <c r="L4131" t="s">
        <v>19296</v>
      </c>
      <c r="M4131" t="s">
        <v>19294</v>
      </c>
      <c r="N4131" t="s">
        <v>19296</v>
      </c>
    </row>
    <row r="4132" spans="1:14" x14ac:dyDescent="0.25">
      <c r="A4132" s="3">
        <v>4129</v>
      </c>
      <c r="B4132" t="s">
        <v>2899</v>
      </c>
      <c r="C4132" t="s">
        <v>2899</v>
      </c>
      <c r="D4132" t="s">
        <v>2900</v>
      </c>
      <c r="E4132" t="s">
        <v>2901</v>
      </c>
      <c r="F4132" t="s">
        <v>2901</v>
      </c>
      <c r="G4132" s="1">
        <v>44207</v>
      </c>
      <c r="H4132" s="1">
        <v>44207</v>
      </c>
      <c r="I4132" s="1">
        <v>44572</v>
      </c>
      <c r="J4132" s="966" t="s">
        <v>18953</v>
      </c>
      <c r="K4132" t="s">
        <v>18954</v>
      </c>
      <c r="L4132" t="s">
        <v>18955</v>
      </c>
      <c r="M4132" t="s">
        <v>18953</v>
      </c>
      <c r="N4132" t="s">
        <v>18955</v>
      </c>
    </row>
    <row r="4133" spans="1:14" x14ac:dyDescent="0.25">
      <c r="A4133" s="3">
        <v>4130</v>
      </c>
      <c r="B4133" t="s">
        <v>2899</v>
      </c>
      <c r="C4133" t="s">
        <v>2899</v>
      </c>
      <c r="D4133" t="s">
        <v>2900</v>
      </c>
      <c r="E4133" t="s">
        <v>2901</v>
      </c>
      <c r="F4133" t="s">
        <v>2901</v>
      </c>
      <c r="G4133" s="1">
        <v>44207</v>
      </c>
      <c r="H4133" s="1">
        <v>44207</v>
      </c>
      <c r="I4133" s="1">
        <v>44572</v>
      </c>
      <c r="J4133" s="966" t="s">
        <v>18953</v>
      </c>
      <c r="K4133" t="s">
        <v>18954</v>
      </c>
      <c r="L4133" t="s">
        <v>18955</v>
      </c>
      <c r="M4133" t="s">
        <v>18953</v>
      </c>
      <c r="N4133" t="s">
        <v>18955</v>
      </c>
    </row>
    <row r="4134" spans="1:14" x14ac:dyDescent="0.25">
      <c r="A4134" s="3">
        <v>4131</v>
      </c>
      <c r="B4134" t="s">
        <v>2899</v>
      </c>
      <c r="C4134" t="s">
        <v>2899</v>
      </c>
      <c r="D4134" t="s">
        <v>2900</v>
      </c>
      <c r="E4134" t="s">
        <v>2901</v>
      </c>
      <c r="F4134" t="s">
        <v>2901</v>
      </c>
      <c r="G4134" s="1">
        <v>44207</v>
      </c>
      <c r="H4134" s="1">
        <v>44207</v>
      </c>
      <c r="I4134" s="1">
        <v>44572</v>
      </c>
      <c r="J4134" s="966" t="s">
        <v>18953</v>
      </c>
      <c r="K4134" t="s">
        <v>18954</v>
      </c>
      <c r="L4134" t="s">
        <v>18955</v>
      </c>
      <c r="M4134" t="s">
        <v>18953</v>
      </c>
      <c r="N4134" t="s">
        <v>18955</v>
      </c>
    </row>
    <row r="4135" spans="1:14" x14ac:dyDescent="0.25">
      <c r="A4135" s="3">
        <v>4132</v>
      </c>
      <c r="B4135" t="s">
        <v>2899</v>
      </c>
      <c r="C4135" t="s">
        <v>2899</v>
      </c>
      <c r="D4135" t="s">
        <v>2900</v>
      </c>
      <c r="E4135" t="s">
        <v>2901</v>
      </c>
      <c r="F4135" t="s">
        <v>2901</v>
      </c>
      <c r="G4135" s="1">
        <v>44207</v>
      </c>
      <c r="H4135" s="1">
        <v>44207</v>
      </c>
      <c r="I4135" s="1">
        <v>44572</v>
      </c>
      <c r="J4135" s="966" t="s">
        <v>19170</v>
      </c>
      <c r="K4135" t="s">
        <v>19171</v>
      </c>
      <c r="L4135" t="s">
        <v>19172</v>
      </c>
      <c r="M4135" t="s">
        <v>19170</v>
      </c>
      <c r="N4135" t="s">
        <v>19172</v>
      </c>
    </row>
    <row r="4136" spans="1:14" x14ac:dyDescent="0.25">
      <c r="A4136" s="3">
        <v>4133</v>
      </c>
      <c r="B4136" t="s">
        <v>2899</v>
      </c>
      <c r="C4136" t="s">
        <v>2899</v>
      </c>
      <c r="D4136" t="s">
        <v>2900</v>
      </c>
      <c r="E4136" t="s">
        <v>2901</v>
      </c>
      <c r="F4136" t="s">
        <v>2901</v>
      </c>
      <c r="G4136" s="1">
        <v>44207</v>
      </c>
      <c r="H4136" s="1">
        <v>44207</v>
      </c>
      <c r="I4136" s="1">
        <v>44572</v>
      </c>
      <c r="J4136" s="966" t="s">
        <v>19170</v>
      </c>
      <c r="K4136" t="s">
        <v>19171</v>
      </c>
      <c r="L4136" t="s">
        <v>19172</v>
      </c>
      <c r="M4136" t="s">
        <v>19170</v>
      </c>
      <c r="N4136" t="s">
        <v>19172</v>
      </c>
    </row>
    <row r="4137" spans="1:14" x14ac:dyDescent="0.25">
      <c r="A4137" s="3">
        <v>4134</v>
      </c>
      <c r="B4137" t="s">
        <v>2899</v>
      </c>
      <c r="C4137" t="s">
        <v>2899</v>
      </c>
      <c r="D4137" t="s">
        <v>2900</v>
      </c>
      <c r="E4137" t="s">
        <v>2901</v>
      </c>
      <c r="F4137" t="s">
        <v>2901</v>
      </c>
      <c r="G4137" s="1">
        <v>44207</v>
      </c>
      <c r="H4137" s="1">
        <v>44207</v>
      </c>
      <c r="I4137" s="1">
        <v>44572</v>
      </c>
      <c r="J4137" s="966" t="s">
        <v>19170</v>
      </c>
      <c r="K4137" t="s">
        <v>19171</v>
      </c>
      <c r="L4137" t="s">
        <v>19172</v>
      </c>
      <c r="M4137" t="s">
        <v>19170</v>
      </c>
      <c r="N4137" t="s">
        <v>19172</v>
      </c>
    </row>
    <row r="4138" spans="1:14" x14ac:dyDescent="0.25">
      <c r="A4138" s="3">
        <v>4135</v>
      </c>
      <c r="B4138" t="s">
        <v>2899</v>
      </c>
      <c r="C4138" t="s">
        <v>2899</v>
      </c>
      <c r="D4138" t="s">
        <v>2900</v>
      </c>
      <c r="E4138" t="s">
        <v>2901</v>
      </c>
      <c r="F4138" t="s">
        <v>2901</v>
      </c>
      <c r="G4138" s="1">
        <v>44207</v>
      </c>
      <c r="H4138" s="1">
        <v>44207</v>
      </c>
      <c r="I4138" s="1">
        <v>44572</v>
      </c>
      <c r="J4138" s="966" t="s">
        <v>19155</v>
      </c>
      <c r="K4138" t="s">
        <v>19156</v>
      </c>
      <c r="L4138" t="s">
        <v>19157</v>
      </c>
      <c r="M4138" t="s">
        <v>19155</v>
      </c>
      <c r="N4138" t="s">
        <v>19157</v>
      </c>
    </row>
    <row r="4139" spans="1:14" x14ac:dyDescent="0.25">
      <c r="A4139" s="3">
        <v>4136</v>
      </c>
      <c r="B4139" t="s">
        <v>2899</v>
      </c>
      <c r="C4139" t="s">
        <v>2899</v>
      </c>
      <c r="D4139" t="s">
        <v>2900</v>
      </c>
      <c r="E4139" t="s">
        <v>2901</v>
      </c>
      <c r="F4139" t="s">
        <v>2901</v>
      </c>
      <c r="G4139" s="1">
        <v>44207</v>
      </c>
      <c r="H4139" s="1">
        <v>44207</v>
      </c>
      <c r="I4139" s="1">
        <v>44572</v>
      </c>
      <c r="J4139" s="966" t="s">
        <v>19155</v>
      </c>
      <c r="K4139" t="s">
        <v>19156</v>
      </c>
      <c r="L4139" t="s">
        <v>19157</v>
      </c>
      <c r="M4139" t="s">
        <v>19155</v>
      </c>
      <c r="N4139" t="s">
        <v>19157</v>
      </c>
    </row>
    <row r="4140" spans="1:14" x14ac:dyDescent="0.25">
      <c r="A4140" s="3">
        <v>4137</v>
      </c>
      <c r="B4140" t="s">
        <v>2899</v>
      </c>
      <c r="C4140" t="s">
        <v>2899</v>
      </c>
      <c r="D4140" t="s">
        <v>2900</v>
      </c>
      <c r="E4140" t="s">
        <v>2901</v>
      </c>
      <c r="F4140" t="s">
        <v>2901</v>
      </c>
      <c r="G4140" s="1">
        <v>44207</v>
      </c>
      <c r="H4140" s="1">
        <v>44207</v>
      </c>
      <c r="I4140" s="1">
        <v>44572</v>
      </c>
      <c r="J4140" s="966" t="s">
        <v>19155</v>
      </c>
      <c r="K4140" t="s">
        <v>19156</v>
      </c>
      <c r="L4140" t="s">
        <v>19157</v>
      </c>
      <c r="M4140" t="s">
        <v>19155</v>
      </c>
      <c r="N4140" t="s">
        <v>19157</v>
      </c>
    </row>
    <row r="4141" spans="1:14" x14ac:dyDescent="0.25">
      <c r="A4141" s="3">
        <v>4138</v>
      </c>
      <c r="B4141" t="s">
        <v>2899</v>
      </c>
      <c r="C4141" t="s">
        <v>2899</v>
      </c>
      <c r="D4141" t="s">
        <v>2900</v>
      </c>
      <c r="E4141" t="s">
        <v>2901</v>
      </c>
      <c r="F4141" t="s">
        <v>2901</v>
      </c>
      <c r="G4141" s="1">
        <v>44207</v>
      </c>
      <c r="H4141" s="1">
        <v>44207</v>
      </c>
      <c r="I4141" s="1">
        <v>44572</v>
      </c>
      <c r="J4141" s="966" t="s">
        <v>19164</v>
      </c>
      <c r="K4141" t="s">
        <v>19165</v>
      </c>
      <c r="L4141" t="s">
        <v>19166</v>
      </c>
      <c r="M4141" t="s">
        <v>19164</v>
      </c>
      <c r="N4141" t="s">
        <v>19166</v>
      </c>
    </row>
    <row r="4142" spans="1:14" x14ac:dyDescent="0.25">
      <c r="A4142" s="3">
        <v>4139</v>
      </c>
      <c r="B4142" t="s">
        <v>2899</v>
      </c>
      <c r="C4142" t="s">
        <v>2899</v>
      </c>
      <c r="D4142" t="s">
        <v>2900</v>
      </c>
      <c r="E4142" t="s">
        <v>2901</v>
      </c>
      <c r="F4142" t="s">
        <v>2901</v>
      </c>
      <c r="G4142" s="1">
        <v>44207</v>
      </c>
      <c r="H4142" s="1">
        <v>44207</v>
      </c>
      <c r="I4142" s="1">
        <v>44572</v>
      </c>
      <c r="J4142" s="966" t="s">
        <v>19164</v>
      </c>
      <c r="K4142" t="s">
        <v>19165</v>
      </c>
      <c r="L4142" t="s">
        <v>19166</v>
      </c>
      <c r="M4142" t="s">
        <v>19164</v>
      </c>
      <c r="N4142" t="s">
        <v>19166</v>
      </c>
    </row>
    <row r="4143" spans="1:14" x14ac:dyDescent="0.25">
      <c r="A4143" s="3">
        <v>4140</v>
      </c>
      <c r="B4143" t="s">
        <v>2899</v>
      </c>
      <c r="C4143" t="s">
        <v>2899</v>
      </c>
      <c r="D4143" t="s">
        <v>2900</v>
      </c>
      <c r="E4143" t="s">
        <v>2901</v>
      </c>
      <c r="F4143" t="s">
        <v>2901</v>
      </c>
      <c r="G4143" s="1">
        <v>44207</v>
      </c>
      <c r="H4143" s="1">
        <v>44207</v>
      </c>
      <c r="I4143" s="1">
        <v>44572</v>
      </c>
      <c r="J4143" s="966" t="s">
        <v>19164</v>
      </c>
      <c r="K4143" t="s">
        <v>19165</v>
      </c>
      <c r="L4143" t="s">
        <v>19166</v>
      </c>
      <c r="M4143" t="s">
        <v>19164</v>
      </c>
      <c r="N4143" t="s">
        <v>19166</v>
      </c>
    </row>
    <row r="4144" spans="1:14" x14ac:dyDescent="0.25">
      <c r="A4144" s="3">
        <v>4141</v>
      </c>
      <c r="B4144" t="s">
        <v>2899</v>
      </c>
      <c r="C4144" t="s">
        <v>2899</v>
      </c>
      <c r="D4144" t="s">
        <v>2900</v>
      </c>
      <c r="E4144" t="s">
        <v>2901</v>
      </c>
      <c r="F4144" t="s">
        <v>2901</v>
      </c>
      <c r="G4144" s="1">
        <v>44207</v>
      </c>
      <c r="H4144" s="1">
        <v>44207</v>
      </c>
      <c r="I4144" s="1">
        <v>44572</v>
      </c>
      <c r="J4144" s="966" t="s">
        <v>19023</v>
      </c>
      <c r="K4144" t="s">
        <v>19024</v>
      </c>
      <c r="L4144" t="s">
        <v>19025</v>
      </c>
      <c r="M4144" t="s">
        <v>19023</v>
      </c>
      <c r="N4144" t="s">
        <v>19025</v>
      </c>
    </row>
    <row r="4145" spans="1:14" x14ac:dyDescent="0.25">
      <c r="A4145" s="3">
        <v>4142</v>
      </c>
      <c r="B4145" t="s">
        <v>2899</v>
      </c>
      <c r="C4145" t="s">
        <v>2899</v>
      </c>
      <c r="D4145" t="s">
        <v>2900</v>
      </c>
      <c r="E4145" t="s">
        <v>2901</v>
      </c>
      <c r="F4145" t="s">
        <v>2901</v>
      </c>
      <c r="G4145" s="1">
        <v>44207</v>
      </c>
      <c r="H4145" s="1">
        <v>44207</v>
      </c>
      <c r="I4145" s="1">
        <v>44572</v>
      </c>
      <c r="J4145" s="966" t="s">
        <v>19023</v>
      </c>
      <c r="K4145" t="s">
        <v>19024</v>
      </c>
      <c r="L4145" t="s">
        <v>19025</v>
      </c>
      <c r="M4145" t="s">
        <v>19023</v>
      </c>
      <c r="N4145" t="s">
        <v>19025</v>
      </c>
    </row>
    <row r="4146" spans="1:14" x14ac:dyDescent="0.25">
      <c r="A4146" s="3">
        <v>4143</v>
      </c>
      <c r="B4146" t="s">
        <v>2899</v>
      </c>
      <c r="C4146" t="s">
        <v>2899</v>
      </c>
      <c r="D4146" t="s">
        <v>2900</v>
      </c>
      <c r="E4146" t="s">
        <v>2901</v>
      </c>
      <c r="F4146" t="s">
        <v>2901</v>
      </c>
      <c r="G4146" s="1">
        <v>44207</v>
      </c>
      <c r="H4146" s="1">
        <v>44207</v>
      </c>
      <c r="I4146" s="1">
        <v>44572</v>
      </c>
      <c r="J4146" s="966" t="s">
        <v>19023</v>
      </c>
      <c r="K4146" t="s">
        <v>19024</v>
      </c>
      <c r="L4146" t="s">
        <v>19025</v>
      </c>
      <c r="M4146" t="s">
        <v>19023</v>
      </c>
      <c r="N4146" t="s">
        <v>19025</v>
      </c>
    </row>
    <row r="4147" spans="1:14" x14ac:dyDescent="0.25">
      <c r="A4147" s="3">
        <v>4144</v>
      </c>
      <c r="B4147" t="s">
        <v>2899</v>
      </c>
      <c r="C4147" t="s">
        <v>2899</v>
      </c>
      <c r="D4147" t="s">
        <v>2900</v>
      </c>
      <c r="E4147" t="s">
        <v>2901</v>
      </c>
      <c r="F4147" t="s">
        <v>2901</v>
      </c>
      <c r="G4147" s="1">
        <v>44207</v>
      </c>
      <c r="H4147" s="1">
        <v>44207</v>
      </c>
      <c r="I4147" s="1">
        <v>44572</v>
      </c>
      <c r="J4147" s="966" t="s">
        <v>19026</v>
      </c>
      <c r="K4147" t="s">
        <v>19027</v>
      </c>
      <c r="L4147" t="s">
        <v>19028</v>
      </c>
      <c r="M4147" t="s">
        <v>19026</v>
      </c>
      <c r="N4147" t="s">
        <v>19028</v>
      </c>
    </row>
    <row r="4148" spans="1:14" x14ac:dyDescent="0.25">
      <c r="A4148" s="3">
        <v>4145</v>
      </c>
      <c r="B4148" t="s">
        <v>2899</v>
      </c>
      <c r="C4148" t="s">
        <v>2899</v>
      </c>
      <c r="D4148" t="s">
        <v>2900</v>
      </c>
      <c r="E4148" t="s">
        <v>2901</v>
      </c>
      <c r="F4148" t="s">
        <v>2901</v>
      </c>
      <c r="G4148" s="1">
        <v>44207</v>
      </c>
      <c r="H4148" s="1">
        <v>44207</v>
      </c>
      <c r="I4148" s="1">
        <v>44572</v>
      </c>
      <c r="J4148" s="966" t="s">
        <v>19026</v>
      </c>
      <c r="K4148" t="s">
        <v>19027</v>
      </c>
      <c r="L4148" t="s">
        <v>19028</v>
      </c>
      <c r="M4148" t="s">
        <v>19026</v>
      </c>
      <c r="N4148" t="s">
        <v>19028</v>
      </c>
    </row>
    <row r="4149" spans="1:14" x14ac:dyDescent="0.25">
      <c r="A4149" s="3">
        <v>4146</v>
      </c>
      <c r="B4149" t="s">
        <v>2899</v>
      </c>
      <c r="C4149" t="s">
        <v>2899</v>
      </c>
      <c r="D4149" t="s">
        <v>2900</v>
      </c>
      <c r="E4149" t="s">
        <v>2901</v>
      </c>
      <c r="F4149" t="s">
        <v>2901</v>
      </c>
      <c r="G4149" s="1">
        <v>44207</v>
      </c>
      <c r="H4149" s="1">
        <v>44207</v>
      </c>
      <c r="I4149" s="1">
        <v>44572</v>
      </c>
      <c r="J4149" s="966" t="s">
        <v>19026</v>
      </c>
      <c r="K4149" t="s">
        <v>19027</v>
      </c>
      <c r="L4149" t="s">
        <v>19028</v>
      </c>
      <c r="M4149" t="s">
        <v>19026</v>
      </c>
      <c r="N4149" t="s">
        <v>19028</v>
      </c>
    </row>
    <row r="4150" spans="1:14" x14ac:dyDescent="0.25">
      <c r="A4150" s="3">
        <v>4147</v>
      </c>
      <c r="B4150" t="s">
        <v>2899</v>
      </c>
      <c r="C4150" t="s">
        <v>2899</v>
      </c>
      <c r="D4150" t="s">
        <v>2900</v>
      </c>
      <c r="E4150" t="s">
        <v>2901</v>
      </c>
      <c r="F4150" t="s">
        <v>2901</v>
      </c>
      <c r="G4150" s="1">
        <v>44207</v>
      </c>
      <c r="H4150" s="1">
        <v>44207</v>
      </c>
      <c r="I4150" s="1">
        <v>44572</v>
      </c>
      <c r="J4150" s="966" t="s">
        <v>19236</v>
      </c>
      <c r="K4150" t="s">
        <v>19237</v>
      </c>
      <c r="L4150" t="s">
        <v>19238</v>
      </c>
      <c r="M4150" t="s">
        <v>19236</v>
      </c>
      <c r="N4150" t="s">
        <v>19238</v>
      </c>
    </row>
    <row r="4151" spans="1:14" x14ac:dyDescent="0.25">
      <c r="A4151" s="3">
        <v>4148</v>
      </c>
      <c r="B4151" t="s">
        <v>2899</v>
      </c>
      <c r="C4151" t="s">
        <v>2899</v>
      </c>
      <c r="D4151" t="s">
        <v>2900</v>
      </c>
      <c r="E4151" t="s">
        <v>2901</v>
      </c>
      <c r="F4151" t="s">
        <v>2901</v>
      </c>
      <c r="G4151" s="1">
        <v>44207</v>
      </c>
      <c r="H4151" s="1">
        <v>44207</v>
      </c>
      <c r="I4151" s="1">
        <v>44572</v>
      </c>
      <c r="J4151" s="966" t="s">
        <v>19236</v>
      </c>
      <c r="K4151" t="s">
        <v>19237</v>
      </c>
      <c r="L4151" t="s">
        <v>19238</v>
      </c>
      <c r="M4151" t="s">
        <v>19236</v>
      </c>
      <c r="N4151" t="s">
        <v>19238</v>
      </c>
    </row>
    <row r="4152" spans="1:14" x14ac:dyDescent="0.25">
      <c r="A4152" s="3">
        <v>4149</v>
      </c>
      <c r="B4152" t="s">
        <v>2899</v>
      </c>
      <c r="C4152" t="s">
        <v>2899</v>
      </c>
      <c r="D4152" t="s">
        <v>2900</v>
      </c>
      <c r="E4152" t="s">
        <v>2901</v>
      </c>
      <c r="F4152" t="s">
        <v>2901</v>
      </c>
      <c r="G4152" s="1">
        <v>44207</v>
      </c>
      <c r="H4152" s="1">
        <v>44207</v>
      </c>
      <c r="I4152" s="1">
        <v>44572</v>
      </c>
      <c r="J4152" s="966" t="s">
        <v>19236</v>
      </c>
      <c r="K4152" t="s">
        <v>19237</v>
      </c>
      <c r="L4152" t="s">
        <v>19238</v>
      </c>
      <c r="M4152" t="s">
        <v>19236</v>
      </c>
      <c r="N4152" t="s">
        <v>19238</v>
      </c>
    </row>
    <row r="4153" spans="1:14" x14ac:dyDescent="0.25">
      <c r="A4153" s="3">
        <v>4150</v>
      </c>
      <c r="B4153" t="s">
        <v>2899</v>
      </c>
      <c r="C4153" t="s">
        <v>2899</v>
      </c>
      <c r="D4153" t="s">
        <v>2900</v>
      </c>
      <c r="E4153" t="s">
        <v>2901</v>
      </c>
      <c r="F4153" t="s">
        <v>2901</v>
      </c>
      <c r="G4153" s="1">
        <v>44207</v>
      </c>
      <c r="H4153" s="1">
        <v>44207</v>
      </c>
      <c r="I4153" s="1">
        <v>44572</v>
      </c>
      <c r="J4153" s="966" t="s">
        <v>19131</v>
      </c>
      <c r="K4153" t="s">
        <v>19132</v>
      </c>
      <c r="L4153" t="s">
        <v>19133</v>
      </c>
      <c r="M4153" t="s">
        <v>19131</v>
      </c>
      <c r="N4153" t="s">
        <v>19133</v>
      </c>
    </row>
    <row r="4154" spans="1:14" x14ac:dyDescent="0.25">
      <c r="A4154" s="3">
        <v>4151</v>
      </c>
      <c r="B4154" t="s">
        <v>2899</v>
      </c>
      <c r="C4154" t="s">
        <v>2899</v>
      </c>
      <c r="D4154" t="s">
        <v>2900</v>
      </c>
      <c r="E4154" t="s">
        <v>2901</v>
      </c>
      <c r="F4154" t="s">
        <v>2901</v>
      </c>
      <c r="G4154" s="1">
        <v>44207</v>
      </c>
      <c r="H4154" s="1">
        <v>44207</v>
      </c>
      <c r="I4154" s="1">
        <v>44572</v>
      </c>
      <c r="J4154" s="966" t="s">
        <v>19131</v>
      </c>
      <c r="K4154" t="s">
        <v>19132</v>
      </c>
      <c r="L4154" t="s">
        <v>19133</v>
      </c>
      <c r="M4154" t="s">
        <v>19131</v>
      </c>
      <c r="N4154" t="s">
        <v>19133</v>
      </c>
    </row>
    <row r="4155" spans="1:14" x14ac:dyDescent="0.25">
      <c r="A4155" s="3">
        <v>4152</v>
      </c>
      <c r="B4155" t="s">
        <v>2899</v>
      </c>
      <c r="C4155" t="s">
        <v>2899</v>
      </c>
      <c r="D4155" t="s">
        <v>2900</v>
      </c>
      <c r="E4155" t="s">
        <v>2901</v>
      </c>
      <c r="F4155" t="s">
        <v>2901</v>
      </c>
      <c r="G4155" s="1">
        <v>44207</v>
      </c>
      <c r="H4155" s="1">
        <v>44207</v>
      </c>
      <c r="I4155" s="1">
        <v>44572</v>
      </c>
      <c r="J4155" s="966" t="s">
        <v>19131</v>
      </c>
      <c r="K4155" t="s">
        <v>19132</v>
      </c>
      <c r="L4155" t="s">
        <v>19133</v>
      </c>
      <c r="M4155" t="s">
        <v>19131</v>
      </c>
      <c r="N4155" t="s">
        <v>19133</v>
      </c>
    </row>
    <row r="4156" spans="1:14" x14ac:dyDescent="0.25">
      <c r="A4156" s="3">
        <v>4153</v>
      </c>
      <c r="B4156" t="s">
        <v>2899</v>
      </c>
      <c r="C4156" t="s">
        <v>2899</v>
      </c>
      <c r="D4156" t="s">
        <v>2900</v>
      </c>
      <c r="E4156" t="s">
        <v>2901</v>
      </c>
      <c r="F4156" t="s">
        <v>2901</v>
      </c>
      <c r="G4156" s="1">
        <v>44207</v>
      </c>
      <c r="H4156" s="1">
        <v>44207</v>
      </c>
      <c r="I4156" s="1">
        <v>44572</v>
      </c>
      <c r="J4156" s="966" t="s">
        <v>19276</v>
      </c>
      <c r="K4156" t="s">
        <v>19277</v>
      </c>
      <c r="L4156" t="s">
        <v>19278</v>
      </c>
      <c r="M4156" t="s">
        <v>19276</v>
      </c>
      <c r="N4156" t="s">
        <v>19278</v>
      </c>
    </row>
    <row r="4157" spans="1:14" x14ac:dyDescent="0.25">
      <c r="A4157" s="3">
        <v>4154</v>
      </c>
      <c r="B4157" t="s">
        <v>2899</v>
      </c>
      <c r="C4157" t="s">
        <v>2899</v>
      </c>
      <c r="D4157" t="s">
        <v>2900</v>
      </c>
      <c r="E4157" t="s">
        <v>2901</v>
      </c>
      <c r="F4157" t="s">
        <v>2901</v>
      </c>
      <c r="G4157" s="1">
        <v>44207</v>
      </c>
      <c r="H4157" s="1">
        <v>44207</v>
      </c>
      <c r="I4157" s="1">
        <v>44572</v>
      </c>
      <c r="J4157" s="966" t="s">
        <v>19276</v>
      </c>
      <c r="K4157" t="s">
        <v>19277</v>
      </c>
      <c r="L4157" t="s">
        <v>19278</v>
      </c>
      <c r="M4157" t="s">
        <v>19276</v>
      </c>
      <c r="N4157" t="s">
        <v>19278</v>
      </c>
    </row>
    <row r="4158" spans="1:14" x14ac:dyDescent="0.25">
      <c r="A4158" s="3">
        <v>4155</v>
      </c>
      <c r="B4158" t="s">
        <v>2899</v>
      </c>
      <c r="C4158" t="s">
        <v>2899</v>
      </c>
      <c r="D4158" t="s">
        <v>2900</v>
      </c>
      <c r="E4158" t="s">
        <v>2901</v>
      </c>
      <c r="F4158" t="s">
        <v>2901</v>
      </c>
      <c r="G4158" s="1">
        <v>44207</v>
      </c>
      <c r="H4158" s="1">
        <v>44207</v>
      </c>
      <c r="I4158" s="1">
        <v>44572</v>
      </c>
      <c r="J4158" s="966" t="s">
        <v>19276</v>
      </c>
      <c r="K4158" t="s">
        <v>19277</v>
      </c>
      <c r="L4158" t="s">
        <v>19278</v>
      </c>
      <c r="M4158" t="s">
        <v>19276</v>
      </c>
      <c r="N4158" t="s">
        <v>19278</v>
      </c>
    </row>
    <row r="4159" spans="1:14" x14ac:dyDescent="0.25">
      <c r="A4159" s="3">
        <v>4156</v>
      </c>
      <c r="B4159" t="s">
        <v>2899</v>
      </c>
      <c r="C4159" t="s">
        <v>2899</v>
      </c>
      <c r="D4159" t="s">
        <v>2900</v>
      </c>
      <c r="E4159" t="s">
        <v>2901</v>
      </c>
      <c r="F4159" t="s">
        <v>2901</v>
      </c>
      <c r="G4159" s="1">
        <v>44207</v>
      </c>
      <c r="H4159" s="1">
        <v>44207</v>
      </c>
      <c r="I4159" s="1">
        <v>44572</v>
      </c>
      <c r="J4159" s="966" t="s">
        <v>19288</v>
      </c>
      <c r="K4159" t="s">
        <v>19289</v>
      </c>
      <c r="L4159" t="s">
        <v>19290</v>
      </c>
      <c r="M4159" t="s">
        <v>19288</v>
      </c>
      <c r="N4159" t="s">
        <v>19290</v>
      </c>
    </row>
    <row r="4160" spans="1:14" x14ac:dyDescent="0.25">
      <c r="A4160" s="3">
        <v>4157</v>
      </c>
      <c r="B4160" t="s">
        <v>2899</v>
      </c>
      <c r="C4160" t="s">
        <v>2899</v>
      </c>
      <c r="D4160" t="s">
        <v>2900</v>
      </c>
      <c r="E4160" t="s">
        <v>2901</v>
      </c>
      <c r="F4160" t="s">
        <v>2901</v>
      </c>
      <c r="G4160" s="1">
        <v>44207</v>
      </c>
      <c r="H4160" s="1">
        <v>44207</v>
      </c>
      <c r="I4160" s="1">
        <v>44572</v>
      </c>
      <c r="J4160" s="966" t="s">
        <v>19288</v>
      </c>
      <c r="K4160" t="s">
        <v>19289</v>
      </c>
      <c r="L4160" t="s">
        <v>19290</v>
      </c>
      <c r="M4160" t="s">
        <v>19288</v>
      </c>
      <c r="N4160" t="s">
        <v>19290</v>
      </c>
    </row>
    <row r="4161" spans="1:14" x14ac:dyDescent="0.25">
      <c r="A4161" s="3">
        <v>4158</v>
      </c>
      <c r="B4161" t="s">
        <v>2899</v>
      </c>
      <c r="C4161" t="s">
        <v>2899</v>
      </c>
      <c r="D4161" t="s">
        <v>2900</v>
      </c>
      <c r="E4161" t="s">
        <v>2901</v>
      </c>
      <c r="F4161" t="s">
        <v>2901</v>
      </c>
      <c r="G4161" s="1">
        <v>44207</v>
      </c>
      <c r="H4161" s="1">
        <v>44207</v>
      </c>
      <c r="I4161" s="1">
        <v>44572</v>
      </c>
      <c r="J4161" s="966" t="s">
        <v>19176</v>
      </c>
      <c r="K4161" t="s">
        <v>19177</v>
      </c>
      <c r="L4161" t="s">
        <v>19178</v>
      </c>
      <c r="M4161" t="s">
        <v>19176</v>
      </c>
      <c r="N4161" t="s">
        <v>19178</v>
      </c>
    </row>
    <row r="4162" spans="1:14" x14ac:dyDescent="0.25">
      <c r="A4162" s="3">
        <v>4159</v>
      </c>
      <c r="B4162" t="s">
        <v>2899</v>
      </c>
      <c r="C4162" t="s">
        <v>2899</v>
      </c>
      <c r="D4162" t="s">
        <v>2900</v>
      </c>
      <c r="E4162" t="s">
        <v>2901</v>
      </c>
      <c r="F4162" t="s">
        <v>2901</v>
      </c>
      <c r="G4162" s="1">
        <v>44207</v>
      </c>
      <c r="H4162" s="1">
        <v>44207</v>
      </c>
      <c r="I4162" s="1">
        <v>44572</v>
      </c>
      <c r="J4162" s="966" t="s">
        <v>19176</v>
      </c>
      <c r="K4162" t="s">
        <v>19177</v>
      </c>
      <c r="L4162" t="s">
        <v>19178</v>
      </c>
      <c r="M4162" t="s">
        <v>19176</v>
      </c>
      <c r="N4162" t="s">
        <v>19178</v>
      </c>
    </row>
    <row r="4163" spans="1:14" x14ac:dyDescent="0.25">
      <c r="A4163" s="3">
        <v>4160</v>
      </c>
      <c r="B4163" t="s">
        <v>2899</v>
      </c>
      <c r="C4163" t="s">
        <v>2899</v>
      </c>
      <c r="D4163" t="s">
        <v>2900</v>
      </c>
      <c r="E4163" t="s">
        <v>2901</v>
      </c>
      <c r="F4163" t="s">
        <v>2901</v>
      </c>
      <c r="G4163" s="1">
        <v>44207</v>
      </c>
      <c r="H4163" s="1">
        <v>44207</v>
      </c>
      <c r="I4163" s="1">
        <v>44572</v>
      </c>
      <c r="J4163" s="966" t="s">
        <v>19176</v>
      </c>
      <c r="K4163" t="s">
        <v>19177</v>
      </c>
      <c r="L4163" t="s">
        <v>19178</v>
      </c>
      <c r="M4163" t="s">
        <v>19176</v>
      </c>
      <c r="N4163" t="s">
        <v>19178</v>
      </c>
    </row>
    <row r="4164" spans="1:14" x14ac:dyDescent="0.25">
      <c r="A4164" s="3">
        <v>4161</v>
      </c>
      <c r="B4164" t="s">
        <v>2899</v>
      </c>
      <c r="C4164" t="s">
        <v>2899</v>
      </c>
      <c r="D4164" t="s">
        <v>2900</v>
      </c>
      <c r="E4164" t="s">
        <v>2901</v>
      </c>
      <c r="F4164" t="s">
        <v>2901</v>
      </c>
      <c r="G4164" s="1">
        <v>44207</v>
      </c>
      <c r="H4164" s="1">
        <v>44207</v>
      </c>
      <c r="I4164" s="1">
        <v>44572</v>
      </c>
      <c r="J4164" s="966" t="s">
        <v>19173</v>
      </c>
      <c r="K4164" t="s">
        <v>19174</v>
      </c>
      <c r="L4164" t="s">
        <v>19175</v>
      </c>
      <c r="M4164" t="s">
        <v>19173</v>
      </c>
      <c r="N4164" t="s">
        <v>19175</v>
      </c>
    </row>
    <row r="4165" spans="1:14" x14ac:dyDescent="0.25">
      <c r="A4165" s="3">
        <v>4162</v>
      </c>
      <c r="B4165" t="s">
        <v>2899</v>
      </c>
      <c r="C4165" t="s">
        <v>2899</v>
      </c>
      <c r="D4165" t="s">
        <v>2900</v>
      </c>
      <c r="E4165" t="s">
        <v>2901</v>
      </c>
      <c r="F4165" t="s">
        <v>2901</v>
      </c>
      <c r="G4165" s="1">
        <v>44207</v>
      </c>
      <c r="H4165" s="1">
        <v>44207</v>
      </c>
      <c r="I4165" s="1">
        <v>44572</v>
      </c>
      <c r="J4165" s="966" t="s">
        <v>19173</v>
      </c>
      <c r="K4165" t="s">
        <v>19174</v>
      </c>
      <c r="L4165" t="s">
        <v>19175</v>
      </c>
      <c r="M4165" t="s">
        <v>19173</v>
      </c>
      <c r="N4165" t="s">
        <v>19175</v>
      </c>
    </row>
    <row r="4166" spans="1:14" x14ac:dyDescent="0.25">
      <c r="A4166" s="3">
        <v>4163</v>
      </c>
      <c r="B4166" t="s">
        <v>2899</v>
      </c>
      <c r="C4166" t="s">
        <v>2899</v>
      </c>
      <c r="D4166" t="s">
        <v>2900</v>
      </c>
      <c r="E4166" t="s">
        <v>2901</v>
      </c>
      <c r="F4166" t="s">
        <v>2901</v>
      </c>
      <c r="G4166" s="1">
        <v>44207</v>
      </c>
      <c r="H4166" s="1">
        <v>44207</v>
      </c>
      <c r="I4166" s="1">
        <v>44572</v>
      </c>
      <c r="J4166" s="966" t="s">
        <v>19173</v>
      </c>
      <c r="K4166" t="s">
        <v>19174</v>
      </c>
      <c r="L4166" t="s">
        <v>19175</v>
      </c>
      <c r="M4166" t="s">
        <v>19173</v>
      </c>
      <c r="N4166" t="s">
        <v>19175</v>
      </c>
    </row>
    <row r="4167" spans="1:14" x14ac:dyDescent="0.25">
      <c r="A4167" s="3">
        <v>4164</v>
      </c>
      <c r="B4167" t="s">
        <v>2899</v>
      </c>
      <c r="C4167" t="s">
        <v>2899</v>
      </c>
      <c r="D4167" t="s">
        <v>2900</v>
      </c>
      <c r="E4167" t="s">
        <v>2901</v>
      </c>
      <c r="F4167" t="s">
        <v>2901</v>
      </c>
      <c r="G4167" s="1">
        <v>44207</v>
      </c>
      <c r="H4167" s="1">
        <v>44207</v>
      </c>
      <c r="I4167" s="1">
        <v>44572</v>
      </c>
      <c r="J4167" s="966" t="s">
        <v>19152</v>
      </c>
      <c r="K4167" t="s">
        <v>19153</v>
      </c>
      <c r="L4167" t="s">
        <v>19154</v>
      </c>
      <c r="M4167" t="s">
        <v>19152</v>
      </c>
      <c r="N4167" t="s">
        <v>19154</v>
      </c>
    </row>
    <row r="4168" spans="1:14" x14ac:dyDescent="0.25">
      <c r="A4168" s="3">
        <v>4165</v>
      </c>
      <c r="B4168" t="s">
        <v>2899</v>
      </c>
      <c r="C4168" t="s">
        <v>2899</v>
      </c>
      <c r="D4168" t="s">
        <v>2900</v>
      </c>
      <c r="E4168" t="s">
        <v>2901</v>
      </c>
      <c r="F4168" t="s">
        <v>2901</v>
      </c>
      <c r="G4168" s="1">
        <v>44207</v>
      </c>
      <c r="H4168" s="1">
        <v>44207</v>
      </c>
      <c r="I4168" s="1">
        <v>44572</v>
      </c>
      <c r="J4168" s="966" t="s">
        <v>19152</v>
      </c>
      <c r="K4168" t="s">
        <v>19153</v>
      </c>
      <c r="L4168" t="s">
        <v>19154</v>
      </c>
      <c r="M4168" t="s">
        <v>19152</v>
      </c>
      <c r="N4168" t="s">
        <v>19154</v>
      </c>
    </row>
    <row r="4169" spans="1:14" x14ac:dyDescent="0.25">
      <c r="A4169" s="3">
        <v>4166</v>
      </c>
      <c r="B4169" t="s">
        <v>2899</v>
      </c>
      <c r="C4169" t="s">
        <v>2899</v>
      </c>
      <c r="D4169" t="s">
        <v>2900</v>
      </c>
      <c r="E4169" t="s">
        <v>2901</v>
      </c>
      <c r="F4169" t="s">
        <v>2901</v>
      </c>
      <c r="G4169" s="1">
        <v>44207</v>
      </c>
      <c r="H4169" s="1">
        <v>44207</v>
      </c>
      <c r="I4169" s="1">
        <v>44572</v>
      </c>
      <c r="J4169" s="966" t="s">
        <v>19152</v>
      </c>
      <c r="K4169" t="s">
        <v>19153</v>
      </c>
      <c r="L4169" t="s">
        <v>19154</v>
      </c>
      <c r="M4169" t="s">
        <v>19152</v>
      </c>
      <c r="N4169" t="s">
        <v>19154</v>
      </c>
    </row>
    <row r="4170" spans="1:14" x14ac:dyDescent="0.25">
      <c r="A4170" s="3">
        <v>4167</v>
      </c>
      <c r="B4170" t="s">
        <v>2899</v>
      </c>
      <c r="C4170" t="s">
        <v>2899</v>
      </c>
      <c r="D4170" t="s">
        <v>2900</v>
      </c>
      <c r="E4170" t="s">
        <v>2901</v>
      </c>
      <c r="F4170" t="s">
        <v>2901</v>
      </c>
      <c r="G4170" s="1">
        <v>44207</v>
      </c>
      <c r="H4170" s="1">
        <v>44207</v>
      </c>
      <c r="I4170" s="1">
        <v>44572</v>
      </c>
      <c r="J4170" s="966" t="s">
        <v>21285</v>
      </c>
      <c r="K4170" t="s">
        <v>21286</v>
      </c>
      <c r="L4170" t="s">
        <v>21287</v>
      </c>
      <c r="M4170" t="s">
        <v>21285</v>
      </c>
      <c r="N4170" t="s">
        <v>21287</v>
      </c>
    </row>
    <row r="4171" spans="1:14" x14ac:dyDescent="0.25">
      <c r="A4171" s="3">
        <v>4168</v>
      </c>
      <c r="B4171" t="s">
        <v>2899</v>
      </c>
      <c r="C4171" t="s">
        <v>2899</v>
      </c>
      <c r="D4171" t="s">
        <v>2900</v>
      </c>
      <c r="E4171" t="s">
        <v>2901</v>
      </c>
      <c r="F4171" t="s">
        <v>2901</v>
      </c>
      <c r="G4171" s="1">
        <v>44207</v>
      </c>
      <c r="H4171" s="1">
        <v>44207</v>
      </c>
      <c r="I4171" s="1">
        <v>44572</v>
      </c>
      <c r="J4171" s="966" t="s">
        <v>21285</v>
      </c>
      <c r="K4171" t="s">
        <v>21286</v>
      </c>
      <c r="L4171" t="s">
        <v>21287</v>
      </c>
      <c r="M4171" t="s">
        <v>21285</v>
      </c>
      <c r="N4171" t="s">
        <v>21287</v>
      </c>
    </row>
    <row r="4172" spans="1:14" x14ac:dyDescent="0.25">
      <c r="A4172" s="3">
        <v>4169</v>
      </c>
      <c r="B4172" t="s">
        <v>2899</v>
      </c>
      <c r="C4172" t="s">
        <v>2899</v>
      </c>
      <c r="D4172" t="s">
        <v>2900</v>
      </c>
      <c r="E4172" t="s">
        <v>2901</v>
      </c>
      <c r="F4172" t="s">
        <v>2901</v>
      </c>
      <c r="G4172" s="1">
        <v>44207</v>
      </c>
      <c r="H4172" s="1">
        <v>44207</v>
      </c>
      <c r="I4172" s="1">
        <v>44572</v>
      </c>
      <c r="J4172" s="966" t="s">
        <v>21285</v>
      </c>
      <c r="K4172" t="s">
        <v>21286</v>
      </c>
      <c r="L4172" t="s">
        <v>21287</v>
      </c>
      <c r="M4172" t="s">
        <v>21285</v>
      </c>
      <c r="N4172" t="s">
        <v>21287</v>
      </c>
    </row>
    <row r="4173" spans="1:14" x14ac:dyDescent="0.25">
      <c r="A4173" s="3">
        <v>4170</v>
      </c>
      <c r="B4173" t="s">
        <v>2899</v>
      </c>
      <c r="C4173" t="s">
        <v>2899</v>
      </c>
      <c r="D4173" t="s">
        <v>2900</v>
      </c>
      <c r="E4173" t="s">
        <v>2901</v>
      </c>
      <c r="F4173" t="s">
        <v>2901</v>
      </c>
      <c r="G4173" s="1">
        <v>44207</v>
      </c>
      <c r="H4173" s="1">
        <v>44207</v>
      </c>
      <c r="I4173" s="1">
        <v>44572</v>
      </c>
      <c r="J4173" s="966" t="s">
        <v>21288</v>
      </c>
      <c r="K4173" t="s">
        <v>21289</v>
      </c>
      <c r="L4173" t="s">
        <v>21290</v>
      </c>
      <c r="M4173" t="s">
        <v>21288</v>
      </c>
      <c r="N4173" t="s">
        <v>21290</v>
      </c>
    </row>
    <row r="4174" spans="1:14" x14ac:dyDescent="0.25">
      <c r="A4174" s="3">
        <v>4171</v>
      </c>
      <c r="B4174" t="s">
        <v>2899</v>
      </c>
      <c r="C4174" t="s">
        <v>2899</v>
      </c>
      <c r="D4174" t="s">
        <v>2900</v>
      </c>
      <c r="E4174" t="s">
        <v>2901</v>
      </c>
      <c r="F4174" t="s">
        <v>2901</v>
      </c>
      <c r="G4174" s="1">
        <v>44207</v>
      </c>
      <c r="H4174" s="1">
        <v>44207</v>
      </c>
      <c r="I4174" s="1">
        <v>44572</v>
      </c>
      <c r="J4174" s="966" t="s">
        <v>21288</v>
      </c>
      <c r="K4174" t="s">
        <v>21289</v>
      </c>
      <c r="L4174" t="s">
        <v>21290</v>
      </c>
      <c r="M4174" t="s">
        <v>21288</v>
      </c>
      <c r="N4174" t="s">
        <v>21290</v>
      </c>
    </row>
    <row r="4175" spans="1:14" x14ac:dyDescent="0.25">
      <c r="A4175" s="3">
        <v>4172</v>
      </c>
      <c r="B4175" t="s">
        <v>2899</v>
      </c>
      <c r="C4175" t="s">
        <v>2899</v>
      </c>
      <c r="D4175" t="s">
        <v>2900</v>
      </c>
      <c r="E4175" t="s">
        <v>2901</v>
      </c>
      <c r="F4175" t="s">
        <v>2901</v>
      </c>
      <c r="G4175" s="1">
        <v>44207</v>
      </c>
      <c r="H4175" s="1">
        <v>44207</v>
      </c>
      <c r="I4175" s="1">
        <v>44572</v>
      </c>
      <c r="J4175" s="966" t="s">
        <v>21288</v>
      </c>
      <c r="K4175" t="s">
        <v>21289</v>
      </c>
      <c r="L4175" t="s">
        <v>21290</v>
      </c>
      <c r="M4175" t="s">
        <v>21288</v>
      </c>
      <c r="N4175" t="s">
        <v>21290</v>
      </c>
    </row>
    <row r="4176" spans="1:14" x14ac:dyDescent="0.25">
      <c r="A4176" s="3">
        <v>4173</v>
      </c>
      <c r="B4176" t="s">
        <v>2899</v>
      </c>
      <c r="C4176" t="s">
        <v>2899</v>
      </c>
      <c r="D4176" t="s">
        <v>2900</v>
      </c>
      <c r="E4176" t="s">
        <v>2901</v>
      </c>
      <c r="F4176" t="s">
        <v>2901</v>
      </c>
      <c r="G4176" s="1">
        <v>44207</v>
      </c>
      <c r="H4176" s="1">
        <v>44207</v>
      </c>
      <c r="I4176" s="1">
        <v>44572</v>
      </c>
      <c r="J4176" s="966" t="s">
        <v>21291</v>
      </c>
      <c r="K4176" t="s">
        <v>21292</v>
      </c>
      <c r="L4176" t="s">
        <v>21293</v>
      </c>
      <c r="M4176" t="s">
        <v>21291</v>
      </c>
      <c r="N4176" t="s">
        <v>21293</v>
      </c>
    </row>
    <row r="4177" spans="1:14" x14ac:dyDescent="0.25">
      <c r="A4177" s="3">
        <v>4174</v>
      </c>
      <c r="B4177" t="s">
        <v>2899</v>
      </c>
      <c r="C4177" t="s">
        <v>2899</v>
      </c>
      <c r="D4177" t="s">
        <v>2900</v>
      </c>
      <c r="E4177" t="s">
        <v>2901</v>
      </c>
      <c r="F4177" t="s">
        <v>2901</v>
      </c>
      <c r="G4177" s="1">
        <v>44207</v>
      </c>
      <c r="H4177" s="1">
        <v>44207</v>
      </c>
      <c r="I4177" s="1">
        <v>44572</v>
      </c>
      <c r="J4177" s="966" t="s">
        <v>21291</v>
      </c>
      <c r="K4177" t="s">
        <v>21292</v>
      </c>
      <c r="L4177" t="s">
        <v>21293</v>
      </c>
      <c r="M4177" t="s">
        <v>21291</v>
      </c>
      <c r="N4177" t="s">
        <v>21293</v>
      </c>
    </row>
    <row r="4178" spans="1:14" x14ac:dyDescent="0.25">
      <c r="A4178" s="3">
        <v>4175</v>
      </c>
      <c r="B4178" t="s">
        <v>2899</v>
      </c>
      <c r="C4178" t="s">
        <v>2899</v>
      </c>
      <c r="D4178" t="s">
        <v>2900</v>
      </c>
      <c r="E4178" t="s">
        <v>2901</v>
      </c>
      <c r="F4178" t="s">
        <v>2901</v>
      </c>
      <c r="G4178" s="1">
        <v>44207</v>
      </c>
      <c r="H4178" s="1">
        <v>44207</v>
      </c>
      <c r="I4178" s="1">
        <v>44572</v>
      </c>
      <c r="J4178" s="966" t="s">
        <v>21291</v>
      </c>
      <c r="K4178" t="s">
        <v>21292</v>
      </c>
      <c r="L4178" t="s">
        <v>21293</v>
      </c>
      <c r="M4178" t="s">
        <v>21291</v>
      </c>
      <c r="N4178" t="s">
        <v>21293</v>
      </c>
    </row>
    <row r="4179" spans="1:14" x14ac:dyDescent="0.25">
      <c r="A4179" s="3">
        <v>4176</v>
      </c>
      <c r="B4179" t="s">
        <v>2899</v>
      </c>
      <c r="C4179" t="s">
        <v>2899</v>
      </c>
      <c r="D4179" t="s">
        <v>2900</v>
      </c>
      <c r="E4179" t="s">
        <v>2901</v>
      </c>
      <c r="F4179" t="s">
        <v>2901</v>
      </c>
      <c r="G4179" s="1">
        <v>44207</v>
      </c>
      <c r="H4179" s="1">
        <v>44207</v>
      </c>
      <c r="I4179" s="1">
        <v>44572</v>
      </c>
      <c r="J4179" s="966" t="s">
        <v>21294</v>
      </c>
      <c r="K4179" t="s">
        <v>21295</v>
      </c>
      <c r="L4179" t="s">
        <v>21296</v>
      </c>
      <c r="M4179" t="s">
        <v>21294</v>
      </c>
      <c r="N4179" t="s">
        <v>21296</v>
      </c>
    </row>
    <row r="4180" spans="1:14" x14ac:dyDescent="0.25">
      <c r="A4180" s="3">
        <v>4177</v>
      </c>
      <c r="B4180" t="s">
        <v>2899</v>
      </c>
      <c r="C4180" t="s">
        <v>2899</v>
      </c>
      <c r="D4180" t="s">
        <v>2900</v>
      </c>
      <c r="E4180" t="s">
        <v>2901</v>
      </c>
      <c r="F4180" t="s">
        <v>2901</v>
      </c>
      <c r="G4180" s="1">
        <v>44207</v>
      </c>
      <c r="H4180" s="1">
        <v>44207</v>
      </c>
      <c r="I4180" s="1">
        <v>44572</v>
      </c>
      <c r="J4180" s="966" t="s">
        <v>21294</v>
      </c>
      <c r="K4180" t="s">
        <v>21295</v>
      </c>
      <c r="L4180" t="s">
        <v>21296</v>
      </c>
      <c r="M4180" t="s">
        <v>21294</v>
      </c>
      <c r="N4180" t="s">
        <v>21296</v>
      </c>
    </row>
    <row r="4181" spans="1:14" x14ac:dyDescent="0.25">
      <c r="A4181" s="3">
        <v>4178</v>
      </c>
      <c r="B4181" t="s">
        <v>2899</v>
      </c>
      <c r="C4181" t="s">
        <v>2899</v>
      </c>
      <c r="D4181" t="s">
        <v>2900</v>
      </c>
      <c r="E4181" t="s">
        <v>2901</v>
      </c>
      <c r="F4181" t="s">
        <v>2901</v>
      </c>
      <c r="G4181" s="1">
        <v>44207</v>
      </c>
      <c r="H4181" s="1">
        <v>44207</v>
      </c>
      <c r="I4181" s="1">
        <v>44572</v>
      </c>
      <c r="J4181" s="966" t="s">
        <v>21294</v>
      </c>
      <c r="K4181" t="s">
        <v>21295</v>
      </c>
      <c r="L4181" t="s">
        <v>21296</v>
      </c>
      <c r="M4181" t="s">
        <v>21294</v>
      </c>
      <c r="N4181" t="s">
        <v>21296</v>
      </c>
    </row>
    <row r="4182" spans="1:14" x14ac:dyDescent="0.25">
      <c r="A4182" s="3">
        <v>4179</v>
      </c>
      <c r="B4182" t="s">
        <v>2899</v>
      </c>
      <c r="C4182" t="s">
        <v>2899</v>
      </c>
      <c r="D4182" t="s">
        <v>2900</v>
      </c>
      <c r="E4182" t="s">
        <v>2901</v>
      </c>
      <c r="F4182" t="s">
        <v>2901</v>
      </c>
      <c r="G4182" s="1">
        <v>44207</v>
      </c>
      <c r="H4182" s="1">
        <v>44207</v>
      </c>
      <c r="I4182" s="1">
        <v>44572</v>
      </c>
      <c r="J4182" s="966" t="s">
        <v>21210</v>
      </c>
      <c r="K4182" t="s">
        <v>21211</v>
      </c>
      <c r="L4182" t="s">
        <v>21212</v>
      </c>
      <c r="M4182" t="s">
        <v>21210</v>
      </c>
      <c r="N4182" t="s">
        <v>21212</v>
      </c>
    </row>
    <row r="4183" spans="1:14" x14ac:dyDescent="0.25">
      <c r="A4183" s="3">
        <v>4180</v>
      </c>
      <c r="B4183" t="s">
        <v>2899</v>
      </c>
      <c r="C4183" t="s">
        <v>2899</v>
      </c>
      <c r="D4183" t="s">
        <v>2900</v>
      </c>
      <c r="E4183" t="s">
        <v>2901</v>
      </c>
      <c r="F4183" t="s">
        <v>2901</v>
      </c>
      <c r="G4183" s="1">
        <v>44207</v>
      </c>
      <c r="H4183" s="1">
        <v>44207</v>
      </c>
      <c r="I4183" s="1">
        <v>44572</v>
      </c>
      <c r="J4183" s="966" t="s">
        <v>21210</v>
      </c>
      <c r="K4183" t="s">
        <v>21211</v>
      </c>
      <c r="L4183" t="s">
        <v>21212</v>
      </c>
      <c r="M4183" t="s">
        <v>21210</v>
      </c>
      <c r="N4183" t="s">
        <v>21212</v>
      </c>
    </row>
    <row r="4184" spans="1:14" x14ac:dyDescent="0.25">
      <c r="A4184" s="3">
        <v>4181</v>
      </c>
      <c r="B4184" t="s">
        <v>2899</v>
      </c>
      <c r="C4184" t="s">
        <v>2899</v>
      </c>
      <c r="D4184" t="s">
        <v>2900</v>
      </c>
      <c r="E4184" t="s">
        <v>2901</v>
      </c>
      <c r="F4184" t="s">
        <v>2901</v>
      </c>
      <c r="G4184" s="1">
        <v>44207</v>
      </c>
      <c r="H4184" s="1">
        <v>44207</v>
      </c>
      <c r="I4184" s="1">
        <v>44572</v>
      </c>
      <c r="J4184" s="966" t="s">
        <v>21210</v>
      </c>
      <c r="K4184" t="s">
        <v>21211</v>
      </c>
      <c r="L4184" t="s">
        <v>21212</v>
      </c>
      <c r="M4184" t="s">
        <v>21210</v>
      </c>
      <c r="N4184" t="s">
        <v>21212</v>
      </c>
    </row>
    <row r="4185" spans="1:14" x14ac:dyDescent="0.25">
      <c r="A4185" s="3">
        <v>4182</v>
      </c>
      <c r="B4185" t="s">
        <v>2899</v>
      </c>
      <c r="C4185" t="s">
        <v>2899</v>
      </c>
      <c r="D4185" t="s">
        <v>2900</v>
      </c>
      <c r="E4185" t="s">
        <v>2901</v>
      </c>
      <c r="F4185" t="s">
        <v>2901</v>
      </c>
      <c r="G4185" s="1">
        <v>44207</v>
      </c>
      <c r="H4185" s="1">
        <v>44207</v>
      </c>
      <c r="I4185" s="1">
        <v>44572</v>
      </c>
      <c r="J4185" s="966" t="s">
        <v>21213</v>
      </c>
      <c r="K4185" t="s">
        <v>21214</v>
      </c>
      <c r="L4185" t="s">
        <v>21215</v>
      </c>
      <c r="M4185" t="s">
        <v>21213</v>
      </c>
      <c r="N4185" t="s">
        <v>21215</v>
      </c>
    </row>
    <row r="4186" spans="1:14" x14ac:dyDescent="0.25">
      <c r="A4186" s="3">
        <v>4183</v>
      </c>
      <c r="B4186" t="s">
        <v>2899</v>
      </c>
      <c r="C4186" t="s">
        <v>2899</v>
      </c>
      <c r="D4186" t="s">
        <v>2900</v>
      </c>
      <c r="E4186" t="s">
        <v>2901</v>
      </c>
      <c r="F4186" t="s">
        <v>2901</v>
      </c>
      <c r="G4186" s="1">
        <v>44207</v>
      </c>
      <c r="H4186" s="1">
        <v>44207</v>
      </c>
      <c r="I4186" s="1">
        <v>44572</v>
      </c>
      <c r="J4186" s="966" t="s">
        <v>21213</v>
      </c>
      <c r="K4186" t="s">
        <v>21214</v>
      </c>
      <c r="L4186" t="s">
        <v>21215</v>
      </c>
      <c r="M4186" t="s">
        <v>21213</v>
      </c>
      <c r="N4186" t="s">
        <v>21215</v>
      </c>
    </row>
    <row r="4187" spans="1:14" x14ac:dyDescent="0.25">
      <c r="A4187" s="3">
        <v>4184</v>
      </c>
      <c r="B4187" t="s">
        <v>2899</v>
      </c>
      <c r="C4187" t="s">
        <v>2899</v>
      </c>
      <c r="D4187" t="s">
        <v>2900</v>
      </c>
      <c r="E4187" t="s">
        <v>2901</v>
      </c>
      <c r="F4187" t="s">
        <v>2901</v>
      </c>
      <c r="G4187" s="1">
        <v>44207</v>
      </c>
      <c r="H4187" s="1">
        <v>44207</v>
      </c>
      <c r="I4187" s="1">
        <v>44572</v>
      </c>
      <c r="J4187" s="966" t="s">
        <v>21213</v>
      </c>
      <c r="K4187" t="s">
        <v>21214</v>
      </c>
      <c r="L4187" t="s">
        <v>21215</v>
      </c>
      <c r="M4187" t="s">
        <v>21213</v>
      </c>
      <c r="N4187" t="s">
        <v>21215</v>
      </c>
    </row>
    <row r="4188" spans="1:14" x14ac:dyDescent="0.25">
      <c r="A4188" s="3">
        <v>4185</v>
      </c>
      <c r="B4188" t="s">
        <v>2899</v>
      </c>
      <c r="C4188" t="s">
        <v>2899</v>
      </c>
      <c r="D4188" t="s">
        <v>2900</v>
      </c>
      <c r="E4188" t="s">
        <v>2901</v>
      </c>
      <c r="F4188" t="s">
        <v>2901</v>
      </c>
      <c r="G4188" s="1">
        <v>44207</v>
      </c>
      <c r="H4188" s="1">
        <v>44207</v>
      </c>
      <c r="I4188" s="1">
        <v>44572</v>
      </c>
      <c r="J4188" s="966" t="s">
        <v>21216</v>
      </c>
      <c r="K4188" t="s">
        <v>21217</v>
      </c>
      <c r="L4188" t="s">
        <v>21218</v>
      </c>
      <c r="M4188" t="s">
        <v>21216</v>
      </c>
      <c r="N4188" t="s">
        <v>21218</v>
      </c>
    </row>
    <row r="4189" spans="1:14" x14ac:dyDescent="0.25">
      <c r="A4189" s="3">
        <v>4186</v>
      </c>
      <c r="B4189" t="s">
        <v>2899</v>
      </c>
      <c r="C4189" t="s">
        <v>2899</v>
      </c>
      <c r="D4189" t="s">
        <v>2900</v>
      </c>
      <c r="E4189" t="s">
        <v>2901</v>
      </c>
      <c r="F4189" t="s">
        <v>2901</v>
      </c>
      <c r="G4189" s="1">
        <v>44207</v>
      </c>
      <c r="H4189" s="1">
        <v>44207</v>
      </c>
      <c r="I4189" s="1">
        <v>44572</v>
      </c>
      <c r="J4189" s="966" t="s">
        <v>21216</v>
      </c>
      <c r="K4189" t="s">
        <v>21217</v>
      </c>
      <c r="L4189" t="s">
        <v>21218</v>
      </c>
      <c r="M4189" t="s">
        <v>21216</v>
      </c>
      <c r="N4189" t="s">
        <v>21218</v>
      </c>
    </row>
    <row r="4190" spans="1:14" x14ac:dyDescent="0.25">
      <c r="A4190" s="3">
        <v>4187</v>
      </c>
      <c r="B4190" t="s">
        <v>2899</v>
      </c>
      <c r="C4190" t="s">
        <v>2899</v>
      </c>
      <c r="D4190" t="s">
        <v>2900</v>
      </c>
      <c r="E4190" t="s">
        <v>2901</v>
      </c>
      <c r="F4190" t="s">
        <v>2901</v>
      </c>
      <c r="G4190" s="1">
        <v>44207</v>
      </c>
      <c r="H4190" s="1">
        <v>44207</v>
      </c>
      <c r="I4190" s="1">
        <v>44572</v>
      </c>
      <c r="J4190" s="966" t="s">
        <v>21216</v>
      </c>
      <c r="K4190" t="s">
        <v>21217</v>
      </c>
      <c r="L4190" t="s">
        <v>21218</v>
      </c>
      <c r="M4190" t="s">
        <v>21216</v>
      </c>
      <c r="N4190" t="s">
        <v>21218</v>
      </c>
    </row>
    <row r="4191" spans="1:14" x14ac:dyDescent="0.25">
      <c r="A4191" s="3">
        <v>4188</v>
      </c>
      <c r="B4191" t="s">
        <v>2899</v>
      </c>
      <c r="C4191" t="s">
        <v>2899</v>
      </c>
      <c r="D4191" t="s">
        <v>2900</v>
      </c>
      <c r="E4191" t="s">
        <v>2901</v>
      </c>
      <c r="F4191" t="s">
        <v>2901</v>
      </c>
      <c r="G4191" s="1">
        <v>44207</v>
      </c>
      <c r="H4191" s="1">
        <v>44207</v>
      </c>
      <c r="I4191" s="1">
        <v>44572</v>
      </c>
      <c r="J4191" s="966" t="s">
        <v>21219</v>
      </c>
      <c r="K4191" t="s">
        <v>21220</v>
      </c>
      <c r="L4191" t="s">
        <v>21221</v>
      </c>
      <c r="M4191" t="s">
        <v>21219</v>
      </c>
      <c r="N4191" t="s">
        <v>21221</v>
      </c>
    </row>
    <row r="4192" spans="1:14" x14ac:dyDescent="0.25">
      <c r="A4192" s="3">
        <v>4189</v>
      </c>
      <c r="B4192" t="s">
        <v>2899</v>
      </c>
      <c r="C4192" t="s">
        <v>2899</v>
      </c>
      <c r="D4192" t="s">
        <v>2900</v>
      </c>
      <c r="E4192" t="s">
        <v>2901</v>
      </c>
      <c r="F4192" t="s">
        <v>2901</v>
      </c>
      <c r="G4192" s="1">
        <v>44207</v>
      </c>
      <c r="H4192" s="1">
        <v>44207</v>
      </c>
      <c r="I4192" s="1">
        <v>44572</v>
      </c>
      <c r="J4192" s="966" t="s">
        <v>21219</v>
      </c>
      <c r="K4192" t="s">
        <v>21220</v>
      </c>
      <c r="L4192" t="s">
        <v>21221</v>
      </c>
      <c r="M4192" t="s">
        <v>21219</v>
      </c>
      <c r="N4192" t="s">
        <v>21221</v>
      </c>
    </row>
    <row r="4193" spans="1:14" x14ac:dyDescent="0.25">
      <c r="A4193" s="3">
        <v>4190</v>
      </c>
      <c r="B4193" t="s">
        <v>2899</v>
      </c>
      <c r="C4193" t="s">
        <v>2899</v>
      </c>
      <c r="D4193" t="s">
        <v>2900</v>
      </c>
      <c r="E4193" t="s">
        <v>2901</v>
      </c>
      <c r="F4193" t="s">
        <v>2901</v>
      </c>
      <c r="G4193" s="1">
        <v>44207</v>
      </c>
      <c r="H4193" s="1">
        <v>44207</v>
      </c>
      <c r="I4193" s="1">
        <v>44572</v>
      </c>
      <c r="J4193" s="966" t="s">
        <v>21219</v>
      </c>
      <c r="K4193" t="s">
        <v>21220</v>
      </c>
      <c r="L4193" t="s">
        <v>21221</v>
      </c>
      <c r="M4193" t="s">
        <v>21219</v>
      </c>
      <c r="N4193" t="s">
        <v>21221</v>
      </c>
    </row>
    <row r="4194" spans="1:14" x14ac:dyDescent="0.25">
      <c r="A4194" s="3">
        <v>4191</v>
      </c>
      <c r="B4194" t="s">
        <v>2899</v>
      </c>
      <c r="C4194" t="s">
        <v>2899</v>
      </c>
      <c r="D4194" t="s">
        <v>2900</v>
      </c>
      <c r="E4194" t="s">
        <v>2901</v>
      </c>
      <c r="F4194" t="s">
        <v>2901</v>
      </c>
      <c r="G4194" s="1">
        <v>44207</v>
      </c>
      <c r="H4194" s="1">
        <v>44207</v>
      </c>
      <c r="I4194" s="1">
        <v>44572</v>
      </c>
      <c r="J4194" s="966" t="s">
        <v>21222</v>
      </c>
      <c r="K4194" t="s">
        <v>21223</v>
      </c>
      <c r="L4194" t="s">
        <v>21224</v>
      </c>
      <c r="M4194" t="s">
        <v>21222</v>
      </c>
      <c r="N4194" t="s">
        <v>21224</v>
      </c>
    </row>
    <row r="4195" spans="1:14" x14ac:dyDescent="0.25">
      <c r="A4195" s="3">
        <v>4192</v>
      </c>
      <c r="B4195" t="s">
        <v>2899</v>
      </c>
      <c r="C4195" t="s">
        <v>2899</v>
      </c>
      <c r="D4195" t="s">
        <v>2900</v>
      </c>
      <c r="E4195" t="s">
        <v>2901</v>
      </c>
      <c r="F4195" t="s">
        <v>2901</v>
      </c>
      <c r="G4195" s="1">
        <v>44207</v>
      </c>
      <c r="H4195" s="1">
        <v>44207</v>
      </c>
      <c r="I4195" s="1">
        <v>44572</v>
      </c>
      <c r="J4195" s="966" t="s">
        <v>21222</v>
      </c>
      <c r="K4195" t="s">
        <v>21223</v>
      </c>
      <c r="L4195" t="s">
        <v>21224</v>
      </c>
      <c r="M4195" t="s">
        <v>21222</v>
      </c>
      <c r="N4195" t="s">
        <v>21224</v>
      </c>
    </row>
    <row r="4196" spans="1:14" x14ac:dyDescent="0.25">
      <c r="A4196" s="3">
        <v>4193</v>
      </c>
      <c r="B4196" t="s">
        <v>2899</v>
      </c>
      <c r="C4196" t="s">
        <v>2899</v>
      </c>
      <c r="D4196" t="s">
        <v>2900</v>
      </c>
      <c r="E4196" t="s">
        <v>2901</v>
      </c>
      <c r="F4196" t="s">
        <v>2901</v>
      </c>
      <c r="G4196" s="1">
        <v>44207</v>
      </c>
      <c r="H4196" s="1">
        <v>44207</v>
      </c>
      <c r="I4196" s="1">
        <v>44572</v>
      </c>
      <c r="J4196" s="966" t="s">
        <v>21222</v>
      </c>
      <c r="K4196" t="s">
        <v>21223</v>
      </c>
      <c r="L4196" t="s">
        <v>21224</v>
      </c>
      <c r="M4196" t="s">
        <v>21222</v>
      </c>
      <c r="N4196" t="s">
        <v>21224</v>
      </c>
    </row>
    <row r="4197" spans="1:14" x14ac:dyDescent="0.25">
      <c r="A4197" s="3">
        <v>4194</v>
      </c>
      <c r="B4197" t="s">
        <v>2899</v>
      </c>
      <c r="C4197" t="s">
        <v>2899</v>
      </c>
      <c r="D4197" t="s">
        <v>2900</v>
      </c>
      <c r="E4197" t="s">
        <v>2901</v>
      </c>
      <c r="F4197" t="s">
        <v>2901</v>
      </c>
      <c r="G4197" s="1">
        <v>44207</v>
      </c>
      <c r="H4197" s="1">
        <v>44207</v>
      </c>
      <c r="I4197" s="1">
        <v>44572</v>
      </c>
      <c r="J4197" s="966" t="s">
        <v>21225</v>
      </c>
      <c r="K4197" t="s">
        <v>21226</v>
      </c>
      <c r="L4197" t="s">
        <v>21227</v>
      </c>
      <c r="M4197" t="s">
        <v>21225</v>
      </c>
      <c r="N4197" t="s">
        <v>21227</v>
      </c>
    </row>
    <row r="4198" spans="1:14" x14ac:dyDescent="0.25">
      <c r="A4198" s="3">
        <v>4195</v>
      </c>
      <c r="B4198" t="s">
        <v>2899</v>
      </c>
      <c r="C4198" t="s">
        <v>2899</v>
      </c>
      <c r="D4198" t="s">
        <v>2900</v>
      </c>
      <c r="E4198" t="s">
        <v>2901</v>
      </c>
      <c r="F4198" t="s">
        <v>2901</v>
      </c>
      <c r="G4198" s="1">
        <v>44207</v>
      </c>
      <c r="H4198" s="1">
        <v>44207</v>
      </c>
      <c r="I4198" s="1">
        <v>44572</v>
      </c>
      <c r="J4198" s="966" t="s">
        <v>21225</v>
      </c>
      <c r="K4198" t="s">
        <v>21226</v>
      </c>
      <c r="L4198" t="s">
        <v>21227</v>
      </c>
      <c r="M4198" t="s">
        <v>21225</v>
      </c>
      <c r="N4198" t="s">
        <v>21227</v>
      </c>
    </row>
    <row r="4199" spans="1:14" x14ac:dyDescent="0.25">
      <c r="A4199" s="3">
        <v>4196</v>
      </c>
      <c r="B4199" t="s">
        <v>2899</v>
      </c>
      <c r="C4199" t="s">
        <v>2899</v>
      </c>
      <c r="D4199" t="s">
        <v>2900</v>
      </c>
      <c r="E4199" t="s">
        <v>2901</v>
      </c>
      <c r="F4199" t="s">
        <v>2901</v>
      </c>
      <c r="G4199" s="1">
        <v>44207</v>
      </c>
      <c r="H4199" s="1">
        <v>44207</v>
      </c>
      <c r="I4199" s="1">
        <v>44572</v>
      </c>
      <c r="J4199" s="966" t="s">
        <v>21225</v>
      </c>
      <c r="K4199" t="s">
        <v>21226</v>
      </c>
      <c r="L4199" t="s">
        <v>21227</v>
      </c>
      <c r="M4199" t="s">
        <v>21225</v>
      </c>
      <c r="N4199" t="s">
        <v>21227</v>
      </c>
    </row>
    <row r="4200" spans="1:14" x14ac:dyDescent="0.25">
      <c r="A4200" s="3">
        <v>4197</v>
      </c>
      <c r="B4200" t="s">
        <v>2899</v>
      </c>
      <c r="C4200" t="s">
        <v>2899</v>
      </c>
      <c r="D4200" t="s">
        <v>2900</v>
      </c>
      <c r="E4200" t="s">
        <v>2901</v>
      </c>
      <c r="F4200" t="s">
        <v>2901</v>
      </c>
      <c r="G4200" s="1">
        <v>44207</v>
      </c>
      <c r="H4200" s="1">
        <v>44207</v>
      </c>
      <c r="I4200" s="1">
        <v>44572</v>
      </c>
      <c r="J4200" s="966" t="s">
        <v>21228</v>
      </c>
      <c r="K4200" t="s">
        <v>21229</v>
      </c>
      <c r="L4200" t="s">
        <v>21230</v>
      </c>
      <c r="M4200" t="s">
        <v>21228</v>
      </c>
      <c r="N4200" t="s">
        <v>21230</v>
      </c>
    </row>
    <row r="4201" spans="1:14" x14ac:dyDescent="0.25">
      <c r="A4201" s="3">
        <v>4198</v>
      </c>
      <c r="B4201" t="s">
        <v>2899</v>
      </c>
      <c r="C4201" t="s">
        <v>2899</v>
      </c>
      <c r="D4201" t="s">
        <v>2900</v>
      </c>
      <c r="E4201" t="s">
        <v>2901</v>
      </c>
      <c r="F4201" t="s">
        <v>2901</v>
      </c>
      <c r="G4201" s="1">
        <v>44207</v>
      </c>
      <c r="H4201" s="1">
        <v>44207</v>
      </c>
      <c r="I4201" s="1">
        <v>44572</v>
      </c>
      <c r="J4201" s="966" t="s">
        <v>21228</v>
      </c>
      <c r="K4201" t="s">
        <v>21229</v>
      </c>
      <c r="L4201" t="s">
        <v>21230</v>
      </c>
      <c r="M4201" t="s">
        <v>21228</v>
      </c>
      <c r="N4201" t="s">
        <v>21230</v>
      </c>
    </row>
    <row r="4202" spans="1:14" x14ac:dyDescent="0.25">
      <c r="A4202" s="3">
        <v>4199</v>
      </c>
      <c r="B4202" t="s">
        <v>2899</v>
      </c>
      <c r="C4202" t="s">
        <v>2899</v>
      </c>
      <c r="D4202" t="s">
        <v>2900</v>
      </c>
      <c r="E4202" t="s">
        <v>2901</v>
      </c>
      <c r="F4202" t="s">
        <v>2901</v>
      </c>
      <c r="G4202" s="1">
        <v>44207</v>
      </c>
      <c r="H4202" s="1">
        <v>44207</v>
      </c>
      <c r="I4202" s="1">
        <v>44572</v>
      </c>
      <c r="J4202" s="966" t="s">
        <v>21228</v>
      </c>
      <c r="K4202" t="s">
        <v>21229</v>
      </c>
      <c r="L4202" t="s">
        <v>21230</v>
      </c>
      <c r="M4202" t="s">
        <v>21228</v>
      </c>
      <c r="N4202" t="s">
        <v>21230</v>
      </c>
    </row>
    <row r="4203" spans="1:14" x14ac:dyDescent="0.25">
      <c r="A4203" s="3">
        <v>4200</v>
      </c>
      <c r="B4203" t="s">
        <v>2899</v>
      </c>
      <c r="C4203" t="s">
        <v>2899</v>
      </c>
      <c r="D4203" t="s">
        <v>2900</v>
      </c>
      <c r="E4203" t="s">
        <v>2901</v>
      </c>
      <c r="F4203" t="s">
        <v>2901</v>
      </c>
      <c r="G4203" s="1">
        <v>44207</v>
      </c>
      <c r="H4203" s="1">
        <v>44207</v>
      </c>
      <c r="I4203" s="1">
        <v>44572</v>
      </c>
      <c r="J4203" s="966" t="s">
        <v>21231</v>
      </c>
      <c r="K4203" t="s">
        <v>21232</v>
      </c>
      <c r="L4203" t="s">
        <v>21233</v>
      </c>
      <c r="M4203" t="s">
        <v>21231</v>
      </c>
      <c r="N4203" t="s">
        <v>21233</v>
      </c>
    </row>
    <row r="4204" spans="1:14" x14ac:dyDescent="0.25">
      <c r="A4204" s="3">
        <v>4201</v>
      </c>
      <c r="B4204" t="s">
        <v>2899</v>
      </c>
      <c r="C4204" t="s">
        <v>2899</v>
      </c>
      <c r="D4204" t="s">
        <v>2900</v>
      </c>
      <c r="E4204" t="s">
        <v>2901</v>
      </c>
      <c r="F4204" t="s">
        <v>2901</v>
      </c>
      <c r="G4204" s="1">
        <v>44207</v>
      </c>
      <c r="H4204" s="1">
        <v>44207</v>
      </c>
      <c r="I4204" s="1">
        <v>44572</v>
      </c>
      <c r="J4204" s="966" t="s">
        <v>21231</v>
      </c>
      <c r="K4204" t="s">
        <v>21232</v>
      </c>
      <c r="L4204" t="s">
        <v>21233</v>
      </c>
      <c r="M4204" t="s">
        <v>21231</v>
      </c>
      <c r="N4204" t="s">
        <v>21233</v>
      </c>
    </row>
    <row r="4205" spans="1:14" x14ac:dyDescent="0.25">
      <c r="A4205" s="3">
        <v>4202</v>
      </c>
      <c r="B4205" t="s">
        <v>2899</v>
      </c>
      <c r="C4205" t="s">
        <v>2899</v>
      </c>
      <c r="D4205" t="s">
        <v>2900</v>
      </c>
      <c r="E4205" t="s">
        <v>2901</v>
      </c>
      <c r="F4205" t="s">
        <v>2901</v>
      </c>
      <c r="G4205" s="1">
        <v>44207</v>
      </c>
      <c r="H4205" s="1">
        <v>44207</v>
      </c>
      <c r="I4205" s="1">
        <v>44572</v>
      </c>
      <c r="J4205" s="966" t="s">
        <v>21231</v>
      </c>
      <c r="K4205" t="s">
        <v>21232</v>
      </c>
      <c r="L4205" t="s">
        <v>21233</v>
      </c>
      <c r="M4205" t="s">
        <v>21231</v>
      </c>
      <c r="N4205" t="s">
        <v>21233</v>
      </c>
    </row>
    <row r="4206" spans="1:14" x14ac:dyDescent="0.25">
      <c r="A4206" s="3">
        <v>4203</v>
      </c>
      <c r="B4206" t="s">
        <v>2899</v>
      </c>
      <c r="C4206" t="s">
        <v>2899</v>
      </c>
      <c r="D4206" t="s">
        <v>2900</v>
      </c>
      <c r="E4206" t="s">
        <v>2901</v>
      </c>
      <c r="F4206" t="s">
        <v>2901</v>
      </c>
      <c r="G4206" s="1">
        <v>44207</v>
      </c>
      <c r="H4206" s="1">
        <v>44207</v>
      </c>
      <c r="I4206" s="1">
        <v>44572</v>
      </c>
      <c r="J4206" s="966" t="s">
        <v>21234</v>
      </c>
      <c r="K4206" t="s">
        <v>21235</v>
      </c>
      <c r="L4206" t="s">
        <v>21236</v>
      </c>
      <c r="M4206" t="s">
        <v>21234</v>
      </c>
      <c r="N4206" t="s">
        <v>21236</v>
      </c>
    </row>
    <row r="4207" spans="1:14" x14ac:dyDescent="0.25">
      <c r="A4207" s="3">
        <v>4204</v>
      </c>
      <c r="B4207" t="s">
        <v>2899</v>
      </c>
      <c r="C4207" t="s">
        <v>2899</v>
      </c>
      <c r="D4207" t="s">
        <v>2900</v>
      </c>
      <c r="E4207" t="s">
        <v>2901</v>
      </c>
      <c r="F4207" t="s">
        <v>2901</v>
      </c>
      <c r="G4207" s="1">
        <v>44207</v>
      </c>
      <c r="H4207" s="1">
        <v>44207</v>
      </c>
      <c r="I4207" s="1">
        <v>44572</v>
      </c>
      <c r="J4207" s="966" t="s">
        <v>21234</v>
      </c>
      <c r="K4207" t="s">
        <v>21235</v>
      </c>
      <c r="L4207" t="s">
        <v>21236</v>
      </c>
      <c r="M4207" t="s">
        <v>21234</v>
      </c>
      <c r="N4207" t="s">
        <v>21236</v>
      </c>
    </row>
    <row r="4208" spans="1:14" x14ac:dyDescent="0.25">
      <c r="A4208" s="3">
        <v>4205</v>
      </c>
      <c r="B4208" t="s">
        <v>2899</v>
      </c>
      <c r="C4208" t="s">
        <v>2899</v>
      </c>
      <c r="D4208" t="s">
        <v>2900</v>
      </c>
      <c r="E4208" t="s">
        <v>2901</v>
      </c>
      <c r="F4208" t="s">
        <v>2901</v>
      </c>
      <c r="G4208" s="1">
        <v>44207</v>
      </c>
      <c r="H4208" s="1">
        <v>44207</v>
      </c>
      <c r="I4208" s="1">
        <v>44572</v>
      </c>
      <c r="J4208" s="966" t="s">
        <v>21234</v>
      </c>
      <c r="K4208" t="s">
        <v>21235</v>
      </c>
      <c r="L4208" t="s">
        <v>21236</v>
      </c>
      <c r="M4208" t="s">
        <v>21234</v>
      </c>
      <c r="N4208" t="s">
        <v>21236</v>
      </c>
    </row>
    <row r="4209" spans="1:14" x14ac:dyDescent="0.25">
      <c r="A4209" s="3">
        <v>4206</v>
      </c>
      <c r="B4209" t="s">
        <v>2899</v>
      </c>
      <c r="C4209" t="s">
        <v>2899</v>
      </c>
      <c r="D4209" t="s">
        <v>2900</v>
      </c>
      <c r="E4209" t="s">
        <v>2901</v>
      </c>
      <c r="F4209" t="s">
        <v>2901</v>
      </c>
      <c r="G4209" s="1">
        <v>44207</v>
      </c>
      <c r="H4209" s="1">
        <v>44207</v>
      </c>
      <c r="I4209" s="1">
        <v>44572</v>
      </c>
      <c r="J4209" s="966" t="s">
        <v>21237</v>
      </c>
      <c r="K4209" t="s">
        <v>21238</v>
      </c>
      <c r="L4209" t="s">
        <v>21239</v>
      </c>
      <c r="M4209" t="s">
        <v>21237</v>
      </c>
      <c r="N4209" t="s">
        <v>21239</v>
      </c>
    </row>
    <row r="4210" spans="1:14" x14ac:dyDescent="0.25">
      <c r="A4210" s="3">
        <v>4207</v>
      </c>
      <c r="B4210" t="s">
        <v>2899</v>
      </c>
      <c r="C4210" t="s">
        <v>2899</v>
      </c>
      <c r="D4210" t="s">
        <v>2900</v>
      </c>
      <c r="E4210" t="s">
        <v>2901</v>
      </c>
      <c r="F4210" t="s">
        <v>2901</v>
      </c>
      <c r="G4210" s="1">
        <v>44207</v>
      </c>
      <c r="H4210" s="1">
        <v>44207</v>
      </c>
      <c r="I4210" s="1">
        <v>44572</v>
      </c>
      <c r="J4210" s="966" t="s">
        <v>21237</v>
      </c>
      <c r="K4210" t="s">
        <v>21238</v>
      </c>
      <c r="L4210" t="s">
        <v>21239</v>
      </c>
      <c r="M4210" t="s">
        <v>21237</v>
      </c>
      <c r="N4210" t="s">
        <v>21239</v>
      </c>
    </row>
    <row r="4211" spans="1:14" x14ac:dyDescent="0.25">
      <c r="A4211" s="3">
        <v>4208</v>
      </c>
      <c r="B4211" t="s">
        <v>2899</v>
      </c>
      <c r="C4211" t="s">
        <v>2899</v>
      </c>
      <c r="D4211" t="s">
        <v>2900</v>
      </c>
      <c r="E4211" t="s">
        <v>2901</v>
      </c>
      <c r="F4211" t="s">
        <v>2901</v>
      </c>
      <c r="G4211" s="1">
        <v>44207</v>
      </c>
      <c r="H4211" s="1">
        <v>44207</v>
      </c>
      <c r="I4211" s="1">
        <v>44572</v>
      </c>
      <c r="J4211" s="966" t="s">
        <v>21237</v>
      </c>
      <c r="K4211" t="s">
        <v>21238</v>
      </c>
      <c r="L4211" t="s">
        <v>21239</v>
      </c>
      <c r="M4211" t="s">
        <v>21237</v>
      </c>
      <c r="N4211" t="s">
        <v>21239</v>
      </c>
    </row>
    <row r="4212" spans="1:14" x14ac:dyDescent="0.25">
      <c r="A4212" s="3">
        <v>4209</v>
      </c>
      <c r="B4212" t="s">
        <v>2899</v>
      </c>
      <c r="C4212" t="s">
        <v>2899</v>
      </c>
      <c r="D4212" t="s">
        <v>2900</v>
      </c>
      <c r="E4212" t="s">
        <v>2901</v>
      </c>
      <c r="F4212" t="s">
        <v>2901</v>
      </c>
      <c r="G4212" s="1">
        <v>44207</v>
      </c>
      <c r="H4212" s="1">
        <v>44207</v>
      </c>
      <c r="I4212" s="1">
        <v>44572</v>
      </c>
      <c r="J4212" s="966" t="s">
        <v>21240</v>
      </c>
      <c r="K4212" t="s">
        <v>21241</v>
      </c>
      <c r="L4212" t="s">
        <v>21242</v>
      </c>
      <c r="M4212" t="s">
        <v>21240</v>
      </c>
      <c r="N4212" t="s">
        <v>21242</v>
      </c>
    </row>
    <row r="4213" spans="1:14" x14ac:dyDescent="0.25">
      <c r="A4213" s="3">
        <v>4210</v>
      </c>
      <c r="B4213" t="s">
        <v>2899</v>
      </c>
      <c r="C4213" t="s">
        <v>2899</v>
      </c>
      <c r="D4213" t="s">
        <v>2900</v>
      </c>
      <c r="E4213" t="s">
        <v>2901</v>
      </c>
      <c r="F4213" t="s">
        <v>2901</v>
      </c>
      <c r="G4213" s="1">
        <v>44207</v>
      </c>
      <c r="H4213" s="1">
        <v>44207</v>
      </c>
      <c r="I4213" s="1">
        <v>44572</v>
      </c>
      <c r="J4213" s="966" t="s">
        <v>21240</v>
      </c>
      <c r="K4213" t="s">
        <v>21241</v>
      </c>
      <c r="L4213" t="s">
        <v>21242</v>
      </c>
      <c r="M4213" t="s">
        <v>21240</v>
      </c>
      <c r="N4213" t="s">
        <v>21242</v>
      </c>
    </row>
    <row r="4214" spans="1:14" x14ac:dyDescent="0.25">
      <c r="A4214" s="3">
        <v>4211</v>
      </c>
      <c r="B4214" t="s">
        <v>2899</v>
      </c>
      <c r="C4214" t="s">
        <v>2899</v>
      </c>
      <c r="D4214" t="s">
        <v>2900</v>
      </c>
      <c r="E4214" t="s">
        <v>2901</v>
      </c>
      <c r="F4214" t="s">
        <v>2901</v>
      </c>
      <c r="G4214" s="1">
        <v>44207</v>
      </c>
      <c r="H4214" s="1">
        <v>44207</v>
      </c>
      <c r="I4214" s="1">
        <v>44572</v>
      </c>
      <c r="J4214" s="966" t="s">
        <v>21240</v>
      </c>
      <c r="K4214" t="s">
        <v>21241</v>
      </c>
      <c r="L4214" t="s">
        <v>21242</v>
      </c>
      <c r="M4214" t="s">
        <v>21240</v>
      </c>
      <c r="N4214" t="s">
        <v>21242</v>
      </c>
    </row>
    <row r="4215" spans="1:14" x14ac:dyDescent="0.25">
      <c r="A4215" s="3">
        <v>4212</v>
      </c>
      <c r="B4215" t="s">
        <v>2899</v>
      </c>
      <c r="C4215" t="s">
        <v>2899</v>
      </c>
      <c r="D4215" t="s">
        <v>2900</v>
      </c>
      <c r="E4215" t="s">
        <v>2901</v>
      </c>
      <c r="F4215" t="s">
        <v>2901</v>
      </c>
      <c r="G4215" s="1">
        <v>44207</v>
      </c>
      <c r="H4215" s="1">
        <v>44207</v>
      </c>
      <c r="I4215" s="1">
        <v>44572</v>
      </c>
      <c r="J4215" s="966" t="s">
        <v>21243</v>
      </c>
      <c r="K4215" t="s">
        <v>21244</v>
      </c>
      <c r="L4215" t="s">
        <v>21245</v>
      </c>
      <c r="M4215" t="s">
        <v>21243</v>
      </c>
      <c r="N4215" t="s">
        <v>21245</v>
      </c>
    </row>
    <row r="4216" spans="1:14" x14ac:dyDescent="0.25">
      <c r="A4216" s="3">
        <v>4213</v>
      </c>
      <c r="B4216" t="s">
        <v>2899</v>
      </c>
      <c r="C4216" t="s">
        <v>2899</v>
      </c>
      <c r="D4216" t="s">
        <v>2900</v>
      </c>
      <c r="E4216" t="s">
        <v>2901</v>
      </c>
      <c r="F4216" t="s">
        <v>2901</v>
      </c>
      <c r="G4216" s="1">
        <v>44207</v>
      </c>
      <c r="H4216" s="1">
        <v>44207</v>
      </c>
      <c r="I4216" s="1">
        <v>44572</v>
      </c>
      <c r="J4216" s="966" t="s">
        <v>21243</v>
      </c>
      <c r="K4216" t="s">
        <v>21244</v>
      </c>
      <c r="L4216" t="s">
        <v>21245</v>
      </c>
      <c r="M4216" t="s">
        <v>21243</v>
      </c>
      <c r="N4216" t="s">
        <v>21245</v>
      </c>
    </row>
    <row r="4217" spans="1:14" x14ac:dyDescent="0.25">
      <c r="A4217" s="3">
        <v>4214</v>
      </c>
      <c r="B4217" t="s">
        <v>2899</v>
      </c>
      <c r="C4217" t="s">
        <v>2899</v>
      </c>
      <c r="D4217" t="s">
        <v>2900</v>
      </c>
      <c r="E4217" t="s">
        <v>2901</v>
      </c>
      <c r="F4217" t="s">
        <v>2901</v>
      </c>
      <c r="G4217" s="1">
        <v>44207</v>
      </c>
      <c r="H4217" s="1">
        <v>44207</v>
      </c>
      <c r="I4217" s="1">
        <v>44572</v>
      </c>
      <c r="J4217" s="966" t="s">
        <v>21243</v>
      </c>
      <c r="K4217" t="s">
        <v>21244</v>
      </c>
      <c r="L4217" t="s">
        <v>21245</v>
      </c>
      <c r="M4217" t="s">
        <v>21243</v>
      </c>
      <c r="N4217" t="s">
        <v>21245</v>
      </c>
    </row>
    <row r="4218" spans="1:14" x14ac:dyDescent="0.25">
      <c r="A4218" s="3">
        <v>4215</v>
      </c>
      <c r="B4218" t="s">
        <v>2899</v>
      </c>
      <c r="C4218" t="s">
        <v>2899</v>
      </c>
      <c r="D4218" t="s">
        <v>2900</v>
      </c>
      <c r="E4218" t="s">
        <v>2901</v>
      </c>
      <c r="F4218" t="s">
        <v>2901</v>
      </c>
      <c r="G4218" s="1">
        <v>44207</v>
      </c>
      <c r="H4218" s="1">
        <v>44207</v>
      </c>
      <c r="I4218" s="1">
        <v>44572</v>
      </c>
      <c r="J4218" s="966" t="s">
        <v>21246</v>
      </c>
      <c r="K4218" t="s">
        <v>21247</v>
      </c>
      <c r="L4218" t="s">
        <v>21248</v>
      </c>
      <c r="M4218" t="s">
        <v>21246</v>
      </c>
      <c r="N4218" t="s">
        <v>21248</v>
      </c>
    </row>
    <row r="4219" spans="1:14" x14ac:dyDescent="0.25">
      <c r="A4219" s="3">
        <v>4216</v>
      </c>
      <c r="B4219" t="s">
        <v>2899</v>
      </c>
      <c r="C4219" t="s">
        <v>2899</v>
      </c>
      <c r="D4219" t="s">
        <v>2900</v>
      </c>
      <c r="E4219" t="s">
        <v>2901</v>
      </c>
      <c r="F4219" t="s">
        <v>2901</v>
      </c>
      <c r="G4219" s="1">
        <v>44207</v>
      </c>
      <c r="H4219" s="1">
        <v>44207</v>
      </c>
      <c r="I4219" s="1">
        <v>44572</v>
      </c>
      <c r="J4219" s="966" t="s">
        <v>21246</v>
      </c>
      <c r="K4219" t="s">
        <v>21247</v>
      </c>
      <c r="L4219" t="s">
        <v>21248</v>
      </c>
      <c r="M4219" t="s">
        <v>21246</v>
      </c>
      <c r="N4219" t="s">
        <v>21248</v>
      </c>
    </row>
    <row r="4220" spans="1:14" x14ac:dyDescent="0.25">
      <c r="A4220" s="3">
        <v>4217</v>
      </c>
      <c r="B4220" t="s">
        <v>2899</v>
      </c>
      <c r="C4220" t="s">
        <v>2899</v>
      </c>
      <c r="D4220" t="s">
        <v>2900</v>
      </c>
      <c r="E4220" t="s">
        <v>2901</v>
      </c>
      <c r="F4220" t="s">
        <v>2901</v>
      </c>
      <c r="G4220" s="1">
        <v>44207</v>
      </c>
      <c r="H4220" s="1">
        <v>44207</v>
      </c>
      <c r="I4220" s="1">
        <v>44572</v>
      </c>
      <c r="J4220" s="966" t="s">
        <v>21246</v>
      </c>
      <c r="K4220" t="s">
        <v>21247</v>
      </c>
      <c r="L4220" t="s">
        <v>21248</v>
      </c>
      <c r="M4220" t="s">
        <v>21246</v>
      </c>
      <c r="N4220" t="s">
        <v>21248</v>
      </c>
    </row>
    <row r="4221" spans="1:14" x14ac:dyDescent="0.25">
      <c r="A4221" s="3">
        <v>4218</v>
      </c>
      <c r="B4221" t="s">
        <v>2899</v>
      </c>
      <c r="C4221" t="s">
        <v>2899</v>
      </c>
      <c r="D4221" t="s">
        <v>2900</v>
      </c>
      <c r="E4221" t="s">
        <v>2901</v>
      </c>
      <c r="F4221" t="s">
        <v>2901</v>
      </c>
      <c r="G4221" s="1">
        <v>44207</v>
      </c>
      <c r="H4221" s="1">
        <v>44207</v>
      </c>
      <c r="I4221" s="1">
        <v>44572</v>
      </c>
      <c r="J4221" s="966" t="s">
        <v>21249</v>
      </c>
      <c r="K4221" t="s">
        <v>21250</v>
      </c>
      <c r="L4221" t="s">
        <v>21251</v>
      </c>
      <c r="M4221" t="s">
        <v>21249</v>
      </c>
      <c r="N4221" t="s">
        <v>21251</v>
      </c>
    </row>
    <row r="4222" spans="1:14" x14ac:dyDescent="0.25">
      <c r="A4222" s="3">
        <v>4219</v>
      </c>
      <c r="B4222" t="s">
        <v>2899</v>
      </c>
      <c r="C4222" t="s">
        <v>2899</v>
      </c>
      <c r="D4222" t="s">
        <v>2900</v>
      </c>
      <c r="E4222" t="s">
        <v>2901</v>
      </c>
      <c r="F4222" t="s">
        <v>2901</v>
      </c>
      <c r="G4222" s="1">
        <v>44207</v>
      </c>
      <c r="H4222" s="1">
        <v>44207</v>
      </c>
      <c r="I4222" s="1">
        <v>44572</v>
      </c>
      <c r="J4222" s="966" t="s">
        <v>21249</v>
      </c>
      <c r="K4222" t="s">
        <v>21250</v>
      </c>
      <c r="L4222" t="s">
        <v>21251</v>
      </c>
      <c r="M4222" t="s">
        <v>21249</v>
      </c>
      <c r="N4222" t="s">
        <v>21251</v>
      </c>
    </row>
    <row r="4223" spans="1:14" x14ac:dyDescent="0.25">
      <c r="A4223" s="3">
        <v>4220</v>
      </c>
      <c r="B4223" t="s">
        <v>2899</v>
      </c>
      <c r="C4223" t="s">
        <v>2899</v>
      </c>
      <c r="D4223" t="s">
        <v>2900</v>
      </c>
      <c r="E4223" t="s">
        <v>2901</v>
      </c>
      <c r="F4223" t="s">
        <v>2901</v>
      </c>
      <c r="G4223" s="1">
        <v>44207</v>
      </c>
      <c r="H4223" s="1">
        <v>44207</v>
      </c>
      <c r="I4223" s="1">
        <v>44572</v>
      </c>
      <c r="J4223" s="966" t="s">
        <v>21249</v>
      </c>
      <c r="K4223" t="s">
        <v>21250</v>
      </c>
      <c r="L4223" t="s">
        <v>21251</v>
      </c>
      <c r="M4223" t="s">
        <v>21249</v>
      </c>
      <c r="N4223" t="s">
        <v>21251</v>
      </c>
    </row>
    <row r="4224" spans="1:14" x14ac:dyDescent="0.25">
      <c r="A4224" s="3">
        <v>4221</v>
      </c>
      <c r="B4224" t="s">
        <v>2899</v>
      </c>
      <c r="C4224" t="s">
        <v>2899</v>
      </c>
      <c r="D4224" t="s">
        <v>2900</v>
      </c>
      <c r="E4224" t="s">
        <v>2901</v>
      </c>
      <c r="F4224" t="s">
        <v>2901</v>
      </c>
      <c r="G4224" s="1">
        <v>44207</v>
      </c>
      <c r="H4224" s="1">
        <v>44207</v>
      </c>
      <c r="I4224" s="1">
        <v>44572</v>
      </c>
      <c r="J4224" s="966" t="s">
        <v>21252</v>
      </c>
      <c r="K4224" t="s">
        <v>21253</v>
      </c>
      <c r="L4224" t="s">
        <v>21254</v>
      </c>
      <c r="M4224" t="s">
        <v>21252</v>
      </c>
      <c r="N4224" t="s">
        <v>21254</v>
      </c>
    </row>
    <row r="4225" spans="1:14" x14ac:dyDescent="0.25">
      <c r="A4225" s="3">
        <v>4222</v>
      </c>
      <c r="B4225" t="s">
        <v>2899</v>
      </c>
      <c r="C4225" t="s">
        <v>2899</v>
      </c>
      <c r="D4225" t="s">
        <v>2900</v>
      </c>
      <c r="E4225" t="s">
        <v>2901</v>
      </c>
      <c r="F4225" t="s">
        <v>2901</v>
      </c>
      <c r="G4225" s="1">
        <v>44207</v>
      </c>
      <c r="H4225" s="1">
        <v>44207</v>
      </c>
      <c r="I4225" s="1">
        <v>44572</v>
      </c>
      <c r="J4225" s="966" t="s">
        <v>21252</v>
      </c>
      <c r="K4225" t="s">
        <v>21253</v>
      </c>
      <c r="L4225" t="s">
        <v>21254</v>
      </c>
      <c r="M4225" t="s">
        <v>21252</v>
      </c>
      <c r="N4225" t="s">
        <v>21254</v>
      </c>
    </row>
    <row r="4226" spans="1:14" x14ac:dyDescent="0.25">
      <c r="A4226" s="3">
        <v>4223</v>
      </c>
      <c r="B4226" t="s">
        <v>2899</v>
      </c>
      <c r="C4226" t="s">
        <v>2899</v>
      </c>
      <c r="D4226" t="s">
        <v>2900</v>
      </c>
      <c r="E4226" t="s">
        <v>2901</v>
      </c>
      <c r="F4226" t="s">
        <v>2901</v>
      </c>
      <c r="G4226" s="1">
        <v>44207</v>
      </c>
      <c r="H4226" s="1">
        <v>44207</v>
      </c>
      <c r="I4226" s="1">
        <v>44572</v>
      </c>
      <c r="J4226" s="966" t="s">
        <v>21252</v>
      </c>
      <c r="K4226" t="s">
        <v>21253</v>
      </c>
      <c r="L4226" t="s">
        <v>21254</v>
      </c>
      <c r="M4226" t="s">
        <v>21252</v>
      </c>
      <c r="N4226" t="s">
        <v>21254</v>
      </c>
    </row>
    <row r="4227" spans="1:14" x14ac:dyDescent="0.25">
      <c r="A4227" s="3">
        <v>4224</v>
      </c>
      <c r="B4227" t="s">
        <v>2899</v>
      </c>
      <c r="C4227" t="s">
        <v>2899</v>
      </c>
      <c r="D4227" t="s">
        <v>2900</v>
      </c>
      <c r="E4227" t="s">
        <v>2901</v>
      </c>
      <c r="F4227" t="s">
        <v>2901</v>
      </c>
      <c r="G4227" s="1">
        <v>44207</v>
      </c>
      <c r="H4227" s="1">
        <v>44207</v>
      </c>
      <c r="I4227" s="1">
        <v>44572</v>
      </c>
      <c r="J4227" s="966" t="s">
        <v>21255</v>
      </c>
      <c r="K4227" t="s">
        <v>21256</v>
      </c>
      <c r="L4227" t="s">
        <v>21257</v>
      </c>
      <c r="M4227" t="s">
        <v>21255</v>
      </c>
      <c r="N4227" t="s">
        <v>21257</v>
      </c>
    </row>
    <row r="4228" spans="1:14" x14ac:dyDescent="0.25">
      <c r="A4228" s="3">
        <v>4225</v>
      </c>
      <c r="B4228" t="s">
        <v>2899</v>
      </c>
      <c r="C4228" t="s">
        <v>2899</v>
      </c>
      <c r="D4228" t="s">
        <v>2900</v>
      </c>
      <c r="E4228" t="s">
        <v>2901</v>
      </c>
      <c r="F4228" t="s">
        <v>2901</v>
      </c>
      <c r="G4228" s="1">
        <v>44207</v>
      </c>
      <c r="H4228" s="1">
        <v>44207</v>
      </c>
      <c r="I4228" s="1">
        <v>44572</v>
      </c>
      <c r="J4228" s="966" t="s">
        <v>21255</v>
      </c>
      <c r="K4228" t="s">
        <v>21256</v>
      </c>
      <c r="L4228" t="s">
        <v>21257</v>
      </c>
      <c r="M4228" t="s">
        <v>21255</v>
      </c>
      <c r="N4228" t="s">
        <v>21257</v>
      </c>
    </row>
    <row r="4229" spans="1:14" x14ac:dyDescent="0.25">
      <c r="A4229" s="3">
        <v>4226</v>
      </c>
      <c r="B4229" t="s">
        <v>2899</v>
      </c>
      <c r="C4229" t="s">
        <v>2899</v>
      </c>
      <c r="D4229" t="s">
        <v>2900</v>
      </c>
      <c r="E4229" t="s">
        <v>2901</v>
      </c>
      <c r="F4229" t="s">
        <v>2901</v>
      </c>
      <c r="G4229" s="1">
        <v>44207</v>
      </c>
      <c r="H4229" s="1">
        <v>44207</v>
      </c>
      <c r="I4229" s="1">
        <v>44572</v>
      </c>
      <c r="J4229" s="966" t="s">
        <v>21255</v>
      </c>
      <c r="K4229" t="s">
        <v>21256</v>
      </c>
      <c r="L4229" t="s">
        <v>21257</v>
      </c>
      <c r="M4229" t="s">
        <v>21255</v>
      </c>
      <c r="N4229" t="s">
        <v>21257</v>
      </c>
    </row>
    <row r="4230" spans="1:14" x14ac:dyDescent="0.25">
      <c r="A4230" s="3">
        <v>4227</v>
      </c>
      <c r="B4230" t="s">
        <v>2899</v>
      </c>
      <c r="C4230" t="s">
        <v>2899</v>
      </c>
      <c r="D4230" t="s">
        <v>2900</v>
      </c>
      <c r="E4230" t="s">
        <v>2901</v>
      </c>
      <c r="F4230" t="s">
        <v>2901</v>
      </c>
      <c r="G4230" s="1">
        <v>44207</v>
      </c>
      <c r="H4230" s="1">
        <v>44207</v>
      </c>
      <c r="I4230" s="1">
        <v>44572</v>
      </c>
      <c r="J4230" s="966" t="s">
        <v>21258</v>
      </c>
      <c r="K4230" t="s">
        <v>21259</v>
      </c>
      <c r="L4230" t="s">
        <v>21260</v>
      </c>
      <c r="M4230" t="s">
        <v>21258</v>
      </c>
      <c r="N4230" t="s">
        <v>21260</v>
      </c>
    </row>
    <row r="4231" spans="1:14" x14ac:dyDescent="0.25">
      <c r="A4231" s="3">
        <v>4228</v>
      </c>
      <c r="B4231" t="s">
        <v>2899</v>
      </c>
      <c r="C4231" t="s">
        <v>2899</v>
      </c>
      <c r="D4231" t="s">
        <v>2900</v>
      </c>
      <c r="E4231" t="s">
        <v>2901</v>
      </c>
      <c r="F4231" t="s">
        <v>2901</v>
      </c>
      <c r="G4231" s="1">
        <v>44207</v>
      </c>
      <c r="H4231" s="1">
        <v>44207</v>
      </c>
      <c r="I4231" s="1">
        <v>44572</v>
      </c>
      <c r="J4231" s="966" t="s">
        <v>21258</v>
      </c>
      <c r="K4231" t="s">
        <v>21259</v>
      </c>
      <c r="L4231" t="s">
        <v>21260</v>
      </c>
      <c r="M4231" t="s">
        <v>21258</v>
      </c>
      <c r="N4231" t="s">
        <v>21260</v>
      </c>
    </row>
    <row r="4232" spans="1:14" x14ac:dyDescent="0.25">
      <c r="A4232" s="3">
        <v>4229</v>
      </c>
      <c r="B4232" t="s">
        <v>2899</v>
      </c>
      <c r="C4232" t="s">
        <v>2899</v>
      </c>
      <c r="D4232" t="s">
        <v>2900</v>
      </c>
      <c r="E4232" t="s">
        <v>2901</v>
      </c>
      <c r="F4232" t="s">
        <v>2901</v>
      </c>
      <c r="G4232" s="1">
        <v>44207</v>
      </c>
      <c r="H4232" s="1">
        <v>44207</v>
      </c>
      <c r="I4232" s="1">
        <v>44572</v>
      </c>
      <c r="J4232" s="966" t="s">
        <v>21258</v>
      </c>
      <c r="K4232" t="s">
        <v>21259</v>
      </c>
      <c r="L4232" t="s">
        <v>21260</v>
      </c>
      <c r="M4232" t="s">
        <v>21258</v>
      </c>
      <c r="N4232" t="s">
        <v>21260</v>
      </c>
    </row>
    <row r="4233" spans="1:14" x14ac:dyDescent="0.25">
      <c r="A4233" s="3">
        <v>4230</v>
      </c>
      <c r="B4233" t="s">
        <v>2899</v>
      </c>
      <c r="C4233" t="s">
        <v>2899</v>
      </c>
      <c r="D4233" t="s">
        <v>2900</v>
      </c>
      <c r="E4233" t="s">
        <v>2901</v>
      </c>
      <c r="F4233" t="s">
        <v>2901</v>
      </c>
      <c r="G4233" s="1">
        <v>44207</v>
      </c>
      <c r="H4233" s="1">
        <v>44207</v>
      </c>
      <c r="I4233" s="1">
        <v>44572</v>
      </c>
      <c r="J4233" s="966" t="s">
        <v>21261</v>
      </c>
      <c r="K4233" t="s">
        <v>21262</v>
      </c>
      <c r="L4233" t="s">
        <v>21263</v>
      </c>
      <c r="M4233" t="s">
        <v>21261</v>
      </c>
      <c r="N4233" t="s">
        <v>21263</v>
      </c>
    </row>
    <row r="4234" spans="1:14" x14ac:dyDescent="0.25">
      <c r="A4234" s="3">
        <v>4231</v>
      </c>
      <c r="B4234" t="s">
        <v>2899</v>
      </c>
      <c r="C4234" t="s">
        <v>2899</v>
      </c>
      <c r="D4234" t="s">
        <v>2900</v>
      </c>
      <c r="E4234" t="s">
        <v>2901</v>
      </c>
      <c r="F4234" t="s">
        <v>2901</v>
      </c>
      <c r="G4234" s="1">
        <v>44207</v>
      </c>
      <c r="H4234" s="1">
        <v>44207</v>
      </c>
      <c r="I4234" s="1">
        <v>44572</v>
      </c>
      <c r="J4234" s="966" t="s">
        <v>21261</v>
      </c>
      <c r="K4234" t="s">
        <v>21262</v>
      </c>
      <c r="L4234" t="s">
        <v>21263</v>
      </c>
      <c r="M4234" t="s">
        <v>21261</v>
      </c>
      <c r="N4234" t="s">
        <v>21263</v>
      </c>
    </row>
    <row r="4235" spans="1:14" x14ac:dyDescent="0.25">
      <c r="A4235" s="3">
        <v>4232</v>
      </c>
      <c r="B4235" t="s">
        <v>2899</v>
      </c>
      <c r="C4235" t="s">
        <v>2899</v>
      </c>
      <c r="D4235" t="s">
        <v>2900</v>
      </c>
      <c r="E4235" t="s">
        <v>2901</v>
      </c>
      <c r="F4235" t="s">
        <v>2901</v>
      </c>
      <c r="G4235" s="1">
        <v>44207</v>
      </c>
      <c r="H4235" s="1">
        <v>44207</v>
      </c>
      <c r="I4235" s="1">
        <v>44572</v>
      </c>
      <c r="J4235" s="966" t="s">
        <v>21261</v>
      </c>
      <c r="K4235" t="s">
        <v>21262</v>
      </c>
      <c r="L4235" t="s">
        <v>21263</v>
      </c>
      <c r="M4235" t="s">
        <v>21261</v>
      </c>
      <c r="N4235" t="s">
        <v>21263</v>
      </c>
    </row>
    <row r="4236" spans="1:14" x14ac:dyDescent="0.25">
      <c r="A4236" s="3">
        <v>4233</v>
      </c>
      <c r="B4236" t="s">
        <v>2899</v>
      </c>
      <c r="C4236" t="s">
        <v>2899</v>
      </c>
      <c r="D4236" t="s">
        <v>2900</v>
      </c>
      <c r="E4236" t="s">
        <v>2901</v>
      </c>
      <c r="F4236" t="s">
        <v>2901</v>
      </c>
      <c r="G4236" s="1">
        <v>44207</v>
      </c>
      <c r="H4236" s="1">
        <v>44207</v>
      </c>
      <c r="I4236" s="1">
        <v>44572</v>
      </c>
      <c r="J4236" s="966" t="s">
        <v>21264</v>
      </c>
      <c r="K4236" t="s">
        <v>21265</v>
      </c>
      <c r="L4236" t="s">
        <v>21266</v>
      </c>
      <c r="M4236" t="s">
        <v>21264</v>
      </c>
      <c r="N4236" t="s">
        <v>21266</v>
      </c>
    </row>
    <row r="4237" spans="1:14" x14ac:dyDescent="0.25">
      <c r="A4237" s="3">
        <v>4234</v>
      </c>
      <c r="B4237" t="s">
        <v>2899</v>
      </c>
      <c r="C4237" t="s">
        <v>2899</v>
      </c>
      <c r="D4237" t="s">
        <v>2900</v>
      </c>
      <c r="E4237" t="s">
        <v>2901</v>
      </c>
      <c r="F4237" t="s">
        <v>2901</v>
      </c>
      <c r="G4237" s="1">
        <v>44207</v>
      </c>
      <c r="H4237" s="1">
        <v>44207</v>
      </c>
      <c r="I4237" s="1">
        <v>44572</v>
      </c>
      <c r="J4237" s="966" t="s">
        <v>21264</v>
      </c>
      <c r="K4237" t="s">
        <v>21265</v>
      </c>
      <c r="L4237" t="s">
        <v>21266</v>
      </c>
      <c r="M4237" t="s">
        <v>21264</v>
      </c>
      <c r="N4237" t="s">
        <v>21266</v>
      </c>
    </row>
    <row r="4238" spans="1:14" x14ac:dyDescent="0.25">
      <c r="A4238" s="3">
        <v>4235</v>
      </c>
      <c r="B4238" t="s">
        <v>2899</v>
      </c>
      <c r="C4238" t="s">
        <v>2899</v>
      </c>
      <c r="D4238" t="s">
        <v>2900</v>
      </c>
      <c r="E4238" t="s">
        <v>2901</v>
      </c>
      <c r="F4238" t="s">
        <v>2901</v>
      </c>
      <c r="G4238" s="1">
        <v>44207</v>
      </c>
      <c r="H4238" s="1">
        <v>44207</v>
      </c>
      <c r="I4238" s="1">
        <v>44572</v>
      </c>
      <c r="J4238" s="966" t="s">
        <v>21264</v>
      </c>
      <c r="K4238" t="s">
        <v>21265</v>
      </c>
      <c r="L4238" t="s">
        <v>21266</v>
      </c>
      <c r="M4238" t="s">
        <v>21264</v>
      </c>
      <c r="N4238" t="s">
        <v>21266</v>
      </c>
    </row>
    <row r="4239" spans="1:14" x14ac:dyDescent="0.25">
      <c r="A4239" s="3">
        <v>4236</v>
      </c>
      <c r="B4239" t="s">
        <v>2899</v>
      </c>
      <c r="C4239" t="s">
        <v>2899</v>
      </c>
      <c r="D4239" t="s">
        <v>2900</v>
      </c>
      <c r="E4239" t="s">
        <v>2901</v>
      </c>
      <c r="F4239" t="s">
        <v>2901</v>
      </c>
      <c r="G4239" s="1">
        <v>44207</v>
      </c>
      <c r="H4239" s="1">
        <v>44207</v>
      </c>
      <c r="I4239" s="1">
        <v>44572</v>
      </c>
      <c r="J4239" s="966" t="s">
        <v>21267</v>
      </c>
      <c r="K4239" t="s">
        <v>21268</v>
      </c>
      <c r="L4239" t="s">
        <v>21269</v>
      </c>
      <c r="M4239" t="s">
        <v>21267</v>
      </c>
      <c r="N4239" t="s">
        <v>21269</v>
      </c>
    </row>
    <row r="4240" spans="1:14" x14ac:dyDescent="0.25">
      <c r="A4240" s="3">
        <v>4237</v>
      </c>
      <c r="B4240" t="s">
        <v>2899</v>
      </c>
      <c r="C4240" t="s">
        <v>2899</v>
      </c>
      <c r="D4240" t="s">
        <v>2900</v>
      </c>
      <c r="E4240" t="s">
        <v>2901</v>
      </c>
      <c r="F4240" t="s">
        <v>2901</v>
      </c>
      <c r="G4240" s="1">
        <v>44207</v>
      </c>
      <c r="H4240" s="1">
        <v>44207</v>
      </c>
      <c r="I4240" s="1">
        <v>44572</v>
      </c>
      <c r="J4240" s="966" t="s">
        <v>21267</v>
      </c>
      <c r="K4240" t="s">
        <v>21268</v>
      </c>
      <c r="L4240" t="s">
        <v>21269</v>
      </c>
      <c r="M4240" t="s">
        <v>21267</v>
      </c>
      <c r="N4240" t="s">
        <v>21269</v>
      </c>
    </row>
    <row r="4241" spans="1:14" x14ac:dyDescent="0.25">
      <c r="A4241" s="3">
        <v>4238</v>
      </c>
      <c r="B4241" t="s">
        <v>2899</v>
      </c>
      <c r="C4241" t="s">
        <v>2899</v>
      </c>
      <c r="D4241" t="s">
        <v>2900</v>
      </c>
      <c r="E4241" t="s">
        <v>2901</v>
      </c>
      <c r="F4241" t="s">
        <v>2901</v>
      </c>
      <c r="G4241" s="1">
        <v>44207</v>
      </c>
      <c r="H4241" s="1">
        <v>44207</v>
      </c>
      <c r="I4241" s="1">
        <v>44572</v>
      </c>
      <c r="J4241" s="966" t="s">
        <v>21267</v>
      </c>
      <c r="K4241" t="s">
        <v>21268</v>
      </c>
      <c r="L4241" t="s">
        <v>21269</v>
      </c>
      <c r="M4241" t="s">
        <v>21267</v>
      </c>
      <c r="N4241" t="s">
        <v>21269</v>
      </c>
    </row>
    <row r="4242" spans="1:14" x14ac:dyDescent="0.25">
      <c r="A4242" s="3">
        <v>4239</v>
      </c>
      <c r="B4242" t="s">
        <v>2899</v>
      </c>
      <c r="C4242" t="s">
        <v>2899</v>
      </c>
      <c r="D4242" t="s">
        <v>2900</v>
      </c>
      <c r="E4242" t="s">
        <v>2901</v>
      </c>
      <c r="F4242" t="s">
        <v>2901</v>
      </c>
      <c r="G4242" s="1">
        <v>44207</v>
      </c>
      <c r="H4242" s="1">
        <v>44207</v>
      </c>
      <c r="I4242" s="1">
        <v>44572</v>
      </c>
      <c r="J4242" s="966" t="s">
        <v>21270</v>
      </c>
      <c r="K4242" t="s">
        <v>21271</v>
      </c>
      <c r="L4242" t="s">
        <v>21272</v>
      </c>
      <c r="M4242" t="s">
        <v>21270</v>
      </c>
      <c r="N4242" t="s">
        <v>21272</v>
      </c>
    </row>
    <row r="4243" spans="1:14" x14ac:dyDescent="0.25">
      <c r="A4243" s="3">
        <v>4240</v>
      </c>
      <c r="B4243" t="s">
        <v>2899</v>
      </c>
      <c r="C4243" t="s">
        <v>2899</v>
      </c>
      <c r="D4243" t="s">
        <v>2900</v>
      </c>
      <c r="E4243" t="s">
        <v>2901</v>
      </c>
      <c r="F4243" t="s">
        <v>2901</v>
      </c>
      <c r="G4243" s="1">
        <v>44207</v>
      </c>
      <c r="H4243" s="1">
        <v>44207</v>
      </c>
      <c r="I4243" s="1">
        <v>44572</v>
      </c>
      <c r="J4243" s="966" t="s">
        <v>21270</v>
      </c>
      <c r="K4243" t="s">
        <v>21271</v>
      </c>
      <c r="L4243" t="s">
        <v>21272</v>
      </c>
      <c r="M4243" t="s">
        <v>21270</v>
      </c>
      <c r="N4243" t="s">
        <v>21272</v>
      </c>
    </row>
    <row r="4244" spans="1:14" x14ac:dyDescent="0.25">
      <c r="A4244" s="3">
        <v>4241</v>
      </c>
      <c r="B4244" t="s">
        <v>2899</v>
      </c>
      <c r="C4244" t="s">
        <v>2899</v>
      </c>
      <c r="D4244" t="s">
        <v>2900</v>
      </c>
      <c r="E4244" t="s">
        <v>2901</v>
      </c>
      <c r="F4244" t="s">
        <v>2901</v>
      </c>
      <c r="G4244" s="1">
        <v>44207</v>
      </c>
      <c r="H4244" s="1">
        <v>44207</v>
      </c>
      <c r="I4244" s="1">
        <v>44572</v>
      </c>
      <c r="J4244" s="966" t="s">
        <v>21270</v>
      </c>
      <c r="K4244" t="s">
        <v>21271</v>
      </c>
      <c r="L4244" t="s">
        <v>21272</v>
      </c>
      <c r="M4244" t="s">
        <v>21270</v>
      </c>
      <c r="N4244" t="s">
        <v>21272</v>
      </c>
    </row>
    <row r="4245" spans="1:14" x14ac:dyDescent="0.25">
      <c r="A4245" s="3">
        <v>4242</v>
      </c>
      <c r="B4245" t="s">
        <v>2899</v>
      </c>
      <c r="C4245" t="s">
        <v>2899</v>
      </c>
      <c r="D4245" t="s">
        <v>2900</v>
      </c>
      <c r="E4245" t="s">
        <v>2901</v>
      </c>
      <c r="F4245" t="s">
        <v>2901</v>
      </c>
      <c r="G4245" s="1">
        <v>44207</v>
      </c>
      <c r="H4245" s="1">
        <v>44207</v>
      </c>
      <c r="I4245" s="1">
        <v>44572</v>
      </c>
      <c r="J4245" s="966" t="s">
        <v>21273</v>
      </c>
      <c r="K4245" t="s">
        <v>21274</v>
      </c>
      <c r="L4245" t="s">
        <v>21275</v>
      </c>
      <c r="M4245" t="s">
        <v>21273</v>
      </c>
      <c r="N4245" t="s">
        <v>21275</v>
      </c>
    </row>
    <row r="4246" spans="1:14" x14ac:dyDescent="0.25">
      <c r="A4246" s="3">
        <v>4243</v>
      </c>
      <c r="B4246" t="s">
        <v>2899</v>
      </c>
      <c r="C4246" t="s">
        <v>2899</v>
      </c>
      <c r="D4246" t="s">
        <v>2900</v>
      </c>
      <c r="E4246" t="s">
        <v>2901</v>
      </c>
      <c r="F4246" t="s">
        <v>2901</v>
      </c>
      <c r="G4246" s="1">
        <v>44207</v>
      </c>
      <c r="H4246" s="1">
        <v>44207</v>
      </c>
      <c r="I4246" s="1">
        <v>44572</v>
      </c>
      <c r="J4246" s="966" t="s">
        <v>21273</v>
      </c>
      <c r="K4246" t="s">
        <v>21274</v>
      </c>
      <c r="L4246" t="s">
        <v>21275</v>
      </c>
      <c r="M4246" t="s">
        <v>21273</v>
      </c>
      <c r="N4246" t="s">
        <v>21275</v>
      </c>
    </row>
    <row r="4247" spans="1:14" x14ac:dyDescent="0.25">
      <c r="A4247" s="3">
        <v>4244</v>
      </c>
      <c r="B4247" t="s">
        <v>2899</v>
      </c>
      <c r="C4247" t="s">
        <v>2899</v>
      </c>
      <c r="D4247" t="s">
        <v>2900</v>
      </c>
      <c r="E4247" t="s">
        <v>2901</v>
      </c>
      <c r="F4247" t="s">
        <v>2901</v>
      </c>
      <c r="G4247" s="1">
        <v>44207</v>
      </c>
      <c r="H4247" s="1">
        <v>44207</v>
      </c>
      <c r="I4247" s="1">
        <v>44572</v>
      </c>
      <c r="J4247" s="966" t="s">
        <v>21273</v>
      </c>
      <c r="K4247" t="s">
        <v>21274</v>
      </c>
      <c r="L4247" t="s">
        <v>21275</v>
      </c>
      <c r="M4247" t="s">
        <v>21273</v>
      </c>
      <c r="N4247" t="s">
        <v>21275</v>
      </c>
    </row>
    <row r="4248" spans="1:14" x14ac:dyDescent="0.25">
      <c r="A4248" s="3">
        <v>4245</v>
      </c>
      <c r="B4248" t="s">
        <v>2899</v>
      </c>
      <c r="C4248" t="s">
        <v>2899</v>
      </c>
      <c r="D4248" t="s">
        <v>2900</v>
      </c>
      <c r="E4248" t="s">
        <v>2901</v>
      </c>
      <c r="F4248" t="s">
        <v>2901</v>
      </c>
      <c r="G4248" s="1">
        <v>44207</v>
      </c>
      <c r="H4248" s="1">
        <v>44207</v>
      </c>
      <c r="I4248" s="1">
        <v>44572</v>
      </c>
      <c r="J4248" s="966" t="s">
        <v>21276</v>
      </c>
      <c r="K4248" t="s">
        <v>21277</v>
      </c>
      <c r="L4248" t="s">
        <v>21278</v>
      </c>
      <c r="M4248" t="s">
        <v>21276</v>
      </c>
      <c r="N4248" t="s">
        <v>21278</v>
      </c>
    </row>
    <row r="4249" spans="1:14" x14ac:dyDescent="0.25">
      <c r="A4249" s="3">
        <v>4246</v>
      </c>
      <c r="B4249" t="s">
        <v>2899</v>
      </c>
      <c r="C4249" t="s">
        <v>2899</v>
      </c>
      <c r="D4249" t="s">
        <v>2900</v>
      </c>
      <c r="E4249" t="s">
        <v>2901</v>
      </c>
      <c r="F4249" t="s">
        <v>2901</v>
      </c>
      <c r="G4249" s="1">
        <v>44207</v>
      </c>
      <c r="H4249" s="1">
        <v>44207</v>
      </c>
      <c r="I4249" s="1">
        <v>44572</v>
      </c>
      <c r="J4249" s="966" t="s">
        <v>21276</v>
      </c>
      <c r="K4249" t="s">
        <v>21277</v>
      </c>
      <c r="L4249" t="s">
        <v>21278</v>
      </c>
      <c r="M4249" t="s">
        <v>21276</v>
      </c>
      <c r="N4249" t="s">
        <v>21278</v>
      </c>
    </row>
    <row r="4250" spans="1:14" x14ac:dyDescent="0.25">
      <c r="A4250" s="3">
        <v>4247</v>
      </c>
      <c r="B4250" t="s">
        <v>2899</v>
      </c>
      <c r="C4250" t="s">
        <v>2899</v>
      </c>
      <c r="D4250" t="s">
        <v>2900</v>
      </c>
      <c r="E4250" t="s">
        <v>2901</v>
      </c>
      <c r="F4250" t="s">
        <v>2901</v>
      </c>
      <c r="G4250" s="1">
        <v>44207</v>
      </c>
      <c r="H4250" s="1">
        <v>44207</v>
      </c>
      <c r="I4250" s="1">
        <v>44572</v>
      </c>
      <c r="J4250" s="966" t="s">
        <v>21276</v>
      </c>
      <c r="K4250" t="s">
        <v>21277</v>
      </c>
      <c r="L4250" t="s">
        <v>21278</v>
      </c>
      <c r="M4250" t="s">
        <v>21276</v>
      </c>
      <c r="N4250" t="s">
        <v>21278</v>
      </c>
    </row>
    <row r="4251" spans="1:14" x14ac:dyDescent="0.25">
      <c r="A4251" s="3">
        <v>4248</v>
      </c>
      <c r="B4251" t="s">
        <v>2899</v>
      </c>
      <c r="C4251" t="s">
        <v>2899</v>
      </c>
      <c r="D4251" t="s">
        <v>2900</v>
      </c>
      <c r="E4251" t="s">
        <v>2901</v>
      </c>
      <c r="F4251" t="s">
        <v>2901</v>
      </c>
      <c r="G4251" s="1">
        <v>44207</v>
      </c>
      <c r="H4251" s="1">
        <v>44207</v>
      </c>
      <c r="I4251" s="1">
        <v>44572</v>
      </c>
      <c r="J4251" s="966" t="s">
        <v>21279</v>
      </c>
      <c r="K4251" t="s">
        <v>21280</v>
      </c>
      <c r="L4251" t="s">
        <v>21281</v>
      </c>
      <c r="M4251" t="s">
        <v>21279</v>
      </c>
      <c r="N4251" t="s">
        <v>21281</v>
      </c>
    </row>
    <row r="4252" spans="1:14" x14ac:dyDescent="0.25">
      <c r="A4252" s="3">
        <v>4249</v>
      </c>
      <c r="B4252" t="s">
        <v>2899</v>
      </c>
      <c r="C4252" t="s">
        <v>2899</v>
      </c>
      <c r="D4252" t="s">
        <v>2900</v>
      </c>
      <c r="E4252" t="s">
        <v>2901</v>
      </c>
      <c r="F4252" t="s">
        <v>2901</v>
      </c>
      <c r="G4252" s="1">
        <v>44207</v>
      </c>
      <c r="H4252" s="1">
        <v>44207</v>
      </c>
      <c r="I4252" s="1">
        <v>44572</v>
      </c>
      <c r="J4252" s="966" t="s">
        <v>21279</v>
      </c>
      <c r="K4252" t="s">
        <v>21280</v>
      </c>
      <c r="L4252" t="s">
        <v>21281</v>
      </c>
      <c r="M4252" t="s">
        <v>21279</v>
      </c>
      <c r="N4252" t="s">
        <v>21281</v>
      </c>
    </row>
    <row r="4253" spans="1:14" x14ac:dyDescent="0.25">
      <c r="A4253" s="3">
        <v>4250</v>
      </c>
      <c r="B4253" t="s">
        <v>2899</v>
      </c>
      <c r="C4253" t="s">
        <v>2899</v>
      </c>
      <c r="D4253" t="s">
        <v>2900</v>
      </c>
      <c r="E4253" t="s">
        <v>2901</v>
      </c>
      <c r="F4253" t="s">
        <v>2901</v>
      </c>
      <c r="G4253" s="1">
        <v>44207</v>
      </c>
      <c r="H4253" s="1">
        <v>44207</v>
      </c>
      <c r="I4253" s="1">
        <v>44572</v>
      </c>
      <c r="J4253" s="966" t="s">
        <v>21279</v>
      </c>
      <c r="K4253" t="s">
        <v>21280</v>
      </c>
      <c r="L4253" t="s">
        <v>21281</v>
      </c>
      <c r="M4253" t="s">
        <v>21279</v>
      </c>
      <c r="N4253" t="s">
        <v>21281</v>
      </c>
    </row>
    <row r="4254" spans="1:14" x14ac:dyDescent="0.25">
      <c r="A4254" s="3">
        <v>4251</v>
      </c>
      <c r="B4254" t="s">
        <v>2899</v>
      </c>
      <c r="C4254" t="s">
        <v>2899</v>
      </c>
      <c r="D4254" t="s">
        <v>2900</v>
      </c>
      <c r="E4254" t="s">
        <v>2901</v>
      </c>
      <c r="F4254" t="s">
        <v>2901</v>
      </c>
      <c r="G4254" s="1">
        <v>44207</v>
      </c>
      <c r="H4254" s="1">
        <v>44207</v>
      </c>
      <c r="I4254" s="1">
        <v>44572</v>
      </c>
      <c r="J4254" s="966" t="s">
        <v>21282</v>
      </c>
      <c r="K4254" t="s">
        <v>21283</v>
      </c>
      <c r="L4254" t="s">
        <v>21284</v>
      </c>
      <c r="M4254" t="s">
        <v>21282</v>
      </c>
      <c r="N4254" t="s">
        <v>21284</v>
      </c>
    </row>
    <row r="4255" spans="1:14" x14ac:dyDescent="0.25">
      <c r="A4255" s="3">
        <v>4252</v>
      </c>
      <c r="B4255" t="s">
        <v>2899</v>
      </c>
      <c r="C4255" t="s">
        <v>2899</v>
      </c>
      <c r="D4255" t="s">
        <v>2900</v>
      </c>
      <c r="E4255" t="s">
        <v>2901</v>
      </c>
      <c r="F4255" t="s">
        <v>2901</v>
      </c>
      <c r="G4255" s="1">
        <v>44207</v>
      </c>
      <c r="H4255" s="1">
        <v>44207</v>
      </c>
      <c r="I4255" s="1">
        <v>44572</v>
      </c>
      <c r="J4255" s="966" t="s">
        <v>21282</v>
      </c>
      <c r="K4255" t="s">
        <v>21283</v>
      </c>
      <c r="L4255" t="s">
        <v>21284</v>
      </c>
      <c r="M4255" t="s">
        <v>21282</v>
      </c>
      <c r="N4255" t="s">
        <v>21284</v>
      </c>
    </row>
    <row r="4256" spans="1:14" x14ac:dyDescent="0.25">
      <c r="A4256" s="3">
        <v>4253</v>
      </c>
      <c r="B4256" t="s">
        <v>2899</v>
      </c>
      <c r="C4256" t="s">
        <v>2899</v>
      </c>
      <c r="D4256" t="s">
        <v>2900</v>
      </c>
      <c r="E4256" t="s">
        <v>2901</v>
      </c>
      <c r="F4256" t="s">
        <v>2901</v>
      </c>
      <c r="G4256" s="1">
        <v>44207</v>
      </c>
      <c r="H4256" s="1">
        <v>44207</v>
      </c>
      <c r="I4256" s="1">
        <v>44572</v>
      </c>
      <c r="J4256" s="966" t="s">
        <v>21282</v>
      </c>
      <c r="K4256" t="s">
        <v>21283</v>
      </c>
      <c r="L4256" t="s">
        <v>21284</v>
      </c>
      <c r="M4256" t="s">
        <v>21282</v>
      </c>
      <c r="N4256" t="s">
        <v>21284</v>
      </c>
    </row>
    <row r="4257" spans="1:14" x14ac:dyDescent="0.25">
      <c r="A4257" s="3">
        <v>4254</v>
      </c>
      <c r="B4257" t="s">
        <v>2899</v>
      </c>
      <c r="C4257" t="s">
        <v>2899</v>
      </c>
      <c r="D4257" t="s">
        <v>2900</v>
      </c>
      <c r="E4257" t="s">
        <v>2901</v>
      </c>
      <c r="F4257" t="s">
        <v>2901</v>
      </c>
      <c r="G4257" s="1">
        <v>44207</v>
      </c>
      <c r="H4257" s="1">
        <v>44207</v>
      </c>
      <c r="I4257" s="1">
        <v>44572</v>
      </c>
      <c r="J4257" s="966" t="s">
        <v>21207</v>
      </c>
      <c r="K4257" t="s">
        <v>21208</v>
      </c>
      <c r="L4257" t="s">
        <v>21209</v>
      </c>
      <c r="M4257" t="s">
        <v>21207</v>
      </c>
      <c r="N4257" t="s">
        <v>21209</v>
      </c>
    </row>
    <row r="4258" spans="1:14" x14ac:dyDescent="0.25">
      <c r="A4258" s="3">
        <v>4255</v>
      </c>
      <c r="B4258" t="s">
        <v>2899</v>
      </c>
      <c r="C4258" t="s">
        <v>2899</v>
      </c>
      <c r="D4258" t="s">
        <v>2900</v>
      </c>
      <c r="E4258" t="s">
        <v>2901</v>
      </c>
      <c r="F4258" t="s">
        <v>2901</v>
      </c>
      <c r="G4258" s="1">
        <v>44207</v>
      </c>
      <c r="H4258" s="1">
        <v>44207</v>
      </c>
      <c r="I4258" s="1">
        <v>44572</v>
      </c>
      <c r="J4258" s="966" t="s">
        <v>21207</v>
      </c>
      <c r="K4258" t="s">
        <v>21208</v>
      </c>
      <c r="L4258" t="s">
        <v>21209</v>
      </c>
      <c r="M4258" t="s">
        <v>21207</v>
      </c>
      <c r="N4258" t="s">
        <v>21209</v>
      </c>
    </row>
    <row r="4259" spans="1:14" x14ac:dyDescent="0.25">
      <c r="A4259" s="3">
        <v>4256</v>
      </c>
      <c r="B4259" t="s">
        <v>2899</v>
      </c>
      <c r="C4259" t="s">
        <v>2899</v>
      </c>
      <c r="D4259" t="s">
        <v>2900</v>
      </c>
      <c r="E4259" t="s">
        <v>2901</v>
      </c>
      <c r="F4259" t="s">
        <v>2901</v>
      </c>
      <c r="G4259" s="1">
        <v>44207</v>
      </c>
      <c r="H4259" s="1">
        <v>44207</v>
      </c>
      <c r="I4259" s="1">
        <v>44572</v>
      </c>
      <c r="J4259" s="966" t="s">
        <v>21207</v>
      </c>
      <c r="K4259" t="s">
        <v>21208</v>
      </c>
      <c r="L4259" t="s">
        <v>21209</v>
      </c>
      <c r="M4259" t="s">
        <v>21207</v>
      </c>
      <c r="N4259" t="s">
        <v>21209</v>
      </c>
    </row>
    <row r="4260" spans="1:14" x14ac:dyDescent="0.25">
      <c r="A4260" s="3">
        <v>4257</v>
      </c>
      <c r="B4260" t="s">
        <v>2899</v>
      </c>
      <c r="C4260" t="s">
        <v>2899</v>
      </c>
      <c r="D4260" t="s">
        <v>2900</v>
      </c>
      <c r="E4260" t="s">
        <v>2901</v>
      </c>
      <c r="F4260" t="s">
        <v>2901</v>
      </c>
      <c r="G4260" s="1">
        <v>44207</v>
      </c>
      <c r="H4260" s="1">
        <v>44207</v>
      </c>
      <c r="I4260" s="1">
        <v>44572</v>
      </c>
      <c r="J4260" s="966" t="s">
        <v>21318</v>
      </c>
      <c r="K4260" t="s">
        <v>21319</v>
      </c>
      <c r="L4260" t="s">
        <v>21320</v>
      </c>
      <c r="M4260" t="s">
        <v>21318</v>
      </c>
      <c r="N4260" t="s">
        <v>21320</v>
      </c>
    </row>
    <row r="4261" spans="1:14" x14ac:dyDescent="0.25">
      <c r="A4261" s="3">
        <v>4258</v>
      </c>
      <c r="B4261" t="s">
        <v>2899</v>
      </c>
      <c r="C4261" t="s">
        <v>2899</v>
      </c>
      <c r="D4261" t="s">
        <v>2900</v>
      </c>
      <c r="E4261" t="s">
        <v>2901</v>
      </c>
      <c r="F4261" t="s">
        <v>2901</v>
      </c>
      <c r="G4261" s="1">
        <v>44207</v>
      </c>
      <c r="H4261" s="1">
        <v>44207</v>
      </c>
      <c r="I4261" s="1">
        <v>44572</v>
      </c>
      <c r="J4261" s="966" t="s">
        <v>21318</v>
      </c>
      <c r="K4261" t="s">
        <v>21319</v>
      </c>
      <c r="L4261" t="s">
        <v>21320</v>
      </c>
      <c r="M4261" t="s">
        <v>21318</v>
      </c>
      <c r="N4261" t="s">
        <v>21320</v>
      </c>
    </row>
    <row r="4262" spans="1:14" x14ac:dyDescent="0.25">
      <c r="A4262" s="3">
        <v>4259</v>
      </c>
      <c r="B4262" t="s">
        <v>2899</v>
      </c>
      <c r="C4262" t="s">
        <v>2899</v>
      </c>
      <c r="D4262" t="s">
        <v>2900</v>
      </c>
      <c r="E4262" t="s">
        <v>2901</v>
      </c>
      <c r="F4262" t="s">
        <v>2901</v>
      </c>
      <c r="G4262" s="1">
        <v>44207</v>
      </c>
      <c r="H4262" s="1">
        <v>44207</v>
      </c>
      <c r="I4262" s="1">
        <v>44572</v>
      </c>
      <c r="J4262" s="966" t="s">
        <v>21318</v>
      </c>
      <c r="K4262" t="s">
        <v>21319</v>
      </c>
      <c r="L4262" t="s">
        <v>21320</v>
      </c>
      <c r="M4262" t="s">
        <v>21318</v>
      </c>
      <c r="N4262" t="s">
        <v>21320</v>
      </c>
    </row>
    <row r="4263" spans="1:14" x14ac:dyDescent="0.25">
      <c r="A4263" s="3">
        <v>4260</v>
      </c>
      <c r="B4263" t="s">
        <v>2899</v>
      </c>
      <c r="C4263" t="s">
        <v>2899</v>
      </c>
      <c r="D4263" t="s">
        <v>2900</v>
      </c>
      <c r="E4263" t="s">
        <v>2901</v>
      </c>
      <c r="F4263" t="s">
        <v>2901</v>
      </c>
      <c r="G4263" s="1">
        <v>44207</v>
      </c>
      <c r="H4263" s="1">
        <v>44207</v>
      </c>
      <c r="I4263" s="1">
        <v>44572</v>
      </c>
      <c r="J4263" s="966" t="s">
        <v>21321</v>
      </c>
      <c r="K4263" t="s">
        <v>21322</v>
      </c>
      <c r="L4263" t="s">
        <v>21323</v>
      </c>
      <c r="M4263" t="s">
        <v>21321</v>
      </c>
      <c r="N4263" t="s">
        <v>21323</v>
      </c>
    </row>
    <row r="4264" spans="1:14" x14ac:dyDescent="0.25">
      <c r="A4264" s="3">
        <v>4261</v>
      </c>
      <c r="B4264" t="s">
        <v>2899</v>
      </c>
      <c r="C4264" t="s">
        <v>2899</v>
      </c>
      <c r="D4264" t="s">
        <v>2900</v>
      </c>
      <c r="E4264" t="s">
        <v>2901</v>
      </c>
      <c r="F4264" t="s">
        <v>2901</v>
      </c>
      <c r="G4264" s="1">
        <v>44207</v>
      </c>
      <c r="H4264" s="1">
        <v>44207</v>
      </c>
      <c r="I4264" s="1">
        <v>44572</v>
      </c>
      <c r="J4264" s="966" t="s">
        <v>21321</v>
      </c>
      <c r="K4264" t="s">
        <v>21322</v>
      </c>
      <c r="L4264" t="s">
        <v>21323</v>
      </c>
      <c r="M4264" t="s">
        <v>21321</v>
      </c>
      <c r="N4264" t="s">
        <v>21323</v>
      </c>
    </row>
    <row r="4265" spans="1:14" x14ac:dyDescent="0.25">
      <c r="A4265" s="3">
        <v>4262</v>
      </c>
      <c r="B4265" t="s">
        <v>2899</v>
      </c>
      <c r="C4265" t="s">
        <v>2899</v>
      </c>
      <c r="D4265" t="s">
        <v>2900</v>
      </c>
      <c r="E4265" t="s">
        <v>2901</v>
      </c>
      <c r="F4265" t="s">
        <v>2901</v>
      </c>
      <c r="G4265" s="1">
        <v>44207</v>
      </c>
      <c r="H4265" s="1">
        <v>44207</v>
      </c>
      <c r="I4265" s="1">
        <v>44572</v>
      </c>
      <c r="J4265" s="966" t="s">
        <v>21324</v>
      </c>
      <c r="K4265" t="s">
        <v>21325</v>
      </c>
      <c r="L4265" t="s">
        <v>21326</v>
      </c>
      <c r="M4265" t="s">
        <v>21324</v>
      </c>
      <c r="N4265" t="s">
        <v>21326</v>
      </c>
    </row>
    <row r="4266" spans="1:14" x14ac:dyDescent="0.25">
      <c r="A4266" s="3">
        <v>4263</v>
      </c>
      <c r="B4266" t="s">
        <v>2899</v>
      </c>
      <c r="C4266" t="s">
        <v>2899</v>
      </c>
      <c r="D4266" t="s">
        <v>2900</v>
      </c>
      <c r="E4266" t="s">
        <v>2901</v>
      </c>
      <c r="F4266" t="s">
        <v>2901</v>
      </c>
      <c r="G4266" s="1">
        <v>44207</v>
      </c>
      <c r="H4266" s="1">
        <v>44207</v>
      </c>
      <c r="I4266" s="1">
        <v>44572</v>
      </c>
      <c r="J4266" s="966" t="s">
        <v>21324</v>
      </c>
      <c r="K4266" t="s">
        <v>21325</v>
      </c>
      <c r="L4266" t="s">
        <v>21326</v>
      </c>
      <c r="M4266" t="s">
        <v>21324</v>
      </c>
      <c r="N4266" t="s">
        <v>21326</v>
      </c>
    </row>
    <row r="4267" spans="1:14" x14ac:dyDescent="0.25">
      <c r="A4267" s="3">
        <v>4264</v>
      </c>
      <c r="B4267" t="s">
        <v>2899</v>
      </c>
      <c r="C4267" t="s">
        <v>2899</v>
      </c>
      <c r="D4267" t="s">
        <v>2900</v>
      </c>
      <c r="E4267" t="s">
        <v>2901</v>
      </c>
      <c r="F4267" t="s">
        <v>2901</v>
      </c>
      <c r="G4267" s="1">
        <v>44207</v>
      </c>
      <c r="H4267" s="1">
        <v>44207</v>
      </c>
      <c r="I4267" s="1">
        <v>44572</v>
      </c>
      <c r="J4267" s="966" t="s">
        <v>21324</v>
      </c>
      <c r="K4267" t="s">
        <v>21325</v>
      </c>
      <c r="L4267" t="s">
        <v>21326</v>
      </c>
      <c r="M4267" t="s">
        <v>21324</v>
      </c>
      <c r="N4267" t="s">
        <v>21326</v>
      </c>
    </row>
    <row r="4268" spans="1:14" x14ac:dyDescent="0.25">
      <c r="A4268" s="3">
        <v>4265</v>
      </c>
      <c r="B4268" t="s">
        <v>2899</v>
      </c>
      <c r="C4268" t="s">
        <v>2899</v>
      </c>
      <c r="D4268" t="s">
        <v>2900</v>
      </c>
      <c r="E4268" t="s">
        <v>2901</v>
      </c>
      <c r="F4268" t="s">
        <v>2901</v>
      </c>
      <c r="G4268" s="1">
        <v>44207</v>
      </c>
      <c r="H4268" s="1">
        <v>44207</v>
      </c>
      <c r="I4268" s="1">
        <v>44572</v>
      </c>
      <c r="J4268" s="966" t="s">
        <v>21327</v>
      </c>
      <c r="K4268" t="s">
        <v>21328</v>
      </c>
      <c r="L4268" t="s">
        <v>21329</v>
      </c>
      <c r="M4268" t="s">
        <v>21327</v>
      </c>
      <c r="N4268" t="s">
        <v>21329</v>
      </c>
    </row>
    <row r="4269" spans="1:14" x14ac:dyDescent="0.25">
      <c r="A4269" s="3">
        <v>4266</v>
      </c>
      <c r="B4269" t="s">
        <v>2899</v>
      </c>
      <c r="C4269" t="s">
        <v>2899</v>
      </c>
      <c r="D4269" t="s">
        <v>2900</v>
      </c>
      <c r="E4269" t="s">
        <v>2901</v>
      </c>
      <c r="F4269" t="s">
        <v>2901</v>
      </c>
      <c r="G4269" s="1">
        <v>44207</v>
      </c>
      <c r="H4269" s="1">
        <v>44207</v>
      </c>
      <c r="I4269" s="1">
        <v>44572</v>
      </c>
      <c r="J4269" s="966" t="s">
        <v>21327</v>
      </c>
      <c r="K4269" t="s">
        <v>21328</v>
      </c>
      <c r="L4269" t="s">
        <v>21329</v>
      </c>
      <c r="M4269" t="s">
        <v>21327</v>
      </c>
      <c r="N4269" t="s">
        <v>21329</v>
      </c>
    </row>
    <row r="4270" spans="1:14" x14ac:dyDescent="0.25">
      <c r="A4270" s="3">
        <v>4267</v>
      </c>
      <c r="B4270" t="s">
        <v>2899</v>
      </c>
      <c r="C4270" t="s">
        <v>2899</v>
      </c>
      <c r="D4270" t="s">
        <v>2900</v>
      </c>
      <c r="E4270" t="s">
        <v>2901</v>
      </c>
      <c r="F4270" t="s">
        <v>2901</v>
      </c>
      <c r="G4270" s="1">
        <v>44207</v>
      </c>
      <c r="H4270" s="1">
        <v>44207</v>
      </c>
      <c r="I4270" s="1">
        <v>44572</v>
      </c>
      <c r="J4270" s="966" t="s">
        <v>21327</v>
      </c>
      <c r="K4270" t="s">
        <v>21328</v>
      </c>
      <c r="L4270" t="s">
        <v>21329</v>
      </c>
      <c r="M4270" t="s">
        <v>21327</v>
      </c>
      <c r="N4270" t="s">
        <v>21329</v>
      </c>
    </row>
    <row r="4271" spans="1:14" x14ac:dyDescent="0.25">
      <c r="A4271" s="3">
        <v>4268</v>
      </c>
      <c r="B4271" t="s">
        <v>2899</v>
      </c>
      <c r="C4271" t="s">
        <v>2899</v>
      </c>
      <c r="D4271" t="s">
        <v>2900</v>
      </c>
      <c r="E4271" t="s">
        <v>2901</v>
      </c>
      <c r="F4271" t="s">
        <v>2901</v>
      </c>
      <c r="G4271" s="1">
        <v>44207</v>
      </c>
      <c r="H4271" s="1">
        <v>44207</v>
      </c>
      <c r="I4271" s="1">
        <v>44572</v>
      </c>
      <c r="J4271" s="966" t="s">
        <v>19257</v>
      </c>
      <c r="K4271" t="s">
        <v>19258</v>
      </c>
      <c r="L4271" t="s">
        <v>19259</v>
      </c>
      <c r="M4271" t="s">
        <v>19257</v>
      </c>
      <c r="N4271" t="s">
        <v>19259</v>
      </c>
    </row>
    <row r="4272" spans="1:14" x14ac:dyDescent="0.25">
      <c r="A4272" s="3">
        <v>4269</v>
      </c>
      <c r="B4272" t="s">
        <v>2899</v>
      </c>
      <c r="C4272" t="s">
        <v>2899</v>
      </c>
      <c r="D4272" t="s">
        <v>2900</v>
      </c>
      <c r="E4272" t="s">
        <v>2901</v>
      </c>
      <c r="F4272" t="s">
        <v>2901</v>
      </c>
      <c r="G4272" s="1">
        <v>44207</v>
      </c>
      <c r="H4272" s="1">
        <v>44207</v>
      </c>
      <c r="I4272" s="1">
        <v>44572</v>
      </c>
      <c r="J4272" s="966" t="s">
        <v>19257</v>
      </c>
      <c r="K4272" t="s">
        <v>19258</v>
      </c>
      <c r="L4272" t="s">
        <v>19259</v>
      </c>
      <c r="M4272" t="s">
        <v>19257</v>
      </c>
      <c r="N4272" t="s">
        <v>19259</v>
      </c>
    </row>
    <row r="4273" spans="1:14" x14ac:dyDescent="0.25">
      <c r="A4273" s="3">
        <v>4270</v>
      </c>
      <c r="B4273" t="s">
        <v>2899</v>
      </c>
      <c r="C4273" t="s">
        <v>2899</v>
      </c>
      <c r="D4273" t="s">
        <v>2900</v>
      </c>
      <c r="E4273" t="s">
        <v>2901</v>
      </c>
      <c r="F4273" t="s">
        <v>2901</v>
      </c>
      <c r="G4273" s="1">
        <v>44207</v>
      </c>
      <c r="H4273" s="1">
        <v>44207</v>
      </c>
      <c r="I4273" s="1">
        <v>44572</v>
      </c>
      <c r="J4273" s="966" t="s">
        <v>19257</v>
      </c>
      <c r="K4273" t="s">
        <v>19258</v>
      </c>
      <c r="L4273" t="s">
        <v>19259</v>
      </c>
      <c r="M4273" t="s">
        <v>19257</v>
      </c>
      <c r="N4273" t="s">
        <v>19259</v>
      </c>
    </row>
    <row r="4274" spans="1:14" x14ac:dyDescent="0.25">
      <c r="A4274" s="3">
        <v>4271</v>
      </c>
      <c r="B4274" t="s">
        <v>2899</v>
      </c>
      <c r="C4274" t="s">
        <v>2899</v>
      </c>
      <c r="D4274" t="s">
        <v>2900</v>
      </c>
      <c r="E4274" t="s">
        <v>2901</v>
      </c>
      <c r="F4274" t="s">
        <v>2901</v>
      </c>
      <c r="G4274" s="1">
        <v>44207</v>
      </c>
      <c r="H4274" s="1">
        <v>44207</v>
      </c>
      <c r="I4274" s="1">
        <v>44572</v>
      </c>
      <c r="J4274" s="966" t="s">
        <v>19209</v>
      </c>
      <c r="K4274" t="s">
        <v>19210</v>
      </c>
      <c r="L4274" t="s">
        <v>19211</v>
      </c>
      <c r="M4274" t="s">
        <v>19209</v>
      </c>
      <c r="N4274" t="s">
        <v>19211</v>
      </c>
    </row>
    <row r="4275" spans="1:14" x14ac:dyDescent="0.25">
      <c r="A4275" s="3">
        <v>4272</v>
      </c>
      <c r="B4275" t="s">
        <v>2899</v>
      </c>
      <c r="C4275" t="s">
        <v>2899</v>
      </c>
      <c r="D4275" t="s">
        <v>2900</v>
      </c>
      <c r="E4275" t="s">
        <v>2901</v>
      </c>
      <c r="F4275" t="s">
        <v>2901</v>
      </c>
      <c r="G4275" s="1">
        <v>44207</v>
      </c>
      <c r="H4275" s="1">
        <v>44207</v>
      </c>
      <c r="I4275" s="1">
        <v>44572</v>
      </c>
      <c r="J4275" s="966" t="s">
        <v>19209</v>
      </c>
      <c r="K4275" t="s">
        <v>19210</v>
      </c>
      <c r="L4275" t="s">
        <v>19211</v>
      </c>
      <c r="M4275" t="s">
        <v>19209</v>
      </c>
      <c r="N4275" t="s">
        <v>19211</v>
      </c>
    </row>
    <row r="4276" spans="1:14" x14ac:dyDescent="0.25">
      <c r="A4276" s="3">
        <v>4273</v>
      </c>
      <c r="B4276" t="s">
        <v>2899</v>
      </c>
      <c r="C4276" t="s">
        <v>2899</v>
      </c>
      <c r="D4276" t="s">
        <v>2900</v>
      </c>
      <c r="E4276" t="s">
        <v>2901</v>
      </c>
      <c r="F4276" t="s">
        <v>2901</v>
      </c>
      <c r="G4276" s="1">
        <v>44207</v>
      </c>
      <c r="H4276" s="1">
        <v>44207</v>
      </c>
      <c r="I4276" s="1">
        <v>44572</v>
      </c>
      <c r="J4276" s="966" t="s">
        <v>19209</v>
      </c>
      <c r="K4276" t="s">
        <v>19210</v>
      </c>
      <c r="L4276" t="s">
        <v>19211</v>
      </c>
      <c r="M4276" t="s">
        <v>19209</v>
      </c>
      <c r="N4276" t="s">
        <v>19211</v>
      </c>
    </row>
    <row r="4277" spans="1:14" x14ac:dyDescent="0.25">
      <c r="A4277" s="3">
        <v>4274</v>
      </c>
      <c r="B4277" t="s">
        <v>2899</v>
      </c>
      <c r="C4277" t="s">
        <v>2899</v>
      </c>
      <c r="D4277" t="s">
        <v>2900</v>
      </c>
      <c r="E4277" t="s">
        <v>2901</v>
      </c>
      <c r="F4277" t="s">
        <v>2901</v>
      </c>
      <c r="G4277" s="1">
        <v>44207</v>
      </c>
      <c r="H4277" s="1">
        <v>44207</v>
      </c>
      <c r="I4277" s="1">
        <v>44572</v>
      </c>
      <c r="J4277" s="966" t="s">
        <v>19017</v>
      </c>
      <c r="K4277" t="s">
        <v>19018</v>
      </c>
      <c r="L4277" t="s">
        <v>19019</v>
      </c>
      <c r="M4277" t="s">
        <v>19017</v>
      </c>
      <c r="N4277" t="s">
        <v>19019</v>
      </c>
    </row>
    <row r="4278" spans="1:14" x14ac:dyDescent="0.25">
      <c r="A4278" s="3">
        <v>4275</v>
      </c>
      <c r="B4278" t="s">
        <v>2899</v>
      </c>
      <c r="C4278" t="s">
        <v>2899</v>
      </c>
      <c r="D4278" t="s">
        <v>2900</v>
      </c>
      <c r="E4278" t="s">
        <v>2901</v>
      </c>
      <c r="F4278" t="s">
        <v>2901</v>
      </c>
      <c r="G4278" s="1">
        <v>44207</v>
      </c>
      <c r="H4278" s="1">
        <v>44207</v>
      </c>
      <c r="I4278" s="1">
        <v>44572</v>
      </c>
      <c r="J4278" s="966" t="s">
        <v>19017</v>
      </c>
      <c r="K4278" t="s">
        <v>19018</v>
      </c>
      <c r="L4278" t="s">
        <v>19019</v>
      </c>
      <c r="M4278" t="s">
        <v>19017</v>
      </c>
      <c r="N4278" t="s">
        <v>19019</v>
      </c>
    </row>
    <row r="4279" spans="1:14" x14ac:dyDescent="0.25">
      <c r="A4279" s="3">
        <v>4276</v>
      </c>
      <c r="B4279" t="s">
        <v>2899</v>
      </c>
      <c r="C4279" t="s">
        <v>2899</v>
      </c>
      <c r="D4279" t="s">
        <v>2900</v>
      </c>
      <c r="E4279" t="s">
        <v>2901</v>
      </c>
      <c r="F4279" t="s">
        <v>2901</v>
      </c>
      <c r="G4279" s="1">
        <v>44207</v>
      </c>
      <c r="H4279" s="1">
        <v>44207</v>
      </c>
      <c r="I4279" s="1">
        <v>44572</v>
      </c>
      <c r="J4279" s="966" t="s">
        <v>19017</v>
      </c>
      <c r="K4279" t="s">
        <v>19018</v>
      </c>
      <c r="L4279" t="s">
        <v>19019</v>
      </c>
      <c r="M4279" t="s">
        <v>19017</v>
      </c>
      <c r="N4279" t="s">
        <v>19019</v>
      </c>
    </row>
    <row r="4280" spans="1:14" x14ac:dyDescent="0.25">
      <c r="A4280" s="3">
        <v>4277</v>
      </c>
      <c r="B4280" t="s">
        <v>2899</v>
      </c>
      <c r="C4280" t="s">
        <v>2899</v>
      </c>
      <c r="D4280" t="s">
        <v>2900</v>
      </c>
      <c r="E4280" t="s">
        <v>2901</v>
      </c>
      <c r="F4280" t="s">
        <v>2901</v>
      </c>
      <c r="G4280" s="1">
        <v>44207</v>
      </c>
      <c r="H4280" s="1">
        <v>44207</v>
      </c>
      <c r="I4280" s="1">
        <v>44572</v>
      </c>
      <c r="J4280" s="966" t="s">
        <v>19104</v>
      </c>
      <c r="K4280" t="s">
        <v>19105</v>
      </c>
      <c r="L4280" t="s">
        <v>19106</v>
      </c>
      <c r="M4280" t="s">
        <v>19104</v>
      </c>
      <c r="N4280" t="s">
        <v>19106</v>
      </c>
    </row>
    <row r="4281" spans="1:14" x14ac:dyDescent="0.25">
      <c r="A4281" s="3">
        <v>4278</v>
      </c>
      <c r="B4281" t="s">
        <v>2899</v>
      </c>
      <c r="C4281" t="s">
        <v>2899</v>
      </c>
      <c r="D4281" t="s">
        <v>2900</v>
      </c>
      <c r="E4281" t="s">
        <v>2901</v>
      </c>
      <c r="F4281" t="s">
        <v>2901</v>
      </c>
      <c r="G4281" s="1">
        <v>44207</v>
      </c>
      <c r="H4281" s="1">
        <v>44207</v>
      </c>
      <c r="I4281" s="1">
        <v>44572</v>
      </c>
      <c r="J4281" s="966" t="s">
        <v>19104</v>
      </c>
      <c r="K4281" t="s">
        <v>19105</v>
      </c>
      <c r="L4281" t="s">
        <v>19106</v>
      </c>
      <c r="M4281" t="s">
        <v>19104</v>
      </c>
      <c r="N4281" t="s">
        <v>19106</v>
      </c>
    </row>
    <row r="4282" spans="1:14" x14ac:dyDescent="0.25">
      <c r="A4282" s="3">
        <v>4279</v>
      </c>
      <c r="B4282" t="s">
        <v>2899</v>
      </c>
      <c r="C4282" t="s">
        <v>2899</v>
      </c>
      <c r="D4282" t="s">
        <v>2900</v>
      </c>
      <c r="E4282" t="s">
        <v>2901</v>
      </c>
      <c r="F4282" t="s">
        <v>2901</v>
      </c>
      <c r="G4282" s="1">
        <v>44207</v>
      </c>
      <c r="H4282" s="1">
        <v>44207</v>
      </c>
      <c r="I4282" s="1">
        <v>44572</v>
      </c>
      <c r="J4282" s="966" t="s">
        <v>19104</v>
      </c>
      <c r="K4282" t="s">
        <v>19105</v>
      </c>
      <c r="L4282" t="s">
        <v>19106</v>
      </c>
      <c r="M4282" t="s">
        <v>19104</v>
      </c>
      <c r="N4282" t="s">
        <v>19106</v>
      </c>
    </row>
    <row r="4283" spans="1:14" x14ac:dyDescent="0.25">
      <c r="A4283" s="3">
        <v>4280</v>
      </c>
      <c r="B4283" t="s">
        <v>2899</v>
      </c>
      <c r="C4283" t="s">
        <v>2899</v>
      </c>
      <c r="D4283" t="s">
        <v>2900</v>
      </c>
      <c r="E4283" t="s">
        <v>2901</v>
      </c>
      <c r="F4283" t="s">
        <v>2901</v>
      </c>
      <c r="G4283" s="1">
        <v>44207</v>
      </c>
      <c r="H4283" s="1">
        <v>44207</v>
      </c>
      <c r="I4283" s="1">
        <v>44572</v>
      </c>
      <c r="J4283" s="966" t="s">
        <v>19041</v>
      </c>
      <c r="K4283" t="s">
        <v>19042</v>
      </c>
      <c r="L4283" t="s">
        <v>19043</v>
      </c>
      <c r="M4283" t="s">
        <v>19041</v>
      </c>
      <c r="N4283" t="s">
        <v>19043</v>
      </c>
    </row>
    <row r="4284" spans="1:14" x14ac:dyDescent="0.25">
      <c r="A4284" s="3">
        <v>4281</v>
      </c>
      <c r="B4284" t="s">
        <v>2899</v>
      </c>
      <c r="C4284" t="s">
        <v>2899</v>
      </c>
      <c r="D4284" t="s">
        <v>2900</v>
      </c>
      <c r="E4284" t="s">
        <v>2901</v>
      </c>
      <c r="F4284" t="s">
        <v>2901</v>
      </c>
      <c r="G4284" s="1">
        <v>44207</v>
      </c>
      <c r="H4284" s="1">
        <v>44207</v>
      </c>
      <c r="I4284" s="1">
        <v>44572</v>
      </c>
      <c r="J4284" s="966" t="s">
        <v>19041</v>
      </c>
      <c r="K4284" t="s">
        <v>19042</v>
      </c>
      <c r="L4284" t="s">
        <v>19043</v>
      </c>
      <c r="M4284" t="s">
        <v>19041</v>
      </c>
      <c r="N4284" t="s">
        <v>19043</v>
      </c>
    </row>
    <row r="4285" spans="1:14" x14ac:dyDescent="0.25">
      <c r="A4285" s="3">
        <v>4282</v>
      </c>
      <c r="B4285" t="s">
        <v>2899</v>
      </c>
      <c r="C4285" t="s">
        <v>2899</v>
      </c>
      <c r="D4285" t="s">
        <v>2900</v>
      </c>
      <c r="E4285" t="s">
        <v>2901</v>
      </c>
      <c r="F4285" t="s">
        <v>2901</v>
      </c>
      <c r="G4285" s="1">
        <v>44207</v>
      </c>
      <c r="H4285" s="1">
        <v>44207</v>
      </c>
      <c r="I4285" s="1">
        <v>44572</v>
      </c>
      <c r="J4285" s="966" t="s">
        <v>19041</v>
      </c>
      <c r="K4285" t="s">
        <v>19042</v>
      </c>
      <c r="L4285" t="s">
        <v>19043</v>
      </c>
      <c r="M4285" t="s">
        <v>19041</v>
      </c>
      <c r="N4285" t="s">
        <v>19043</v>
      </c>
    </row>
    <row r="4286" spans="1:14" x14ac:dyDescent="0.25">
      <c r="A4286" s="3">
        <v>4283</v>
      </c>
      <c r="B4286" t="s">
        <v>2899</v>
      </c>
      <c r="C4286" t="s">
        <v>2899</v>
      </c>
      <c r="D4286" t="s">
        <v>2900</v>
      </c>
      <c r="E4286" t="s">
        <v>2901</v>
      </c>
      <c r="F4286" t="s">
        <v>2901</v>
      </c>
      <c r="G4286" s="1">
        <v>44207</v>
      </c>
      <c r="H4286" s="1">
        <v>44207</v>
      </c>
      <c r="I4286" s="1">
        <v>44572</v>
      </c>
      <c r="J4286" s="966" t="s">
        <v>19883</v>
      </c>
      <c r="K4286" t="s">
        <v>19884</v>
      </c>
      <c r="L4286" t="s">
        <v>19885</v>
      </c>
      <c r="M4286" t="s">
        <v>19883</v>
      </c>
      <c r="N4286" t="s">
        <v>19885</v>
      </c>
    </row>
    <row r="4287" spans="1:14" x14ac:dyDescent="0.25">
      <c r="A4287" s="3">
        <v>4284</v>
      </c>
      <c r="B4287" t="s">
        <v>2899</v>
      </c>
      <c r="C4287" t="s">
        <v>2899</v>
      </c>
      <c r="D4287" t="s">
        <v>2900</v>
      </c>
      <c r="E4287" t="s">
        <v>2901</v>
      </c>
      <c r="F4287" t="s">
        <v>2901</v>
      </c>
      <c r="G4287" s="1">
        <v>44207</v>
      </c>
      <c r="H4287" s="1">
        <v>44207</v>
      </c>
      <c r="I4287" s="1">
        <v>44572</v>
      </c>
      <c r="J4287" s="966" t="s">
        <v>19883</v>
      </c>
      <c r="K4287" t="s">
        <v>19884</v>
      </c>
      <c r="L4287" t="s">
        <v>19885</v>
      </c>
      <c r="M4287" t="s">
        <v>19883</v>
      </c>
      <c r="N4287" t="s">
        <v>19885</v>
      </c>
    </row>
    <row r="4288" spans="1:14" x14ac:dyDescent="0.25">
      <c r="A4288" s="3">
        <v>4285</v>
      </c>
      <c r="B4288" t="s">
        <v>2899</v>
      </c>
      <c r="C4288" t="s">
        <v>2899</v>
      </c>
      <c r="D4288" t="s">
        <v>2900</v>
      </c>
      <c r="E4288" t="s">
        <v>2901</v>
      </c>
      <c r="F4288" t="s">
        <v>2901</v>
      </c>
      <c r="G4288" s="1">
        <v>44207</v>
      </c>
      <c r="H4288" s="1">
        <v>44207</v>
      </c>
      <c r="I4288" s="1">
        <v>44572</v>
      </c>
      <c r="J4288" s="966" t="s">
        <v>19883</v>
      </c>
      <c r="K4288" t="s">
        <v>19884</v>
      </c>
      <c r="L4288" t="s">
        <v>19885</v>
      </c>
      <c r="M4288" t="s">
        <v>19883</v>
      </c>
      <c r="N4288" t="s">
        <v>19885</v>
      </c>
    </row>
    <row r="4289" spans="1:14" x14ac:dyDescent="0.25">
      <c r="A4289" s="3">
        <v>4286</v>
      </c>
      <c r="B4289" t="s">
        <v>2899</v>
      </c>
      <c r="C4289" t="s">
        <v>2899</v>
      </c>
      <c r="D4289" t="s">
        <v>2900</v>
      </c>
      <c r="E4289" t="s">
        <v>2901</v>
      </c>
      <c r="F4289" t="s">
        <v>2901</v>
      </c>
      <c r="G4289" s="1">
        <v>44207</v>
      </c>
      <c r="H4289" s="1">
        <v>44207</v>
      </c>
      <c r="I4289" s="1">
        <v>44572</v>
      </c>
      <c r="J4289" s="966" t="s">
        <v>19535</v>
      </c>
      <c r="K4289" t="s">
        <v>19536</v>
      </c>
      <c r="L4289" t="s">
        <v>19537</v>
      </c>
      <c r="M4289" t="s">
        <v>19535</v>
      </c>
      <c r="N4289" t="s">
        <v>19537</v>
      </c>
    </row>
    <row r="4290" spans="1:14" x14ac:dyDescent="0.25">
      <c r="A4290" s="3">
        <v>4287</v>
      </c>
      <c r="B4290" t="s">
        <v>2899</v>
      </c>
      <c r="C4290" t="s">
        <v>2899</v>
      </c>
      <c r="D4290" t="s">
        <v>2900</v>
      </c>
      <c r="E4290" t="s">
        <v>2901</v>
      </c>
      <c r="F4290" t="s">
        <v>2901</v>
      </c>
      <c r="G4290" s="1">
        <v>44207</v>
      </c>
      <c r="H4290" s="1">
        <v>44207</v>
      </c>
      <c r="I4290" s="1">
        <v>44572</v>
      </c>
      <c r="J4290" s="966" t="s">
        <v>19535</v>
      </c>
      <c r="K4290" t="s">
        <v>19536</v>
      </c>
      <c r="L4290" t="s">
        <v>19537</v>
      </c>
      <c r="M4290" t="s">
        <v>19535</v>
      </c>
      <c r="N4290" t="s">
        <v>19537</v>
      </c>
    </row>
    <row r="4291" spans="1:14" x14ac:dyDescent="0.25">
      <c r="A4291" s="3">
        <v>4288</v>
      </c>
      <c r="B4291" t="s">
        <v>2899</v>
      </c>
      <c r="C4291" t="s">
        <v>2899</v>
      </c>
      <c r="D4291" t="s">
        <v>2900</v>
      </c>
      <c r="E4291" t="s">
        <v>2901</v>
      </c>
      <c r="F4291" t="s">
        <v>2901</v>
      </c>
      <c r="G4291" s="1">
        <v>44207</v>
      </c>
      <c r="H4291" s="1">
        <v>44207</v>
      </c>
      <c r="I4291" s="1">
        <v>44572</v>
      </c>
      <c r="J4291" s="966" t="s">
        <v>19535</v>
      </c>
      <c r="K4291" t="s">
        <v>19536</v>
      </c>
      <c r="L4291" t="s">
        <v>19537</v>
      </c>
      <c r="M4291" t="s">
        <v>19535</v>
      </c>
      <c r="N4291" t="s">
        <v>19537</v>
      </c>
    </row>
    <row r="4292" spans="1:14" x14ac:dyDescent="0.25">
      <c r="A4292" s="3">
        <v>4289</v>
      </c>
      <c r="B4292" t="s">
        <v>2899</v>
      </c>
      <c r="C4292" t="s">
        <v>2899</v>
      </c>
      <c r="D4292" t="s">
        <v>2900</v>
      </c>
      <c r="E4292" t="s">
        <v>2901</v>
      </c>
      <c r="F4292" t="s">
        <v>2901</v>
      </c>
      <c r="G4292" s="1">
        <v>44207</v>
      </c>
      <c r="H4292" s="1">
        <v>44207</v>
      </c>
      <c r="I4292" s="1">
        <v>44572</v>
      </c>
      <c r="J4292" s="966" t="s">
        <v>19260</v>
      </c>
      <c r="K4292" t="s">
        <v>19261</v>
      </c>
      <c r="L4292" t="s">
        <v>19262</v>
      </c>
      <c r="M4292" t="s">
        <v>19260</v>
      </c>
      <c r="N4292" t="s">
        <v>19262</v>
      </c>
    </row>
    <row r="4293" spans="1:14" x14ac:dyDescent="0.25">
      <c r="A4293" s="3">
        <v>4290</v>
      </c>
      <c r="B4293" t="s">
        <v>2899</v>
      </c>
      <c r="C4293" t="s">
        <v>2899</v>
      </c>
      <c r="D4293" t="s">
        <v>2900</v>
      </c>
      <c r="E4293" t="s">
        <v>2901</v>
      </c>
      <c r="F4293" t="s">
        <v>2901</v>
      </c>
      <c r="G4293" s="1">
        <v>44207</v>
      </c>
      <c r="H4293" s="1">
        <v>44207</v>
      </c>
      <c r="I4293" s="1">
        <v>44572</v>
      </c>
      <c r="J4293" s="966" t="s">
        <v>19260</v>
      </c>
      <c r="K4293" t="s">
        <v>19261</v>
      </c>
      <c r="L4293" t="s">
        <v>19262</v>
      </c>
      <c r="M4293" t="s">
        <v>19260</v>
      </c>
      <c r="N4293" t="s">
        <v>19262</v>
      </c>
    </row>
    <row r="4294" spans="1:14" x14ac:dyDescent="0.25">
      <c r="A4294" s="3">
        <v>4291</v>
      </c>
      <c r="B4294" t="s">
        <v>2899</v>
      </c>
      <c r="C4294" t="s">
        <v>2899</v>
      </c>
      <c r="D4294" t="s">
        <v>2900</v>
      </c>
      <c r="E4294" t="s">
        <v>2901</v>
      </c>
      <c r="F4294" t="s">
        <v>2901</v>
      </c>
      <c r="G4294" s="1">
        <v>44207</v>
      </c>
      <c r="H4294" s="1">
        <v>44207</v>
      </c>
      <c r="I4294" s="1">
        <v>44572</v>
      </c>
      <c r="J4294" s="966" t="s">
        <v>19260</v>
      </c>
      <c r="K4294" t="s">
        <v>19261</v>
      </c>
      <c r="L4294" t="s">
        <v>19262</v>
      </c>
      <c r="M4294" t="s">
        <v>19260</v>
      </c>
      <c r="N4294" t="s">
        <v>19262</v>
      </c>
    </row>
    <row r="4295" spans="1:14" x14ac:dyDescent="0.25">
      <c r="A4295" s="3">
        <v>4292</v>
      </c>
      <c r="B4295" t="s">
        <v>2899</v>
      </c>
      <c r="C4295" t="s">
        <v>2899</v>
      </c>
      <c r="D4295" t="s">
        <v>2900</v>
      </c>
      <c r="E4295" t="s">
        <v>2901</v>
      </c>
      <c r="F4295" t="s">
        <v>2901</v>
      </c>
      <c r="G4295" s="1">
        <v>44207</v>
      </c>
      <c r="H4295" s="1">
        <v>44207</v>
      </c>
      <c r="I4295" s="1">
        <v>44572</v>
      </c>
      <c r="J4295" s="966" t="s">
        <v>21315</v>
      </c>
      <c r="K4295" t="s">
        <v>21316</v>
      </c>
      <c r="L4295" t="s">
        <v>21317</v>
      </c>
      <c r="M4295" t="s">
        <v>21315</v>
      </c>
      <c r="N4295" t="s">
        <v>21317</v>
      </c>
    </row>
    <row r="4296" spans="1:14" x14ac:dyDescent="0.25">
      <c r="A4296" s="3">
        <v>4293</v>
      </c>
      <c r="B4296" t="s">
        <v>2899</v>
      </c>
      <c r="C4296" t="s">
        <v>2899</v>
      </c>
      <c r="D4296" t="s">
        <v>2900</v>
      </c>
      <c r="E4296" t="s">
        <v>2901</v>
      </c>
      <c r="F4296" t="s">
        <v>2901</v>
      </c>
      <c r="G4296" s="1">
        <v>44207</v>
      </c>
      <c r="H4296" s="1">
        <v>44207</v>
      </c>
      <c r="I4296" s="1">
        <v>44572</v>
      </c>
      <c r="J4296" s="966" t="s">
        <v>21315</v>
      </c>
      <c r="K4296" t="s">
        <v>21316</v>
      </c>
      <c r="L4296" t="s">
        <v>21317</v>
      </c>
      <c r="M4296" t="s">
        <v>21315</v>
      </c>
      <c r="N4296" t="s">
        <v>21317</v>
      </c>
    </row>
    <row r="4297" spans="1:14" x14ac:dyDescent="0.25">
      <c r="A4297" s="3">
        <v>4294</v>
      </c>
      <c r="B4297" t="s">
        <v>2899</v>
      </c>
      <c r="C4297" t="s">
        <v>2899</v>
      </c>
      <c r="D4297" t="s">
        <v>2900</v>
      </c>
      <c r="E4297" t="s">
        <v>2901</v>
      </c>
      <c r="F4297" t="s">
        <v>2901</v>
      </c>
      <c r="G4297" s="1">
        <v>44207</v>
      </c>
      <c r="H4297" s="1">
        <v>44207</v>
      </c>
      <c r="I4297" s="1">
        <v>44572</v>
      </c>
      <c r="J4297" s="966" t="s">
        <v>21315</v>
      </c>
      <c r="K4297" t="s">
        <v>21316</v>
      </c>
      <c r="L4297" t="s">
        <v>21317</v>
      </c>
      <c r="M4297" t="s">
        <v>21315</v>
      </c>
      <c r="N4297" t="s">
        <v>21317</v>
      </c>
    </row>
    <row r="4298" spans="1:14" x14ac:dyDescent="0.25">
      <c r="A4298" s="3">
        <v>4295</v>
      </c>
      <c r="B4298" t="s">
        <v>2813</v>
      </c>
      <c r="C4298" t="s">
        <v>2814</v>
      </c>
      <c r="D4298" t="s">
        <v>2815</v>
      </c>
      <c r="E4298" t="s">
        <v>12</v>
      </c>
      <c r="F4298" t="s">
        <v>2816</v>
      </c>
      <c r="G4298" s="1">
        <v>44217</v>
      </c>
      <c r="H4298" s="1">
        <v>44228</v>
      </c>
      <c r="I4298" s="1">
        <v>45322</v>
      </c>
      <c r="J4298" s="966" t="s">
        <v>11118</v>
      </c>
      <c r="K4298" t="s">
        <v>11120</v>
      </c>
      <c r="L4298" t="s">
        <v>11119</v>
      </c>
      <c r="M4298" t="s">
        <v>11118</v>
      </c>
      <c r="N4298" t="s">
        <v>11119</v>
      </c>
    </row>
    <row r="4299" spans="1:14" x14ac:dyDescent="0.25">
      <c r="A4299" s="3">
        <v>4296</v>
      </c>
      <c r="B4299" t="s">
        <v>2813</v>
      </c>
      <c r="C4299" t="s">
        <v>2814</v>
      </c>
      <c r="D4299" t="s">
        <v>2815</v>
      </c>
      <c r="E4299" t="s">
        <v>12</v>
      </c>
      <c r="F4299" t="s">
        <v>2816</v>
      </c>
      <c r="G4299" s="1">
        <v>44217</v>
      </c>
      <c r="H4299" s="1">
        <v>44228</v>
      </c>
      <c r="I4299" s="1">
        <v>45322</v>
      </c>
      <c r="J4299" s="966" t="s">
        <v>11126</v>
      </c>
      <c r="K4299" t="s">
        <v>11128</v>
      </c>
      <c r="L4299" t="s">
        <v>11127</v>
      </c>
      <c r="M4299" t="s">
        <v>11126</v>
      </c>
      <c r="N4299" t="s">
        <v>11127</v>
      </c>
    </row>
    <row r="4300" spans="1:14" x14ac:dyDescent="0.25">
      <c r="A4300" s="3">
        <v>4297</v>
      </c>
      <c r="B4300" t="s">
        <v>2879</v>
      </c>
      <c r="C4300" t="s">
        <v>2880</v>
      </c>
      <c r="D4300" t="s">
        <v>2881</v>
      </c>
      <c r="E4300" t="s">
        <v>12</v>
      </c>
      <c r="F4300" t="s">
        <v>2916</v>
      </c>
      <c r="G4300" s="1">
        <v>44201</v>
      </c>
      <c r="H4300" s="1">
        <v>44236</v>
      </c>
      <c r="I4300" s="1">
        <v>44965</v>
      </c>
      <c r="J4300" s="966" t="s">
        <v>6591</v>
      </c>
      <c r="K4300" t="s">
        <v>6593</v>
      </c>
      <c r="L4300" t="s">
        <v>6592</v>
      </c>
      <c r="M4300" t="s">
        <v>6591</v>
      </c>
      <c r="N4300" t="s">
        <v>6592</v>
      </c>
    </row>
    <row r="4301" spans="1:14" x14ac:dyDescent="0.25">
      <c r="A4301" s="3">
        <v>4298</v>
      </c>
      <c r="B4301" t="s">
        <v>2879</v>
      </c>
      <c r="C4301" t="s">
        <v>2880</v>
      </c>
      <c r="D4301" t="s">
        <v>2881</v>
      </c>
      <c r="E4301" t="s">
        <v>12</v>
      </c>
      <c r="F4301" t="s">
        <v>2916</v>
      </c>
      <c r="G4301" s="1">
        <v>44201</v>
      </c>
      <c r="H4301" s="1">
        <v>44236</v>
      </c>
      <c r="I4301" s="1">
        <v>44965</v>
      </c>
      <c r="J4301" s="966" t="s">
        <v>6599</v>
      </c>
      <c r="K4301" t="s">
        <v>6601</v>
      </c>
      <c r="L4301" t="s">
        <v>6600</v>
      </c>
      <c r="M4301" t="s">
        <v>6599</v>
      </c>
      <c r="N4301" t="s">
        <v>6600</v>
      </c>
    </row>
    <row r="4302" spans="1:14" x14ac:dyDescent="0.25">
      <c r="A4302" s="3">
        <v>4299</v>
      </c>
      <c r="B4302" t="s">
        <v>2883</v>
      </c>
      <c r="C4302" t="s">
        <v>2884</v>
      </c>
      <c r="D4302" t="s">
        <v>2885</v>
      </c>
      <c r="E4302" t="s">
        <v>12</v>
      </c>
      <c r="F4302" t="s">
        <v>2886</v>
      </c>
      <c r="G4302" s="1">
        <v>44201</v>
      </c>
      <c r="H4302" s="1">
        <v>44240</v>
      </c>
      <c r="I4302" s="1">
        <v>44969</v>
      </c>
      <c r="J4302" s="966" t="s">
        <v>6567</v>
      </c>
      <c r="K4302" t="s">
        <v>6569</v>
      </c>
      <c r="L4302" t="s">
        <v>6568</v>
      </c>
      <c r="M4302" t="s">
        <v>6567</v>
      </c>
      <c r="N4302" t="s">
        <v>6568</v>
      </c>
    </row>
    <row r="4303" spans="1:14" x14ac:dyDescent="0.25">
      <c r="A4303" s="3">
        <v>4300</v>
      </c>
      <c r="B4303" t="s">
        <v>2917</v>
      </c>
      <c r="C4303" t="s">
        <v>2918</v>
      </c>
      <c r="D4303" t="s">
        <v>2919</v>
      </c>
      <c r="E4303" t="s">
        <v>12</v>
      </c>
      <c r="F4303" t="s">
        <v>2920</v>
      </c>
      <c r="G4303" s="1">
        <v>44223</v>
      </c>
      <c r="H4303" s="1">
        <v>44225</v>
      </c>
      <c r="I4303" s="1">
        <v>44954</v>
      </c>
      <c r="J4303" s="966" t="s">
        <v>15798</v>
      </c>
      <c r="K4303" t="s">
        <v>15799</v>
      </c>
      <c r="L4303" t="s">
        <v>15800</v>
      </c>
      <c r="M4303" t="s">
        <v>15798</v>
      </c>
      <c r="N4303" t="s">
        <v>15800</v>
      </c>
    </row>
    <row r="4304" spans="1:14" x14ac:dyDescent="0.25">
      <c r="A4304" s="3">
        <v>4301</v>
      </c>
      <c r="B4304" t="s">
        <v>2917</v>
      </c>
      <c r="C4304" t="s">
        <v>2918</v>
      </c>
      <c r="D4304" t="s">
        <v>2919</v>
      </c>
      <c r="E4304" t="s">
        <v>12</v>
      </c>
      <c r="F4304" t="s">
        <v>2920</v>
      </c>
      <c r="G4304" s="1">
        <v>44223</v>
      </c>
      <c r="H4304" s="1">
        <v>44225</v>
      </c>
      <c r="I4304" s="1">
        <v>44954</v>
      </c>
      <c r="J4304" s="966" t="s">
        <v>15798</v>
      </c>
      <c r="K4304" t="s">
        <v>15799</v>
      </c>
      <c r="L4304" t="s">
        <v>15800</v>
      </c>
      <c r="M4304" t="s">
        <v>15798</v>
      </c>
      <c r="N4304" t="s">
        <v>15800</v>
      </c>
    </row>
    <row r="4305" spans="1:14" x14ac:dyDescent="0.25">
      <c r="A4305" s="3">
        <v>4302</v>
      </c>
      <c r="B4305" t="s">
        <v>2805</v>
      </c>
      <c r="C4305" t="s">
        <v>2806</v>
      </c>
      <c r="D4305" t="s">
        <v>2807</v>
      </c>
      <c r="E4305" t="s">
        <v>12</v>
      </c>
      <c r="F4305" t="s">
        <v>2808</v>
      </c>
      <c r="G4305" s="1">
        <v>44215</v>
      </c>
      <c r="H4305" s="1">
        <v>44234</v>
      </c>
      <c r="I4305" s="1">
        <v>45328</v>
      </c>
      <c r="J4305" s="966" t="s">
        <v>5549</v>
      </c>
      <c r="K4305" t="s">
        <v>5551</v>
      </c>
      <c r="L4305" t="s">
        <v>5550</v>
      </c>
      <c r="M4305" t="s">
        <v>5549</v>
      </c>
      <c r="N4305" t="s">
        <v>5550</v>
      </c>
    </row>
    <row r="4306" spans="1:14" x14ac:dyDescent="0.25">
      <c r="A4306" s="3">
        <v>4303</v>
      </c>
      <c r="B4306" t="s">
        <v>2902</v>
      </c>
      <c r="C4306" t="s">
        <v>2903</v>
      </c>
      <c r="D4306" t="s">
        <v>2904</v>
      </c>
      <c r="E4306" t="s">
        <v>12</v>
      </c>
      <c r="F4306" t="s">
        <v>2905</v>
      </c>
      <c r="G4306" s="1">
        <v>44214</v>
      </c>
      <c r="H4306" s="1">
        <v>44216</v>
      </c>
      <c r="I4306" s="1">
        <v>45676</v>
      </c>
      <c r="J4306" s="966" t="s">
        <v>9727</v>
      </c>
      <c r="K4306" t="s">
        <v>9729</v>
      </c>
      <c r="L4306" t="s">
        <v>9728</v>
      </c>
      <c r="M4306" t="s">
        <v>9727</v>
      </c>
      <c r="N4306" t="s">
        <v>9728</v>
      </c>
    </row>
    <row r="4307" spans="1:14" x14ac:dyDescent="0.25">
      <c r="A4307" s="3">
        <v>4304</v>
      </c>
      <c r="B4307" t="s">
        <v>2910</v>
      </c>
      <c r="C4307" t="s">
        <v>2911</v>
      </c>
      <c r="D4307" t="s">
        <v>2912</v>
      </c>
      <c r="E4307" t="s">
        <v>12</v>
      </c>
      <c r="F4307" t="s">
        <v>2913</v>
      </c>
      <c r="G4307" s="1">
        <v>44221</v>
      </c>
      <c r="H4307" s="1">
        <v>44225</v>
      </c>
      <c r="I4307" s="1">
        <v>44954</v>
      </c>
      <c r="J4307" s="966" t="s">
        <v>6640</v>
      </c>
      <c r="K4307" t="s">
        <v>6642</v>
      </c>
      <c r="L4307" t="s">
        <v>6641</v>
      </c>
      <c r="M4307" t="s">
        <v>6640</v>
      </c>
      <c r="N4307" t="s">
        <v>6641</v>
      </c>
    </row>
    <row r="4308" spans="1:14" x14ac:dyDescent="0.25">
      <c r="A4308" s="3">
        <v>4305</v>
      </c>
      <c r="B4308" t="s">
        <v>2937</v>
      </c>
      <c r="C4308" t="s">
        <v>2938</v>
      </c>
      <c r="D4308" t="s">
        <v>2858</v>
      </c>
      <c r="E4308" t="s">
        <v>12</v>
      </c>
      <c r="F4308" t="s">
        <v>2939</v>
      </c>
      <c r="G4308" s="1">
        <v>44225</v>
      </c>
      <c r="H4308" s="1">
        <v>44228</v>
      </c>
      <c r="I4308" s="1">
        <v>44592</v>
      </c>
      <c r="J4308" s="966" t="s">
        <v>9962</v>
      </c>
      <c r="K4308" t="s">
        <v>9964</v>
      </c>
      <c r="L4308" t="s">
        <v>9963</v>
      </c>
      <c r="M4308" t="s">
        <v>9962</v>
      </c>
      <c r="N4308" t="s">
        <v>9963</v>
      </c>
    </row>
    <row r="4309" spans="1:14" x14ac:dyDescent="0.25">
      <c r="A4309" s="3">
        <v>4306</v>
      </c>
      <c r="B4309" t="s">
        <v>2937</v>
      </c>
      <c r="C4309" t="s">
        <v>2938</v>
      </c>
      <c r="D4309" t="s">
        <v>2858</v>
      </c>
      <c r="E4309" t="s">
        <v>12</v>
      </c>
      <c r="F4309" t="s">
        <v>2939</v>
      </c>
      <c r="G4309" s="1">
        <v>44225</v>
      </c>
      <c r="H4309" s="1">
        <v>44228</v>
      </c>
      <c r="I4309" s="1">
        <v>44592</v>
      </c>
      <c r="J4309" s="966" t="s">
        <v>9962</v>
      </c>
      <c r="K4309" t="s">
        <v>9964</v>
      </c>
      <c r="L4309" t="s">
        <v>9963</v>
      </c>
      <c r="M4309" t="s">
        <v>9962</v>
      </c>
      <c r="N4309" t="s">
        <v>9963</v>
      </c>
    </row>
    <row r="4310" spans="1:14" x14ac:dyDescent="0.25">
      <c r="A4310" s="3">
        <v>4307</v>
      </c>
      <c r="B4310" t="s">
        <v>2862</v>
      </c>
      <c r="C4310" t="s">
        <v>2863</v>
      </c>
      <c r="D4310" t="s">
        <v>2864</v>
      </c>
      <c r="E4310" t="s">
        <v>12</v>
      </c>
      <c r="F4310" t="s">
        <v>2865</v>
      </c>
      <c r="G4310" s="1">
        <v>44218</v>
      </c>
      <c r="H4310" s="1">
        <v>44231</v>
      </c>
      <c r="I4310" s="1">
        <v>46056</v>
      </c>
      <c r="J4310" s="966" t="s">
        <v>5237</v>
      </c>
      <c r="K4310" t="s">
        <v>5239</v>
      </c>
      <c r="L4310" t="s">
        <v>5238</v>
      </c>
      <c r="M4310" t="s">
        <v>5237</v>
      </c>
      <c r="N4310" t="s">
        <v>5238</v>
      </c>
    </row>
    <row r="4311" spans="1:14" x14ac:dyDescent="0.25">
      <c r="A4311" s="3">
        <v>4308</v>
      </c>
      <c r="B4311" t="s">
        <v>2724</v>
      </c>
      <c r="C4311" t="s">
        <v>2725</v>
      </c>
      <c r="D4311" t="s">
        <v>2726</v>
      </c>
      <c r="E4311" t="s">
        <v>12</v>
      </c>
      <c r="F4311" t="s">
        <v>2727</v>
      </c>
      <c r="G4311" s="1">
        <v>44228</v>
      </c>
      <c r="H4311" s="1">
        <v>44236</v>
      </c>
      <c r="I4311" s="1">
        <v>44600</v>
      </c>
      <c r="J4311" s="966" t="s">
        <v>9385</v>
      </c>
      <c r="K4311" t="s">
        <v>9387</v>
      </c>
      <c r="L4311" t="s">
        <v>9386</v>
      </c>
      <c r="M4311" t="s">
        <v>9385</v>
      </c>
      <c r="N4311" t="s">
        <v>9386</v>
      </c>
    </row>
    <row r="4312" spans="1:14" x14ac:dyDescent="0.25">
      <c r="A4312" s="3">
        <v>4309</v>
      </c>
      <c r="B4312" t="s">
        <v>2724</v>
      </c>
      <c r="C4312" t="s">
        <v>2725</v>
      </c>
      <c r="D4312" t="s">
        <v>2726</v>
      </c>
      <c r="E4312" t="s">
        <v>12</v>
      </c>
      <c r="F4312" t="s">
        <v>2727</v>
      </c>
      <c r="G4312" s="1">
        <v>44228</v>
      </c>
      <c r="H4312" s="1">
        <v>44236</v>
      </c>
      <c r="I4312" s="1">
        <v>44600</v>
      </c>
      <c r="J4312" s="966" t="s">
        <v>9388</v>
      </c>
      <c r="K4312" t="s">
        <v>9390</v>
      </c>
      <c r="L4312" t="s">
        <v>9389</v>
      </c>
      <c r="M4312" t="s">
        <v>9388</v>
      </c>
      <c r="N4312" t="s">
        <v>9389</v>
      </c>
    </row>
    <row r="4313" spans="1:14" x14ac:dyDescent="0.25">
      <c r="A4313" s="3">
        <v>4310</v>
      </c>
      <c r="B4313" t="s">
        <v>2724</v>
      </c>
      <c r="C4313" t="s">
        <v>2725</v>
      </c>
      <c r="D4313" t="s">
        <v>2726</v>
      </c>
      <c r="E4313" t="s">
        <v>12</v>
      </c>
      <c r="F4313" t="s">
        <v>2727</v>
      </c>
      <c r="G4313" s="1">
        <v>44228</v>
      </c>
      <c r="H4313" s="1">
        <v>44236</v>
      </c>
      <c r="I4313" s="1">
        <v>44600</v>
      </c>
      <c r="J4313" s="966" t="s">
        <v>9391</v>
      </c>
      <c r="K4313" t="s">
        <v>9393</v>
      </c>
      <c r="L4313" t="s">
        <v>9392</v>
      </c>
      <c r="M4313" t="s">
        <v>9391</v>
      </c>
      <c r="N4313" t="s">
        <v>9392</v>
      </c>
    </row>
    <row r="4314" spans="1:14" x14ac:dyDescent="0.25">
      <c r="A4314" s="3">
        <v>4311</v>
      </c>
      <c r="B4314" t="s">
        <v>2724</v>
      </c>
      <c r="C4314" t="s">
        <v>2725</v>
      </c>
      <c r="D4314" t="s">
        <v>2726</v>
      </c>
      <c r="E4314" t="s">
        <v>12</v>
      </c>
      <c r="F4314" t="s">
        <v>2727</v>
      </c>
      <c r="G4314" s="1">
        <v>44228</v>
      </c>
      <c r="H4314" s="1">
        <v>44236</v>
      </c>
      <c r="I4314" s="1">
        <v>44600</v>
      </c>
      <c r="J4314" s="966" t="s">
        <v>9397</v>
      </c>
      <c r="K4314" t="s">
        <v>9399</v>
      </c>
      <c r="L4314" t="s">
        <v>9398</v>
      </c>
      <c r="M4314" t="s">
        <v>9397</v>
      </c>
      <c r="N4314" t="s">
        <v>9398</v>
      </c>
    </row>
    <row r="4315" spans="1:14" x14ac:dyDescent="0.25">
      <c r="A4315" s="3">
        <v>4312</v>
      </c>
      <c r="B4315" t="s">
        <v>2724</v>
      </c>
      <c r="C4315" t="s">
        <v>2725</v>
      </c>
      <c r="D4315" t="s">
        <v>2726</v>
      </c>
      <c r="E4315" t="s">
        <v>12</v>
      </c>
      <c r="F4315" t="s">
        <v>2727</v>
      </c>
      <c r="G4315" s="1">
        <v>44228</v>
      </c>
      <c r="H4315" s="1">
        <v>44236</v>
      </c>
      <c r="I4315" s="1">
        <v>44600</v>
      </c>
      <c r="J4315" s="966" t="s">
        <v>9400</v>
      </c>
      <c r="K4315" t="s">
        <v>9402</v>
      </c>
      <c r="L4315" t="s">
        <v>9401</v>
      </c>
      <c r="M4315" t="s">
        <v>9400</v>
      </c>
      <c r="N4315" t="s">
        <v>9401</v>
      </c>
    </row>
    <row r="4316" spans="1:14" x14ac:dyDescent="0.25">
      <c r="A4316" s="3">
        <v>4313</v>
      </c>
      <c r="B4316" t="s">
        <v>2871</v>
      </c>
      <c r="C4316" t="s">
        <v>2872</v>
      </c>
      <c r="D4316" t="s">
        <v>2873</v>
      </c>
      <c r="E4316" t="s">
        <v>12</v>
      </c>
      <c r="F4316" t="s">
        <v>2915</v>
      </c>
      <c r="G4316" s="1">
        <v>44201</v>
      </c>
      <c r="H4316" s="1">
        <v>44244</v>
      </c>
      <c r="I4316" s="1">
        <v>44973</v>
      </c>
      <c r="J4316" s="966" t="s">
        <v>6583</v>
      </c>
      <c r="K4316" t="s">
        <v>6585</v>
      </c>
      <c r="L4316" t="s">
        <v>6584</v>
      </c>
      <c r="M4316" t="s">
        <v>6583</v>
      </c>
      <c r="N4316" t="s">
        <v>6584</v>
      </c>
    </row>
    <row r="4317" spans="1:14" x14ac:dyDescent="0.25">
      <c r="A4317" s="3">
        <v>4314</v>
      </c>
      <c r="B4317" t="s">
        <v>2933</v>
      </c>
      <c r="C4317" t="s">
        <v>2934</v>
      </c>
      <c r="D4317" t="s">
        <v>2935</v>
      </c>
      <c r="E4317" t="s">
        <v>12</v>
      </c>
      <c r="F4317" t="s">
        <v>2936</v>
      </c>
      <c r="G4317" s="1">
        <v>44208</v>
      </c>
      <c r="H4317" s="1">
        <v>44210</v>
      </c>
      <c r="I4317" s="1">
        <v>44574</v>
      </c>
      <c r="J4317" s="966" t="s">
        <v>6861</v>
      </c>
      <c r="K4317" t="s">
        <v>6863</v>
      </c>
      <c r="L4317" t="s">
        <v>6862</v>
      </c>
      <c r="M4317" t="s">
        <v>6861</v>
      </c>
      <c r="N4317" t="s">
        <v>6862</v>
      </c>
    </row>
    <row r="4318" spans="1:14" x14ac:dyDescent="0.25">
      <c r="A4318" s="3">
        <v>4315</v>
      </c>
      <c r="B4318" t="s">
        <v>2933</v>
      </c>
      <c r="C4318" t="s">
        <v>2934</v>
      </c>
      <c r="D4318" t="s">
        <v>2935</v>
      </c>
      <c r="E4318" t="s">
        <v>12</v>
      </c>
      <c r="F4318" t="s">
        <v>2936</v>
      </c>
      <c r="G4318" s="1">
        <v>44208</v>
      </c>
      <c r="H4318" s="1">
        <v>44210</v>
      </c>
      <c r="I4318" s="1">
        <v>44574</v>
      </c>
      <c r="J4318" s="966" t="s">
        <v>6861</v>
      </c>
      <c r="K4318" t="s">
        <v>6863</v>
      </c>
      <c r="L4318" t="s">
        <v>6862</v>
      </c>
      <c r="M4318" t="s">
        <v>6861</v>
      </c>
      <c r="N4318" t="s">
        <v>6862</v>
      </c>
    </row>
    <row r="4319" spans="1:14" x14ac:dyDescent="0.25">
      <c r="A4319" s="3">
        <v>4316</v>
      </c>
      <c r="B4319" t="s">
        <v>2809</v>
      </c>
      <c r="C4319" t="s">
        <v>2810</v>
      </c>
      <c r="D4319" t="s">
        <v>2811</v>
      </c>
      <c r="E4319" t="s">
        <v>12</v>
      </c>
      <c r="F4319" t="s">
        <v>2812</v>
      </c>
      <c r="G4319" s="1">
        <v>44217</v>
      </c>
      <c r="H4319" s="1">
        <v>44226</v>
      </c>
      <c r="I4319" s="1">
        <v>45320</v>
      </c>
      <c r="J4319" s="966" t="s">
        <v>11105</v>
      </c>
      <c r="K4319" t="s">
        <v>11107</v>
      </c>
      <c r="L4319" t="s">
        <v>11106</v>
      </c>
      <c r="M4319" t="s">
        <v>11105</v>
      </c>
      <c r="N4319" t="s">
        <v>11106</v>
      </c>
    </row>
    <row r="4320" spans="1:14" x14ac:dyDescent="0.25">
      <c r="A4320" s="3">
        <v>4317</v>
      </c>
      <c r="B4320" t="s">
        <v>2809</v>
      </c>
      <c r="C4320" t="s">
        <v>2810</v>
      </c>
      <c r="D4320" t="s">
        <v>2811</v>
      </c>
      <c r="E4320" t="s">
        <v>12</v>
      </c>
      <c r="F4320" t="s">
        <v>2812</v>
      </c>
      <c r="G4320" s="1">
        <v>44217</v>
      </c>
      <c r="H4320" s="1">
        <v>44226</v>
      </c>
      <c r="I4320" s="1">
        <v>45320</v>
      </c>
      <c r="J4320" s="966" t="s">
        <v>11112</v>
      </c>
      <c r="K4320" t="s">
        <v>11114</v>
      </c>
      <c r="L4320" t="s">
        <v>11113</v>
      </c>
      <c r="M4320" t="s">
        <v>11112</v>
      </c>
      <c r="N4320" t="s">
        <v>11113</v>
      </c>
    </row>
    <row r="4321" spans="1:14" x14ac:dyDescent="0.25">
      <c r="A4321" s="3">
        <v>4318</v>
      </c>
      <c r="B4321" t="s">
        <v>2944</v>
      </c>
      <c r="C4321" t="s">
        <v>2945</v>
      </c>
      <c r="D4321" t="s">
        <v>2946</v>
      </c>
      <c r="E4321" t="s">
        <v>12</v>
      </c>
      <c r="F4321" t="s">
        <v>2947</v>
      </c>
      <c r="G4321" s="1">
        <v>44230</v>
      </c>
      <c r="H4321" s="1">
        <v>44246</v>
      </c>
      <c r="I4321" s="1">
        <v>45340</v>
      </c>
      <c r="J4321" s="966" t="s">
        <v>9985</v>
      </c>
      <c r="K4321" t="s">
        <v>9987</v>
      </c>
      <c r="L4321" t="s">
        <v>9986</v>
      </c>
      <c r="M4321" t="s">
        <v>9985</v>
      </c>
      <c r="N4321" t="s">
        <v>9986</v>
      </c>
    </row>
    <row r="4322" spans="1:14" x14ac:dyDescent="0.25">
      <c r="A4322" s="3">
        <v>4319</v>
      </c>
      <c r="B4322" t="s">
        <v>2944</v>
      </c>
      <c r="C4322" t="s">
        <v>2945</v>
      </c>
      <c r="D4322" t="s">
        <v>2946</v>
      </c>
      <c r="E4322" t="s">
        <v>12</v>
      </c>
      <c r="F4322" t="s">
        <v>2947</v>
      </c>
      <c r="G4322" s="1">
        <v>44230</v>
      </c>
      <c r="H4322" s="1">
        <v>44246</v>
      </c>
      <c r="I4322" s="1">
        <v>45340</v>
      </c>
      <c r="J4322" s="966" t="s">
        <v>9992</v>
      </c>
      <c r="K4322" t="s">
        <v>9994</v>
      </c>
      <c r="L4322" t="s">
        <v>9993</v>
      </c>
      <c r="M4322" t="s">
        <v>9992</v>
      </c>
      <c r="N4322" t="s">
        <v>9993</v>
      </c>
    </row>
    <row r="4323" spans="1:14" x14ac:dyDescent="0.25">
      <c r="A4323" s="3">
        <v>4320</v>
      </c>
      <c r="B4323" t="s">
        <v>2906</v>
      </c>
      <c r="C4323" t="s">
        <v>2907</v>
      </c>
      <c r="D4323" t="s">
        <v>2908</v>
      </c>
      <c r="E4323" t="s">
        <v>12</v>
      </c>
      <c r="F4323" t="s">
        <v>2909</v>
      </c>
      <c r="G4323" s="1">
        <v>44218</v>
      </c>
      <c r="H4323" s="1">
        <v>44234</v>
      </c>
      <c r="I4323" s="1">
        <v>46059</v>
      </c>
      <c r="J4323" s="966" t="s">
        <v>5331</v>
      </c>
      <c r="K4323" t="s">
        <v>5333</v>
      </c>
      <c r="L4323" t="s">
        <v>5332</v>
      </c>
      <c r="M4323" t="s">
        <v>5331</v>
      </c>
      <c r="N4323" t="s">
        <v>5332</v>
      </c>
    </row>
    <row r="4324" spans="1:14" x14ac:dyDescent="0.25">
      <c r="A4324" s="3">
        <v>4321</v>
      </c>
      <c r="B4324" t="s">
        <v>2951</v>
      </c>
      <c r="C4324" t="s">
        <v>2952</v>
      </c>
      <c r="D4324" t="s">
        <v>2953</v>
      </c>
      <c r="E4324" t="s">
        <v>12</v>
      </c>
      <c r="F4324" t="s">
        <v>2954</v>
      </c>
      <c r="G4324" s="1">
        <v>44223</v>
      </c>
      <c r="H4324" s="1">
        <v>44226</v>
      </c>
      <c r="I4324" s="1">
        <v>46051</v>
      </c>
      <c r="J4324" s="966" t="s">
        <v>7658</v>
      </c>
      <c r="K4324" t="s">
        <v>7660</v>
      </c>
      <c r="L4324" t="s">
        <v>7659</v>
      </c>
      <c r="M4324" t="s">
        <v>7658</v>
      </c>
      <c r="N4324" t="s">
        <v>7659</v>
      </c>
    </row>
    <row r="4325" spans="1:14" x14ac:dyDescent="0.25">
      <c r="A4325" s="3">
        <v>4322</v>
      </c>
      <c r="B4325" t="s">
        <v>2951</v>
      </c>
      <c r="C4325" t="s">
        <v>2952</v>
      </c>
      <c r="D4325" t="s">
        <v>2953</v>
      </c>
      <c r="E4325" t="s">
        <v>12</v>
      </c>
      <c r="F4325" t="s">
        <v>2954</v>
      </c>
      <c r="G4325" s="1">
        <v>44223</v>
      </c>
      <c r="H4325" s="1">
        <v>44226</v>
      </c>
      <c r="I4325" s="1">
        <v>46051</v>
      </c>
      <c r="J4325" s="966" t="s">
        <v>7665</v>
      </c>
      <c r="K4325" t="s">
        <v>7667</v>
      </c>
      <c r="L4325" t="s">
        <v>7666</v>
      </c>
      <c r="M4325" t="s">
        <v>7665</v>
      </c>
      <c r="N4325" t="s">
        <v>7666</v>
      </c>
    </row>
    <row r="4326" spans="1:14" x14ac:dyDescent="0.25">
      <c r="A4326" s="3">
        <v>4323</v>
      </c>
      <c r="B4326" t="s">
        <v>2987</v>
      </c>
      <c r="C4326" t="s">
        <v>2988</v>
      </c>
      <c r="D4326" t="s">
        <v>2989</v>
      </c>
      <c r="E4326" t="s">
        <v>12</v>
      </c>
      <c r="F4326" t="s">
        <v>2990</v>
      </c>
      <c r="G4326" s="1">
        <v>44218</v>
      </c>
      <c r="H4326" s="1">
        <v>44220</v>
      </c>
      <c r="I4326" s="1">
        <v>44584</v>
      </c>
      <c r="J4326" s="966" t="s">
        <v>11846</v>
      </c>
      <c r="K4326" t="s">
        <v>11848</v>
      </c>
      <c r="L4326" t="s">
        <v>11847</v>
      </c>
      <c r="M4326" t="s">
        <v>11846</v>
      </c>
      <c r="N4326" t="s">
        <v>11847</v>
      </c>
    </row>
    <row r="4327" spans="1:14" x14ac:dyDescent="0.25">
      <c r="A4327" s="3">
        <v>4324</v>
      </c>
      <c r="B4327" t="s">
        <v>2987</v>
      </c>
      <c r="C4327" t="s">
        <v>2988</v>
      </c>
      <c r="D4327" t="s">
        <v>2989</v>
      </c>
      <c r="E4327" t="s">
        <v>12</v>
      </c>
      <c r="F4327" t="s">
        <v>2990</v>
      </c>
      <c r="G4327" s="1">
        <v>44218</v>
      </c>
      <c r="H4327" s="1">
        <v>44220</v>
      </c>
      <c r="I4327" s="1">
        <v>44584</v>
      </c>
      <c r="J4327" s="966" t="s">
        <v>11846</v>
      </c>
      <c r="K4327" t="s">
        <v>11848</v>
      </c>
      <c r="L4327" t="s">
        <v>11847</v>
      </c>
      <c r="M4327" t="s">
        <v>11846</v>
      </c>
      <c r="N4327" t="s">
        <v>11847</v>
      </c>
    </row>
    <row r="4328" spans="1:14" x14ac:dyDescent="0.25">
      <c r="A4328" s="3">
        <v>4325</v>
      </c>
      <c r="B4328" t="s">
        <v>2987</v>
      </c>
      <c r="C4328" t="s">
        <v>2988</v>
      </c>
      <c r="D4328" t="s">
        <v>2989</v>
      </c>
      <c r="E4328" t="s">
        <v>12</v>
      </c>
      <c r="F4328" t="s">
        <v>2990</v>
      </c>
      <c r="G4328" s="1">
        <v>44218</v>
      </c>
      <c r="H4328" s="1">
        <v>44220</v>
      </c>
      <c r="I4328" s="1">
        <v>44584</v>
      </c>
      <c r="J4328" s="966" t="s">
        <v>11846</v>
      </c>
      <c r="K4328" t="s">
        <v>11848</v>
      </c>
      <c r="L4328" t="s">
        <v>11847</v>
      </c>
      <c r="M4328" t="s">
        <v>11846</v>
      </c>
      <c r="N4328" t="s">
        <v>11847</v>
      </c>
    </row>
    <row r="4329" spans="1:14" x14ac:dyDescent="0.25">
      <c r="A4329" s="3">
        <v>4326</v>
      </c>
      <c r="B4329" t="s">
        <v>2987</v>
      </c>
      <c r="C4329" t="s">
        <v>2988</v>
      </c>
      <c r="D4329" t="s">
        <v>2989</v>
      </c>
      <c r="E4329" t="s">
        <v>12</v>
      </c>
      <c r="F4329" t="s">
        <v>2990</v>
      </c>
      <c r="G4329" s="1">
        <v>44218</v>
      </c>
      <c r="H4329" s="1">
        <v>44220</v>
      </c>
      <c r="I4329" s="1">
        <v>44584</v>
      </c>
      <c r="J4329" s="966" t="s">
        <v>11846</v>
      </c>
      <c r="K4329" t="s">
        <v>11848</v>
      </c>
      <c r="L4329" t="s">
        <v>11847</v>
      </c>
      <c r="M4329" t="s">
        <v>11846</v>
      </c>
      <c r="N4329" t="s">
        <v>11847</v>
      </c>
    </row>
    <row r="4330" spans="1:14" x14ac:dyDescent="0.25">
      <c r="A4330" s="3">
        <v>4327</v>
      </c>
      <c r="B4330" t="s">
        <v>2987</v>
      </c>
      <c r="C4330" t="s">
        <v>2988</v>
      </c>
      <c r="D4330" t="s">
        <v>2989</v>
      </c>
      <c r="E4330" t="s">
        <v>12</v>
      </c>
      <c r="F4330" t="s">
        <v>2990</v>
      </c>
      <c r="G4330" s="1">
        <v>44218</v>
      </c>
      <c r="H4330" s="1">
        <v>44220</v>
      </c>
      <c r="I4330" s="1">
        <v>44584</v>
      </c>
      <c r="J4330" s="966" t="s">
        <v>11853</v>
      </c>
      <c r="K4330" t="s">
        <v>11855</v>
      </c>
      <c r="L4330" t="s">
        <v>11854</v>
      </c>
      <c r="M4330" t="s">
        <v>11853</v>
      </c>
      <c r="N4330" t="s">
        <v>11854</v>
      </c>
    </row>
    <row r="4331" spans="1:14" x14ac:dyDescent="0.25">
      <c r="A4331" s="3">
        <v>4328</v>
      </c>
      <c r="B4331" t="s">
        <v>2987</v>
      </c>
      <c r="C4331" t="s">
        <v>2988</v>
      </c>
      <c r="D4331" t="s">
        <v>2989</v>
      </c>
      <c r="E4331" t="s">
        <v>12</v>
      </c>
      <c r="F4331" t="s">
        <v>2990</v>
      </c>
      <c r="G4331" s="1">
        <v>44218</v>
      </c>
      <c r="H4331" s="1">
        <v>44220</v>
      </c>
      <c r="I4331" s="1">
        <v>44584</v>
      </c>
      <c r="J4331" s="966" t="s">
        <v>11853</v>
      </c>
      <c r="K4331" t="s">
        <v>11855</v>
      </c>
      <c r="L4331" t="s">
        <v>11854</v>
      </c>
      <c r="M4331" t="s">
        <v>11853</v>
      </c>
      <c r="N4331" t="s">
        <v>11854</v>
      </c>
    </row>
    <row r="4332" spans="1:14" x14ac:dyDescent="0.25">
      <c r="A4332" s="3">
        <v>4329</v>
      </c>
      <c r="B4332" t="s">
        <v>2987</v>
      </c>
      <c r="C4332" t="s">
        <v>2988</v>
      </c>
      <c r="D4332" t="s">
        <v>2989</v>
      </c>
      <c r="E4332" t="s">
        <v>12</v>
      </c>
      <c r="F4332" t="s">
        <v>2990</v>
      </c>
      <c r="G4332" s="1">
        <v>44218</v>
      </c>
      <c r="H4332" s="1">
        <v>44220</v>
      </c>
      <c r="I4332" s="1">
        <v>44584</v>
      </c>
      <c r="J4332" s="966" t="s">
        <v>11853</v>
      </c>
      <c r="K4332" t="s">
        <v>11855</v>
      </c>
      <c r="L4332" t="s">
        <v>11854</v>
      </c>
      <c r="M4332" t="s">
        <v>11853</v>
      </c>
      <c r="N4332" t="s">
        <v>11854</v>
      </c>
    </row>
    <row r="4333" spans="1:14" x14ac:dyDescent="0.25">
      <c r="A4333" s="3">
        <v>4330</v>
      </c>
      <c r="B4333" t="s">
        <v>2987</v>
      </c>
      <c r="C4333" t="s">
        <v>2988</v>
      </c>
      <c r="D4333" t="s">
        <v>2989</v>
      </c>
      <c r="E4333" t="s">
        <v>12</v>
      </c>
      <c r="F4333" t="s">
        <v>2990</v>
      </c>
      <c r="G4333" s="1">
        <v>44218</v>
      </c>
      <c r="H4333" s="1">
        <v>44220</v>
      </c>
      <c r="I4333" s="1">
        <v>44584</v>
      </c>
      <c r="J4333" s="966" t="s">
        <v>11853</v>
      </c>
      <c r="K4333" t="s">
        <v>11855</v>
      </c>
      <c r="L4333" t="s">
        <v>11854</v>
      </c>
      <c r="M4333" t="s">
        <v>11853</v>
      </c>
      <c r="N4333" t="s">
        <v>11854</v>
      </c>
    </row>
    <row r="4334" spans="1:14" x14ac:dyDescent="0.25">
      <c r="A4334" s="3">
        <v>4331</v>
      </c>
      <c r="B4334" t="s">
        <v>2656</v>
      </c>
      <c r="C4334" t="s">
        <v>2657</v>
      </c>
      <c r="D4334" t="s">
        <v>2658</v>
      </c>
      <c r="E4334" t="s">
        <v>12</v>
      </c>
      <c r="F4334" t="s">
        <v>2659</v>
      </c>
      <c r="G4334" s="1">
        <v>44179</v>
      </c>
      <c r="H4334" s="1">
        <v>44225</v>
      </c>
      <c r="I4334" s="1">
        <v>46050</v>
      </c>
      <c r="J4334" s="966" t="s">
        <v>22317</v>
      </c>
      <c r="K4334" t="s">
        <v>22318</v>
      </c>
      <c r="L4334" t="s">
        <v>22319</v>
      </c>
      <c r="M4334" t="s">
        <v>22317</v>
      </c>
      <c r="N4334" t="s">
        <v>22319</v>
      </c>
    </row>
    <row r="4335" spans="1:14" x14ac:dyDescent="0.25">
      <c r="A4335" s="3">
        <v>4332</v>
      </c>
      <c r="B4335" t="s">
        <v>2656</v>
      </c>
      <c r="C4335" t="s">
        <v>2657</v>
      </c>
      <c r="D4335" t="s">
        <v>2658</v>
      </c>
      <c r="E4335" t="s">
        <v>12</v>
      </c>
      <c r="F4335" t="s">
        <v>2659</v>
      </c>
      <c r="G4335" s="1">
        <v>44179</v>
      </c>
      <c r="H4335" s="1">
        <v>44225</v>
      </c>
      <c r="I4335" s="1">
        <v>46050</v>
      </c>
      <c r="J4335" s="966" t="s">
        <v>22320</v>
      </c>
      <c r="K4335" t="s">
        <v>22321</v>
      </c>
      <c r="L4335" t="s">
        <v>22322</v>
      </c>
      <c r="M4335" t="s">
        <v>22320</v>
      </c>
      <c r="N4335" t="s">
        <v>22322</v>
      </c>
    </row>
    <row r="4336" spans="1:14" x14ac:dyDescent="0.25">
      <c r="A4336" s="3">
        <v>4333</v>
      </c>
      <c r="B4336" t="s">
        <v>2967</v>
      </c>
      <c r="C4336" t="s">
        <v>2968</v>
      </c>
      <c r="D4336" t="s">
        <v>2969</v>
      </c>
      <c r="E4336" t="s">
        <v>12</v>
      </c>
      <c r="F4336" t="s">
        <v>2970</v>
      </c>
      <c r="G4336" s="1">
        <v>44225</v>
      </c>
      <c r="H4336" s="1">
        <v>44233</v>
      </c>
      <c r="I4336" s="1">
        <v>46058</v>
      </c>
      <c r="J4336" s="966" t="s">
        <v>8366</v>
      </c>
      <c r="K4336" t="s">
        <v>8368</v>
      </c>
      <c r="L4336" t="s">
        <v>8367</v>
      </c>
      <c r="N4336" t="s">
        <v>8367</v>
      </c>
    </row>
    <row r="4337" spans="1:14" x14ac:dyDescent="0.25">
      <c r="A4337" s="3">
        <v>4334</v>
      </c>
      <c r="B4337" t="s">
        <v>2979</v>
      </c>
      <c r="C4337" t="s">
        <v>2980</v>
      </c>
      <c r="D4337" t="s">
        <v>2981</v>
      </c>
      <c r="E4337" t="s">
        <v>12</v>
      </c>
      <c r="F4337" t="s">
        <v>2982</v>
      </c>
      <c r="G4337" s="1">
        <v>44235</v>
      </c>
      <c r="H4337" s="1">
        <v>44236</v>
      </c>
      <c r="I4337" s="1">
        <v>45330</v>
      </c>
      <c r="J4337" s="966" t="s">
        <v>7859</v>
      </c>
      <c r="K4337" t="s">
        <v>7861</v>
      </c>
      <c r="L4337" t="s">
        <v>7860</v>
      </c>
      <c r="M4337" t="s">
        <v>7859</v>
      </c>
      <c r="N4337" t="s">
        <v>7860</v>
      </c>
    </row>
    <row r="4338" spans="1:14" x14ac:dyDescent="0.25">
      <c r="A4338" s="3">
        <v>4335</v>
      </c>
      <c r="B4338" t="s">
        <v>2940</v>
      </c>
      <c r="C4338" t="s">
        <v>2941</v>
      </c>
      <c r="D4338" t="s">
        <v>2942</v>
      </c>
      <c r="E4338" t="s">
        <v>12</v>
      </c>
      <c r="F4338" t="s">
        <v>2943</v>
      </c>
      <c r="G4338" s="1">
        <v>44230</v>
      </c>
      <c r="H4338" s="1">
        <v>44250</v>
      </c>
      <c r="I4338" s="1">
        <v>45344</v>
      </c>
      <c r="J4338" s="966" t="s">
        <v>9977</v>
      </c>
      <c r="K4338" t="s">
        <v>9979</v>
      </c>
      <c r="L4338" t="s">
        <v>9978</v>
      </c>
      <c r="M4338" t="s">
        <v>9977</v>
      </c>
      <c r="N4338" t="s">
        <v>9978</v>
      </c>
    </row>
    <row r="4339" spans="1:14" x14ac:dyDescent="0.25">
      <c r="A4339" s="3">
        <v>4336</v>
      </c>
      <c r="B4339" t="s">
        <v>2940</v>
      </c>
      <c r="C4339" t="s">
        <v>2941</v>
      </c>
      <c r="D4339" t="s">
        <v>2942</v>
      </c>
      <c r="E4339" t="s">
        <v>12</v>
      </c>
      <c r="F4339" t="s">
        <v>2943</v>
      </c>
      <c r="G4339" s="1">
        <v>44230</v>
      </c>
      <c r="H4339" s="1">
        <v>44250</v>
      </c>
      <c r="I4339" s="1">
        <v>45344</v>
      </c>
      <c r="J4339" s="966" t="s">
        <v>9982</v>
      </c>
      <c r="K4339" t="s">
        <v>9984</v>
      </c>
      <c r="L4339" t="s">
        <v>9983</v>
      </c>
      <c r="M4339" t="s">
        <v>9982</v>
      </c>
      <c r="N4339" t="s">
        <v>9983</v>
      </c>
    </row>
    <row r="4340" spans="1:14" x14ac:dyDescent="0.25">
      <c r="A4340" s="3">
        <v>4337</v>
      </c>
      <c r="B4340" t="s">
        <v>2963</v>
      </c>
      <c r="C4340" t="s">
        <v>2964</v>
      </c>
      <c r="D4340" t="s">
        <v>2965</v>
      </c>
      <c r="E4340" t="s">
        <v>12</v>
      </c>
      <c r="F4340" t="s">
        <v>2966</v>
      </c>
      <c r="G4340" s="1">
        <v>44224</v>
      </c>
      <c r="H4340" s="1">
        <v>44233</v>
      </c>
      <c r="I4340" s="1">
        <v>46058</v>
      </c>
      <c r="J4340" s="966" t="s">
        <v>20406</v>
      </c>
      <c r="K4340" t="s">
        <v>20407</v>
      </c>
      <c r="L4340" t="s">
        <v>20408</v>
      </c>
      <c r="M4340" t="s">
        <v>20406</v>
      </c>
      <c r="N4340" t="s">
        <v>20408</v>
      </c>
    </row>
    <row r="4341" spans="1:14" x14ac:dyDescent="0.25">
      <c r="A4341" s="3">
        <v>4338</v>
      </c>
      <c r="B4341" t="s">
        <v>2963</v>
      </c>
      <c r="C4341" t="s">
        <v>2964</v>
      </c>
      <c r="D4341" t="s">
        <v>2965</v>
      </c>
      <c r="E4341" t="s">
        <v>12</v>
      </c>
      <c r="F4341" t="s">
        <v>2966</v>
      </c>
      <c r="G4341" s="1">
        <v>44224</v>
      </c>
      <c r="H4341" s="1">
        <v>44233</v>
      </c>
      <c r="I4341" s="1">
        <v>46058</v>
      </c>
      <c r="J4341" s="966" t="s">
        <v>20406</v>
      </c>
      <c r="K4341" t="s">
        <v>20407</v>
      </c>
      <c r="L4341" t="s">
        <v>20408</v>
      </c>
      <c r="M4341" t="s">
        <v>20406</v>
      </c>
      <c r="N4341" t="s">
        <v>20408</v>
      </c>
    </row>
    <row r="4342" spans="1:14" x14ac:dyDescent="0.25">
      <c r="A4342" s="3">
        <v>4339</v>
      </c>
      <c r="B4342" t="s">
        <v>2963</v>
      </c>
      <c r="C4342" t="s">
        <v>2964</v>
      </c>
      <c r="D4342" t="s">
        <v>2965</v>
      </c>
      <c r="E4342" t="s">
        <v>12</v>
      </c>
      <c r="F4342" t="s">
        <v>2966</v>
      </c>
      <c r="G4342" s="1">
        <v>44224</v>
      </c>
      <c r="H4342" s="1">
        <v>44233</v>
      </c>
      <c r="I4342" s="1">
        <v>46058</v>
      </c>
      <c r="J4342" s="966" t="s">
        <v>20415</v>
      </c>
      <c r="K4342" t="s">
        <v>20416</v>
      </c>
      <c r="L4342" t="s">
        <v>20417</v>
      </c>
      <c r="M4342" t="s">
        <v>20415</v>
      </c>
      <c r="N4342" t="s">
        <v>20417</v>
      </c>
    </row>
    <row r="4343" spans="1:14" x14ac:dyDescent="0.25">
      <c r="A4343" s="3">
        <v>4340</v>
      </c>
      <c r="B4343" t="s">
        <v>2963</v>
      </c>
      <c r="C4343" t="s">
        <v>2964</v>
      </c>
      <c r="D4343" t="s">
        <v>2965</v>
      </c>
      <c r="E4343" t="s">
        <v>12</v>
      </c>
      <c r="F4343" t="s">
        <v>2966</v>
      </c>
      <c r="G4343" s="1">
        <v>44224</v>
      </c>
      <c r="H4343" s="1">
        <v>44233</v>
      </c>
      <c r="I4343" s="1">
        <v>46058</v>
      </c>
      <c r="J4343" s="966" t="s">
        <v>20415</v>
      </c>
      <c r="K4343" t="s">
        <v>20416</v>
      </c>
      <c r="L4343" t="s">
        <v>20417</v>
      </c>
      <c r="M4343" t="s">
        <v>20415</v>
      </c>
      <c r="N4343" t="s">
        <v>20417</v>
      </c>
    </row>
    <row r="4344" spans="1:14" x14ac:dyDescent="0.25">
      <c r="A4344" s="3">
        <v>4341</v>
      </c>
      <c r="B4344" t="s">
        <v>2963</v>
      </c>
      <c r="C4344" t="s">
        <v>2964</v>
      </c>
      <c r="D4344" t="s">
        <v>2965</v>
      </c>
      <c r="E4344" t="s">
        <v>12</v>
      </c>
      <c r="F4344" t="s">
        <v>2966</v>
      </c>
      <c r="G4344" s="1">
        <v>44224</v>
      </c>
      <c r="H4344" s="1">
        <v>44233</v>
      </c>
      <c r="I4344" s="1">
        <v>46058</v>
      </c>
      <c r="J4344" s="966" t="s">
        <v>20418</v>
      </c>
      <c r="K4344" t="s">
        <v>20419</v>
      </c>
      <c r="L4344" t="s">
        <v>20420</v>
      </c>
      <c r="M4344" t="s">
        <v>20418</v>
      </c>
      <c r="N4344" t="s">
        <v>20420</v>
      </c>
    </row>
    <row r="4345" spans="1:14" x14ac:dyDescent="0.25">
      <c r="A4345" s="3">
        <v>4342</v>
      </c>
      <c r="B4345" t="s">
        <v>2963</v>
      </c>
      <c r="C4345" t="s">
        <v>2964</v>
      </c>
      <c r="D4345" t="s">
        <v>2965</v>
      </c>
      <c r="E4345" t="s">
        <v>12</v>
      </c>
      <c r="F4345" t="s">
        <v>2966</v>
      </c>
      <c r="G4345" s="1">
        <v>44224</v>
      </c>
      <c r="H4345" s="1">
        <v>44233</v>
      </c>
      <c r="I4345" s="1">
        <v>46058</v>
      </c>
      <c r="J4345" s="966" t="s">
        <v>20418</v>
      </c>
      <c r="K4345" t="s">
        <v>20419</v>
      </c>
      <c r="L4345" t="s">
        <v>20420</v>
      </c>
      <c r="M4345" t="s">
        <v>20418</v>
      </c>
      <c r="N4345" t="s">
        <v>20420</v>
      </c>
    </row>
    <row r="4346" spans="1:14" x14ac:dyDescent="0.25">
      <c r="A4346" s="3">
        <v>4343</v>
      </c>
      <c r="B4346" t="s">
        <v>2963</v>
      </c>
      <c r="C4346" t="s">
        <v>2964</v>
      </c>
      <c r="D4346" t="s">
        <v>2965</v>
      </c>
      <c r="E4346" t="s">
        <v>12</v>
      </c>
      <c r="F4346" t="s">
        <v>2966</v>
      </c>
      <c r="G4346" s="1">
        <v>44224</v>
      </c>
      <c r="H4346" s="1">
        <v>44233</v>
      </c>
      <c r="I4346" s="1">
        <v>46058</v>
      </c>
      <c r="J4346" s="966" t="s">
        <v>20412</v>
      </c>
      <c r="K4346" t="s">
        <v>20413</v>
      </c>
      <c r="L4346" t="s">
        <v>20414</v>
      </c>
      <c r="M4346" t="s">
        <v>20412</v>
      </c>
      <c r="N4346" t="s">
        <v>20414</v>
      </c>
    </row>
    <row r="4347" spans="1:14" x14ac:dyDescent="0.25">
      <c r="A4347" s="3">
        <v>4344</v>
      </c>
      <c r="B4347" t="s">
        <v>2963</v>
      </c>
      <c r="C4347" t="s">
        <v>2964</v>
      </c>
      <c r="D4347" t="s">
        <v>2965</v>
      </c>
      <c r="E4347" t="s">
        <v>12</v>
      </c>
      <c r="F4347" t="s">
        <v>2966</v>
      </c>
      <c r="G4347" s="1">
        <v>44224</v>
      </c>
      <c r="H4347" s="1">
        <v>44233</v>
      </c>
      <c r="I4347" s="1">
        <v>46058</v>
      </c>
      <c r="J4347" s="966" t="s">
        <v>20412</v>
      </c>
      <c r="K4347" t="s">
        <v>20413</v>
      </c>
      <c r="L4347" t="s">
        <v>20414</v>
      </c>
      <c r="M4347" t="s">
        <v>20412</v>
      </c>
      <c r="N4347" t="s">
        <v>20414</v>
      </c>
    </row>
    <row r="4348" spans="1:14" x14ac:dyDescent="0.25">
      <c r="A4348" s="3">
        <v>4345</v>
      </c>
      <c r="B4348" t="s">
        <v>2963</v>
      </c>
      <c r="C4348" t="s">
        <v>2964</v>
      </c>
      <c r="D4348" t="s">
        <v>2965</v>
      </c>
      <c r="E4348" t="s">
        <v>12</v>
      </c>
      <c r="F4348" t="s">
        <v>2966</v>
      </c>
      <c r="G4348" s="1">
        <v>44224</v>
      </c>
      <c r="H4348" s="1">
        <v>44233</v>
      </c>
      <c r="I4348" s="1">
        <v>46058</v>
      </c>
      <c r="J4348" s="966" t="s">
        <v>20409</v>
      </c>
      <c r="K4348" t="s">
        <v>20410</v>
      </c>
      <c r="L4348" t="s">
        <v>20411</v>
      </c>
      <c r="M4348" t="s">
        <v>20409</v>
      </c>
      <c r="N4348" t="s">
        <v>20411</v>
      </c>
    </row>
    <row r="4349" spans="1:14" x14ac:dyDescent="0.25">
      <c r="A4349" s="3">
        <v>4346</v>
      </c>
      <c r="B4349" t="s">
        <v>2963</v>
      </c>
      <c r="C4349" t="s">
        <v>2964</v>
      </c>
      <c r="D4349" t="s">
        <v>2965</v>
      </c>
      <c r="E4349" t="s">
        <v>12</v>
      </c>
      <c r="F4349" t="s">
        <v>2966</v>
      </c>
      <c r="G4349" s="1">
        <v>44224</v>
      </c>
      <c r="H4349" s="1">
        <v>44233</v>
      </c>
      <c r="I4349" s="1">
        <v>46058</v>
      </c>
      <c r="J4349" s="966" t="s">
        <v>20409</v>
      </c>
      <c r="K4349" t="s">
        <v>20410</v>
      </c>
      <c r="L4349" t="s">
        <v>20411</v>
      </c>
      <c r="M4349" t="s">
        <v>20409</v>
      </c>
      <c r="N4349" t="s">
        <v>20411</v>
      </c>
    </row>
    <row r="4350" spans="1:14" x14ac:dyDescent="0.25">
      <c r="A4350" s="3">
        <v>4347</v>
      </c>
      <c r="B4350" t="s">
        <v>2995</v>
      </c>
      <c r="C4350" t="s">
        <v>2996</v>
      </c>
      <c r="D4350" t="s">
        <v>2997</v>
      </c>
      <c r="E4350" t="s">
        <v>12</v>
      </c>
      <c r="F4350" t="s">
        <v>2998</v>
      </c>
      <c r="G4350" s="1">
        <v>44235</v>
      </c>
      <c r="H4350" s="1">
        <v>44244</v>
      </c>
      <c r="I4350" s="1">
        <v>45704</v>
      </c>
      <c r="J4350" s="966" t="s">
        <v>9056</v>
      </c>
      <c r="K4350" t="s">
        <v>9058</v>
      </c>
      <c r="L4350" t="s">
        <v>9057</v>
      </c>
      <c r="M4350" t="s">
        <v>9056</v>
      </c>
      <c r="N4350" t="s">
        <v>9057</v>
      </c>
    </row>
    <row r="4351" spans="1:14" x14ac:dyDescent="0.25">
      <c r="A4351" s="3">
        <v>4348</v>
      </c>
      <c r="B4351" t="s">
        <v>2995</v>
      </c>
      <c r="C4351" t="s">
        <v>2996</v>
      </c>
      <c r="D4351" t="s">
        <v>2997</v>
      </c>
      <c r="E4351" t="s">
        <v>12</v>
      </c>
      <c r="F4351" t="s">
        <v>2998</v>
      </c>
      <c r="G4351" s="1">
        <v>44235</v>
      </c>
      <c r="H4351" s="1">
        <v>44244</v>
      </c>
      <c r="I4351" s="1">
        <v>45704</v>
      </c>
      <c r="J4351" s="966" t="s">
        <v>9060</v>
      </c>
      <c r="K4351" t="s">
        <v>9062</v>
      </c>
      <c r="L4351" t="s">
        <v>9061</v>
      </c>
      <c r="M4351" t="s">
        <v>9060</v>
      </c>
      <c r="N4351" t="s">
        <v>9061</v>
      </c>
    </row>
    <row r="4352" spans="1:14" x14ac:dyDescent="0.25">
      <c r="A4352" s="3">
        <v>4349</v>
      </c>
      <c r="B4352" t="s">
        <v>3000</v>
      </c>
      <c r="C4352" t="s">
        <v>3001</v>
      </c>
      <c r="D4352" t="s">
        <v>3002</v>
      </c>
      <c r="E4352" t="s">
        <v>12</v>
      </c>
      <c r="F4352" t="s">
        <v>3003</v>
      </c>
      <c r="G4352" s="1">
        <v>44236</v>
      </c>
      <c r="H4352" s="1">
        <v>44246</v>
      </c>
      <c r="I4352" s="1">
        <v>45706</v>
      </c>
      <c r="J4352" s="966" t="s">
        <v>9064</v>
      </c>
      <c r="K4352" t="s">
        <v>9066</v>
      </c>
      <c r="L4352" t="s">
        <v>9065</v>
      </c>
      <c r="M4352" t="s">
        <v>9064</v>
      </c>
      <c r="N4352" t="s">
        <v>9065</v>
      </c>
    </row>
    <row r="4353" spans="1:14" x14ac:dyDescent="0.25">
      <c r="A4353" s="3">
        <v>4350</v>
      </c>
      <c r="B4353" t="s">
        <v>3000</v>
      </c>
      <c r="C4353" t="s">
        <v>3001</v>
      </c>
      <c r="D4353" t="s">
        <v>3002</v>
      </c>
      <c r="E4353" t="s">
        <v>12</v>
      </c>
      <c r="F4353" t="s">
        <v>3003</v>
      </c>
      <c r="G4353" s="1">
        <v>44236</v>
      </c>
      <c r="H4353" s="1">
        <v>44246</v>
      </c>
      <c r="I4353" s="1">
        <v>45706</v>
      </c>
      <c r="J4353" s="966" t="s">
        <v>9069</v>
      </c>
      <c r="K4353" t="s">
        <v>9071</v>
      </c>
      <c r="L4353" t="s">
        <v>9070</v>
      </c>
      <c r="M4353" t="s">
        <v>9069</v>
      </c>
      <c r="N4353" t="s">
        <v>9070</v>
      </c>
    </row>
    <row r="4354" spans="1:14" x14ac:dyDescent="0.25">
      <c r="A4354" s="3">
        <v>4351</v>
      </c>
      <c r="B4354" t="s">
        <v>3000</v>
      </c>
      <c r="C4354" t="s">
        <v>3001</v>
      </c>
      <c r="D4354" t="s">
        <v>3002</v>
      </c>
      <c r="E4354" t="s">
        <v>12</v>
      </c>
      <c r="F4354" t="s">
        <v>3003</v>
      </c>
      <c r="G4354" s="1">
        <v>44236</v>
      </c>
      <c r="H4354" s="1">
        <v>44246</v>
      </c>
      <c r="I4354" s="1">
        <v>45706</v>
      </c>
      <c r="J4354" s="966" t="s">
        <v>9072</v>
      </c>
      <c r="K4354" t="s">
        <v>9074</v>
      </c>
      <c r="L4354" t="s">
        <v>9073</v>
      </c>
      <c r="M4354" t="s">
        <v>9072</v>
      </c>
      <c r="N4354" t="s">
        <v>9073</v>
      </c>
    </row>
    <row r="4355" spans="1:14" x14ac:dyDescent="0.25">
      <c r="A4355" s="3">
        <v>4352</v>
      </c>
      <c r="B4355" t="s">
        <v>2925</v>
      </c>
      <c r="C4355" t="s">
        <v>2926</v>
      </c>
      <c r="D4355" t="s">
        <v>2927</v>
      </c>
      <c r="E4355" t="s">
        <v>12</v>
      </c>
      <c r="F4355" t="s">
        <v>2928</v>
      </c>
      <c r="G4355" s="1">
        <v>44230</v>
      </c>
      <c r="H4355" s="1">
        <v>44236</v>
      </c>
      <c r="I4355" s="1">
        <v>44600</v>
      </c>
      <c r="J4355" s="966" t="s">
        <v>6911</v>
      </c>
      <c r="K4355" t="s">
        <v>6913</v>
      </c>
      <c r="L4355" t="s">
        <v>6912</v>
      </c>
      <c r="M4355" t="s">
        <v>6911</v>
      </c>
      <c r="N4355" t="s">
        <v>6912</v>
      </c>
    </row>
    <row r="4356" spans="1:14" x14ac:dyDescent="0.25">
      <c r="A4356" s="3">
        <v>4353</v>
      </c>
      <c r="B4356" t="s">
        <v>2925</v>
      </c>
      <c r="C4356" t="s">
        <v>2926</v>
      </c>
      <c r="D4356" t="s">
        <v>2927</v>
      </c>
      <c r="E4356" t="s">
        <v>12</v>
      </c>
      <c r="F4356" t="s">
        <v>2928</v>
      </c>
      <c r="G4356" s="1">
        <v>44230</v>
      </c>
      <c r="H4356" s="1">
        <v>44236</v>
      </c>
      <c r="I4356" s="1">
        <v>44600</v>
      </c>
      <c r="J4356" s="966" t="s">
        <v>6911</v>
      </c>
      <c r="K4356" t="s">
        <v>6913</v>
      </c>
      <c r="L4356" t="s">
        <v>6912</v>
      </c>
      <c r="M4356" t="s">
        <v>6911</v>
      </c>
      <c r="N4356" t="s">
        <v>6912</v>
      </c>
    </row>
    <row r="4357" spans="1:14" x14ac:dyDescent="0.25">
      <c r="A4357" s="3">
        <v>4354</v>
      </c>
      <c r="B4357" t="s">
        <v>2801</v>
      </c>
      <c r="C4357" t="s">
        <v>2802</v>
      </c>
      <c r="D4357" t="s">
        <v>2803</v>
      </c>
      <c r="E4357" t="s">
        <v>12</v>
      </c>
      <c r="F4357" t="s">
        <v>2804</v>
      </c>
      <c r="G4357" s="1">
        <v>44208</v>
      </c>
      <c r="H4357" s="1">
        <v>44244</v>
      </c>
      <c r="I4357" s="1">
        <v>46069</v>
      </c>
      <c r="J4357" s="966" t="s">
        <v>11679</v>
      </c>
      <c r="K4357" t="s">
        <v>11681</v>
      </c>
      <c r="L4357" t="s">
        <v>11680</v>
      </c>
      <c r="M4357" t="s">
        <v>11679</v>
      </c>
      <c r="N4357" t="s">
        <v>11680</v>
      </c>
    </row>
    <row r="4358" spans="1:14" x14ac:dyDescent="0.25">
      <c r="A4358" s="3">
        <v>4355</v>
      </c>
      <c r="B4358" t="s">
        <v>3004</v>
      </c>
      <c r="C4358" t="s">
        <v>3005</v>
      </c>
      <c r="D4358" t="s">
        <v>3006</v>
      </c>
      <c r="E4358" t="s">
        <v>12</v>
      </c>
      <c r="F4358" t="s">
        <v>3007</v>
      </c>
      <c r="G4358" s="1">
        <v>44223</v>
      </c>
      <c r="H4358" s="1">
        <v>44245</v>
      </c>
      <c r="I4358" s="1">
        <v>45705</v>
      </c>
      <c r="J4358" s="966" t="s">
        <v>6630</v>
      </c>
      <c r="K4358" t="s">
        <v>6632</v>
      </c>
      <c r="L4358" t="s">
        <v>6631</v>
      </c>
      <c r="M4358" t="s">
        <v>6630</v>
      </c>
      <c r="N4358" t="s">
        <v>6631</v>
      </c>
    </row>
    <row r="4359" spans="1:14" x14ac:dyDescent="0.25">
      <c r="A4359" s="3">
        <v>4356</v>
      </c>
      <c r="B4359" t="s">
        <v>2268</v>
      </c>
      <c r="C4359" t="s">
        <v>2269</v>
      </c>
      <c r="D4359" t="s">
        <v>2270</v>
      </c>
      <c r="E4359" t="s">
        <v>12</v>
      </c>
      <c r="F4359" t="s">
        <v>2914</v>
      </c>
      <c r="G4359" s="1">
        <v>44229</v>
      </c>
      <c r="H4359" s="1">
        <v>44246</v>
      </c>
      <c r="I4359" s="1">
        <v>46071</v>
      </c>
      <c r="J4359" s="966" t="s">
        <v>22324</v>
      </c>
      <c r="K4359" t="s">
        <v>22325</v>
      </c>
      <c r="L4359" t="s">
        <v>22326</v>
      </c>
      <c r="M4359" t="s">
        <v>22324</v>
      </c>
      <c r="N4359" t="s">
        <v>22326</v>
      </c>
    </row>
    <row r="4360" spans="1:14" x14ac:dyDescent="0.25">
      <c r="A4360" s="3">
        <v>4357</v>
      </c>
      <c r="B4360" t="s">
        <v>2268</v>
      </c>
      <c r="C4360" t="s">
        <v>2269</v>
      </c>
      <c r="D4360" t="s">
        <v>2270</v>
      </c>
      <c r="E4360" t="s">
        <v>12</v>
      </c>
      <c r="F4360" t="s">
        <v>2914</v>
      </c>
      <c r="G4360" s="1">
        <v>44229</v>
      </c>
      <c r="H4360" s="1">
        <v>44246</v>
      </c>
      <c r="I4360" s="1">
        <v>46071</v>
      </c>
      <c r="J4360" s="966" t="s">
        <v>22327</v>
      </c>
      <c r="K4360" t="s">
        <v>22328</v>
      </c>
      <c r="L4360" t="s">
        <v>22329</v>
      </c>
      <c r="M4360" t="s">
        <v>22327</v>
      </c>
      <c r="N4360" t="s">
        <v>22329</v>
      </c>
    </row>
    <row r="4361" spans="1:14" x14ac:dyDescent="0.25">
      <c r="A4361" s="3">
        <v>4358</v>
      </c>
      <c r="B4361" t="s">
        <v>2268</v>
      </c>
      <c r="C4361" t="s">
        <v>2269</v>
      </c>
      <c r="D4361" t="s">
        <v>2270</v>
      </c>
      <c r="E4361" t="s">
        <v>12</v>
      </c>
      <c r="F4361" t="s">
        <v>2914</v>
      </c>
      <c r="G4361" s="1">
        <v>44229</v>
      </c>
      <c r="H4361" s="1">
        <v>44246</v>
      </c>
      <c r="I4361" s="1">
        <v>46071</v>
      </c>
      <c r="J4361" s="966" t="s">
        <v>22330</v>
      </c>
      <c r="K4361" t="s">
        <v>22331</v>
      </c>
      <c r="L4361" t="s">
        <v>22332</v>
      </c>
      <c r="M4361" t="s">
        <v>22330</v>
      </c>
      <c r="N4361" t="s">
        <v>22332</v>
      </c>
    </row>
    <row r="4362" spans="1:14" x14ac:dyDescent="0.25">
      <c r="A4362" s="3">
        <v>4359</v>
      </c>
      <c r="B4362" t="s">
        <v>2948</v>
      </c>
      <c r="C4362" t="s">
        <v>2949</v>
      </c>
      <c r="D4362" t="s">
        <v>2426</v>
      </c>
      <c r="E4362" t="s">
        <v>12</v>
      </c>
      <c r="F4362" t="s">
        <v>2950</v>
      </c>
      <c r="G4362" s="1">
        <v>44217</v>
      </c>
      <c r="H4362" s="1">
        <v>44236</v>
      </c>
      <c r="I4362" s="1">
        <v>44600</v>
      </c>
      <c r="J4362" s="966" t="s">
        <v>6839</v>
      </c>
      <c r="K4362" t="s">
        <v>6841</v>
      </c>
      <c r="L4362" t="s">
        <v>6840</v>
      </c>
      <c r="N4362" t="s">
        <v>6840</v>
      </c>
    </row>
    <row r="4363" spans="1:14" x14ac:dyDescent="0.25">
      <c r="A4363" s="3">
        <v>4360</v>
      </c>
      <c r="B4363" t="s">
        <v>2975</v>
      </c>
      <c r="C4363" t="s">
        <v>2976</v>
      </c>
      <c r="D4363" t="s">
        <v>2977</v>
      </c>
      <c r="E4363" t="s">
        <v>12</v>
      </c>
      <c r="F4363" t="s">
        <v>2978</v>
      </c>
      <c r="G4363" s="1">
        <v>44236</v>
      </c>
      <c r="H4363" s="1">
        <v>44252</v>
      </c>
      <c r="I4363" s="1">
        <v>45346</v>
      </c>
      <c r="J4363" s="966" t="s">
        <v>6646</v>
      </c>
      <c r="K4363" t="s">
        <v>6648</v>
      </c>
      <c r="L4363" t="s">
        <v>6647</v>
      </c>
      <c r="M4363" t="s">
        <v>6646</v>
      </c>
      <c r="N4363" t="s">
        <v>6647</v>
      </c>
    </row>
    <row r="4364" spans="1:14" x14ac:dyDescent="0.25">
      <c r="A4364" s="3">
        <v>4361</v>
      </c>
      <c r="B4364" t="s">
        <v>3029</v>
      </c>
      <c r="C4364" t="s">
        <v>3030</v>
      </c>
      <c r="D4364" t="s">
        <v>3031</v>
      </c>
      <c r="E4364" t="s">
        <v>12</v>
      </c>
      <c r="F4364" t="s">
        <v>3032</v>
      </c>
      <c r="G4364" s="1">
        <v>44239</v>
      </c>
      <c r="H4364" s="1">
        <v>44242</v>
      </c>
      <c r="I4364" s="1">
        <v>44606</v>
      </c>
      <c r="J4364" s="966" t="s">
        <v>8915</v>
      </c>
      <c r="K4364" t="s">
        <v>8917</v>
      </c>
      <c r="L4364" t="s">
        <v>8916</v>
      </c>
      <c r="M4364" t="s">
        <v>8915</v>
      </c>
      <c r="N4364" t="s">
        <v>8916</v>
      </c>
    </row>
    <row r="4365" spans="1:14" x14ac:dyDescent="0.25">
      <c r="A4365" s="3">
        <v>4362</v>
      </c>
      <c r="B4365" t="s">
        <v>3029</v>
      </c>
      <c r="C4365" t="s">
        <v>3030</v>
      </c>
      <c r="D4365" t="s">
        <v>3031</v>
      </c>
      <c r="E4365" t="s">
        <v>12</v>
      </c>
      <c r="F4365" t="s">
        <v>3032</v>
      </c>
      <c r="G4365" s="1">
        <v>44239</v>
      </c>
      <c r="H4365" s="1">
        <v>44242</v>
      </c>
      <c r="I4365" s="1">
        <v>44606</v>
      </c>
      <c r="J4365" s="966" t="s">
        <v>8915</v>
      </c>
      <c r="K4365" t="s">
        <v>8917</v>
      </c>
      <c r="L4365" t="s">
        <v>8916</v>
      </c>
      <c r="M4365" t="s">
        <v>8915</v>
      </c>
      <c r="N4365" t="s">
        <v>8916</v>
      </c>
    </row>
    <row r="4366" spans="1:14" x14ac:dyDescent="0.25">
      <c r="A4366" s="3">
        <v>4363</v>
      </c>
      <c r="B4366" t="s">
        <v>2991</v>
      </c>
      <c r="C4366" t="s">
        <v>2992</v>
      </c>
      <c r="D4366" t="s">
        <v>2993</v>
      </c>
      <c r="E4366" t="s">
        <v>12</v>
      </c>
      <c r="F4366" t="s">
        <v>2994</v>
      </c>
      <c r="G4366" s="1">
        <v>44235</v>
      </c>
      <c r="H4366" s="1">
        <v>44251</v>
      </c>
      <c r="I4366" s="1">
        <v>45711</v>
      </c>
      <c r="J4366" s="966" t="s">
        <v>5940</v>
      </c>
      <c r="K4366" t="s">
        <v>5942</v>
      </c>
      <c r="L4366" t="s">
        <v>5941</v>
      </c>
      <c r="M4366" t="s">
        <v>5940</v>
      </c>
      <c r="N4366" t="s">
        <v>5941</v>
      </c>
    </row>
    <row r="4367" spans="1:14" x14ac:dyDescent="0.25">
      <c r="A4367" s="3">
        <v>4364</v>
      </c>
      <c r="B4367" t="s">
        <v>3041</v>
      </c>
      <c r="C4367" t="s">
        <v>3042</v>
      </c>
      <c r="D4367" t="s">
        <v>3043</v>
      </c>
      <c r="E4367" t="s">
        <v>12</v>
      </c>
      <c r="F4367" t="s">
        <v>3044</v>
      </c>
      <c r="G4367" s="1">
        <v>44246</v>
      </c>
      <c r="H4367" s="1">
        <v>44251</v>
      </c>
      <c r="I4367" s="1">
        <v>44615</v>
      </c>
      <c r="J4367" s="966" t="s">
        <v>6918</v>
      </c>
      <c r="K4367" t="s">
        <v>6920</v>
      </c>
      <c r="L4367" t="s">
        <v>6919</v>
      </c>
      <c r="M4367" t="s">
        <v>6918</v>
      </c>
      <c r="N4367" t="s">
        <v>6919</v>
      </c>
    </row>
    <row r="4368" spans="1:14" x14ac:dyDescent="0.25">
      <c r="A4368" s="3">
        <v>4365</v>
      </c>
      <c r="B4368" t="s">
        <v>3041</v>
      </c>
      <c r="C4368" t="s">
        <v>3042</v>
      </c>
      <c r="D4368" t="s">
        <v>3043</v>
      </c>
      <c r="E4368" t="s">
        <v>12</v>
      </c>
      <c r="F4368" t="s">
        <v>3044</v>
      </c>
      <c r="G4368" s="1">
        <v>44246</v>
      </c>
      <c r="H4368" s="1">
        <v>44251</v>
      </c>
      <c r="I4368" s="1">
        <v>44615</v>
      </c>
      <c r="J4368" s="966" t="s">
        <v>6918</v>
      </c>
      <c r="K4368" t="s">
        <v>6920</v>
      </c>
      <c r="L4368" t="s">
        <v>6919</v>
      </c>
      <c r="M4368" t="s">
        <v>6918</v>
      </c>
      <c r="N4368" t="s">
        <v>6919</v>
      </c>
    </row>
    <row r="4369" spans="1:14" x14ac:dyDescent="0.25">
      <c r="A4369" s="3">
        <v>4366</v>
      </c>
      <c r="B4369" t="s">
        <v>3041</v>
      </c>
      <c r="C4369" t="s">
        <v>3042</v>
      </c>
      <c r="D4369" t="s">
        <v>3043</v>
      </c>
      <c r="E4369" t="s">
        <v>12</v>
      </c>
      <c r="F4369" t="s">
        <v>3044</v>
      </c>
      <c r="G4369" s="1">
        <v>44246</v>
      </c>
      <c r="H4369" s="1">
        <v>44251</v>
      </c>
      <c r="I4369" s="1">
        <v>44615</v>
      </c>
      <c r="J4369" s="966" t="s">
        <v>6926</v>
      </c>
      <c r="K4369" t="s">
        <v>6928</v>
      </c>
      <c r="L4369" t="s">
        <v>6927</v>
      </c>
      <c r="M4369" t="s">
        <v>6926</v>
      </c>
      <c r="N4369" t="s">
        <v>6927</v>
      </c>
    </row>
    <row r="4370" spans="1:14" x14ac:dyDescent="0.25">
      <c r="A4370" s="3">
        <v>4367</v>
      </c>
      <c r="B4370" t="s">
        <v>3041</v>
      </c>
      <c r="C4370" t="s">
        <v>3042</v>
      </c>
      <c r="D4370" t="s">
        <v>3043</v>
      </c>
      <c r="E4370" t="s">
        <v>12</v>
      </c>
      <c r="F4370" t="s">
        <v>3044</v>
      </c>
      <c r="G4370" s="1">
        <v>44246</v>
      </c>
      <c r="H4370" s="1">
        <v>44251</v>
      </c>
      <c r="I4370" s="1">
        <v>44615</v>
      </c>
      <c r="J4370" s="966" t="s">
        <v>6926</v>
      </c>
      <c r="K4370" t="s">
        <v>6928</v>
      </c>
      <c r="L4370" t="s">
        <v>6927</v>
      </c>
      <c r="M4370" t="s">
        <v>6926</v>
      </c>
      <c r="N4370" t="s">
        <v>6927</v>
      </c>
    </row>
    <row r="4371" spans="1:14" x14ac:dyDescent="0.25">
      <c r="A4371" s="3">
        <v>4368</v>
      </c>
      <c r="B4371" t="s">
        <v>3041</v>
      </c>
      <c r="C4371" t="s">
        <v>3042</v>
      </c>
      <c r="D4371" t="s">
        <v>3043</v>
      </c>
      <c r="E4371" t="s">
        <v>12</v>
      </c>
      <c r="F4371" t="s">
        <v>3044</v>
      </c>
      <c r="G4371" s="1">
        <v>44246</v>
      </c>
      <c r="H4371" s="1">
        <v>44251</v>
      </c>
      <c r="I4371" s="1">
        <v>44615</v>
      </c>
      <c r="J4371" s="966" t="s">
        <v>6929</v>
      </c>
      <c r="K4371" t="s">
        <v>6931</v>
      </c>
      <c r="L4371" t="s">
        <v>6930</v>
      </c>
      <c r="M4371" t="s">
        <v>6929</v>
      </c>
      <c r="N4371" t="s">
        <v>6930</v>
      </c>
    </row>
    <row r="4372" spans="1:14" x14ac:dyDescent="0.25">
      <c r="A4372" s="3">
        <v>4369</v>
      </c>
      <c r="B4372" t="s">
        <v>3041</v>
      </c>
      <c r="C4372" t="s">
        <v>3042</v>
      </c>
      <c r="D4372" t="s">
        <v>3043</v>
      </c>
      <c r="E4372" t="s">
        <v>12</v>
      </c>
      <c r="F4372" t="s">
        <v>3044</v>
      </c>
      <c r="G4372" s="1">
        <v>44246</v>
      </c>
      <c r="H4372" s="1">
        <v>44251</v>
      </c>
      <c r="I4372" s="1">
        <v>44615</v>
      </c>
      <c r="J4372" s="966" t="s">
        <v>6929</v>
      </c>
      <c r="K4372" t="s">
        <v>6931</v>
      </c>
      <c r="L4372" t="s">
        <v>6930</v>
      </c>
      <c r="M4372" t="s">
        <v>6929</v>
      </c>
      <c r="N4372" t="s">
        <v>6930</v>
      </c>
    </row>
    <row r="4373" spans="1:14" x14ac:dyDescent="0.25">
      <c r="A4373" s="3">
        <v>4370</v>
      </c>
      <c r="B4373" t="s">
        <v>3045</v>
      </c>
      <c r="C4373" t="s">
        <v>3046</v>
      </c>
      <c r="D4373" t="s">
        <v>3047</v>
      </c>
      <c r="E4373" t="s">
        <v>12</v>
      </c>
      <c r="F4373" t="s">
        <v>3048</v>
      </c>
      <c r="G4373" s="1">
        <v>44242</v>
      </c>
      <c r="H4373" s="1">
        <v>44243</v>
      </c>
      <c r="I4373" s="1">
        <v>44607</v>
      </c>
      <c r="J4373" s="966" t="s">
        <v>5386</v>
      </c>
      <c r="K4373" t="s">
        <v>5388</v>
      </c>
      <c r="L4373" t="s">
        <v>5387</v>
      </c>
      <c r="M4373" t="s">
        <v>5386</v>
      </c>
      <c r="N4373" t="s">
        <v>5387</v>
      </c>
    </row>
    <row r="4374" spans="1:14" x14ac:dyDescent="0.25">
      <c r="A4374" s="3">
        <v>4371</v>
      </c>
      <c r="B4374" t="s">
        <v>3045</v>
      </c>
      <c r="C4374" t="s">
        <v>3046</v>
      </c>
      <c r="D4374" t="s">
        <v>3047</v>
      </c>
      <c r="E4374" t="s">
        <v>12</v>
      </c>
      <c r="F4374" t="s">
        <v>3048</v>
      </c>
      <c r="G4374" s="1">
        <v>44242</v>
      </c>
      <c r="H4374" s="1">
        <v>44243</v>
      </c>
      <c r="I4374" s="1">
        <v>44607</v>
      </c>
      <c r="J4374" s="966" t="s">
        <v>5386</v>
      </c>
      <c r="K4374" t="s">
        <v>5388</v>
      </c>
      <c r="L4374" t="s">
        <v>5387</v>
      </c>
      <c r="M4374" t="s">
        <v>5386</v>
      </c>
      <c r="N4374" t="s">
        <v>5387</v>
      </c>
    </row>
    <row r="4375" spans="1:14" x14ac:dyDescent="0.25">
      <c r="A4375" s="3">
        <v>4372</v>
      </c>
      <c r="B4375" t="s">
        <v>3072</v>
      </c>
      <c r="C4375" t="s">
        <v>3073</v>
      </c>
      <c r="D4375" t="s">
        <v>3074</v>
      </c>
      <c r="E4375" t="s">
        <v>12</v>
      </c>
      <c r="F4375" t="s">
        <v>3075</v>
      </c>
      <c r="G4375" s="1">
        <v>44237</v>
      </c>
      <c r="H4375" s="1">
        <v>44238</v>
      </c>
      <c r="I4375" s="1">
        <v>46063</v>
      </c>
      <c r="J4375" s="966" t="s">
        <v>8905</v>
      </c>
      <c r="K4375" t="s">
        <v>8907</v>
      </c>
      <c r="L4375" t="s">
        <v>8906</v>
      </c>
      <c r="M4375" t="s">
        <v>8905</v>
      </c>
      <c r="N4375" t="s">
        <v>8906</v>
      </c>
    </row>
    <row r="4376" spans="1:14" x14ac:dyDescent="0.25">
      <c r="A4376" s="3">
        <v>4373</v>
      </c>
      <c r="B4376" t="s">
        <v>2929</v>
      </c>
      <c r="C4376" t="s">
        <v>2930</v>
      </c>
      <c r="D4376" t="s">
        <v>2931</v>
      </c>
      <c r="E4376" t="s">
        <v>12</v>
      </c>
      <c r="F4376" t="s">
        <v>2932</v>
      </c>
      <c r="G4376" s="1">
        <v>44253</v>
      </c>
      <c r="H4376" s="1">
        <v>44256</v>
      </c>
      <c r="I4376" s="1">
        <v>44620</v>
      </c>
      <c r="J4376" s="966" t="s">
        <v>9880</v>
      </c>
      <c r="K4376" t="s">
        <v>9882</v>
      </c>
      <c r="L4376" t="s">
        <v>9881</v>
      </c>
      <c r="M4376" t="s">
        <v>9880</v>
      </c>
      <c r="N4376" t="s">
        <v>9881</v>
      </c>
    </row>
    <row r="4377" spans="1:14" x14ac:dyDescent="0.25">
      <c r="A4377" s="3">
        <v>4374</v>
      </c>
      <c r="B4377" t="s">
        <v>2929</v>
      </c>
      <c r="C4377" t="s">
        <v>2930</v>
      </c>
      <c r="D4377" t="s">
        <v>2931</v>
      </c>
      <c r="E4377" t="s">
        <v>12</v>
      </c>
      <c r="F4377" t="s">
        <v>2932</v>
      </c>
      <c r="G4377" s="1">
        <v>44253</v>
      </c>
      <c r="H4377" s="1">
        <v>44256</v>
      </c>
      <c r="I4377" s="1">
        <v>44620</v>
      </c>
      <c r="J4377" s="966" t="s">
        <v>9880</v>
      </c>
      <c r="K4377" t="s">
        <v>9882</v>
      </c>
      <c r="L4377" t="s">
        <v>9881</v>
      </c>
      <c r="M4377" t="s">
        <v>9880</v>
      </c>
      <c r="N4377" t="s">
        <v>9881</v>
      </c>
    </row>
    <row r="4378" spans="1:14" x14ac:dyDescent="0.25">
      <c r="A4378" s="3">
        <v>4375</v>
      </c>
      <c r="B4378" t="s">
        <v>2929</v>
      </c>
      <c r="C4378" t="s">
        <v>2930</v>
      </c>
      <c r="D4378" t="s">
        <v>2931</v>
      </c>
      <c r="E4378" t="s">
        <v>12</v>
      </c>
      <c r="F4378" t="s">
        <v>2932</v>
      </c>
      <c r="G4378" s="1">
        <v>44253</v>
      </c>
      <c r="H4378" s="1">
        <v>44256</v>
      </c>
      <c r="I4378" s="1">
        <v>44620</v>
      </c>
      <c r="J4378" s="966" t="s">
        <v>9880</v>
      </c>
      <c r="K4378" t="s">
        <v>9882</v>
      </c>
      <c r="L4378" t="s">
        <v>9881</v>
      </c>
      <c r="M4378" t="s">
        <v>9880</v>
      </c>
      <c r="N4378" t="s">
        <v>9881</v>
      </c>
    </row>
    <row r="4379" spans="1:14" x14ac:dyDescent="0.25">
      <c r="A4379" s="3">
        <v>4376</v>
      </c>
      <c r="B4379" t="s">
        <v>2929</v>
      </c>
      <c r="C4379" t="s">
        <v>2930</v>
      </c>
      <c r="D4379" t="s">
        <v>2931</v>
      </c>
      <c r="E4379" t="s">
        <v>12</v>
      </c>
      <c r="F4379" t="s">
        <v>2932</v>
      </c>
      <c r="G4379" s="1">
        <v>44253</v>
      </c>
      <c r="H4379" s="1">
        <v>44256</v>
      </c>
      <c r="I4379" s="1">
        <v>44620</v>
      </c>
      <c r="J4379" s="966" t="s">
        <v>9880</v>
      </c>
      <c r="K4379" t="s">
        <v>9882</v>
      </c>
      <c r="L4379" t="s">
        <v>9881</v>
      </c>
      <c r="M4379" t="s">
        <v>9880</v>
      </c>
      <c r="N4379" t="s">
        <v>9881</v>
      </c>
    </row>
    <row r="4380" spans="1:14" x14ac:dyDescent="0.25">
      <c r="A4380" s="3">
        <v>4377</v>
      </c>
      <c r="B4380" t="s">
        <v>2929</v>
      </c>
      <c r="C4380" t="s">
        <v>2930</v>
      </c>
      <c r="D4380" t="s">
        <v>2931</v>
      </c>
      <c r="E4380" t="s">
        <v>12</v>
      </c>
      <c r="F4380" t="s">
        <v>2932</v>
      </c>
      <c r="G4380" s="1">
        <v>44253</v>
      </c>
      <c r="H4380" s="1">
        <v>44256</v>
      </c>
      <c r="I4380" s="1">
        <v>44620</v>
      </c>
      <c r="J4380" s="966" t="s">
        <v>9888</v>
      </c>
      <c r="K4380" t="s">
        <v>9890</v>
      </c>
      <c r="L4380" t="s">
        <v>9889</v>
      </c>
      <c r="M4380" t="s">
        <v>9888</v>
      </c>
      <c r="N4380" t="s">
        <v>9889</v>
      </c>
    </row>
    <row r="4381" spans="1:14" x14ac:dyDescent="0.25">
      <c r="A4381" s="3">
        <v>4378</v>
      </c>
      <c r="B4381" t="s">
        <v>2929</v>
      </c>
      <c r="C4381" t="s">
        <v>2930</v>
      </c>
      <c r="D4381" t="s">
        <v>2931</v>
      </c>
      <c r="E4381" t="s">
        <v>12</v>
      </c>
      <c r="F4381" t="s">
        <v>2932</v>
      </c>
      <c r="G4381" s="1">
        <v>44253</v>
      </c>
      <c r="H4381" s="1">
        <v>44256</v>
      </c>
      <c r="I4381" s="1">
        <v>44620</v>
      </c>
      <c r="J4381" s="966" t="s">
        <v>9888</v>
      </c>
      <c r="K4381" t="s">
        <v>9890</v>
      </c>
      <c r="L4381" t="s">
        <v>9889</v>
      </c>
      <c r="M4381" t="s">
        <v>9888</v>
      </c>
      <c r="N4381" t="s">
        <v>9889</v>
      </c>
    </row>
    <row r="4382" spans="1:14" x14ac:dyDescent="0.25">
      <c r="A4382" s="3">
        <v>4379</v>
      </c>
      <c r="B4382" t="s">
        <v>2929</v>
      </c>
      <c r="C4382" t="s">
        <v>2930</v>
      </c>
      <c r="D4382" t="s">
        <v>2931</v>
      </c>
      <c r="E4382" t="s">
        <v>12</v>
      </c>
      <c r="F4382" t="s">
        <v>2932</v>
      </c>
      <c r="G4382" s="1">
        <v>44253</v>
      </c>
      <c r="H4382" s="1">
        <v>44256</v>
      </c>
      <c r="I4382" s="1">
        <v>44620</v>
      </c>
      <c r="J4382" s="966" t="s">
        <v>9888</v>
      </c>
      <c r="K4382" t="s">
        <v>9890</v>
      </c>
      <c r="L4382" t="s">
        <v>9889</v>
      </c>
      <c r="M4382" t="s">
        <v>9888</v>
      </c>
      <c r="N4382" t="s">
        <v>9889</v>
      </c>
    </row>
    <row r="4383" spans="1:14" x14ac:dyDescent="0.25">
      <c r="A4383" s="3">
        <v>4380</v>
      </c>
      <c r="B4383" t="s">
        <v>2929</v>
      </c>
      <c r="C4383" t="s">
        <v>2930</v>
      </c>
      <c r="D4383" t="s">
        <v>2931</v>
      </c>
      <c r="E4383" t="s">
        <v>12</v>
      </c>
      <c r="F4383" t="s">
        <v>2932</v>
      </c>
      <c r="G4383" s="1">
        <v>44253</v>
      </c>
      <c r="H4383" s="1">
        <v>44256</v>
      </c>
      <c r="I4383" s="1">
        <v>44620</v>
      </c>
      <c r="J4383" s="966" t="s">
        <v>9888</v>
      </c>
      <c r="K4383" t="s">
        <v>9890</v>
      </c>
      <c r="L4383" t="s">
        <v>9889</v>
      </c>
      <c r="M4383" t="s">
        <v>9888</v>
      </c>
      <c r="N4383" t="s">
        <v>9889</v>
      </c>
    </row>
    <row r="4384" spans="1:14" x14ac:dyDescent="0.25">
      <c r="A4384" s="3">
        <v>4381</v>
      </c>
      <c r="B4384" t="s">
        <v>2929</v>
      </c>
      <c r="C4384" t="s">
        <v>2930</v>
      </c>
      <c r="D4384" t="s">
        <v>2931</v>
      </c>
      <c r="E4384" t="s">
        <v>12</v>
      </c>
      <c r="F4384" t="s">
        <v>2932</v>
      </c>
      <c r="G4384" s="1">
        <v>44253</v>
      </c>
      <c r="H4384" s="1">
        <v>44256</v>
      </c>
      <c r="I4384" s="1">
        <v>44620</v>
      </c>
      <c r="J4384" s="966" t="s">
        <v>9894</v>
      </c>
      <c r="K4384" t="s">
        <v>9896</v>
      </c>
      <c r="L4384" t="s">
        <v>9895</v>
      </c>
      <c r="M4384" t="s">
        <v>9894</v>
      </c>
      <c r="N4384" t="s">
        <v>9895</v>
      </c>
    </row>
    <row r="4385" spans="1:14" x14ac:dyDescent="0.25">
      <c r="A4385" s="3">
        <v>4382</v>
      </c>
      <c r="B4385" t="s">
        <v>2929</v>
      </c>
      <c r="C4385" t="s">
        <v>2930</v>
      </c>
      <c r="D4385" t="s">
        <v>2931</v>
      </c>
      <c r="E4385" t="s">
        <v>12</v>
      </c>
      <c r="F4385" t="s">
        <v>2932</v>
      </c>
      <c r="G4385" s="1">
        <v>44253</v>
      </c>
      <c r="H4385" s="1">
        <v>44256</v>
      </c>
      <c r="I4385" s="1">
        <v>44620</v>
      </c>
      <c r="J4385" s="966" t="s">
        <v>9894</v>
      </c>
      <c r="K4385" t="s">
        <v>9896</v>
      </c>
      <c r="L4385" t="s">
        <v>9895</v>
      </c>
      <c r="M4385" t="s">
        <v>9894</v>
      </c>
      <c r="N4385" t="s">
        <v>9895</v>
      </c>
    </row>
    <row r="4386" spans="1:14" x14ac:dyDescent="0.25">
      <c r="A4386" s="3">
        <v>4383</v>
      </c>
      <c r="B4386" t="s">
        <v>2929</v>
      </c>
      <c r="C4386" t="s">
        <v>2930</v>
      </c>
      <c r="D4386" t="s">
        <v>2931</v>
      </c>
      <c r="E4386" t="s">
        <v>12</v>
      </c>
      <c r="F4386" t="s">
        <v>2932</v>
      </c>
      <c r="G4386" s="1">
        <v>44253</v>
      </c>
      <c r="H4386" s="1">
        <v>44256</v>
      </c>
      <c r="I4386" s="1">
        <v>44620</v>
      </c>
      <c r="J4386" s="966" t="s">
        <v>9894</v>
      </c>
      <c r="K4386" t="s">
        <v>9896</v>
      </c>
      <c r="L4386" t="s">
        <v>9895</v>
      </c>
      <c r="M4386" t="s">
        <v>9894</v>
      </c>
      <c r="N4386" t="s">
        <v>9895</v>
      </c>
    </row>
    <row r="4387" spans="1:14" x14ac:dyDescent="0.25">
      <c r="A4387" s="3">
        <v>4384</v>
      </c>
      <c r="B4387" t="s">
        <v>2929</v>
      </c>
      <c r="C4387" t="s">
        <v>2930</v>
      </c>
      <c r="D4387" t="s">
        <v>2931</v>
      </c>
      <c r="E4387" t="s">
        <v>12</v>
      </c>
      <c r="F4387" t="s">
        <v>2932</v>
      </c>
      <c r="G4387" s="1">
        <v>44253</v>
      </c>
      <c r="H4387" s="1">
        <v>44256</v>
      </c>
      <c r="I4387" s="1">
        <v>44620</v>
      </c>
      <c r="J4387" s="966" t="s">
        <v>9894</v>
      </c>
      <c r="K4387" t="s">
        <v>9896</v>
      </c>
      <c r="L4387" t="s">
        <v>9895</v>
      </c>
      <c r="M4387" t="s">
        <v>9894</v>
      </c>
      <c r="N4387" t="s">
        <v>9895</v>
      </c>
    </row>
    <row r="4388" spans="1:14" x14ac:dyDescent="0.25">
      <c r="A4388" s="3">
        <v>4385</v>
      </c>
      <c r="B4388" t="s">
        <v>2594</v>
      </c>
      <c r="C4388" t="s">
        <v>2595</v>
      </c>
      <c r="D4388" t="s">
        <v>2596</v>
      </c>
      <c r="E4388" t="s">
        <v>12</v>
      </c>
      <c r="F4388" t="s">
        <v>2597</v>
      </c>
      <c r="G4388" s="1">
        <v>44230</v>
      </c>
      <c r="H4388" s="1">
        <v>44248</v>
      </c>
      <c r="I4388" s="1">
        <v>44977</v>
      </c>
      <c r="J4388" s="966" t="s">
        <v>17130</v>
      </c>
      <c r="K4388" t="s">
        <v>17131</v>
      </c>
      <c r="L4388" t="s">
        <v>17132</v>
      </c>
      <c r="M4388" t="s">
        <v>17130</v>
      </c>
      <c r="N4388" t="s">
        <v>17132</v>
      </c>
    </row>
    <row r="4389" spans="1:14" x14ac:dyDescent="0.25">
      <c r="A4389" s="3">
        <v>4386</v>
      </c>
      <c r="B4389" t="s">
        <v>2594</v>
      </c>
      <c r="C4389" t="s">
        <v>2595</v>
      </c>
      <c r="D4389" t="s">
        <v>2596</v>
      </c>
      <c r="E4389" t="s">
        <v>12</v>
      </c>
      <c r="F4389" t="s">
        <v>2597</v>
      </c>
      <c r="G4389" s="1">
        <v>44230</v>
      </c>
      <c r="H4389" s="1">
        <v>44248</v>
      </c>
      <c r="I4389" s="1">
        <v>44977</v>
      </c>
      <c r="J4389" s="955" t="s">
        <v>17130</v>
      </c>
      <c r="K4389" t="s">
        <v>17131</v>
      </c>
      <c r="L4389" t="s">
        <v>17132</v>
      </c>
      <c r="M4389" t="s">
        <v>17130</v>
      </c>
      <c r="N4389" t="s">
        <v>17132</v>
      </c>
    </row>
    <row r="4390" spans="1:14" x14ac:dyDescent="0.25">
      <c r="A4390" s="3">
        <v>4387</v>
      </c>
      <c r="B4390" t="s">
        <v>2594</v>
      </c>
      <c r="C4390" t="s">
        <v>2595</v>
      </c>
      <c r="D4390" t="s">
        <v>2596</v>
      </c>
      <c r="E4390" t="s">
        <v>12</v>
      </c>
      <c r="F4390" t="s">
        <v>2597</v>
      </c>
      <c r="G4390" s="1">
        <v>44230</v>
      </c>
      <c r="H4390" s="1">
        <v>44248</v>
      </c>
      <c r="I4390" s="1">
        <v>44977</v>
      </c>
      <c r="J4390" s="966" t="s">
        <v>17127</v>
      </c>
      <c r="K4390" t="s">
        <v>17128</v>
      </c>
      <c r="L4390" t="s">
        <v>17129</v>
      </c>
      <c r="M4390" t="s">
        <v>17127</v>
      </c>
      <c r="N4390" t="s">
        <v>17129</v>
      </c>
    </row>
    <row r="4391" spans="1:14" x14ac:dyDescent="0.25">
      <c r="A4391" s="3">
        <v>4388</v>
      </c>
      <c r="B4391" t="s">
        <v>2594</v>
      </c>
      <c r="C4391" t="s">
        <v>2595</v>
      </c>
      <c r="D4391" t="s">
        <v>2596</v>
      </c>
      <c r="E4391" t="s">
        <v>12</v>
      </c>
      <c r="F4391" t="s">
        <v>2597</v>
      </c>
      <c r="G4391" s="1">
        <v>44230</v>
      </c>
      <c r="H4391" s="1">
        <v>44248</v>
      </c>
      <c r="I4391" s="1">
        <v>44977</v>
      </c>
      <c r="J4391" s="966" t="s">
        <v>17127</v>
      </c>
      <c r="K4391" t="s">
        <v>17128</v>
      </c>
      <c r="L4391" t="s">
        <v>17129</v>
      </c>
      <c r="M4391" t="s">
        <v>17127</v>
      </c>
      <c r="N4391" t="s">
        <v>17129</v>
      </c>
    </row>
    <row r="4392" spans="1:14" x14ac:dyDescent="0.25">
      <c r="A4392" s="3">
        <v>4389</v>
      </c>
      <c r="B4392" t="s">
        <v>2594</v>
      </c>
      <c r="C4392" t="s">
        <v>2595</v>
      </c>
      <c r="D4392" t="s">
        <v>2596</v>
      </c>
      <c r="E4392" t="s">
        <v>12</v>
      </c>
      <c r="F4392" t="s">
        <v>2597</v>
      </c>
      <c r="G4392" s="1">
        <v>44230</v>
      </c>
      <c r="H4392" s="1">
        <v>44248</v>
      </c>
      <c r="I4392" s="1">
        <v>44977</v>
      </c>
      <c r="J4392" s="966" t="s">
        <v>17091</v>
      </c>
      <c r="K4392" t="s">
        <v>17092</v>
      </c>
      <c r="L4392" t="s">
        <v>17093</v>
      </c>
      <c r="M4392" t="s">
        <v>17091</v>
      </c>
      <c r="N4392" t="s">
        <v>17093</v>
      </c>
    </row>
    <row r="4393" spans="1:14" x14ac:dyDescent="0.25">
      <c r="A4393" s="3">
        <v>4390</v>
      </c>
      <c r="B4393" t="s">
        <v>2594</v>
      </c>
      <c r="C4393" t="s">
        <v>2595</v>
      </c>
      <c r="D4393" t="s">
        <v>2596</v>
      </c>
      <c r="E4393" t="s">
        <v>12</v>
      </c>
      <c r="F4393" t="s">
        <v>2597</v>
      </c>
      <c r="G4393" s="1">
        <v>44230</v>
      </c>
      <c r="H4393" s="1">
        <v>44248</v>
      </c>
      <c r="I4393" s="1">
        <v>44977</v>
      </c>
      <c r="J4393" s="966" t="s">
        <v>17091</v>
      </c>
      <c r="K4393" t="s">
        <v>17092</v>
      </c>
      <c r="L4393" t="s">
        <v>17093</v>
      </c>
      <c r="M4393" t="s">
        <v>17091</v>
      </c>
      <c r="N4393" t="s">
        <v>17093</v>
      </c>
    </row>
    <row r="4394" spans="1:14" x14ac:dyDescent="0.25">
      <c r="A4394" s="3">
        <v>4391</v>
      </c>
      <c r="B4394" t="s">
        <v>2594</v>
      </c>
      <c r="C4394" t="s">
        <v>2595</v>
      </c>
      <c r="D4394" t="s">
        <v>2596</v>
      </c>
      <c r="E4394" t="s">
        <v>12</v>
      </c>
      <c r="F4394" t="s">
        <v>2597</v>
      </c>
      <c r="G4394" s="1">
        <v>44230</v>
      </c>
      <c r="H4394" s="1">
        <v>44248</v>
      </c>
      <c r="I4394" s="1">
        <v>44977</v>
      </c>
      <c r="J4394" s="966" t="s">
        <v>17076</v>
      </c>
      <c r="K4394" t="s">
        <v>17077</v>
      </c>
      <c r="L4394" t="s">
        <v>17078</v>
      </c>
      <c r="M4394" t="s">
        <v>17076</v>
      </c>
      <c r="N4394" t="s">
        <v>17078</v>
      </c>
    </row>
    <row r="4395" spans="1:14" x14ac:dyDescent="0.25">
      <c r="A4395" s="3">
        <v>4392</v>
      </c>
      <c r="B4395" t="s">
        <v>2594</v>
      </c>
      <c r="C4395" t="s">
        <v>2595</v>
      </c>
      <c r="D4395" t="s">
        <v>2596</v>
      </c>
      <c r="E4395" t="s">
        <v>12</v>
      </c>
      <c r="F4395" t="s">
        <v>2597</v>
      </c>
      <c r="G4395" s="1">
        <v>44230</v>
      </c>
      <c r="H4395" s="1">
        <v>44248</v>
      </c>
      <c r="I4395" s="1">
        <v>44977</v>
      </c>
      <c r="J4395" s="966" t="s">
        <v>17076</v>
      </c>
      <c r="K4395" t="s">
        <v>17077</v>
      </c>
      <c r="L4395" t="s">
        <v>17078</v>
      </c>
      <c r="M4395" t="s">
        <v>17076</v>
      </c>
      <c r="N4395" t="s">
        <v>17078</v>
      </c>
    </row>
    <row r="4396" spans="1:14" x14ac:dyDescent="0.25">
      <c r="A4396" s="3">
        <v>4393</v>
      </c>
      <c r="B4396" t="s">
        <v>2590</v>
      </c>
      <c r="C4396" t="s">
        <v>2591</v>
      </c>
      <c r="D4396" t="s">
        <v>2592</v>
      </c>
      <c r="E4396" t="s">
        <v>12</v>
      </c>
      <c r="F4396" t="s">
        <v>2593</v>
      </c>
      <c r="G4396" s="1">
        <v>44230</v>
      </c>
      <c r="H4396" s="1">
        <v>44250</v>
      </c>
      <c r="I4396" s="1">
        <v>44979</v>
      </c>
      <c r="J4396" s="966" t="s">
        <v>16986</v>
      </c>
      <c r="K4396" t="s">
        <v>16987</v>
      </c>
      <c r="L4396" t="s">
        <v>16988</v>
      </c>
      <c r="M4396" t="s">
        <v>16986</v>
      </c>
      <c r="N4396" t="s">
        <v>16988</v>
      </c>
    </row>
    <row r="4397" spans="1:14" x14ac:dyDescent="0.25">
      <c r="A4397" s="3">
        <v>4394</v>
      </c>
      <c r="B4397" t="s">
        <v>2590</v>
      </c>
      <c r="C4397" t="s">
        <v>2591</v>
      </c>
      <c r="D4397" t="s">
        <v>2592</v>
      </c>
      <c r="E4397" t="s">
        <v>12</v>
      </c>
      <c r="F4397" t="s">
        <v>2593</v>
      </c>
      <c r="G4397" s="1">
        <v>44230</v>
      </c>
      <c r="H4397" s="1">
        <v>44250</v>
      </c>
      <c r="I4397" s="1">
        <v>44979</v>
      </c>
      <c r="J4397" s="966" t="s">
        <v>16986</v>
      </c>
      <c r="K4397" t="s">
        <v>16987</v>
      </c>
      <c r="L4397" t="s">
        <v>16988</v>
      </c>
      <c r="M4397" t="s">
        <v>16986</v>
      </c>
      <c r="N4397" t="s">
        <v>16988</v>
      </c>
    </row>
    <row r="4398" spans="1:14" x14ac:dyDescent="0.25">
      <c r="A4398" s="3">
        <v>4395</v>
      </c>
      <c r="B4398" t="s">
        <v>2590</v>
      </c>
      <c r="C4398" t="s">
        <v>2591</v>
      </c>
      <c r="D4398" t="s">
        <v>2592</v>
      </c>
      <c r="E4398" t="s">
        <v>12</v>
      </c>
      <c r="F4398" t="s">
        <v>2593</v>
      </c>
      <c r="G4398" s="1">
        <v>44230</v>
      </c>
      <c r="H4398" s="1">
        <v>44250</v>
      </c>
      <c r="I4398" s="1">
        <v>44979</v>
      </c>
      <c r="J4398" s="966" t="s">
        <v>16989</v>
      </c>
      <c r="K4398" t="s">
        <v>22333</v>
      </c>
      <c r="L4398" t="s">
        <v>16990</v>
      </c>
      <c r="M4398" t="s">
        <v>16989</v>
      </c>
      <c r="N4398" t="s">
        <v>16990</v>
      </c>
    </row>
    <row r="4399" spans="1:14" x14ac:dyDescent="0.25">
      <c r="A4399" s="3">
        <v>4396</v>
      </c>
      <c r="B4399" t="s">
        <v>2590</v>
      </c>
      <c r="C4399" t="s">
        <v>2591</v>
      </c>
      <c r="D4399" t="s">
        <v>2592</v>
      </c>
      <c r="E4399" t="s">
        <v>12</v>
      </c>
      <c r="F4399" t="s">
        <v>2593</v>
      </c>
      <c r="G4399" s="1">
        <v>44230</v>
      </c>
      <c r="H4399" s="1">
        <v>44250</v>
      </c>
      <c r="I4399" s="1">
        <v>44979</v>
      </c>
      <c r="J4399" s="966" t="s">
        <v>16991</v>
      </c>
      <c r="K4399" t="s">
        <v>16992</v>
      </c>
      <c r="L4399" t="s">
        <v>16993</v>
      </c>
      <c r="M4399" t="s">
        <v>16991</v>
      </c>
      <c r="N4399" t="s">
        <v>16993</v>
      </c>
    </row>
    <row r="4400" spans="1:14" x14ac:dyDescent="0.25">
      <c r="A4400" s="3">
        <v>4397</v>
      </c>
      <c r="B4400" t="s">
        <v>2590</v>
      </c>
      <c r="C4400" t="s">
        <v>2591</v>
      </c>
      <c r="D4400" t="s">
        <v>2592</v>
      </c>
      <c r="E4400" t="s">
        <v>12</v>
      </c>
      <c r="F4400" t="s">
        <v>2593</v>
      </c>
      <c r="G4400" s="1">
        <v>44230</v>
      </c>
      <c r="H4400" s="1">
        <v>44250</v>
      </c>
      <c r="I4400" s="1">
        <v>44979</v>
      </c>
      <c r="J4400" s="966" t="s">
        <v>16991</v>
      </c>
      <c r="K4400" t="s">
        <v>16992</v>
      </c>
      <c r="L4400" t="s">
        <v>16993</v>
      </c>
      <c r="M4400" t="s">
        <v>16991</v>
      </c>
      <c r="N4400" t="s">
        <v>16993</v>
      </c>
    </row>
    <row r="4401" spans="1:14" x14ac:dyDescent="0.25">
      <c r="A4401" s="3">
        <v>4398</v>
      </c>
      <c r="B4401" t="s">
        <v>2590</v>
      </c>
      <c r="C4401" t="s">
        <v>2591</v>
      </c>
      <c r="D4401" t="s">
        <v>2592</v>
      </c>
      <c r="E4401" t="s">
        <v>12</v>
      </c>
      <c r="F4401" t="s">
        <v>2593</v>
      </c>
      <c r="G4401" s="1">
        <v>44230</v>
      </c>
      <c r="H4401" s="1">
        <v>44250</v>
      </c>
      <c r="I4401" s="1">
        <v>44979</v>
      </c>
      <c r="J4401" s="966" t="s">
        <v>16994</v>
      </c>
      <c r="K4401" t="s">
        <v>16995</v>
      </c>
      <c r="L4401" t="s">
        <v>16996</v>
      </c>
      <c r="M4401" t="s">
        <v>16994</v>
      </c>
      <c r="N4401" t="s">
        <v>16996</v>
      </c>
    </row>
    <row r="4402" spans="1:14" x14ac:dyDescent="0.25">
      <c r="A4402" s="3">
        <v>4399</v>
      </c>
      <c r="B4402" t="s">
        <v>2590</v>
      </c>
      <c r="C4402" t="s">
        <v>2591</v>
      </c>
      <c r="D4402" t="s">
        <v>2592</v>
      </c>
      <c r="E4402" t="s">
        <v>12</v>
      </c>
      <c r="F4402" t="s">
        <v>2593</v>
      </c>
      <c r="G4402" s="1">
        <v>44230</v>
      </c>
      <c r="H4402" s="1">
        <v>44250</v>
      </c>
      <c r="I4402" s="1">
        <v>44979</v>
      </c>
      <c r="J4402" s="966" t="s">
        <v>16994</v>
      </c>
      <c r="K4402" t="s">
        <v>16995</v>
      </c>
      <c r="L4402" t="s">
        <v>16996</v>
      </c>
      <c r="M4402" t="s">
        <v>16994</v>
      </c>
      <c r="N4402" t="s">
        <v>16996</v>
      </c>
    </row>
    <row r="4403" spans="1:14" x14ac:dyDescent="0.25">
      <c r="A4403" s="3">
        <v>4400</v>
      </c>
      <c r="B4403" t="s">
        <v>2590</v>
      </c>
      <c r="C4403" t="s">
        <v>2591</v>
      </c>
      <c r="D4403" t="s">
        <v>2592</v>
      </c>
      <c r="E4403" t="s">
        <v>12</v>
      </c>
      <c r="F4403" t="s">
        <v>2593</v>
      </c>
      <c r="G4403" s="1">
        <v>44230</v>
      </c>
      <c r="H4403" s="1">
        <v>44250</v>
      </c>
      <c r="I4403" s="1">
        <v>44979</v>
      </c>
      <c r="J4403" s="966" t="s">
        <v>16997</v>
      </c>
      <c r="K4403" t="s">
        <v>16998</v>
      </c>
      <c r="L4403" t="s">
        <v>16999</v>
      </c>
      <c r="M4403" t="s">
        <v>16997</v>
      </c>
      <c r="N4403" t="s">
        <v>16999</v>
      </c>
    </row>
    <row r="4404" spans="1:14" x14ac:dyDescent="0.25">
      <c r="A4404" s="3">
        <v>4401</v>
      </c>
      <c r="B4404" t="s">
        <v>2590</v>
      </c>
      <c r="C4404" t="s">
        <v>2591</v>
      </c>
      <c r="D4404" t="s">
        <v>2592</v>
      </c>
      <c r="E4404" t="s">
        <v>12</v>
      </c>
      <c r="F4404" t="s">
        <v>2593</v>
      </c>
      <c r="G4404" s="1">
        <v>44230</v>
      </c>
      <c r="H4404" s="1">
        <v>44250</v>
      </c>
      <c r="I4404" s="1">
        <v>44979</v>
      </c>
      <c r="J4404" s="966" t="s">
        <v>16997</v>
      </c>
      <c r="K4404" t="s">
        <v>16998</v>
      </c>
      <c r="L4404" t="s">
        <v>16999</v>
      </c>
      <c r="M4404" t="s">
        <v>16997</v>
      </c>
      <c r="N4404" t="s">
        <v>16999</v>
      </c>
    </row>
    <row r="4405" spans="1:14" x14ac:dyDescent="0.25">
      <c r="A4405" s="3">
        <v>4402</v>
      </c>
      <c r="B4405" t="s">
        <v>2590</v>
      </c>
      <c r="C4405" t="s">
        <v>2591</v>
      </c>
      <c r="D4405" t="s">
        <v>2592</v>
      </c>
      <c r="E4405" t="s">
        <v>12</v>
      </c>
      <c r="F4405" t="s">
        <v>2593</v>
      </c>
      <c r="G4405" s="1">
        <v>44230</v>
      </c>
      <c r="H4405" s="1">
        <v>44250</v>
      </c>
      <c r="I4405" s="1">
        <v>44979</v>
      </c>
      <c r="J4405" s="966" t="s">
        <v>17000</v>
      </c>
      <c r="K4405" t="s">
        <v>17001</v>
      </c>
      <c r="L4405" t="s">
        <v>17002</v>
      </c>
      <c r="M4405" t="s">
        <v>17000</v>
      </c>
      <c r="N4405" t="s">
        <v>17002</v>
      </c>
    </row>
    <row r="4406" spans="1:14" x14ac:dyDescent="0.25">
      <c r="A4406" s="3">
        <v>4403</v>
      </c>
      <c r="B4406" t="s">
        <v>2590</v>
      </c>
      <c r="C4406" t="s">
        <v>2591</v>
      </c>
      <c r="D4406" t="s">
        <v>2592</v>
      </c>
      <c r="E4406" t="s">
        <v>12</v>
      </c>
      <c r="F4406" t="s">
        <v>2593</v>
      </c>
      <c r="G4406" s="1">
        <v>44230</v>
      </c>
      <c r="H4406" s="1">
        <v>44250</v>
      </c>
      <c r="I4406" s="1">
        <v>44979</v>
      </c>
      <c r="J4406" s="966" t="s">
        <v>17000</v>
      </c>
      <c r="K4406" t="s">
        <v>17001</v>
      </c>
      <c r="L4406" t="s">
        <v>17002</v>
      </c>
      <c r="M4406" t="s">
        <v>17000</v>
      </c>
      <c r="N4406" t="s">
        <v>17002</v>
      </c>
    </row>
    <row r="4407" spans="1:14" x14ac:dyDescent="0.25">
      <c r="A4407" s="3">
        <v>4404</v>
      </c>
      <c r="B4407" t="s">
        <v>2590</v>
      </c>
      <c r="C4407" t="s">
        <v>2591</v>
      </c>
      <c r="D4407" t="s">
        <v>2592</v>
      </c>
      <c r="E4407" t="s">
        <v>12</v>
      </c>
      <c r="F4407" t="s">
        <v>2593</v>
      </c>
      <c r="G4407" s="1">
        <v>44230</v>
      </c>
      <c r="H4407" s="1">
        <v>44250</v>
      </c>
      <c r="I4407" s="1">
        <v>44979</v>
      </c>
      <c r="J4407" s="966" t="s">
        <v>17003</v>
      </c>
      <c r="K4407" t="s">
        <v>17004</v>
      </c>
      <c r="L4407" t="s">
        <v>17005</v>
      </c>
      <c r="M4407" t="s">
        <v>17003</v>
      </c>
      <c r="N4407" t="s">
        <v>17005</v>
      </c>
    </row>
    <row r="4408" spans="1:14" x14ac:dyDescent="0.25">
      <c r="A4408" s="3">
        <v>4405</v>
      </c>
      <c r="B4408" t="s">
        <v>2590</v>
      </c>
      <c r="C4408" t="s">
        <v>2591</v>
      </c>
      <c r="D4408" t="s">
        <v>2592</v>
      </c>
      <c r="E4408" t="s">
        <v>12</v>
      </c>
      <c r="F4408" t="s">
        <v>2593</v>
      </c>
      <c r="G4408" s="1">
        <v>44230</v>
      </c>
      <c r="H4408" s="1">
        <v>44250</v>
      </c>
      <c r="I4408" s="1">
        <v>44979</v>
      </c>
      <c r="J4408" s="966" t="s">
        <v>17003</v>
      </c>
      <c r="K4408" t="s">
        <v>17004</v>
      </c>
      <c r="L4408" t="s">
        <v>17005</v>
      </c>
      <c r="M4408" t="s">
        <v>17003</v>
      </c>
      <c r="N4408" t="s">
        <v>17005</v>
      </c>
    </row>
    <row r="4409" spans="1:14" x14ac:dyDescent="0.25">
      <c r="A4409" s="3">
        <v>4406</v>
      </c>
      <c r="B4409" t="s">
        <v>2590</v>
      </c>
      <c r="C4409" t="s">
        <v>2591</v>
      </c>
      <c r="D4409" t="s">
        <v>2592</v>
      </c>
      <c r="E4409" t="s">
        <v>12</v>
      </c>
      <c r="F4409" t="s">
        <v>2593</v>
      </c>
      <c r="G4409" s="1">
        <v>44230</v>
      </c>
      <c r="H4409" s="1">
        <v>44250</v>
      </c>
      <c r="I4409" s="1">
        <v>44979</v>
      </c>
      <c r="J4409" s="966" t="s">
        <v>17006</v>
      </c>
      <c r="K4409" t="s">
        <v>17007</v>
      </c>
      <c r="L4409" t="s">
        <v>17008</v>
      </c>
      <c r="M4409" t="s">
        <v>17006</v>
      </c>
      <c r="N4409" t="s">
        <v>17008</v>
      </c>
    </row>
    <row r="4410" spans="1:14" x14ac:dyDescent="0.25">
      <c r="A4410" s="3">
        <v>4407</v>
      </c>
      <c r="B4410" t="s">
        <v>2590</v>
      </c>
      <c r="C4410" t="s">
        <v>2591</v>
      </c>
      <c r="D4410" t="s">
        <v>2592</v>
      </c>
      <c r="E4410" t="s">
        <v>12</v>
      </c>
      <c r="F4410" t="s">
        <v>2593</v>
      </c>
      <c r="G4410" s="1">
        <v>44230</v>
      </c>
      <c r="H4410" s="1">
        <v>44250</v>
      </c>
      <c r="I4410" s="1">
        <v>44979</v>
      </c>
      <c r="J4410" s="966" t="s">
        <v>17006</v>
      </c>
      <c r="K4410" t="s">
        <v>17007</v>
      </c>
      <c r="L4410" t="s">
        <v>17008</v>
      </c>
      <c r="M4410" t="s">
        <v>17006</v>
      </c>
      <c r="N4410" t="s">
        <v>17008</v>
      </c>
    </row>
    <row r="4411" spans="1:14" x14ac:dyDescent="0.25">
      <c r="A4411" s="3">
        <v>4408</v>
      </c>
      <c r="B4411" t="s">
        <v>2590</v>
      </c>
      <c r="C4411" t="s">
        <v>2591</v>
      </c>
      <c r="D4411" t="s">
        <v>2592</v>
      </c>
      <c r="E4411" t="s">
        <v>12</v>
      </c>
      <c r="F4411" t="s">
        <v>2593</v>
      </c>
      <c r="G4411" s="1">
        <v>44230</v>
      </c>
      <c r="H4411" s="1">
        <v>44250</v>
      </c>
      <c r="I4411" s="1">
        <v>44979</v>
      </c>
      <c r="J4411" s="966" t="s">
        <v>17009</v>
      </c>
      <c r="K4411" t="s">
        <v>17010</v>
      </c>
      <c r="L4411" t="s">
        <v>17011</v>
      </c>
      <c r="M4411" t="s">
        <v>17009</v>
      </c>
      <c r="N4411" t="s">
        <v>17011</v>
      </c>
    </row>
    <row r="4412" spans="1:14" x14ac:dyDescent="0.25">
      <c r="A4412" s="3">
        <v>4409</v>
      </c>
      <c r="B4412" t="s">
        <v>2590</v>
      </c>
      <c r="C4412" t="s">
        <v>2591</v>
      </c>
      <c r="D4412" t="s">
        <v>2592</v>
      </c>
      <c r="E4412" t="s">
        <v>12</v>
      </c>
      <c r="F4412" t="s">
        <v>2593</v>
      </c>
      <c r="G4412" s="1">
        <v>44230</v>
      </c>
      <c r="H4412" s="1">
        <v>44250</v>
      </c>
      <c r="I4412" s="1">
        <v>44979</v>
      </c>
      <c r="J4412" s="966" t="s">
        <v>17009</v>
      </c>
      <c r="K4412" t="s">
        <v>17010</v>
      </c>
      <c r="L4412" t="s">
        <v>17011</v>
      </c>
      <c r="M4412" t="s">
        <v>17009</v>
      </c>
      <c r="N4412" t="s">
        <v>17011</v>
      </c>
    </row>
    <row r="4413" spans="1:14" x14ac:dyDescent="0.25">
      <c r="A4413" s="3">
        <v>4410</v>
      </c>
      <c r="B4413" t="s">
        <v>2586</v>
      </c>
      <c r="C4413" t="s">
        <v>2587</v>
      </c>
      <c r="D4413" t="s">
        <v>2588</v>
      </c>
      <c r="E4413" t="s">
        <v>12</v>
      </c>
      <c r="F4413" t="s">
        <v>2589</v>
      </c>
      <c r="G4413" s="1">
        <v>44230</v>
      </c>
      <c r="H4413" s="1">
        <v>44250</v>
      </c>
      <c r="I4413" s="1">
        <v>44979</v>
      </c>
      <c r="J4413" s="966" t="s">
        <v>16437</v>
      </c>
      <c r="K4413" t="s">
        <v>16438</v>
      </c>
      <c r="L4413" t="s">
        <v>16439</v>
      </c>
      <c r="M4413" t="s">
        <v>16437</v>
      </c>
      <c r="N4413" t="s">
        <v>16439</v>
      </c>
    </row>
    <row r="4414" spans="1:14" x14ac:dyDescent="0.25">
      <c r="A4414" s="3">
        <v>4411</v>
      </c>
      <c r="B4414" t="s">
        <v>2586</v>
      </c>
      <c r="C4414" t="s">
        <v>2587</v>
      </c>
      <c r="D4414" t="s">
        <v>2588</v>
      </c>
      <c r="E4414" t="s">
        <v>12</v>
      </c>
      <c r="F4414" t="s">
        <v>2589</v>
      </c>
      <c r="G4414" s="1">
        <v>44230</v>
      </c>
      <c r="H4414" s="1">
        <v>44250</v>
      </c>
      <c r="I4414" s="1">
        <v>44979</v>
      </c>
      <c r="J4414" s="966" t="s">
        <v>16437</v>
      </c>
      <c r="K4414" t="s">
        <v>16438</v>
      </c>
      <c r="L4414" t="s">
        <v>16439</v>
      </c>
      <c r="M4414" t="s">
        <v>16437</v>
      </c>
      <c r="N4414" t="s">
        <v>16439</v>
      </c>
    </row>
    <row r="4415" spans="1:14" x14ac:dyDescent="0.25">
      <c r="A4415" s="3">
        <v>4412</v>
      </c>
      <c r="B4415" t="s">
        <v>2586</v>
      </c>
      <c r="C4415" t="s">
        <v>2587</v>
      </c>
      <c r="D4415" t="s">
        <v>2588</v>
      </c>
      <c r="E4415" t="s">
        <v>12</v>
      </c>
      <c r="F4415" t="s">
        <v>2589</v>
      </c>
      <c r="G4415" s="1">
        <v>44230</v>
      </c>
      <c r="H4415" s="1">
        <v>44250</v>
      </c>
      <c r="I4415" s="1">
        <v>44979</v>
      </c>
      <c r="J4415" s="966" t="s">
        <v>16440</v>
      </c>
      <c r="K4415" t="s">
        <v>16441</v>
      </c>
      <c r="L4415" t="s">
        <v>16442</v>
      </c>
      <c r="M4415" t="s">
        <v>16440</v>
      </c>
      <c r="N4415" t="s">
        <v>16442</v>
      </c>
    </row>
    <row r="4416" spans="1:14" x14ac:dyDescent="0.25">
      <c r="A4416" s="3">
        <v>4413</v>
      </c>
      <c r="B4416" t="s">
        <v>2586</v>
      </c>
      <c r="C4416" t="s">
        <v>2587</v>
      </c>
      <c r="D4416" t="s">
        <v>2588</v>
      </c>
      <c r="E4416" t="s">
        <v>12</v>
      </c>
      <c r="F4416" t="s">
        <v>2589</v>
      </c>
      <c r="G4416" s="1">
        <v>44230</v>
      </c>
      <c r="H4416" s="1">
        <v>44250</v>
      </c>
      <c r="I4416" s="1">
        <v>44979</v>
      </c>
      <c r="J4416" s="966" t="s">
        <v>16440</v>
      </c>
      <c r="K4416" t="s">
        <v>16441</v>
      </c>
      <c r="L4416" t="s">
        <v>16442</v>
      </c>
      <c r="M4416" t="s">
        <v>16440</v>
      </c>
      <c r="N4416" t="s">
        <v>16442</v>
      </c>
    </row>
    <row r="4417" spans="1:14" x14ac:dyDescent="0.25">
      <c r="A4417" s="3">
        <v>4414</v>
      </c>
      <c r="B4417" t="s">
        <v>2586</v>
      </c>
      <c r="C4417" t="s">
        <v>2587</v>
      </c>
      <c r="D4417" t="s">
        <v>2588</v>
      </c>
      <c r="E4417" t="s">
        <v>12</v>
      </c>
      <c r="F4417" t="s">
        <v>2589</v>
      </c>
      <c r="G4417" s="1">
        <v>44230</v>
      </c>
      <c r="H4417" s="1">
        <v>44250</v>
      </c>
      <c r="I4417" s="1">
        <v>44979</v>
      </c>
      <c r="J4417" s="966" t="s">
        <v>16443</v>
      </c>
      <c r="K4417" t="s">
        <v>16444</v>
      </c>
      <c r="L4417" t="s">
        <v>16445</v>
      </c>
      <c r="M4417" t="s">
        <v>16443</v>
      </c>
      <c r="N4417" t="s">
        <v>16445</v>
      </c>
    </row>
    <row r="4418" spans="1:14" x14ac:dyDescent="0.25">
      <c r="A4418" s="3">
        <v>4415</v>
      </c>
      <c r="B4418" t="s">
        <v>2586</v>
      </c>
      <c r="C4418" t="s">
        <v>2587</v>
      </c>
      <c r="D4418" t="s">
        <v>2588</v>
      </c>
      <c r="E4418" t="s">
        <v>12</v>
      </c>
      <c r="F4418" t="s">
        <v>2589</v>
      </c>
      <c r="G4418" s="1">
        <v>44230</v>
      </c>
      <c r="H4418" s="1">
        <v>44250</v>
      </c>
      <c r="I4418" s="1">
        <v>44979</v>
      </c>
      <c r="J4418" s="966" t="s">
        <v>16443</v>
      </c>
      <c r="K4418" t="s">
        <v>16444</v>
      </c>
      <c r="L4418" t="s">
        <v>16445</v>
      </c>
      <c r="M4418" t="s">
        <v>16443</v>
      </c>
      <c r="N4418" t="s">
        <v>16445</v>
      </c>
    </row>
    <row r="4419" spans="1:14" x14ac:dyDescent="0.25">
      <c r="A4419" s="3">
        <v>4416</v>
      </c>
      <c r="B4419" t="s">
        <v>2586</v>
      </c>
      <c r="C4419" t="s">
        <v>2587</v>
      </c>
      <c r="D4419" t="s">
        <v>2588</v>
      </c>
      <c r="E4419" t="s">
        <v>12</v>
      </c>
      <c r="F4419" t="s">
        <v>2589</v>
      </c>
      <c r="G4419" s="1">
        <v>44230</v>
      </c>
      <c r="H4419" s="1">
        <v>44250</v>
      </c>
      <c r="I4419" s="1">
        <v>44979</v>
      </c>
      <c r="J4419" s="966" t="s">
        <v>16446</v>
      </c>
      <c r="K4419" t="s">
        <v>16447</v>
      </c>
      <c r="L4419" t="s">
        <v>16448</v>
      </c>
      <c r="M4419" t="s">
        <v>16446</v>
      </c>
      <c r="N4419" t="s">
        <v>16448</v>
      </c>
    </row>
    <row r="4420" spans="1:14" x14ac:dyDescent="0.25">
      <c r="A4420" s="3">
        <v>4417</v>
      </c>
      <c r="B4420" t="s">
        <v>2586</v>
      </c>
      <c r="C4420" t="s">
        <v>2587</v>
      </c>
      <c r="D4420" t="s">
        <v>2588</v>
      </c>
      <c r="E4420" t="s">
        <v>12</v>
      </c>
      <c r="F4420" t="s">
        <v>2589</v>
      </c>
      <c r="G4420" s="1">
        <v>44230</v>
      </c>
      <c r="H4420" s="1">
        <v>44250</v>
      </c>
      <c r="I4420" s="1">
        <v>44979</v>
      </c>
      <c r="J4420" s="966" t="s">
        <v>16446</v>
      </c>
      <c r="K4420" t="s">
        <v>16447</v>
      </c>
      <c r="L4420" t="s">
        <v>16448</v>
      </c>
      <c r="M4420" t="s">
        <v>16446</v>
      </c>
      <c r="N4420" t="s">
        <v>16448</v>
      </c>
    </row>
    <row r="4421" spans="1:14" x14ac:dyDescent="0.25">
      <c r="A4421" s="3">
        <v>4418</v>
      </c>
      <c r="B4421" t="s">
        <v>2586</v>
      </c>
      <c r="C4421" t="s">
        <v>2587</v>
      </c>
      <c r="D4421" t="s">
        <v>2588</v>
      </c>
      <c r="E4421" t="s">
        <v>12</v>
      </c>
      <c r="F4421" t="s">
        <v>2589</v>
      </c>
      <c r="G4421" s="1">
        <v>44230</v>
      </c>
      <c r="H4421" s="1">
        <v>44250</v>
      </c>
      <c r="I4421" s="1">
        <v>44979</v>
      </c>
      <c r="J4421" s="966" t="s">
        <v>16449</v>
      </c>
      <c r="K4421" t="s">
        <v>16450</v>
      </c>
      <c r="L4421" t="s">
        <v>16451</v>
      </c>
      <c r="M4421" t="s">
        <v>16449</v>
      </c>
      <c r="N4421" t="s">
        <v>16451</v>
      </c>
    </row>
    <row r="4422" spans="1:14" x14ac:dyDescent="0.25">
      <c r="A4422" s="3">
        <v>4419</v>
      </c>
      <c r="B4422" t="s">
        <v>2586</v>
      </c>
      <c r="C4422" t="s">
        <v>2587</v>
      </c>
      <c r="D4422" t="s">
        <v>2588</v>
      </c>
      <c r="E4422" t="s">
        <v>12</v>
      </c>
      <c r="F4422" t="s">
        <v>2589</v>
      </c>
      <c r="G4422" s="1">
        <v>44230</v>
      </c>
      <c r="H4422" s="1">
        <v>44250</v>
      </c>
      <c r="I4422" s="1">
        <v>44979</v>
      </c>
      <c r="J4422" s="966" t="s">
        <v>16449</v>
      </c>
      <c r="K4422" t="s">
        <v>16450</v>
      </c>
      <c r="L4422" t="s">
        <v>16451</v>
      </c>
      <c r="M4422" t="s">
        <v>16449</v>
      </c>
      <c r="N4422" t="s">
        <v>16451</v>
      </c>
    </row>
    <row r="4423" spans="1:14" x14ac:dyDescent="0.25">
      <c r="A4423" s="3">
        <v>4420</v>
      </c>
      <c r="B4423" t="s">
        <v>2586</v>
      </c>
      <c r="C4423" t="s">
        <v>2587</v>
      </c>
      <c r="D4423" t="s">
        <v>2588</v>
      </c>
      <c r="E4423" t="s">
        <v>12</v>
      </c>
      <c r="F4423" t="s">
        <v>2589</v>
      </c>
      <c r="G4423" s="1">
        <v>44230</v>
      </c>
      <c r="H4423" s="1">
        <v>44250</v>
      </c>
      <c r="I4423" s="1">
        <v>44979</v>
      </c>
      <c r="J4423" s="966" t="s">
        <v>16452</v>
      </c>
      <c r="K4423" t="s">
        <v>16453</v>
      </c>
      <c r="L4423" t="s">
        <v>16454</v>
      </c>
      <c r="M4423" t="s">
        <v>16452</v>
      </c>
      <c r="N4423" t="s">
        <v>16454</v>
      </c>
    </row>
    <row r="4424" spans="1:14" x14ac:dyDescent="0.25">
      <c r="A4424" s="3">
        <v>4421</v>
      </c>
      <c r="B4424" t="s">
        <v>2586</v>
      </c>
      <c r="C4424" t="s">
        <v>2587</v>
      </c>
      <c r="D4424" t="s">
        <v>2588</v>
      </c>
      <c r="E4424" t="s">
        <v>12</v>
      </c>
      <c r="F4424" t="s">
        <v>2589</v>
      </c>
      <c r="G4424" s="1">
        <v>44230</v>
      </c>
      <c r="H4424" s="1">
        <v>44250</v>
      </c>
      <c r="I4424" s="1">
        <v>44979</v>
      </c>
      <c r="J4424" s="966" t="s">
        <v>16452</v>
      </c>
      <c r="K4424" t="s">
        <v>16453</v>
      </c>
      <c r="L4424" t="s">
        <v>16454</v>
      </c>
      <c r="M4424" t="s">
        <v>16452</v>
      </c>
      <c r="N4424" t="s">
        <v>16454</v>
      </c>
    </row>
    <row r="4425" spans="1:14" x14ac:dyDescent="0.25">
      <c r="A4425" s="3">
        <v>4422</v>
      </c>
      <c r="B4425" t="s">
        <v>2586</v>
      </c>
      <c r="C4425" t="s">
        <v>2587</v>
      </c>
      <c r="D4425" t="s">
        <v>2588</v>
      </c>
      <c r="E4425" t="s">
        <v>12</v>
      </c>
      <c r="F4425" t="s">
        <v>2589</v>
      </c>
      <c r="G4425" s="1">
        <v>44230</v>
      </c>
      <c r="H4425" s="1">
        <v>44250</v>
      </c>
      <c r="I4425" s="1">
        <v>44979</v>
      </c>
      <c r="J4425" s="966" t="s">
        <v>16455</v>
      </c>
      <c r="K4425" t="s">
        <v>16456</v>
      </c>
      <c r="L4425" t="s">
        <v>16457</v>
      </c>
      <c r="M4425" t="s">
        <v>16455</v>
      </c>
      <c r="N4425" t="s">
        <v>16457</v>
      </c>
    </row>
    <row r="4426" spans="1:14" x14ac:dyDescent="0.25">
      <c r="A4426" s="3">
        <v>4423</v>
      </c>
      <c r="B4426" t="s">
        <v>2586</v>
      </c>
      <c r="C4426" t="s">
        <v>2587</v>
      </c>
      <c r="D4426" t="s">
        <v>2588</v>
      </c>
      <c r="E4426" t="s">
        <v>12</v>
      </c>
      <c r="F4426" t="s">
        <v>2589</v>
      </c>
      <c r="G4426" s="1">
        <v>44230</v>
      </c>
      <c r="H4426" s="1">
        <v>44250</v>
      </c>
      <c r="I4426" s="1">
        <v>44979</v>
      </c>
      <c r="J4426" s="966" t="s">
        <v>16455</v>
      </c>
      <c r="K4426" t="s">
        <v>16456</v>
      </c>
      <c r="L4426" t="s">
        <v>16457</v>
      </c>
      <c r="M4426" t="s">
        <v>16455</v>
      </c>
      <c r="N4426" t="s">
        <v>16457</v>
      </c>
    </row>
    <row r="4427" spans="1:14" x14ac:dyDescent="0.25">
      <c r="A4427" s="3">
        <v>4424</v>
      </c>
      <c r="B4427" t="s">
        <v>2586</v>
      </c>
      <c r="C4427" t="s">
        <v>2587</v>
      </c>
      <c r="D4427" t="s">
        <v>2588</v>
      </c>
      <c r="E4427" t="s">
        <v>12</v>
      </c>
      <c r="F4427" t="s">
        <v>2589</v>
      </c>
      <c r="G4427" s="1">
        <v>44230</v>
      </c>
      <c r="H4427" s="1">
        <v>44250</v>
      </c>
      <c r="I4427" s="1">
        <v>44979</v>
      </c>
      <c r="J4427" s="966" t="s">
        <v>16458</v>
      </c>
      <c r="K4427" t="s">
        <v>16459</v>
      </c>
      <c r="L4427" t="s">
        <v>16460</v>
      </c>
      <c r="M4427" t="s">
        <v>16458</v>
      </c>
      <c r="N4427" t="s">
        <v>16460</v>
      </c>
    </row>
    <row r="4428" spans="1:14" x14ac:dyDescent="0.25">
      <c r="A4428" s="3">
        <v>4425</v>
      </c>
      <c r="B4428" t="s">
        <v>2586</v>
      </c>
      <c r="C4428" t="s">
        <v>2587</v>
      </c>
      <c r="D4428" t="s">
        <v>2588</v>
      </c>
      <c r="E4428" t="s">
        <v>12</v>
      </c>
      <c r="F4428" t="s">
        <v>2589</v>
      </c>
      <c r="G4428" s="1">
        <v>44230</v>
      </c>
      <c r="H4428" s="1">
        <v>44250</v>
      </c>
      <c r="I4428" s="1">
        <v>44979</v>
      </c>
      <c r="J4428" s="966" t="s">
        <v>16458</v>
      </c>
      <c r="K4428" t="s">
        <v>16459</v>
      </c>
      <c r="L4428" t="s">
        <v>16460</v>
      </c>
      <c r="M4428" t="s">
        <v>16458</v>
      </c>
      <c r="N4428" t="s">
        <v>16460</v>
      </c>
    </row>
    <row r="4429" spans="1:14" x14ac:dyDescent="0.25">
      <c r="A4429" s="3">
        <v>4426</v>
      </c>
      <c r="B4429" t="s">
        <v>2586</v>
      </c>
      <c r="C4429" t="s">
        <v>2587</v>
      </c>
      <c r="D4429" t="s">
        <v>2588</v>
      </c>
      <c r="E4429" t="s">
        <v>12</v>
      </c>
      <c r="F4429" t="s">
        <v>2589</v>
      </c>
      <c r="G4429" s="1">
        <v>44230</v>
      </c>
      <c r="H4429" s="1">
        <v>44250</v>
      </c>
      <c r="I4429" s="1">
        <v>44979</v>
      </c>
      <c r="J4429" s="966" t="s">
        <v>16461</v>
      </c>
      <c r="K4429" t="s">
        <v>16462</v>
      </c>
      <c r="L4429" t="s">
        <v>16463</v>
      </c>
      <c r="M4429" t="s">
        <v>16461</v>
      </c>
      <c r="N4429" t="s">
        <v>16463</v>
      </c>
    </row>
    <row r="4430" spans="1:14" x14ac:dyDescent="0.25">
      <c r="A4430" s="3">
        <v>4427</v>
      </c>
      <c r="B4430" t="s">
        <v>2586</v>
      </c>
      <c r="C4430" t="s">
        <v>2587</v>
      </c>
      <c r="D4430" t="s">
        <v>2588</v>
      </c>
      <c r="E4430" t="s">
        <v>12</v>
      </c>
      <c r="F4430" t="s">
        <v>2589</v>
      </c>
      <c r="G4430" s="1">
        <v>44230</v>
      </c>
      <c r="H4430" s="1">
        <v>44250</v>
      </c>
      <c r="I4430" s="1">
        <v>44979</v>
      </c>
      <c r="J4430" s="966" t="s">
        <v>16461</v>
      </c>
      <c r="K4430" t="s">
        <v>16462</v>
      </c>
      <c r="L4430" t="s">
        <v>16463</v>
      </c>
      <c r="M4430" t="s">
        <v>16461</v>
      </c>
      <c r="N4430" t="s">
        <v>16463</v>
      </c>
    </row>
    <row r="4431" spans="1:14" x14ac:dyDescent="0.25">
      <c r="A4431" s="3">
        <v>4428</v>
      </c>
      <c r="B4431" t="s">
        <v>2586</v>
      </c>
      <c r="C4431" t="s">
        <v>2587</v>
      </c>
      <c r="D4431" t="s">
        <v>2588</v>
      </c>
      <c r="E4431" t="s">
        <v>12</v>
      </c>
      <c r="F4431" t="s">
        <v>2589</v>
      </c>
      <c r="G4431" s="1">
        <v>44230</v>
      </c>
      <c r="H4431" s="1">
        <v>44250</v>
      </c>
      <c r="I4431" s="1">
        <v>44979</v>
      </c>
      <c r="J4431" s="966" t="s">
        <v>16464</v>
      </c>
      <c r="K4431" t="s">
        <v>16465</v>
      </c>
      <c r="L4431" t="s">
        <v>16466</v>
      </c>
      <c r="M4431" t="s">
        <v>16464</v>
      </c>
      <c r="N4431" t="s">
        <v>16466</v>
      </c>
    </row>
    <row r="4432" spans="1:14" x14ac:dyDescent="0.25">
      <c r="A4432" s="3">
        <v>4429</v>
      </c>
      <c r="B4432" t="s">
        <v>2586</v>
      </c>
      <c r="C4432" t="s">
        <v>2587</v>
      </c>
      <c r="D4432" t="s">
        <v>2588</v>
      </c>
      <c r="E4432" t="s">
        <v>12</v>
      </c>
      <c r="F4432" t="s">
        <v>2589</v>
      </c>
      <c r="G4432" s="1">
        <v>44230</v>
      </c>
      <c r="H4432" s="1">
        <v>44250</v>
      </c>
      <c r="I4432" s="1">
        <v>44979</v>
      </c>
      <c r="J4432" s="966" t="s">
        <v>16464</v>
      </c>
      <c r="K4432" t="s">
        <v>16465</v>
      </c>
      <c r="L4432" t="s">
        <v>16466</v>
      </c>
      <c r="M4432" t="s">
        <v>16464</v>
      </c>
      <c r="N4432" t="s">
        <v>16466</v>
      </c>
    </row>
    <row r="4433" spans="1:14" x14ac:dyDescent="0.25">
      <c r="A4433" s="3">
        <v>4430</v>
      </c>
      <c r="B4433" t="s">
        <v>2586</v>
      </c>
      <c r="C4433" t="s">
        <v>2587</v>
      </c>
      <c r="D4433" t="s">
        <v>2588</v>
      </c>
      <c r="E4433" t="s">
        <v>12</v>
      </c>
      <c r="F4433" t="s">
        <v>2589</v>
      </c>
      <c r="G4433" s="1">
        <v>44230</v>
      </c>
      <c r="H4433" s="1">
        <v>44250</v>
      </c>
      <c r="I4433" s="1">
        <v>44979</v>
      </c>
      <c r="J4433" s="966" t="s">
        <v>16467</v>
      </c>
      <c r="K4433" t="s">
        <v>16468</v>
      </c>
      <c r="L4433" t="s">
        <v>16469</v>
      </c>
      <c r="M4433" t="s">
        <v>16467</v>
      </c>
      <c r="N4433" t="s">
        <v>16469</v>
      </c>
    </row>
    <row r="4434" spans="1:14" x14ac:dyDescent="0.25">
      <c r="A4434" s="3">
        <v>4431</v>
      </c>
      <c r="B4434" t="s">
        <v>2586</v>
      </c>
      <c r="C4434" t="s">
        <v>2587</v>
      </c>
      <c r="D4434" t="s">
        <v>2588</v>
      </c>
      <c r="E4434" t="s">
        <v>12</v>
      </c>
      <c r="F4434" t="s">
        <v>2589</v>
      </c>
      <c r="G4434" s="1">
        <v>44230</v>
      </c>
      <c r="H4434" s="1">
        <v>44250</v>
      </c>
      <c r="I4434" s="1">
        <v>44979</v>
      </c>
      <c r="J4434" s="966" t="s">
        <v>16467</v>
      </c>
      <c r="K4434" t="s">
        <v>16468</v>
      </c>
      <c r="L4434" t="s">
        <v>16469</v>
      </c>
      <c r="M4434" t="s">
        <v>16467</v>
      </c>
      <c r="N4434" t="s">
        <v>16469</v>
      </c>
    </row>
    <row r="4435" spans="1:14" x14ac:dyDescent="0.25">
      <c r="A4435" s="3">
        <v>4432</v>
      </c>
      <c r="B4435" t="s">
        <v>2586</v>
      </c>
      <c r="C4435" t="s">
        <v>2587</v>
      </c>
      <c r="D4435" t="s">
        <v>2588</v>
      </c>
      <c r="E4435" t="s">
        <v>12</v>
      </c>
      <c r="F4435" t="s">
        <v>2589</v>
      </c>
      <c r="G4435" s="1">
        <v>44230</v>
      </c>
      <c r="H4435" s="1">
        <v>44250</v>
      </c>
      <c r="I4435" s="1">
        <v>44979</v>
      </c>
      <c r="J4435" s="966" t="s">
        <v>16470</v>
      </c>
      <c r="K4435" t="s">
        <v>16471</v>
      </c>
      <c r="L4435" t="s">
        <v>16472</v>
      </c>
      <c r="M4435" t="s">
        <v>16470</v>
      </c>
      <c r="N4435" t="s">
        <v>16472</v>
      </c>
    </row>
    <row r="4436" spans="1:14" x14ac:dyDescent="0.25">
      <c r="A4436" s="3">
        <v>4433</v>
      </c>
      <c r="B4436" t="s">
        <v>2586</v>
      </c>
      <c r="C4436" t="s">
        <v>2587</v>
      </c>
      <c r="D4436" t="s">
        <v>2588</v>
      </c>
      <c r="E4436" t="s">
        <v>12</v>
      </c>
      <c r="F4436" t="s">
        <v>2589</v>
      </c>
      <c r="G4436" s="1">
        <v>44230</v>
      </c>
      <c r="H4436" s="1">
        <v>44250</v>
      </c>
      <c r="I4436" s="1">
        <v>44979</v>
      </c>
      <c r="J4436" s="966" t="s">
        <v>16470</v>
      </c>
      <c r="K4436" t="s">
        <v>16471</v>
      </c>
      <c r="L4436" t="s">
        <v>16472</v>
      </c>
      <c r="M4436" t="s">
        <v>16470</v>
      </c>
      <c r="N4436" t="s">
        <v>16472</v>
      </c>
    </row>
    <row r="4437" spans="1:14" x14ac:dyDescent="0.25">
      <c r="A4437" s="3">
        <v>4434</v>
      </c>
      <c r="B4437" t="s">
        <v>2586</v>
      </c>
      <c r="C4437" t="s">
        <v>2587</v>
      </c>
      <c r="D4437" t="s">
        <v>2588</v>
      </c>
      <c r="E4437" t="s">
        <v>12</v>
      </c>
      <c r="F4437" t="s">
        <v>2589</v>
      </c>
      <c r="G4437" s="1">
        <v>44230</v>
      </c>
      <c r="H4437" s="1">
        <v>44250</v>
      </c>
      <c r="I4437" s="1">
        <v>44979</v>
      </c>
      <c r="J4437" s="966" t="s">
        <v>16476</v>
      </c>
      <c r="K4437" t="s">
        <v>16477</v>
      </c>
      <c r="L4437" t="s">
        <v>16478</v>
      </c>
      <c r="M4437" t="s">
        <v>16476</v>
      </c>
      <c r="N4437" t="s">
        <v>16478</v>
      </c>
    </row>
    <row r="4438" spans="1:14" x14ac:dyDescent="0.25">
      <c r="A4438" s="3">
        <v>4435</v>
      </c>
      <c r="B4438" t="s">
        <v>2586</v>
      </c>
      <c r="C4438" t="s">
        <v>2587</v>
      </c>
      <c r="D4438" t="s">
        <v>2588</v>
      </c>
      <c r="E4438" t="s">
        <v>12</v>
      </c>
      <c r="F4438" t="s">
        <v>2589</v>
      </c>
      <c r="G4438" s="1">
        <v>44230</v>
      </c>
      <c r="H4438" s="1">
        <v>44250</v>
      </c>
      <c r="I4438" s="1">
        <v>44979</v>
      </c>
      <c r="J4438" s="966" t="s">
        <v>16476</v>
      </c>
      <c r="K4438" t="s">
        <v>16477</v>
      </c>
      <c r="L4438" t="s">
        <v>16478</v>
      </c>
      <c r="M4438" t="s">
        <v>16476</v>
      </c>
      <c r="N4438" t="s">
        <v>16478</v>
      </c>
    </row>
    <row r="4439" spans="1:14" x14ac:dyDescent="0.25">
      <c r="A4439" s="3">
        <v>4436</v>
      </c>
      <c r="B4439" t="s">
        <v>2586</v>
      </c>
      <c r="C4439" t="s">
        <v>2587</v>
      </c>
      <c r="D4439" t="s">
        <v>2588</v>
      </c>
      <c r="E4439" t="s">
        <v>12</v>
      </c>
      <c r="F4439" t="s">
        <v>2589</v>
      </c>
      <c r="G4439" s="1">
        <v>44230</v>
      </c>
      <c r="H4439" s="1">
        <v>44250</v>
      </c>
      <c r="I4439" s="1">
        <v>44979</v>
      </c>
      <c r="J4439" s="966" t="s">
        <v>16473</v>
      </c>
      <c r="K4439" t="s">
        <v>16474</v>
      </c>
      <c r="L4439" t="s">
        <v>16475</v>
      </c>
      <c r="M4439" t="s">
        <v>16473</v>
      </c>
      <c r="N4439" t="s">
        <v>16475</v>
      </c>
    </row>
    <row r="4440" spans="1:14" x14ac:dyDescent="0.25">
      <c r="A4440" s="3">
        <v>4437</v>
      </c>
      <c r="B4440" t="s">
        <v>2586</v>
      </c>
      <c r="C4440" t="s">
        <v>2587</v>
      </c>
      <c r="D4440" t="s">
        <v>2588</v>
      </c>
      <c r="E4440" t="s">
        <v>12</v>
      </c>
      <c r="F4440" t="s">
        <v>2589</v>
      </c>
      <c r="G4440" s="1">
        <v>44230</v>
      </c>
      <c r="H4440" s="1">
        <v>44250</v>
      </c>
      <c r="I4440" s="1">
        <v>44979</v>
      </c>
      <c r="J4440" s="966" t="s">
        <v>16473</v>
      </c>
      <c r="K4440" t="s">
        <v>16474</v>
      </c>
      <c r="L4440" t="s">
        <v>16475</v>
      </c>
      <c r="M4440" t="s">
        <v>16473</v>
      </c>
      <c r="N4440" t="s">
        <v>16475</v>
      </c>
    </row>
    <row r="4441" spans="1:14" x14ac:dyDescent="0.25">
      <c r="A4441" s="3">
        <v>4438</v>
      </c>
      <c r="B4441" t="s">
        <v>2586</v>
      </c>
      <c r="C4441" t="s">
        <v>2587</v>
      </c>
      <c r="D4441" t="s">
        <v>2588</v>
      </c>
      <c r="E4441" t="s">
        <v>12</v>
      </c>
      <c r="F4441" t="s">
        <v>2589</v>
      </c>
      <c r="G4441" s="1">
        <v>44230</v>
      </c>
      <c r="H4441" s="1">
        <v>44250</v>
      </c>
      <c r="I4441" s="1">
        <v>44979</v>
      </c>
      <c r="J4441" s="966" t="s">
        <v>16479</v>
      </c>
      <c r="K4441" t="s">
        <v>16480</v>
      </c>
      <c r="L4441" t="s">
        <v>16481</v>
      </c>
      <c r="M4441" t="s">
        <v>16479</v>
      </c>
      <c r="N4441" t="s">
        <v>16481</v>
      </c>
    </row>
    <row r="4442" spans="1:14" x14ac:dyDescent="0.25">
      <c r="A4442" s="3">
        <v>4439</v>
      </c>
      <c r="B4442" t="s">
        <v>2586</v>
      </c>
      <c r="C4442" t="s">
        <v>2587</v>
      </c>
      <c r="D4442" t="s">
        <v>2588</v>
      </c>
      <c r="E4442" t="s">
        <v>12</v>
      </c>
      <c r="F4442" t="s">
        <v>2589</v>
      </c>
      <c r="G4442" s="1">
        <v>44230</v>
      </c>
      <c r="H4442" s="1">
        <v>44250</v>
      </c>
      <c r="I4442" s="1">
        <v>44979</v>
      </c>
      <c r="J4442" s="966" t="s">
        <v>16479</v>
      </c>
      <c r="K4442" t="s">
        <v>16480</v>
      </c>
      <c r="L4442" t="s">
        <v>16481</v>
      </c>
      <c r="M4442" t="s">
        <v>16479</v>
      </c>
      <c r="N4442" t="s">
        <v>16481</v>
      </c>
    </row>
    <row r="4443" spans="1:14" x14ac:dyDescent="0.25">
      <c r="A4443" s="3">
        <v>4440</v>
      </c>
      <c r="B4443" t="s">
        <v>2586</v>
      </c>
      <c r="C4443" t="s">
        <v>2587</v>
      </c>
      <c r="D4443" t="s">
        <v>2588</v>
      </c>
      <c r="E4443" t="s">
        <v>12</v>
      </c>
      <c r="F4443" t="s">
        <v>2589</v>
      </c>
      <c r="G4443" s="1">
        <v>44230</v>
      </c>
      <c r="H4443" s="1">
        <v>44250</v>
      </c>
      <c r="I4443" s="1">
        <v>44979</v>
      </c>
      <c r="J4443" s="966" t="s">
        <v>16482</v>
      </c>
      <c r="K4443" t="s">
        <v>16483</v>
      </c>
      <c r="L4443" t="s">
        <v>16484</v>
      </c>
      <c r="M4443" t="s">
        <v>16482</v>
      </c>
      <c r="N4443" t="s">
        <v>16484</v>
      </c>
    </row>
    <row r="4444" spans="1:14" x14ac:dyDescent="0.25">
      <c r="A4444" s="3">
        <v>4441</v>
      </c>
      <c r="B4444" t="s">
        <v>2586</v>
      </c>
      <c r="C4444" t="s">
        <v>2587</v>
      </c>
      <c r="D4444" t="s">
        <v>2588</v>
      </c>
      <c r="E4444" t="s">
        <v>12</v>
      </c>
      <c r="F4444" t="s">
        <v>2589</v>
      </c>
      <c r="G4444" s="1">
        <v>44230</v>
      </c>
      <c r="H4444" s="1">
        <v>44250</v>
      </c>
      <c r="I4444" s="1">
        <v>44979</v>
      </c>
      <c r="J4444" s="966" t="s">
        <v>16482</v>
      </c>
      <c r="K4444" t="s">
        <v>16483</v>
      </c>
      <c r="L4444" t="s">
        <v>16484</v>
      </c>
      <c r="M4444" t="s">
        <v>16482</v>
      </c>
      <c r="N4444" t="s">
        <v>16484</v>
      </c>
    </row>
    <row r="4445" spans="1:14" x14ac:dyDescent="0.25">
      <c r="A4445" s="3">
        <v>4442</v>
      </c>
      <c r="B4445" t="s">
        <v>2586</v>
      </c>
      <c r="C4445" t="s">
        <v>2587</v>
      </c>
      <c r="D4445" t="s">
        <v>2588</v>
      </c>
      <c r="E4445" t="s">
        <v>12</v>
      </c>
      <c r="F4445" t="s">
        <v>2589</v>
      </c>
      <c r="G4445" s="1">
        <v>44230</v>
      </c>
      <c r="H4445" s="1">
        <v>44250</v>
      </c>
      <c r="I4445" s="1">
        <v>44979</v>
      </c>
      <c r="J4445" s="966" t="s">
        <v>16485</v>
      </c>
      <c r="K4445" t="s">
        <v>16486</v>
      </c>
      <c r="L4445" t="s">
        <v>16487</v>
      </c>
      <c r="M4445" t="s">
        <v>16485</v>
      </c>
      <c r="N4445" t="s">
        <v>16487</v>
      </c>
    </row>
    <row r="4446" spans="1:14" x14ac:dyDescent="0.25">
      <c r="A4446" s="3">
        <v>4443</v>
      </c>
      <c r="B4446" t="s">
        <v>2586</v>
      </c>
      <c r="C4446" t="s">
        <v>2587</v>
      </c>
      <c r="D4446" t="s">
        <v>2588</v>
      </c>
      <c r="E4446" t="s">
        <v>12</v>
      </c>
      <c r="F4446" t="s">
        <v>2589</v>
      </c>
      <c r="G4446" s="1">
        <v>44230</v>
      </c>
      <c r="H4446" s="1">
        <v>44250</v>
      </c>
      <c r="I4446" s="1">
        <v>44979</v>
      </c>
      <c r="J4446" s="966" t="s">
        <v>16485</v>
      </c>
      <c r="K4446" t="s">
        <v>16486</v>
      </c>
      <c r="L4446" t="s">
        <v>16487</v>
      </c>
      <c r="M4446" t="s">
        <v>16485</v>
      </c>
      <c r="N4446" t="s">
        <v>16487</v>
      </c>
    </row>
    <row r="4447" spans="1:14" x14ac:dyDescent="0.25">
      <c r="A4447" s="3">
        <v>4444</v>
      </c>
      <c r="B4447" t="s">
        <v>2586</v>
      </c>
      <c r="C4447" t="s">
        <v>2587</v>
      </c>
      <c r="D4447" t="s">
        <v>2588</v>
      </c>
      <c r="E4447" t="s">
        <v>12</v>
      </c>
      <c r="F4447" t="s">
        <v>2589</v>
      </c>
      <c r="G4447" s="1">
        <v>44230</v>
      </c>
      <c r="H4447" s="1">
        <v>44250</v>
      </c>
      <c r="I4447" s="1">
        <v>44979</v>
      </c>
      <c r="J4447" s="966" t="s">
        <v>16488</v>
      </c>
      <c r="K4447" t="s">
        <v>16489</v>
      </c>
      <c r="L4447" t="s">
        <v>16490</v>
      </c>
      <c r="M4447" t="s">
        <v>16488</v>
      </c>
      <c r="N4447" t="s">
        <v>16490</v>
      </c>
    </row>
    <row r="4448" spans="1:14" x14ac:dyDescent="0.25">
      <c r="A4448" s="3">
        <v>4445</v>
      </c>
      <c r="B4448" t="s">
        <v>2586</v>
      </c>
      <c r="C4448" t="s">
        <v>2587</v>
      </c>
      <c r="D4448" t="s">
        <v>2588</v>
      </c>
      <c r="E4448" t="s">
        <v>12</v>
      </c>
      <c r="F4448" t="s">
        <v>2589</v>
      </c>
      <c r="G4448" s="1">
        <v>44230</v>
      </c>
      <c r="H4448" s="1">
        <v>44250</v>
      </c>
      <c r="I4448" s="1">
        <v>44979</v>
      </c>
      <c r="J4448" s="966" t="s">
        <v>16488</v>
      </c>
      <c r="K4448" t="s">
        <v>16489</v>
      </c>
      <c r="L4448" t="s">
        <v>16490</v>
      </c>
      <c r="M4448" t="s">
        <v>16488</v>
      </c>
      <c r="N4448" t="s">
        <v>16490</v>
      </c>
    </row>
    <row r="4449" spans="1:14" x14ac:dyDescent="0.25">
      <c r="A4449" s="3">
        <v>4446</v>
      </c>
      <c r="B4449" t="s">
        <v>2582</v>
      </c>
      <c r="C4449" t="s">
        <v>2583</v>
      </c>
      <c r="D4449" t="s">
        <v>2584</v>
      </c>
      <c r="E4449" t="s">
        <v>12</v>
      </c>
      <c r="F4449" t="s">
        <v>2585</v>
      </c>
      <c r="G4449" s="1">
        <v>44230</v>
      </c>
      <c r="H4449" s="1">
        <v>44250</v>
      </c>
      <c r="I4449" s="1">
        <v>44979</v>
      </c>
      <c r="J4449" s="966" t="s">
        <v>16407</v>
      </c>
      <c r="K4449" t="s">
        <v>16408</v>
      </c>
      <c r="L4449" t="s">
        <v>16409</v>
      </c>
      <c r="M4449" t="s">
        <v>16407</v>
      </c>
      <c r="N4449" t="s">
        <v>16409</v>
      </c>
    </row>
    <row r="4450" spans="1:14" x14ac:dyDescent="0.25">
      <c r="A4450" s="3">
        <v>4447</v>
      </c>
      <c r="B4450" t="s">
        <v>2582</v>
      </c>
      <c r="C4450" t="s">
        <v>2583</v>
      </c>
      <c r="D4450" t="s">
        <v>2584</v>
      </c>
      <c r="E4450" t="s">
        <v>12</v>
      </c>
      <c r="F4450" t="s">
        <v>2585</v>
      </c>
      <c r="G4450" s="1">
        <v>44230</v>
      </c>
      <c r="H4450" s="1">
        <v>44250</v>
      </c>
      <c r="I4450" s="1">
        <v>44979</v>
      </c>
      <c r="J4450" s="966" t="s">
        <v>16407</v>
      </c>
      <c r="K4450" t="s">
        <v>16408</v>
      </c>
      <c r="L4450" t="s">
        <v>16409</v>
      </c>
      <c r="M4450" t="s">
        <v>16407</v>
      </c>
      <c r="N4450" t="s">
        <v>16409</v>
      </c>
    </row>
    <row r="4451" spans="1:14" x14ac:dyDescent="0.25">
      <c r="A4451" s="3">
        <v>4448</v>
      </c>
      <c r="B4451" t="s">
        <v>2582</v>
      </c>
      <c r="C4451" t="s">
        <v>2583</v>
      </c>
      <c r="D4451" t="s">
        <v>2584</v>
      </c>
      <c r="E4451" t="s">
        <v>12</v>
      </c>
      <c r="F4451" t="s">
        <v>2585</v>
      </c>
      <c r="G4451" s="1">
        <v>44230</v>
      </c>
      <c r="H4451" s="1">
        <v>44250</v>
      </c>
      <c r="I4451" s="1">
        <v>44979</v>
      </c>
      <c r="J4451" s="966" t="s">
        <v>16410</v>
      </c>
      <c r="K4451" t="s">
        <v>16411</v>
      </c>
      <c r="L4451" t="s">
        <v>16412</v>
      </c>
      <c r="M4451" t="s">
        <v>16410</v>
      </c>
      <c r="N4451" t="s">
        <v>16412</v>
      </c>
    </row>
    <row r="4452" spans="1:14" x14ac:dyDescent="0.25">
      <c r="A4452" s="3">
        <v>4449</v>
      </c>
      <c r="B4452" t="s">
        <v>2582</v>
      </c>
      <c r="C4452" t="s">
        <v>2583</v>
      </c>
      <c r="D4452" t="s">
        <v>2584</v>
      </c>
      <c r="E4452" t="s">
        <v>12</v>
      </c>
      <c r="F4452" t="s">
        <v>2585</v>
      </c>
      <c r="G4452" s="1">
        <v>44230</v>
      </c>
      <c r="H4452" s="1">
        <v>44250</v>
      </c>
      <c r="I4452" s="1">
        <v>44979</v>
      </c>
      <c r="J4452" s="966" t="s">
        <v>16410</v>
      </c>
      <c r="K4452" t="s">
        <v>16411</v>
      </c>
      <c r="L4452" t="s">
        <v>16412</v>
      </c>
      <c r="M4452" t="s">
        <v>16410</v>
      </c>
      <c r="N4452" t="s">
        <v>16412</v>
      </c>
    </row>
    <row r="4453" spans="1:14" x14ac:dyDescent="0.25">
      <c r="A4453" s="3">
        <v>4450</v>
      </c>
      <c r="B4453" t="s">
        <v>2582</v>
      </c>
      <c r="C4453" t="s">
        <v>2583</v>
      </c>
      <c r="D4453" t="s">
        <v>2584</v>
      </c>
      <c r="E4453" t="s">
        <v>12</v>
      </c>
      <c r="F4453" t="s">
        <v>2585</v>
      </c>
      <c r="G4453" s="1">
        <v>44230</v>
      </c>
      <c r="H4453" s="1">
        <v>44250</v>
      </c>
      <c r="I4453" s="1">
        <v>44979</v>
      </c>
      <c r="J4453" s="966" t="s">
        <v>16413</v>
      </c>
      <c r="K4453" t="s">
        <v>16414</v>
      </c>
      <c r="L4453" t="s">
        <v>16415</v>
      </c>
      <c r="M4453" t="s">
        <v>16413</v>
      </c>
      <c r="N4453" t="s">
        <v>16415</v>
      </c>
    </row>
    <row r="4454" spans="1:14" x14ac:dyDescent="0.25">
      <c r="A4454" s="3">
        <v>4451</v>
      </c>
      <c r="B4454" t="s">
        <v>2582</v>
      </c>
      <c r="C4454" t="s">
        <v>2583</v>
      </c>
      <c r="D4454" t="s">
        <v>2584</v>
      </c>
      <c r="E4454" t="s">
        <v>12</v>
      </c>
      <c r="F4454" t="s">
        <v>2585</v>
      </c>
      <c r="G4454" s="1">
        <v>44230</v>
      </c>
      <c r="H4454" s="1">
        <v>44250</v>
      </c>
      <c r="I4454" s="1">
        <v>44979</v>
      </c>
      <c r="J4454" s="966" t="s">
        <v>16413</v>
      </c>
      <c r="K4454" t="s">
        <v>16414</v>
      </c>
      <c r="L4454" t="s">
        <v>16415</v>
      </c>
      <c r="M4454" t="s">
        <v>16413</v>
      </c>
      <c r="N4454" t="s">
        <v>16415</v>
      </c>
    </row>
    <row r="4455" spans="1:14" x14ac:dyDescent="0.25">
      <c r="A4455" s="3">
        <v>4452</v>
      </c>
      <c r="B4455" t="s">
        <v>2582</v>
      </c>
      <c r="C4455" t="s">
        <v>2583</v>
      </c>
      <c r="D4455" t="s">
        <v>2584</v>
      </c>
      <c r="E4455" t="s">
        <v>12</v>
      </c>
      <c r="F4455" t="s">
        <v>2585</v>
      </c>
      <c r="G4455" s="1">
        <v>44230</v>
      </c>
      <c r="H4455" s="1">
        <v>44250</v>
      </c>
      <c r="I4455" s="1">
        <v>44979</v>
      </c>
      <c r="J4455" s="966" t="s">
        <v>16416</v>
      </c>
      <c r="K4455" t="s">
        <v>16417</v>
      </c>
      <c r="L4455" t="s">
        <v>16418</v>
      </c>
      <c r="M4455" t="s">
        <v>16416</v>
      </c>
      <c r="N4455" t="s">
        <v>16418</v>
      </c>
    </row>
    <row r="4456" spans="1:14" x14ac:dyDescent="0.25">
      <c r="A4456" s="3">
        <v>4453</v>
      </c>
      <c r="B4456" t="s">
        <v>2582</v>
      </c>
      <c r="C4456" t="s">
        <v>2583</v>
      </c>
      <c r="D4456" t="s">
        <v>2584</v>
      </c>
      <c r="E4456" t="s">
        <v>12</v>
      </c>
      <c r="F4456" t="s">
        <v>2585</v>
      </c>
      <c r="G4456" s="1">
        <v>44230</v>
      </c>
      <c r="H4456" s="1">
        <v>44250</v>
      </c>
      <c r="I4456" s="1">
        <v>44979</v>
      </c>
      <c r="J4456" s="966" t="s">
        <v>16416</v>
      </c>
      <c r="K4456" t="s">
        <v>16417</v>
      </c>
      <c r="L4456" t="s">
        <v>16418</v>
      </c>
      <c r="M4456" t="s">
        <v>16416</v>
      </c>
      <c r="N4456" t="s">
        <v>16418</v>
      </c>
    </row>
    <row r="4457" spans="1:14" x14ac:dyDescent="0.25">
      <c r="A4457" s="3">
        <v>4454</v>
      </c>
      <c r="B4457" t="s">
        <v>2582</v>
      </c>
      <c r="C4457" t="s">
        <v>2583</v>
      </c>
      <c r="D4457" t="s">
        <v>2584</v>
      </c>
      <c r="E4457" t="s">
        <v>12</v>
      </c>
      <c r="F4457" t="s">
        <v>2585</v>
      </c>
      <c r="G4457" s="1">
        <v>44230</v>
      </c>
      <c r="H4457" s="1">
        <v>44250</v>
      </c>
      <c r="I4457" s="1">
        <v>44979</v>
      </c>
      <c r="J4457" s="966" t="s">
        <v>16419</v>
      </c>
      <c r="K4457" t="s">
        <v>16420</v>
      </c>
      <c r="L4457" t="s">
        <v>16421</v>
      </c>
      <c r="M4457" t="s">
        <v>16419</v>
      </c>
      <c r="N4457" t="s">
        <v>16421</v>
      </c>
    </row>
    <row r="4458" spans="1:14" x14ac:dyDescent="0.25">
      <c r="A4458" s="3">
        <v>4455</v>
      </c>
      <c r="B4458" t="s">
        <v>2582</v>
      </c>
      <c r="C4458" t="s">
        <v>2583</v>
      </c>
      <c r="D4458" t="s">
        <v>2584</v>
      </c>
      <c r="E4458" t="s">
        <v>12</v>
      </c>
      <c r="F4458" t="s">
        <v>2585</v>
      </c>
      <c r="G4458" s="1">
        <v>44230</v>
      </c>
      <c r="H4458" s="1">
        <v>44250</v>
      </c>
      <c r="I4458" s="1">
        <v>44979</v>
      </c>
      <c r="J4458" s="966" t="s">
        <v>16419</v>
      </c>
      <c r="K4458" t="s">
        <v>16420</v>
      </c>
      <c r="L4458" t="s">
        <v>16421</v>
      </c>
      <c r="M4458" t="s">
        <v>16419</v>
      </c>
      <c r="N4458" t="s">
        <v>16421</v>
      </c>
    </row>
    <row r="4459" spans="1:14" x14ac:dyDescent="0.25">
      <c r="A4459" s="3">
        <v>4456</v>
      </c>
      <c r="B4459" t="s">
        <v>2582</v>
      </c>
      <c r="C4459" t="s">
        <v>2583</v>
      </c>
      <c r="D4459" t="s">
        <v>2584</v>
      </c>
      <c r="E4459" t="s">
        <v>12</v>
      </c>
      <c r="F4459" t="s">
        <v>2585</v>
      </c>
      <c r="G4459" s="1">
        <v>44230</v>
      </c>
      <c r="H4459" s="1">
        <v>44250</v>
      </c>
      <c r="I4459" s="1">
        <v>44979</v>
      </c>
      <c r="J4459" s="966" t="s">
        <v>16422</v>
      </c>
      <c r="K4459" t="s">
        <v>16423</v>
      </c>
      <c r="L4459" t="s">
        <v>16424</v>
      </c>
      <c r="M4459" t="s">
        <v>16422</v>
      </c>
      <c r="N4459" t="s">
        <v>16424</v>
      </c>
    </row>
    <row r="4460" spans="1:14" x14ac:dyDescent="0.25">
      <c r="A4460" s="3">
        <v>4457</v>
      </c>
      <c r="B4460" t="s">
        <v>2582</v>
      </c>
      <c r="C4460" t="s">
        <v>2583</v>
      </c>
      <c r="D4460" t="s">
        <v>2584</v>
      </c>
      <c r="E4460" t="s">
        <v>12</v>
      </c>
      <c r="F4460" t="s">
        <v>2585</v>
      </c>
      <c r="G4460" s="1">
        <v>44230</v>
      </c>
      <c r="H4460" s="1">
        <v>44250</v>
      </c>
      <c r="I4460" s="1">
        <v>44979</v>
      </c>
      <c r="J4460" s="966" t="s">
        <v>16422</v>
      </c>
      <c r="K4460" t="s">
        <v>16423</v>
      </c>
      <c r="L4460" t="s">
        <v>16424</v>
      </c>
      <c r="M4460" t="s">
        <v>16422</v>
      </c>
      <c r="N4460" t="s">
        <v>16424</v>
      </c>
    </row>
    <row r="4461" spans="1:14" x14ac:dyDescent="0.25">
      <c r="A4461" s="3">
        <v>4458</v>
      </c>
      <c r="B4461" t="s">
        <v>2582</v>
      </c>
      <c r="C4461" t="s">
        <v>2583</v>
      </c>
      <c r="D4461" t="s">
        <v>2584</v>
      </c>
      <c r="E4461" t="s">
        <v>12</v>
      </c>
      <c r="F4461" t="s">
        <v>2585</v>
      </c>
      <c r="G4461" s="1">
        <v>44230</v>
      </c>
      <c r="H4461" s="1">
        <v>44250</v>
      </c>
      <c r="I4461" s="1">
        <v>44979</v>
      </c>
      <c r="J4461" s="966" t="s">
        <v>16425</v>
      </c>
      <c r="K4461" t="s">
        <v>16426</v>
      </c>
      <c r="L4461" t="s">
        <v>16427</v>
      </c>
      <c r="M4461" t="s">
        <v>16425</v>
      </c>
      <c r="N4461" t="s">
        <v>16427</v>
      </c>
    </row>
    <row r="4462" spans="1:14" x14ac:dyDescent="0.25">
      <c r="A4462" s="3">
        <v>4459</v>
      </c>
      <c r="B4462" t="s">
        <v>2582</v>
      </c>
      <c r="C4462" t="s">
        <v>2583</v>
      </c>
      <c r="D4462" t="s">
        <v>2584</v>
      </c>
      <c r="E4462" t="s">
        <v>12</v>
      </c>
      <c r="F4462" t="s">
        <v>2585</v>
      </c>
      <c r="G4462" s="1">
        <v>44230</v>
      </c>
      <c r="H4462" s="1">
        <v>44250</v>
      </c>
      <c r="I4462" s="1">
        <v>44979</v>
      </c>
      <c r="J4462" s="966" t="s">
        <v>16425</v>
      </c>
      <c r="K4462" t="s">
        <v>16426</v>
      </c>
      <c r="L4462" t="s">
        <v>16427</v>
      </c>
      <c r="M4462" t="s">
        <v>16425</v>
      </c>
      <c r="N4462" t="s">
        <v>16427</v>
      </c>
    </row>
    <row r="4463" spans="1:14" x14ac:dyDescent="0.25">
      <c r="A4463" s="3">
        <v>4460</v>
      </c>
      <c r="B4463" t="s">
        <v>2582</v>
      </c>
      <c r="C4463" t="s">
        <v>2583</v>
      </c>
      <c r="D4463" t="s">
        <v>2584</v>
      </c>
      <c r="E4463" t="s">
        <v>12</v>
      </c>
      <c r="F4463" t="s">
        <v>2585</v>
      </c>
      <c r="G4463" s="1">
        <v>44230</v>
      </c>
      <c r="H4463" s="1">
        <v>44250</v>
      </c>
      <c r="I4463" s="1">
        <v>44979</v>
      </c>
      <c r="J4463" s="966" t="s">
        <v>16428</v>
      </c>
      <c r="K4463" t="s">
        <v>16429</v>
      </c>
      <c r="L4463" t="s">
        <v>16430</v>
      </c>
      <c r="M4463" t="s">
        <v>16428</v>
      </c>
      <c r="N4463" t="s">
        <v>16430</v>
      </c>
    </row>
    <row r="4464" spans="1:14" x14ac:dyDescent="0.25">
      <c r="A4464" s="3">
        <v>4461</v>
      </c>
      <c r="B4464" t="s">
        <v>2582</v>
      </c>
      <c r="C4464" t="s">
        <v>2583</v>
      </c>
      <c r="D4464" t="s">
        <v>2584</v>
      </c>
      <c r="E4464" t="s">
        <v>12</v>
      </c>
      <c r="F4464" t="s">
        <v>2585</v>
      </c>
      <c r="G4464" s="1">
        <v>44230</v>
      </c>
      <c r="H4464" s="1">
        <v>44250</v>
      </c>
      <c r="I4464" s="1">
        <v>44979</v>
      </c>
      <c r="J4464" s="966" t="s">
        <v>16428</v>
      </c>
      <c r="K4464" t="s">
        <v>16429</v>
      </c>
      <c r="L4464" t="s">
        <v>16430</v>
      </c>
      <c r="M4464" t="s">
        <v>16428</v>
      </c>
      <c r="N4464" t="s">
        <v>16430</v>
      </c>
    </row>
    <row r="4465" spans="1:14" x14ac:dyDescent="0.25">
      <c r="A4465" s="3">
        <v>4462</v>
      </c>
      <c r="B4465" t="s">
        <v>2582</v>
      </c>
      <c r="C4465" t="s">
        <v>2583</v>
      </c>
      <c r="D4465" t="s">
        <v>2584</v>
      </c>
      <c r="E4465" t="s">
        <v>12</v>
      </c>
      <c r="F4465" t="s">
        <v>2585</v>
      </c>
      <c r="G4465" s="1">
        <v>44230</v>
      </c>
      <c r="H4465" s="1">
        <v>44250</v>
      </c>
      <c r="I4465" s="1">
        <v>44979</v>
      </c>
      <c r="J4465" s="966" t="s">
        <v>16431</v>
      </c>
      <c r="K4465" t="s">
        <v>16432</v>
      </c>
      <c r="L4465" t="s">
        <v>16433</v>
      </c>
      <c r="M4465" t="s">
        <v>16431</v>
      </c>
      <c r="N4465" t="s">
        <v>16433</v>
      </c>
    </row>
    <row r="4466" spans="1:14" x14ac:dyDescent="0.25">
      <c r="A4466" s="3">
        <v>4463</v>
      </c>
      <c r="B4466" t="s">
        <v>2582</v>
      </c>
      <c r="C4466" t="s">
        <v>2583</v>
      </c>
      <c r="D4466" t="s">
        <v>2584</v>
      </c>
      <c r="E4466" t="s">
        <v>12</v>
      </c>
      <c r="F4466" t="s">
        <v>2585</v>
      </c>
      <c r="G4466" s="1">
        <v>44230</v>
      </c>
      <c r="H4466" s="1">
        <v>44250</v>
      </c>
      <c r="I4466" s="1">
        <v>44979</v>
      </c>
      <c r="J4466" s="966" t="s">
        <v>16431</v>
      </c>
      <c r="K4466" t="s">
        <v>16432</v>
      </c>
      <c r="L4466" t="s">
        <v>16433</v>
      </c>
      <c r="M4466" t="s">
        <v>16431</v>
      </c>
      <c r="N4466" t="s">
        <v>16433</v>
      </c>
    </row>
    <row r="4467" spans="1:14" x14ac:dyDescent="0.25">
      <c r="A4467" s="3">
        <v>4464</v>
      </c>
      <c r="B4467" t="s">
        <v>2582</v>
      </c>
      <c r="C4467" t="s">
        <v>2583</v>
      </c>
      <c r="D4467" t="s">
        <v>2584</v>
      </c>
      <c r="E4467" t="s">
        <v>12</v>
      </c>
      <c r="F4467" t="s">
        <v>2585</v>
      </c>
      <c r="G4467" s="1">
        <v>44230</v>
      </c>
      <c r="H4467" s="1">
        <v>44250</v>
      </c>
      <c r="I4467" s="1">
        <v>44979</v>
      </c>
      <c r="J4467" s="966" t="s">
        <v>16434</v>
      </c>
      <c r="K4467" t="s">
        <v>16435</v>
      </c>
      <c r="L4467" t="s">
        <v>16436</v>
      </c>
      <c r="M4467" t="s">
        <v>16434</v>
      </c>
      <c r="N4467" t="s">
        <v>16436</v>
      </c>
    </row>
    <row r="4468" spans="1:14" x14ac:dyDescent="0.25">
      <c r="A4468" s="3">
        <v>4465</v>
      </c>
      <c r="B4468" t="s">
        <v>2582</v>
      </c>
      <c r="C4468" t="s">
        <v>2583</v>
      </c>
      <c r="D4468" t="s">
        <v>2584</v>
      </c>
      <c r="E4468" t="s">
        <v>12</v>
      </c>
      <c r="F4468" t="s">
        <v>2585</v>
      </c>
      <c r="G4468" s="1">
        <v>44230</v>
      </c>
      <c r="H4468" s="1">
        <v>44250</v>
      </c>
      <c r="I4468" s="1">
        <v>44979</v>
      </c>
      <c r="J4468" s="966" t="s">
        <v>16434</v>
      </c>
      <c r="K4468" t="s">
        <v>16435</v>
      </c>
      <c r="L4468" t="s">
        <v>16436</v>
      </c>
      <c r="M4468" t="s">
        <v>16434</v>
      </c>
      <c r="N4468" t="s">
        <v>16436</v>
      </c>
    </row>
    <row r="4469" spans="1:14" x14ac:dyDescent="0.25">
      <c r="A4469" s="3">
        <v>4466</v>
      </c>
      <c r="B4469" t="s">
        <v>2578</v>
      </c>
      <c r="C4469" t="s">
        <v>2579</v>
      </c>
      <c r="D4469" t="s">
        <v>2580</v>
      </c>
      <c r="E4469" t="s">
        <v>12</v>
      </c>
      <c r="F4469" t="s">
        <v>2581</v>
      </c>
      <c r="G4469" s="1">
        <v>44230</v>
      </c>
      <c r="H4469" s="1">
        <v>44250</v>
      </c>
      <c r="I4469" s="1">
        <v>44979</v>
      </c>
      <c r="J4469" s="966" t="s">
        <v>15187</v>
      </c>
      <c r="K4469" t="s">
        <v>15188</v>
      </c>
      <c r="L4469" t="s">
        <v>15189</v>
      </c>
      <c r="M4469" t="s">
        <v>15187</v>
      </c>
      <c r="N4469" t="s">
        <v>15189</v>
      </c>
    </row>
    <row r="4470" spans="1:14" x14ac:dyDescent="0.25">
      <c r="A4470" s="3">
        <v>4467</v>
      </c>
      <c r="B4470" t="s">
        <v>2578</v>
      </c>
      <c r="C4470" t="s">
        <v>2579</v>
      </c>
      <c r="D4470" t="s">
        <v>2580</v>
      </c>
      <c r="E4470" t="s">
        <v>12</v>
      </c>
      <c r="F4470" t="s">
        <v>2581</v>
      </c>
      <c r="G4470" s="1">
        <v>44230</v>
      </c>
      <c r="H4470" s="1">
        <v>44250</v>
      </c>
      <c r="I4470" s="1">
        <v>44979</v>
      </c>
      <c r="J4470" s="966" t="s">
        <v>15187</v>
      </c>
      <c r="K4470" t="s">
        <v>15188</v>
      </c>
      <c r="L4470" t="s">
        <v>15189</v>
      </c>
      <c r="M4470" t="s">
        <v>15187</v>
      </c>
      <c r="N4470" t="s">
        <v>15189</v>
      </c>
    </row>
    <row r="4471" spans="1:14" x14ac:dyDescent="0.25">
      <c r="A4471" s="3">
        <v>4468</v>
      </c>
      <c r="B4471" t="s">
        <v>2578</v>
      </c>
      <c r="C4471" t="s">
        <v>2579</v>
      </c>
      <c r="D4471" t="s">
        <v>2580</v>
      </c>
      <c r="E4471" t="s">
        <v>12</v>
      </c>
      <c r="F4471" t="s">
        <v>2581</v>
      </c>
      <c r="G4471" s="1">
        <v>44230</v>
      </c>
      <c r="H4471" s="1">
        <v>44250</v>
      </c>
      <c r="I4471" s="1">
        <v>44979</v>
      </c>
      <c r="J4471" s="966" t="s">
        <v>15184</v>
      </c>
      <c r="K4471" t="s">
        <v>15185</v>
      </c>
      <c r="L4471" t="s">
        <v>15186</v>
      </c>
      <c r="M4471" t="s">
        <v>15184</v>
      </c>
      <c r="N4471" t="s">
        <v>15186</v>
      </c>
    </row>
    <row r="4472" spans="1:14" x14ac:dyDescent="0.25">
      <c r="A4472" s="3">
        <v>4469</v>
      </c>
      <c r="B4472" t="s">
        <v>2578</v>
      </c>
      <c r="C4472" t="s">
        <v>2579</v>
      </c>
      <c r="D4472" t="s">
        <v>2580</v>
      </c>
      <c r="E4472" t="s">
        <v>12</v>
      </c>
      <c r="F4472" t="s">
        <v>2581</v>
      </c>
      <c r="G4472" s="1">
        <v>44230</v>
      </c>
      <c r="H4472" s="1">
        <v>44250</v>
      </c>
      <c r="I4472" s="1">
        <v>44979</v>
      </c>
      <c r="J4472" s="966" t="s">
        <v>15184</v>
      </c>
      <c r="K4472" t="s">
        <v>15185</v>
      </c>
      <c r="L4472" t="s">
        <v>15186</v>
      </c>
      <c r="M4472" t="s">
        <v>15184</v>
      </c>
      <c r="N4472" t="s">
        <v>15186</v>
      </c>
    </row>
    <row r="4473" spans="1:14" x14ac:dyDescent="0.25">
      <c r="A4473" s="3">
        <v>4470</v>
      </c>
      <c r="B4473" t="s">
        <v>2578</v>
      </c>
      <c r="C4473" t="s">
        <v>2579</v>
      </c>
      <c r="D4473" t="s">
        <v>2580</v>
      </c>
      <c r="E4473" t="s">
        <v>12</v>
      </c>
      <c r="F4473" t="s">
        <v>2581</v>
      </c>
      <c r="G4473" s="1">
        <v>44230</v>
      </c>
      <c r="H4473" s="1">
        <v>44250</v>
      </c>
      <c r="I4473" s="1">
        <v>44979</v>
      </c>
      <c r="J4473" s="966" t="s">
        <v>15181</v>
      </c>
      <c r="K4473" t="s">
        <v>15182</v>
      </c>
      <c r="L4473" t="s">
        <v>15183</v>
      </c>
      <c r="M4473" t="s">
        <v>15181</v>
      </c>
      <c r="N4473" t="s">
        <v>15183</v>
      </c>
    </row>
    <row r="4474" spans="1:14" x14ac:dyDescent="0.25">
      <c r="A4474" s="3">
        <v>4471</v>
      </c>
      <c r="B4474" t="s">
        <v>2578</v>
      </c>
      <c r="C4474" t="s">
        <v>2579</v>
      </c>
      <c r="D4474" t="s">
        <v>2580</v>
      </c>
      <c r="E4474" t="s">
        <v>12</v>
      </c>
      <c r="F4474" t="s">
        <v>2581</v>
      </c>
      <c r="G4474" s="1">
        <v>44230</v>
      </c>
      <c r="H4474" s="1">
        <v>44250</v>
      </c>
      <c r="I4474" s="1">
        <v>44979</v>
      </c>
      <c r="J4474" s="966" t="s">
        <v>15181</v>
      </c>
      <c r="K4474" t="s">
        <v>15182</v>
      </c>
      <c r="L4474" t="s">
        <v>15183</v>
      </c>
      <c r="M4474" t="s">
        <v>15181</v>
      </c>
      <c r="N4474" t="s">
        <v>15183</v>
      </c>
    </row>
    <row r="4475" spans="1:14" x14ac:dyDescent="0.25">
      <c r="A4475" s="3">
        <v>4472</v>
      </c>
      <c r="B4475" t="s">
        <v>2578</v>
      </c>
      <c r="C4475" t="s">
        <v>2579</v>
      </c>
      <c r="D4475" t="s">
        <v>2580</v>
      </c>
      <c r="E4475" t="s">
        <v>12</v>
      </c>
      <c r="F4475" t="s">
        <v>2581</v>
      </c>
      <c r="G4475" s="1">
        <v>44230</v>
      </c>
      <c r="H4475" s="1">
        <v>44250</v>
      </c>
      <c r="I4475" s="1">
        <v>44979</v>
      </c>
      <c r="J4475" s="966" t="s">
        <v>15178</v>
      </c>
      <c r="K4475" t="s">
        <v>15179</v>
      </c>
      <c r="L4475" t="s">
        <v>15180</v>
      </c>
      <c r="M4475" t="s">
        <v>15178</v>
      </c>
      <c r="N4475" t="s">
        <v>15180</v>
      </c>
    </row>
    <row r="4476" spans="1:14" x14ac:dyDescent="0.25">
      <c r="A4476" s="3">
        <v>4473</v>
      </c>
      <c r="B4476" t="s">
        <v>2578</v>
      </c>
      <c r="C4476" t="s">
        <v>2579</v>
      </c>
      <c r="D4476" t="s">
        <v>2580</v>
      </c>
      <c r="E4476" t="s">
        <v>12</v>
      </c>
      <c r="F4476" t="s">
        <v>2581</v>
      </c>
      <c r="G4476" s="1">
        <v>44230</v>
      </c>
      <c r="H4476" s="1">
        <v>44250</v>
      </c>
      <c r="I4476" s="1">
        <v>44979</v>
      </c>
      <c r="J4476" s="955" t="s">
        <v>15178</v>
      </c>
      <c r="K4476" t="s">
        <v>15179</v>
      </c>
      <c r="L4476" t="s">
        <v>15180</v>
      </c>
      <c r="M4476" t="s">
        <v>15178</v>
      </c>
      <c r="N4476" t="s">
        <v>15180</v>
      </c>
    </row>
    <row r="4477" spans="1:14" x14ac:dyDescent="0.25">
      <c r="A4477" s="3">
        <v>4474</v>
      </c>
      <c r="B4477" t="s">
        <v>2578</v>
      </c>
      <c r="C4477" t="s">
        <v>2579</v>
      </c>
      <c r="D4477" t="s">
        <v>2580</v>
      </c>
      <c r="E4477" t="s">
        <v>12</v>
      </c>
      <c r="F4477" t="s">
        <v>2581</v>
      </c>
      <c r="G4477" s="1">
        <v>44230</v>
      </c>
      <c r="H4477" s="1">
        <v>44250</v>
      </c>
      <c r="I4477" s="1">
        <v>44979</v>
      </c>
      <c r="J4477" s="966" t="s">
        <v>15175</v>
      </c>
      <c r="K4477" t="s">
        <v>15176</v>
      </c>
      <c r="L4477" t="s">
        <v>15177</v>
      </c>
      <c r="M4477" t="s">
        <v>15175</v>
      </c>
      <c r="N4477" t="s">
        <v>15177</v>
      </c>
    </row>
    <row r="4478" spans="1:14" x14ac:dyDescent="0.25">
      <c r="A4478" s="3">
        <v>4475</v>
      </c>
      <c r="B4478" t="s">
        <v>2578</v>
      </c>
      <c r="C4478" t="s">
        <v>2579</v>
      </c>
      <c r="D4478" t="s">
        <v>2580</v>
      </c>
      <c r="E4478" t="s">
        <v>12</v>
      </c>
      <c r="F4478" t="s">
        <v>2581</v>
      </c>
      <c r="G4478" s="1">
        <v>44230</v>
      </c>
      <c r="H4478" s="1">
        <v>44250</v>
      </c>
      <c r="I4478" s="1">
        <v>44979</v>
      </c>
      <c r="J4478" s="966" t="s">
        <v>15175</v>
      </c>
      <c r="K4478" t="s">
        <v>15176</v>
      </c>
      <c r="L4478" t="s">
        <v>15177</v>
      </c>
      <c r="M4478" t="s">
        <v>15175</v>
      </c>
      <c r="N4478" t="s">
        <v>15177</v>
      </c>
    </row>
    <row r="4479" spans="1:14" x14ac:dyDescent="0.25">
      <c r="A4479" s="3">
        <v>4476</v>
      </c>
      <c r="B4479" t="s">
        <v>2578</v>
      </c>
      <c r="C4479" t="s">
        <v>2579</v>
      </c>
      <c r="D4479" t="s">
        <v>2580</v>
      </c>
      <c r="E4479" t="s">
        <v>12</v>
      </c>
      <c r="F4479" t="s">
        <v>2581</v>
      </c>
      <c r="G4479" s="1">
        <v>44230</v>
      </c>
      <c r="H4479" s="1">
        <v>44250</v>
      </c>
      <c r="I4479" s="1">
        <v>44979</v>
      </c>
      <c r="J4479" s="966" t="s">
        <v>15172</v>
      </c>
      <c r="K4479" t="s">
        <v>15173</v>
      </c>
      <c r="L4479" t="s">
        <v>15174</v>
      </c>
      <c r="M4479" t="s">
        <v>15172</v>
      </c>
      <c r="N4479" t="s">
        <v>15174</v>
      </c>
    </row>
    <row r="4480" spans="1:14" x14ac:dyDescent="0.25">
      <c r="A4480" s="3">
        <v>4477</v>
      </c>
      <c r="B4480" t="s">
        <v>2578</v>
      </c>
      <c r="C4480" t="s">
        <v>2579</v>
      </c>
      <c r="D4480" t="s">
        <v>2580</v>
      </c>
      <c r="E4480" t="s">
        <v>12</v>
      </c>
      <c r="F4480" t="s">
        <v>2581</v>
      </c>
      <c r="G4480" s="1">
        <v>44230</v>
      </c>
      <c r="H4480" s="1">
        <v>44250</v>
      </c>
      <c r="I4480" s="1">
        <v>44979</v>
      </c>
      <c r="J4480" s="966" t="s">
        <v>15172</v>
      </c>
      <c r="K4480" t="s">
        <v>15173</v>
      </c>
      <c r="L4480" t="s">
        <v>15174</v>
      </c>
      <c r="M4480" t="s">
        <v>15172</v>
      </c>
      <c r="N4480" t="s">
        <v>15174</v>
      </c>
    </row>
    <row r="4481" spans="1:14" x14ac:dyDescent="0.25">
      <c r="A4481" s="3">
        <v>4478</v>
      </c>
      <c r="B4481" t="s">
        <v>2578</v>
      </c>
      <c r="C4481" t="s">
        <v>2579</v>
      </c>
      <c r="D4481" t="s">
        <v>2580</v>
      </c>
      <c r="E4481" t="s">
        <v>12</v>
      </c>
      <c r="F4481" t="s">
        <v>2581</v>
      </c>
      <c r="G4481" s="1">
        <v>44230</v>
      </c>
      <c r="H4481" s="1">
        <v>44250</v>
      </c>
      <c r="I4481" s="1">
        <v>44979</v>
      </c>
      <c r="J4481" s="966" t="s">
        <v>15169</v>
      </c>
      <c r="K4481" t="s">
        <v>15170</v>
      </c>
      <c r="L4481" t="s">
        <v>15171</v>
      </c>
      <c r="M4481" t="s">
        <v>15169</v>
      </c>
      <c r="N4481" t="s">
        <v>15171</v>
      </c>
    </row>
    <row r="4482" spans="1:14" x14ac:dyDescent="0.25">
      <c r="A4482" s="3">
        <v>4479</v>
      </c>
      <c r="B4482" t="s">
        <v>2578</v>
      </c>
      <c r="C4482" t="s">
        <v>2579</v>
      </c>
      <c r="D4482" t="s">
        <v>2580</v>
      </c>
      <c r="E4482" t="s">
        <v>12</v>
      </c>
      <c r="F4482" t="s">
        <v>2581</v>
      </c>
      <c r="G4482" s="1">
        <v>44230</v>
      </c>
      <c r="H4482" s="1">
        <v>44250</v>
      </c>
      <c r="I4482" s="1">
        <v>44979</v>
      </c>
      <c r="J4482" s="966" t="s">
        <v>15169</v>
      </c>
      <c r="K4482" t="s">
        <v>15170</v>
      </c>
      <c r="L4482" t="s">
        <v>15171</v>
      </c>
      <c r="M4482" t="s">
        <v>15169</v>
      </c>
      <c r="N4482" t="s">
        <v>15171</v>
      </c>
    </row>
    <row r="4483" spans="1:14" x14ac:dyDescent="0.25">
      <c r="A4483" s="3">
        <v>4480</v>
      </c>
      <c r="B4483" t="s">
        <v>2578</v>
      </c>
      <c r="C4483" t="s">
        <v>2579</v>
      </c>
      <c r="D4483" t="s">
        <v>2580</v>
      </c>
      <c r="E4483" t="s">
        <v>12</v>
      </c>
      <c r="F4483" t="s">
        <v>2581</v>
      </c>
      <c r="G4483" s="1">
        <v>44230</v>
      </c>
      <c r="H4483" s="1">
        <v>44250</v>
      </c>
      <c r="I4483" s="1">
        <v>44979</v>
      </c>
      <c r="J4483" s="966" t="s">
        <v>15166</v>
      </c>
      <c r="K4483" t="s">
        <v>15167</v>
      </c>
      <c r="L4483" t="s">
        <v>15168</v>
      </c>
      <c r="M4483" t="s">
        <v>15166</v>
      </c>
      <c r="N4483" t="s">
        <v>15168</v>
      </c>
    </row>
    <row r="4484" spans="1:14" x14ac:dyDescent="0.25">
      <c r="A4484" s="3">
        <v>4481</v>
      </c>
      <c r="B4484" t="s">
        <v>2578</v>
      </c>
      <c r="C4484" t="s">
        <v>2579</v>
      </c>
      <c r="D4484" t="s">
        <v>2580</v>
      </c>
      <c r="E4484" t="s">
        <v>12</v>
      </c>
      <c r="F4484" t="s">
        <v>2581</v>
      </c>
      <c r="G4484" s="1">
        <v>44230</v>
      </c>
      <c r="H4484" s="1">
        <v>44250</v>
      </c>
      <c r="I4484" s="1">
        <v>44979</v>
      </c>
      <c r="J4484" s="966" t="s">
        <v>15166</v>
      </c>
      <c r="K4484" t="s">
        <v>15167</v>
      </c>
      <c r="L4484" t="s">
        <v>15168</v>
      </c>
      <c r="M4484" t="s">
        <v>15166</v>
      </c>
      <c r="N4484" t="s">
        <v>15168</v>
      </c>
    </row>
    <row r="4485" spans="1:14" x14ac:dyDescent="0.25">
      <c r="A4485" s="3">
        <v>4482</v>
      </c>
      <c r="B4485" t="s">
        <v>2578</v>
      </c>
      <c r="C4485" t="s">
        <v>2579</v>
      </c>
      <c r="D4485" t="s">
        <v>2580</v>
      </c>
      <c r="E4485" t="s">
        <v>12</v>
      </c>
      <c r="F4485" t="s">
        <v>2581</v>
      </c>
      <c r="G4485" s="1">
        <v>44230</v>
      </c>
      <c r="H4485" s="1">
        <v>44250</v>
      </c>
      <c r="I4485" s="1">
        <v>44979</v>
      </c>
      <c r="J4485" s="966" t="s">
        <v>15163</v>
      </c>
      <c r="K4485" t="s">
        <v>15164</v>
      </c>
      <c r="L4485" t="s">
        <v>15165</v>
      </c>
      <c r="M4485" t="s">
        <v>15163</v>
      </c>
      <c r="N4485" t="s">
        <v>15165</v>
      </c>
    </row>
    <row r="4486" spans="1:14" x14ac:dyDescent="0.25">
      <c r="A4486" s="3">
        <v>4483</v>
      </c>
      <c r="B4486" t="s">
        <v>2578</v>
      </c>
      <c r="C4486" t="s">
        <v>2579</v>
      </c>
      <c r="D4486" t="s">
        <v>2580</v>
      </c>
      <c r="E4486" t="s">
        <v>12</v>
      </c>
      <c r="F4486" t="s">
        <v>2581</v>
      </c>
      <c r="G4486" s="1">
        <v>44230</v>
      </c>
      <c r="H4486" s="1">
        <v>44250</v>
      </c>
      <c r="I4486" s="1">
        <v>44979</v>
      </c>
      <c r="J4486" s="966" t="s">
        <v>15163</v>
      </c>
      <c r="K4486" t="s">
        <v>15164</v>
      </c>
      <c r="L4486" t="s">
        <v>15165</v>
      </c>
      <c r="M4486" t="s">
        <v>15163</v>
      </c>
      <c r="N4486" t="s">
        <v>15165</v>
      </c>
    </row>
    <row r="4487" spans="1:14" x14ac:dyDescent="0.25">
      <c r="A4487" s="3">
        <v>4484</v>
      </c>
      <c r="B4487" t="s">
        <v>2578</v>
      </c>
      <c r="C4487" t="s">
        <v>2579</v>
      </c>
      <c r="D4487" t="s">
        <v>2580</v>
      </c>
      <c r="E4487" t="s">
        <v>12</v>
      </c>
      <c r="F4487" t="s">
        <v>2581</v>
      </c>
      <c r="G4487" s="1">
        <v>44230</v>
      </c>
      <c r="H4487" s="1">
        <v>44250</v>
      </c>
      <c r="I4487" s="1">
        <v>44979</v>
      </c>
      <c r="J4487" s="966" t="s">
        <v>15160</v>
      </c>
      <c r="K4487" t="s">
        <v>15161</v>
      </c>
      <c r="L4487" t="s">
        <v>15162</v>
      </c>
      <c r="M4487" t="s">
        <v>15160</v>
      </c>
      <c r="N4487" t="s">
        <v>15162</v>
      </c>
    </row>
    <row r="4488" spans="1:14" x14ac:dyDescent="0.25">
      <c r="A4488" s="3">
        <v>4485</v>
      </c>
      <c r="B4488" t="s">
        <v>2578</v>
      </c>
      <c r="C4488" t="s">
        <v>2579</v>
      </c>
      <c r="D4488" t="s">
        <v>2580</v>
      </c>
      <c r="E4488" t="s">
        <v>12</v>
      </c>
      <c r="F4488" t="s">
        <v>2581</v>
      </c>
      <c r="G4488" s="1">
        <v>44230</v>
      </c>
      <c r="H4488" s="1">
        <v>44250</v>
      </c>
      <c r="I4488" s="1">
        <v>44979</v>
      </c>
      <c r="J4488" s="966" t="s">
        <v>15160</v>
      </c>
      <c r="K4488" t="s">
        <v>15161</v>
      </c>
      <c r="L4488" t="s">
        <v>15162</v>
      </c>
      <c r="M4488" t="s">
        <v>15160</v>
      </c>
      <c r="N4488" t="s">
        <v>15162</v>
      </c>
    </row>
    <row r="4489" spans="1:14" x14ac:dyDescent="0.25">
      <c r="A4489" s="3">
        <v>4486</v>
      </c>
      <c r="B4489" t="s">
        <v>2578</v>
      </c>
      <c r="C4489" t="s">
        <v>2579</v>
      </c>
      <c r="D4489" t="s">
        <v>2580</v>
      </c>
      <c r="E4489" t="s">
        <v>12</v>
      </c>
      <c r="F4489" t="s">
        <v>2581</v>
      </c>
      <c r="G4489" s="1">
        <v>44230</v>
      </c>
      <c r="H4489" s="1">
        <v>44250</v>
      </c>
      <c r="I4489" s="1">
        <v>44979</v>
      </c>
      <c r="J4489" s="966" t="s">
        <v>15157</v>
      </c>
      <c r="K4489" t="s">
        <v>15158</v>
      </c>
      <c r="L4489" t="s">
        <v>15159</v>
      </c>
      <c r="M4489" t="s">
        <v>15157</v>
      </c>
      <c r="N4489" t="s">
        <v>15159</v>
      </c>
    </row>
    <row r="4490" spans="1:14" x14ac:dyDescent="0.25">
      <c r="A4490" s="3">
        <v>4487</v>
      </c>
      <c r="B4490" t="s">
        <v>2578</v>
      </c>
      <c r="C4490" t="s">
        <v>2579</v>
      </c>
      <c r="D4490" t="s">
        <v>2580</v>
      </c>
      <c r="E4490" t="s">
        <v>12</v>
      </c>
      <c r="F4490" t="s">
        <v>2581</v>
      </c>
      <c r="G4490" s="1">
        <v>44230</v>
      </c>
      <c r="H4490" s="1">
        <v>44250</v>
      </c>
      <c r="I4490" s="1">
        <v>44979</v>
      </c>
      <c r="J4490" s="966" t="s">
        <v>15157</v>
      </c>
      <c r="K4490" t="s">
        <v>15158</v>
      </c>
      <c r="L4490" t="s">
        <v>15159</v>
      </c>
      <c r="M4490" t="s">
        <v>15157</v>
      </c>
      <c r="N4490" t="s">
        <v>15159</v>
      </c>
    </row>
    <row r="4491" spans="1:14" x14ac:dyDescent="0.25">
      <c r="A4491" s="3">
        <v>4488</v>
      </c>
      <c r="B4491" t="s">
        <v>2578</v>
      </c>
      <c r="C4491" t="s">
        <v>2579</v>
      </c>
      <c r="D4491" t="s">
        <v>2580</v>
      </c>
      <c r="E4491" t="s">
        <v>12</v>
      </c>
      <c r="F4491" t="s">
        <v>2581</v>
      </c>
      <c r="G4491" s="1">
        <v>44230</v>
      </c>
      <c r="H4491" s="1">
        <v>44250</v>
      </c>
      <c r="I4491" s="1">
        <v>44979</v>
      </c>
      <c r="J4491" s="966" t="s">
        <v>15154</v>
      </c>
      <c r="K4491" t="s">
        <v>15155</v>
      </c>
      <c r="L4491" t="s">
        <v>15156</v>
      </c>
      <c r="M4491" t="s">
        <v>15154</v>
      </c>
      <c r="N4491" t="s">
        <v>15156</v>
      </c>
    </row>
    <row r="4492" spans="1:14" x14ac:dyDescent="0.25">
      <c r="A4492" s="3">
        <v>4489</v>
      </c>
      <c r="B4492" t="s">
        <v>2578</v>
      </c>
      <c r="C4492" t="s">
        <v>2579</v>
      </c>
      <c r="D4492" t="s">
        <v>2580</v>
      </c>
      <c r="E4492" t="s">
        <v>12</v>
      </c>
      <c r="F4492" t="s">
        <v>2581</v>
      </c>
      <c r="G4492" s="1">
        <v>44230</v>
      </c>
      <c r="H4492" s="1">
        <v>44250</v>
      </c>
      <c r="I4492" s="1">
        <v>44979</v>
      </c>
      <c r="J4492" s="966" t="s">
        <v>15154</v>
      </c>
      <c r="K4492" t="s">
        <v>15155</v>
      </c>
      <c r="L4492" t="s">
        <v>15156</v>
      </c>
      <c r="M4492" t="s">
        <v>15154</v>
      </c>
      <c r="N4492" t="s">
        <v>15156</v>
      </c>
    </row>
    <row r="4493" spans="1:14" x14ac:dyDescent="0.25">
      <c r="A4493" s="3">
        <v>4490</v>
      </c>
      <c r="B4493" t="s">
        <v>2578</v>
      </c>
      <c r="C4493" t="s">
        <v>2579</v>
      </c>
      <c r="D4493" t="s">
        <v>2580</v>
      </c>
      <c r="E4493" t="s">
        <v>12</v>
      </c>
      <c r="F4493" t="s">
        <v>2581</v>
      </c>
      <c r="G4493" s="1">
        <v>44230</v>
      </c>
      <c r="H4493" s="1">
        <v>44250</v>
      </c>
      <c r="I4493" s="1">
        <v>44979</v>
      </c>
      <c r="J4493" s="966" t="s">
        <v>15151</v>
      </c>
      <c r="K4493" t="s">
        <v>15152</v>
      </c>
      <c r="L4493" t="s">
        <v>15153</v>
      </c>
      <c r="M4493" t="s">
        <v>15151</v>
      </c>
      <c r="N4493" t="s">
        <v>15153</v>
      </c>
    </row>
    <row r="4494" spans="1:14" x14ac:dyDescent="0.25">
      <c r="A4494" s="3">
        <v>4491</v>
      </c>
      <c r="B4494" t="s">
        <v>2578</v>
      </c>
      <c r="C4494" t="s">
        <v>2579</v>
      </c>
      <c r="D4494" t="s">
        <v>2580</v>
      </c>
      <c r="E4494" t="s">
        <v>12</v>
      </c>
      <c r="F4494" t="s">
        <v>2581</v>
      </c>
      <c r="G4494" s="1">
        <v>44230</v>
      </c>
      <c r="H4494" s="1">
        <v>44250</v>
      </c>
      <c r="I4494" s="1">
        <v>44979</v>
      </c>
      <c r="J4494" s="966" t="s">
        <v>15151</v>
      </c>
      <c r="K4494" t="s">
        <v>15152</v>
      </c>
      <c r="L4494" t="s">
        <v>15153</v>
      </c>
      <c r="M4494" t="s">
        <v>15151</v>
      </c>
      <c r="N4494" t="s">
        <v>15153</v>
      </c>
    </row>
    <row r="4495" spans="1:14" x14ac:dyDescent="0.25">
      <c r="A4495" s="3">
        <v>4492</v>
      </c>
      <c r="B4495" t="s">
        <v>2578</v>
      </c>
      <c r="C4495" t="s">
        <v>2579</v>
      </c>
      <c r="D4495" t="s">
        <v>2580</v>
      </c>
      <c r="E4495" t="s">
        <v>12</v>
      </c>
      <c r="F4495" t="s">
        <v>2581</v>
      </c>
      <c r="G4495" s="1">
        <v>44230</v>
      </c>
      <c r="H4495" s="1">
        <v>44250</v>
      </c>
      <c r="I4495" s="1">
        <v>44979</v>
      </c>
      <c r="J4495" s="966" t="s">
        <v>15148</v>
      </c>
      <c r="K4495" t="s">
        <v>15149</v>
      </c>
      <c r="L4495" t="s">
        <v>15150</v>
      </c>
      <c r="M4495" t="s">
        <v>15148</v>
      </c>
      <c r="N4495" t="s">
        <v>15150</v>
      </c>
    </row>
    <row r="4496" spans="1:14" x14ac:dyDescent="0.25">
      <c r="A4496" s="3">
        <v>4493</v>
      </c>
      <c r="B4496" t="s">
        <v>2578</v>
      </c>
      <c r="C4496" t="s">
        <v>2579</v>
      </c>
      <c r="D4496" t="s">
        <v>2580</v>
      </c>
      <c r="E4496" t="s">
        <v>12</v>
      </c>
      <c r="F4496" t="s">
        <v>2581</v>
      </c>
      <c r="G4496" s="1">
        <v>44230</v>
      </c>
      <c r="H4496" s="1">
        <v>44250</v>
      </c>
      <c r="I4496" s="1">
        <v>44979</v>
      </c>
      <c r="J4496" s="966" t="s">
        <v>15148</v>
      </c>
      <c r="K4496" t="s">
        <v>15149</v>
      </c>
      <c r="L4496" t="s">
        <v>15150</v>
      </c>
      <c r="M4496" t="s">
        <v>15148</v>
      </c>
      <c r="N4496" t="s">
        <v>15150</v>
      </c>
    </row>
    <row r="4497" spans="1:14" x14ac:dyDescent="0.25">
      <c r="A4497" s="3">
        <v>4494</v>
      </c>
      <c r="B4497" t="s">
        <v>2578</v>
      </c>
      <c r="C4497" t="s">
        <v>2579</v>
      </c>
      <c r="D4497" t="s">
        <v>2580</v>
      </c>
      <c r="E4497" t="s">
        <v>12</v>
      </c>
      <c r="F4497" t="s">
        <v>2581</v>
      </c>
      <c r="G4497" s="1">
        <v>44230</v>
      </c>
      <c r="H4497" s="1">
        <v>44250</v>
      </c>
      <c r="I4497" s="1">
        <v>44979</v>
      </c>
      <c r="J4497" s="966" t="s">
        <v>15145</v>
      </c>
      <c r="K4497" t="s">
        <v>15146</v>
      </c>
      <c r="L4497" t="s">
        <v>15147</v>
      </c>
      <c r="M4497" t="s">
        <v>15145</v>
      </c>
      <c r="N4497" t="s">
        <v>15147</v>
      </c>
    </row>
    <row r="4498" spans="1:14" x14ac:dyDescent="0.25">
      <c r="A4498" s="3">
        <v>4495</v>
      </c>
      <c r="B4498" t="s">
        <v>2578</v>
      </c>
      <c r="C4498" t="s">
        <v>2579</v>
      </c>
      <c r="D4498" t="s">
        <v>2580</v>
      </c>
      <c r="E4498" t="s">
        <v>12</v>
      </c>
      <c r="F4498" t="s">
        <v>2581</v>
      </c>
      <c r="G4498" s="1">
        <v>44230</v>
      </c>
      <c r="H4498" s="1">
        <v>44250</v>
      </c>
      <c r="I4498" s="1">
        <v>44979</v>
      </c>
      <c r="J4498" s="966" t="s">
        <v>15145</v>
      </c>
      <c r="K4498" t="s">
        <v>15146</v>
      </c>
      <c r="L4498" t="s">
        <v>15147</v>
      </c>
      <c r="M4498" t="s">
        <v>15145</v>
      </c>
      <c r="N4498" t="s">
        <v>15147</v>
      </c>
    </row>
    <row r="4499" spans="1:14" x14ac:dyDescent="0.25">
      <c r="A4499" s="3">
        <v>4496</v>
      </c>
      <c r="B4499" t="s">
        <v>2578</v>
      </c>
      <c r="C4499" t="s">
        <v>2579</v>
      </c>
      <c r="D4499" t="s">
        <v>2580</v>
      </c>
      <c r="E4499" t="s">
        <v>12</v>
      </c>
      <c r="F4499" t="s">
        <v>2581</v>
      </c>
      <c r="G4499" s="1">
        <v>44230</v>
      </c>
      <c r="H4499" s="1">
        <v>44250</v>
      </c>
      <c r="I4499" s="1">
        <v>44979</v>
      </c>
      <c r="J4499" s="966" t="s">
        <v>15142</v>
      </c>
      <c r="K4499" t="s">
        <v>15143</v>
      </c>
      <c r="L4499" t="s">
        <v>15144</v>
      </c>
      <c r="M4499" t="s">
        <v>15142</v>
      </c>
      <c r="N4499" t="s">
        <v>15144</v>
      </c>
    </row>
    <row r="4500" spans="1:14" x14ac:dyDescent="0.25">
      <c r="A4500" s="3">
        <v>4497</v>
      </c>
      <c r="B4500" t="s">
        <v>2578</v>
      </c>
      <c r="C4500" t="s">
        <v>2579</v>
      </c>
      <c r="D4500" t="s">
        <v>2580</v>
      </c>
      <c r="E4500" t="s">
        <v>12</v>
      </c>
      <c r="F4500" t="s">
        <v>2581</v>
      </c>
      <c r="G4500" s="1">
        <v>44230</v>
      </c>
      <c r="H4500" s="1">
        <v>44250</v>
      </c>
      <c r="I4500" s="1">
        <v>44979</v>
      </c>
      <c r="J4500" s="966" t="s">
        <v>15142</v>
      </c>
      <c r="K4500" t="s">
        <v>15143</v>
      </c>
      <c r="L4500" t="s">
        <v>15144</v>
      </c>
      <c r="M4500" t="s">
        <v>15142</v>
      </c>
      <c r="N4500" t="s">
        <v>15144</v>
      </c>
    </row>
    <row r="4501" spans="1:14" x14ac:dyDescent="0.25">
      <c r="A4501" s="3">
        <v>4498</v>
      </c>
      <c r="B4501" t="s">
        <v>2578</v>
      </c>
      <c r="C4501" t="s">
        <v>2579</v>
      </c>
      <c r="D4501" t="s">
        <v>2580</v>
      </c>
      <c r="E4501" t="s">
        <v>12</v>
      </c>
      <c r="F4501" t="s">
        <v>2581</v>
      </c>
      <c r="G4501" s="1">
        <v>44230</v>
      </c>
      <c r="H4501" s="1">
        <v>44250</v>
      </c>
      <c r="I4501" s="1">
        <v>44979</v>
      </c>
      <c r="J4501" s="966" t="s">
        <v>15139</v>
      </c>
      <c r="K4501" t="s">
        <v>15140</v>
      </c>
      <c r="L4501" t="s">
        <v>15141</v>
      </c>
      <c r="M4501" t="s">
        <v>15139</v>
      </c>
      <c r="N4501" t="s">
        <v>15141</v>
      </c>
    </row>
    <row r="4502" spans="1:14" x14ac:dyDescent="0.25">
      <c r="A4502" s="3">
        <v>4499</v>
      </c>
      <c r="B4502" t="s">
        <v>2578</v>
      </c>
      <c r="C4502" t="s">
        <v>2579</v>
      </c>
      <c r="D4502" t="s">
        <v>2580</v>
      </c>
      <c r="E4502" t="s">
        <v>12</v>
      </c>
      <c r="F4502" t="s">
        <v>2581</v>
      </c>
      <c r="G4502" s="1">
        <v>44230</v>
      </c>
      <c r="H4502" s="1">
        <v>44250</v>
      </c>
      <c r="I4502" s="1">
        <v>44979</v>
      </c>
      <c r="J4502" s="966" t="s">
        <v>15139</v>
      </c>
      <c r="K4502" t="s">
        <v>15140</v>
      </c>
      <c r="L4502" t="s">
        <v>15141</v>
      </c>
      <c r="M4502" t="s">
        <v>15139</v>
      </c>
      <c r="N4502" t="s">
        <v>15141</v>
      </c>
    </row>
    <row r="4503" spans="1:14" x14ac:dyDescent="0.25">
      <c r="A4503" s="3">
        <v>4500</v>
      </c>
      <c r="B4503" t="s">
        <v>2578</v>
      </c>
      <c r="C4503" t="s">
        <v>2579</v>
      </c>
      <c r="D4503" t="s">
        <v>2580</v>
      </c>
      <c r="E4503" t="s">
        <v>12</v>
      </c>
      <c r="F4503" t="s">
        <v>2581</v>
      </c>
      <c r="G4503" s="1">
        <v>44230</v>
      </c>
      <c r="H4503" s="1">
        <v>44250</v>
      </c>
      <c r="I4503" s="1">
        <v>44979</v>
      </c>
      <c r="J4503" s="966" t="s">
        <v>15136</v>
      </c>
      <c r="K4503" t="s">
        <v>15137</v>
      </c>
      <c r="L4503" t="s">
        <v>15138</v>
      </c>
      <c r="M4503" t="s">
        <v>15136</v>
      </c>
      <c r="N4503" t="s">
        <v>15138</v>
      </c>
    </row>
    <row r="4504" spans="1:14" x14ac:dyDescent="0.25">
      <c r="A4504" s="3">
        <v>4501</v>
      </c>
      <c r="B4504" t="s">
        <v>2578</v>
      </c>
      <c r="C4504" t="s">
        <v>2579</v>
      </c>
      <c r="D4504" t="s">
        <v>2580</v>
      </c>
      <c r="E4504" t="s">
        <v>12</v>
      </c>
      <c r="F4504" t="s">
        <v>2581</v>
      </c>
      <c r="G4504" s="1">
        <v>44230</v>
      </c>
      <c r="H4504" s="1">
        <v>44250</v>
      </c>
      <c r="I4504" s="1">
        <v>44979</v>
      </c>
      <c r="J4504" s="966" t="s">
        <v>15136</v>
      </c>
      <c r="K4504" t="s">
        <v>15137</v>
      </c>
      <c r="L4504" t="s">
        <v>15138</v>
      </c>
      <c r="M4504" t="s">
        <v>15136</v>
      </c>
      <c r="N4504" t="s">
        <v>15138</v>
      </c>
    </row>
    <row r="4505" spans="1:14" x14ac:dyDescent="0.25">
      <c r="A4505" s="3">
        <v>4502</v>
      </c>
      <c r="B4505" t="s">
        <v>2578</v>
      </c>
      <c r="C4505" t="s">
        <v>2579</v>
      </c>
      <c r="D4505" t="s">
        <v>2580</v>
      </c>
      <c r="E4505" t="s">
        <v>12</v>
      </c>
      <c r="F4505" t="s">
        <v>2581</v>
      </c>
      <c r="G4505" s="1">
        <v>44230</v>
      </c>
      <c r="H4505" s="1">
        <v>44250</v>
      </c>
      <c r="I4505" s="1">
        <v>44979</v>
      </c>
      <c r="J4505" s="966" t="s">
        <v>15133</v>
      </c>
      <c r="K4505" t="s">
        <v>15134</v>
      </c>
      <c r="L4505" t="s">
        <v>15135</v>
      </c>
      <c r="M4505" t="s">
        <v>15133</v>
      </c>
      <c r="N4505" t="s">
        <v>15135</v>
      </c>
    </row>
    <row r="4506" spans="1:14" x14ac:dyDescent="0.25">
      <c r="A4506" s="3">
        <v>4503</v>
      </c>
      <c r="B4506" t="s">
        <v>2578</v>
      </c>
      <c r="C4506" t="s">
        <v>2579</v>
      </c>
      <c r="D4506" t="s">
        <v>2580</v>
      </c>
      <c r="E4506" t="s">
        <v>12</v>
      </c>
      <c r="F4506" t="s">
        <v>2581</v>
      </c>
      <c r="G4506" s="1">
        <v>44230</v>
      </c>
      <c r="H4506" s="1">
        <v>44250</v>
      </c>
      <c r="I4506" s="1">
        <v>44979</v>
      </c>
      <c r="J4506" s="966" t="s">
        <v>15133</v>
      </c>
      <c r="K4506" t="s">
        <v>15134</v>
      </c>
      <c r="L4506" t="s">
        <v>15135</v>
      </c>
      <c r="M4506" t="s">
        <v>15133</v>
      </c>
      <c r="N4506" t="s">
        <v>15135</v>
      </c>
    </row>
    <row r="4507" spans="1:14" x14ac:dyDescent="0.25">
      <c r="A4507" s="3">
        <v>4504</v>
      </c>
      <c r="B4507" t="s">
        <v>3100</v>
      </c>
      <c r="C4507" t="s">
        <v>3101</v>
      </c>
      <c r="D4507" t="s">
        <v>3102</v>
      </c>
      <c r="E4507" t="s">
        <v>12</v>
      </c>
      <c r="F4507" t="s">
        <v>3103</v>
      </c>
      <c r="G4507" s="1">
        <v>44249</v>
      </c>
      <c r="H4507" s="1">
        <v>44251</v>
      </c>
      <c r="I4507" s="1">
        <v>45345</v>
      </c>
      <c r="J4507" s="966" t="s">
        <v>5318</v>
      </c>
      <c r="K4507" t="s">
        <v>5320</v>
      </c>
      <c r="L4507" t="s">
        <v>5319</v>
      </c>
      <c r="M4507" t="s">
        <v>5318</v>
      </c>
      <c r="N4507" t="s">
        <v>5319</v>
      </c>
    </row>
    <row r="4508" spans="1:14" x14ac:dyDescent="0.25">
      <c r="A4508" s="3">
        <v>4505</v>
      </c>
      <c r="B4508" t="s">
        <v>2673</v>
      </c>
      <c r="C4508" t="s">
        <v>2674</v>
      </c>
      <c r="D4508" t="s">
        <v>2675</v>
      </c>
      <c r="E4508" t="s">
        <v>12</v>
      </c>
      <c r="F4508" t="s">
        <v>2676</v>
      </c>
      <c r="G4508" s="1">
        <v>44179</v>
      </c>
      <c r="H4508" s="1">
        <v>44259</v>
      </c>
      <c r="I4508" s="1">
        <v>45354</v>
      </c>
      <c r="J4508" s="966" t="s">
        <v>5022</v>
      </c>
      <c r="K4508" t="s">
        <v>5024</v>
      </c>
      <c r="L4508" t="s">
        <v>5023</v>
      </c>
      <c r="M4508" t="s">
        <v>5022</v>
      </c>
      <c r="N4508" t="s">
        <v>5023</v>
      </c>
    </row>
    <row r="4509" spans="1:14" x14ac:dyDescent="0.25">
      <c r="A4509" s="3">
        <v>4506</v>
      </c>
      <c r="B4509" t="s">
        <v>2959</v>
      </c>
      <c r="C4509" t="s">
        <v>2960</v>
      </c>
      <c r="D4509" t="s">
        <v>2961</v>
      </c>
      <c r="E4509" t="s">
        <v>12</v>
      </c>
      <c r="F4509" t="s">
        <v>2962</v>
      </c>
      <c r="G4509" s="1">
        <v>44231</v>
      </c>
      <c r="H4509" s="1">
        <v>44257</v>
      </c>
      <c r="I4509" s="1">
        <v>44621</v>
      </c>
      <c r="J4509" s="966" t="s">
        <v>17014</v>
      </c>
      <c r="K4509" t="s">
        <v>17015</v>
      </c>
      <c r="L4509" t="s">
        <v>17016</v>
      </c>
      <c r="M4509" t="s">
        <v>17014</v>
      </c>
      <c r="N4509" t="s">
        <v>17016</v>
      </c>
    </row>
    <row r="4510" spans="1:14" x14ac:dyDescent="0.25">
      <c r="A4510" s="3">
        <v>4507</v>
      </c>
      <c r="B4510" t="s">
        <v>2959</v>
      </c>
      <c r="C4510" t="s">
        <v>2960</v>
      </c>
      <c r="D4510" t="s">
        <v>2961</v>
      </c>
      <c r="E4510" t="s">
        <v>12</v>
      </c>
      <c r="F4510" t="s">
        <v>2962</v>
      </c>
      <c r="G4510" s="1">
        <v>44231</v>
      </c>
      <c r="H4510" s="1">
        <v>44257</v>
      </c>
      <c r="I4510" s="1">
        <v>44621</v>
      </c>
      <c r="J4510" s="966" t="s">
        <v>17014</v>
      </c>
      <c r="K4510" t="s">
        <v>17015</v>
      </c>
      <c r="L4510" t="s">
        <v>17016</v>
      </c>
      <c r="M4510" t="s">
        <v>17014</v>
      </c>
      <c r="N4510" t="s">
        <v>17016</v>
      </c>
    </row>
    <row r="4511" spans="1:14" x14ac:dyDescent="0.25">
      <c r="A4511" s="3">
        <v>4508</v>
      </c>
      <c r="B4511" t="s">
        <v>2959</v>
      </c>
      <c r="C4511" t="s">
        <v>2960</v>
      </c>
      <c r="D4511" t="s">
        <v>2961</v>
      </c>
      <c r="E4511" t="s">
        <v>12</v>
      </c>
      <c r="F4511" t="s">
        <v>2962</v>
      </c>
      <c r="G4511" s="1">
        <v>44231</v>
      </c>
      <c r="H4511" s="1">
        <v>44257</v>
      </c>
      <c r="I4511" s="1">
        <v>44621</v>
      </c>
      <c r="J4511" s="966" t="s">
        <v>17014</v>
      </c>
      <c r="K4511" t="s">
        <v>17015</v>
      </c>
      <c r="L4511" t="s">
        <v>17016</v>
      </c>
      <c r="M4511" t="s">
        <v>17014</v>
      </c>
      <c r="N4511" t="s">
        <v>17016</v>
      </c>
    </row>
    <row r="4512" spans="1:14" x14ac:dyDescent="0.25">
      <c r="A4512" s="3">
        <v>4509</v>
      </c>
      <c r="B4512" t="s">
        <v>2268</v>
      </c>
      <c r="C4512" t="s">
        <v>2269</v>
      </c>
      <c r="D4512" t="s">
        <v>2270</v>
      </c>
      <c r="E4512" t="s">
        <v>12</v>
      </c>
      <c r="F4512" t="s">
        <v>3066</v>
      </c>
      <c r="G4512" s="1">
        <v>44249</v>
      </c>
      <c r="H4512" s="1">
        <v>44265</v>
      </c>
      <c r="I4512" s="1">
        <v>46090</v>
      </c>
      <c r="J4512" s="966" t="s">
        <v>22334</v>
      </c>
      <c r="K4512" t="s">
        <v>22335</v>
      </c>
      <c r="L4512" t="s">
        <v>22336</v>
      </c>
      <c r="M4512" t="s">
        <v>22334</v>
      </c>
      <c r="N4512" t="s">
        <v>22336</v>
      </c>
    </row>
    <row r="4513" spans="1:14" x14ac:dyDescent="0.25">
      <c r="A4513" s="3">
        <v>4510</v>
      </c>
      <c r="B4513" t="s">
        <v>2268</v>
      </c>
      <c r="C4513" t="s">
        <v>2269</v>
      </c>
      <c r="D4513" t="s">
        <v>2270</v>
      </c>
      <c r="E4513" t="s">
        <v>12</v>
      </c>
      <c r="F4513" t="s">
        <v>3066</v>
      </c>
      <c r="G4513" s="1">
        <v>44249</v>
      </c>
      <c r="H4513" s="1">
        <v>44265</v>
      </c>
      <c r="I4513" s="1">
        <v>46090</v>
      </c>
      <c r="J4513" s="966" t="s">
        <v>22337</v>
      </c>
      <c r="K4513" t="s">
        <v>22338</v>
      </c>
      <c r="L4513" t="s">
        <v>22339</v>
      </c>
      <c r="M4513" t="s">
        <v>22337</v>
      </c>
      <c r="N4513" t="s">
        <v>22339</v>
      </c>
    </row>
    <row r="4514" spans="1:14" x14ac:dyDescent="0.25">
      <c r="A4514" s="3">
        <v>4511</v>
      </c>
      <c r="B4514" t="s">
        <v>2268</v>
      </c>
      <c r="C4514" t="s">
        <v>2269</v>
      </c>
      <c r="D4514" t="s">
        <v>2270</v>
      </c>
      <c r="E4514" t="s">
        <v>12</v>
      </c>
      <c r="F4514" t="s">
        <v>3066</v>
      </c>
      <c r="G4514" s="1">
        <v>44249</v>
      </c>
      <c r="H4514" s="1">
        <v>44265</v>
      </c>
      <c r="I4514" s="1">
        <v>46090</v>
      </c>
      <c r="J4514" s="966" t="s">
        <v>22340</v>
      </c>
      <c r="K4514" t="s">
        <v>22341</v>
      </c>
      <c r="L4514" t="s">
        <v>22342</v>
      </c>
      <c r="M4514" t="s">
        <v>22340</v>
      </c>
      <c r="N4514" t="s">
        <v>22342</v>
      </c>
    </row>
    <row r="4515" spans="1:14" x14ac:dyDescent="0.25">
      <c r="A4515" s="3">
        <v>4512</v>
      </c>
      <c r="B4515" t="s">
        <v>2983</v>
      </c>
      <c r="C4515" t="s">
        <v>2984</v>
      </c>
      <c r="D4515" t="s">
        <v>2985</v>
      </c>
      <c r="E4515" t="s">
        <v>12</v>
      </c>
      <c r="F4515" t="s">
        <v>2986</v>
      </c>
      <c r="G4515" s="1">
        <v>44237</v>
      </c>
      <c r="H4515" s="1">
        <v>44257</v>
      </c>
      <c r="I4515" s="1">
        <v>45352</v>
      </c>
      <c r="J4515" s="966" t="s">
        <v>5556</v>
      </c>
      <c r="K4515" t="s">
        <v>5558</v>
      </c>
      <c r="L4515" t="s">
        <v>5557</v>
      </c>
      <c r="M4515" t="s">
        <v>5556</v>
      </c>
      <c r="N4515" t="s">
        <v>5557</v>
      </c>
    </row>
    <row r="4516" spans="1:14" x14ac:dyDescent="0.25">
      <c r="A4516" s="3">
        <v>4513</v>
      </c>
      <c r="B4516" t="s">
        <v>2983</v>
      </c>
      <c r="C4516" t="s">
        <v>2984</v>
      </c>
      <c r="D4516" t="s">
        <v>2985</v>
      </c>
      <c r="E4516" t="s">
        <v>12</v>
      </c>
      <c r="F4516" t="s">
        <v>2986</v>
      </c>
      <c r="G4516" s="1">
        <v>44237</v>
      </c>
      <c r="H4516" s="1">
        <v>44257</v>
      </c>
      <c r="I4516" s="1">
        <v>45352</v>
      </c>
      <c r="J4516" s="966" t="s">
        <v>5564</v>
      </c>
      <c r="K4516" t="s">
        <v>5566</v>
      </c>
      <c r="L4516" t="s">
        <v>5565</v>
      </c>
      <c r="M4516" t="s">
        <v>5564</v>
      </c>
      <c r="N4516" t="s">
        <v>5565</v>
      </c>
    </row>
    <row r="4517" spans="1:14" x14ac:dyDescent="0.25">
      <c r="A4517" s="3">
        <v>4514</v>
      </c>
      <c r="B4517" t="s">
        <v>3104</v>
      </c>
      <c r="C4517" t="s">
        <v>3105</v>
      </c>
      <c r="D4517" t="s">
        <v>3106</v>
      </c>
      <c r="E4517" t="s">
        <v>12</v>
      </c>
      <c r="F4517" t="s">
        <v>3107</v>
      </c>
      <c r="G4517" s="1">
        <v>44256</v>
      </c>
      <c r="H4517" s="1">
        <v>44261</v>
      </c>
      <c r="I4517" s="1">
        <v>44625</v>
      </c>
      <c r="J4517" s="966" t="s">
        <v>6667</v>
      </c>
      <c r="K4517" t="s">
        <v>6669</v>
      </c>
      <c r="L4517" t="s">
        <v>6668</v>
      </c>
      <c r="M4517" t="s">
        <v>6667</v>
      </c>
      <c r="N4517" t="s">
        <v>6668</v>
      </c>
    </row>
    <row r="4518" spans="1:14" x14ac:dyDescent="0.25">
      <c r="A4518" s="3">
        <v>4515</v>
      </c>
      <c r="B4518" t="s">
        <v>3104</v>
      </c>
      <c r="C4518" t="s">
        <v>3105</v>
      </c>
      <c r="D4518" t="s">
        <v>3106</v>
      </c>
      <c r="E4518" t="s">
        <v>12</v>
      </c>
      <c r="F4518" t="s">
        <v>3107</v>
      </c>
      <c r="G4518" s="1">
        <v>44256</v>
      </c>
      <c r="H4518" s="1">
        <v>44261</v>
      </c>
      <c r="I4518" s="1">
        <v>44625</v>
      </c>
      <c r="J4518" s="966" t="s">
        <v>6667</v>
      </c>
      <c r="K4518" t="s">
        <v>6669</v>
      </c>
      <c r="L4518" t="s">
        <v>6668</v>
      </c>
      <c r="M4518" t="s">
        <v>6667</v>
      </c>
      <c r="N4518" t="s">
        <v>6668</v>
      </c>
    </row>
    <row r="4519" spans="1:14" x14ac:dyDescent="0.25">
      <c r="A4519" s="3">
        <v>4516</v>
      </c>
      <c r="B4519" t="s">
        <v>3080</v>
      </c>
      <c r="C4519" t="s">
        <v>3081</v>
      </c>
      <c r="D4519" t="s">
        <v>3082</v>
      </c>
      <c r="E4519" t="s">
        <v>12</v>
      </c>
      <c r="F4519" t="s">
        <v>3083</v>
      </c>
      <c r="G4519" s="1">
        <v>44253</v>
      </c>
      <c r="H4519" s="1">
        <v>44264</v>
      </c>
      <c r="I4519" s="1">
        <v>45359</v>
      </c>
      <c r="J4519" s="966" t="s">
        <v>9553</v>
      </c>
      <c r="K4519" t="s">
        <v>9555</v>
      </c>
      <c r="L4519" t="s">
        <v>9554</v>
      </c>
      <c r="M4519" t="s">
        <v>9553</v>
      </c>
      <c r="N4519" t="s">
        <v>9554</v>
      </c>
    </row>
    <row r="4520" spans="1:14" x14ac:dyDescent="0.25">
      <c r="A4520" s="3">
        <v>4517</v>
      </c>
      <c r="B4520" t="s">
        <v>3088</v>
      </c>
      <c r="C4520" t="s">
        <v>3089</v>
      </c>
      <c r="D4520" t="s">
        <v>3090</v>
      </c>
      <c r="E4520" t="s">
        <v>12</v>
      </c>
      <c r="F4520" t="s">
        <v>3091</v>
      </c>
      <c r="G4520" s="1">
        <v>44256</v>
      </c>
      <c r="H4520" s="1">
        <v>44262</v>
      </c>
      <c r="I4520" s="1">
        <v>44626</v>
      </c>
      <c r="J4520" s="966" t="s">
        <v>6659</v>
      </c>
      <c r="K4520" t="s">
        <v>6661</v>
      </c>
      <c r="L4520" t="s">
        <v>6660</v>
      </c>
      <c r="M4520" t="s">
        <v>6659</v>
      </c>
      <c r="N4520" t="s">
        <v>6660</v>
      </c>
    </row>
    <row r="4521" spans="1:14" x14ac:dyDescent="0.25">
      <c r="A4521" s="3">
        <v>4518</v>
      </c>
      <c r="B4521" t="s">
        <v>3088</v>
      </c>
      <c r="C4521" t="s">
        <v>3089</v>
      </c>
      <c r="D4521" t="s">
        <v>3090</v>
      </c>
      <c r="E4521" t="s">
        <v>12</v>
      </c>
      <c r="F4521" t="s">
        <v>3091</v>
      </c>
      <c r="G4521" s="1">
        <v>44256</v>
      </c>
      <c r="H4521" s="1">
        <v>44262</v>
      </c>
      <c r="I4521" s="1">
        <v>44626</v>
      </c>
      <c r="J4521" s="966" t="s">
        <v>6659</v>
      </c>
      <c r="K4521" t="s">
        <v>6661</v>
      </c>
      <c r="L4521" t="s">
        <v>6660</v>
      </c>
      <c r="M4521" t="s">
        <v>6659</v>
      </c>
      <c r="N4521" t="s">
        <v>6660</v>
      </c>
    </row>
    <row r="4522" spans="1:14" x14ac:dyDescent="0.25">
      <c r="A4522" s="3">
        <v>4519</v>
      </c>
      <c r="B4522" t="s">
        <v>3017</v>
      </c>
      <c r="C4522" t="s">
        <v>3018</v>
      </c>
      <c r="D4522" t="s">
        <v>3019</v>
      </c>
      <c r="E4522" t="s">
        <v>12</v>
      </c>
      <c r="F4522" t="s">
        <v>3020</v>
      </c>
      <c r="G4522" s="1">
        <v>44244</v>
      </c>
      <c r="H4522" s="1">
        <v>44252</v>
      </c>
      <c r="I4522" s="1">
        <v>45346</v>
      </c>
      <c r="J4522" s="966" t="s">
        <v>8861</v>
      </c>
      <c r="K4522" t="s">
        <v>8863</v>
      </c>
      <c r="L4522" t="s">
        <v>8862</v>
      </c>
      <c r="M4522" t="s">
        <v>8861</v>
      </c>
      <c r="N4522" t="s">
        <v>8862</v>
      </c>
    </row>
    <row r="4523" spans="1:14" x14ac:dyDescent="0.25">
      <c r="A4523" s="3">
        <v>4520</v>
      </c>
      <c r="B4523" t="s">
        <v>3108</v>
      </c>
      <c r="C4523" t="s">
        <v>3109</v>
      </c>
      <c r="D4523" t="s">
        <v>3110</v>
      </c>
      <c r="E4523" t="s">
        <v>12</v>
      </c>
      <c r="F4523" t="s">
        <v>3111</v>
      </c>
      <c r="G4523" s="1">
        <v>44256</v>
      </c>
      <c r="H4523" s="1">
        <v>44280</v>
      </c>
      <c r="I4523" s="1">
        <v>44644</v>
      </c>
      <c r="J4523" s="966" t="s">
        <v>11694</v>
      </c>
      <c r="K4523" t="s">
        <v>11696</v>
      </c>
      <c r="L4523" t="s">
        <v>11695</v>
      </c>
      <c r="M4523" t="s">
        <v>11694</v>
      </c>
      <c r="N4523" t="s">
        <v>11695</v>
      </c>
    </row>
    <row r="4524" spans="1:14" x14ac:dyDescent="0.25">
      <c r="A4524" s="3">
        <v>4521</v>
      </c>
      <c r="B4524" t="s">
        <v>3108</v>
      </c>
      <c r="C4524" t="s">
        <v>3109</v>
      </c>
      <c r="D4524" t="s">
        <v>3110</v>
      </c>
      <c r="E4524" t="s">
        <v>12</v>
      </c>
      <c r="F4524" t="s">
        <v>3111</v>
      </c>
      <c r="G4524" s="1">
        <v>44256</v>
      </c>
      <c r="H4524" s="1">
        <v>44280</v>
      </c>
      <c r="I4524" s="1">
        <v>44644</v>
      </c>
      <c r="J4524" s="966" t="s">
        <v>11694</v>
      </c>
      <c r="K4524" t="s">
        <v>11696</v>
      </c>
      <c r="L4524" t="s">
        <v>11695</v>
      </c>
      <c r="M4524" t="s">
        <v>11694</v>
      </c>
      <c r="N4524" t="s">
        <v>11695</v>
      </c>
    </row>
    <row r="4525" spans="1:14" x14ac:dyDescent="0.25">
      <c r="A4525" s="3">
        <v>4522</v>
      </c>
      <c r="B4525" t="s">
        <v>3108</v>
      </c>
      <c r="C4525" t="s">
        <v>3109</v>
      </c>
      <c r="D4525" t="s">
        <v>3110</v>
      </c>
      <c r="E4525" t="s">
        <v>12</v>
      </c>
      <c r="F4525" t="s">
        <v>3111</v>
      </c>
      <c r="G4525" s="1">
        <v>44256</v>
      </c>
      <c r="H4525" s="1">
        <v>44280</v>
      </c>
      <c r="I4525" s="1">
        <v>44644</v>
      </c>
      <c r="J4525" s="966" t="s">
        <v>11694</v>
      </c>
      <c r="K4525" t="s">
        <v>11696</v>
      </c>
      <c r="L4525" t="s">
        <v>11695</v>
      </c>
      <c r="M4525" t="s">
        <v>11694</v>
      </c>
      <c r="N4525" t="s">
        <v>11695</v>
      </c>
    </row>
    <row r="4526" spans="1:14" x14ac:dyDescent="0.25">
      <c r="A4526" s="3">
        <v>4523</v>
      </c>
      <c r="B4526" t="s">
        <v>3108</v>
      </c>
      <c r="C4526" t="s">
        <v>3109</v>
      </c>
      <c r="D4526" t="s">
        <v>3110</v>
      </c>
      <c r="E4526" t="s">
        <v>12</v>
      </c>
      <c r="F4526" t="s">
        <v>3111</v>
      </c>
      <c r="G4526" s="1">
        <v>44256</v>
      </c>
      <c r="H4526" s="1">
        <v>44280</v>
      </c>
      <c r="I4526" s="1">
        <v>44644</v>
      </c>
      <c r="J4526" s="966" t="s">
        <v>11694</v>
      </c>
      <c r="K4526" t="s">
        <v>11696</v>
      </c>
      <c r="L4526" t="s">
        <v>11695</v>
      </c>
      <c r="M4526" t="s">
        <v>11694</v>
      </c>
      <c r="N4526" t="s">
        <v>11695</v>
      </c>
    </row>
    <row r="4527" spans="1:14" x14ac:dyDescent="0.25">
      <c r="A4527" s="3">
        <v>4524</v>
      </c>
      <c r="B4527" t="s">
        <v>3108</v>
      </c>
      <c r="C4527" t="s">
        <v>3109</v>
      </c>
      <c r="D4527" t="s">
        <v>3110</v>
      </c>
      <c r="E4527" t="s">
        <v>12</v>
      </c>
      <c r="F4527" t="s">
        <v>3111</v>
      </c>
      <c r="G4527" s="1">
        <v>44256</v>
      </c>
      <c r="H4527" s="1">
        <v>44280</v>
      </c>
      <c r="I4527" s="1">
        <v>44644</v>
      </c>
      <c r="J4527" s="966" t="s">
        <v>11694</v>
      </c>
      <c r="K4527" t="s">
        <v>11696</v>
      </c>
      <c r="L4527" t="s">
        <v>11695</v>
      </c>
      <c r="M4527" t="s">
        <v>11694</v>
      </c>
      <c r="N4527" t="s">
        <v>11695</v>
      </c>
    </row>
    <row r="4528" spans="1:14" x14ac:dyDescent="0.25">
      <c r="A4528" s="3">
        <v>4525</v>
      </c>
      <c r="B4528" t="s">
        <v>3162</v>
      </c>
      <c r="C4528" t="s">
        <v>3163</v>
      </c>
      <c r="D4528" t="s">
        <v>2723</v>
      </c>
      <c r="E4528" t="s">
        <v>12</v>
      </c>
      <c r="F4528" t="s">
        <v>3164</v>
      </c>
      <c r="G4528" s="1">
        <v>44265</v>
      </c>
      <c r="H4528" s="1">
        <v>44266</v>
      </c>
      <c r="I4528" s="1">
        <v>45726</v>
      </c>
      <c r="J4528" s="966" t="s">
        <v>8260</v>
      </c>
      <c r="K4528" t="s">
        <v>8262</v>
      </c>
      <c r="L4528" t="s">
        <v>8261</v>
      </c>
      <c r="M4528" t="s">
        <v>8260</v>
      </c>
      <c r="N4528" t="s">
        <v>8261</v>
      </c>
    </row>
    <row r="4529" spans="1:14" x14ac:dyDescent="0.25">
      <c r="A4529" s="3">
        <v>4526</v>
      </c>
      <c r="B4529" t="s">
        <v>3162</v>
      </c>
      <c r="C4529" t="s">
        <v>3163</v>
      </c>
      <c r="D4529" t="s">
        <v>2723</v>
      </c>
      <c r="E4529" t="s">
        <v>12</v>
      </c>
      <c r="F4529" t="s">
        <v>3164</v>
      </c>
      <c r="G4529" s="1">
        <v>44265</v>
      </c>
      <c r="H4529" s="1">
        <v>44266</v>
      </c>
      <c r="I4529" s="1">
        <v>45726</v>
      </c>
      <c r="J4529" s="966" t="s">
        <v>8260</v>
      </c>
      <c r="K4529" t="s">
        <v>8262</v>
      </c>
      <c r="L4529" t="s">
        <v>8261</v>
      </c>
      <c r="M4529" t="s">
        <v>8260</v>
      </c>
      <c r="N4529" t="s">
        <v>8261</v>
      </c>
    </row>
    <row r="4530" spans="1:14" x14ac:dyDescent="0.25">
      <c r="A4530" s="3">
        <v>4527</v>
      </c>
      <c r="B4530" t="s">
        <v>3159</v>
      </c>
      <c r="C4530" t="s">
        <v>3160</v>
      </c>
      <c r="D4530" t="s">
        <v>2719</v>
      </c>
      <c r="E4530" t="s">
        <v>12</v>
      </c>
      <c r="F4530" t="s">
        <v>3161</v>
      </c>
      <c r="G4530" s="1">
        <v>44263</v>
      </c>
      <c r="H4530" s="1">
        <v>44264</v>
      </c>
      <c r="I4530" s="1">
        <v>46089</v>
      </c>
      <c r="J4530" s="966" t="s">
        <v>8342</v>
      </c>
      <c r="K4530" t="s">
        <v>8344</v>
      </c>
      <c r="L4530" t="s">
        <v>8343</v>
      </c>
      <c r="M4530" t="s">
        <v>8342</v>
      </c>
      <c r="N4530" t="s">
        <v>8343</v>
      </c>
    </row>
    <row r="4531" spans="1:14" x14ac:dyDescent="0.25">
      <c r="A4531" s="3">
        <v>4528</v>
      </c>
      <c r="B4531" t="s">
        <v>3159</v>
      </c>
      <c r="C4531" t="s">
        <v>3160</v>
      </c>
      <c r="D4531" t="s">
        <v>2719</v>
      </c>
      <c r="E4531" t="s">
        <v>12</v>
      </c>
      <c r="F4531" t="s">
        <v>3161</v>
      </c>
      <c r="G4531" s="1">
        <v>44263</v>
      </c>
      <c r="H4531" s="1">
        <v>44264</v>
      </c>
      <c r="I4531" s="1">
        <v>46089</v>
      </c>
      <c r="J4531" s="966" t="s">
        <v>8342</v>
      </c>
      <c r="K4531" t="s">
        <v>8344</v>
      </c>
      <c r="L4531" t="s">
        <v>8343</v>
      </c>
      <c r="M4531" t="s">
        <v>8342</v>
      </c>
      <c r="N4531" t="s">
        <v>8343</v>
      </c>
    </row>
    <row r="4532" spans="1:14" x14ac:dyDescent="0.25">
      <c r="A4532" s="3">
        <v>4529</v>
      </c>
      <c r="B4532" t="s">
        <v>3159</v>
      </c>
      <c r="C4532" t="s">
        <v>3160</v>
      </c>
      <c r="D4532" t="s">
        <v>2719</v>
      </c>
      <c r="E4532" t="s">
        <v>12</v>
      </c>
      <c r="F4532" t="s">
        <v>3161</v>
      </c>
      <c r="G4532" s="1">
        <v>44263</v>
      </c>
      <c r="H4532" s="1">
        <v>44264</v>
      </c>
      <c r="I4532" s="1">
        <v>46089</v>
      </c>
      <c r="J4532" s="966" t="s">
        <v>8345</v>
      </c>
      <c r="K4532" t="s">
        <v>8347</v>
      </c>
      <c r="L4532" t="s">
        <v>8346</v>
      </c>
      <c r="M4532" t="s">
        <v>8345</v>
      </c>
      <c r="N4532" t="s">
        <v>8346</v>
      </c>
    </row>
    <row r="4533" spans="1:14" x14ac:dyDescent="0.25">
      <c r="A4533" s="3">
        <v>4530</v>
      </c>
      <c r="B4533" t="s">
        <v>3159</v>
      </c>
      <c r="C4533" t="s">
        <v>3160</v>
      </c>
      <c r="D4533" t="s">
        <v>2719</v>
      </c>
      <c r="E4533" t="s">
        <v>12</v>
      </c>
      <c r="F4533" t="s">
        <v>3161</v>
      </c>
      <c r="G4533" s="1">
        <v>44263</v>
      </c>
      <c r="H4533" s="1">
        <v>44264</v>
      </c>
      <c r="I4533" s="1">
        <v>46089</v>
      </c>
      <c r="J4533" s="966" t="s">
        <v>8345</v>
      </c>
      <c r="K4533" t="s">
        <v>8347</v>
      </c>
      <c r="L4533" t="s">
        <v>8346</v>
      </c>
      <c r="M4533" t="s">
        <v>8345</v>
      </c>
      <c r="N4533" t="s">
        <v>8346</v>
      </c>
    </row>
    <row r="4534" spans="1:14" x14ac:dyDescent="0.25">
      <c r="A4534" s="3">
        <v>4531</v>
      </c>
      <c r="B4534" t="s">
        <v>3159</v>
      </c>
      <c r="C4534" t="s">
        <v>3160</v>
      </c>
      <c r="D4534" t="s">
        <v>2719</v>
      </c>
      <c r="E4534" t="s">
        <v>12</v>
      </c>
      <c r="F4534" t="s">
        <v>3161</v>
      </c>
      <c r="G4534" s="1">
        <v>44263</v>
      </c>
      <c r="H4534" s="1">
        <v>44264</v>
      </c>
      <c r="I4534" s="1">
        <v>46089</v>
      </c>
      <c r="J4534" s="966" t="s">
        <v>8348</v>
      </c>
      <c r="K4534" t="s">
        <v>8350</v>
      </c>
      <c r="L4534" t="s">
        <v>8349</v>
      </c>
      <c r="M4534" t="s">
        <v>8348</v>
      </c>
      <c r="N4534" t="s">
        <v>8349</v>
      </c>
    </row>
    <row r="4535" spans="1:14" x14ac:dyDescent="0.25">
      <c r="A4535" s="3">
        <v>4532</v>
      </c>
      <c r="B4535" t="s">
        <v>3159</v>
      </c>
      <c r="C4535" t="s">
        <v>3160</v>
      </c>
      <c r="D4535" t="s">
        <v>2719</v>
      </c>
      <c r="E4535" t="s">
        <v>12</v>
      </c>
      <c r="F4535" t="s">
        <v>3161</v>
      </c>
      <c r="G4535" s="1">
        <v>44263</v>
      </c>
      <c r="H4535" s="1">
        <v>44264</v>
      </c>
      <c r="I4535" s="1">
        <v>46089</v>
      </c>
      <c r="J4535" s="966" t="s">
        <v>8348</v>
      </c>
      <c r="K4535" t="s">
        <v>8350</v>
      </c>
      <c r="L4535" t="s">
        <v>8349</v>
      </c>
      <c r="M4535" t="s">
        <v>8348</v>
      </c>
      <c r="N4535" t="s">
        <v>8349</v>
      </c>
    </row>
    <row r="4536" spans="1:14" x14ac:dyDescent="0.25">
      <c r="A4536" s="3">
        <v>4533</v>
      </c>
      <c r="B4536" t="s">
        <v>3156</v>
      </c>
      <c r="C4536" t="s">
        <v>3157</v>
      </c>
      <c r="D4536" t="s">
        <v>2715</v>
      </c>
      <c r="E4536" t="s">
        <v>12</v>
      </c>
      <c r="F4536" t="s">
        <v>3158</v>
      </c>
      <c r="G4536" s="1">
        <v>44263</v>
      </c>
      <c r="H4536" s="1">
        <v>44264</v>
      </c>
      <c r="I4536" s="1">
        <v>46089</v>
      </c>
      <c r="J4536" s="966" t="s">
        <v>8338</v>
      </c>
      <c r="K4536" t="s">
        <v>8340</v>
      </c>
      <c r="L4536" t="s">
        <v>8339</v>
      </c>
      <c r="M4536" t="s">
        <v>8338</v>
      </c>
      <c r="N4536" t="s">
        <v>8339</v>
      </c>
    </row>
    <row r="4537" spans="1:14" x14ac:dyDescent="0.25">
      <c r="A4537" s="3">
        <v>4534</v>
      </c>
      <c r="B4537" t="s">
        <v>3156</v>
      </c>
      <c r="C4537" t="s">
        <v>3157</v>
      </c>
      <c r="D4537" t="s">
        <v>2715</v>
      </c>
      <c r="E4537" t="s">
        <v>12</v>
      </c>
      <c r="F4537" t="s">
        <v>3158</v>
      </c>
      <c r="G4537" s="1">
        <v>44263</v>
      </c>
      <c r="H4537" s="1">
        <v>44264</v>
      </c>
      <c r="I4537" s="1">
        <v>46089</v>
      </c>
      <c r="J4537" s="966" t="s">
        <v>8338</v>
      </c>
      <c r="K4537" t="s">
        <v>8340</v>
      </c>
      <c r="L4537" t="s">
        <v>8339</v>
      </c>
      <c r="M4537" t="s">
        <v>8338</v>
      </c>
      <c r="N4537" t="s">
        <v>8339</v>
      </c>
    </row>
    <row r="4538" spans="1:14" x14ac:dyDescent="0.25">
      <c r="A4538" s="3">
        <v>4535</v>
      </c>
      <c r="B4538" t="s">
        <v>3152</v>
      </c>
      <c r="C4538" t="s">
        <v>3153</v>
      </c>
      <c r="D4538" t="s">
        <v>3154</v>
      </c>
      <c r="E4538" t="s">
        <v>12</v>
      </c>
      <c r="F4538" t="s">
        <v>3155</v>
      </c>
      <c r="G4538" s="1">
        <v>44267</v>
      </c>
      <c r="H4538" s="1">
        <v>44270</v>
      </c>
      <c r="I4538" s="1">
        <v>46095</v>
      </c>
      <c r="J4538" s="966" t="s">
        <v>8307</v>
      </c>
      <c r="K4538" t="s">
        <v>8309</v>
      </c>
      <c r="L4538" t="s">
        <v>8308</v>
      </c>
      <c r="M4538" t="s">
        <v>8307</v>
      </c>
      <c r="N4538" t="s">
        <v>8308</v>
      </c>
    </row>
    <row r="4539" spans="1:14" x14ac:dyDescent="0.25">
      <c r="A4539" s="3">
        <v>4536</v>
      </c>
      <c r="B4539" t="s">
        <v>3152</v>
      </c>
      <c r="C4539" t="s">
        <v>3153</v>
      </c>
      <c r="D4539" t="s">
        <v>3154</v>
      </c>
      <c r="E4539" t="s">
        <v>12</v>
      </c>
      <c r="F4539" t="s">
        <v>3155</v>
      </c>
      <c r="G4539" s="1">
        <v>44267</v>
      </c>
      <c r="H4539" s="1">
        <v>44270</v>
      </c>
      <c r="I4539" s="1">
        <v>46095</v>
      </c>
      <c r="J4539" s="966" t="s">
        <v>8307</v>
      </c>
      <c r="K4539" t="s">
        <v>8309</v>
      </c>
      <c r="L4539" t="s">
        <v>8308</v>
      </c>
      <c r="M4539" t="s">
        <v>8307</v>
      </c>
      <c r="N4539" t="s">
        <v>8308</v>
      </c>
    </row>
    <row r="4540" spans="1:14" x14ac:dyDescent="0.25">
      <c r="A4540" s="3">
        <v>4537</v>
      </c>
      <c r="B4540" t="s">
        <v>3148</v>
      </c>
      <c r="C4540" t="s">
        <v>3149</v>
      </c>
      <c r="D4540" t="s">
        <v>3150</v>
      </c>
      <c r="E4540" t="s">
        <v>12</v>
      </c>
      <c r="F4540" t="s">
        <v>3151</v>
      </c>
      <c r="G4540" s="1">
        <v>44267</v>
      </c>
      <c r="H4540" s="1">
        <v>44270</v>
      </c>
      <c r="I4540" s="1">
        <v>46095</v>
      </c>
      <c r="J4540" s="966" t="s">
        <v>8459</v>
      </c>
      <c r="K4540" t="s">
        <v>8303</v>
      </c>
      <c r="L4540" t="s">
        <v>8302</v>
      </c>
      <c r="N4540" t="s">
        <v>8302</v>
      </c>
    </row>
    <row r="4541" spans="1:14" x14ac:dyDescent="0.25">
      <c r="A4541" s="3">
        <v>4538</v>
      </c>
      <c r="B4541" t="s">
        <v>3148</v>
      </c>
      <c r="C4541" t="s">
        <v>3149</v>
      </c>
      <c r="D4541" t="s">
        <v>3150</v>
      </c>
      <c r="E4541" t="s">
        <v>12</v>
      </c>
      <c r="F4541" t="s">
        <v>3151</v>
      </c>
      <c r="G4541" s="1">
        <v>44267</v>
      </c>
      <c r="H4541" s="1">
        <v>44270</v>
      </c>
      <c r="I4541" s="1">
        <v>46095</v>
      </c>
      <c r="J4541" s="966" t="s">
        <v>8459</v>
      </c>
      <c r="K4541" t="s">
        <v>8303</v>
      </c>
      <c r="L4541" t="s">
        <v>8302</v>
      </c>
      <c r="M4541" t="s">
        <v>8459</v>
      </c>
      <c r="N4541" t="s">
        <v>8302</v>
      </c>
    </row>
    <row r="4542" spans="1:14" x14ac:dyDescent="0.25">
      <c r="A4542" s="3">
        <v>4539</v>
      </c>
      <c r="B4542" t="s">
        <v>3144</v>
      </c>
      <c r="C4542" t="s">
        <v>3145</v>
      </c>
      <c r="D4542" t="s">
        <v>3146</v>
      </c>
      <c r="E4542" t="s">
        <v>12</v>
      </c>
      <c r="F4542" t="s">
        <v>3147</v>
      </c>
      <c r="G4542" s="1">
        <v>44274</v>
      </c>
      <c r="H4542" s="1">
        <v>44276</v>
      </c>
      <c r="I4542" s="1">
        <v>45736</v>
      </c>
      <c r="J4542" s="966" t="s">
        <v>8396</v>
      </c>
      <c r="K4542" t="s">
        <v>8398</v>
      </c>
      <c r="L4542" t="s">
        <v>8397</v>
      </c>
      <c r="M4542" t="s">
        <v>8396</v>
      </c>
      <c r="N4542" t="s">
        <v>8397</v>
      </c>
    </row>
    <row r="4543" spans="1:14" x14ac:dyDescent="0.25">
      <c r="A4543" s="3">
        <v>4540</v>
      </c>
      <c r="B4543" t="s">
        <v>3144</v>
      </c>
      <c r="C4543" t="s">
        <v>3145</v>
      </c>
      <c r="D4543" t="s">
        <v>3146</v>
      </c>
      <c r="E4543" t="s">
        <v>12</v>
      </c>
      <c r="F4543" t="s">
        <v>3147</v>
      </c>
      <c r="G4543" s="1">
        <v>44274</v>
      </c>
      <c r="H4543" s="1">
        <v>44276</v>
      </c>
      <c r="I4543" s="1">
        <v>45736</v>
      </c>
      <c r="J4543" s="966" t="s">
        <v>8396</v>
      </c>
      <c r="K4543" t="s">
        <v>8398</v>
      </c>
      <c r="L4543" t="s">
        <v>8397</v>
      </c>
      <c r="M4543" t="s">
        <v>8396</v>
      </c>
      <c r="N4543" t="s">
        <v>8397</v>
      </c>
    </row>
    <row r="4544" spans="1:14" x14ac:dyDescent="0.25">
      <c r="A4544" s="3">
        <v>4541</v>
      </c>
      <c r="B4544" t="s">
        <v>3144</v>
      </c>
      <c r="C4544" t="s">
        <v>3145</v>
      </c>
      <c r="D4544" t="s">
        <v>3146</v>
      </c>
      <c r="E4544" t="s">
        <v>12</v>
      </c>
      <c r="F4544" t="s">
        <v>3147</v>
      </c>
      <c r="G4544" s="1">
        <v>44274</v>
      </c>
      <c r="H4544" s="1">
        <v>44276</v>
      </c>
      <c r="I4544" s="1">
        <v>45736</v>
      </c>
      <c r="J4544" s="966" t="s">
        <v>8399</v>
      </c>
      <c r="K4544" t="s">
        <v>8401</v>
      </c>
      <c r="L4544" t="s">
        <v>8400</v>
      </c>
      <c r="M4544" t="s">
        <v>8399</v>
      </c>
      <c r="N4544" t="s">
        <v>8400</v>
      </c>
    </row>
    <row r="4545" spans="1:14" x14ac:dyDescent="0.25">
      <c r="A4545" s="3">
        <v>4542</v>
      </c>
      <c r="B4545" t="s">
        <v>3144</v>
      </c>
      <c r="C4545" t="s">
        <v>3145</v>
      </c>
      <c r="D4545" t="s">
        <v>3146</v>
      </c>
      <c r="E4545" t="s">
        <v>12</v>
      </c>
      <c r="F4545" t="s">
        <v>3147</v>
      </c>
      <c r="G4545" s="1">
        <v>44274</v>
      </c>
      <c r="H4545" s="1">
        <v>44276</v>
      </c>
      <c r="I4545" s="1">
        <v>45736</v>
      </c>
      <c r="J4545" s="966" t="s">
        <v>8399</v>
      </c>
      <c r="K4545" t="s">
        <v>8401</v>
      </c>
      <c r="L4545" t="s">
        <v>8400</v>
      </c>
      <c r="M4545" t="s">
        <v>8399</v>
      </c>
      <c r="N4545" t="s">
        <v>8400</v>
      </c>
    </row>
    <row r="4546" spans="1:14" x14ac:dyDescent="0.25">
      <c r="A4546" s="3">
        <v>4543</v>
      </c>
      <c r="B4546" t="s">
        <v>3144</v>
      </c>
      <c r="C4546" t="s">
        <v>3145</v>
      </c>
      <c r="D4546" t="s">
        <v>3146</v>
      </c>
      <c r="E4546" t="s">
        <v>12</v>
      </c>
      <c r="F4546" t="s">
        <v>3147</v>
      </c>
      <c r="G4546" s="1">
        <v>44274</v>
      </c>
      <c r="H4546" s="1">
        <v>44276</v>
      </c>
      <c r="I4546" s="1">
        <v>45736</v>
      </c>
      <c r="J4546" s="966" t="s">
        <v>8405</v>
      </c>
      <c r="K4546" t="s">
        <v>8407</v>
      </c>
      <c r="L4546" t="s">
        <v>8406</v>
      </c>
      <c r="M4546" t="s">
        <v>8405</v>
      </c>
      <c r="N4546" t="s">
        <v>8406</v>
      </c>
    </row>
    <row r="4547" spans="1:14" x14ac:dyDescent="0.25">
      <c r="A4547" s="3">
        <v>4544</v>
      </c>
      <c r="B4547" t="s">
        <v>3144</v>
      </c>
      <c r="C4547" t="s">
        <v>3145</v>
      </c>
      <c r="D4547" t="s">
        <v>3146</v>
      </c>
      <c r="E4547" t="s">
        <v>12</v>
      </c>
      <c r="F4547" t="s">
        <v>3147</v>
      </c>
      <c r="G4547" s="1">
        <v>44274</v>
      </c>
      <c r="H4547" s="1">
        <v>44276</v>
      </c>
      <c r="I4547" s="1">
        <v>45736</v>
      </c>
      <c r="J4547" s="966" t="s">
        <v>8405</v>
      </c>
      <c r="K4547" t="s">
        <v>8407</v>
      </c>
      <c r="L4547" t="s">
        <v>8406</v>
      </c>
      <c r="M4547" t="s">
        <v>8405</v>
      </c>
      <c r="N4547" t="s">
        <v>8406</v>
      </c>
    </row>
    <row r="4548" spans="1:14" x14ac:dyDescent="0.25">
      <c r="A4548" s="3">
        <v>4545</v>
      </c>
      <c r="B4548" t="s">
        <v>3144</v>
      </c>
      <c r="C4548" t="s">
        <v>3145</v>
      </c>
      <c r="D4548" t="s">
        <v>3146</v>
      </c>
      <c r="E4548" t="s">
        <v>12</v>
      </c>
      <c r="F4548" t="s">
        <v>3147</v>
      </c>
      <c r="G4548" s="1">
        <v>44274</v>
      </c>
      <c r="H4548" s="1">
        <v>44276</v>
      </c>
      <c r="I4548" s="1">
        <v>45736</v>
      </c>
      <c r="J4548" s="966" t="s">
        <v>8411</v>
      </c>
      <c r="K4548" t="s">
        <v>8413</v>
      </c>
      <c r="L4548" t="s">
        <v>8412</v>
      </c>
      <c r="M4548" t="s">
        <v>8411</v>
      </c>
      <c r="N4548" t="s">
        <v>8412</v>
      </c>
    </row>
    <row r="4549" spans="1:14" x14ac:dyDescent="0.25">
      <c r="A4549" s="3">
        <v>4546</v>
      </c>
      <c r="B4549" t="s">
        <v>3144</v>
      </c>
      <c r="C4549" t="s">
        <v>3145</v>
      </c>
      <c r="D4549" t="s">
        <v>3146</v>
      </c>
      <c r="E4549" t="s">
        <v>12</v>
      </c>
      <c r="F4549" t="s">
        <v>3147</v>
      </c>
      <c r="G4549" s="1">
        <v>44274</v>
      </c>
      <c r="H4549" s="1">
        <v>44276</v>
      </c>
      <c r="I4549" s="1">
        <v>45736</v>
      </c>
      <c r="J4549" s="966" t="s">
        <v>8411</v>
      </c>
      <c r="K4549" t="s">
        <v>8413</v>
      </c>
      <c r="L4549" t="s">
        <v>8412</v>
      </c>
      <c r="M4549" t="s">
        <v>8411</v>
      </c>
      <c r="N4549" t="s">
        <v>8412</v>
      </c>
    </row>
    <row r="4550" spans="1:14" x14ac:dyDescent="0.25">
      <c r="A4550" s="3">
        <v>4547</v>
      </c>
      <c r="B4550" t="s">
        <v>3144</v>
      </c>
      <c r="C4550" t="s">
        <v>3145</v>
      </c>
      <c r="D4550" t="s">
        <v>3146</v>
      </c>
      <c r="E4550" t="s">
        <v>12</v>
      </c>
      <c r="F4550" t="s">
        <v>3147</v>
      </c>
      <c r="G4550" s="1">
        <v>44274</v>
      </c>
      <c r="H4550" s="1">
        <v>44276</v>
      </c>
      <c r="I4550" s="1">
        <v>45736</v>
      </c>
      <c r="J4550" s="966" t="s">
        <v>8417</v>
      </c>
      <c r="K4550" t="s">
        <v>8419</v>
      </c>
      <c r="L4550" t="s">
        <v>8418</v>
      </c>
      <c r="M4550" t="s">
        <v>8417</v>
      </c>
      <c r="N4550" t="s">
        <v>8418</v>
      </c>
    </row>
    <row r="4551" spans="1:14" x14ac:dyDescent="0.25">
      <c r="A4551" s="3">
        <v>4548</v>
      </c>
      <c r="B4551" t="s">
        <v>3144</v>
      </c>
      <c r="C4551" t="s">
        <v>3145</v>
      </c>
      <c r="D4551" t="s">
        <v>3146</v>
      </c>
      <c r="E4551" t="s">
        <v>12</v>
      </c>
      <c r="F4551" t="s">
        <v>3147</v>
      </c>
      <c r="G4551" s="1">
        <v>44274</v>
      </c>
      <c r="H4551" s="1">
        <v>44276</v>
      </c>
      <c r="I4551" s="1">
        <v>45736</v>
      </c>
      <c r="J4551" s="966" t="s">
        <v>8417</v>
      </c>
      <c r="K4551" t="s">
        <v>8419</v>
      </c>
      <c r="L4551" t="s">
        <v>8418</v>
      </c>
      <c r="M4551" t="s">
        <v>8417</v>
      </c>
      <c r="N4551" t="s">
        <v>8418</v>
      </c>
    </row>
    <row r="4552" spans="1:14" x14ac:dyDescent="0.25">
      <c r="A4552" s="3">
        <v>4549</v>
      </c>
      <c r="B4552" t="s">
        <v>3144</v>
      </c>
      <c r="C4552" t="s">
        <v>3145</v>
      </c>
      <c r="D4552" t="s">
        <v>3146</v>
      </c>
      <c r="E4552" t="s">
        <v>12</v>
      </c>
      <c r="F4552" t="s">
        <v>3147</v>
      </c>
      <c r="G4552" s="1">
        <v>44274</v>
      </c>
      <c r="H4552" s="1">
        <v>44276</v>
      </c>
      <c r="I4552" s="1">
        <v>45736</v>
      </c>
      <c r="J4552" s="966" t="s">
        <v>8423</v>
      </c>
      <c r="K4552" t="s">
        <v>8425</v>
      </c>
      <c r="L4552" t="s">
        <v>8424</v>
      </c>
      <c r="M4552" t="s">
        <v>8423</v>
      </c>
      <c r="N4552" t="s">
        <v>8424</v>
      </c>
    </row>
    <row r="4553" spans="1:14" x14ac:dyDescent="0.25">
      <c r="A4553" s="3">
        <v>4550</v>
      </c>
      <c r="B4553" t="s">
        <v>3144</v>
      </c>
      <c r="C4553" t="s">
        <v>3145</v>
      </c>
      <c r="D4553" t="s">
        <v>3146</v>
      </c>
      <c r="E4553" t="s">
        <v>12</v>
      </c>
      <c r="F4553" t="s">
        <v>3147</v>
      </c>
      <c r="G4553" s="1">
        <v>44274</v>
      </c>
      <c r="H4553" s="1">
        <v>44276</v>
      </c>
      <c r="I4553" s="1">
        <v>45736</v>
      </c>
      <c r="J4553" s="966" t="s">
        <v>8423</v>
      </c>
      <c r="K4553" t="s">
        <v>8425</v>
      </c>
      <c r="L4553" t="s">
        <v>8424</v>
      </c>
      <c r="M4553" t="s">
        <v>8423</v>
      </c>
      <c r="N4553" t="s">
        <v>8424</v>
      </c>
    </row>
    <row r="4554" spans="1:14" x14ac:dyDescent="0.25">
      <c r="A4554" s="3">
        <v>4551</v>
      </c>
      <c r="B4554" t="s">
        <v>3144</v>
      </c>
      <c r="C4554" t="s">
        <v>3145</v>
      </c>
      <c r="D4554" t="s">
        <v>3146</v>
      </c>
      <c r="E4554" t="s">
        <v>12</v>
      </c>
      <c r="F4554" t="s">
        <v>3147</v>
      </c>
      <c r="G4554" s="1">
        <v>44274</v>
      </c>
      <c r="H4554" s="1">
        <v>44276</v>
      </c>
      <c r="I4554" s="1">
        <v>45736</v>
      </c>
      <c r="J4554" s="966" t="s">
        <v>8429</v>
      </c>
      <c r="K4554" t="s">
        <v>8431</v>
      </c>
      <c r="L4554" t="s">
        <v>8430</v>
      </c>
      <c r="M4554" t="s">
        <v>8429</v>
      </c>
      <c r="N4554" t="s">
        <v>8430</v>
      </c>
    </row>
    <row r="4555" spans="1:14" x14ac:dyDescent="0.25">
      <c r="A4555" s="3">
        <v>4552</v>
      </c>
      <c r="B4555" t="s">
        <v>3144</v>
      </c>
      <c r="C4555" t="s">
        <v>3145</v>
      </c>
      <c r="D4555" t="s">
        <v>3146</v>
      </c>
      <c r="E4555" t="s">
        <v>12</v>
      </c>
      <c r="F4555" t="s">
        <v>3147</v>
      </c>
      <c r="G4555" s="1">
        <v>44274</v>
      </c>
      <c r="H4555" s="1">
        <v>44276</v>
      </c>
      <c r="I4555" s="1">
        <v>45736</v>
      </c>
      <c r="J4555" s="966" t="s">
        <v>8429</v>
      </c>
      <c r="K4555" t="s">
        <v>8431</v>
      </c>
      <c r="L4555" t="s">
        <v>8430</v>
      </c>
      <c r="M4555" t="s">
        <v>8429</v>
      </c>
      <c r="N4555" t="s">
        <v>8430</v>
      </c>
    </row>
    <row r="4556" spans="1:14" x14ac:dyDescent="0.25">
      <c r="A4556" s="3">
        <v>4553</v>
      </c>
      <c r="B4556" t="s">
        <v>3144</v>
      </c>
      <c r="C4556" t="s">
        <v>3145</v>
      </c>
      <c r="D4556" t="s">
        <v>3146</v>
      </c>
      <c r="E4556" t="s">
        <v>12</v>
      </c>
      <c r="F4556" t="s">
        <v>3147</v>
      </c>
      <c r="G4556" s="1">
        <v>44274</v>
      </c>
      <c r="H4556" s="1">
        <v>44276</v>
      </c>
      <c r="I4556" s="1">
        <v>45736</v>
      </c>
      <c r="J4556" s="966" t="s">
        <v>8435</v>
      </c>
      <c r="K4556" t="s">
        <v>8437</v>
      </c>
      <c r="L4556" t="s">
        <v>8436</v>
      </c>
      <c r="M4556" t="s">
        <v>8435</v>
      </c>
      <c r="N4556" t="s">
        <v>8436</v>
      </c>
    </row>
    <row r="4557" spans="1:14" x14ac:dyDescent="0.25">
      <c r="A4557" s="3">
        <v>4554</v>
      </c>
      <c r="B4557" t="s">
        <v>3144</v>
      </c>
      <c r="C4557" t="s">
        <v>3145</v>
      </c>
      <c r="D4557" t="s">
        <v>3146</v>
      </c>
      <c r="E4557" t="s">
        <v>12</v>
      </c>
      <c r="F4557" t="s">
        <v>3147</v>
      </c>
      <c r="G4557" s="1">
        <v>44274</v>
      </c>
      <c r="H4557" s="1">
        <v>44276</v>
      </c>
      <c r="I4557" s="1">
        <v>45736</v>
      </c>
      <c r="J4557" s="966" t="s">
        <v>8435</v>
      </c>
      <c r="K4557" t="s">
        <v>8437</v>
      </c>
      <c r="L4557" t="s">
        <v>8436</v>
      </c>
      <c r="M4557" t="s">
        <v>8435</v>
      </c>
      <c r="N4557" t="s">
        <v>8436</v>
      </c>
    </row>
    <row r="4558" spans="1:14" x14ac:dyDescent="0.25">
      <c r="A4558" s="3">
        <v>4555</v>
      </c>
      <c r="B4558" t="s">
        <v>3144</v>
      </c>
      <c r="C4558" t="s">
        <v>3145</v>
      </c>
      <c r="D4558" t="s">
        <v>3146</v>
      </c>
      <c r="E4558" t="s">
        <v>12</v>
      </c>
      <c r="F4558" t="s">
        <v>3147</v>
      </c>
      <c r="G4558" s="1">
        <v>44274</v>
      </c>
      <c r="H4558" s="1">
        <v>44276</v>
      </c>
      <c r="I4558" s="1">
        <v>45736</v>
      </c>
      <c r="J4558" s="966" t="s">
        <v>8441</v>
      </c>
      <c r="K4558" t="s">
        <v>8443</v>
      </c>
      <c r="L4558" t="s">
        <v>8442</v>
      </c>
      <c r="M4558" t="s">
        <v>8441</v>
      </c>
      <c r="N4558" t="s">
        <v>8442</v>
      </c>
    </row>
    <row r="4559" spans="1:14" x14ac:dyDescent="0.25">
      <c r="A4559" s="3">
        <v>4556</v>
      </c>
      <c r="B4559" t="s">
        <v>3144</v>
      </c>
      <c r="C4559" t="s">
        <v>3145</v>
      </c>
      <c r="D4559" t="s">
        <v>3146</v>
      </c>
      <c r="E4559" t="s">
        <v>12</v>
      </c>
      <c r="F4559" t="s">
        <v>3147</v>
      </c>
      <c r="G4559" s="1">
        <v>44274</v>
      </c>
      <c r="H4559" s="1">
        <v>44276</v>
      </c>
      <c r="I4559" s="1">
        <v>45736</v>
      </c>
      <c r="J4559" s="966" t="s">
        <v>8441</v>
      </c>
      <c r="K4559" t="s">
        <v>8443</v>
      </c>
      <c r="L4559" t="s">
        <v>8442</v>
      </c>
      <c r="M4559" t="s">
        <v>8441</v>
      </c>
      <c r="N4559" t="s">
        <v>8442</v>
      </c>
    </row>
    <row r="4560" spans="1:14" x14ac:dyDescent="0.25">
      <c r="A4560" s="3">
        <v>4557</v>
      </c>
      <c r="B4560" t="s">
        <v>3144</v>
      </c>
      <c r="C4560" t="s">
        <v>3145</v>
      </c>
      <c r="D4560" t="s">
        <v>3146</v>
      </c>
      <c r="E4560" t="s">
        <v>12</v>
      </c>
      <c r="F4560" t="s">
        <v>3147</v>
      </c>
      <c r="G4560" s="1">
        <v>44274</v>
      </c>
      <c r="H4560" s="1">
        <v>44276</v>
      </c>
      <c r="I4560" s="1">
        <v>45736</v>
      </c>
      <c r="J4560" s="966" t="s">
        <v>8447</v>
      </c>
      <c r="K4560" t="s">
        <v>8449</v>
      </c>
      <c r="L4560" t="s">
        <v>8448</v>
      </c>
      <c r="M4560" t="s">
        <v>8447</v>
      </c>
      <c r="N4560" t="s">
        <v>8448</v>
      </c>
    </row>
    <row r="4561" spans="1:14" x14ac:dyDescent="0.25">
      <c r="A4561" s="3">
        <v>4558</v>
      </c>
      <c r="B4561" t="s">
        <v>3144</v>
      </c>
      <c r="C4561" t="s">
        <v>3145</v>
      </c>
      <c r="D4561" t="s">
        <v>3146</v>
      </c>
      <c r="E4561" t="s">
        <v>12</v>
      </c>
      <c r="F4561" t="s">
        <v>3147</v>
      </c>
      <c r="G4561" s="1">
        <v>44274</v>
      </c>
      <c r="H4561" s="1">
        <v>44276</v>
      </c>
      <c r="I4561" s="1">
        <v>45736</v>
      </c>
      <c r="J4561" s="966" t="s">
        <v>8447</v>
      </c>
      <c r="K4561" t="s">
        <v>8449</v>
      </c>
      <c r="L4561" t="s">
        <v>8448</v>
      </c>
      <c r="M4561" t="s">
        <v>8447</v>
      </c>
      <c r="N4561" t="s">
        <v>8448</v>
      </c>
    </row>
    <row r="4562" spans="1:14" x14ac:dyDescent="0.25">
      <c r="A4562" s="3">
        <v>4559</v>
      </c>
      <c r="B4562" t="s">
        <v>3144</v>
      </c>
      <c r="C4562" t="s">
        <v>3145</v>
      </c>
      <c r="D4562" t="s">
        <v>3146</v>
      </c>
      <c r="E4562" t="s">
        <v>12</v>
      </c>
      <c r="F4562" t="s">
        <v>3147</v>
      </c>
      <c r="G4562" s="1">
        <v>44274</v>
      </c>
      <c r="H4562" s="1">
        <v>44276</v>
      </c>
      <c r="I4562" s="1">
        <v>45736</v>
      </c>
      <c r="J4562" s="966" t="s">
        <v>8453</v>
      </c>
      <c r="K4562" t="s">
        <v>8455</v>
      </c>
      <c r="L4562" t="s">
        <v>8454</v>
      </c>
      <c r="M4562" t="s">
        <v>8453</v>
      </c>
      <c r="N4562" t="s">
        <v>8454</v>
      </c>
    </row>
    <row r="4563" spans="1:14" x14ac:dyDescent="0.25">
      <c r="A4563" s="3">
        <v>4560</v>
      </c>
      <c r="B4563" t="s">
        <v>3144</v>
      </c>
      <c r="C4563" t="s">
        <v>3145</v>
      </c>
      <c r="D4563" t="s">
        <v>3146</v>
      </c>
      <c r="E4563" t="s">
        <v>12</v>
      </c>
      <c r="F4563" t="s">
        <v>3147</v>
      </c>
      <c r="G4563" s="1">
        <v>44274</v>
      </c>
      <c r="H4563" s="1">
        <v>44276</v>
      </c>
      <c r="I4563" s="1">
        <v>45736</v>
      </c>
      <c r="J4563" s="966" t="s">
        <v>8453</v>
      </c>
      <c r="K4563" t="s">
        <v>8455</v>
      </c>
      <c r="L4563" t="s">
        <v>8454</v>
      </c>
      <c r="M4563" t="s">
        <v>8453</v>
      </c>
      <c r="N4563" t="s">
        <v>8454</v>
      </c>
    </row>
    <row r="4564" spans="1:14" x14ac:dyDescent="0.25">
      <c r="A4564" s="3">
        <v>4561</v>
      </c>
      <c r="B4564" t="s">
        <v>3140</v>
      </c>
      <c r="C4564" t="s">
        <v>3141</v>
      </c>
      <c r="D4564" t="s">
        <v>3142</v>
      </c>
      <c r="E4564" t="s">
        <v>12</v>
      </c>
      <c r="F4564" t="s">
        <v>3143</v>
      </c>
      <c r="G4564" s="1">
        <v>44274</v>
      </c>
      <c r="H4564" s="1">
        <v>44276</v>
      </c>
      <c r="I4564" s="1">
        <v>45736</v>
      </c>
      <c r="J4564" s="966" t="s">
        <v>8370</v>
      </c>
      <c r="K4564" t="s">
        <v>8372</v>
      </c>
      <c r="L4564" t="s">
        <v>8371</v>
      </c>
      <c r="M4564" t="s">
        <v>8370</v>
      </c>
      <c r="N4564" t="s">
        <v>8371</v>
      </c>
    </row>
    <row r="4565" spans="1:14" x14ac:dyDescent="0.25">
      <c r="A4565" s="3">
        <v>4562</v>
      </c>
      <c r="B4565" t="s">
        <v>3140</v>
      </c>
      <c r="C4565" t="s">
        <v>3141</v>
      </c>
      <c r="D4565" t="s">
        <v>3142</v>
      </c>
      <c r="E4565" t="s">
        <v>12</v>
      </c>
      <c r="F4565" t="s">
        <v>3143</v>
      </c>
      <c r="G4565" s="1">
        <v>44274</v>
      </c>
      <c r="H4565" s="1">
        <v>44276</v>
      </c>
      <c r="I4565" s="1">
        <v>45736</v>
      </c>
      <c r="J4565" s="966" t="s">
        <v>8370</v>
      </c>
      <c r="K4565" t="s">
        <v>8372</v>
      </c>
      <c r="L4565" t="s">
        <v>8371</v>
      </c>
      <c r="M4565" t="s">
        <v>8370</v>
      </c>
      <c r="N4565" t="s">
        <v>8371</v>
      </c>
    </row>
    <row r="4566" spans="1:14" x14ac:dyDescent="0.25">
      <c r="A4566" s="3">
        <v>4563</v>
      </c>
      <c r="B4566" t="s">
        <v>3140</v>
      </c>
      <c r="C4566" t="s">
        <v>3141</v>
      </c>
      <c r="D4566" t="s">
        <v>3142</v>
      </c>
      <c r="E4566" t="s">
        <v>12</v>
      </c>
      <c r="F4566" t="s">
        <v>3143</v>
      </c>
      <c r="G4566" s="1">
        <v>44274</v>
      </c>
      <c r="H4566" s="1">
        <v>44276</v>
      </c>
      <c r="I4566" s="1">
        <v>45736</v>
      </c>
      <c r="J4566" s="966" t="s">
        <v>8378</v>
      </c>
      <c r="K4566" t="s">
        <v>8380</v>
      </c>
      <c r="L4566" t="s">
        <v>8379</v>
      </c>
      <c r="M4566" t="s">
        <v>8378</v>
      </c>
      <c r="N4566" t="s">
        <v>8379</v>
      </c>
    </row>
    <row r="4567" spans="1:14" x14ac:dyDescent="0.25">
      <c r="A4567" s="3">
        <v>4564</v>
      </c>
      <c r="B4567" t="s">
        <v>3140</v>
      </c>
      <c r="C4567" t="s">
        <v>3141</v>
      </c>
      <c r="D4567" t="s">
        <v>3142</v>
      </c>
      <c r="E4567" t="s">
        <v>12</v>
      </c>
      <c r="F4567" t="s">
        <v>3143</v>
      </c>
      <c r="G4567" s="1">
        <v>44274</v>
      </c>
      <c r="H4567" s="1">
        <v>44276</v>
      </c>
      <c r="I4567" s="1">
        <v>45736</v>
      </c>
      <c r="J4567" s="966" t="s">
        <v>8378</v>
      </c>
      <c r="K4567" t="s">
        <v>8380</v>
      </c>
      <c r="L4567" t="s">
        <v>8379</v>
      </c>
      <c r="M4567" t="s">
        <v>8378</v>
      </c>
      <c r="N4567" t="s">
        <v>8379</v>
      </c>
    </row>
    <row r="4568" spans="1:14" x14ac:dyDescent="0.25">
      <c r="A4568" s="3">
        <v>4565</v>
      </c>
      <c r="B4568" t="s">
        <v>3140</v>
      </c>
      <c r="C4568" t="s">
        <v>3141</v>
      </c>
      <c r="D4568" t="s">
        <v>3142</v>
      </c>
      <c r="E4568" t="s">
        <v>12</v>
      </c>
      <c r="F4568" t="s">
        <v>3143</v>
      </c>
      <c r="G4568" s="1">
        <v>44274</v>
      </c>
      <c r="H4568" s="1">
        <v>44276</v>
      </c>
      <c r="I4568" s="1">
        <v>45736</v>
      </c>
      <c r="J4568" s="966" t="s">
        <v>8384</v>
      </c>
      <c r="K4568" t="s">
        <v>8386</v>
      </c>
      <c r="L4568" t="s">
        <v>8385</v>
      </c>
      <c r="M4568" t="s">
        <v>8384</v>
      </c>
      <c r="N4568" t="s">
        <v>8385</v>
      </c>
    </row>
    <row r="4569" spans="1:14" x14ac:dyDescent="0.25">
      <c r="A4569" s="3">
        <v>4566</v>
      </c>
      <c r="B4569" t="s">
        <v>3140</v>
      </c>
      <c r="C4569" t="s">
        <v>3141</v>
      </c>
      <c r="D4569" t="s">
        <v>3142</v>
      </c>
      <c r="E4569" t="s">
        <v>12</v>
      </c>
      <c r="F4569" t="s">
        <v>3143</v>
      </c>
      <c r="G4569" s="1">
        <v>44274</v>
      </c>
      <c r="H4569" s="1">
        <v>44276</v>
      </c>
      <c r="I4569" s="1">
        <v>45736</v>
      </c>
      <c r="J4569" s="966" t="s">
        <v>8384</v>
      </c>
      <c r="K4569" t="s">
        <v>8386</v>
      </c>
      <c r="L4569" t="s">
        <v>8385</v>
      </c>
      <c r="M4569" t="s">
        <v>8384</v>
      </c>
      <c r="N4569" t="s">
        <v>8385</v>
      </c>
    </row>
    <row r="4570" spans="1:14" x14ac:dyDescent="0.25">
      <c r="A4570" s="3">
        <v>4567</v>
      </c>
      <c r="B4570" t="s">
        <v>3140</v>
      </c>
      <c r="C4570" t="s">
        <v>3141</v>
      </c>
      <c r="D4570" t="s">
        <v>3142</v>
      </c>
      <c r="E4570" t="s">
        <v>12</v>
      </c>
      <c r="F4570" t="s">
        <v>3143</v>
      </c>
      <c r="G4570" s="1">
        <v>44274</v>
      </c>
      <c r="H4570" s="1">
        <v>44276</v>
      </c>
      <c r="I4570" s="1">
        <v>45736</v>
      </c>
      <c r="J4570" s="966" t="s">
        <v>8387</v>
      </c>
      <c r="K4570" t="s">
        <v>8389</v>
      </c>
      <c r="L4570" t="s">
        <v>8388</v>
      </c>
      <c r="M4570" t="s">
        <v>8387</v>
      </c>
      <c r="N4570" t="s">
        <v>8388</v>
      </c>
    </row>
    <row r="4571" spans="1:14" x14ac:dyDescent="0.25">
      <c r="A4571" s="3">
        <v>4568</v>
      </c>
      <c r="B4571" t="s">
        <v>3140</v>
      </c>
      <c r="C4571" t="s">
        <v>3141</v>
      </c>
      <c r="D4571" t="s">
        <v>3142</v>
      </c>
      <c r="E4571" t="s">
        <v>12</v>
      </c>
      <c r="F4571" t="s">
        <v>3143</v>
      </c>
      <c r="G4571" s="1">
        <v>44274</v>
      </c>
      <c r="H4571" s="1">
        <v>44276</v>
      </c>
      <c r="I4571" s="1">
        <v>45736</v>
      </c>
      <c r="J4571" s="966" t="s">
        <v>8387</v>
      </c>
      <c r="K4571" t="s">
        <v>8389</v>
      </c>
      <c r="L4571" t="s">
        <v>8388</v>
      </c>
      <c r="M4571" t="s">
        <v>8387</v>
      </c>
      <c r="N4571" t="s">
        <v>8388</v>
      </c>
    </row>
    <row r="4572" spans="1:14" x14ac:dyDescent="0.25">
      <c r="A4572" s="3">
        <v>4569</v>
      </c>
      <c r="B4572" t="s">
        <v>3140</v>
      </c>
      <c r="C4572" t="s">
        <v>3141</v>
      </c>
      <c r="D4572" t="s">
        <v>3142</v>
      </c>
      <c r="E4572" t="s">
        <v>12</v>
      </c>
      <c r="F4572" t="s">
        <v>3143</v>
      </c>
      <c r="G4572" s="1">
        <v>44274</v>
      </c>
      <c r="H4572" s="1">
        <v>44276</v>
      </c>
      <c r="I4572" s="1">
        <v>45736</v>
      </c>
      <c r="J4572" s="966" t="s">
        <v>8390</v>
      </c>
      <c r="K4572" t="s">
        <v>8392</v>
      </c>
      <c r="L4572" t="s">
        <v>8391</v>
      </c>
      <c r="M4572" t="s">
        <v>8390</v>
      </c>
      <c r="N4572" t="s">
        <v>8391</v>
      </c>
    </row>
    <row r="4573" spans="1:14" x14ac:dyDescent="0.25">
      <c r="A4573" s="3">
        <v>4570</v>
      </c>
      <c r="B4573" t="s">
        <v>3140</v>
      </c>
      <c r="C4573" t="s">
        <v>3141</v>
      </c>
      <c r="D4573" t="s">
        <v>3142</v>
      </c>
      <c r="E4573" t="s">
        <v>12</v>
      </c>
      <c r="F4573" t="s">
        <v>3143</v>
      </c>
      <c r="G4573" s="1">
        <v>44274</v>
      </c>
      <c r="H4573" s="1">
        <v>44276</v>
      </c>
      <c r="I4573" s="1">
        <v>45736</v>
      </c>
      <c r="J4573" s="966" t="s">
        <v>8390</v>
      </c>
      <c r="K4573" t="s">
        <v>8392</v>
      </c>
      <c r="L4573" t="s">
        <v>8391</v>
      </c>
      <c r="M4573" t="s">
        <v>8390</v>
      </c>
      <c r="N4573" t="s">
        <v>8391</v>
      </c>
    </row>
    <row r="4574" spans="1:14" x14ac:dyDescent="0.25">
      <c r="A4574" s="3">
        <v>4571</v>
      </c>
      <c r="B4574" t="s">
        <v>3136</v>
      </c>
      <c r="C4574" t="s">
        <v>3137</v>
      </c>
      <c r="D4574" t="s">
        <v>3138</v>
      </c>
      <c r="E4574" t="s">
        <v>12</v>
      </c>
      <c r="F4574" t="s">
        <v>3139</v>
      </c>
      <c r="G4574" s="1">
        <v>44264</v>
      </c>
      <c r="H4574" s="1">
        <v>44267</v>
      </c>
      <c r="I4574" s="1">
        <v>45362</v>
      </c>
      <c r="J4574" s="966" t="s">
        <v>11179</v>
      </c>
      <c r="K4574" t="s">
        <v>11181</v>
      </c>
      <c r="L4574" t="s">
        <v>11180</v>
      </c>
      <c r="M4574" t="s">
        <v>11179</v>
      </c>
      <c r="N4574" t="s">
        <v>11180</v>
      </c>
    </row>
    <row r="4575" spans="1:14" x14ac:dyDescent="0.25">
      <c r="A4575" s="3">
        <v>4572</v>
      </c>
      <c r="B4575" t="s">
        <v>3136</v>
      </c>
      <c r="C4575" t="s">
        <v>3137</v>
      </c>
      <c r="D4575" t="s">
        <v>3138</v>
      </c>
      <c r="E4575" t="s">
        <v>12</v>
      </c>
      <c r="F4575" t="s">
        <v>3139</v>
      </c>
      <c r="G4575" s="1">
        <v>44264</v>
      </c>
      <c r="H4575" s="1">
        <v>44267</v>
      </c>
      <c r="I4575" s="1">
        <v>45362</v>
      </c>
      <c r="J4575" s="966" t="s">
        <v>11188</v>
      </c>
      <c r="K4575" t="s">
        <v>11190</v>
      </c>
      <c r="L4575" t="s">
        <v>11189</v>
      </c>
      <c r="M4575" t="s">
        <v>11188</v>
      </c>
      <c r="N4575" t="s">
        <v>11189</v>
      </c>
    </row>
    <row r="4576" spans="1:14" x14ac:dyDescent="0.25">
      <c r="A4576" s="3">
        <v>4573</v>
      </c>
      <c r="B4576" t="s">
        <v>3136</v>
      </c>
      <c r="C4576" t="s">
        <v>3137</v>
      </c>
      <c r="D4576" t="s">
        <v>3138</v>
      </c>
      <c r="E4576" t="s">
        <v>12</v>
      </c>
      <c r="F4576" t="s">
        <v>3139</v>
      </c>
      <c r="G4576" s="1">
        <v>44264</v>
      </c>
      <c r="H4576" s="1">
        <v>44267</v>
      </c>
      <c r="I4576" s="1">
        <v>45362</v>
      </c>
      <c r="J4576" s="966" t="s">
        <v>11194</v>
      </c>
      <c r="K4576" t="s">
        <v>11196</v>
      </c>
      <c r="L4576" t="s">
        <v>11195</v>
      </c>
      <c r="M4576" t="s">
        <v>11194</v>
      </c>
      <c r="N4576" t="s">
        <v>11195</v>
      </c>
    </row>
    <row r="4577" spans="1:14" x14ac:dyDescent="0.25">
      <c r="A4577" s="3">
        <v>4574</v>
      </c>
      <c r="B4577" t="s">
        <v>3217</v>
      </c>
      <c r="C4577" t="s">
        <v>3218</v>
      </c>
      <c r="D4577" t="s">
        <v>3219</v>
      </c>
      <c r="E4577" t="s">
        <v>12</v>
      </c>
      <c r="F4577" t="s">
        <v>3220</v>
      </c>
      <c r="G4577" s="1">
        <v>44271</v>
      </c>
      <c r="H4577" s="1">
        <v>44274</v>
      </c>
      <c r="I4577" s="1">
        <v>46099</v>
      </c>
      <c r="J4577" s="966" t="s">
        <v>8486</v>
      </c>
      <c r="K4577" t="s">
        <v>8488</v>
      </c>
      <c r="L4577" t="s">
        <v>8487</v>
      </c>
      <c r="N4577" t="s">
        <v>8487</v>
      </c>
    </row>
    <row r="4578" spans="1:14" x14ac:dyDescent="0.25">
      <c r="A4578" s="3">
        <v>4575</v>
      </c>
      <c r="B4578" t="s">
        <v>3217</v>
      </c>
      <c r="C4578" t="s">
        <v>3218</v>
      </c>
      <c r="D4578" t="s">
        <v>3219</v>
      </c>
      <c r="E4578" t="s">
        <v>12</v>
      </c>
      <c r="F4578" t="s">
        <v>3220</v>
      </c>
      <c r="G4578" s="1">
        <v>44271</v>
      </c>
      <c r="H4578" s="1">
        <v>44274</v>
      </c>
      <c r="I4578" s="1">
        <v>46099</v>
      </c>
      <c r="J4578" s="966" t="s">
        <v>8489</v>
      </c>
      <c r="K4578" t="s">
        <v>8491</v>
      </c>
      <c r="L4578" t="s">
        <v>8490</v>
      </c>
      <c r="M4578" t="s">
        <v>8489</v>
      </c>
      <c r="N4578" t="s">
        <v>8490</v>
      </c>
    </row>
    <row r="4579" spans="1:14" x14ac:dyDescent="0.25">
      <c r="A4579" s="3">
        <v>4576</v>
      </c>
      <c r="B4579" t="s">
        <v>3213</v>
      </c>
      <c r="C4579" t="s">
        <v>3214</v>
      </c>
      <c r="D4579" t="s">
        <v>3215</v>
      </c>
      <c r="E4579" t="s">
        <v>12</v>
      </c>
      <c r="F4579" t="s">
        <v>3216</v>
      </c>
      <c r="G4579" s="1">
        <v>44271</v>
      </c>
      <c r="H4579" s="1">
        <v>44274</v>
      </c>
      <c r="I4579" s="1">
        <v>46099</v>
      </c>
      <c r="J4579" s="966" t="s">
        <v>8478</v>
      </c>
      <c r="K4579" t="s">
        <v>8480</v>
      </c>
      <c r="L4579" t="s">
        <v>8479</v>
      </c>
      <c r="N4579" t="s">
        <v>8479</v>
      </c>
    </row>
    <row r="4580" spans="1:14" x14ac:dyDescent="0.25">
      <c r="A4580" s="3">
        <v>4577</v>
      </c>
      <c r="B4580" t="s">
        <v>3213</v>
      </c>
      <c r="C4580" t="s">
        <v>3214</v>
      </c>
      <c r="D4580" t="s">
        <v>3215</v>
      </c>
      <c r="E4580" t="s">
        <v>12</v>
      </c>
      <c r="F4580" t="s">
        <v>3216</v>
      </c>
      <c r="G4580" s="1">
        <v>44271</v>
      </c>
      <c r="H4580" s="1">
        <v>44274</v>
      </c>
      <c r="I4580" s="1">
        <v>46099</v>
      </c>
      <c r="J4580" s="966" t="s">
        <v>8482</v>
      </c>
      <c r="K4580" t="s">
        <v>8484</v>
      </c>
      <c r="L4580" t="s">
        <v>8483</v>
      </c>
      <c r="N4580" t="s">
        <v>8483</v>
      </c>
    </row>
    <row r="4581" spans="1:14" x14ac:dyDescent="0.25">
      <c r="A4581" s="3">
        <v>4578</v>
      </c>
      <c r="B4581" t="s">
        <v>3173</v>
      </c>
      <c r="C4581" t="s">
        <v>3174</v>
      </c>
      <c r="D4581" t="s">
        <v>3175</v>
      </c>
      <c r="E4581" t="s">
        <v>12</v>
      </c>
      <c r="F4581" t="s">
        <v>3176</v>
      </c>
      <c r="G4581" s="1">
        <v>44263</v>
      </c>
      <c r="H4581" s="1">
        <v>44264</v>
      </c>
      <c r="I4581" s="1">
        <v>44628</v>
      </c>
      <c r="J4581" s="966" t="s">
        <v>11860</v>
      </c>
      <c r="K4581" t="s">
        <v>11862</v>
      </c>
      <c r="L4581" t="s">
        <v>11861</v>
      </c>
      <c r="M4581" t="s">
        <v>11860</v>
      </c>
      <c r="N4581" t="s">
        <v>11861</v>
      </c>
    </row>
    <row r="4582" spans="1:14" x14ac:dyDescent="0.25">
      <c r="A4582" s="3">
        <v>4579</v>
      </c>
      <c r="B4582" t="s">
        <v>3173</v>
      </c>
      <c r="C4582" t="s">
        <v>3174</v>
      </c>
      <c r="D4582" t="s">
        <v>3175</v>
      </c>
      <c r="E4582" t="s">
        <v>12</v>
      </c>
      <c r="F4582" t="s">
        <v>3176</v>
      </c>
      <c r="G4582" s="1">
        <v>44263</v>
      </c>
      <c r="H4582" s="1">
        <v>44264</v>
      </c>
      <c r="I4582" s="1">
        <v>44628</v>
      </c>
      <c r="J4582" s="966" t="s">
        <v>11860</v>
      </c>
      <c r="K4582" t="s">
        <v>11862</v>
      </c>
      <c r="L4582" t="s">
        <v>11861</v>
      </c>
      <c r="M4582" t="s">
        <v>11860</v>
      </c>
      <c r="N4582" t="s">
        <v>11861</v>
      </c>
    </row>
    <row r="4583" spans="1:14" x14ac:dyDescent="0.25">
      <c r="A4583" s="3">
        <v>4580</v>
      </c>
      <c r="B4583" t="s">
        <v>3252</v>
      </c>
      <c r="C4583" t="s">
        <v>3253</v>
      </c>
      <c r="D4583" t="s">
        <v>3254</v>
      </c>
      <c r="E4583" t="s">
        <v>12</v>
      </c>
      <c r="F4583" t="s">
        <v>3255</v>
      </c>
      <c r="G4583" s="1">
        <v>44273</v>
      </c>
      <c r="H4583" s="1">
        <v>44276</v>
      </c>
      <c r="I4583" s="1">
        <v>45371</v>
      </c>
      <c r="J4583" s="966" t="s">
        <v>5826</v>
      </c>
      <c r="K4583" t="s">
        <v>5828</v>
      </c>
      <c r="L4583" t="s">
        <v>5827</v>
      </c>
      <c r="M4583" t="s">
        <v>5826</v>
      </c>
      <c r="N4583" t="s">
        <v>5827</v>
      </c>
    </row>
    <row r="4584" spans="1:14" x14ac:dyDescent="0.25">
      <c r="A4584" s="3">
        <v>4581</v>
      </c>
      <c r="B4584" t="s">
        <v>3092</v>
      </c>
      <c r="C4584" t="s">
        <v>3093</v>
      </c>
      <c r="D4584" t="s">
        <v>3094</v>
      </c>
      <c r="E4584" t="s">
        <v>12</v>
      </c>
      <c r="F4584" t="s">
        <v>3095</v>
      </c>
      <c r="G4584" s="1">
        <v>44252</v>
      </c>
      <c r="H4584" s="1">
        <v>44275</v>
      </c>
      <c r="I4584" s="1">
        <v>45370</v>
      </c>
      <c r="J4584" s="966" t="s">
        <v>11832</v>
      </c>
      <c r="K4584" t="s">
        <v>11834</v>
      </c>
      <c r="L4584" t="s">
        <v>11833</v>
      </c>
      <c r="M4584" t="s">
        <v>11832</v>
      </c>
      <c r="N4584" t="s">
        <v>11833</v>
      </c>
    </row>
    <row r="4585" spans="1:14" x14ac:dyDescent="0.25">
      <c r="A4585" s="3">
        <v>4582</v>
      </c>
      <c r="B4585" t="s">
        <v>3225</v>
      </c>
      <c r="C4585" t="s">
        <v>3226</v>
      </c>
      <c r="D4585" t="s">
        <v>3227</v>
      </c>
      <c r="E4585" t="s">
        <v>12</v>
      </c>
      <c r="F4585" t="s">
        <v>3228</v>
      </c>
      <c r="G4585" s="1">
        <v>44272</v>
      </c>
      <c r="H4585" s="1">
        <v>44276</v>
      </c>
      <c r="I4585" s="1">
        <v>45371</v>
      </c>
      <c r="J4585" s="966" t="s">
        <v>11204</v>
      </c>
      <c r="K4585" t="s">
        <v>11206</v>
      </c>
      <c r="L4585" t="s">
        <v>11205</v>
      </c>
      <c r="M4585" t="s">
        <v>11204</v>
      </c>
      <c r="N4585" t="s">
        <v>11205</v>
      </c>
    </row>
    <row r="4586" spans="1:14" x14ac:dyDescent="0.25">
      <c r="A4586" s="3">
        <v>4583</v>
      </c>
      <c r="B4586" t="s">
        <v>3062</v>
      </c>
      <c r="C4586" t="s">
        <v>3063</v>
      </c>
      <c r="D4586" t="s">
        <v>3064</v>
      </c>
      <c r="E4586" t="s">
        <v>12</v>
      </c>
      <c r="F4586" t="s">
        <v>3065</v>
      </c>
      <c r="G4586" s="1">
        <v>44256</v>
      </c>
      <c r="H4586" s="1">
        <v>44276</v>
      </c>
      <c r="I4586" s="1">
        <v>45371</v>
      </c>
      <c r="J4586" s="966" t="s">
        <v>10061</v>
      </c>
      <c r="K4586" t="s">
        <v>10063</v>
      </c>
      <c r="L4586" t="s">
        <v>10062</v>
      </c>
      <c r="M4586" t="s">
        <v>10061</v>
      </c>
      <c r="N4586" t="s">
        <v>10062</v>
      </c>
    </row>
    <row r="4587" spans="1:14" x14ac:dyDescent="0.25">
      <c r="A4587" s="3">
        <v>4584</v>
      </c>
      <c r="B4587" t="s">
        <v>3229</v>
      </c>
      <c r="C4587" t="s">
        <v>3230</v>
      </c>
      <c r="D4587" t="s">
        <v>3231</v>
      </c>
      <c r="E4587" t="s">
        <v>12</v>
      </c>
      <c r="F4587" t="s">
        <v>3232</v>
      </c>
      <c r="G4587" s="1">
        <v>44272</v>
      </c>
      <c r="H4587" s="1">
        <v>44273</v>
      </c>
      <c r="I4587" s="1">
        <v>45368</v>
      </c>
      <c r="J4587" s="966" t="s">
        <v>11211</v>
      </c>
      <c r="K4587" t="s">
        <v>11213</v>
      </c>
      <c r="L4587" t="s">
        <v>11212</v>
      </c>
      <c r="M4587" t="s">
        <v>11211</v>
      </c>
      <c r="N4587" t="s">
        <v>11212</v>
      </c>
    </row>
    <row r="4588" spans="1:14" x14ac:dyDescent="0.25">
      <c r="A4588" s="3">
        <v>4585</v>
      </c>
      <c r="B4588" t="s">
        <v>3221</v>
      </c>
      <c r="C4588" t="s">
        <v>3222</v>
      </c>
      <c r="D4588" t="s">
        <v>3223</v>
      </c>
      <c r="E4588" t="s">
        <v>12</v>
      </c>
      <c r="F4588" t="s">
        <v>3224</v>
      </c>
      <c r="G4588" s="1">
        <v>44272</v>
      </c>
      <c r="H4588" s="1">
        <v>44273</v>
      </c>
      <c r="I4588" s="1">
        <v>45368</v>
      </c>
      <c r="J4588" s="966" t="s">
        <v>11197</v>
      </c>
      <c r="K4588" t="s">
        <v>11199</v>
      </c>
      <c r="L4588" t="s">
        <v>11198</v>
      </c>
      <c r="M4588" t="s">
        <v>11197</v>
      </c>
      <c r="N4588" t="s">
        <v>11198</v>
      </c>
    </row>
    <row r="4589" spans="1:14" x14ac:dyDescent="0.25">
      <c r="A4589" s="3">
        <v>4586</v>
      </c>
      <c r="B4589" t="s">
        <v>3132</v>
      </c>
      <c r="C4589" t="s">
        <v>3133</v>
      </c>
      <c r="D4589" t="s">
        <v>3134</v>
      </c>
      <c r="E4589" t="s">
        <v>12</v>
      </c>
      <c r="F4589" t="s">
        <v>3135</v>
      </c>
      <c r="G4589" s="1">
        <v>44264</v>
      </c>
      <c r="H4589" s="1">
        <v>44276</v>
      </c>
      <c r="I4589" s="1">
        <v>45736</v>
      </c>
      <c r="J4589" s="966" t="s">
        <v>9080</v>
      </c>
      <c r="K4589" t="s">
        <v>9082</v>
      </c>
      <c r="L4589" t="s">
        <v>9081</v>
      </c>
      <c r="N4589" t="s">
        <v>9081</v>
      </c>
    </row>
    <row r="4590" spans="1:14" x14ac:dyDescent="0.25">
      <c r="A4590" s="3">
        <v>4587</v>
      </c>
      <c r="B4590" t="s">
        <v>3233</v>
      </c>
      <c r="C4590" t="s">
        <v>3234</v>
      </c>
      <c r="D4590" t="s">
        <v>3235</v>
      </c>
      <c r="E4590" t="s">
        <v>12</v>
      </c>
      <c r="F4590" t="s">
        <v>3236</v>
      </c>
      <c r="G4590" s="1">
        <v>44272</v>
      </c>
      <c r="H4590" s="1">
        <v>44278</v>
      </c>
      <c r="I4590" s="1">
        <v>45373</v>
      </c>
      <c r="J4590" s="966" t="s">
        <v>11218</v>
      </c>
      <c r="K4590" t="s">
        <v>11220</v>
      </c>
      <c r="L4590" t="s">
        <v>11219</v>
      </c>
      <c r="M4590" t="s">
        <v>11218</v>
      </c>
      <c r="N4590" t="s">
        <v>11219</v>
      </c>
    </row>
    <row r="4591" spans="1:14" x14ac:dyDescent="0.25">
      <c r="A4591" s="3">
        <v>4588</v>
      </c>
      <c r="B4591" t="s">
        <v>3049</v>
      </c>
      <c r="C4591" t="s">
        <v>3050</v>
      </c>
      <c r="D4591" t="s">
        <v>2727</v>
      </c>
      <c r="E4591" t="s">
        <v>12</v>
      </c>
      <c r="F4591" t="s">
        <v>3051</v>
      </c>
      <c r="G4591" s="1">
        <v>44256</v>
      </c>
      <c r="H4591" s="1">
        <v>44274</v>
      </c>
      <c r="I4591" s="1">
        <v>45369</v>
      </c>
      <c r="J4591" s="966" t="s">
        <v>10036</v>
      </c>
      <c r="K4591" t="s">
        <v>10038</v>
      </c>
      <c r="L4591" t="s">
        <v>10037</v>
      </c>
      <c r="M4591" t="s">
        <v>10036</v>
      </c>
      <c r="N4591" t="s">
        <v>10037</v>
      </c>
    </row>
    <row r="4592" spans="1:14" x14ac:dyDescent="0.25">
      <c r="A4592" s="3">
        <v>4589</v>
      </c>
      <c r="B4592" t="s">
        <v>3058</v>
      </c>
      <c r="C4592" t="s">
        <v>3059</v>
      </c>
      <c r="D4592" t="s">
        <v>3060</v>
      </c>
      <c r="E4592" t="s">
        <v>12</v>
      </c>
      <c r="F4592" t="s">
        <v>3061</v>
      </c>
      <c r="G4592" s="1">
        <v>44256</v>
      </c>
      <c r="H4592" s="1">
        <v>44279</v>
      </c>
      <c r="I4592" s="1">
        <v>45374</v>
      </c>
      <c r="J4592" s="966" t="s">
        <v>10053</v>
      </c>
      <c r="K4592" t="s">
        <v>10055</v>
      </c>
      <c r="L4592" t="s">
        <v>10054</v>
      </c>
      <c r="M4592" t="s">
        <v>10053</v>
      </c>
      <c r="N4592" t="s">
        <v>10054</v>
      </c>
    </row>
    <row r="4593" spans="1:14" x14ac:dyDescent="0.25">
      <c r="A4593" s="3">
        <v>4590</v>
      </c>
      <c r="B4593" t="s">
        <v>3263</v>
      </c>
      <c r="C4593" t="s">
        <v>3264</v>
      </c>
      <c r="D4593" t="s">
        <v>3265</v>
      </c>
      <c r="E4593" t="s">
        <v>12</v>
      </c>
      <c r="F4593" t="s">
        <v>3266</v>
      </c>
      <c r="G4593" s="1">
        <v>44273</v>
      </c>
      <c r="H4593" s="1">
        <v>44274</v>
      </c>
      <c r="I4593" s="1">
        <v>45003</v>
      </c>
      <c r="J4593" s="966" t="s">
        <v>6728</v>
      </c>
      <c r="K4593" t="s">
        <v>6730</v>
      </c>
      <c r="L4593" t="s">
        <v>6729</v>
      </c>
      <c r="M4593" t="s">
        <v>6728</v>
      </c>
      <c r="N4593" t="s">
        <v>6729</v>
      </c>
    </row>
    <row r="4594" spans="1:14" x14ac:dyDescent="0.25">
      <c r="A4594" s="3">
        <v>4591</v>
      </c>
      <c r="B4594" t="s">
        <v>3256</v>
      </c>
      <c r="C4594" t="s">
        <v>3257</v>
      </c>
      <c r="D4594" t="s">
        <v>3258</v>
      </c>
      <c r="E4594" t="s">
        <v>12</v>
      </c>
      <c r="F4594" t="s">
        <v>3259</v>
      </c>
      <c r="G4594" s="1">
        <v>44272</v>
      </c>
      <c r="H4594" s="1">
        <v>44273</v>
      </c>
      <c r="I4594" s="1">
        <v>45002</v>
      </c>
      <c r="J4594" s="966" t="s">
        <v>8224</v>
      </c>
      <c r="K4594" t="s">
        <v>8226</v>
      </c>
      <c r="L4594" t="s">
        <v>8225</v>
      </c>
      <c r="M4594" t="s">
        <v>8224</v>
      </c>
      <c r="N4594" t="s">
        <v>8225</v>
      </c>
    </row>
    <row r="4595" spans="1:14" x14ac:dyDescent="0.25">
      <c r="A4595" s="3">
        <v>4592</v>
      </c>
      <c r="B4595" t="s">
        <v>3256</v>
      </c>
      <c r="C4595" t="s">
        <v>3257</v>
      </c>
      <c r="D4595" t="s">
        <v>3258</v>
      </c>
      <c r="E4595" t="s">
        <v>12</v>
      </c>
      <c r="F4595" t="s">
        <v>3259</v>
      </c>
      <c r="G4595" s="1">
        <v>44272</v>
      </c>
      <c r="H4595" s="1">
        <v>44273</v>
      </c>
      <c r="I4595" s="1">
        <v>45002</v>
      </c>
      <c r="J4595" s="966" t="s">
        <v>8232</v>
      </c>
      <c r="K4595" t="s">
        <v>8234</v>
      </c>
      <c r="L4595" t="s">
        <v>8233</v>
      </c>
      <c r="M4595" t="s">
        <v>8232</v>
      </c>
      <c r="N4595" t="s">
        <v>8233</v>
      </c>
    </row>
    <row r="4596" spans="1:14" x14ac:dyDescent="0.25">
      <c r="A4596" s="3">
        <v>4593</v>
      </c>
      <c r="B4596" t="s">
        <v>3256</v>
      </c>
      <c r="C4596" t="s">
        <v>3257</v>
      </c>
      <c r="D4596" t="s">
        <v>3258</v>
      </c>
      <c r="E4596" t="s">
        <v>12</v>
      </c>
      <c r="F4596" t="s">
        <v>3259</v>
      </c>
      <c r="G4596" s="1">
        <v>44272</v>
      </c>
      <c r="H4596" s="1">
        <v>44273</v>
      </c>
      <c r="I4596" s="1">
        <v>45002</v>
      </c>
      <c r="J4596" s="966" t="s">
        <v>8238</v>
      </c>
      <c r="K4596" t="s">
        <v>8240</v>
      </c>
      <c r="L4596" t="s">
        <v>8239</v>
      </c>
      <c r="M4596" t="s">
        <v>8238</v>
      </c>
      <c r="N4596" t="s">
        <v>8239</v>
      </c>
    </row>
    <row r="4597" spans="1:14" x14ac:dyDescent="0.25">
      <c r="A4597" s="3">
        <v>4594</v>
      </c>
      <c r="B4597" t="s">
        <v>3096</v>
      </c>
      <c r="C4597" t="s">
        <v>3097</v>
      </c>
      <c r="D4597" t="s">
        <v>3098</v>
      </c>
      <c r="E4597" t="s">
        <v>12</v>
      </c>
      <c r="F4597" t="s">
        <v>3099</v>
      </c>
      <c r="G4597" s="1">
        <v>44252</v>
      </c>
      <c r="H4597" s="1">
        <v>44281</v>
      </c>
      <c r="I4597" s="1">
        <v>45376</v>
      </c>
      <c r="J4597" s="966" t="s">
        <v>11840</v>
      </c>
      <c r="K4597" t="s">
        <v>11842</v>
      </c>
      <c r="L4597" t="s">
        <v>11841</v>
      </c>
      <c r="M4597" t="s">
        <v>11840</v>
      </c>
      <c r="N4597" t="s">
        <v>11841</v>
      </c>
    </row>
    <row r="4598" spans="1:14" x14ac:dyDescent="0.25">
      <c r="A4598" s="3">
        <v>4595</v>
      </c>
      <c r="B4598" t="s">
        <v>3053</v>
      </c>
      <c r="C4598" t="s">
        <v>3054</v>
      </c>
      <c r="D4598" t="s">
        <v>3055</v>
      </c>
      <c r="E4598" t="s">
        <v>12</v>
      </c>
      <c r="F4598" t="s">
        <v>3056</v>
      </c>
      <c r="G4598" s="1">
        <v>44256</v>
      </c>
      <c r="H4598" s="1">
        <v>44284</v>
      </c>
      <c r="I4598" s="1">
        <v>45379</v>
      </c>
      <c r="J4598" s="966" t="s">
        <v>10045</v>
      </c>
      <c r="K4598" t="s">
        <v>10047</v>
      </c>
      <c r="L4598" t="s">
        <v>10046</v>
      </c>
      <c r="M4598" t="s">
        <v>10045</v>
      </c>
      <c r="N4598" t="s">
        <v>10046</v>
      </c>
    </row>
    <row r="4599" spans="1:14" x14ac:dyDescent="0.25">
      <c r="A4599" s="3">
        <v>4596</v>
      </c>
      <c r="B4599" t="s">
        <v>3165</v>
      </c>
      <c r="C4599" t="s">
        <v>3166</v>
      </c>
      <c r="D4599" t="s">
        <v>3167</v>
      </c>
      <c r="E4599" t="s">
        <v>12</v>
      </c>
      <c r="F4599" t="s">
        <v>3168</v>
      </c>
      <c r="G4599" s="1">
        <v>44265</v>
      </c>
      <c r="H4599" s="1">
        <v>44284</v>
      </c>
      <c r="I4599" s="1">
        <v>45379</v>
      </c>
      <c r="J4599" s="966" t="s">
        <v>10067</v>
      </c>
      <c r="K4599" t="s">
        <v>10069</v>
      </c>
      <c r="L4599" t="s">
        <v>10068</v>
      </c>
      <c r="M4599" t="s">
        <v>10067</v>
      </c>
      <c r="N4599" t="s">
        <v>10068</v>
      </c>
    </row>
    <row r="4600" spans="1:14" x14ac:dyDescent="0.25">
      <c r="A4600" s="3">
        <v>4597</v>
      </c>
      <c r="B4600" t="s">
        <v>3279</v>
      </c>
      <c r="C4600" t="s">
        <v>3280</v>
      </c>
      <c r="D4600" t="s">
        <v>3281</v>
      </c>
      <c r="E4600" t="s">
        <v>12</v>
      </c>
      <c r="F4600" t="s">
        <v>3282</v>
      </c>
      <c r="G4600" s="1">
        <v>44279</v>
      </c>
      <c r="H4600" s="1">
        <v>44286</v>
      </c>
      <c r="I4600" s="1">
        <v>45015</v>
      </c>
      <c r="J4600" s="966" t="s">
        <v>22343</v>
      </c>
      <c r="K4600" t="s">
        <v>22344</v>
      </c>
      <c r="L4600" t="s">
        <v>22345</v>
      </c>
      <c r="M4600" t="s">
        <v>22343</v>
      </c>
      <c r="N4600" t="s">
        <v>22345</v>
      </c>
    </row>
    <row r="4601" spans="1:14" x14ac:dyDescent="0.25">
      <c r="A4601" s="3">
        <v>4598</v>
      </c>
      <c r="B4601" t="s">
        <v>3279</v>
      </c>
      <c r="C4601" t="s">
        <v>3280</v>
      </c>
      <c r="D4601" t="s">
        <v>3281</v>
      </c>
      <c r="E4601" t="s">
        <v>12</v>
      </c>
      <c r="F4601" t="s">
        <v>3282</v>
      </c>
      <c r="G4601" s="1">
        <v>44279</v>
      </c>
      <c r="H4601" s="1">
        <v>44286</v>
      </c>
      <c r="I4601" s="1">
        <v>45015</v>
      </c>
      <c r="J4601" s="966" t="s">
        <v>22343</v>
      </c>
      <c r="K4601" t="s">
        <v>22344</v>
      </c>
      <c r="L4601" t="s">
        <v>22345</v>
      </c>
      <c r="M4601" t="s">
        <v>22343</v>
      </c>
      <c r="N4601" t="s">
        <v>22345</v>
      </c>
    </row>
    <row r="4602" spans="1:14" x14ac:dyDescent="0.25">
      <c r="A4602" s="3">
        <v>4599</v>
      </c>
      <c r="B4602" t="s">
        <v>3279</v>
      </c>
      <c r="C4602" t="s">
        <v>3280</v>
      </c>
      <c r="D4602" t="s">
        <v>3281</v>
      </c>
      <c r="E4602" t="s">
        <v>12</v>
      </c>
      <c r="F4602" t="s">
        <v>3282</v>
      </c>
      <c r="G4602" s="1">
        <v>44279</v>
      </c>
      <c r="H4602" s="1">
        <v>44286</v>
      </c>
      <c r="I4602" s="1">
        <v>45015</v>
      </c>
      <c r="J4602" s="966" t="s">
        <v>22346</v>
      </c>
      <c r="K4602" t="s">
        <v>22347</v>
      </c>
      <c r="L4602" t="s">
        <v>22348</v>
      </c>
      <c r="M4602" t="s">
        <v>22346</v>
      </c>
      <c r="N4602" t="s">
        <v>22348</v>
      </c>
    </row>
    <row r="4603" spans="1:14" x14ac:dyDescent="0.25">
      <c r="A4603" s="3">
        <v>4600</v>
      </c>
      <c r="B4603" t="s">
        <v>3279</v>
      </c>
      <c r="C4603" t="s">
        <v>3280</v>
      </c>
      <c r="D4603" t="s">
        <v>3281</v>
      </c>
      <c r="E4603" t="s">
        <v>12</v>
      </c>
      <c r="F4603" t="s">
        <v>3282</v>
      </c>
      <c r="G4603" s="1">
        <v>44279</v>
      </c>
      <c r="H4603" s="1">
        <v>44286</v>
      </c>
      <c r="I4603" s="1">
        <v>45015</v>
      </c>
      <c r="J4603" s="966" t="s">
        <v>22346</v>
      </c>
      <c r="K4603" t="s">
        <v>22347</v>
      </c>
      <c r="L4603" t="s">
        <v>22348</v>
      </c>
      <c r="M4603" t="s">
        <v>22346</v>
      </c>
      <c r="N4603" t="s">
        <v>22348</v>
      </c>
    </row>
    <row r="4604" spans="1:14" x14ac:dyDescent="0.25">
      <c r="A4604" s="3">
        <v>4601</v>
      </c>
      <c r="B4604" t="s">
        <v>3279</v>
      </c>
      <c r="C4604" t="s">
        <v>3280</v>
      </c>
      <c r="D4604" t="s">
        <v>3281</v>
      </c>
      <c r="E4604" t="s">
        <v>12</v>
      </c>
      <c r="F4604" t="s">
        <v>3282</v>
      </c>
      <c r="G4604" s="1">
        <v>44279</v>
      </c>
      <c r="H4604" s="1">
        <v>44286</v>
      </c>
      <c r="I4604" s="1">
        <v>45015</v>
      </c>
      <c r="J4604" s="966" t="s">
        <v>22349</v>
      </c>
      <c r="K4604" t="s">
        <v>22350</v>
      </c>
      <c r="L4604" t="s">
        <v>22351</v>
      </c>
      <c r="M4604" t="s">
        <v>22349</v>
      </c>
      <c r="N4604" t="s">
        <v>22351</v>
      </c>
    </row>
    <row r="4605" spans="1:14" x14ac:dyDescent="0.25">
      <c r="A4605" s="3">
        <v>4602</v>
      </c>
      <c r="B4605" t="s">
        <v>3279</v>
      </c>
      <c r="C4605" t="s">
        <v>3280</v>
      </c>
      <c r="D4605" t="s">
        <v>3281</v>
      </c>
      <c r="E4605" t="s">
        <v>12</v>
      </c>
      <c r="F4605" t="s">
        <v>3282</v>
      </c>
      <c r="G4605" s="1">
        <v>44279</v>
      </c>
      <c r="H4605" s="1">
        <v>44286</v>
      </c>
      <c r="I4605" s="1">
        <v>45015</v>
      </c>
      <c r="J4605" s="966" t="s">
        <v>22349</v>
      </c>
      <c r="K4605" t="s">
        <v>22350</v>
      </c>
      <c r="L4605" t="s">
        <v>22351</v>
      </c>
      <c r="M4605" t="s">
        <v>22349</v>
      </c>
      <c r="N4605" t="s">
        <v>22351</v>
      </c>
    </row>
    <row r="4606" spans="1:14" x14ac:dyDescent="0.25">
      <c r="A4606" s="3">
        <v>4603</v>
      </c>
      <c r="B4606" t="s">
        <v>3279</v>
      </c>
      <c r="C4606" t="s">
        <v>3280</v>
      </c>
      <c r="D4606" t="s">
        <v>3281</v>
      </c>
      <c r="E4606" t="s">
        <v>12</v>
      </c>
      <c r="F4606" t="s">
        <v>3282</v>
      </c>
      <c r="G4606" s="1">
        <v>44279</v>
      </c>
      <c r="H4606" s="1">
        <v>44286</v>
      </c>
      <c r="I4606" s="1">
        <v>45015</v>
      </c>
      <c r="J4606" s="966" t="s">
        <v>22352</v>
      </c>
      <c r="K4606" t="s">
        <v>22353</v>
      </c>
      <c r="L4606" t="s">
        <v>22354</v>
      </c>
      <c r="M4606" t="s">
        <v>22352</v>
      </c>
      <c r="N4606" t="s">
        <v>22354</v>
      </c>
    </row>
    <row r="4607" spans="1:14" x14ac:dyDescent="0.25">
      <c r="A4607" s="3">
        <v>4604</v>
      </c>
      <c r="B4607" t="s">
        <v>3279</v>
      </c>
      <c r="C4607" t="s">
        <v>3280</v>
      </c>
      <c r="D4607" t="s">
        <v>3281</v>
      </c>
      <c r="E4607" t="s">
        <v>12</v>
      </c>
      <c r="F4607" t="s">
        <v>3282</v>
      </c>
      <c r="G4607" s="1">
        <v>44279</v>
      </c>
      <c r="H4607" s="1">
        <v>44286</v>
      </c>
      <c r="I4607" s="1">
        <v>45015</v>
      </c>
      <c r="J4607" s="966" t="s">
        <v>22352</v>
      </c>
      <c r="K4607" t="s">
        <v>22353</v>
      </c>
      <c r="L4607" t="s">
        <v>22354</v>
      </c>
      <c r="M4607" t="s">
        <v>22352</v>
      </c>
      <c r="N4607" t="s">
        <v>22354</v>
      </c>
    </row>
    <row r="4608" spans="1:14" x14ac:dyDescent="0.25">
      <c r="A4608" s="3">
        <v>4605</v>
      </c>
      <c r="B4608" t="s">
        <v>3279</v>
      </c>
      <c r="C4608" t="s">
        <v>3280</v>
      </c>
      <c r="D4608" t="s">
        <v>3281</v>
      </c>
      <c r="E4608" t="s">
        <v>12</v>
      </c>
      <c r="F4608" t="s">
        <v>3282</v>
      </c>
      <c r="G4608" s="1">
        <v>44279</v>
      </c>
      <c r="H4608" s="1">
        <v>44286</v>
      </c>
      <c r="I4608" s="1">
        <v>45015</v>
      </c>
      <c r="J4608" s="966" t="s">
        <v>22355</v>
      </c>
      <c r="K4608" t="s">
        <v>22356</v>
      </c>
      <c r="L4608" t="s">
        <v>22357</v>
      </c>
      <c r="M4608" t="s">
        <v>22355</v>
      </c>
      <c r="N4608" t="s">
        <v>22357</v>
      </c>
    </row>
    <row r="4609" spans="1:14" x14ac:dyDescent="0.25">
      <c r="A4609" s="3">
        <v>4606</v>
      </c>
      <c r="B4609" t="s">
        <v>3279</v>
      </c>
      <c r="C4609" t="s">
        <v>3280</v>
      </c>
      <c r="D4609" t="s">
        <v>3281</v>
      </c>
      <c r="E4609" t="s">
        <v>12</v>
      </c>
      <c r="F4609" t="s">
        <v>3282</v>
      </c>
      <c r="G4609" s="1">
        <v>44279</v>
      </c>
      <c r="H4609" s="1">
        <v>44286</v>
      </c>
      <c r="I4609" s="1">
        <v>45015</v>
      </c>
      <c r="J4609" s="966" t="s">
        <v>22355</v>
      </c>
      <c r="K4609" t="s">
        <v>22356</v>
      </c>
      <c r="L4609" t="s">
        <v>22357</v>
      </c>
      <c r="M4609" t="s">
        <v>22355</v>
      </c>
      <c r="N4609" t="s">
        <v>22357</v>
      </c>
    </row>
    <row r="4610" spans="1:14" x14ac:dyDescent="0.25">
      <c r="A4610" s="3">
        <v>4607</v>
      </c>
      <c r="B4610" t="s">
        <v>3279</v>
      </c>
      <c r="C4610" t="s">
        <v>3280</v>
      </c>
      <c r="D4610" t="s">
        <v>3281</v>
      </c>
      <c r="E4610" t="s">
        <v>12</v>
      </c>
      <c r="F4610" t="s">
        <v>3282</v>
      </c>
      <c r="G4610" s="1">
        <v>44279</v>
      </c>
      <c r="H4610" s="1">
        <v>44286</v>
      </c>
      <c r="I4610" s="1">
        <v>45015</v>
      </c>
      <c r="J4610" s="966" t="s">
        <v>22358</v>
      </c>
      <c r="K4610" t="s">
        <v>22359</v>
      </c>
      <c r="L4610" t="s">
        <v>22360</v>
      </c>
      <c r="M4610" t="s">
        <v>22358</v>
      </c>
      <c r="N4610" t="s">
        <v>22360</v>
      </c>
    </row>
    <row r="4611" spans="1:14" x14ac:dyDescent="0.25">
      <c r="A4611" s="3">
        <v>4608</v>
      </c>
      <c r="B4611" t="s">
        <v>3279</v>
      </c>
      <c r="C4611" t="s">
        <v>3280</v>
      </c>
      <c r="D4611" t="s">
        <v>3281</v>
      </c>
      <c r="E4611" t="s">
        <v>12</v>
      </c>
      <c r="F4611" t="s">
        <v>3282</v>
      </c>
      <c r="G4611" s="1">
        <v>44279</v>
      </c>
      <c r="H4611" s="1">
        <v>44286</v>
      </c>
      <c r="I4611" s="1">
        <v>45015</v>
      </c>
      <c r="J4611" s="966" t="s">
        <v>22358</v>
      </c>
      <c r="K4611" t="s">
        <v>22359</v>
      </c>
      <c r="L4611" t="s">
        <v>22360</v>
      </c>
      <c r="M4611" t="s">
        <v>22358</v>
      </c>
      <c r="N4611" t="s">
        <v>22360</v>
      </c>
    </row>
    <row r="4612" spans="1:14" x14ac:dyDescent="0.25">
      <c r="A4612" s="3">
        <v>4609</v>
      </c>
      <c r="B4612" t="s">
        <v>3279</v>
      </c>
      <c r="C4612" t="s">
        <v>3280</v>
      </c>
      <c r="D4612" t="s">
        <v>3281</v>
      </c>
      <c r="E4612" t="s">
        <v>12</v>
      </c>
      <c r="F4612" t="s">
        <v>3282</v>
      </c>
      <c r="G4612" s="1">
        <v>44279</v>
      </c>
      <c r="H4612" s="1">
        <v>44286</v>
      </c>
      <c r="I4612" s="1">
        <v>45015</v>
      </c>
      <c r="J4612" s="966" t="s">
        <v>22361</v>
      </c>
      <c r="K4612" t="s">
        <v>22362</v>
      </c>
      <c r="L4612" t="s">
        <v>22363</v>
      </c>
      <c r="M4612" t="s">
        <v>22361</v>
      </c>
      <c r="N4612" t="s">
        <v>22363</v>
      </c>
    </row>
    <row r="4613" spans="1:14" x14ac:dyDescent="0.25">
      <c r="A4613" s="3">
        <v>4610</v>
      </c>
      <c r="B4613" t="s">
        <v>3279</v>
      </c>
      <c r="C4613" t="s">
        <v>3280</v>
      </c>
      <c r="D4613" t="s">
        <v>3281</v>
      </c>
      <c r="E4613" t="s">
        <v>12</v>
      </c>
      <c r="F4613" t="s">
        <v>3282</v>
      </c>
      <c r="G4613" s="1">
        <v>44279</v>
      </c>
      <c r="H4613" s="1">
        <v>44286</v>
      </c>
      <c r="I4613" s="1">
        <v>45015</v>
      </c>
      <c r="J4613" s="966" t="s">
        <v>22361</v>
      </c>
      <c r="K4613" t="s">
        <v>22362</v>
      </c>
      <c r="L4613" t="s">
        <v>22363</v>
      </c>
      <c r="M4613" t="s">
        <v>22361</v>
      </c>
      <c r="N4613" t="s">
        <v>22363</v>
      </c>
    </row>
    <row r="4614" spans="1:14" x14ac:dyDescent="0.25">
      <c r="A4614" s="3">
        <v>4611</v>
      </c>
      <c r="B4614" t="s">
        <v>3279</v>
      </c>
      <c r="C4614" t="s">
        <v>3280</v>
      </c>
      <c r="D4614" t="s">
        <v>3281</v>
      </c>
      <c r="E4614" t="s">
        <v>12</v>
      </c>
      <c r="F4614" t="s">
        <v>3282</v>
      </c>
      <c r="G4614" s="1">
        <v>44279</v>
      </c>
      <c r="H4614" s="1">
        <v>44286</v>
      </c>
      <c r="I4614" s="1">
        <v>45015</v>
      </c>
      <c r="J4614" s="966" t="s">
        <v>22364</v>
      </c>
      <c r="K4614" t="s">
        <v>22365</v>
      </c>
      <c r="L4614" t="s">
        <v>22366</v>
      </c>
      <c r="M4614" t="s">
        <v>22364</v>
      </c>
      <c r="N4614" t="s">
        <v>22366</v>
      </c>
    </row>
    <row r="4615" spans="1:14" x14ac:dyDescent="0.25">
      <c r="A4615" s="3">
        <v>4612</v>
      </c>
      <c r="B4615" t="s">
        <v>3279</v>
      </c>
      <c r="C4615" t="s">
        <v>3280</v>
      </c>
      <c r="D4615" t="s">
        <v>3281</v>
      </c>
      <c r="E4615" t="s">
        <v>12</v>
      </c>
      <c r="F4615" t="s">
        <v>3282</v>
      </c>
      <c r="G4615" s="1">
        <v>44279</v>
      </c>
      <c r="H4615" s="1">
        <v>44286</v>
      </c>
      <c r="I4615" s="1">
        <v>45015</v>
      </c>
      <c r="J4615" s="966" t="s">
        <v>22364</v>
      </c>
      <c r="K4615" t="s">
        <v>22365</v>
      </c>
      <c r="L4615" t="s">
        <v>22366</v>
      </c>
      <c r="M4615" t="s">
        <v>22364</v>
      </c>
      <c r="N4615" t="s">
        <v>22366</v>
      </c>
    </row>
    <row r="4616" spans="1:14" x14ac:dyDescent="0.25">
      <c r="A4616" s="3">
        <v>4613</v>
      </c>
      <c r="B4616" t="s">
        <v>3279</v>
      </c>
      <c r="C4616" t="s">
        <v>3280</v>
      </c>
      <c r="D4616" t="s">
        <v>3281</v>
      </c>
      <c r="E4616" t="s">
        <v>12</v>
      </c>
      <c r="F4616" t="s">
        <v>3282</v>
      </c>
      <c r="G4616" s="1">
        <v>44279</v>
      </c>
      <c r="H4616" s="1">
        <v>44286</v>
      </c>
      <c r="I4616" s="1">
        <v>45015</v>
      </c>
      <c r="J4616" s="966" t="s">
        <v>22367</v>
      </c>
      <c r="K4616" t="s">
        <v>22368</v>
      </c>
      <c r="L4616" t="s">
        <v>22369</v>
      </c>
      <c r="M4616" t="s">
        <v>22370</v>
      </c>
      <c r="N4616" t="s">
        <v>22369</v>
      </c>
    </row>
    <row r="4617" spans="1:14" x14ac:dyDescent="0.25">
      <c r="A4617" s="3">
        <v>4614</v>
      </c>
      <c r="B4617" t="s">
        <v>3279</v>
      </c>
      <c r="C4617" t="s">
        <v>3280</v>
      </c>
      <c r="D4617" t="s">
        <v>3281</v>
      </c>
      <c r="E4617" t="s">
        <v>12</v>
      </c>
      <c r="F4617" t="s">
        <v>3282</v>
      </c>
      <c r="G4617" s="1">
        <v>44279</v>
      </c>
      <c r="H4617" s="1">
        <v>44286</v>
      </c>
      <c r="I4617" s="1">
        <v>45015</v>
      </c>
      <c r="J4617" s="966" t="s">
        <v>22367</v>
      </c>
      <c r="K4617" t="s">
        <v>22368</v>
      </c>
      <c r="L4617" t="s">
        <v>22369</v>
      </c>
      <c r="M4617" t="s">
        <v>22367</v>
      </c>
      <c r="N4617" t="s">
        <v>22369</v>
      </c>
    </row>
    <row r="4618" spans="1:14" x14ac:dyDescent="0.25">
      <c r="A4618" s="3">
        <v>4615</v>
      </c>
      <c r="B4618" t="s">
        <v>3279</v>
      </c>
      <c r="C4618" t="s">
        <v>3280</v>
      </c>
      <c r="D4618" t="s">
        <v>3281</v>
      </c>
      <c r="E4618" t="s">
        <v>12</v>
      </c>
      <c r="F4618" t="s">
        <v>3282</v>
      </c>
      <c r="G4618" s="1">
        <v>44279</v>
      </c>
      <c r="H4618" s="1">
        <v>44286</v>
      </c>
      <c r="I4618" s="1">
        <v>45015</v>
      </c>
      <c r="J4618" s="966" t="s">
        <v>22371</v>
      </c>
      <c r="K4618" t="s">
        <v>22372</v>
      </c>
      <c r="L4618" t="s">
        <v>22373</v>
      </c>
      <c r="M4618" t="s">
        <v>22371</v>
      </c>
      <c r="N4618" t="s">
        <v>22373</v>
      </c>
    </row>
    <row r="4619" spans="1:14" x14ac:dyDescent="0.25">
      <c r="A4619" s="3">
        <v>4616</v>
      </c>
      <c r="B4619" t="s">
        <v>3279</v>
      </c>
      <c r="C4619" t="s">
        <v>3280</v>
      </c>
      <c r="D4619" t="s">
        <v>3281</v>
      </c>
      <c r="E4619" t="s">
        <v>12</v>
      </c>
      <c r="F4619" t="s">
        <v>3282</v>
      </c>
      <c r="G4619" s="1">
        <v>44279</v>
      </c>
      <c r="H4619" s="1">
        <v>44286</v>
      </c>
      <c r="I4619" s="1">
        <v>45015</v>
      </c>
      <c r="J4619" s="966" t="s">
        <v>22371</v>
      </c>
      <c r="K4619" t="s">
        <v>22372</v>
      </c>
      <c r="L4619" t="s">
        <v>22373</v>
      </c>
      <c r="M4619" t="s">
        <v>22371</v>
      </c>
      <c r="N4619" t="s">
        <v>22373</v>
      </c>
    </row>
    <row r="4620" spans="1:14" x14ac:dyDescent="0.25">
      <c r="A4620" s="3">
        <v>4617</v>
      </c>
      <c r="B4620" t="s">
        <v>3279</v>
      </c>
      <c r="C4620" t="s">
        <v>3280</v>
      </c>
      <c r="D4620" t="s">
        <v>3281</v>
      </c>
      <c r="E4620" t="s">
        <v>12</v>
      </c>
      <c r="F4620" t="s">
        <v>3282</v>
      </c>
      <c r="G4620" s="1">
        <v>44279</v>
      </c>
      <c r="H4620" s="1">
        <v>44286</v>
      </c>
      <c r="I4620" s="1">
        <v>45015</v>
      </c>
      <c r="J4620" s="966" t="s">
        <v>22374</v>
      </c>
      <c r="K4620" t="s">
        <v>22375</v>
      </c>
      <c r="L4620" t="s">
        <v>22376</v>
      </c>
      <c r="M4620" t="s">
        <v>22374</v>
      </c>
      <c r="N4620" t="s">
        <v>22376</v>
      </c>
    </row>
    <row r="4621" spans="1:14" x14ac:dyDescent="0.25">
      <c r="A4621" s="3">
        <v>4618</v>
      </c>
      <c r="B4621" t="s">
        <v>3279</v>
      </c>
      <c r="C4621" t="s">
        <v>3280</v>
      </c>
      <c r="D4621" t="s">
        <v>3281</v>
      </c>
      <c r="E4621" t="s">
        <v>12</v>
      </c>
      <c r="F4621" t="s">
        <v>3282</v>
      </c>
      <c r="G4621" s="1">
        <v>44279</v>
      </c>
      <c r="H4621" s="1">
        <v>44286</v>
      </c>
      <c r="I4621" s="1">
        <v>45015</v>
      </c>
      <c r="J4621" s="966" t="s">
        <v>22374</v>
      </c>
      <c r="K4621" t="s">
        <v>22375</v>
      </c>
      <c r="L4621" t="s">
        <v>22376</v>
      </c>
      <c r="M4621" t="s">
        <v>22374</v>
      </c>
      <c r="N4621" t="s">
        <v>22376</v>
      </c>
    </row>
    <row r="4622" spans="1:14" x14ac:dyDescent="0.25">
      <c r="A4622" s="3">
        <v>4619</v>
      </c>
      <c r="B4622" t="s">
        <v>3279</v>
      </c>
      <c r="C4622" t="s">
        <v>3280</v>
      </c>
      <c r="D4622" t="s">
        <v>3281</v>
      </c>
      <c r="E4622" t="s">
        <v>12</v>
      </c>
      <c r="F4622" t="s">
        <v>3282</v>
      </c>
      <c r="G4622" s="1">
        <v>44279</v>
      </c>
      <c r="H4622" s="1">
        <v>44286</v>
      </c>
      <c r="I4622" s="1">
        <v>45015</v>
      </c>
      <c r="J4622" s="966" t="s">
        <v>22377</v>
      </c>
      <c r="K4622" t="s">
        <v>22378</v>
      </c>
      <c r="L4622" t="s">
        <v>22379</v>
      </c>
      <c r="M4622" t="s">
        <v>22377</v>
      </c>
      <c r="N4622" t="s">
        <v>22379</v>
      </c>
    </row>
    <row r="4623" spans="1:14" x14ac:dyDescent="0.25">
      <c r="A4623" s="3">
        <v>4620</v>
      </c>
      <c r="B4623" t="s">
        <v>3279</v>
      </c>
      <c r="C4623" t="s">
        <v>3280</v>
      </c>
      <c r="D4623" t="s">
        <v>3281</v>
      </c>
      <c r="E4623" t="s">
        <v>12</v>
      </c>
      <c r="F4623" t="s">
        <v>3282</v>
      </c>
      <c r="G4623" s="1">
        <v>44279</v>
      </c>
      <c r="H4623" s="1">
        <v>44286</v>
      </c>
      <c r="I4623" s="1">
        <v>45015</v>
      </c>
      <c r="J4623" s="966" t="s">
        <v>22377</v>
      </c>
      <c r="K4623" t="s">
        <v>22378</v>
      </c>
      <c r="L4623" t="s">
        <v>22379</v>
      </c>
      <c r="M4623" t="s">
        <v>22377</v>
      </c>
      <c r="N4623" t="s">
        <v>22379</v>
      </c>
    </row>
    <row r="4624" spans="1:14" x14ac:dyDescent="0.25">
      <c r="A4624" s="3">
        <v>4621</v>
      </c>
      <c r="B4624" t="s">
        <v>3279</v>
      </c>
      <c r="C4624" t="s">
        <v>3280</v>
      </c>
      <c r="D4624" t="s">
        <v>3281</v>
      </c>
      <c r="E4624" t="s">
        <v>12</v>
      </c>
      <c r="F4624" t="s">
        <v>3282</v>
      </c>
      <c r="G4624" s="1">
        <v>44279</v>
      </c>
      <c r="H4624" s="1">
        <v>44286</v>
      </c>
      <c r="I4624" s="1">
        <v>45015</v>
      </c>
      <c r="J4624" s="966" t="s">
        <v>22380</v>
      </c>
      <c r="K4624" t="s">
        <v>22381</v>
      </c>
      <c r="L4624" t="s">
        <v>22382</v>
      </c>
      <c r="M4624" t="s">
        <v>22380</v>
      </c>
      <c r="N4624" t="s">
        <v>22382</v>
      </c>
    </row>
    <row r="4625" spans="1:14" x14ac:dyDescent="0.25">
      <c r="A4625" s="3">
        <v>4622</v>
      </c>
      <c r="B4625" t="s">
        <v>3279</v>
      </c>
      <c r="C4625" t="s">
        <v>3280</v>
      </c>
      <c r="D4625" t="s">
        <v>3281</v>
      </c>
      <c r="E4625" t="s">
        <v>12</v>
      </c>
      <c r="F4625" t="s">
        <v>3282</v>
      </c>
      <c r="G4625" s="1">
        <v>44279</v>
      </c>
      <c r="H4625" s="1">
        <v>44286</v>
      </c>
      <c r="I4625" s="1">
        <v>45015</v>
      </c>
      <c r="J4625" s="966" t="s">
        <v>22380</v>
      </c>
      <c r="K4625" t="s">
        <v>22381</v>
      </c>
      <c r="L4625" t="s">
        <v>22382</v>
      </c>
      <c r="M4625" t="s">
        <v>22380</v>
      </c>
      <c r="N4625" t="s">
        <v>22382</v>
      </c>
    </row>
    <row r="4626" spans="1:14" x14ac:dyDescent="0.25">
      <c r="A4626" s="3">
        <v>4623</v>
      </c>
      <c r="B4626" t="s">
        <v>3279</v>
      </c>
      <c r="C4626" t="s">
        <v>3280</v>
      </c>
      <c r="D4626" t="s">
        <v>3281</v>
      </c>
      <c r="E4626" t="s">
        <v>12</v>
      </c>
      <c r="F4626" t="s">
        <v>3282</v>
      </c>
      <c r="G4626" s="1">
        <v>44279</v>
      </c>
      <c r="H4626" s="1">
        <v>44286</v>
      </c>
      <c r="I4626" s="1">
        <v>45015</v>
      </c>
      <c r="J4626" s="966" t="s">
        <v>22383</v>
      </c>
      <c r="K4626" t="s">
        <v>22384</v>
      </c>
      <c r="L4626" t="s">
        <v>22385</v>
      </c>
      <c r="M4626" t="s">
        <v>22383</v>
      </c>
      <c r="N4626" t="s">
        <v>22385</v>
      </c>
    </row>
    <row r="4627" spans="1:14" x14ac:dyDescent="0.25">
      <c r="A4627" s="3">
        <v>4624</v>
      </c>
      <c r="B4627" t="s">
        <v>3279</v>
      </c>
      <c r="C4627" t="s">
        <v>3280</v>
      </c>
      <c r="D4627" t="s">
        <v>3281</v>
      </c>
      <c r="E4627" t="s">
        <v>12</v>
      </c>
      <c r="F4627" t="s">
        <v>3282</v>
      </c>
      <c r="G4627" s="1">
        <v>44279</v>
      </c>
      <c r="H4627" s="1">
        <v>44286</v>
      </c>
      <c r="I4627" s="1">
        <v>45015</v>
      </c>
      <c r="J4627" s="966" t="s">
        <v>22383</v>
      </c>
      <c r="K4627" t="s">
        <v>22384</v>
      </c>
      <c r="L4627" t="s">
        <v>22385</v>
      </c>
      <c r="M4627" t="s">
        <v>22383</v>
      </c>
      <c r="N4627" t="s">
        <v>22385</v>
      </c>
    </row>
    <row r="4628" spans="1:14" x14ac:dyDescent="0.25">
      <c r="A4628" s="3">
        <v>4625</v>
      </c>
      <c r="B4628" t="s">
        <v>3279</v>
      </c>
      <c r="C4628" t="s">
        <v>3280</v>
      </c>
      <c r="D4628" t="s">
        <v>3281</v>
      </c>
      <c r="E4628" t="s">
        <v>12</v>
      </c>
      <c r="F4628" t="s">
        <v>3282</v>
      </c>
      <c r="G4628" s="1">
        <v>44279</v>
      </c>
      <c r="H4628" s="1">
        <v>44286</v>
      </c>
      <c r="I4628" s="1">
        <v>45015</v>
      </c>
      <c r="J4628" s="966" t="s">
        <v>22386</v>
      </c>
      <c r="K4628" t="s">
        <v>22387</v>
      </c>
      <c r="L4628" t="s">
        <v>22388</v>
      </c>
      <c r="M4628" t="s">
        <v>22386</v>
      </c>
      <c r="N4628" t="s">
        <v>22388</v>
      </c>
    </row>
    <row r="4629" spans="1:14" x14ac:dyDescent="0.25">
      <c r="A4629" s="3">
        <v>4626</v>
      </c>
      <c r="B4629" t="s">
        <v>3279</v>
      </c>
      <c r="C4629" t="s">
        <v>3280</v>
      </c>
      <c r="D4629" t="s">
        <v>3281</v>
      </c>
      <c r="E4629" t="s">
        <v>12</v>
      </c>
      <c r="F4629" t="s">
        <v>3282</v>
      </c>
      <c r="G4629" s="1">
        <v>44279</v>
      </c>
      <c r="H4629" s="1">
        <v>44286</v>
      </c>
      <c r="I4629" s="1">
        <v>45015</v>
      </c>
      <c r="J4629" s="966" t="s">
        <v>22386</v>
      </c>
      <c r="K4629" t="s">
        <v>22387</v>
      </c>
      <c r="L4629" t="s">
        <v>22388</v>
      </c>
      <c r="M4629" t="s">
        <v>22386</v>
      </c>
      <c r="N4629" t="s">
        <v>22388</v>
      </c>
    </row>
    <row r="4630" spans="1:14" x14ac:dyDescent="0.25">
      <c r="A4630" s="3">
        <v>4627</v>
      </c>
      <c r="B4630" t="s">
        <v>3248</v>
      </c>
      <c r="C4630" t="s">
        <v>3249</v>
      </c>
      <c r="D4630" t="s">
        <v>3250</v>
      </c>
      <c r="E4630" t="s">
        <v>12</v>
      </c>
      <c r="F4630" t="s">
        <v>3251</v>
      </c>
      <c r="G4630" s="1">
        <v>44272</v>
      </c>
      <c r="H4630" s="1">
        <v>44287</v>
      </c>
      <c r="I4630" s="1">
        <v>45747</v>
      </c>
      <c r="J4630" s="966" t="s">
        <v>22389</v>
      </c>
      <c r="K4630" t="s">
        <v>22390</v>
      </c>
      <c r="L4630" t="s">
        <v>22391</v>
      </c>
      <c r="N4630" t="s">
        <v>22391</v>
      </c>
    </row>
    <row r="4631" spans="1:14" x14ac:dyDescent="0.25">
      <c r="A4631" s="3">
        <v>4628</v>
      </c>
      <c r="B4631" t="s">
        <v>3248</v>
      </c>
      <c r="C4631" t="s">
        <v>3249</v>
      </c>
      <c r="D4631" t="s">
        <v>3250</v>
      </c>
      <c r="E4631" t="s">
        <v>12</v>
      </c>
      <c r="F4631" t="s">
        <v>3251</v>
      </c>
      <c r="G4631" s="1">
        <v>44272</v>
      </c>
      <c r="H4631" s="1">
        <v>44287</v>
      </c>
      <c r="I4631" s="1">
        <v>45747</v>
      </c>
      <c r="J4631" s="966" t="s">
        <v>22392</v>
      </c>
      <c r="K4631" t="s">
        <v>22393</v>
      </c>
      <c r="L4631" t="s">
        <v>22394</v>
      </c>
      <c r="N4631" t="s">
        <v>22394</v>
      </c>
    </row>
    <row r="4632" spans="1:14" x14ac:dyDescent="0.25">
      <c r="A4632" s="3">
        <v>4629</v>
      </c>
      <c r="B4632" t="s">
        <v>3248</v>
      </c>
      <c r="C4632" t="s">
        <v>3249</v>
      </c>
      <c r="D4632" t="s">
        <v>3250</v>
      </c>
      <c r="E4632" t="s">
        <v>12</v>
      </c>
      <c r="F4632" t="s">
        <v>3251</v>
      </c>
      <c r="G4632" s="1">
        <v>44272</v>
      </c>
      <c r="H4632" s="1">
        <v>44287</v>
      </c>
      <c r="I4632" s="1">
        <v>45747</v>
      </c>
      <c r="J4632" s="966" t="s">
        <v>22395</v>
      </c>
      <c r="K4632" t="s">
        <v>22396</v>
      </c>
      <c r="L4632" t="s">
        <v>22397</v>
      </c>
      <c r="N4632" t="s">
        <v>22397</v>
      </c>
    </row>
    <row r="4633" spans="1:14" x14ac:dyDescent="0.25">
      <c r="A4633" s="3">
        <v>4630</v>
      </c>
      <c r="B4633" t="s">
        <v>3248</v>
      </c>
      <c r="C4633" t="s">
        <v>3249</v>
      </c>
      <c r="D4633" t="s">
        <v>3250</v>
      </c>
      <c r="E4633" t="s">
        <v>12</v>
      </c>
      <c r="F4633" t="s">
        <v>3251</v>
      </c>
      <c r="G4633" s="1">
        <v>44272</v>
      </c>
      <c r="H4633" s="1">
        <v>44287</v>
      </c>
      <c r="I4633" s="1">
        <v>45747</v>
      </c>
      <c r="J4633" s="966" t="s">
        <v>22398</v>
      </c>
      <c r="K4633" t="s">
        <v>22399</v>
      </c>
      <c r="L4633" t="s">
        <v>22400</v>
      </c>
      <c r="N4633" t="s">
        <v>22400</v>
      </c>
    </row>
    <row r="4634" spans="1:14" x14ac:dyDescent="0.25">
      <c r="A4634" s="3">
        <v>4631</v>
      </c>
      <c r="B4634" t="s">
        <v>3248</v>
      </c>
      <c r="C4634" t="s">
        <v>3249</v>
      </c>
      <c r="D4634" t="s">
        <v>3250</v>
      </c>
      <c r="E4634" t="s">
        <v>12</v>
      </c>
      <c r="F4634" t="s">
        <v>3251</v>
      </c>
      <c r="G4634" s="1">
        <v>44272</v>
      </c>
      <c r="H4634" s="1">
        <v>44287</v>
      </c>
      <c r="I4634" s="1">
        <v>45747</v>
      </c>
      <c r="J4634" s="966" t="s">
        <v>22401</v>
      </c>
      <c r="K4634" t="s">
        <v>22402</v>
      </c>
      <c r="L4634" t="s">
        <v>22403</v>
      </c>
      <c r="N4634" t="s">
        <v>22403</v>
      </c>
    </row>
    <row r="4635" spans="1:14" x14ac:dyDescent="0.25">
      <c r="A4635" s="3">
        <v>4632</v>
      </c>
      <c r="B4635" t="s">
        <v>3248</v>
      </c>
      <c r="C4635" t="s">
        <v>3249</v>
      </c>
      <c r="D4635" t="s">
        <v>3250</v>
      </c>
      <c r="E4635" t="s">
        <v>12</v>
      </c>
      <c r="F4635" t="s">
        <v>3251</v>
      </c>
      <c r="G4635" s="1">
        <v>44272</v>
      </c>
      <c r="H4635" s="1">
        <v>44287</v>
      </c>
      <c r="I4635" s="1">
        <v>45747</v>
      </c>
      <c r="J4635" s="966" t="s">
        <v>22404</v>
      </c>
      <c r="K4635" t="s">
        <v>22405</v>
      </c>
      <c r="L4635" t="s">
        <v>22406</v>
      </c>
      <c r="N4635" t="s">
        <v>22406</v>
      </c>
    </row>
    <row r="4636" spans="1:14" x14ac:dyDescent="0.25">
      <c r="A4636" s="3">
        <v>4633</v>
      </c>
      <c r="B4636" t="s">
        <v>3248</v>
      </c>
      <c r="C4636" t="s">
        <v>3249</v>
      </c>
      <c r="D4636" t="s">
        <v>3250</v>
      </c>
      <c r="E4636" t="s">
        <v>12</v>
      </c>
      <c r="F4636" t="s">
        <v>3251</v>
      </c>
      <c r="G4636" s="1">
        <v>44272</v>
      </c>
      <c r="H4636" s="1">
        <v>44287</v>
      </c>
      <c r="I4636" s="1">
        <v>45747</v>
      </c>
      <c r="J4636" s="966" t="s">
        <v>22407</v>
      </c>
      <c r="K4636" t="s">
        <v>22408</v>
      </c>
      <c r="L4636" t="s">
        <v>22409</v>
      </c>
      <c r="N4636" t="s">
        <v>22409</v>
      </c>
    </row>
    <row r="4637" spans="1:14" x14ac:dyDescent="0.25">
      <c r="A4637" s="3">
        <v>4634</v>
      </c>
      <c r="B4637" t="s">
        <v>3248</v>
      </c>
      <c r="C4637" t="s">
        <v>3249</v>
      </c>
      <c r="D4637" t="s">
        <v>3250</v>
      </c>
      <c r="E4637" t="s">
        <v>12</v>
      </c>
      <c r="F4637" t="s">
        <v>3251</v>
      </c>
      <c r="G4637" s="1">
        <v>44272</v>
      </c>
      <c r="H4637" s="1">
        <v>44287</v>
      </c>
      <c r="I4637" s="1">
        <v>45747</v>
      </c>
      <c r="J4637" s="966" t="s">
        <v>22410</v>
      </c>
      <c r="K4637" t="s">
        <v>22411</v>
      </c>
      <c r="L4637" t="s">
        <v>22412</v>
      </c>
      <c r="N4637" t="s">
        <v>22412</v>
      </c>
    </row>
    <row r="4638" spans="1:14" x14ac:dyDescent="0.25">
      <c r="A4638" s="3">
        <v>4635</v>
      </c>
      <c r="B4638" t="s">
        <v>3248</v>
      </c>
      <c r="C4638" t="s">
        <v>3249</v>
      </c>
      <c r="D4638" t="s">
        <v>3250</v>
      </c>
      <c r="E4638" t="s">
        <v>12</v>
      </c>
      <c r="F4638" t="s">
        <v>3251</v>
      </c>
      <c r="G4638" s="1">
        <v>44272</v>
      </c>
      <c r="H4638" s="1">
        <v>44287</v>
      </c>
      <c r="I4638" s="1">
        <v>45747</v>
      </c>
      <c r="J4638" s="966" t="s">
        <v>22413</v>
      </c>
      <c r="K4638" t="s">
        <v>22414</v>
      </c>
      <c r="L4638" t="s">
        <v>22415</v>
      </c>
      <c r="N4638" t="s">
        <v>22415</v>
      </c>
    </row>
    <row r="4639" spans="1:14" x14ac:dyDescent="0.25">
      <c r="A4639" s="3">
        <v>4636</v>
      </c>
      <c r="B4639" t="s">
        <v>3248</v>
      </c>
      <c r="C4639" t="s">
        <v>3249</v>
      </c>
      <c r="D4639" t="s">
        <v>3250</v>
      </c>
      <c r="E4639" t="s">
        <v>12</v>
      </c>
      <c r="F4639" t="s">
        <v>3251</v>
      </c>
      <c r="G4639" s="1">
        <v>44272</v>
      </c>
      <c r="H4639" s="1">
        <v>44287</v>
      </c>
      <c r="I4639" s="1">
        <v>45747</v>
      </c>
      <c r="J4639" s="966" t="s">
        <v>22416</v>
      </c>
      <c r="K4639" t="s">
        <v>22417</v>
      </c>
      <c r="L4639" t="s">
        <v>22418</v>
      </c>
      <c r="N4639" t="s">
        <v>22418</v>
      </c>
    </row>
    <row r="4640" spans="1:14" x14ac:dyDescent="0.25">
      <c r="A4640" s="3">
        <v>4637</v>
      </c>
      <c r="B4640" t="s">
        <v>3248</v>
      </c>
      <c r="C4640" t="s">
        <v>3249</v>
      </c>
      <c r="D4640" t="s">
        <v>3250</v>
      </c>
      <c r="E4640" t="s">
        <v>12</v>
      </c>
      <c r="F4640" t="s">
        <v>3251</v>
      </c>
      <c r="G4640" s="1">
        <v>44272</v>
      </c>
      <c r="H4640" s="1">
        <v>44287</v>
      </c>
      <c r="I4640" s="1">
        <v>45747</v>
      </c>
      <c r="J4640" s="966" t="s">
        <v>22419</v>
      </c>
      <c r="K4640" t="s">
        <v>22420</v>
      </c>
      <c r="L4640" t="s">
        <v>22421</v>
      </c>
      <c r="N4640" t="s">
        <v>22421</v>
      </c>
    </row>
    <row r="4641" spans="1:14" x14ac:dyDescent="0.25">
      <c r="A4641" s="3">
        <v>4638</v>
      </c>
      <c r="B4641" t="s">
        <v>3248</v>
      </c>
      <c r="C4641" t="s">
        <v>3249</v>
      </c>
      <c r="D4641" t="s">
        <v>3250</v>
      </c>
      <c r="E4641" t="s">
        <v>12</v>
      </c>
      <c r="F4641" t="s">
        <v>3251</v>
      </c>
      <c r="G4641" s="1">
        <v>44272</v>
      </c>
      <c r="H4641" s="1">
        <v>44287</v>
      </c>
      <c r="I4641" s="1">
        <v>45747</v>
      </c>
      <c r="J4641" s="966" t="s">
        <v>22422</v>
      </c>
      <c r="K4641" t="s">
        <v>22423</v>
      </c>
      <c r="L4641" t="s">
        <v>22424</v>
      </c>
      <c r="N4641" t="s">
        <v>22424</v>
      </c>
    </row>
    <row r="4642" spans="1:14" x14ac:dyDescent="0.25">
      <c r="A4642" s="3">
        <v>4639</v>
      </c>
      <c r="B4642" t="s">
        <v>3248</v>
      </c>
      <c r="C4642" t="s">
        <v>3249</v>
      </c>
      <c r="D4642" t="s">
        <v>3250</v>
      </c>
      <c r="E4642" t="s">
        <v>12</v>
      </c>
      <c r="F4642" t="s">
        <v>3251</v>
      </c>
      <c r="G4642" s="1">
        <v>44272</v>
      </c>
      <c r="H4642" s="1">
        <v>44287</v>
      </c>
      <c r="I4642" s="1">
        <v>45747</v>
      </c>
      <c r="J4642" s="966" t="s">
        <v>22425</v>
      </c>
      <c r="K4642" t="s">
        <v>22426</v>
      </c>
      <c r="L4642" t="s">
        <v>22427</v>
      </c>
      <c r="N4642" t="s">
        <v>22427</v>
      </c>
    </row>
    <row r="4643" spans="1:14" x14ac:dyDescent="0.25">
      <c r="A4643" s="3">
        <v>4640</v>
      </c>
      <c r="B4643" t="s">
        <v>3248</v>
      </c>
      <c r="C4643" t="s">
        <v>3249</v>
      </c>
      <c r="D4643" t="s">
        <v>3250</v>
      </c>
      <c r="E4643" t="s">
        <v>12</v>
      </c>
      <c r="F4643" t="s">
        <v>3251</v>
      </c>
      <c r="G4643" s="1">
        <v>44272</v>
      </c>
      <c r="H4643" s="1">
        <v>44287</v>
      </c>
      <c r="I4643" s="1">
        <v>45747</v>
      </c>
      <c r="J4643" s="966" t="s">
        <v>22428</v>
      </c>
      <c r="K4643" t="s">
        <v>22429</v>
      </c>
      <c r="L4643" t="s">
        <v>22430</v>
      </c>
      <c r="N4643" t="s">
        <v>22430</v>
      </c>
    </row>
    <row r="4644" spans="1:14" x14ac:dyDescent="0.25">
      <c r="A4644" s="3">
        <v>4641</v>
      </c>
      <c r="B4644" t="s">
        <v>3248</v>
      </c>
      <c r="C4644" t="s">
        <v>3249</v>
      </c>
      <c r="D4644" t="s">
        <v>3250</v>
      </c>
      <c r="E4644" t="s">
        <v>12</v>
      </c>
      <c r="F4644" t="s">
        <v>3251</v>
      </c>
      <c r="G4644" s="1">
        <v>44272</v>
      </c>
      <c r="H4644" s="1">
        <v>44287</v>
      </c>
      <c r="I4644" s="1">
        <v>45747</v>
      </c>
      <c r="J4644" s="966" t="s">
        <v>22431</v>
      </c>
      <c r="K4644" t="s">
        <v>22432</v>
      </c>
      <c r="L4644" t="s">
        <v>22433</v>
      </c>
      <c r="N4644" t="s">
        <v>22433</v>
      </c>
    </row>
    <row r="4645" spans="1:14" x14ac:dyDescent="0.25">
      <c r="A4645" s="3">
        <v>4642</v>
      </c>
      <c r="B4645" t="s">
        <v>3305</v>
      </c>
      <c r="C4645" t="s">
        <v>3306</v>
      </c>
      <c r="D4645" t="s">
        <v>3307</v>
      </c>
      <c r="E4645" t="s">
        <v>12</v>
      </c>
      <c r="F4645" t="s">
        <v>3308</v>
      </c>
      <c r="G4645" s="1">
        <v>44285</v>
      </c>
      <c r="H4645" s="1">
        <v>44287</v>
      </c>
      <c r="I4645" s="1">
        <v>45382</v>
      </c>
      <c r="J4645" s="966" t="s">
        <v>11249</v>
      </c>
      <c r="K4645" t="s">
        <v>11251</v>
      </c>
      <c r="L4645" t="s">
        <v>11250</v>
      </c>
      <c r="M4645" t="s">
        <v>11249</v>
      </c>
      <c r="N4645" t="s">
        <v>11250</v>
      </c>
    </row>
    <row r="4646" spans="1:14" x14ac:dyDescent="0.25">
      <c r="A4646" s="3">
        <v>4643</v>
      </c>
      <c r="B4646" t="s">
        <v>3305</v>
      </c>
      <c r="C4646" t="s">
        <v>3306</v>
      </c>
      <c r="D4646" t="s">
        <v>3307</v>
      </c>
      <c r="E4646" t="s">
        <v>12</v>
      </c>
      <c r="F4646" t="s">
        <v>3308</v>
      </c>
      <c r="G4646" s="1">
        <v>44285</v>
      </c>
      <c r="H4646" s="1">
        <v>44287</v>
      </c>
      <c r="I4646" s="1">
        <v>45382</v>
      </c>
      <c r="J4646" s="966" t="s">
        <v>11256</v>
      </c>
      <c r="K4646" t="s">
        <v>11258</v>
      </c>
      <c r="L4646" t="s">
        <v>11257</v>
      </c>
      <c r="M4646" t="s">
        <v>11256</v>
      </c>
      <c r="N4646" t="s">
        <v>11257</v>
      </c>
    </row>
    <row r="4647" spans="1:14" x14ac:dyDescent="0.25">
      <c r="A4647" s="3">
        <v>4644</v>
      </c>
      <c r="B4647" t="s">
        <v>3267</v>
      </c>
      <c r="C4647" t="s">
        <v>3268</v>
      </c>
      <c r="D4647" t="s">
        <v>3269</v>
      </c>
      <c r="E4647" t="s">
        <v>12</v>
      </c>
      <c r="F4647" t="s">
        <v>3270</v>
      </c>
      <c r="G4647" s="1">
        <v>44279</v>
      </c>
      <c r="H4647" s="1">
        <v>44282</v>
      </c>
      <c r="I4647" s="1">
        <v>45377</v>
      </c>
      <c r="J4647" s="966" t="s">
        <v>11226</v>
      </c>
      <c r="K4647" t="s">
        <v>11228</v>
      </c>
      <c r="L4647" t="s">
        <v>11227</v>
      </c>
      <c r="M4647" t="s">
        <v>11226</v>
      </c>
      <c r="N4647" t="s">
        <v>11227</v>
      </c>
    </row>
    <row r="4648" spans="1:14" x14ac:dyDescent="0.25">
      <c r="A4648" s="3">
        <v>4645</v>
      </c>
      <c r="B4648" t="s">
        <v>3271</v>
      </c>
      <c r="C4648" t="s">
        <v>3272</v>
      </c>
      <c r="D4648" t="s">
        <v>3273</v>
      </c>
      <c r="E4648" t="s">
        <v>12</v>
      </c>
      <c r="F4648" t="s">
        <v>3274</v>
      </c>
      <c r="G4648" s="1">
        <v>44279</v>
      </c>
      <c r="H4648" s="1">
        <v>44287</v>
      </c>
      <c r="I4648" s="1">
        <v>45382</v>
      </c>
      <c r="J4648" s="966" t="s">
        <v>11236</v>
      </c>
      <c r="K4648" t="s">
        <v>11238</v>
      </c>
      <c r="L4648" t="s">
        <v>11237</v>
      </c>
      <c r="M4648" t="s">
        <v>11236</v>
      </c>
      <c r="N4648" t="s">
        <v>11237</v>
      </c>
    </row>
    <row r="4649" spans="1:14" x14ac:dyDescent="0.25">
      <c r="A4649" s="3">
        <v>4646</v>
      </c>
      <c r="B4649" t="s">
        <v>3313</v>
      </c>
      <c r="C4649" t="s">
        <v>3314</v>
      </c>
      <c r="D4649" t="s">
        <v>3315</v>
      </c>
      <c r="E4649" t="s">
        <v>12</v>
      </c>
      <c r="F4649" t="s">
        <v>3316</v>
      </c>
      <c r="G4649" s="1">
        <v>44285</v>
      </c>
      <c r="H4649" s="1">
        <v>44287</v>
      </c>
      <c r="I4649" s="1">
        <v>45382</v>
      </c>
      <c r="J4649" s="966" t="s">
        <v>11272</v>
      </c>
      <c r="K4649" t="s">
        <v>11274</v>
      </c>
      <c r="L4649" t="s">
        <v>11273</v>
      </c>
      <c r="M4649" t="s">
        <v>11272</v>
      </c>
      <c r="N4649" t="s">
        <v>11273</v>
      </c>
    </row>
    <row r="4650" spans="1:14" x14ac:dyDescent="0.25">
      <c r="A4650" s="3">
        <v>4647</v>
      </c>
      <c r="B4650" t="s">
        <v>3181</v>
      </c>
      <c r="C4650" t="s">
        <v>3182</v>
      </c>
      <c r="D4650" t="s">
        <v>3183</v>
      </c>
      <c r="E4650" t="s">
        <v>12</v>
      </c>
      <c r="F4650" t="s">
        <v>3184</v>
      </c>
      <c r="G4650" s="1">
        <v>44270</v>
      </c>
      <c r="H4650" s="1">
        <v>44276</v>
      </c>
      <c r="I4650" s="1">
        <v>44640</v>
      </c>
      <c r="J4650" s="966" t="s">
        <v>18515</v>
      </c>
      <c r="K4650" t="s">
        <v>12054</v>
      </c>
      <c r="L4650" t="s">
        <v>12053</v>
      </c>
      <c r="M4650" t="s">
        <v>18515</v>
      </c>
      <c r="N4650" t="s">
        <v>12053</v>
      </c>
    </row>
    <row r="4651" spans="1:14" x14ac:dyDescent="0.25">
      <c r="A4651" s="3">
        <v>4648</v>
      </c>
      <c r="B4651" t="s">
        <v>3181</v>
      </c>
      <c r="C4651" t="s">
        <v>3182</v>
      </c>
      <c r="D4651" t="s">
        <v>3183</v>
      </c>
      <c r="E4651" t="s">
        <v>12</v>
      </c>
      <c r="F4651" t="s">
        <v>3184</v>
      </c>
      <c r="G4651" s="1">
        <v>44270</v>
      </c>
      <c r="H4651" s="1">
        <v>44276</v>
      </c>
      <c r="I4651" s="1">
        <v>44640</v>
      </c>
      <c r="J4651" s="966" t="s">
        <v>18515</v>
      </c>
      <c r="K4651" t="s">
        <v>12054</v>
      </c>
      <c r="L4651" t="s">
        <v>12053</v>
      </c>
      <c r="M4651" t="s">
        <v>18515</v>
      </c>
      <c r="N4651" t="s">
        <v>12053</v>
      </c>
    </row>
    <row r="4652" spans="1:14" x14ac:dyDescent="0.25">
      <c r="A4652" s="3">
        <v>4649</v>
      </c>
      <c r="B4652" t="s">
        <v>3181</v>
      </c>
      <c r="C4652" t="s">
        <v>3182</v>
      </c>
      <c r="D4652" t="s">
        <v>3183</v>
      </c>
      <c r="E4652" t="s">
        <v>12</v>
      </c>
      <c r="F4652" t="s">
        <v>3184</v>
      </c>
      <c r="G4652" s="1">
        <v>44270</v>
      </c>
      <c r="H4652" s="1">
        <v>44276</v>
      </c>
      <c r="I4652" s="1">
        <v>44640</v>
      </c>
      <c r="J4652" s="966" t="s">
        <v>18515</v>
      </c>
      <c r="K4652" t="s">
        <v>12054</v>
      </c>
      <c r="L4652" t="s">
        <v>12053</v>
      </c>
      <c r="M4652" t="s">
        <v>18515</v>
      </c>
      <c r="N4652" t="s">
        <v>12053</v>
      </c>
    </row>
    <row r="4653" spans="1:14" x14ac:dyDescent="0.25">
      <c r="A4653" s="3">
        <v>4650</v>
      </c>
      <c r="B4653" t="s">
        <v>3181</v>
      </c>
      <c r="C4653" t="s">
        <v>3182</v>
      </c>
      <c r="D4653" t="s">
        <v>3183</v>
      </c>
      <c r="E4653" t="s">
        <v>12</v>
      </c>
      <c r="F4653" t="s">
        <v>3184</v>
      </c>
      <c r="G4653" s="1">
        <v>44270</v>
      </c>
      <c r="H4653" s="1">
        <v>44276</v>
      </c>
      <c r="I4653" s="1">
        <v>44640</v>
      </c>
      <c r="J4653" s="966" t="s">
        <v>18515</v>
      </c>
      <c r="K4653" t="s">
        <v>12054</v>
      </c>
      <c r="L4653" t="s">
        <v>12053</v>
      </c>
      <c r="M4653" t="s">
        <v>18515</v>
      </c>
      <c r="N4653" t="s">
        <v>12053</v>
      </c>
    </row>
    <row r="4654" spans="1:14" x14ac:dyDescent="0.25">
      <c r="A4654" s="3">
        <v>4651</v>
      </c>
      <c r="B4654" t="s">
        <v>3275</v>
      </c>
      <c r="C4654" t="s">
        <v>3276</v>
      </c>
      <c r="D4654" t="s">
        <v>3277</v>
      </c>
      <c r="E4654" t="s">
        <v>12</v>
      </c>
      <c r="F4654" t="s">
        <v>3278</v>
      </c>
      <c r="G4654" s="1">
        <v>44279</v>
      </c>
      <c r="H4654" s="1">
        <v>44287</v>
      </c>
      <c r="I4654" s="1">
        <v>45382</v>
      </c>
      <c r="J4654" s="966" t="s">
        <v>11243</v>
      </c>
      <c r="K4654" t="s">
        <v>11245</v>
      </c>
      <c r="L4654" t="s">
        <v>11244</v>
      </c>
      <c r="M4654" t="s">
        <v>11243</v>
      </c>
      <c r="N4654" t="s">
        <v>11244</v>
      </c>
    </row>
    <row r="4655" spans="1:14" x14ac:dyDescent="0.25">
      <c r="A4655" s="3">
        <v>4652</v>
      </c>
      <c r="B4655" t="s">
        <v>3283</v>
      </c>
      <c r="C4655" t="s">
        <v>3284</v>
      </c>
      <c r="D4655" t="s">
        <v>3285</v>
      </c>
      <c r="E4655" t="s">
        <v>12</v>
      </c>
      <c r="F4655" t="s">
        <v>3286</v>
      </c>
      <c r="G4655" s="1">
        <v>44281</v>
      </c>
      <c r="H4655" s="1">
        <v>44287</v>
      </c>
      <c r="I4655" s="1">
        <v>46112</v>
      </c>
      <c r="J4655" s="966" t="s">
        <v>8496</v>
      </c>
      <c r="K4655" t="s">
        <v>8498</v>
      </c>
      <c r="L4655" t="s">
        <v>8497</v>
      </c>
      <c r="N4655" t="s">
        <v>8497</v>
      </c>
    </row>
    <row r="4656" spans="1:14" x14ac:dyDescent="0.25">
      <c r="A4656" s="3">
        <v>4653</v>
      </c>
      <c r="B4656" t="s">
        <v>3283</v>
      </c>
      <c r="C4656" t="s">
        <v>3284</v>
      </c>
      <c r="D4656" t="s">
        <v>3285</v>
      </c>
      <c r="E4656" t="s">
        <v>12</v>
      </c>
      <c r="F4656" t="s">
        <v>3286</v>
      </c>
      <c r="G4656" s="1">
        <v>44281</v>
      </c>
      <c r="H4656" s="1">
        <v>44287</v>
      </c>
      <c r="I4656" s="1">
        <v>46112</v>
      </c>
      <c r="J4656" s="966" t="s">
        <v>8502</v>
      </c>
      <c r="K4656" t="s">
        <v>8504</v>
      </c>
      <c r="L4656" t="s">
        <v>8503</v>
      </c>
      <c r="N4656" t="s">
        <v>8503</v>
      </c>
    </row>
    <row r="4657" spans="1:14" x14ac:dyDescent="0.25">
      <c r="A4657" s="3">
        <v>4654</v>
      </c>
      <c r="B4657" t="s">
        <v>3283</v>
      </c>
      <c r="C4657" t="s">
        <v>3284</v>
      </c>
      <c r="D4657" t="s">
        <v>3285</v>
      </c>
      <c r="E4657" t="s">
        <v>12</v>
      </c>
      <c r="F4657" t="s">
        <v>3286</v>
      </c>
      <c r="G4657" s="1">
        <v>44281</v>
      </c>
      <c r="H4657" s="1">
        <v>44287</v>
      </c>
      <c r="I4657" s="1">
        <v>46112</v>
      </c>
      <c r="J4657" s="966" t="s">
        <v>8505</v>
      </c>
      <c r="K4657" t="s">
        <v>8507</v>
      </c>
      <c r="L4657" t="s">
        <v>8506</v>
      </c>
      <c r="N4657" t="s">
        <v>8506</v>
      </c>
    </row>
    <row r="4658" spans="1:14" x14ac:dyDescent="0.25">
      <c r="A4658" s="3">
        <v>4655</v>
      </c>
      <c r="B4658" t="s">
        <v>3283</v>
      </c>
      <c r="C4658" t="s">
        <v>3284</v>
      </c>
      <c r="D4658" t="s">
        <v>3285</v>
      </c>
      <c r="E4658" t="s">
        <v>12</v>
      </c>
      <c r="F4658" t="s">
        <v>3286</v>
      </c>
      <c r="G4658" s="1">
        <v>44281</v>
      </c>
      <c r="H4658" s="1">
        <v>44287</v>
      </c>
      <c r="I4658" s="1">
        <v>46112</v>
      </c>
      <c r="J4658" s="966" t="s">
        <v>8508</v>
      </c>
      <c r="K4658" t="s">
        <v>8510</v>
      </c>
      <c r="L4658" t="s">
        <v>8509</v>
      </c>
      <c r="N4658" t="s">
        <v>8509</v>
      </c>
    </row>
    <row r="4659" spans="1:14" x14ac:dyDescent="0.25">
      <c r="A4659" s="3">
        <v>4656</v>
      </c>
      <c r="B4659" t="s">
        <v>3283</v>
      </c>
      <c r="C4659" t="s">
        <v>3284</v>
      </c>
      <c r="D4659" t="s">
        <v>3285</v>
      </c>
      <c r="E4659" t="s">
        <v>12</v>
      </c>
      <c r="F4659" t="s">
        <v>3286</v>
      </c>
      <c r="G4659" s="1">
        <v>44281</v>
      </c>
      <c r="H4659" s="1">
        <v>44287</v>
      </c>
      <c r="I4659" s="1">
        <v>46112</v>
      </c>
      <c r="J4659" s="966" t="s">
        <v>8511</v>
      </c>
      <c r="K4659" t="s">
        <v>8513</v>
      </c>
      <c r="L4659" t="s">
        <v>8512</v>
      </c>
      <c r="N4659" t="s">
        <v>8512</v>
      </c>
    </row>
    <row r="4660" spans="1:14" x14ac:dyDescent="0.25">
      <c r="A4660" s="3">
        <v>4657</v>
      </c>
      <c r="B4660" t="s">
        <v>3287</v>
      </c>
      <c r="C4660" t="s">
        <v>3288</v>
      </c>
      <c r="D4660" t="s">
        <v>3289</v>
      </c>
      <c r="E4660" t="s">
        <v>12</v>
      </c>
      <c r="F4660" t="s">
        <v>3290</v>
      </c>
      <c r="G4660" s="1">
        <v>44281</v>
      </c>
      <c r="H4660" s="1">
        <v>44287</v>
      </c>
      <c r="I4660" s="1">
        <v>46112</v>
      </c>
      <c r="J4660" s="966" t="s">
        <v>8514</v>
      </c>
      <c r="K4660" t="s">
        <v>8516</v>
      </c>
      <c r="L4660" t="s">
        <v>8515</v>
      </c>
      <c r="N4660" t="s">
        <v>8515</v>
      </c>
    </row>
    <row r="4661" spans="1:14" x14ac:dyDescent="0.25">
      <c r="A4661" s="3">
        <v>4658</v>
      </c>
      <c r="B4661" t="s">
        <v>3287</v>
      </c>
      <c r="C4661" t="s">
        <v>3288</v>
      </c>
      <c r="D4661" t="s">
        <v>3289</v>
      </c>
      <c r="E4661" t="s">
        <v>12</v>
      </c>
      <c r="F4661" t="s">
        <v>3290</v>
      </c>
      <c r="G4661" s="1">
        <v>44281</v>
      </c>
      <c r="H4661" s="1">
        <v>44287</v>
      </c>
      <c r="I4661" s="1">
        <v>46112</v>
      </c>
      <c r="J4661" s="966" t="s">
        <v>8517</v>
      </c>
      <c r="K4661" t="s">
        <v>8519</v>
      </c>
      <c r="L4661" t="s">
        <v>8518</v>
      </c>
      <c r="M4661" t="s">
        <v>8517</v>
      </c>
      <c r="N4661" t="s">
        <v>8518</v>
      </c>
    </row>
    <row r="4662" spans="1:14" x14ac:dyDescent="0.25">
      <c r="A4662" s="3">
        <v>4659</v>
      </c>
      <c r="B4662" t="s">
        <v>3287</v>
      </c>
      <c r="C4662" t="s">
        <v>3288</v>
      </c>
      <c r="D4662" t="s">
        <v>3289</v>
      </c>
      <c r="E4662" t="s">
        <v>12</v>
      </c>
      <c r="F4662" t="s">
        <v>3290</v>
      </c>
      <c r="G4662" s="1">
        <v>44281</v>
      </c>
      <c r="H4662" s="1">
        <v>44287</v>
      </c>
      <c r="I4662" s="1">
        <v>46112</v>
      </c>
      <c r="J4662" s="966" t="s">
        <v>8523</v>
      </c>
      <c r="K4662" t="s">
        <v>8525</v>
      </c>
      <c r="L4662" t="s">
        <v>8524</v>
      </c>
      <c r="N4662" t="s">
        <v>8524</v>
      </c>
    </row>
    <row r="4663" spans="1:14" x14ac:dyDescent="0.25">
      <c r="A4663" s="3">
        <v>4660</v>
      </c>
      <c r="B4663" t="s">
        <v>3287</v>
      </c>
      <c r="C4663" t="s">
        <v>3288</v>
      </c>
      <c r="D4663" t="s">
        <v>3289</v>
      </c>
      <c r="E4663" t="s">
        <v>12</v>
      </c>
      <c r="F4663" t="s">
        <v>3290</v>
      </c>
      <c r="G4663" s="1">
        <v>44281</v>
      </c>
      <c r="H4663" s="1">
        <v>44287</v>
      </c>
      <c r="I4663" s="1">
        <v>46112</v>
      </c>
      <c r="J4663" s="966" t="s">
        <v>8526</v>
      </c>
      <c r="K4663" t="s">
        <v>8528</v>
      </c>
      <c r="L4663" t="s">
        <v>8527</v>
      </c>
      <c r="N4663" t="s">
        <v>8527</v>
      </c>
    </row>
    <row r="4664" spans="1:14" x14ac:dyDescent="0.25">
      <c r="A4664" s="3">
        <v>4661</v>
      </c>
      <c r="B4664" t="s">
        <v>3287</v>
      </c>
      <c r="C4664" t="s">
        <v>3288</v>
      </c>
      <c r="D4664" t="s">
        <v>3289</v>
      </c>
      <c r="E4664" t="s">
        <v>12</v>
      </c>
      <c r="F4664" t="s">
        <v>3290</v>
      </c>
      <c r="G4664" s="1">
        <v>44281</v>
      </c>
      <c r="H4664" s="1">
        <v>44287</v>
      </c>
      <c r="I4664" s="1">
        <v>46112</v>
      </c>
      <c r="J4664" s="966" t="s">
        <v>8529</v>
      </c>
      <c r="K4664" t="s">
        <v>8531</v>
      </c>
      <c r="L4664" t="s">
        <v>8530</v>
      </c>
      <c r="N4664" t="s">
        <v>8530</v>
      </c>
    </row>
    <row r="4665" spans="1:14" x14ac:dyDescent="0.25">
      <c r="A4665" s="3">
        <v>4662</v>
      </c>
      <c r="B4665" t="s">
        <v>3287</v>
      </c>
      <c r="C4665" t="s">
        <v>3288</v>
      </c>
      <c r="D4665" t="s">
        <v>3289</v>
      </c>
      <c r="E4665" t="s">
        <v>12</v>
      </c>
      <c r="F4665" t="s">
        <v>3290</v>
      </c>
      <c r="G4665" s="1">
        <v>44281</v>
      </c>
      <c r="H4665" s="1">
        <v>44287</v>
      </c>
      <c r="I4665" s="1">
        <v>46112</v>
      </c>
      <c r="J4665" s="966" t="s">
        <v>8532</v>
      </c>
      <c r="K4665" t="s">
        <v>8534</v>
      </c>
      <c r="L4665" t="s">
        <v>8533</v>
      </c>
      <c r="N4665" t="s">
        <v>8533</v>
      </c>
    </row>
    <row r="4666" spans="1:14" x14ac:dyDescent="0.25">
      <c r="A4666" s="3">
        <v>4663</v>
      </c>
      <c r="B4666" t="s">
        <v>3287</v>
      </c>
      <c r="C4666" t="s">
        <v>3288</v>
      </c>
      <c r="D4666" t="s">
        <v>3289</v>
      </c>
      <c r="E4666" t="s">
        <v>12</v>
      </c>
      <c r="F4666" t="s">
        <v>3290</v>
      </c>
      <c r="G4666" s="1">
        <v>44281</v>
      </c>
      <c r="H4666" s="1">
        <v>44287</v>
      </c>
      <c r="I4666" s="1">
        <v>46112</v>
      </c>
      <c r="J4666" s="966" t="s">
        <v>8535</v>
      </c>
      <c r="K4666" t="s">
        <v>8537</v>
      </c>
      <c r="L4666" t="s">
        <v>8536</v>
      </c>
      <c r="N4666" t="s">
        <v>8536</v>
      </c>
    </row>
    <row r="4667" spans="1:14" x14ac:dyDescent="0.25">
      <c r="A4667" s="3">
        <v>4664</v>
      </c>
      <c r="B4667" t="s">
        <v>3287</v>
      </c>
      <c r="C4667" t="s">
        <v>3288</v>
      </c>
      <c r="D4667" t="s">
        <v>3289</v>
      </c>
      <c r="E4667" t="s">
        <v>12</v>
      </c>
      <c r="F4667" t="s">
        <v>3290</v>
      </c>
      <c r="G4667" s="1">
        <v>44281</v>
      </c>
      <c r="H4667" s="1">
        <v>44287</v>
      </c>
      <c r="I4667" s="1">
        <v>46112</v>
      </c>
      <c r="J4667" s="966" t="s">
        <v>8538</v>
      </c>
      <c r="K4667" t="s">
        <v>8540</v>
      </c>
      <c r="L4667" t="s">
        <v>8539</v>
      </c>
      <c r="N4667" t="s">
        <v>8539</v>
      </c>
    </row>
    <row r="4668" spans="1:14" x14ac:dyDescent="0.25">
      <c r="A4668" s="3">
        <v>4665</v>
      </c>
      <c r="B4668" t="s">
        <v>3287</v>
      </c>
      <c r="C4668" t="s">
        <v>3288</v>
      </c>
      <c r="D4668" t="s">
        <v>3289</v>
      </c>
      <c r="E4668" t="s">
        <v>12</v>
      </c>
      <c r="F4668" t="s">
        <v>3290</v>
      </c>
      <c r="G4668" s="1">
        <v>44281</v>
      </c>
      <c r="H4668" s="1">
        <v>44287</v>
      </c>
      <c r="I4668" s="1">
        <v>46112</v>
      </c>
      <c r="J4668" s="966" t="s">
        <v>8541</v>
      </c>
      <c r="K4668" t="s">
        <v>8543</v>
      </c>
      <c r="L4668" t="s">
        <v>8542</v>
      </c>
      <c r="N4668" t="s">
        <v>8542</v>
      </c>
    </row>
    <row r="4669" spans="1:14" x14ac:dyDescent="0.25">
      <c r="A4669" s="3">
        <v>4666</v>
      </c>
      <c r="B4669" t="s">
        <v>3287</v>
      </c>
      <c r="C4669" t="s">
        <v>3288</v>
      </c>
      <c r="D4669" t="s">
        <v>3289</v>
      </c>
      <c r="E4669" t="s">
        <v>12</v>
      </c>
      <c r="F4669" t="s">
        <v>3290</v>
      </c>
      <c r="G4669" s="1">
        <v>44281</v>
      </c>
      <c r="H4669" s="1">
        <v>44287</v>
      </c>
      <c r="I4669" s="1">
        <v>46112</v>
      </c>
      <c r="J4669" s="966" t="s">
        <v>8544</v>
      </c>
      <c r="K4669" t="s">
        <v>8546</v>
      </c>
      <c r="L4669" t="s">
        <v>8545</v>
      </c>
      <c r="N4669" t="s">
        <v>8545</v>
      </c>
    </row>
    <row r="4670" spans="1:14" x14ac:dyDescent="0.25">
      <c r="A4670" s="3">
        <v>4667</v>
      </c>
      <c r="B4670" t="s">
        <v>3287</v>
      </c>
      <c r="C4670" t="s">
        <v>3288</v>
      </c>
      <c r="D4670" t="s">
        <v>3289</v>
      </c>
      <c r="E4670" t="s">
        <v>12</v>
      </c>
      <c r="F4670" t="s">
        <v>3290</v>
      </c>
      <c r="G4670" s="1">
        <v>44281</v>
      </c>
      <c r="H4670" s="1">
        <v>44287</v>
      </c>
      <c r="I4670" s="1">
        <v>46112</v>
      </c>
      <c r="J4670" s="966" t="s">
        <v>8547</v>
      </c>
      <c r="K4670" t="s">
        <v>8549</v>
      </c>
      <c r="L4670" t="s">
        <v>8548</v>
      </c>
      <c r="N4670" t="s">
        <v>8548</v>
      </c>
    </row>
    <row r="4671" spans="1:14" x14ac:dyDescent="0.25">
      <c r="A4671" s="3">
        <v>4668</v>
      </c>
      <c r="B4671" t="s">
        <v>3287</v>
      </c>
      <c r="C4671" t="s">
        <v>3288</v>
      </c>
      <c r="D4671" t="s">
        <v>3289</v>
      </c>
      <c r="E4671" t="s">
        <v>12</v>
      </c>
      <c r="F4671" t="s">
        <v>3290</v>
      </c>
      <c r="G4671" s="1">
        <v>44281</v>
      </c>
      <c r="H4671" s="1">
        <v>44287</v>
      </c>
      <c r="I4671" s="1">
        <v>46112</v>
      </c>
      <c r="J4671" s="966" t="s">
        <v>8550</v>
      </c>
      <c r="K4671" t="s">
        <v>8552</v>
      </c>
      <c r="L4671" t="s">
        <v>8551</v>
      </c>
      <c r="N4671" t="s">
        <v>8551</v>
      </c>
    </row>
    <row r="4672" spans="1:14" x14ac:dyDescent="0.25">
      <c r="A4672" s="3">
        <v>4669</v>
      </c>
      <c r="B4672" t="s">
        <v>3287</v>
      </c>
      <c r="C4672" t="s">
        <v>3288</v>
      </c>
      <c r="D4672" t="s">
        <v>3289</v>
      </c>
      <c r="E4672" t="s">
        <v>12</v>
      </c>
      <c r="F4672" t="s">
        <v>3290</v>
      </c>
      <c r="G4672" s="1">
        <v>44281</v>
      </c>
      <c r="H4672" s="1">
        <v>44287</v>
      </c>
      <c r="I4672" s="1">
        <v>46112</v>
      </c>
      <c r="J4672" s="966" t="s">
        <v>8553</v>
      </c>
      <c r="K4672" t="s">
        <v>8555</v>
      </c>
      <c r="L4672" t="s">
        <v>8554</v>
      </c>
      <c r="M4672" t="s">
        <v>8553</v>
      </c>
      <c r="N4672" t="s">
        <v>8554</v>
      </c>
    </row>
    <row r="4673" spans="1:14" x14ac:dyDescent="0.25">
      <c r="A4673" s="3">
        <v>4670</v>
      </c>
      <c r="B4673" t="s">
        <v>3287</v>
      </c>
      <c r="C4673" t="s">
        <v>3288</v>
      </c>
      <c r="D4673" t="s">
        <v>3289</v>
      </c>
      <c r="E4673" t="s">
        <v>12</v>
      </c>
      <c r="F4673" t="s">
        <v>3290</v>
      </c>
      <c r="G4673" s="1">
        <v>44281</v>
      </c>
      <c r="H4673" s="1">
        <v>44287</v>
      </c>
      <c r="I4673" s="1">
        <v>46112</v>
      </c>
      <c r="J4673" s="966" t="s">
        <v>8556</v>
      </c>
      <c r="K4673" t="s">
        <v>8558</v>
      </c>
      <c r="L4673" t="s">
        <v>8557</v>
      </c>
      <c r="M4673" t="s">
        <v>8556</v>
      </c>
      <c r="N4673" t="s">
        <v>8557</v>
      </c>
    </row>
    <row r="4674" spans="1:14" x14ac:dyDescent="0.25">
      <c r="A4674" s="3">
        <v>4671</v>
      </c>
      <c r="B4674" t="s">
        <v>3287</v>
      </c>
      <c r="C4674" t="s">
        <v>3288</v>
      </c>
      <c r="D4674" t="s">
        <v>3289</v>
      </c>
      <c r="E4674" t="s">
        <v>12</v>
      </c>
      <c r="F4674" t="s">
        <v>3290</v>
      </c>
      <c r="G4674" s="1">
        <v>44281</v>
      </c>
      <c r="H4674" s="1">
        <v>44287</v>
      </c>
      <c r="I4674" s="1">
        <v>46112</v>
      </c>
      <c r="J4674" s="966" t="s">
        <v>8559</v>
      </c>
      <c r="K4674" t="s">
        <v>8561</v>
      </c>
      <c r="L4674" t="s">
        <v>8560</v>
      </c>
      <c r="N4674" t="s">
        <v>8560</v>
      </c>
    </row>
    <row r="4675" spans="1:14" x14ac:dyDescent="0.25">
      <c r="A4675" s="3">
        <v>4672</v>
      </c>
      <c r="B4675" t="s">
        <v>3287</v>
      </c>
      <c r="C4675" t="s">
        <v>3288</v>
      </c>
      <c r="D4675" t="s">
        <v>3289</v>
      </c>
      <c r="E4675" t="s">
        <v>12</v>
      </c>
      <c r="F4675" t="s">
        <v>3290</v>
      </c>
      <c r="G4675" s="1">
        <v>44281</v>
      </c>
      <c r="H4675" s="1">
        <v>44287</v>
      </c>
      <c r="I4675" s="1">
        <v>46112</v>
      </c>
      <c r="J4675" s="966" t="s">
        <v>8562</v>
      </c>
      <c r="K4675" t="s">
        <v>8564</v>
      </c>
      <c r="L4675" t="s">
        <v>8563</v>
      </c>
      <c r="N4675" t="s">
        <v>8563</v>
      </c>
    </row>
    <row r="4676" spans="1:14" x14ac:dyDescent="0.25">
      <c r="A4676" s="3">
        <v>4673</v>
      </c>
      <c r="B4676" t="s">
        <v>3287</v>
      </c>
      <c r="C4676" t="s">
        <v>3288</v>
      </c>
      <c r="D4676" t="s">
        <v>3289</v>
      </c>
      <c r="E4676" t="s">
        <v>12</v>
      </c>
      <c r="F4676" t="s">
        <v>3290</v>
      </c>
      <c r="G4676" s="1">
        <v>44281</v>
      </c>
      <c r="H4676" s="1">
        <v>44287</v>
      </c>
      <c r="I4676" s="1">
        <v>46112</v>
      </c>
      <c r="J4676" s="966" t="s">
        <v>8565</v>
      </c>
      <c r="K4676" t="s">
        <v>8567</v>
      </c>
      <c r="L4676" t="s">
        <v>8566</v>
      </c>
      <c r="N4676" t="s">
        <v>8566</v>
      </c>
    </row>
    <row r="4677" spans="1:14" x14ac:dyDescent="0.25">
      <c r="A4677" s="3">
        <v>4674</v>
      </c>
      <c r="B4677" t="s">
        <v>3287</v>
      </c>
      <c r="C4677" t="s">
        <v>3288</v>
      </c>
      <c r="D4677" t="s">
        <v>3289</v>
      </c>
      <c r="E4677" t="s">
        <v>12</v>
      </c>
      <c r="F4677" t="s">
        <v>3290</v>
      </c>
      <c r="G4677" s="1">
        <v>44281</v>
      </c>
      <c r="H4677" s="1">
        <v>44287</v>
      </c>
      <c r="I4677" s="1">
        <v>46112</v>
      </c>
      <c r="J4677" s="966" t="s">
        <v>8568</v>
      </c>
      <c r="K4677" t="s">
        <v>8570</v>
      </c>
      <c r="L4677" t="s">
        <v>8569</v>
      </c>
      <c r="N4677" t="s">
        <v>8569</v>
      </c>
    </row>
    <row r="4678" spans="1:14" x14ac:dyDescent="0.25">
      <c r="A4678" s="3">
        <v>4675</v>
      </c>
      <c r="B4678" t="s">
        <v>3287</v>
      </c>
      <c r="C4678" t="s">
        <v>3288</v>
      </c>
      <c r="D4678" t="s">
        <v>3289</v>
      </c>
      <c r="E4678" t="s">
        <v>12</v>
      </c>
      <c r="F4678" t="s">
        <v>3290</v>
      </c>
      <c r="G4678" s="1">
        <v>44281</v>
      </c>
      <c r="H4678" s="1">
        <v>44287</v>
      </c>
      <c r="I4678" s="1">
        <v>46112</v>
      </c>
      <c r="J4678" s="966" t="s">
        <v>8571</v>
      </c>
      <c r="K4678" t="s">
        <v>8573</v>
      </c>
      <c r="L4678" t="s">
        <v>8572</v>
      </c>
      <c r="N4678" t="s">
        <v>8572</v>
      </c>
    </row>
    <row r="4679" spans="1:14" x14ac:dyDescent="0.25">
      <c r="A4679" s="3">
        <v>4676</v>
      </c>
      <c r="B4679" t="s">
        <v>3287</v>
      </c>
      <c r="C4679" t="s">
        <v>3288</v>
      </c>
      <c r="D4679" t="s">
        <v>3289</v>
      </c>
      <c r="E4679" t="s">
        <v>12</v>
      </c>
      <c r="F4679" t="s">
        <v>3290</v>
      </c>
      <c r="G4679" s="1">
        <v>44281</v>
      </c>
      <c r="H4679" s="1">
        <v>44287</v>
      </c>
      <c r="I4679" s="1">
        <v>46112</v>
      </c>
      <c r="J4679" s="966" t="s">
        <v>8574</v>
      </c>
      <c r="K4679" t="s">
        <v>8576</v>
      </c>
      <c r="L4679" t="s">
        <v>8575</v>
      </c>
      <c r="N4679" t="s">
        <v>8575</v>
      </c>
    </row>
    <row r="4680" spans="1:14" x14ac:dyDescent="0.25">
      <c r="A4680" s="3">
        <v>4677</v>
      </c>
      <c r="B4680" t="s">
        <v>3287</v>
      </c>
      <c r="C4680" t="s">
        <v>3288</v>
      </c>
      <c r="D4680" t="s">
        <v>3289</v>
      </c>
      <c r="E4680" t="s">
        <v>12</v>
      </c>
      <c r="F4680" t="s">
        <v>3290</v>
      </c>
      <c r="G4680" s="1">
        <v>44281</v>
      </c>
      <c r="H4680" s="1">
        <v>44287</v>
      </c>
      <c r="I4680" s="1">
        <v>46112</v>
      </c>
      <c r="J4680" s="966" t="s">
        <v>8577</v>
      </c>
      <c r="K4680" t="s">
        <v>8579</v>
      </c>
      <c r="L4680" t="s">
        <v>8578</v>
      </c>
      <c r="N4680" t="s">
        <v>8578</v>
      </c>
    </row>
    <row r="4681" spans="1:14" x14ac:dyDescent="0.25">
      <c r="A4681" s="3">
        <v>4678</v>
      </c>
      <c r="B4681" t="s">
        <v>3287</v>
      </c>
      <c r="C4681" t="s">
        <v>3288</v>
      </c>
      <c r="D4681" t="s">
        <v>3289</v>
      </c>
      <c r="E4681" t="s">
        <v>12</v>
      </c>
      <c r="F4681" t="s">
        <v>3290</v>
      </c>
      <c r="G4681" s="1">
        <v>44281</v>
      </c>
      <c r="H4681" s="1">
        <v>44287</v>
      </c>
      <c r="I4681" s="1">
        <v>46112</v>
      </c>
      <c r="J4681" s="966" t="s">
        <v>8580</v>
      </c>
      <c r="K4681" t="s">
        <v>8582</v>
      </c>
      <c r="L4681" t="s">
        <v>8581</v>
      </c>
      <c r="N4681" t="s">
        <v>8581</v>
      </c>
    </row>
    <row r="4682" spans="1:14" x14ac:dyDescent="0.25">
      <c r="A4682" s="3">
        <v>4679</v>
      </c>
      <c r="B4682" t="s">
        <v>3287</v>
      </c>
      <c r="C4682" t="s">
        <v>3288</v>
      </c>
      <c r="D4682" t="s">
        <v>3289</v>
      </c>
      <c r="E4682" t="s">
        <v>12</v>
      </c>
      <c r="F4682" t="s">
        <v>3290</v>
      </c>
      <c r="G4682" s="1">
        <v>44281</v>
      </c>
      <c r="H4682" s="1">
        <v>44287</v>
      </c>
      <c r="I4682" s="1">
        <v>46112</v>
      </c>
      <c r="J4682" s="966" t="s">
        <v>8583</v>
      </c>
      <c r="K4682" t="s">
        <v>8585</v>
      </c>
      <c r="L4682" t="s">
        <v>8584</v>
      </c>
      <c r="N4682" t="s">
        <v>8584</v>
      </c>
    </row>
    <row r="4683" spans="1:14" x14ac:dyDescent="0.25">
      <c r="A4683" s="3">
        <v>4680</v>
      </c>
      <c r="B4683" t="s">
        <v>3287</v>
      </c>
      <c r="C4683" t="s">
        <v>3288</v>
      </c>
      <c r="D4683" t="s">
        <v>3289</v>
      </c>
      <c r="E4683" t="s">
        <v>12</v>
      </c>
      <c r="F4683" t="s">
        <v>3290</v>
      </c>
      <c r="G4683" s="1">
        <v>44281</v>
      </c>
      <c r="H4683" s="1">
        <v>44287</v>
      </c>
      <c r="I4683" s="1">
        <v>46112</v>
      </c>
      <c r="J4683" s="966" t="s">
        <v>8586</v>
      </c>
      <c r="K4683" t="s">
        <v>8588</v>
      </c>
      <c r="L4683" t="s">
        <v>8587</v>
      </c>
      <c r="N4683" t="s">
        <v>8587</v>
      </c>
    </row>
    <row r="4684" spans="1:14" x14ac:dyDescent="0.25">
      <c r="A4684" s="3">
        <v>4681</v>
      </c>
      <c r="B4684" t="s">
        <v>3287</v>
      </c>
      <c r="C4684" t="s">
        <v>3288</v>
      </c>
      <c r="D4684" t="s">
        <v>3289</v>
      </c>
      <c r="E4684" t="s">
        <v>12</v>
      </c>
      <c r="F4684" t="s">
        <v>3290</v>
      </c>
      <c r="G4684" s="1">
        <v>44281</v>
      </c>
      <c r="H4684" s="1">
        <v>44287</v>
      </c>
      <c r="I4684" s="1">
        <v>46112</v>
      </c>
      <c r="J4684" s="966" t="s">
        <v>8589</v>
      </c>
      <c r="K4684" t="s">
        <v>8591</v>
      </c>
      <c r="L4684" t="s">
        <v>8590</v>
      </c>
      <c r="M4684" t="s">
        <v>8589</v>
      </c>
      <c r="N4684" t="s">
        <v>8590</v>
      </c>
    </row>
    <row r="4685" spans="1:14" x14ac:dyDescent="0.25">
      <c r="A4685" s="3">
        <v>4682</v>
      </c>
      <c r="B4685" t="s">
        <v>3287</v>
      </c>
      <c r="C4685" t="s">
        <v>3288</v>
      </c>
      <c r="D4685" t="s">
        <v>3289</v>
      </c>
      <c r="E4685" t="s">
        <v>12</v>
      </c>
      <c r="F4685" t="s">
        <v>3290</v>
      </c>
      <c r="G4685" s="1">
        <v>44281</v>
      </c>
      <c r="H4685" s="1">
        <v>44287</v>
      </c>
      <c r="I4685" s="1">
        <v>46112</v>
      </c>
      <c r="J4685" s="966" t="s">
        <v>8595</v>
      </c>
      <c r="K4685" t="s">
        <v>8597</v>
      </c>
      <c r="L4685" t="s">
        <v>8596</v>
      </c>
      <c r="N4685" t="s">
        <v>8596</v>
      </c>
    </row>
    <row r="4686" spans="1:14" x14ac:dyDescent="0.25">
      <c r="A4686" s="3">
        <v>4683</v>
      </c>
      <c r="B4686" t="s">
        <v>3169</v>
      </c>
      <c r="C4686" t="s">
        <v>3170</v>
      </c>
      <c r="D4686" t="s">
        <v>3171</v>
      </c>
      <c r="E4686" t="s">
        <v>12</v>
      </c>
      <c r="F4686" t="s">
        <v>3172</v>
      </c>
      <c r="G4686" s="1">
        <v>44265</v>
      </c>
      <c r="H4686" s="1">
        <v>44293</v>
      </c>
      <c r="I4686" s="1">
        <v>45388</v>
      </c>
      <c r="J4686" s="966" t="s">
        <v>5571</v>
      </c>
      <c r="K4686" t="s">
        <v>5573</v>
      </c>
      <c r="L4686" t="s">
        <v>5572</v>
      </c>
      <c r="M4686" t="s">
        <v>5571</v>
      </c>
      <c r="N4686" t="s">
        <v>5572</v>
      </c>
    </row>
    <row r="4687" spans="1:14" x14ac:dyDescent="0.25">
      <c r="A4687" s="3">
        <v>4684</v>
      </c>
      <c r="B4687" t="s">
        <v>3013</v>
      </c>
      <c r="C4687" t="s">
        <v>3014</v>
      </c>
      <c r="D4687" t="s">
        <v>3015</v>
      </c>
      <c r="E4687" t="s">
        <v>12</v>
      </c>
      <c r="F4687" t="s">
        <v>3016</v>
      </c>
      <c r="G4687" s="1">
        <v>44238</v>
      </c>
      <c r="H4687" s="1">
        <v>44292</v>
      </c>
      <c r="I4687" s="1">
        <v>45752</v>
      </c>
      <c r="J4687" s="966" t="s">
        <v>11766</v>
      </c>
      <c r="K4687" t="s">
        <v>11768</v>
      </c>
      <c r="L4687" t="s">
        <v>11767</v>
      </c>
      <c r="M4687" t="s">
        <v>11766</v>
      </c>
      <c r="N4687" t="s">
        <v>11767</v>
      </c>
    </row>
    <row r="4688" spans="1:14" x14ac:dyDescent="0.25">
      <c r="A4688" s="3">
        <v>4685</v>
      </c>
      <c r="B4688" t="s">
        <v>3317</v>
      </c>
      <c r="C4688" t="s">
        <v>3318</v>
      </c>
      <c r="D4688" t="s">
        <v>3319</v>
      </c>
      <c r="E4688" t="s">
        <v>12</v>
      </c>
      <c r="F4688" t="s">
        <v>3320</v>
      </c>
      <c r="G4688" s="1">
        <v>44285</v>
      </c>
      <c r="H4688" s="1">
        <v>44289</v>
      </c>
      <c r="I4688" s="1">
        <v>45384</v>
      </c>
      <c r="J4688" s="966" t="s">
        <v>11279</v>
      </c>
      <c r="K4688" t="s">
        <v>11281</v>
      </c>
      <c r="L4688" t="s">
        <v>11280</v>
      </c>
      <c r="M4688" t="s">
        <v>11279</v>
      </c>
      <c r="N4688" t="s">
        <v>11280</v>
      </c>
    </row>
    <row r="4689" spans="1:14" x14ac:dyDescent="0.25">
      <c r="A4689" s="3">
        <v>4686</v>
      </c>
      <c r="B4689" t="s">
        <v>3128</v>
      </c>
      <c r="C4689" t="s">
        <v>3129</v>
      </c>
      <c r="D4689" t="s">
        <v>3130</v>
      </c>
      <c r="E4689" t="s">
        <v>12</v>
      </c>
      <c r="F4689" t="s">
        <v>3131</v>
      </c>
      <c r="G4689" s="1">
        <v>44264</v>
      </c>
      <c r="H4689" s="1">
        <v>44288</v>
      </c>
      <c r="I4689" s="1">
        <v>45748</v>
      </c>
      <c r="J4689" s="966" t="s">
        <v>9076</v>
      </c>
      <c r="K4689" t="s">
        <v>9078</v>
      </c>
      <c r="L4689" t="s">
        <v>9077</v>
      </c>
      <c r="N4689" t="s">
        <v>9077</v>
      </c>
    </row>
    <row r="4690" spans="1:14" x14ac:dyDescent="0.25">
      <c r="A4690" s="3">
        <v>4687</v>
      </c>
      <c r="B4690" t="s">
        <v>3291</v>
      </c>
      <c r="C4690" t="s">
        <v>3292</v>
      </c>
      <c r="D4690" t="s">
        <v>3293</v>
      </c>
      <c r="E4690" t="s">
        <v>12</v>
      </c>
      <c r="F4690" t="s">
        <v>3293</v>
      </c>
      <c r="G4690" s="1">
        <v>44284</v>
      </c>
      <c r="H4690" s="1">
        <v>44292</v>
      </c>
      <c r="I4690" s="1">
        <v>45752</v>
      </c>
      <c r="J4690" s="966" t="s">
        <v>10111</v>
      </c>
      <c r="K4690" t="s">
        <v>10113</v>
      </c>
      <c r="L4690" t="s">
        <v>10112</v>
      </c>
      <c r="M4690" t="s">
        <v>10111</v>
      </c>
      <c r="N4690" t="s">
        <v>10112</v>
      </c>
    </row>
    <row r="4691" spans="1:14" x14ac:dyDescent="0.25">
      <c r="A4691" s="3">
        <v>4688</v>
      </c>
      <c r="B4691" t="s">
        <v>3294</v>
      </c>
      <c r="C4691" t="s">
        <v>3295</v>
      </c>
      <c r="D4691" t="s">
        <v>3296</v>
      </c>
      <c r="E4691" t="s">
        <v>12</v>
      </c>
      <c r="F4691" t="s">
        <v>3296</v>
      </c>
      <c r="G4691" s="1">
        <v>44284</v>
      </c>
      <c r="H4691" s="1">
        <v>44292</v>
      </c>
      <c r="I4691" s="1">
        <v>45752</v>
      </c>
      <c r="J4691" s="966" t="s">
        <v>10117</v>
      </c>
      <c r="K4691" t="s">
        <v>10119</v>
      </c>
      <c r="L4691" t="s">
        <v>10118</v>
      </c>
      <c r="M4691" t="s">
        <v>10117</v>
      </c>
      <c r="N4691" t="s">
        <v>10118</v>
      </c>
    </row>
    <row r="4692" spans="1:14" x14ac:dyDescent="0.25">
      <c r="A4692" s="3">
        <v>4689</v>
      </c>
      <c r="B4692" t="s">
        <v>3301</v>
      </c>
      <c r="C4692" t="s">
        <v>3302</v>
      </c>
      <c r="D4692" t="s">
        <v>3303</v>
      </c>
      <c r="E4692" t="s">
        <v>12</v>
      </c>
      <c r="F4692" t="s">
        <v>3304</v>
      </c>
      <c r="G4692" s="1">
        <v>44284</v>
      </c>
      <c r="H4692" s="1">
        <v>44292</v>
      </c>
      <c r="I4692" s="1">
        <v>45752</v>
      </c>
      <c r="J4692" s="966" t="s">
        <v>22434</v>
      </c>
      <c r="K4692" t="s">
        <v>22435</v>
      </c>
      <c r="L4692" t="s">
        <v>22436</v>
      </c>
      <c r="M4692" t="s">
        <v>22434</v>
      </c>
      <c r="N4692" t="s">
        <v>22436</v>
      </c>
    </row>
    <row r="4693" spans="1:14" x14ac:dyDescent="0.25">
      <c r="A4693" s="3">
        <v>4690</v>
      </c>
      <c r="B4693" t="s">
        <v>3301</v>
      </c>
      <c r="C4693" t="s">
        <v>3302</v>
      </c>
      <c r="D4693" t="s">
        <v>3303</v>
      </c>
      <c r="E4693" t="s">
        <v>12</v>
      </c>
      <c r="F4693" t="s">
        <v>3304</v>
      </c>
      <c r="G4693" s="1">
        <v>44284</v>
      </c>
      <c r="H4693" s="1">
        <v>44292</v>
      </c>
      <c r="I4693" s="1">
        <v>45752</v>
      </c>
      <c r="J4693" s="966" t="s">
        <v>22437</v>
      </c>
      <c r="K4693" t="s">
        <v>22438</v>
      </c>
      <c r="L4693" t="s">
        <v>22439</v>
      </c>
      <c r="M4693" t="s">
        <v>22437</v>
      </c>
      <c r="N4693" t="s">
        <v>22439</v>
      </c>
    </row>
    <row r="4694" spans="1:14" x14ac:dyDescent="0.25">
      <c r="A4694" s="3">
        <v>4691</v>
      </c>
      <c r="B4694" t="s">
        <v>3301</v>
      </c>
      <c r="C4694" t="s">
        <v>3302</v>
      </c>
      <c r="D4694" t="s">
        <v>3303</v>
      </c>
      <c r="E4694" t="s">
        <v>12</v>
      </c>
      <c r="F4694" t="s">
        <v>3304</v>
      </c>
      <c r="G4694" s="1">
        <v>44284</v>
      </c>
      <c r="H4694" s="1">
        <v>44292</v>
      </c>
      <c r="I4694" s="1">
        <v>45752</v>
      </c>
      <c r="J4694" s="966" t="s">
        <v>22440</v>
      </c>
      <c r="K4694" t="s">
        <v>22441</v>
      </c>
      <c r="L4694" t="s">
        <v>22442</v>
      </c>
      <c r="M4694" t="s">
        <v>22440</v>
      </c>
      <c r="N4694" t="s">
        <v>22442</v>
      </c>
    </row>
    <row r="4695" spans="1:14" x14ac:dyDescent="0.25">
      <c r="A4695" s="3">
        <v>4692</v>
      </c>
      <c r="B4695" t="s">
        <v>3301</v>
      </c>
      <c r="C4695" t="s">
        <v>3302</v>
      </c>
      <c r="D4695" t="s">
        <v>3303</v>
      </c>
      <c r="E4695" t="s">
        <v>12</v>
      </c>
      <c r="F4695" t="s">
        <v>3304</v>
      </c>
      <c r="G4695" s="1">
        <v>44284</v>
      </c>
      <c r="H4695" s="1">
        <v>44292</v>
      </c>
      <c r="I4695" s="1">
        <v>45752</v>
      </c>
      <c r="J4695" s="966" t="s">
        <v>22443</v>
      </c>
      <c r="K4695" t="s">
        <v>22444</v>
      </c>
      <c r="L4695" t="s">
        <v>22445</v>
      </c>
      <c r="M4695" t="s">
        <v>22443</v>
      </c>
      <c r="N4695" t="s">
        <v>22445</v>
      </c>
    </row>
    <row r="4696" spans="1:14" x14ac:dyDescent="0.25">
      <c r="A4696" s="3">
        <v>4693</v>
      </c>
      <c r="B4696" t="s">
        <v>3301</v>
      </c>
      <c r="C4696" t="s">
        <v>3302</v>
      </c>
      <c r="D4696" t="s">
        <v>3303</v>
      </c>
      <c r="E4696" t="s">
        <v>12</v>
      </c>
      <c r="F4696" t="s">
        <v>3304</v>
      </c>
      <c r="G4696" s="1">
        <v>44284</v>
      </c>
      <c r="H4696" s="1">
        <v>44292</v>
      </c>
      <c r="I4696" s="1">
        <v>45752</v>
      </c>
      <c r="J4696" s="966" t="s">
        <v>22446</v>
      </c>
      <c r="K4696" t="s">
        <v>22447</v>
      </c>
      <c r="L4696" t="s">
        <v>22448</v>
      </c>
      <c r="M4696" t="s">
        <v>22446</v>
      </c>
      <c r="N4696" t="s">
        <v>22448</v>
      </c>
    </row>
    <row r="4697" spans="1:14" x14ac:dyDescent="0.25">
      <c r="A4697" s="3">
        <v>4694</v>
      </c>
      <c r="B4697" t="s">
        <v>3301</v>
      </c>
      <c r="C4697" t="s">
        <v>3302</v>
      </c>
      <c r="D4697" t="s">
        <v>3303</v>
      </c>
      <c r="E4697" t="s">
        <v>12</v>
      </c>
      <c r="F4697" t="s">
        <v>3304</v>
      </c>
      <c r="G4697" s="1">
        <v>44284</v>
      </c>
      <c r="H4697" s="1">
        <v>44292</v>
      </c>
      <c r="I4697" s="1">
        <v>45752</v>
      </c>
      <c r="J4697" s="966" t="s">
        <v>22449</v>
      </c>
      <c r="K4697" t="s">
        <v>22450</v>
      </c>
      <c r="L4697" t="s">
        <v>22451</v>
      </c>
      <c r="M4697" t="s">
        <v>22449</v>
      </c>
      <c r="N4697" t="s">
        <v>22451</v>
      </c>
    </row>
    <row r="4698" spans="1:14" x14ac:dyDescent="0.25">
      <c r="A4698" s="3">
        <v>4695</v>
      </c>
      <c r="B4698" t="s">
        <v>3301</v>
      </c>
      <c r="C4698" t="s">
        <v>3302</v>
      </c>
      <c r="D4698" t="s">
        <v>3303</v>
      </c>
      <c r="E4698" t="s">
        <v>12</v>
      </c>
      <c r="F4698" t="s">
        <v>3304</v>
      </c>
      <c r="G4698" s="1">
        <v>44284</v>
      </c>
      <c r="H4698" s="1">
        <v>44292</v>
      </c>
      <c r="I4698" s="1">
        <v>45752</v>
      </c>
      <c r="J4698" s="966" t="s">
        <v>22452</v>
      </c>
      <c r="K4698" t="s">
        <v>22453</v>
      </c>
      <c r="L4698" t="s">
        <v>22454</v>
      </c>
      <c r="M4698" t="s">
        <v>22452</v>
      </c>
      <c r="N4698" t="s">
        <v>22454</v>
      </c>
    </row>
    <row r="4699" spans="1:14" x14ac:dyDescent="0.25">
      <c r="A4699" s="3">
        <v>4696</v>
      </c>
      <c r="B4699" t="s">
        <v>3301</v>
      </c>
      <c r="C4699" t="s">
        <v>3302</v>
      </c>
      <c r="D4699" t="s">
        <v>3303</v>
      </c>
      <c r="E4699" t="s">
        <v>12</v>
      </c>
      <c r="F4699" t="s">
        <v>3304</v>
      </c>
      <c r="G4699" s="1">
        <v>44284</v>
      </c>
      <c r="H4699" s="1">
        <v>44292</v>
      </c>
      <c r="I4699" s="1">
        <v>45752</v>
      </c>
      <c r="J4699" s="966" t="s">
        <v>22455</v>
      </c>
      <c r="K4699" t="s">
        <v>22456</v>
      </c>
      <c r="L4699" t="s">
        <v>22457</v>
      </c>
      <c r="M4699" t="s">
        <v>22455</v>
      </c>
      <c r="N4699" t="s">
        <v>22457</v>
      </c>
    </row>
    <row r="4700" spans="1:14" x14ac:dyDescent="0.25">
      <c r="A4700" s="3">
        <v>4697</v>
      </c>
      <c r="B4700" t="s">
        <v>3301</v>
      </c>
      <c r="C4700" t="s">
        <v>3302</v>
      </c>
      <c r="D4700" t="s">
        <v>3303</v>
      </c>
      <c r="E4700" t="s">
        <v>12</v>
      </c>
      <c r="F4700" t="s">
        <v>3304</v>
      </c>
      <c r="G4700" s="1">
        <v>44284</v>
      </c>
      <c r="H4700" s="1">
        <v>44292</v>
      </c>
      <c r="I4700" s="1">
        <v>45752</v>
      </c>
      <c r="J4700" s="966" t="s">
        <v>22458</v>
      </c>
      <c r="K4700" t="s">
        <v>22459</v>
      </c>
      <c r="L4700" t="s">
        <v>22460</v>
      </c>
      <c r="M4700" t="s">
        <v>22458</v>
      </c>
      <c r="N4700" t="s">
        <v>22460</v>
      </c>
    </row>
    <row r="4701" spans="1:14" x14ac:dyDescent="0.25">
      <c r="A4701" s="3">
        <v>4698</v>
      </c>
      <c r="B4701" t="s">
        <v>3301</v>
      </c>
      <c r="C4701" t="s">
        <v>3302</v>
      </c>
      <c r="D4701" t="s">
        <v>3303</v>
      </c>
      <c r="E4701" t="s">
        <v>12</v>
      </c>
      <c r="F4701" t="s">
        <v>3304</v>
      </c>
      <c r="G4701" s="1">
        <v>44284</v>
      </c>
      <c r="H4701" s="1">
        <v>44292</v>
      </c>
      <c r="I4701" s="1">
        <v>45752</v>
      </c>
      <c r="J4701" s="966" t="s">
        <v>22461</v>
      </c>
      <c r="K4701" t="s">
        <v>22462</v>
      </c>
      <c r="L4701" t="s">
        <v>22463</v>
      </c>
      <c r="M4701" t="s">
        <v>22461</v>
      </c>
      <c r="N4701" t="s">
        <v>22463</v>
      </c>
    </row>
    <row r="4702" spans="1:14" x14ac:dyDescent="0.25">
      <c r="A4702" s="3">
        <v>4699</v>
      </c>
      <c r="B4702" t="s">
        <v>3301</v>
      </c>
      <c r="C4702" t="s">
        <v>3302</v>
      </c>
      <c r="D4702" t="s">
        <v>3303</v>
      </c>
      <c r="E4702" t="s">
        <v>12</v>
      </c>
      <c r="F4702" t="s">
        <v>3304</v>
      </c>
      <c r="G4702" s="1">
        <v>44284</v>
      </c>
      <c r="H4702" s="1">
        <v>44292</v>
      </c>
      <c r="I4702" s="1">
        <v>45752</v>
      </c>
      <c r="J4702" s="966" t="s">
        <v>22464</v>
      </c>
      <c r="K4702" t="s">
        <v>22465</v>
      </c>
      <c r="L4702" t="s">
        <v>22466</v>
      </c>
      <c r="M4702" t="s">
        <v>22464</v>
      </c>
      <c r="N4702" t="s">
        <v>22466</v>
      </c>
    </row>
    <row r="4703" spans="1:14" x14ac:dyDescent="0.25">
      <c r="A4703" s="3">
        <v>4700</v>
      </c>
      <c r="B4703" t="s">
        <v>3301</v>
      </c>
      <c r="C4703" t="s">
        <v>3302</v>
      </c>
      <c r="D4703" t="s">
        <v>3303</v>
      </c>
      <c r="E4703" t="s">
        <v>12</v>
      </c>
      <c r="F4703" t="s">
        <v>3304</v>
      </c>
      <c r="G4703" s="1">
        <v>44284</v>
      </c>
      <c r="H4703" s="1">
        <v>44292</v>
      </c>
      <c r="I4703" s="1">
        <v>45752</v>
      </c>
      <c r="J4703" s="966" t="s">
        <v>22467</v>
      </c>
      <c r="K4703" t="s">
        <v>22468</v>
      </c>
      <c r="L4703" t="s">
        <v>22469</v>
      </c>
      <c r="M4703" t="s">
        <v>22467</v>
      </c>
      <c r="N4703" t="s">
        <v>22469</v>
      </c>
    </row>
    <row r="4704" spans="1:14" x14ac:dyDescent="0.25">
      <c r="A4704" s="3">
        <v>4701</v>
      </c>
      <c r="B4704" t="s">
        <v>3301</v>
      </c>
      <c r="C4704" t="s">
        <v>3302</v>
      </c>
      <c r="D4704" t="s">
        <v>3303</v>
      </c>
      <c r="E4704" t="s">
        <v>12</v>
      </c>
      <c r="F4704" t="s">
        <v>3304</v>
      </c>
      <c r="G4704" s="1">
        <v>44284</v>
      </c>
      <c r="H4704" s="1">
        <v>44292</v>
      </c>
      <c r="I4704" s="1">
        <v>45752</v>
      </c>
      <c r="J4704" s="966" t="s">
        <v>22470</v>
      </c>
      <c r="K4704" t="s">
        <v>22471</v>
      </c>
      <c r="L4704" t="s">
        <v>22472</v>
      </c>
      <c r="M4704" t="s">
        <v>22470</v>
      </c>
      <c r="N4704" t="s">
        <v>22472</v>
      </c>
    </row>
    <row r="4705" spans="1:14" x14ac:dyDescent="0.25">
      <c r="A4705" s="3">
        <v>4702</v>
      </c>
      <c r="B4705" t="s">
        <v>3068</v>
      </c>
      <c r="C4705" t="s">
        <v>3069</v>
      </c>
      <c r="D4705" t="s">
        <v>3070</v>
      </c>
      <c r="E4705" t="s">
        <v>12</v>
      </c>
      <c r="F4705" t="s">
        <v>3071</v>
      </c>
      <c r="G4705" s="1">
        <v>44249</v>
      </c>
      <c r="H4705" s="1">
        <v>44296</v>
      </c>
      <c r="I4705" s="1">
        <v>46121</v>
      </c>
      <c r="J4705" s="966" t="s">
        <v>22473</v>
      </c>
      <c r="K4705" t="s">
        <v>22474</v>
      </c>
      <c r="L4705" t="s">
        <v>22475</v>
      </c>
      <c r="M4705" t="s">
        <v>22473</v>
      </c>
      <c r="N4705" t="s">
        <v>22475</v>
      </c>
    </row>
    <row r="4706" spans="1:14" x14ac:dyDescent="0.25">
      <c r="A4706" s="3">
        <v>4703</v>
      </c>
      <c r="B4706" t="s">
        <v>3068</v>
      </c>
      <c r="C4706" t="s">
        <v>3069</v>
      </c>
      <c r="D4706" t="s">
        <v>3070</v>
      </c>
      <c r="E4706" t="s">
        <v>12</v>
      </c>
      <c r="F4706" t="s">
        <v>3071</v>
      </c>
      <c r="G4706" s="1">
        <v>44249</v>
      </c>
      <c r="H4706" s="1">
        <v>44296</v>
      </c>
      <c r="I4706" s="1">
        <v>46121</v>
      </c>
      <c r="J4706" s="966" t="s">
        <v>22476</v>
      </c>
      <c r="K4706" t="s">
        <v>22477</v>
      </c>
      <c r="L4706" t="s">
        <v>22478</v>
      </c>
      <c r="M4706" t="s">
        <v>22476</v>
      </c>
      <c r="N4706" t="s">
        <v>22478</v>
      </c>
    </row>
    <row r="4707" spans="1:14" x14ac:dyDescent="0.25">
      <c r="A4707" s="3">
        <v>4704</v>
      </c>
      <c r="B4707" t="s">
        <v>3068</v>
      </c>
      <c r="C4707" t="s">
        <v>3069</v>
      </c>
      <c r="D4707" t="s">
        <v>3070</v>
      </c>
      <c r="E4707" t="s">
        <v>12</v>
      </c>
      <c r="F4707" t="s">
        <v>3071</v>
      </c>
      <c r="G4707" s="1">
        <v>44249</v>
      </c>
      <c r="H4707" s="1">
        <v>44296</v>
      </c>
      <c r="I4707" s="1">
        <v>46121</v>
      </c>
      <c r="J4707" s="966" t="s">
        <v>22479</v>
      </c>
      <c r="K4707" t="s">
        <v>22480</v>
      </c>
      <c r="L4707" t="s">
        <v>22481</v>
      </c>
      <c r="M4707" t="s">
        <v>22479</v>
      </c>
      <c r="N4707" t="s">
        <v>22481</v>
      </c>
    </row>
    <row r="4708" spans="1:14" x14ac:dyDescent="0.25">
      <c r="A4708" s="3">
        <v>4705</v>
      </c>
      <c r="B4708" t="s">
        <v>3068</v>
      </c>
      <c r="C4708" t="s">
        <v>3069</v>
      </c>
      <c r="D4708" t="s">
        <v>3070</v>
      </c>
      <c r="E4708" t="s">
        <v>12</v>
      </c>
      <c r="F4708" t="s">
        <v>3071</v>
      </c>
      <c r="G4708" s="1">
        <v>44249</v>
      </c>
      <c r="H4708" s="1">
        <v>44296</v>
      </c>
      <c r="I4708" s="1">
        <v>46121</v>
      </c>
      <c r="J4708" s="966" t="s">
        <v>22482</v>
      </c>
      <c r="K4708" t="s">
        <v>22483</v>
      </c>
      <c r="L4708" t="s">
        <v>22484</v>
      </c>
      <c r="M4708" t="s">
        <v>22482</v>
      </c>
      <c r="N4708" t="s">
        <v>22484</v>
      </c>
    </row>
    <row r="4709" spans="1:14" x14ac:dyDescent="0.25">
      <c r="A4709" s="3">
        <v>4706</v>
      </c>
      <c r="B4709" t="s">
        <v>3068</v>
      </c>
      <c r="C4709" t="s">
        <v>3069</v>
      </c>
      <c r="D4709" t="s">
        <v>3070</v>
      </c>
      <c r="E4709" t="s">
        <v>12</v>
      </c>
      <c r="F4709" t="s">
        <v>3071</v>
      </c>
      <c r="G4709" s="1">
        <v>44249</v>
      </c>
      <c r="H4709" s="1">
        <v>44296</v>
      </c>
      <c r="I4709" s="1">
        <v>46121</v>
      </c>
      <c r="J4709" s="966" t="s">
        <v>22485</v>
      </c>
      <c r="K4709" t="s">
        <v>22486</v>
      </c>
      <c r="L4709" t="s">
        <v>22487</v>
      </c>
      <c r="M4709" t="s">
        <v>22485</v>
      </c>
      <c r="N4709" t="s">
        <v>22487</v>
      </c>
    </row>
    <row r="4710" spans="1:14" x14ac:dyDescent="0.25">
      <c r="A4710" s="3">
        <v>4707</v>
      </c>
      <c r="B4710" t="s">
        <v>3260</v>
      </c>
      <c r="C4710" t="s">
        <v>3261</v>
      </c>
      <c r="D4710" t="s">
        <v>3065</v>
      </c>
      <c r="E4710" t="s">
        <v>12</v>
      </c>
      <c r="F4710" t="s">
        <v>3262</v>
      </c>
      <c r="G4710" s="1">
        <v>44277</v>
      </c>
      <c r="H4710" s="1">
        <v>44299</v>
      </c>
      <c r="I4710" s="1">
        <v>45759</v>
      </c>
      <c r="J4710" s="966" t="s">
        <v>5920</v>
      </c>
      <c r="K4710" t="s">
        <v>5922</v>
      </c>
      <c r="L4710" t="s">
        <v>5921</v>
      </c>
      <c r="M4710" t="s">
        <v>5920</v>
      </c>
      <c r="N4710" t="s">
        <v>5921</v>
      </c>
    </row>
    <row r="4711" spans="1:14" x14ac:dyDescent="0.25">
      <c r="A4711" s="3">
        <v>4708</v>
      </c>
      <c r="B4711" t="s">
        <v>2955</v>
      </c>
      <c r="C4711" t="s">
        <v>2956</v>
      </c>
      <c r="D4711" t="s">
        <v>2957</v>
      </c>
      <c r="E4711" t="s">
        <v>12</v>
      </c>
      <c r="F4711" t="s">
        <v>2958</v>
      </c>
      <c r="G4711" s="1">
        <v>44223</v>
      </c>
      <c r="H4711" s="1">
        <v>44299</v>
      </c>
      <c r="I4711" s="1">
        <v>46124</v>
      </c>
      <c r="J4711" s="966" t="s">
        <v>13035</v>
      </c>
      <c r="K4711" t="s">
        <v>13037</v>
      </c>
      <c r="L4711" t="s">
        <v>13036</v>
      </c>
      <c r="M4711" t="s">
        <v>13035</v>
      </c>
      <c r="N4711" t="s">
        <v>13036</v>
      </c>
    </row>
    <row r="4712" spans="1:14" x14ac:dyDescent="0.25">
      <c r="A4712" s="3">
        <v>4709</v>
      </c>
      <c r="B4712" t="s">
        <v>2955</v>
      </c>
      <c r="C4712" t="s">
        <v>2956</v>
      </c>
      <c r="D4712" t="s">
        <v>2957</v>
      </c>
      <c r="E4712" t="s">
        <v>12</v>
      </c>
      <c r="F4712" t="s">
        <v>2958</v>
      </c>
      <c r="G4712" s="1">
        <v>44223</v>
      </c>
      <c r="H4712" s="1">
        <v>44299</v>
      </c>
      <c r="I4712" s="1">
        <v>46124</v>
      </c>
      <c r="J4712" s="966" t="s">
        <v>13038</v>
      </c>
      <c r="K4712" t="s">
        <v>13040</v>
      </c>
      <c r="L4712" t="s">
        <v>13039</v>
      </c>
      <c r="M4712" t="s">
        <v>13038</v>
      </c>
      <c r="N4712" t="s">
        <v>13039</v>
      </c>
    </row>
    <row r="4713" spans="1:14" x14ac:dyDescent="0.25">
      <c r="A4713" s="3">
        <v>4710</v>
      </c>
      <c r="B4713" t="s">
        <v>2955</v>
      </c>
      <c r="C4713" t="s">
        <v>2956</v>
      </c>
      <c r="D4713" t="s">
        <v>2957</v>
      </c>
      <c r="E4713" t="s">
        <v>12</v>
      </c>
      <c r="F4713" t="s">
        <v>2958</v>
      </c>
      <c r="G4713" s="1">
        <v>44223</v>
      </c>
      <c r="H4713" s="1">
        <v>44299</v>
      </c>
      <c r="I4713" s="1">
        <v>46124</v>
      </c>
      <c r="J4713" s="966" t="s">
        <v>13041</v>
      </c>
      <c r="K4713" t="s">
        <v>13043</v>
      </c>
      <c r="L4713" t="s">
        <v>13042</v>
      </c>
      <c r="M4713" t="s">
        <v>13041</v>
      </c>
      <c r="N4713" t="s">
        <v>13042</v>
      </c>
    </row>
    <row r="4714" spans="1:14" x14ac:dyDescent="0.25">
      <c r="A4714" s="3">
        <v>4711</v>
      </c>
      <c r="B4714" t="s">
        <v>2635</v>
      </c>
      <c r="C4714" t="s">
        <v>2636</v>
      </c>
      <c r="D4714" t="s">
        <v>2637</v>
      </c>
      <c r="E4714" t="s">
        <v>12</v>
      </c>
      <c r="F4714" t="s">
        <v>2638</v>
      </c>
      <c r="G4714" s="1">
        <v>44175</v>
      </c>
      <c r="H4714" s="1">
        <v>44301</v>
      </c>
      <c r="I4714" s="1">
        <v>45761</v>
      </c>
      <c r="J4714" s="966" t="s">
        <v>22488</v>
      </c>
      <c r="K4714" t="s">
        <v>22489</v>
      </c>
      <c r="L4714" t="s">
        <v>22490</v>
      </c>
      <c r="M4714" t="s">
        <v>22488</v>
      </c>
      <c r="N4714" t="s">
        <v>22490</v>
      </c>
    </row>
    <row r="4715" spans="1:14" x14ac:dyDescent="0.25">
      <c r="A4715" s="3">
        <v>4712</v>
      </c>
      <c r="B4715" t="s">
        <v>3021</v>
      </c>
      <c r="C4715" t="s">
        <v>3022</v>
      </c>
      <c r="D4715" t="s">
        <v>3023</v>
      </c>
      <c r="E4715" t="s">
        <v>12</v>
      </c>
      <c r="F4715" t="s">
        <v>3024</v>
      </c>
      <c r="G4715" s="1">
        <v>44243</v>
      </c>
      <c r="H4715" s="1">
        <v>44294</v>
      </c>
      <c r="I4715" s="1">
        <v>46119</v>
      </c>
      <c r="J4715" s="966" t="s">
        <v>22491</v>
      </c>
      <c r="K4715" t="s">
        <v>22492</v>
      </c>
      <c r="L4715" t="s">
        <v>22493</v>
      </c>
      <c r="M4715" t="s">
        <v>22491</v>
      </c>
      <c r="N4715" t="s">
        <v>22493</v>
      </c>
    </row>
    <row r="4716" spans="1:14" x14ac:dyDescent="0.25">
      <c r="A4716" s="3">
        <v>4713</v>
      </c>
      <c r="B4716" t="s">
        <v>3021</v>
      </c>
      <c r="C4716" t="s">
        <v>3022</v>
      </c>
      <c r="D4716" t="s">
        <v>3023</v>
      </c>
      <c r="E4716" t="s">
        <v>12</v>
      </c>
      <c r="F4716" t="s">
        <v>3024</v>
      </c>
      <c r="G4716" s="1">
        <v>44243</v>
      </c>
      <c r="H4716" s="1">
        <v>44294</v>
      </c>
      <c r="I4716" s="1">
        <v>46119</v>
      </c>
      <c r="J4716" s="966" t="s">
        <v>22494</v>
      </c>
      <c r="K4716" t="s">
        <v>22495</v>
      </c>
      <c r="L4716" t="s">
        <v>22496</v>
      </c>
      <c r="M4716" t="s">
        <v>22494</v>
      </c>
      <c r="N4716" t="s">
        <v>22496</v>
      </c>
    </row>
    <row r="4717" spans="1:14" x14ac:dyDescent="0.25">
      <c r="A4717" s="3">
        <v>4714</v>
      </c>
      <c r="B4717" t="s">
        <v>3209</v>
      </c>
      <c r="C4717" t="s">
        <v>3210</v>
      </c>
      <c r="D4717" t="s">
        <v>3211</v>
      </c>
      <c r="E4717" t="s">
        <v>12</v>
      </c>
      <c r="F4717" t="s">
        <v>3212</v>
      </c>
      <c r="G4717" s="1">
        <v>44271</v>
      </c>
      <c r="H4717" s="1">
        <v>44285</v>
      </c>
      <c r="I4717" s="1">
        <v>46110</v>
      </c>
      <c r="J4717" s="966" t="s">
        <v>5246</v>
      </c>
      <c r="K4717" t="s">
        <v>5248</v>
      </c>
      <c r="L4717" t="s">
        <v>5247</v>
      </c>
      <c r="M4717" t="s">
        <v>5246</v>
      </c>
      <c r="N4717" t="s">
        <v>5247</v>
      </c>
    </row>
    <row r="4718" spans="1:14" x14ac:dyDescent="0.25">
      <c r="A4718" s="3">
        <v>4715</v>
      </c>
      <c r="B4718" t="s">
        <v>3446</v>
      </c>
      <c r="C4718" t="s">
        <v>3447</v>
      </c>
      <c r="D4718" t="s">
        <v>3448</v>
      </c>
      <c r="E4718" t="s">
        <v>12</v>
      </c>
      <c r="F4718" t="s">
        <v>3449</v>
      </c>
      <c r="G4718" s="1">
        <v>44287</v>
      </c>
      <c r="H4718" s="1">
        <v>44293</v>
      </c>
      <c r="I4718" s="1">
        <v>45388</v>
      </c>
      <c r="J4718" s="966" t="s">
        <v>11355</v>
      </c>
      <c r="K4718" t="s">
        <v>11357</v>
      </c>
      <c r="L4718" t="s">
        <v>11356</v>
      </c>
      <c r="M4718" t="s">
        <v>11355</v>
      </c>
      <c r="N4718" t="s">
        <v>11356</v>
      </c>
    </row>
    <row r="4719" spans="1:14" x14ac:dyDescent="0.25">
      <c r="A4719" s="3">
        <v>4716</v>
      </c>
      <c r="B4719" t="s">
        <v>2921</v>
      </c>
      <c r="C4719" t="s">
        <v>2922</v>
      </c>
      <c r="D4719" t="s">
        <v>2923</v>
      </c>
      <c r="E4719" t="s">
        <v>12</v>
      </c>
      <c r="F4719" t="s">
        <v>2924</v>
      </c>
      <c r="G4719" s="1">
        <v>44230</v>
      </c>
      <c r="H4719" s="1">
        <v>44302</v>
      </c>
      <c r="I4719" s="1">
        <v>44666</v>
      </c>
      <c r="J4719" s="966" t="s">
        <v>5988</v>
      </c>
      <c r="K4719" t="s">
        <v>5990</v>
      </c>
      <c r="L4719" t="s">
        <v>5989</v>
      </c>
      <c r="M4719" t="s">
        <v>5988</v>
      </c>
      <c r="N4719" t="s">
        <v>5989</v>
      </c>
    </row>
    <row r="4720" spans="1:14" x14ac:dyDescent="0.25">
      <c r="A4720" s="3">
        <v>4717</v>
      </c>
      <c r="B4720" t="s">
        <v>3009</v>
      </c>
      <c r="C4720" t="s">
        <v>3010</v>
      </c>
      <c r="D4720" t="s">
        <v>3011</v>
      </c>
      <c r="E4720" t="s">
        <v>12</v>
      </c>
      <c r="F4720" t="s">
        <v>3012</v>
      </c>
      <c r="G4720" s="1">
        <v>44238</v>
      </c>
      <c r="H4720" s="1">
        <v>44302</v>
      </c>
      <c r="I4720" s="1">
        <v>44666</v>
      </c>
      <c r="J4720" s="966" t="s">
        <v>6000</v>
      </c>
      <c r="K4720" t="s">
        <v>6002</v>
      </c>
      <c r="L4720" t="s">
        <v>6001</v>
      </c>
      <c r="M4720" t="s">
        <v>6000</v>
      </c>
      <c r="N4720" t="s">
        <v>6001</v>
      </c>
    </row>
    <row r="4721" spans="1:14" x14ac:dyDescent="0.25">
      <c r="A4721" s="3">
        <v>4718</v>
      </c>
      <c r="B4721" t="s">
        <v>2971</v>
      </c>
      <c r="C4721" t="s">
        <v>2972</v>
      </c>
      <c r="D4721" t="s">
        <v>2973</v>
      </c>
      <c r="E4721" t="s">
        <v>12</v>
      </c>
      <c r="F4721" t="s">
        <v>2974</v>
      </c>
      <c r="G4721" s="1">
        <v>44235</v>
      </c>
      <c r="H4721" s="1">
        <v>44302</v>
      </c>
      <c r="I4721" s="1">
        <v>44666</v>
      </c>
      <c r="J4721" s="966" t="s">
        <v>5994</v>
      </c>
      <c r="K4721" t="s">
        <v>5996</v>
      </c>
      <c r="L4721" t="s">
        <v>5995</v>
      </c>
      <c r="M4721" t="s">
        <v>5994</v>
      </c>
      <c r="N4721" t="s">
        <v>5995</v>
      </c>
    </row>
    <row r="4722" spans="1:14" x14ac:dyDescent="0.25">
      <c r="A4722" s="3">
        <v>4719</v>
      </c>
      <c r="B4722" t="s">
        <v>3458</v>
      </c>
      <c r="C4722" t="s">
        <v>3459</v>
      </c>
      <c r="D4722" t="s">
        <v>3460</v>
      </c>
      <c r="E4722" t="s">
        <v>12</v>
      </c>
      <c r="F4722" t="s">
        <v>3461</v>
      </c>
      <c r="G4722" s="1">
        <v>44287</v>
      </c>
      <c r="H4722" s="1">
        <v>44293</v>
      </c>
      <c r="I4722" s="1">
        <v>45388</v>
      </c>
      <c r="J4722" s="966" t="s">
        <v>11395</v>
      </c>
      <c r="K4722" t="s">
        <v>11397</v>
      </c>
      <c r="L4722" t="s">
        <v>11396</v>
      </c>
      <c r="M4722" t="s">
        <v>11395</v>
      </c>
      <c r="N4722" t="s">
        <v>11396</v>
      </c>
    </row>
    <row r="4723" spans="1:14" x14ac:dyDescent="0.25">
      <c r="A4723" s="3">
        <v>4720</v>
      </c>
      <c r="B4723" t="s">
        <v>3450</v>
      </c>
      <c r="C4723" t="s">
        <v>3451</v>
      </c>
      <c r="D4723" t="s">
        <v>3452</v>
      </c>
      <c r="E4723" t="s">
        <v>12</v>
      </c>
      <c r="F4723" t="s">
        <v>3453</v>
      </c>
      <c r="G4723" s="1">
        <v>44287</v>
      </c>
      <c r="H4723" s="1">
        <v>44293</v>
      </c>
      <c r="I4723" s="1">
        <v>45388</v>
      </c>
      <c r="J4723" s="966" t="s">
        <v>11358</v>
      </c>
      <c r="K4723" t="s">
        <v>11360</v>
      </c>
      <c r="L4723" t="s">
        <v>11359</v>
      </c>
      <c r="M4723" t="s">
        <v>11358</v>
      </c>
      <c r="N4723" t="s">
        <v>11359</v>
      </c>
    </row>
    <row r="4724" spans="1:14" x14ac:dyDescent="0.25">
      <c r="A4724" s="3">
        <v>4721</v>
      </c>
      <c r="B4724" t="s">
        <v>3450</v>
      </c>
      <c r="C4724" t="s">
        <v>3451</v>
      </c>
      <c r="D4724" t="s">
        <v>3452</v>
      </c>
      <c r="E4724" t="s">
        <v>12</v>
      </c>
      <c r="F4724" t="s">
        <v>3453</v>
      </c>
      <c r="G4724" s="1">
        <v>44287</v>
      </c>
      <c r="H4724" s="1">
        <v>44293</v>
      </c>
      <c r="I4724" s="1">
        <v>45388</v>
      </c>
      <c r="J4724" s="966" t="s">
        <v>11364</v>
      </c>
      <c r="K4724" t="s">
        <v>11366</v>
      </c>
      <c r="L4724" t="s">
        <v>11365</v>
      </c>
      <c r="M4724" t="s">
        <v>11364</v>
      </c>
      <c r="N4724" t="s">
        <v>11365</v>
      </c>
    </row>
    <row r="4725" spans="1:14" x14ac:dyDescent="0.25">
      <c r="A4725" s="3">
        <v>4722</v>
      </c>
      <c r="B4725" t="s">
        <v>3450</v>
      </c>
      <c r="C4725" t="s">
        <v>3451</v>
      </c>
      <c r="D4725" t="s">
        <v>3452</v>
      </c>
      <c r="E4725" t="s">
        <v>12</v>
      </c>
      <c r="F4725" t="s">
        <v>3453</v>
      </c>
      <c r="G4725" s="1">
        <v>44287</v>
      </c>
      <c r="H4725" s="1">
        <v>44293</v>
      </c>
      <c r="I4725" s="1">
        <v>45388</v>
      </c>
      <c r="J4725" s="966" t="s">
        <v>11371</v>
      </c>
      <c r="K4725" t="s">
        <v>11373</v>
      </c>
      <c r="L4725" t="s">
        <v>11372</v>
      </c>
      <c r="M4725" t="s">
        <v>11371</v>
      </c>
      <c r="N4725" t="s">
        <v>11372</v>
      </c>
    </row>
    <row r="4726" spans="1:14" x14ac:dyDescent="0.25">
      <c r="A4726" s="3">
        <v>4723</v>
      </c>
      <c r="B4726" t="s">
        <v>3450</v>
      </c>
      <c r="C4726" t="s">
        <v>3451</v>
      </c>
      <c r="D4726" t="s">
        <v>3452</v>
      </c>
      <c r="E4726" t="s">
        <v>12</v>
      </c>
      <c r="F4726" t="s">
        <v>3453</v>
      </c>
      <c r="G4726" s="1">
        <v>44287</v>
      </c>
      <c r="H4726" s="1">
        <v>44293</v>
      </c>
      <c r="I4726" s="1">
        <v>45388</v>
      </c>
      <c r="J4726" s="966" t="s">
        <v>11377</v>
      </c>
      <c r="K4726" t="s">
        <v>11379</v>
      </c>
      <c r="L4726" t="s">
        <v>11378</v>
      </c>
      <c r="M4726" t="s">
        <v>11377</v>
      </c>
      <c r="N4726" t="s">
        <v>11378</v>
      </c>
    </row>
    <row r="4727" spans="1:14" x14ac:dyDescent="0.25">
      <c r="A4727" s="3">
        <v>4724</v>
      </c>
      <c r="B4727" t="s">
        <v>3450</v>
      </c>
      <c r="C4727" t="s">
        <v>3451</v>
      </c>
      <c r="D4727" t="s">
        <v>3452</v>
      </c>
      <c r="E4727" t="s">
        <v>12</v>
      </c>
      <c r="F4727" t="s">
        <v>3453</v>
      </c>
      <c r="G4727" s="1">
        <v>44287</v>
      </c>
      <c r="H4727" s="1">
        <v>44293</v>
      </c>
      <c r="I4727" s="1">
        <v>45388</v>
      </c>
      <c r="J4727" s="966" t="s">
        <v>11383</v>
      </c>
      <c r="K4727" t="s">
        <v>11385</v>
      </c>
      <c r="L4727" t="s">
        <v>11384</v>
      </c>
      <c r="M4727" t="s">
        <v>11383</v>
      </c>
      <c r="N4727" t="s">
        <v>11384</v>
      </c>
    </row>
    <row r="4728" spans="1:14" x14ac:dyDescent="0.25">
      <c r="A4728" s="3">
        <v>4725</v>
      </c>
      <c r="B4728" t="s">
        <v>3084</v>
      </c>
      <c r="C4728" t="s">
        <v>3085</v>
      </c>
      <c r="D4728" t="s">
        <v>3086</v>
      </c>
      <c r="E4728" t="s">
        <v>12</v>
      </c>
      <c r="F4728" t="s">
        <v>3087</v>
      </c>
      <c r="G4728" s="1">
        <v>44252</v>
      </c>
      <c r="H4728" s="1">
        <v>44302</v>
      </c>
      <c r="I4728" s="1">
        <v>44666</v>
      </c>
      <c r="J4728" s="966" t="s">
        <v>6003</v>
      </c>
      <c r="K4728" t="s">
        <v>6005</v>
      </c>
      <c r="L4728" t="s">
        <v>6004</v>
      </c>
      <c r="M4728" t="s">
        <v>6003</v>
      </c>
      <c r="N4728" t="s">
        <v>6004</v>
      </c>
    </row>
    <row r="4729" spans="1:14" x14ac:dyDescent="0.25">
      <c r="A4729" s="3">
        <v>4726</v>
      </c>
      <c r="B4729" t="s">
        <v>3472</v>
      </c>
      <c r="C4729" t="s">
        <v>3473</v>
      </c>
      <c r="D4729" t="s">
        <v>3474</v>
      </c>
      <c r="E4729" t="s">
        <v>12</v>
      </c>
      <c r="F4729" t="s">
        <v>3475</v>
      </c>
      <c r="G4729" s="1">
        <v>44295</v>
      </c>
      <c r="H4729" s="1">
        <v>44299</v>
      </c>
      <c r="I4729" s="1">
        <v>45394</v>
      </c>
      <c r="J4729" s="966" t="s">
        <v>11408</v>
      </c>
      <c r="K4729" t="s">
        <v>11410</v>
      </c>
      <c r="L4729" t="s">
        <v>11409</v>
      </c>
      <c r="M4729" t="s">
        <v>11408</v>
      </c>
      <c r="N4729" t="s">
        <v>11409</v>
      </c>
    </row>
    <row r="4730" spans="1:14" x14ac:dyDescent="0.25">
      <c r="A4730" s="3">
        <v>4727</v>
      </c>
      <c r="B4730" t="s">
        <v>3472</v>
      </c>
      <c r="C4730" t="s">
        <v>3473</v>
      </c>
      <c r="D4730" t="s">
        <v>3474</v>
      </c>
      <c r="E4730" t="s">
        <v>12</v>
      </c>
      <c r="F4730" t="s">
        <v>3475</v>
      </c>
      <c r="G4730" s="1">
        <v>44295</v>
      </c>
      <c r="H4730" s="1">
        <v>44299</v>
      </c>
      <c r="I4730" s="1">
        <v>45394</v>
      </c>
      <c r="J4730" s="966" t="s">
        <v>11415</v>
      </c>
      <c r="K4730" t="s">
        <v>11417</v>
      </c>
      <c r="L4730" t="s">
        <v>11416</v>
      </c>
      <c r="M4730" t="s">
        <v>11415</v>
      </c>
      <c r="N4730" t="s">
        <v>11416</v>
      </c>
    </row>
    <row r="4731" spans="1:14" x14ac:dyDescent="0.25">
      <c r="A4731" s="3">
        <v>4728</v>
      </c>
      <c r="B4731" t="s">
        <v>3472</v>
      </c>
      <c r="C4731" t="s">
        <v>3473</v>
      </c>
      <c r="D4731" t="s">
        <v>3474</v>
      </c>
      <c r="E4731" t="s">
        <v>12</v>
      </c>
      <c r="F4731" t="s">
        <v>3475</v>
      </c>
      <c r="G4731" s="1">
        <v>44295</v>
      </c>
      <c r="H4731" s="1">
        <v>44299</v>
      </c>
      <c r="I4731" s="1">
        <v>45394</v>
      </c>
      <c r="J4731" s="966" t="s">
        <v>11421</v>
      </c>
      <c r="K4731" t="s">
        <v>11423</v>
      </c>
      <c r="L4731" t="s">
        <v>11422</v>
      </c>
      <c r="M4731" t="s">
        <v>11421</v>
      </c>
      <c r="N4731" t="s">
        <v>11422</v>
      </c>
    </row>
    <row r="4732" spans="1:14" x14ac:dyDescent="0.25">
      <c r="A4732" s="3">
        <v>4729</v>
      </c>
      <c r="B4732" t="s">
        <v>3472</v>
      </c>
      <c r="C4732" t="s">
        <v>3473</v>
      </c>
      <c r="D4732" t="s">
        <v>3474</v>
      </c>
      <c r="E4732" t="s">
        <v>12</v>
      </c>
      <c r="F4732" t="s">
        <v>3475</v>
      </c>
      <c r="G4732" s="1">
        <v>44295</v>
      </c>
      <c r="H4732" s="1">
        <v>44299</v>
      </c>
      <c r="I4732" s="1">
        <v>45394</v>
      </c>
      <c r="J4732" s="966" t="s">
        <v>11424</v>
      </c>
      <c r="K4732" t="s">
        <v>11426</v>
      </c>
      <c r="L4732" t="s">
        <v>11425</v>
      </c>
      <c r="M4732" t="s">
        <v>11424</v>
      </c>
      <c r="N4732" t="s">
        <v>11425</v>
      </c>
    </row>
    <row r="4733" spans="1:14" x14ac:dyDescent="0.25">
      <c r="A4733" s="3">
        <v>4730</v>
      </c>
      <c r="B4733" t="s">
        <v>3472</v>
      </c>
      <c r="C4733" t="s">
        <v>3473</v>
      </c>
      <c r="D4733" t="s">
        <v>3474</v>
      </c>
      <c r="E4733" t="s">
        <v>12</v>
      </c>
      <c r="F4733" t="s">
        <v>3475</v>
      </c>
      <c r="G4733" s="1">
        <v>44295</v>
      </c>
      <c r="H4733" s="1">
        <v>44299</v>
      </c>
      <c r="I4733" s="1">
        <v>45394</v>
      </c>
      <c r="J4733" s="966" t="s">
        <v>11427</v>
      </c>
      <c r="K4733" t="s">
        <v>11429</v>
      </c>
      <c r="L4733" t="s">
        <v>11428</v>
      </c>
      <c r="M4733" t="s">
        <v>11427</v>
      </c>
      <c r="N4733" t="s">
        <v>11428</v>
      </c>
    </row>
    <row r="4734" spans="1:14" x14ac:dyDescent="0.25">
      <c r="A4734" s="3">
        <v>4731</v>
      </c>
      <c r="B4734" t="s">
        <v>3472</v>
      </c>
      <c r="C4734" t="s">
        <v>3473</v>
      </c>
      <c r="D4734" t="s">
        <v>3474</v>
      </c>
      <c r="E4734" t="s">
        <v>12</v>
      </c>
      <c r="F4734" t="s">
        <v>3475</v>
      </c>
      <c r="G4734" s="1">
        <v>44295</v>
      </c>
      <c r="H4734" s="1">
        <v>44299</v>
      </c>
      <c r="I4734" s="1">
        <v>45394</v>
      </c>
      <c r="J4734" s="966" t="s">
        <v>11433</v>
      </c>
      <c r="K4734" t="s">
        <v>11435</v>
      </c>
      <c r="L4734" t="s">
        <v>11434</v>
      </c>
      <c r="M4734" t="s">
        <v>11433</v>
      </c>
      <c r="N4734" t="s">
        <v>11434</v>
      </c>
    </row>
    <row r="4735" spans="1:14" x14ac:dyDescent="0.25">
      <c r="A4735" s="3">
        <v>4732</v>
      </c>
      <c r="B4735" t="s">
        <v>3472</v>
      </c>
      <c r="C4735" t="s">
        <v>3473</v>
      </c>
      <c r="D4735" t="s">
        <v>3474</v>
      </c>
      <c r="E4735" t="s">
        <v>12</v>
      </c>
      <c r="F4735" t="s">
        <v>3475</v>
      </c>
      <c r="G4735" s="1">
        <v>44295</v>
      </c>
      <c r="H4735" s="1">
        <v>44299</v>
      </c>
      <c r="I4735" s="1">
        <v>45394</v>
      </c>
      <c r="J4735" s="966" t="s">
        <v>11436</v>
      </c>
      <c r="K4735" t="s">
        <v>11438</v>
      </c>
      <c r="L4735" t="s">
        <v>11437</v>
      </c>
      <c r="M4735" t="s">
        <v>11436</v>
      </c>
      <c r="N4735" t="s">
        <v>11437</v>
      </c>
    </row>
    <row r="4736" spans="1:14" x14ac:dyDescent="0.25">
      <c r="A4736" s="3">
        <v>4733</v>
      </c>
      <c r="B4736" t="s">
        <v>3472</v>
      </c>
      <c r="C4736" t="s">
        <v>3473</v>
      </c>
      <c r="D4736" t="s">
        <v>3474</v>
      </c>
      <c r="E4736" t="s">
        <v>12</v>
      </c>
      <c r="F4736" t="s">
        <v>3475</v>
      </c>
      <c r="G4736" s="1">
        <v>44295</v>
      </c>
      <c r="H4736" s="1">
        <v>44299</v>
      </c>
      <c r="I4736" s="1">
        <v>45394</v>
      </c>
      <c r="J4736" s="966" t="s">
        <v>11442</v>
      </c>
      <c r="K4736" t="s">
        <v>11444</v>
      </c>
      <c r="L4736" t="s">
        <v>11443</v>
      </c>
      <c r="M4736" t="s">
        <v>11442</v>
      </c>
      <c r="N4736" t="s">
        <v>11443</v>
      </c>
    </row>
    <row r="4737" spans="1:14" x14ac:dyDescent="0.25">
      <c r="A4737" s="3">
        <v>4734</v>
      </c>
      <c r="B4737" t="s">
        <v>3472</v>
      </c>
      <c r="C4737" t="s">
        <v>3473</v>
      </c>
      <c r="D4737" t="s">
        <v>3474</v>
      </c>
      <c r="E4737" t="s">
        <v>12</v>
      </c>
      <c r="F4737" t="s">
        <v>3475</v>
      </c>
      <c r="G4737" s="1">
        <v>44295</v>
      </c>
      <c r="H4737" s="1">
        <v>44299</v>
      </c>
      <c r="I4737" s="1">
        <v>45394</v>
      </c>
      <c r="J4737" s="966" t="s">
        <v>11448</v>
      </c>
      <c r="K4737" t="s">
        <v>11450</v>
      </c>
      <c r="L4737" t="s">
        <v>11449</v>
      </c>
      <c r="M4737" t="s">
        <v>11448</v>
      </c>
      <c r="N4737" t="s">
        <v>11449</v>
      </c>
    </row>
    <row r="4738" spans="1:14" x14ac:dyDescent="0.25">
      <c r="A4738" s="3">
        <v>4735</v>
      </c>
      <c r="B4738" t="s">
        <v>3472</v>
      </c>
      <c r="C4738" t="s">
        <v>3473</v>
      </c>
      <c r="D4738" t="s">
        <v>3474</v>
      </c>
      <c r="E4738" t="s">
        <v>12</v>
      </c>
      <c r="F4738" t="s">
        <v>3475</v>
      </c>
      <c r="G4738" s="1">
        <v>44295</v>
      </c>
      <c r="H4738" s="1">
        <v>44299</v>
      </c>
      <c r="I4738" s="1">
        <v>45394</v>
      </c>
      <c r="J4738" s="966" t="s">
        <v>11454</v>
      </c>
      <c r="K4738" t="s">
        <v>11456</v>
      </c>
      <c r="L4738" t="s">
        <v>11455</v>
      </c>
      <c r="M4738" t="s">
        <v>11454</v>
      </c>
      <c r="N4738" t="s">
        <v>11455</v>
      </c>
    </row>
    <row r="4739" spans="1:14" x14ac:dyDescent="0.25">
      <c r="A4739" s="3">
        <v>4736</v>
      </c>
      <c r="B4739" t="s">
        <v>3472</v>
      </c>
      <c r="C4739" t="s">
        <v>3473</v>
      </c>
      <c r="D4739" t="s">
        <v>3474</v>
      </c>
      <c r="E4739" t="s">
        <v>12</v>
      </c>
      <c r="F4739" t="s">
        <v>3475</v>
      </c>
      <c r="G4739" s="1">
        <v>44295</v>
      </c>
      <c r="H4739" s="1">
        <v>44299</v>
      </c>
      <c r="I4739" s="1">
        <v>45394</v>
      </c>
      <c r="J4739" s="966" t="s">
        <v>11460</v>
      </c>
      <c r="K4739" t="s">
        <v>11462</v>
      </c>
      <c r="L4739" t="s">
        <v>11461</v>
      </c>
      <c r="M4739" t="s">
        <v>11460</v>
      </c>
      <c r="N4739" t="s">
        <v>11461</v>
      </c>
    </row>
    <row r="4740" spans="1:14" x14ac:dyDescent="0.25">
      <c r="A4740" s="3">
        <v>4737</v>
      </c>
      <c r="B4740" t="s">
        <v>3454</v>
      </c>
      <c r="C4740" t="s">
        <v>3455</v>
      </c>
      <c r="D4740" t="s">
        <v>3456</v>
      </c>
      <c r="E4740" t="s">
        <v>12</v>
      </c>
      <c r="F4740" t="s">
        <v>3457</v>
      </c>
      <c r="G4740" s="1">
        <v>44287</v>
      </c>
      <c r="H4740" s="1">
        <v>44293</v>
      </c>
      <c r="I4740" s="1">
        <v>45388</v>
      </c>
      <c r="J4740" s="966" t="s">
        <v>11389</v>
      </c>
      <c r="K4740" t="s">
        <v>11391</v>
      </c>
      <c r="L4740" t="s">
        <v>11390</v>
      </c>
      <c r="M4740" t="s">
        <v>11389</v>
      </c>
      <c r="N4740" t="s">
        <v>11390</v>
      </c>
    </row>
    <row r="4741" spans="1:14" x14ac:dyDescent="0.25">
      <c r="A4741" s="3">
        <v>4738</v>
      </c>
      <c r="B4741" t="s">
        <v>3442</v>
      </c>
      <c r="C4741" t="s">
        <v>3443</v>
      </c>
      <c r="D4741" t="s">
        <v>3444</v>
      </c>
      <c r="E4741" t="s">
        <v>12</v>
      </c>
      <c r="F4741" t="s">
        <v>3445</v>
      </c>
      <c r="G4741" s="1">
        <v>44287</v>
      </c>
      <c r="H4741" s="1">
        <v>44289</v>
      </c>
      <c r="I4741" s="1">
        <v>45384</v>
      </c>
      <c r="J4741" s="966" t="s">
        <v>11349</v>
      </c>
      <c r="K4741" t="s">
        <v>11351</v>
      </c>
      <c r="L4741" t="s">
        <v>11350</v>
      </c>
      <c r="M4741" t="s">
        <v>11349</v>
      </c>
      <c r="N4741" t="s">
        <v>11350</v>
      </c>
    </row>
    <row r="4742" spans="1:14" x14ac:dyDescent="0.25">
      <c r="A4742" s="3">
        <v>4739</v>
      </c>
      <c r="B4742" t="s">
        <v>3509</v>
      </c>
      <c r="C4742" t="s">
        <v>3510</v>
      </c>
      <c r="D4742" t="s">
        <v>3511</v>
      </c>
      <c r="E4742" t="s">
        <v>12</v>
      </c>
      <c r="F4742" t="s">
        <v>3512</v>
      </c>
      <c r="G4742" s="1">
        <v>44302</v>
      </c>
      <c r="H4742" s="1">
        <v>44307</v>
      </c>
      <c r="I4742" s="1">
        <v>45036</v>
      </c>
      <c r="J4742" s="966" t="s">
        <v>22497</v>
      </c>
      <c r="K4742" t="s">
        <v>22498</v>
      </c>
      <c r="L4742" t="s">
        <v>22499</v>
      </c>
      <c r="M4742" t="s">
        <v>22497</v>
      </c>
      <c r="N4742" t="s">
        <v>22499</v>
      </c>
    </row>
    <row r="4743" spans="1:14" x14ac:dyDescent="0.25">
      <c r="A4743" s="3">
        <v>4740</v>
      </c>
      <c r="B4743" t="s">
        <v>3462</v>
      </c>
      <c r="C4743" t="s">
        <v>3463</v>
      </c>
      <c r="D4743" t="s">
        <v>3464</v>
      </c>
      <c r="E4743" t="s">
        <v>12</v>
      </c>
      <c r="F4743" t="s">
        <v>3465</v>
      </c>
      <c r="G4743" s="1">
        <v>44287</v>
      </c>
      <c r="H4743" s="1">
        <v>44294</v>
      </c>
      <c r="I4743" s="1">
        <v>45389</v>
      </c>
      <c r="J4743" s="966" t="s">
        <v>11401</v>
      </c>
      <c r="K4743" t="s">
        <v>11403</v>
      </c>
      <c r="L4743" t="s">
        <v>11402</v>
      </c>
      <c r="M4743" t="s">
        <v>11401</v>
      </c>
      <c r="N4743" t="s">
        <v>11402</v>
      </c>
    </row>
    <row r="4744" spans="1:14" x14ac:dyDescent="0.25">
      <c r="A4744" s="3">
        <v>4741</v>
      </c>
      <c r="B4744" t="s">
        <v>3124</v>
      </c>
      <c r="C4744" t="s">
        <v>3125</v>
      </c>
      <c r="D4744" t="s">
        <v>3126</v>
      </c>
      <c r="E4744" t="s">
        <v>12</v>
      </c>
      <c r="F4744" t="s">
        <v>3127</v>
      </c>
      <c r="G4744" s="1">
        <v>44263</v>
      </c>
      <c r="H4744" s="1">
        <v>44302</v>
      </c>
      <c r="I4744" s="1">
        <v>45397</v>
      </c>
      <c r="J4744" s="966" t="s">
        <v>11171</v>
      </c>
      <c r="K4744" t="s">
        <v>11173</v>
      </c>
      <c r="L4744" t="s">
        <v>11172</v>
      </c>
      <c r="M4744" t="s">
        <v>11171</v>
      </c>
      <c r="N4744" t="s">
        <v>11172</v>
      </c>
    </row>
    <row r="4745" spans="1:14" x14ac:dyDescent="0.25">
      <c r="A4745" s="3">
        <v>4742</v>
      </c>
      <c r="B4745" t="s">
        <v>2852</v>
      </c>
      <c r="C4745" t="s">
        <v>2853</v>
      </c>
      <c r="D4745" t="s">
        <v>2854</v>
      </c>
      <c r="E4745" t="s">
        <v>12</v>
      </c>
      <c r="F4745" t="s">
        <v>2855</v>
      </c>
      <c r="G4745" s="1">
        <v>44210</v>
      </c>
      <c r="H4745" s="1">
        <v>44295</v>
      </c>
      <c r="I4745" s="1">
        <v>46120</v>
      </c>
      <c r="J4745" s="966" t="s">
        <v>22500</v>
      </c>
      <c r="K4745" t="s">
        <v>22501</v>
      </c>
      <c r="L4745" t="s">
        <v>22502</v>
      </c>
      <c r="M4745" t="s">
        <v>22500</v>
      </c>
      <c r="N4745" t="s">
        <v>22502</v>
      </c>
    </row>
    <row r="4746" spans="1:14" x14ac:dyDescent="0.25">
      <c r="A4746" s="3">
        <v>4743</v>
      </c>
      <c r="B4746" t="s">
        <v>2852</v>
      </c>
      <c r="C4746" t="s">
        <v>2853</v>
      </c>
      <c r="D4746" t="s">
        <v>2854</v>
      </c>
      <c r="E4746" t="s">
        <v>12</v>
      </c>
      <c r="F4746" t="s">
        <v>2855</v>
      </c>
      <c r="G4746" s="1">
        <v>44210</v>
      </c>
      <c r="H4746" s="1">
        <v>44295</v>
      </c>
      <c r="I4746" s="1">
        <v>46120</v>
      </c>
      <c r="J4746" s="966" t="s">
        <v>22503</v>
      </c>
      <c r="K4746" t="s">
        <v>22504</v>
      </c>
      <c r="L4746" t="s">
        <v>22505</v>
      </c>
      <c r="M4746" t="s">
        <v>22503</v>
      </c>
      <c r="N4746" t="s">
        <v>22505</v>
      </c>
    </row>
    <row r="4747" spans="1:14" x14ac:dyDescent="0.25">
      <c r="A4747" s="3">
        <v>4744</v>
      </c>
      <c r="B4747" t="s">
        <v>2852</v>
      </c>
      <c r="C4747" t="s">
        <v>2853</v>
      </c>
      <c r="D4747" t="s">
        <v>2854</v>
      </c>
      <c r="E4747" t="s">
        <v>12</v>
      </c>
      <c r="F4747" t="s">
        <v>2855</v>
      </c>
      <c r="G4747" s="1">
        <v>44210</v>
      </c>
      <c r="H4747" s="1">
        <v>44295</v>
      </c>
      <c r="I4747" s="1">
        <v>46120</v>
      </c>
      <c r="J4747" s="966" t="s">
        <v>22506</v>
      </c>
      <c r="K4747" t="s">
        <v>22507</v>
      </c>
      <c r="L4747" t="s">
        <v>22508</v>
      </c>
      <c r="M4747" t="s">
        <v>22506</v>
      </c>
      <c r="N4747" t="s">
        <v>22508</v>
      </c>
    </row>
    <row r="4748" spans="1:14" x14ac:dyDescent="0.25">
      <c r="A4748" s="3">
        <v>4745</v>
      </c>
      <c r="B4748" t="s">
        <v>2852</v>
      </c>
      <c r="C4748" t="s">
        <v>2853</v>
      </c>
      <c r="D4748" t="s">
        <v>2854</v>
      </c>
      <c r="E4748" t="s">
        <v>12</v>
      </c>
      <c r="F4748" t="s">
        <v>2855</v>
      </c>
      <c r="G4748" s="1">
        <v>44210</v>
      </c>
      <c r="H4748" s="1">
        <v>44295</v>
      </c>
      <c r="I4748" s="1">
        <v>46120</v>
      </c>
      <c r="J4748" s="966" t="s">
        <v>22509</v>
      </c>
      <c r="K4748" t="s">
        <v>22510</v>
      </c>
      <c r="L4748" t="s">
        <v>22511</v>
      </c>
      <c r="M4748" t="s">
        <v>22509</v>
      </c>
      <c r="N4748" t="s">
        <v>22511</v>
      </c>
    </row>
    <row r="4749" spans="1:14" x14ac:dyDescent="0.25">
      <c r="A4749" s="3">
        <v>4746</v>
      </c>
      <c r="B4749" t="s">
        <v>2852</v>
      </c>
      <c r="C4749" t="s">
        <v>2853</v>
      </c>
      <c r="D4749" t="s">
        <v>2854</v>
      </c>
      <c r="E4749" t="s">
        <v>12</v>
      </c>
      <c r="F4749" t="s">
        <v>2855</v>
      </c>
      <c r="G4749" s="1">
        <v>44210</v>
      </c>
      <c r="H4749" s="1">
        <v>44295</v>
      </c>
      <c r="I4749" s="1">
        <v>46120</v>
      </c>
      <c r="J4749" s="966" t="s">
        <v>22512</v>
      </c>
      <c r="K4749" t="s">
        <v>22513</v>
      </c>
      <c r="L4749" t="s">
        <v>22514</v>
      </c>
      <c r="M4749" t="s">
        <v>22512</v>
      </c>
      <c r="N4749" t="s">
        <v>22514</v>
      </c>
    </row>
    <row r="4750" spans="1:14" x14ac:dyDescent="0.25">
      <c r="A4750" s="3">
        <v>4747</v>
      </c>
      <c r="B4750" t="s">
        <v>3177</v>
      </c>
      <c r="C4750" t="s">
        <v>3178</v>
      </c>
      <c r="D4750" t="s">
        <v>3179</v>
      </c>
      <c r="E4750" t="s">
        <v>12</v>
      </c>
      <c r="F4750" t="s">
        <v>3180</v>
      </c>
      <c r="G4750" s="1">
        <v>44294</v>
      </c>
      <c r="H4750" s="1">
        <v>44295</v>
      </c>
      <c r="I4750" s="1">
        <v>45390</v>
      </c>
      <c r="J4750" s="966" t="s">
        <v>11868</v>
      </c>
      <c r="K4750" t="s">
        <v>11870</v>
      </c>
      <c r="L4750" t="s">
        <v>11869</v>
      </c>
      <c r="M4750" t="s">
        <v>11868</v>
      </c>
      <c r="N4750" t="s">
        <v>11869</v>
      </c>
    </row>
    <row r="4751" spans="1:14" x14ac:dyDescent="0.25">
      <c r="A4751" s="3">
        <v>4748</v>
      </c>
      <c r="B4751" t="s">
        <v>3476</v>
      </c>
      <c r="C4751" t="s">
        <v>3477</v>
      </c>
      <c r="D4751" t="s">
        <v>3478</v>
      </c>
      <c r="E4751" t="s">
        <v>12</v>
      </c>
      <c r="F4751" t="s">
        <v>3479</v>
      </c>
      <c r="G4751" s="1">
        <v>44295</v>
      </c>
      <c r="H4751" s="1">
        <v>44301</v>
      </c>
      <c r="I4751" s="1">
        <v>45396</v>
      </c>
      <c r="J4751" s="966" t="s">
        <v>11466</v>
      </c>
      <c r="K4751" t="s">
        <v>11468</v>
      </c>
      <c r="L4751" t="s">
        <v>11467</v>
      </c>
      <c r="M4751" t="s">
        <v>11466</v>
      </c>
      <c r="N4751" t="s">
        <v>11467</v>
      </c>
    </row>
    <row r="4752" spans="1:14" x14ac:dyDescent="0.25">
      <c r="A4752" s="3">
        <v>4749</v>
      </c>
      <c r="B4752" t="s">
        <v>3476</v>
      </c>
      <c r="C4752" t="s">
        <v>3477</v>
      </c>
      <c r="D4752" t="s">
        <v>3478</v>
      </c>
      <c r="E4752" t="s">
        <v>12</v>
      </c>
      <c r="F4752" t="s">
        <v>3479</v>
      </c>
      <c r="G4752" s="1">
        <v>44295</v>
      </c>
      <c r="H4752" s="1">
        <v>44301</v>
      </c>
      <c r="I4752" s="1">
        <v>45396</v>
      </c>
      <c r="J4752" s="966" t="s">
        <v>11474</v>
      </c>
      <c r="K4752" t="s">
        <v>11476</v>
      </c>
      <c r="L4752" t="s">
        <v>11475</v>
      </c>
      <c r="M4752" t="s">
        <v>11474</v>
      </c>
      <c r="N4752" t="s">
        <v>11475</v>
      </c>
    </row>
    <row r="4753" spans="1:14" x14ac:dyDescent="0.25">
      <c r="A4753" s="3">
        <v>4750</v>
      </c>
      <c r="B4753" t="s">
        <v>3484</v>
      </c>
      <c r="C4753" t="s">
        <v>3485</v>
      </c>
      <c r="D4753" t="s">
        <v>3486</v>
      </c>
      <c r="E4753" t="s">
        <v>12</v>
      </c>
      <c r="F4753" t="s">
        <v>3487</v>
      </c>
      <c r="G4753" s="1">
        <v>44295</v>
      </c>
      <c r="H4753" s="1">
        <v>44301</v>
      </c>
      <c r="I4753" s="1">
        <v>45396</v>
      </c>
      <c r="J4753" s="966" t="s">
        <v>11487</v>
      </c>
      <c r="K4753" t="s">
        <v>11489</v>
      </c>
      <c r="L4753" t="s">
        <v>11488</v>
      </c>
      <c r="M4753" t="s">
        <v>11487</v>
      </c>
      <c r="N4753" t="s">
        <v>11488</v>
      </c>
    </row>
    <row r="4754" spans="1:14" x14ac:dyDescent="0.25">
      <c r="A4754" s="3">
        <v>4751</v>
      </c>
      <c r="B4754" t="s">
        <v>3484</v>
      </c>
      <c r="C4754" t="s">
        <v>3485</v>
      </c>
      <c r="D4754" t="s">
        <v>3486</v>
      </c>
      <c r="E4754" t="s">
        <v>12</v>
      </c>
      <c r="F4754" t="s">
        <v>3487</v>
      </c>
      <c r="G4754" s="1">
        <v>44295</v>
      </c>
      <c r="H4754" s="1">
        <v>44301</v>
      </c>
      <c r="I4754" s="1">
        <v>45396</v>
      </c>
      <c r="J4754" s="966" t="s">
        <v>11490</v>
      </c>
      <c r="K4754" t="s">
        <v>11492</v>
      </c>
      <c r="L4754" t="s">
        <v>11491</v>
      </c>
      <c r="M4754" t="s">
        <v>11490</v>
      </c>
      <c r="N4754" t="s">
        <v>11491</v>
      </c>
    </row>
    <row r="4755" spans="1:14" x14ac:dyDescent="0.25">
      <c r="A4755" s="3">
        <v>4752</v>
      </c>
      <c r="B4755" t="s">
        <v>3332</v>
      </c>
      <c r="C4755" t="s">
        <v>3333</v>
      </c>
      <c r="D4755" t="s">
        <v>3334</v>
      </c>
      <c r="E4755" t="s">
        <v>12</v>
      </c>
      <c r="F4755" t="s">
        <v>3335</v>
      </c>
      <c r="G4755" s="1">
        <v>44286</v>
      </c>
      <c r="H4755" s="1">
        <v>44287</v>
      </c>
      <c r="I4755" s="1">
        <v>44651</v>
      </c>
      <c r="J4755" s="966" t="s">
        <v>12292</v>
      </c>
      <c r="K4755" t="s">
        <v>12294</v>
      </c>
      <c r="L4755" t="s">
        <v>12293</v>
      </c>
      <c r="M4755" t="s">
        <v>12292</v>
      </c>
      <c r="N4755" t="s">
        <v>12293</v>
      </c>
    </row>
    <row r="4756" spans="1:14" x14ac:dyDescent="0.25">
      <c r="A4756" s="3">
        <v>4753</v>
      </c>
      <c r="B4756" t="s">
        <v>3332</v>
      </c>
      <c r="C4756" t="s">
        <v>3333</v>
      </c>
      <c r="D4756" t="s">
        <v>3334</v>
      </c>
      <c r="E4756" t="s">
        <v>12</v>
      </c>
      <c r="F4756" t="s">
        <v>3335</v>
      </c>
      <c r="G4756" s="1">
        <v>44286</v>
      </c>
      <c r="H4756" s="1">
        <v>44287</v>
      </c>
      <c r="I4756" s="1">
        <v>44651</v>
      </c>
      <c r="J4756" s="966" t="s">
        <v>12292</v>
      </c>
      <c r="K4756" t="s">
        <v>12294</v>
      </c>
      <c r="L4756" t="s">
        <v>12293</v>
      </c>
      <c r="M4756" t="s">
        <v>12292</v>
      </c>
      <c r="N4756" t="s">
        <v>12293</v>
      </c>
    </row>
    <row r="4757" spans="1:14" x14ac:dyDescent="0.25">
      <c r="A4757" s="3">
        <v>4754</v>
      </c>
      <c r="B4757" t="s">
        <v>3346</v>
      </c>
      <c r="C4757" t="s">
        <v>3347</v>
      </c>
      <c r="D4757" t="s">
        <v>3348</v>
      </c>
      <c r="E4757" t="s">
        <v>12</v>
      </c>
      <c r="F4757" t="s">
        <v>3349</v>
      </c>
      <c r="G4757" s="1">
        <v>44286</v>
      </c>
      <c r="H4757" s="1">
        <v>44287</v>
      </c>
      <c r="I4757" s="1">
        <v>44651</v>
      </c>
      <c r="J4757" s="966" t="s">
        <v>22312</v>
      </c>
      <c r="K4757" t="s">
        <v>12301</v>
      </c>
      <c r="L4757" t="s">
        <v>12300</v>
      </c>
      <c r="M4757" t="s">
        <v>22312</v>
      </c>
      <c r="N4757" t="s">
        <v>12300</v>
      </c>
    </row>
    <row r="4758" spans="1:14" x14ac:dyDescent="0.25">
      <c r="A4758" s="3">
        <v>4755</v>
      </c>
      <c r="B4758" t="s">
        <v>3346</v>
      </c>
      <c r="C4758" t="s">
        <v>3347</v>
      </c>
      <c r="D4758" t="s">
        <v>3348</v>
      </c>
      <c r="E4758" t="s">
        <v>12</v>
      </c>
      <c r="F4758" t="s">
        <v>3349</v>
      </c>
      <c r="G4758" s="1">
        <v>44286</v>
      </c>
      <c r="H4758" s="1">
        <v>44287</v>
      </c>
      <c r="I4758" s="1">
        <v>44651</v>
      </c>
      <c r="J4758" s="966" t="s">
        <v>22312</v>
      </c>
      <c r="K4758" t="s">
        <v>12301</v>
      </c>
      <c r="L4758" t="s">
        <v>12300</v>
      </c>
      <c r="M4758" t="s">
        <v>22312</v>
      </c>
      <c r="N4758" t="s">
        <v>12300</v>
      </c>
    </row>
    <row r="4759" spans="1:14" x14ac:dyDescent="0.25">
      <c r="A4759" s="3">
        <v>4756</v>
      </c>
      <c r="B4759" t="s">
        <v>3350</v>
      </c>
      <c r="C4759" t="s">
        <v>3351</v>
      </c>
      <c r="D4759" t="s">
        <v>3352</v>
      </c>
      <c r="E4759" t="s">
        <v>12</v>
      </c>
      <c r="F4759" t="s">
        <v>3353</v>
      </c>
      <c r="G4759" s="1">
        <v>44286</v>
      </c>
      <c r="H4759" s="1">
        <v>44287</v>
      </c>
      <c r="I4759" s="1">
        <v>44651</v>
      </c>
      <c r="J4759" s="966" t="s">
        <v>12311</v>
      </c>
      <c r="K4759" t="s">
        <v>12313</v>
      </c>
      <c r="L4759" t="s">
        <v>12312</v>
      </c>
      <c r="M4759" t="s">
        <v>12311</v>
      </c>
      <c r="N4759" t="s">
        <v>12312</v>
      </c>
    </row>
    <row r="4760" spans="1:14" x14ac:dyDescent="0.25">
      <c r="A4760" s="3">
        <v>4757</v>
      </c>
      <c r="B4760" t="s">
        <v>3350</v>
      </c>
      <c r="C4760" t="s">
        <v>3351</v>
      </c>
      <c r="D4760" t="s">
        <v>3352</v>
      </c>
      <c r="E4760" t="s">
        <v>12</v>
      </c>
      <c r="F4760" t="s">
        <v>3353</v>
      </c>
      <c r="G4760" s="1">
        <v>44286</v>
      </c>
      <c r="H4760" s="1">
        <v>44287</v>
      </c>
      <c r="I4760" s="1">
        <v>44651</v>
      </c>
      <c r="J4760" s="966" t="s">
        <v>12311</v>
      </c>
      <c r="K4760" t="s">
        <v>12313</v>
      </c>
      <c r="L4760" t="s">
        <v>12312</v>
      </c>
      <c r="M4760" t="s">
        <v>12311</v>
      </c>
      <c r="N4760" t="s">
        <v>12312</v>
      </c>
    </row>
    <row r="4761" spans="1:14" x14ac:dyDescent="0.25">
      <c r="A4761" s="3">
        <v>4758</v>
      </c>
      <c r="B4761" t="s">
        <v>3354</v>
      </c>
      <c r="C4761" t="s">
        <v>3355</v>
      </c>
      <c r="D4761" t="s">
        <v>3356</v>
      </c>
      <c r="E4761" t="s">
        <v>12</v>
      </c>
      <c r="F4761" t="s">
        <v>3357</v>
      </c>
      <c r="G4761" s="1">
        <v>44286</v>
      </c>
      <c r="H4761" s="1">
        <v>44287</v>
      </c>
      <c r="I4761" s="1">
        <v>44651</v>
      </c>
      <c r="J4761" s="966" t="s">
        <v>22313</v>
      </c>
      <c r="K4761" t="s">
        <v>12298</v>
      </c>
      <c r="L4761" t="s">
        <v>12297</v>
      </c>
      <c r="M4761" t="s">
        <v>22313</v>
      </c>
      <c r="N4761" t="s">
        <v>12297</v>
      </c>
    </row>
    <row r="4762" spans="1:14" x14ac:dyDescent="0.25">
      <c r="A4762" s="3">
        <v>4759</v>
      </c>
      <c r="B4762" t="s">
        <v>3354</v>
      </c>
      <c r="C4762" t="s">
        <v>3355</v>
      </c>
      <c r="D4762" t="s">
        <v>3356</v>
      </c>
      <c r="E4762" t="s">
        <v>12</v>
      </c>
      <c r="F4762" t="s">
        <v>3357</v>
      </c>
      <c r="G4762" s="1">
        <v>44286</v>
      </c>
      <c r="H4762" s="1">
        <v>44287</v>
      </c>
      <c r="I4762" s="1">
        <v>44651</v>
      </c>
      <c r="J4762" s="966" t="s">
        <v>22313</v>
      </c>
      <c r="K4762" t="s">
        <v>12298</v>
      </c>
      <c r="L4762" t="s">
        <v>12297</v>
      </c>
      <c r="M4762" t="s">
        <v>22313</v>
      </c>
      <c r="N4762" t="s">
        <v>12297</v>
      </c>
    </row>
    <row r="4763" spans="1:14" x14ac:dyDescent="0.25">
      <c r="A4763" s="3">
        <v>4760</v>
      </c>
      <c r="B4763" t="s">
        <v>3358</v>
      </c>
      <c r="C4763" t="s">
        <v>3359</v>
      </c>
      <c r="D4763" t="s">
        <v>3360</v>
      </c>
      <c r="E4763" t="s">
        <v>12</v>
      </c>
      <c r="F4763" t="s">
        <v>3361</v>
      </c>
      <c r="G4763" s="1">
        <v>44286</v>
      </c>
      <c r="H4763" s="1">
        <v>44287</v>
      </c>
      <c r="I4763" s="1">
        <v>44651</v>
      </c>
      <c r="J4763" s="966" t="s">
        <v>22315</v>
      </c>
      <c r="K4763" t="s">
        <v>12308</v>
      </c>
      <c r="L4763" t="s">
        <v>12307</v>
      </c>
      <c r="M4763" t="s">
        <v>22315</v>
      </c>
      <c r="N4763" t="s">
        <v>12307</v>
      </c>
    </row>
    <row r="4764" spans="1:14" x14ac:dyDescent="0.25">
      <c r="A4764" s="3">
        <v>4761</v>
      </c>
      <c r="B4764" t="s">
        <v>3358</v>
      </c>
      <c r="C4764" t="s">
        <v>3359</v>
      </c>
      <c r="D4764" t="s">
        <v>3360</v>
      </c>
      <c r="E4764" t="s">
        <v>12</v>
      </c>
      <c r="F4764" t="s">
        <v>3361</v>
      </c>
      <c r="G4764" s="1">
        <v>44286</v>
      </c>
      <c r="H4764" s="1">
        <v>44287</v>
      </c>
      <c r="I4764" s="1">
        <v>44651</v>
      </c>
      <c r="J4764" s="966" t="s">
        <v>22315</v>
      </c>
      <c r="K4764" t="s">
        <v>12308</v>
      </c>
      <c r="L4764" t="s">
        <v>12307</v>
      </c>
      <c r="M4764" t="s">
        <v>22315</v>
      </c>
      <c r="N4764" t="s">
        <v>12307</v>
      </c>
    </row>
    <row r="4765" spans="1:14" x14ac:dyDescent="0.25">
      <c r="A4765" s="3">
        <v>4762</v>
      </c>
      <c r="B4765" t="s">
        <v>3362</v>
      </c>
      <c r="C4765" t="s">
        <v>3363</v>
      </c>
      <c r="D4765" t="s">
        <v>3364</v>
      </c>
      <c r="E4765" t="s">
        <v>12</v>
      </c>
      <c r="F4765" t="s">
        <v>3365</v>
      </c>
      <c r="G4765" s="1">
        <v>44286</v>
      </c>
      <c r="H4765" s="1">
        <v>44287</v>
      </c>
      <c r="I4765" s="1">
        <v>44651</v>
      </c>
      <c r="J4765" s="966" t="s">
        <v>12287</v>
      </c>
      <c r="K4765" t="s">
        <v>12289</v>
      </c>
      <c r="L4765" t="s">
        <v>12288</v>
      </c>
      <c r="M4765" t="s">
        <v>12287</v>
      </c>
      <c r="N4765" t="s">
        <v>12288</v>
      </c>
    </row>
    <row r="4766" spans="1:14" x14ac:dyDescent="0.25">
      <c r="A4766" s="3">
        <v>4763</v>
      </c>
      <c r="B4766" t="s">
        <v>3362</v>
      </c>
      <c r="C4766" t="s">
        <v>3363</v>
      </c>
      <c r="D4766" t="s">
        <v>3364</v>
      </c>
      <c r="E4766" t="s">
        <v>12</v>
      </c>
      <c r="F4766" t="s">
        <v>3365</v>
      </c>
      <c r="G4766" s="1">
        <v>44286</v>
      </c>
      <c r="H4766" s="1">
        <v>44287</v>
      </c>
      <c r="I4766" s="1">
        <v>44651</v>
      </c>
      <c r="J4766" s="966" t="s">
        <v>12287</v>
      </c>
      <c r="K4766" t="s">
        <v>12289</v>
      </c>
      <c r="L4766" t="s">
        <v>12288</v>
      </c>
      <c r="M4766" t="s">
        <v>12287</v>
      </c>
      <c r="N4766" t="s">
        <v>12288</v>
      </c>
    </row>
    <row r="4767" spans="1:14" x14ac:dyDescent="0.25">
      <c r="A4767" s="3">
        <v>4764</v>
      </c>
      <c r="B4767" t="s">
        <v>3366</v>
      </c>
      <c r="C4767" t="s">
        <v>3367</v>
      </c>
      <c r="D4767" t="s">
        <v>3368</v>
      </c>
      <c r="E4767" t="s">
        <v>12</v>
      </c>
      <c r="F4767" t="s">
        <v>3369</v>
      </c>
      <c r="G4767" s="1">
        <v>44286</v>
      </c>
      <c r="H4767" s="1">
        <v>44287</v>
      </c>
      <c r="I4767" s="1">
        <v>44651</v>
      </c>
      <c r="J4767" s="966" t="s">
        <v>12329</v>
      </c>
      <c r="K4767" t="s">
        <v>12331</v>
      </c>
      <c r="L4767" t="s">
        <v>12330</v>
      </c>
      <c r="M4767" t="s">
        <v>12329</v>
      </c>
      <c r="N4767" t="s">
        <v>12330</v>
      </c>
    </row>
    <row r="4768" spans="1:14" x14ac:dyDescent="0.25">
      <c r="A4768" s="3">
        <v>4765</v>
      </c>
      <c r="B4768" t="s">
        <v>3366</v>
      </c>
      <c r="C4768" t="s">
        <v>3367</v>
      </c>
      <c r="D4768" t="s">
        <v>3368</v>
      </c>
      <c r="E4768" t="s">
        <v>12</v>
      </c>
      <c r="F4768" t="s">
        <v>3369</v>
      </c>
      <c r="G4768" s="1">
        <v>44286</v>
      </c>
      <c r="H4768" s="1">
        <v>44287</v>
      </c>
      <c r="I4768" s="1">
        <v>44651</v>
      </c>
      <c r="J4768" s="966" t="s">
        <v>12329</v>
      </c>
      <c r="K4768" t="s">
        <v>12331</v>
      </c>
      <c r="L4768" t="s">
        <v>12330</v>
      </c>
      <c r="M4768" t="s">
        <v>12329</v>
      </c>
      <c r="N4768" t="s">
        <v>12330</v>
      </c>
    </row>
    <row r="4769" spans="1:14" x14ac:dyDescent="0.25">
      <c r="A4769" s="3">
        <v>4766</v>
      </c>
      <c r="B4769" t="s">
        <v>3370</v>
      </c>
      <c r="C4769" t="s">
        <v>3371</v>
      </c>
      <c r="D4769" t="s">
        <v>3372</v>
      </c>
      <c r="E4769" t="s">
        <v>12</v>
      </c>
      <c r="F4769" t="s">
        <v>3373</v>
      </c>
      <c r="G4769" s="1">
        <v>44286</v>
      </c>
      <c r="H4769" s="1">
        <v>44287</v>
      </c>
      <c r="I4769" s="1">
        <v>44651</v>
      </c>
      <c r="J4769" s="966" t="s">
        <v>12325</v>
      </c>
      <c r="K4769" t="s">
        <v>12327</v>
      </c>
      <c r="L4769" t="s">
        <v>12326</v>
      </c>
      <c r="M4769" t="s">
        <v>12325</v>
      </c>
      <c r="N4769" t="s">
        <v>12326</v>
      </c>
    </row>
    <row r="4770" spans="1:14" x14ac:dyDescent="0.25">
      <c r="A4770" s="3">
        <v>4767</v>
      </c>
      <c r="B4770" t="s">
        <v>3370</v>
      </c>
      <c r="C4770" t="s">
        <v>3371</v>
      </c>
      <c r="D4770" t="s">
        <v>3372</v>
      </c>
      <c r="E4770" t="s">
        <v>12</v>
      </c>
      <c r="F4770" t="s">
        <v>3373</v>
      </c>
      <c r="G4770" s="1">
        <v>44286</v>
      </c>
      <c r="H4770" s="1">
        <v>44287</v>
      </c>
      <c r="I4770" s="1">
        <v>44651</v>
      </c>
      <c r="J4770" s="966" t="s">
        <v>12325</v>
      </c>
      <c r="K4770" t="s">
        <v>12327</v>
      </c>
      <c r="L4770" t="s">
        <v>12326</v>
      </c>
      <c r="M4770" t="s">
        <v>12325</v>
      </c>
      <c r="N4770" t="s">
        <v>12326</v>
      </c>
    </row>
    <row r="4771" spans="1:14" x14ac:dyDescent="0.25">
      <c r="A4771" s="3">
        <v>4768</v>
      </c>
      <c r="B4771" t="s">
        <v>3374</v>
      </c>
      <c r="C4771" t="s">
        <v>3375</v>
      </c>
      <c r="D4771" t="s">
        <v>3376</v>
      </c>
      <c r="E4771" t="s">
        <v>12</v>
      </c>
      <c r="F4771" t="s">
        <v>3377</v>
      </c>
      <c r="G4771" s="1">
        <v>44286</v>
      </c>
      <c r="H4771" s="1">
        <v>44287</v>
      </c>
      <c r="I4771" s="1">
        <v>44651</v>
      </c>
      <c r="J4771" s="966" t="s">
        <v>12316</v>
      </c>
      <c r="K4771" t="s">
        <v>12318</v>
      </c>
      <c r="L4771" t="s">
        <v>12317</v>
      </c>
      <c r="M4771" t="s">
        <v>12316</v>
      </c>
      <c r="N4771" t="s">
        <v>12317</v>
      </c>
    </row>
    <row r="4772" spans="1:14" x14ac:dyDescent="0.25">
      <c r="A4772" s="3">
        <v>4769</v>
      </c>
      <c r="B4772" t="s">
        <v>3374</v>
      </c>
      <c r="C4772" t="s">
        <v>3375</v>
      </c>
      <c r="D4772" t="s">
        <v>3376</v>
      </c>
      <c r="E4772" t="s">
        <v>12</v>
      </c>
      <c r="F4772" t="s">
        <v>3377</v>
      </c>
      <c r="G4772" s="1">
        <v>44286</v>
      </c>
      <c r="H4772" s="1">
        <v>44287</v>
      </c>
      <c r="I4772" s="1">
        <v>44651</v>
      </c>
      <c r="J4772" s="966" t="s">
        <v>12316</v>
      </c>
      <c r="K4772" t="s">
        <v>12318</v>
      </c>
      <c r="L4772" t="s">
        <v>12317</v>
      </c>
      <c r="M4772" t="s">
        <v>12316</v>
      </c>
      <c r="N4772" t="s">
        <v>12317</v>
      </c>
    </row>
    <row r="4773" spans="1:14" x14ac:dyDescent="0.25">
      <c r="A4773" s="3">
        <v>4770</v>
      </c>
      <c r="B4773" t="s">
        <v>3517</v>
      </c>
      <c r="C4773" t="s">
        <v>3518</v>
      </c>
      <c r="D4773" t="s">
        <v>3519</v>
      </c>
      <c r="E4773" t="s">
        <v>12</v>
      </c>
      <c r="F4773" t="s">
        <v>3520</v>
      </c>
      <c r="G4773" s="1">
        <v>44302</v>
      </c>
      <c r="H4773" s="1">
        <v>44313</v>
      </c>
      <c r="I4773" s="1">
        <v>45042</v>
      </c>
      <c r="J4773" s="966" t="s">
        <v>22515</v>
      </c>
      <c r="K4773" t="s">
        <v>22516</v>
      </c>
      <c r="L4773" t="s">
        <v>22517</v>
      </c>
      <c r="M4773" t="s">
        <v>22515</v>
      </c>
      <c r="N4773" t="s">
        <v>22517</v>
      </c>
    </row>
    <row r="4774" spans="1:14" x14ac:dyDescent="0.25">
      <c r="A4774" s="3">
        <v>4771</v>
      </c>
      <c r="B4774" t="s">
        <v>3378</v>
      </c>
      <c r="C4774" t="s">
        <v>3379</v>
      </c>
      <c r="D4774" t="s">
        <v>3380</v>
      </c>
      <c r="E4774" t="s">
        <v>12</v>
      </c>
      <c r="F4774" t="s">
        <v>3381</v>
      </c>
      <c r="G4774" s="1">
        <v>44286</v>
      </c>
      <c r="H4774" s="1">
        <v>44287</v>
      </c>
      <c r="I4774" s="1">
        <v>44651</v>
      </c>
      <c r="J4774" s="966" t="s">
        <v>22323</v>
      </c>
      <c r="K4774" t="s">
        <v>12322</v>
      </c>
      <c r="L4774" t="s">
        <v>12321</v>
      </c>
      <c r="N4774" t="s">
        <v>12321</v>
      </c>
    </row>
    <row r="4775" spans="1:14" x14ac:dyDescent="0.25">
      <c r="A4775" s="3">
        <v>4772</v>
      </c>
      <c r="B4775" t="s">
        <v>3378</v>
      </c>
      <c r="C4775" t="s">
        <v>3379</v>
      </c>
      <c r="D4775" t="s">
        <v>3380</v>
      </c>
      <c r="E4775" t="s">
        <v>12</v>
      </c>
      <c r="F4775" t="s">
        <v>3381</v>
      </c>
      <c r="G4775" s="1">
        <v>44286</v>
      </c>
      <c r="H4775" s="1">
        <v>44287</v>
      </c>
      <c r="I4775" s="1">
        <v>44651</v>
      </c>
      <c r="J4775" s="966" t="s">
        <v>22323</v>
      </c>
      <c r="K4775" t="s">
        <v>12322</v>
      </c>
      <c r="L4775" t="s">
        <v>12321</v>
      </c>
      <c r="M4775" t="s">
        <v>22323</v>
      </c>
      <c r="N4775" t="s">
        <v>12321</v>
      </c>
    </row>
    <row r="4776" spans="1:14" x14ac:dyDescent="0.25">
      <c r="A4776" s="3">
        <v>4773</v>
      </c>
      <c r="B4776" t="s">
        <v>3382</v>
      </c>
      <c r="C4776" t="s">
        <v>3383</v>
      </c>
      <c r="D4776" t="s">
        <v>3384</v>
      </c>
      <c r="E4776" t="s">
        <v>12</v>
      </c>
      <c r="F4776" t="s">
        <v>3250</v>
      </c>
      <c r="G4776" s="1">
        <v>44286</v>
      </c>
      <c r="H4776" s="1">
        <v>44287</v>
      </c>
      <c r="I4776" s="1">
        <v>44651</v>
      </c>
      <c r="J4776" s="966" t="s">
        <v>22257</v>
      </c>
      <c r="K4776" t="s">
        <v>12234</v>
      </c>
      <c r="L4776" t="s">
        <v>12233</v>
      </c>
      <c r="M4776" t="s">
        <v>12232</v>
      </c>
      <c r="N4776" t="s">
        <v>12233</v>
      </c>
    </row>
    <row r="4777" spans="1:14" x14ac:dyDescent="0.25">
      <c r="A4777" s="3">
        <v>4774</v>
      </c>
      <c r="B4777" t="s">
        <v>3382</v>
      </c>
      <c r="C4777" t="s">
        <v>3383</v>
      </c>
      <c r="D4777" t="s">
        <v>3384</v>
      </c>
      <c r="E4777" t="s">
        <v>12</v>
      </c>
      <c r="F4777" t="s">
        <v>3250</v>
      </c>
      <c r="G4777" s="1">
        <v>44286</v>
      </c>
      <c r="H4777" s="1">
        <v>44287</v>
      </c>
      <c r="I4777" s="1">
        <v>44651</v>
      </c>
      <c r="J4777" s="966" t="s">
        <v>22257</v>
      </c>
      <c r="K4777" t="s">
        <v>12234</v>
      </c>
      <c r="L4777" t="s">
        <v>12233</v>
      </c>
      <c r="M4777" t="s">
        <v>22257</v>
      </c>
      <c r="N4777" t="s">
        <v>12233</v>
      </c>
    </row>
    <row r="4778" spans="1:14" x14ac:dyDescent="0.25">
      <c r="A4778" s="3">
        <v>4775</v>
      </c>
      <c r="B4778" t="s">
        <v>3382</v>
      </c>
      <c r="C4778" t="s">
        <v>3383</v>
      </c>
      <c r="D4778" t="s">
        <v>3384</v>
      </c>
      <c r="E4778" t="s">
        <v>12</v>
      </c>
      <c r="F4778" t="s">
        <v>3385</v>
      </c>
      <c r="G4778" s="1">
        <v>44286</v>
      </c>
      <c r="H4778" s="1">
        <v>44287</v>
      </c>
      <c r="I4778" s="1">
        <v>44651</v>
      </c>
      <c r="J4778" s="966" t="s">
        <v>12228</v>
      </c>
      <c r="K4778" t="s">
        <v>12230</v>
      </c>
      <c r="L4778" t="s">
        <v>12229</v>
      </c>
      <c r="M4778" t="s">
        <v>12228</v>
      </c>
      <c r="N4778" t="s">
        <v>12229</v>
      </c>
    </row>
    <row r="4779" spans="1:14" x14ac:dyDescent="0.25">
      <c r="A4779" s="3">
        <v>4776</v>
      </c>
      <c r="B4779" t="s">
        <v>3382</v>
      </c>
      <c r="C4779" t="s">
        <v>3383</v>
      </c>
      <c r="D4779" t="s">
        <v>3384</v>
      </c>
      <c r="E4779" t="s">
        <v>12</v>
      </c>
      <c r="F4779" t="s">
        <v>3385</v>
      </c>
      <c r="G4779" s="1">
        <v>44286</v>
      </c>
      <c r="H4779" s="1">
        <v>44287</v>
      </c>
      <c r="I4779" s="1">
        <v>44651</v>
      </c>
      <c r="J4779" s="966" t="s">
        <v>12228</v>
      </c>
      <c r="K4779" t="s">
        <v>12230</v>
      </c>
      <c r="L4779" t="s">
        <v>12229</v>
      </c>
      <c r="M4779" t="s">
        <v>12228</v>
      </c>
      <c r="N4779" t="s">
        <v>12229</v>
      </c>
    </row>
    <row r="4780" spans="1:14" x14ac:dyDescent="0.25">
      <c r="A4780" s="3">
        <v>4777</v>
      </c>
      <c r="B4780" t="s">
        <v>3382</v>
      </c>
      <c r="C4780" t="s">
        <v>3383</v>
      </c>
      <c r="D4780" t="s">
        <v>3384</v>
      </c>
      <c r="E4780" t="s">
        <v>12</v>
      </c>
      <c r="F4780" t="s">
        <v>3246</v>
      </c>
      <c r="G4780" s="1">
        <v>44286</v>
      </c>
      <c r="H4780" s="1">
        <v>44287</v>
      </c>
      <c r="I4780" s="1">
        <v>44651</v>
      </c>
      <c r="J4780" s="966" t="s">
        <v>12303</v>
      </c>
      <c r="K4780" t="s">
        <v>12305</v>
      </c>
      <c r="L4780" t="s">
        <v>12304</v>
      </c>
      <c r="M4780" t="s">
        <v>12303</v>
      </c>
      <c r="N4780" t="s">
        <v>12304</v>
      </c>
    </row>
    <row r="4781" spans="1:14" x14ac:dyDescent="0.25">
      <c r="A4781" s="3">
        <v>4778</v>
      </c>
      <c r="B4781" t="s">
        <v>3382</v>
      </c>
      <c r="C4781" t="s">
        <v>3383</v>
      </c>
      <c r="D4781" t="s">
        <v>3384</v>
      </c>
      <c r="E4781" t="s">
        <v>12</v>
      </c>
      <c r="F4781" t="s">
        <v>3246</v>
      </c>
      <c r="G4781" s="1">
        <v>44286</v>
      </c>
      <c r="H4781" s="1">
        <v>44287</v>
      </c>
      <c r="I4781" s="1">
        <v>44651</v>
      </c>
      <c r="J4781" s="966" t="s">
        <v>12303</v>
      </c>
      <c r="K4781" t="s">
        <v>12305</v>
      </c>
      <c r="L4781" t="s">
        <v>12304</v>
      </c>
      <c r="M4781" t="s">
        <v>12303</v>
      </c>
      <c r="N4781" t="s">
        <v>12304</v>
      </c>
    </row>
    <row r="4782" spans="1:14" x14ac:dyDescent="0.25">
      <c r="A4782" s="3">
        <v>4779</v>
      </c>
      <c r="B4782" t="s">
        <v>3325</v>
      </c>
      <c r="C4782" t="s">
        <v>3326</v>
      </c>
      <c r="D4782" t="s">
        <v>3143</v>
      </c>
      <c r="E4782" t="s">
        <v>12</v>
      </c>
      <c r="F4782" t="s">
        <v>3327</v>
      </c>
      <c r="G4782" s="1">
        <v>44287</v>
      </c>
      <c r="H4782" s="1">
        <v>44300</v>
      </c>
      <c r="I4782" s="1">
        <v>45395</v>
      </c>
      <c r="J4782" s="966" t="s">
        <v>5363</v>
      </c>
      <c r="K4782" t="s">
        <v>5365</v>
      </c>
      <c r="L4782" t="s">
        <v>5364</v>
      </c>
      <c r="M4782" t="s">
        <v>5363</v>
      </c>
      <c r="N4782" t="s">
        <v>5364</v>
      </c>
    </row>
    <row r="4783" spans="1:14" x14ac:dyDescent="0.25">
      <c r="A4783" s="3">
        <v>4780</v>
      </c>
      <c r="B4783" t="s">
        <v>3386</v>
      </c>
      <c r="C4783" t="s">
        <v>3387</v>
      </c>
      <c r="D4783" t="s">
        <v>3388</v>
      </c>
      <c r="E4783" t="s">
        <v>12</v>
      </c>
      <c r="F4783" t="s">
        <v>3389</v>
      </c>
      <c r="G4783" s="1">
        <v>44286</v>
      </c>
      <c r="H4783" s="1">
        <v>44287</v>
      </c>
      <c r="I4783" s="1">
        <v>44651</v>
      </c>
      <c r="J4783" s="966" t="s">
        <v>12237</v>
      </c>
      <c r="K4783" t="s">
        <v>12239</v>
      </c>
      <c r="L4783" t="s">
        <v>12238</v>
      </c>
      <c r="M4783" t="s">
        <v>12237</v>
      </c>
      <c r="N4783" t="s">
        <v>12238</v>
      </c>
    </row>
    <row r="4784" spans="1:14" x14ac:dyDescent="0.25">
      <c r="A4784" s="3">
        <v>4781</v>
      </c>
      <c r="B4784" t="s">
        <v>3386</v>
      </c>
      <c r="C4784" t="s">
        <v>3387</v>
      </c>
      <c r="D4784" t="s">
        <v>3388</v>
      </c>
      <c r="E4784" t="s">
        <v>12</v>
      </c>
      <c r="F4784" t="s">
        <v>3389</v>
      </c>
      <c r="G4784" s="1">
        <v>44286</v>
      </c>
      <c r="H4784" s="1">
        <v>44287</v>
      </c>
      <c r="I4784" s="1">
        <v>44651</v>
      </c>
      <c r="J4784" s="966" t="s">
        <v>12237</v>
      </c>
      <c r="K4784" t="s">
        <v>12239</v>
      </c>
      <c r="L4784" t="s">
        <v>12238</v>
      </c>
      <c r="M4784" t="s">
        <v>12237</v>
      </c>
      <c r="N4784" t="s">
        <v>12238</v>
      </c>
    </row>
    <row r="4785" spans="1:14" x14ac:dyDescent="0.25">
      <c r="A4785" s="3">
        <v>4782</v>
      </c>
      <c r="B4785" t="s">
        <v>3390</v>
      </c>
      <c r="C4785" t="s">
        <v>3391</v>
      </c>
      <c r="D4785" t="s">
        <v>3392</v>
      </c>
      <c r="E4785" t="s">
        <v>12</v>
      </c>
      <c r="F4785" t="s">
        <v>3393</v>
      </c>
      <c r="G4785" s="1">
        <v>44286</v>
      </c>
      <c r="H4785" s="1">
        <v>44287</v>
      </c>
      <c r="I4785" s="1">
        <v>44651</v>
      </c>
      <c r="J4785" s="966" t="s">
        <v>12258</v>
      </c>
      <c r="K4785" t="s">
        <v>12260</v>
      </c>
      <c r="L4785" t="s">
        <v>12259</v>
      </c>
      <c r="M4785" t="s">
        <v>12258</v>
      </c>
      <c r="N4785" t="s">
        <v>12259</v>
      </c>
    </row>
    <row r="4786" spans="1:14" x14ac:dyDescent="0.25">
      <c r="A4786" s="3">
        <v>4783</v>
      </c>
      <c r="B4786" t="s">
        <v>3390</v>
      </c>
      <c r="C4786" t="s">
        <v>3391</v>
      </c>
      <c r="D4786" t="s">
        <v>3392</v>
      </c>
      <c r="E4786" t="s">
        <v>12</v>
      </c>
      <c r="F4786" t="s">
        <v>3393</v>
      </c>
      <c r="G4786" s="1">
        <v>44286</v>
      </c>
      <c r="H4786" s="1">
        <v>44287</v>
      </c>
      <c r="I4786" s="1">
        <v>44651</v>
      </c>
      <c r="J4786" s="966" t="s">
        <v>12258</v>
      </c>
      <c r="K4786" t="s">
        <v>12260</v>
      </c>
      <c r="L4786" t="s">
        <v>12259</v>
      </c>
      <c r="M4786" t="s">
        <v>12258</v>
      </c>
      <c r="N4786" t="s">
        <v>12259</v>
      </c>
    </row>
    <row r="4787" spans="1:14" x14ac:dyDescent="0.25">
      <c r="A4787" s="3">
        <v>4784</v>
      </c>
      <c r="B4787" t="s">
        <v>3394</v>
      </c>
      <c r="C4787" t="s">
        <v>3395</v>
      </c>
      <c r="D4787" t="s">
        <v>3396</v>
      </c>
      <c r="E4787" t="s">
        <v>12</v>
      </c>
      <c r="F4787" t="s">
        <v>3397</v>
      </c>
      <c r="G4787" s="1">
        <v>44286</v>
      </c>
      <c r="H4787" s="1">
        <v>44287</v>
      </c>
      <c r="I4787" s="1">
        <v>44651</v>
      </c>
      <c r="J4787" s="966" t="s">
        <v>12249</v>
      </c>
      <c r="K4787" t="s">
        <v>12251</v>
      </c>
      <c r="L4787" t="s">
        <v>12250</v>
      </c>
      <c r="M4787" t="s">
        <v>12249</v>
      </c>
      <c r="N4787" t="s">
        <v>12250</v>
      </c>
    </row>
    <row r="4788" spans="1:14" x14ac:dyDescent="0.25">
      <c r="A4788" s="3">
        <v>4785</v>
      </c>
      <c r="B4788" t="s">
        <v>3394</v>
      </c>
      <c r="C4788" t="s">
        <v>3395</v>
      </c>
      <c r="D4788" t="s">
        <v>3396</v>
      </c>
      <c r="E4788" t="s">
        <v>12</v>
      </c>
      <c r="F4788" t="s">
        <v>3397</v>
      </c>
      <c r="G4788" s="1">
        <v>44286</v>
      </c>
      <c r="H4788" s="1">
        <v>44287</v>
      </c>
      <c r="I4788" s="1">
        <v>44651</v>
      </c>
      <c r="J4788" s="966" t="s">
        <v>12249</v>
      </c>
      <c r="K4788" t="s">
        <v>12251</v>
      </c>
      <c r="L4788" t="s">
        <v>12250</v>
      </c>
      <c r="M4788" t="s">
        <v>12249</v>
      </c>
      <c r="N4788" t="s">
        <v>12250</v>
      </c>
    </row>
    <row r="4789" spans="1:14" x14ac:dyDescent="0.25">
      <c r="A4789" s="3">
        <v>4786</v>
      </c>
      <c r="B4789" t="s">
        <v>3398</v>
      </c>
      <c r="C4789" t="s">
        <v>3399</v>
      </c>
      <c r="D4789" t="s">
        <v>3400</v>
      </c>
      <c r="E4789" t="s">
        <v>12</v>
      </c>
      <c r="F4789" t="s">
        <v>3401</v>
      </c>
      <c r="G4789" s="1">
        <v>44286</v>
      </c>
      <c r="H4789" s="1">
        <v>44287</v>
      </c>
      <c r="I4789" s="1">
        <v>44651</v>
      </c>
      <c r="J4789" s="966" t="s">
        <v>22314</v>
      </c>
      <c r="K4789" t="s">
        <v>12285</v>
      </c>
      <c r="L4789" t="s">
        <v>12284</v>
      </c>
      <c r="M4789" t="s">
        <v>22314</v>
      </c>
      <c r="N4789" t="s">
        <v>12284</v>
      </c>
    </row>
    <row r="4790" spans="1:14" x14ac:dyDescent="0.25">
      <c r="A4790" s="3">
        <v>4787</v>
      </c>
      <c r="B4790" t="s">
        <v>3398</v>
      </c>
      <c r="C4790" t="s">
        <v>3399</v>
      </c>
      <c r="D4790" t="s">
        <v>3400</v>
      </c>
      <c r="E4790" t="s">
        <v>12</v>
      </c>
      <c r="F4790" t="s">
        <v>3401</v>
      </c>
      <c r="G4790" s="1">
        <v>44286</v>
      </c>
      <c r="H4790" s="1">
        <v>44287</v>
      </c>
      <c r="I4790" s="1">
        <v>44651</v>
      </c>
      <c r="J4790" s="966" t="s">
        <v>22314</v>
      </c>
      <c r="K4790" t="s">
        <v>12285</v>
      </c>
      <c r="L4790" t="s">
        <v>12284</v>
      </c>
      <c r="M4790" t="s">
        <v>22314</v>
      </c>
      <c r="N4790" t="s">
        <v>12284</v>
      </c>
    </row>
    <row r="4791" spans="1:14" x14ac:dyDescent="0.25">
      <c r="A4791" s="3">
        <v>4788</v>
      </c>
      <c r="B4791" t="s">
        <v>3402</v>
      </c>
      <c r="C4791" t="s">
        <v>3403</v>
      </c>
      <c r="D4791" t="s">
        <v>3404</v>
      </c>
      <c r="E4791" t="s">
        <v>12</v>
      </c>
      <c r="F4791" t="s">
        <v>3227</v>
      </c>
      <c r="G4791" s="1">
        <v>44286</v>
      </c>
      <c r="H4791" s="1">
        <v>44287</v>
      </c>
      <c r="I4791" s="1">
        <v>44651</v>
      </c>
      <c r="J4791" s="966" t="s">
        <v>12279</v>
      </c>
      <c r="K4791" t="s">
        <v>12281</v>
      </c>
      <c r="L4791" t="s">
        <v>12280</v>
      </c>
      <c r="M4791" t="s">
        <v>12279</v>
      </c>
      <c r="N4791" t="s">
        <v>12280</v>
      </c>
    </row>
    <row r="4792" spans="1:14" x14ac:dyDescent="0.25">
      <c r="A4792" s="3">
        <v>4789</v>
      </c>
      <c r="B4792" t="s">
        <v>3402</v>
      </c>
      <c r="C4792" t="s">
        <v>3403</v>
      </c>
      <c r="D4792" t="s">
        <v>3404</v>
      </c>
      <c r="E4792" t="s">
        <v>12</v>
      </c>
      <c r="F4792" t="s">
        <v>3227</v>
      </c>
      <c r="G4792" s="1">
        <v>44286</v>
      </c>
      <c r="H4792" s="1">
        <v>44287</v>
      </c>
      <c r="I4792" s="1">
        <v>44651</v>
      </c>
      <c r="J4792" s="966" t="s">
        <v>12279</v>
      </c>
      <c r="K4792" t="s">
        <v>12281</v>
      </c>
      <c r="L4792" t="s">
        <v>12280</v>
      </c>
      <c r="M4792" t="s">
        <v>12279</v>
      </c>
      <c r="N4792" t="s">
        <v>12280</v>
      </c>
    </row>
    <row r="4793" spans="1:14" x14ac:dyDescent="0.25">
      <c r="A4793" s="3">
        <v>4790</v>
      </c>
      <c r="B4793" t="s">
        <v>3530</v>
      </c>
      <c r="C4793" t="s">
        <v>3530</v>
      </c>
      <c r="D4793" t="s">
        <v>3531</v>
      </c>
      <c r="E4793" t="s">
        <v>3532</v>
      </c>
      <c r="F4793" t="s">
        <v>3532</v>
      </c>
      <c r="G4793" s="1">
        <v>44294</v>
      </c>
      <c r="H4793" s="1">
        <v>44294</v>
      </c>
      <c r="I4793" s="1">
        <v>44659</v>
      </c>
      <c r="J4793" s="966" t="s">
        <v>20790</v>
      </c>
      <c r="K4793" t="s">
        <v>20791</v>
      </c>
      <c r="L4793" t="s">
        <v>20792</v>
      </c>
      <c r="M4793" t="s">
        <v>20790</v>
      </c>
      <c r="N4793" t="s">
        <v>20792</v>
      </c>
    </row>
    <row r="4794" spans="1:14" x14ac:dyDescent="0.25">
      <c r="A4794" s="3">
        <v>4791</v>
      </c>
      <c r="B4794" t="s">
        <v>3530</v>
      </c>
      <c r="C4794" t="s">
        <v>3530</v>
      </c>
      <c r="D4794" t="s">
        <v>3531</v>
      </c>
      <c r="E4794" t="s">
        <v>3532</v>
      </c>
      <c r="F4794" t="s">
        <v>3532</v>
      </c>
      <c r="G4794" s="1">
        <v>44294</v>
      </c>
      <c r="H4794" s="1">
        <v>44294</v>
      </c>
      <c r="I4794" s="1">
        <v>44659</v>
      </c>
      <c r="J4794" s="966" t="s">
        <v>20793</v>
      </c>
      <c r="K4794" t="s">
        <v>20794</v>
      </c>
      <c r="L4794" t="s">
        <v>20795</v>
      </c>
      <c r="M4794" t="s">
        <v>20793</v>
      </c>
      <c r="N4794" t="s">
        <v>20795</v>
      </c>
    </row>
    <row r="4795" spans="1:14" x14ac:dyDescent="0.25">
      <c r="A4795" s="3">
        <v>4792</v>
      </c>
      <c r="B4795" t="s">
        <v>3530</v>
      </c>
      <c r="C4795" t="s">
        <v>3530</v>
      </c>
      <c r="D4795" t="s">
        <v>3531</v>
      </c>
      <c r="E4795" t="s">
        <v>3532</v>
      </c>
      <c r="F4795" t="s">
        <v>3532</v>
      </c>
      <c r="G4795" s="1">
        <v>44294</v>
      </c>
      <c r="H4795" s="1">
        <v>44294</v>
      </c>
      <c r="I4795" s="1">
        <v>44659</v>
      </c>
      <c r="J4795" s="966" t="s">
        <v>20799</v>
      </c>
      <c r="K4795" t="s">
        <v>20800</v>
      </c>
      <c r="L4795" t="s">
        <v>20801</v>
      </c>
      <c r="M4795" t="s">
        <v>20799</v>
      </c>
      <c r="N4795" t="s">
        <v>20801</v>
      </c>
    </row>
    <row r="4796" spans="1:14" x14ac:dyDescent="0.25">
      <c r="A4796" s="3">
        <v>4793</v>
      </c>
      <c r="B4796" t="s">
        <v>3530</v>
      </c>
      <c r="C4796" t="s">
        <v>3530</v>
      </c>
      <c r="D4796" t="s">
        <v>3531</v>
      </c>
      <c r="E4796" t="s">
        <v>3532</v>
      </c>
      <c r="F4796" t="s">
        <v>3532</v>
      </c>
      <c r="G4796" s="1">
        <v>44294</v>
      </c>
      <c r="H4796" s="1">
        <v>44294</v>
      </c>
      <c r="I4796" s="1">
        <v>44659</v>
      </c>
      <c r="J4796" s="966" t="s">
        <v>20802</v>
      </c>
      <c r="K4796" t="s">
        <v>20803</v>
      </c>
      <c r="L4796" t="s">
        <v>20804</v>
      </c>
      <c r="M4796" t="s">
        <v>20802</v>
      </c>
      <c r="N4796" t="s">
        <v>20804</v>
      </c>
    </row>
    <row r="4797" spans="1:14" x14ac:dyDescent="0.25">
      <c r="A4797" s="3">
        <v>4794</v>
      </c>
      <c r="B4797" t="s">
        <v>3530</v>
      </c>
      <c r="C4797" t="s">
        <v>3530</v>
      </c>
      <c r="D4797" t="s">
        <v>3531</v>
      </c>
      <c r="E4797" t="s">
        <v>3532</v>
      </c>
      <c r="F4797" t="s">
        <v>3532</v>
      </c>
      <c r="G4797" s="1">
        <v>44294</v>
      </c>
      <c r="H4797" s="1">
        <v>44294</v>
      </c>
      <c r="I4797" s="1">
        <v>44659</v>
      </c>
      <c r="J4797" s="966" t="s">
        <v>20805</v>
      </c>
      <c r="K4797" t="s">
        <v>20806</v>
      </c>
      <c r="L4797" t="s">
        <v>20807</v>
      </c>
      <c r="M4797" t="s">
        <v>20805</v>
      </c>
      <c r="N4797" t="s">
        <v>20807</v>
      </c>
    </row>
    <row r="4798" spans="1:14" x14ac:dyDescent="0.25">
      <c r="A4798" s="3">
        <v>4795</v>
      </c>
      <c r="B4798" t="s">
        <v>3530</v>
      </c>
      <c r="C4798" t="s">
        <v>3530</v>
      </c>
      <c r="D4798" t="s">
        <v>3531</v>
      </c>
      <c r="E4798" t="s">
        <v>3532</v>
      </c>
      <c r="F4798" t="s">
        <v>3532</v>
      </c>
      <c r="G4798" s="1">
        <v>44294</v>
      </c>
      <c r="H4798" s="1">
        <v>44294</v>
      </c>
      <c r="I4798" s="1">
        <v>44659</v>
      </c>
      <c r="J4798" s="966" t="s">
        <v>20808</v>
      </c>
      <c r="K4798" t="s">
        <v>20809</v>
      </c>
      <c r="L4798" t="s">
        <v>20810</v>
      </c>
      <c r="M4798" t="s">
        <v>20808</v>
      </c>
      <c r="N4798" t="s">
        <v>20810</v>
      </c>
    </row>
    <row r="4799" spans="1:14" x14ac:dyDescent="0.25">
      <c r="A4799" s="3">
        <v>4796</v>
      </c>
      <c r="B4799" t="s">
        <v>3530</v>
      </c>
      <c r="C4799" t="s">
        <v>3530</v>
      </c>
      <c r="D4799" t="s">
        <v>3531</v>
      </c>
      <c r="E4799" t="s">
        <v>3532</v>
      </c>
      <c r="F4799" t="s">
        <v>3532</v>
      </c>
      <c r="G4799" s="1">
        <v>44294</v>
      </c>
      <c r="H4799" s="1">
        <v>44294</v>
      </c>
      <c r="I4799" s="1">
        <v>44659</v>
      </c>
      <c r="J4799" s="966" t="s">
        <v>20811</v>
      </c>
      <c r="K4799" t="s">
        <v>20812</v>
      </c>
      <c r="L4799" t="s">
        <v>20813</v>
      </c>
      <c r="M4799" t="s">
        <v>20811</v>
      </c>
      <c r="N4799" t="s">
        <v>20813</v>
      </c>
    </row>
    <row r="4800" spans="1:14" x14ac:dyDescent="0.25">
      <c r="A4800" s="3">
        <v>4797</v>
      </c>
      <c r="B4800" t="s">
        <v>3530</v>
      </c>
      <c r="C4800" t="s">
        <v>3530</v>
      </c>
      <c r="D4800" t="s">
        <v>3531</v>
      </c>
      <c r="E4800" t="s">
        <v>3532</v>
      </c>
      <c r="F4800" t="s">
        <v>3532</v>
      </c>
      <c r="G4800" s="1">
        <v>44294</v>
      </c>
      <c r="H4800" s="1">
        <v>44294</v>
      </c>
      <c r="I4800" s="1">
        <v>44659</v>
      </c>
      <c r="J4800" s="966" t="s">
        <v>20817</v>
      </c>
      <c r="K4800" t="s">
        <v>20818</v>
      </c>
      <c r="L4800" t="s">
        <v>20819</v>
      </c>
      <c r="M4800" t="s">
        <v>20817</v>
      </c>
      <c r="N4800" t="s">
        <v>20819</v>
      </c>
    </row>
    <row r="4801" spans="1:14" x14ac:dyDescent="0.25">
      <c r="A4801" s="3">
        <v>4798</v>
      </c>
      <c r="B4801" t="s">
        <v>3530</v>
      </c>
      <c r="C4801" t="s">
        <v>3530</v>
      </c>
      <c r="D4801" t="s">
        <v>3531</v>
      </c>
      <c r="E4801" t="s">
        <v>3532</v>
      </c>
      <c r="F4801" t="s">
        <v>3532</v>
      </c>
      <c r="G4801" s="1">
        <v>44294</v>
      </c>
      <c r="H4801" s="1">
        <v>44294</v>
      </c>
      <c r="I4801" s="1">
        <v>44659</v>
      </c>
      <c r="J4801" s="966" t="s">
        <v>20820</v>
      </c>
      <c r="K4801" t="s">
        <v>20821</v>
      </c>
      <c r="L4801" t="s">
        <v>20822</v>
      </c>
      <c r="M4801" t="s">
        <v>20820</v>
      </c>
      <c r="N4801" t="s">
        <v>20822</v>
      </c>
    </row>
    <row r="4802" spans="1:14" x14ac:dyDescent="0.25">
      <c r="A4802" s="3">
        <v>4799</v>
      </c>
      <c r="B4802" t="s">
        <v>3530</v>
      </c>
      <c r="C4802" t="s">
        <v>3530</v>
      </c>
      <c r="D4802" t="s">
        <v>3531</v>
      </c>
      <c r="E4802" t="s">
        <v>3532</v>
      </c>
      <c r="F4802" t="s">
        <v>3532</v>
      </c>
      <c r="G4802" s="1">
        <v>44294</v>
      </c>
      <c r="H4802" s="1">
        <v>44294</v>
      </c>
      <c r="I4802" s="1">
        <v>44659</v>
      </c>
      <c r="J4802" s="966" t="s">
        <v>20823</v>
      </c>
      <c r="K4802" t="s">
        <v>20824</v>
      </c>
      <c r="L4802" t="s">
        <v>20825</v>
      </c>
      <c r="M4802" t="s">
        <v>20823</v>
      </c>
      <c r="N4802" t="s">
        <v>20825</v>
      </c>
    </row>
    <row r="4803" spans="1:14" x14ac:dyDescent="0.25">
      <c r="A4803" s="3">
        <v>4800</v>
      </c>
      <c r="B4803" t="s">
        <v>3530</v>
      </c>
      <c r="C4803" t="s">
        <v>3530</v>
      </c>
      <c r="D4803" t="s">
        <v>3531</v>
      </c>
      <c r="E4803" t="s">
        <v>3532</v>
      </c>
      <c r="F4803" t="s">
        <v>3532</v>
      </c>
      <c r="G4803" s="1">
        <v>44294</v>
      </c>
      <c r="H4803" s="1">
        <v>44294</v>
      </c>
      <c r="I4803" s="1">
        <v>44659</v>
      </c>
      <c r="J4803" s="966" t="s">
        <v>20826</v>
      </c>
      <c r="K4803" t="s">
        <v>20827</v>
      </c>
      <c r="L4803" t="s">
        <v>20828</v>
      </c>
      <c r="M4803" t="s">
        <v>20826</v>
      </c>
      <c r="N4803" t="s">
        <v>20828</v>
      </c>
    </row>
    <row r="4804" spans="1:14" x14ac:dyDescent="0.25">
      <c r="A4804" s="3">
        <v>4801</v>
      </c>
      <c r="B4804" t="s">
        <v>3530</v>
      </c>
      <c r="C4804" t="s">
        <v>3530</v>
      </c>
      <c r="D4804" t="s">
        <v>3531</v>
      </c>
      <c r="E4804" t="s">
        <v>3532</v>
      </c>
      <c r="F4804" t="s">
        <v>3532</v>
      </c>
      <c r="G4804" s="1">
        <v>44294</v>
      </c>
      <c r="H4804" s="1">
        <v>44294</v>
      </c>
      <c r="I4804" s="1">
        <v>44659</v>
      </c>
      <c r="J4804" s="966" t="s">
        <v>20829</v>
      </c>
      <c r="K4804" t="s">
        <v>20830</v>
      </c>
      <c r="L4804" t="s">
        <v>20831</v>
      </c>
      <c r="M4804" t="s">
        <v>20829</v>
      </c>
      <c r="N4804" t="s">
        <v>20831</v>
      </c>
    </row>
    <row r="4805" spans="1:14" x14ac:dyDescent="0.25">
      <c r="A4805" s="3">
        <v>4802</v>
      </c>
      <c r="B4805" t="s">
        <v>3530</v>
      </c>
      <c r="C4805" t="s">
        <v>3530</v>
      </c>
      <c r="D4805" t="s">
        <v>3531</v>
      </c>
      <c r="E4805" t="s">
        <v>3532</v>
      </c>
      <c r="F4805" t="s">
        <v>3532</v>
      </c>
      <c r="G4805" s="1">
        <v>44294</v>
      </c>
      <c r="H4805" s="1">
        <v>44294</v>
      </c>
      <c r="I4805" s="1">
        <v>44659</v>
      </c>
      <c r="J4805" s="966" t="s">
        <v>20832</v>
      </c>
      <c r="K4805" t="s">
        <v>20833</v>
      </c>
      <c r="L4805" t="s">
        <v>20834</v>
      </c>
      <c r="M4805" t="s">
        <v>20832</v>
      </c>
      <c r="N4805" t="s">
        <v>20834</v>
      </c>
    </row>
    <row r="4806" spans="1:14" x14ac:dyDescent="0.25">
      <c r="A4806" s="3">
        <v>4803</v>
      </c>
      <c r="B4806" t="s">
        <v>3530</v>
      </c>
      <c r="C4806" t="s">
        <v>3530</v>
      </c>
      <c r="D4806" t="s">
        <v>3531</v>
      </c>
      <c r="E4806" t="s">
        <v>3532</v>
      </c>
      <c r="F4806" t="s">
        <v>3532</v>
      </c>
      <c r="G4806" s="1">
        <v>44294</v>
      </c>
      <c r="H4806" s="1">
        <v>44294</v>
      </c>
      <c r="I4806" s="1">
        <v>44659</v>
      </c>
      <c r="J4806" s="966" t="s">
        <v>20835</v>
      </c>
      <c r="K4806" t="s">
        <v>20836</v>
      </c>
      <c r="L4806" t="s">
        <v>20837</v>
      </c>
      <c r="M4806" t="s">
        <v>20835</v>
      </c>
      <c r="N4806" t="s">
        <v>20837</v>
      </c>
    </row>
    <row r="4807" spans="1:14" x14ac:dyDescent="0.25">
      <c r="A4807" s="3">
        <v>4804</v>
      </c>
      <c r="B4807" t="s">
        <v>3530</v>
      </c>
      <c r="C4807" t="s">
        <v>3530</v>
      </c>
      <c r="D4807" t="s">
        <v>3531</v>
      </c>
      <c r="E4807" t="s">
        <v>3532</v>
      </c>
      <c r="F4807" t="s">
        <v>3532</v>
      </c>
      <c r="G4807" s="1">
        <v>44294</v>
      </c>
      <c r="H4807" s="1">
        <v>44294</v>
      </c>
      <c r="I4807" s="1">
        <v>44659</v>
      </c>
      <c r="J4807" s="966" t="s">
        <v>20838</v>
      </c>
      <c r="K4807" t="s">
        <v>20839</v>
      </c>
      <c r="L4807" t="s">
        <v>20840</v>
      </c>
      <c r="M4807" t="s">
        <v>20838</v>
      </c>
      <c r="N4807" t="s">
        <v>20840</v>
      </c>
    </row>
    <row r="4808" spans="1:14" x14ac:dyDescent="0.25">
      <c r="A4808" s="3">
        <v>4805</v>
      </c>
      <c r="B4808" t="s">
        <v>3530</v>
      </c>
      <c r="C4808" t="s">
        <v>3530</v>
      </c>
      <c r="D4808" t="s">
        <v>3531</v>
      </c>
      <c r="E4808" t="s">
        <v>3532</v>
      </c>
      <c r="F4808" t="s">
        <v>3532</v>
      </c>
      <c r="G4808" s="1">
        <v>44294</v>
      </c>
      <c r="H4808" s="1">
        <v>44294</v>
      </c>
      <c r="I4808" s="1">
        <v>44659</v>
      </c>
      <c r="J4808" s="966" t="s">
        <v>20841</v>
      </c>
      <c r="K4808" t="s">
        <v>20842</v>
      </c>
      <c r="L4808" t="s">
        <v>20843</v>
      </c>
      <c r="M4808" t="s">
        <v>20841</v>
      </c>
      <c r="N4808" t="s">
        <v>20843</v>
      </c>
    </row>
    <row r="4809" spans="1:14" x14ac:dyDescent="0.25">
      <c r="A4809" s="3">
        <v>4806</v>
      </c>
      <c r="B4809" t="s">
        <v>3530</v>
      </c>
      <c r="C4809" t="s">
        <v>3530</v>
      </c>
      <c r="D4809" t="s">
        <v>3531</v>
      </c>
      <c r="E4809" t="s">
        <v>3532</v>
      </c>
      <c r="F4809" t="s">
        <v>3532</v>
      </c>
      <c r="G4809" s="1">
        <v>44294</v>
      </c>
      <c r="H4809" s="1">
        <v>44294</v>
      </c>
      <c r="I4809" s="1">
        <v>44659</v>
      </c>
      <c r="J4809" s="966" t="s">
        <v>20844</v>
      </c>
      <c r="K4809" t="s">
        <v>20845</v>
      </c>
      <c r="L4809" t="s">
        <v>20846</v>
      </c>
      <c r="M4809" t="s">
        <v>20844</v>
      </c>
      <c r="N4809" t="s">
        <v>20846</v>
      </c>
    </row>
    <row r="4810" spans="1:14" x14ac:dyDescent="0.25">
      <c r="A4810" s="3">
        <v>4807</v>
      </c>
      <c r="B4810" t="s">
        <v>3530</v>
      </c>
      <c r="C4810" t="s">
        <v>3530</v>
      </c>
      <c r="D4810" t="s">
        <v>3531</v>
      </c>
      <c r="E4810" t="s">
        <v>3532</v>
      </c>
      <c r="F4810" t="s">
        <v>3532</v>
      </c>
      <c r="G4810" s="1">
        <v>44294</v>
      </c>
      <c r="H4810" s="1">
        <v>44294</v>
      </c>
      <c r="I4810" s="1">
        <v>44659</v>
      </c>
      <c r="J4810" s="966" t="s">
        <v>20847</v>
      </c>
      <c r="K4810" t="s">
        <v>20848</v>
      </c>
      <c r="L4810" t="s">
        <v>20849</v>
      </c>
      <c r="M4810" t="s">
        <v>20847</v>
      </c>
      <c r="N4810" t="s">
        <v>20849</v>
      </c>
    </row>
    <row r="4811" spans="1:14" x14ac:dyDescent="0.25">
      <c r="A4811" s="3">
        <v>4808</v>
      </c>
      <c r="B4811" t="s">
        <v>3530</v>
      </c>
      <c r="C4811" t="s">
        <v>3530</v>
      </c>
      <c r="D4811" t="s">
        <v>3531</v>
      </c>
      <c r="E4811" t="s">
        <v>3532</v>
      </c>
      <c r="F4811" t="s">
        <v>3532</v>
      </c>
      <c r="G4811" s="1">
        <v>44294</v>
      </c>
      <c r="H4811" s="1">
        <v>44294</v>
      </c>
      <c r="I4811" s="1">
        <v>44659</v>
      </c>
      <c r="J4811" s="966" t="s">
        <v>20850</v>
      </c>
      <c r="K4811" t="s">
        <v>20851</v>
      </c>
      <c r="L4811" t="s">
        <v>20852</v>
      </c>
      <c r="M4811" t="s">
        <v>20850</v>
      </c>
      <c r="N4811" t="s">
        <v>20852</v>
      </c>
    </row>
    <row r="4812" spans="1:14" x14ac:dyDescent="0.25">
      <c r="A4812" s="3">
        <v>4809</v>
      </c>
      <c r="B4812" t="s">
        <v>3530</v>
      </c>
      <c r="C4812" t="s">
        <v>3530</v>
      </c>
      <c r="D4812" t="s">
        <v>3531</v>
      </c>
      <c r="E4812" t="s">
        <v>3532</v>
      </c>
      <c r="F4812" t="s">
        <v>3532</v>
      </c>
      <c r="G4812" s="1">
        <v>44294</v>
      </c>
      <c r="H4812" s="1">
        <v>44294</v>
      </c>
      <c r="I4812" s="1">
        <v>44659</v>
      </c>
      <c r="J4812" s="966" t="s">
        <v>20853</v>
      </c>
      <c r="K4812" t="s">
        <v>20854</v>
      </c>
      <c r="L4812" t="s">
        <v>20855</v>
      </c>
      <c r="M4812" t="s">
        <v>20853</v>
      </c>
      <c r="N4812" t="s">
        <v>20855</v>
      </c>
    </row>
    <row r="4813" spans="1:14" x14ac:dyDescent="0.25">
      <c r="A4813" s="3">
        <v>4810</v>
      </c>
      <c r="B4813" t="s">
        <v>3530</v>
      </c>
      <c r="C4813" t="s">
        <v>3530</v>
      </c>
      <c r="D4813" t="s">
        <v>3531</v>
      </c>
      <c r="E4813" t="s">
        <v>3532</v>
      </c>
      <c r="F4813" t="s">
        <v>3532</v>
      </c>
      <c r="G4813" s="1">
        <v>44294</v>
      </c>
      <c r="H4813" s="1">
        <v>44294</v>
      </c>
      <c r="I4813" s="1">
        <v>44659</v>
      </c>
      <c r="J4813" s="966" t="s">
        <v>20856</v>
      </c>
      <c r="K4813" t="s">
        <v>20857</v>
      </c>
      <c r="L4813" t="s">
        <v>20858</v>
      </c>
      <c r="M4813" t="s">
        <v>20856</v>
      </c>
      <c r="N4813" t="s">
        <v>20858</v>
      </c>
    </row>
    <row r="4814" spans="1:14" x14ac:dyDescent="0.25">
      <c r="A4814" s="3">
        <v>4811</v>
      </c>
      <c r="B4814" t="s">
        <v>3530</v>
      </c>
      <c r="C4814" t="s">
        <v>3530</v>
      </c>
      <c r="D4814" t="s">
        <v>3531</v>
      </c>
      <c r="E4814" t="s">
        <v>3532</v>
      </c>
      <c r="F4814" t="s">
        <v>3532</v>
      </c>
      <c r="G4814" s="1">
        <v>44294</v>
      </c>
      <c r="H4814" s="1">
        <v>44294</v>
      </c>
      <c r="I4814" s="1">
        <v>44659</v>
      </c>
      <c r="J4814" s="966" t="s">
        <v>20859</v>
      </c>
      <c r="K4814" t="s">
        <v>20860</v>
      </c>
      <c r="L4814" t="s">
        <v>20861</v>
      </c>
      <c r="M4814" t="s">
        <v>20859</v>
      </c>
      <c r="N4814" t="s">
        <v>20861</v>
      </c>
    </row>
    <row r="4815" spans="1:14" x14ac:dyDescent="0.25">
      <c r="A4815" s="3">
        <v>4812</v>
      </c>
      <c r="B4815" t="s">
        <v>3530</v>
      </c>
      <c r="C4815" t="s">
        <v>3530</v>
      </c>
      <c r="D4815" t="s">
        <v>3531</v>
      </c>
      <c r="E4815" t="s">
        <v>3532</v>
      </c>
      <c r="F4815" t="s">
        <v>3532</v>
      </c>
      <c r="G4815" s="1">
        <v>44294</v>
      </c>
      <c r="H4815" s="1">
        <v>44294</v>
      </c>
      <c r="I4815" s="1">
        <v>44659</v>
      </c>
      <c r="J4815" s="966" t="s">
        <v>20862</v>
      </c>
      <c r="K4815" t="s">
        <v>20863</v>
      </c>
      <c r="L4815" t="s">
        <v>20864</v>
      </c>
      <c r="M4815" t="s">
        <v>20862</v>
      </c>
      <c r="N4815" t="s">
        <v>20864</v>
      </c>
    </row>
    <row r="4816" spans="1:14" x14ac:dyDescent="0.25">
      <c r="A4816" s="3">
        <v>4813</v>
      </c>
      <c r="B4816" t="s">
        <v>3530</v>
      </c>
      <c r="C4816" t="s">
        <v>3530</v>
      </c>
      <c r="D4816" t="s">
        <v>3531</v>
      </c>
      <c r="E4816" t="s">
        <v>3532</v>
      </c>
      <c r="F4816" t="s">
        <v>3532</v>
      </c>
      <c r="G4816" s="1">
        <v>44294</v>
      </c>
      <c r="H4816" s="1">
        <v>44294</v>
      </c>
      <c r="I4816" s="1">
        <v>44659</v>
      </c>
      <c r="J4816" s="966" t="s">
        <v>20865</v>
      </c>
      <c r="K4816" t="s">
        <v>20866</v>
      </c>
      <c r="L4816" t="s">
        <v>20867</v>
      </c>
      <c r="M4816" t="s">
        <v>20865</v>
      </c>
      <c r="N4816" t="s">
        <v>20867</v>
      </c>
    </row>
    <row r="4817" spans="1:14" x14ac:dyDescent="0.25">
      <c r="A4817" s="3">
        <v>4814</v>
      </c>
      <c r="B4817" t="s">
        <v>3530</v>
      </c>
      <c r="C4817" t="s">
        <v>3530</v>
      </c>
      <c r="D4817" t="s">
        <v>3531</v>
      </c>
      <c r="E4817" t="s">
        <v>3532</v>
      </c>
      <c r="F4817" t="s">
        <v>3532</v>
      </c>
      <c r="G4817" s="1">
        <v>44294</v>
      </c>
      <c r="H4817" s="1">
        <v>44294</v>
      </c>
      <c r="I4817" s="1">
        <v>44659</v>
      </c>
      <c r="J4817" s="966" t="s">
        <v>20868</v>
      </c>
      <c r="K4817" t="s">
        <v>20869</v>
      </c>
      <c r="L4817" t="s">
        <v>20870</v>
      </c>
      <c r="M4817" t="s">
        <v>20868</v>
      </c>
      <c r="N4817" t="s">
        <v>20870</v>
      </c>
    </row>
    <row r="4818" spans="1:14" x14ac:dyDescent="0.25">
      <c r="A4818" s="3">
        <v>4815</v>
      </c>
      <c r="B4818" t="s">
        <v>3530</v>
      </c>
      <c r="C4818" t="s">
        <v>3530</v>
      </c>
      <c r="D4818" t="s">
        <v>3531</v>
      </c>
      <c r="E4818" t="s">
        <v>3532</v>
      </c>
      <c r="F4818" t="s">
        <v>3532</v>
      </c>
      <c r="G4818" s="1">
        <v>44294</v>
      </c>
      <c r="H4818" s="1">
        <v>44294</v>
      </c>
      <c r="I4818" s="1">
        <v>44659</v>
      </c>
      <c r="J4818" s="966" t="s">
        <v>20871</v>
      </c>
      <c r="K4818" t="s">
        <v>20872</v>
      </c>
      <c r="L4818" t="s">
        <v>20873</v>
      </c>
      <c r="M4818" t="s">
        <v>20871</v>
      </c>
      <c r="N4818" t="s">
        <v>20873</v>
      </c>
    </row>
    <row r="4819" spans="1:14" x14ac:dyDescent="0.25">
      <c r="A4819" s="3">
        <v>4816</v>
      </c>
      <c r="B4819" t="s">
        <v>3530</v>
      </c>
      <c r="C4819" t="s">
        <v>3530</v>
      </c>
      <c r="D4819" t="s">
        <v>3531</v>
      </c>
      <c r="E4819" t="s">
        <v>3532</v>
      </c>
      <c r="F4819" t="s">
        <v>3532</v>
      </c>
      <c r="G4819" s="1">
        <v>44294</v>
      </c>
      <c r="H4819" s="1">
        <v>44294</v>
      </c>
      <c r="I4819" s="1">
        <v>44659</v>
      </c>
      <c r="J4819" s="966" t="s">
        <v>20874</v>
      </c>
      <c r="K4819" t="s">
        <v>20875</v>
      </c>
      <c r="L4819" t="s">
        <v>20876</v>
      </c>
      <c r="M4819" t="s">
        <v>20874</v>
      </c>
      <c r="N4819" t="s">
        <v>20876</v>
      </c>
    </row>
    <row r="4820" spans="1:14" x14ac:dyDescent="0.25">
      <c r="A4820" s="3">
        <v>4817</v>
      </c>
      <c r="B4820" t="s">
        <v>3530</v>
      </c>
      <c r="C4820" t="s">
        <v>3530</v>
      </c>
      <c r="D4820" t="s">
        <v>3531</v>
      </c>
      <c r="E4820" t="s">
        <v>3532</v>
      </c>
      <c r="F4820" t="s">
        <v>3532</v>
      </c>
      <c r="G4820" s="1">
        <v>44294</v>
      </c>
      <c r="H4820" s="1">
        <v>44294</v>
      </c>
      <c r="I4820" s="1">
        <v>44659</v>
      </c>
      <c r="J4820" s="966" t="s">
        <v>20874</v>
      </c>
      <c r="K4820" t="s">
        <v>20875</v>
      </c>
      <c r="L4820" t="s">
        <v>20876</v>
      </c>
      <c r="M4820" t="s">
        <v>20874</v>
      </c>
      <c r="N4820" t="s">
        <v>20876</v>
      </c>
    </row>
    <row r="4821" spans="1:14" x14ac:dyDescent="0.25">
      <c r="A4821" s="3">
        <v>4818</v>
      </c>
      <c r="B4821" t="s">
        <v>3530</v>
      </c>
      <c r="C4821" t="s">
        <v>3530</v>
      </c>
      <c r="D4821" t="s">
        <v>3531</v>
      </c>
      <c r="E4821" t="s">
        <v>3532</v>
      </c>
      <c r="F4821" t="s">
        <v>3532</v>
      </c>
      <c r="G4821" s="1">
        <v>44294</v>
      </c>
      <c r="H4821" s="1">
        <v>44294</v>
      </c>
      <c r="I4821" s="1">
        <v>44659</v>
      </c>
      <c r="J4821" s="966" t="s">
        <v>20877</v>
      </c>
      <c r="K4821" t="s">
        <v>20878</v>
      </c>
      <c r="L4821" t="s">
        <v>20879</v>
      </c>
      <c r="M4821" t="s">
        <v>20877</v>
      </c>
      <c r="N4821" t="s">
        <v>20879</v>
      </c>
    </row>
    <row r="4822" spans="1:14" x14ac:dyDescent="0.25">
      <c r="A4822" s="3">
        <v>4819</v>
      </c>
      <c r="B4822" t="s">
        <v>3530</v>
      </c>
      <c r="C4822" t="s">
        <v>3530</v>
      </c>
      <c r="D4822" t="s">
        <v>3531</v>
      </c>
      <c r="E4822" t="s">
        <v>3532</v>
      </c>
      <c r="F4822" t="s">
        <v>3532</v>
      </c>
      <c r="G4822" s="1">
        <v>44294</v>
      </c>
      <c r="H4822" s="1">
        <v>44294</v>
      </c>
      <c r="I4822" s="1">
        <v>44659</v>
      </c>
      <c r="J4822" s="966" t="s">
        <v>20880</v>
      </c>
      <c r="K4822" t="s">
        <v>20881</v>
      </c>
      <c r="L4822" t="s">
        <v>20882</v>
      </c>
      <c r="M4822" t="s">
        <v>20880</v>
      </c>
      <c r="N4822" t="s">
        <v>20882</v>
      </c>
    </row>
    <row r="4823" spans="1:14" x14ac:dyDescent="0.25">
      <c r="A4823" s="3">
        <v>4820</v>
      </c>
      <c r="B4823" t="s">
        <v>3530</v>
      </c>
      <c r="C4823" t="s">
        <v>3530</v>
      </c>
      <c r="D4823" t="s">
        <v>3531</v>
      </c>
      <c r="E4823" t="s">
        <v>3532</v>
      </c>
      <c r="F4823" t="s">
        <v>3532</v>
      </c>
      <c r="G4823" s="1">
        <v>44294</v>
      </c>
      <c r="H4823" s="1">
        <v>44294</v>
      </c>
      <c r="I4823" s="1">
        <v>44659</v>
      </c>
      <c r="J4823" s="966" t="s">
        <v>20883</v>
      </c>
      <c r="K4823" t="s">
        <v>20884</v>
      </c>
      <c r="L4823" t="s">
        <v>20885</v>
      </c>
      <c r="M4823" t="s">
        <v>20883</v>
      </c>
      <c r="N4823" t="s">
        <v>20885</v>
      </c>
    </row>
    <row r="4824" spans="1:14" x14ac:dyDescent="0.25">
      <c r="A4824" s="3">
        <v>4821</v>
      </c>
      <c r="B4824" t="s">
        <v>3530</v>
      </c>
      <c r="C4824" t="s">
        <v>3530</v>
      </c>
      <c r="D4824" t="s">
        <v>3531</v>
      </c>
      <c r="E4824" t="s">
        <v>3532</v>
      </c>
      <c r="F4824" t="s">
        <v>3532</v>
      </c>
      <c r="G4824" s="1">
        <v>44294</v>
      </c>
      <c r="H4824" s="1">
        <v>44294</v>
      </c>
      <c r="I4824" s="1">
        <v>44659</v>
      </c>
      <c r="J4824" s="966" t="s">
        <v>20886</v>
      </c>
      <c r="K4824" t="s">
        <v>20887</v>
      </c>
      <c r="L4824" t="s">
        <v>20888</v>
      </c>
      <c r="M4824" t="s">
        <v>20886</v>
      </c>
      <c r="N4824" t="s">
        <v>20888</v>
      </c>
    </row>
    <row r="4825" spans="1:14" x14ac:dyDescent="0.25">
      <c r="A4825" s="3">
        <v>4822</v>
      </c>
      <c r="B4825" t="s">
        <v>3530</v>
      </c>
      <c r="C4825" t="s">
        <v>3530</v>
      </c>
      <c r="D4825" t="s">
        <v>3531</v>
      </c>
      <c r="E4825" t="s">
        <v>3532</v>
      </c>
      <c r="F4825" t="s">
        <v>3532</v>
      </c>
      <c r="G4825" s="1">
        <v>44294</v>
      </c>
      <c r="H4825" s="1">
        <v>44294</v>
      </c>
      <c r="I4825" s="1">
        <v>44659</v>
      </c>
      <c r="J4825" s="966" t="s">
        <v>20889</v>
      </c>
      <c r="K4825" t="s">
        <v>20890</v>
      </c>
      <c r="L4825" t="s">
        <v>20891</v>
      </c>
      <c r="M4825" t="s">
        <v>20889</v>
      </c>
      <c r="N4825" t="s">
        <v>20891</v>
      </c>
    </row>
    <row r="4826" spans="1:14" x14ac:dyDescent="0.25">
      <c r="A4826" s="3">
        <v>4823</v>
      </c>
      <c r="B4826" t="s">
        <v>3530</v>
      </c>
      <c r="C4826" t="s">
        <v>3530</v>
      </c>
      <c r="D4826" t="s">
        <v>3531</v>
      </c>
      <c r="E4826" t="s">
        <v>3532</v>
      </c>
      <c r="F4826" t="s">
        <v>3532</v>
      </c>
      <c r="G4826" s="1">
        <v>44294</v>
      </c>
      <c r="H4826" s="1">
        <v>44294</v>
      </c>
      <c r="I4826" s="1">
        <v>44659</v>
      </c>
      <c r="J4826" s="966" t="s">
        <v>20892</v>
      </c>
      <c r="K4826" t="s">
        <v>20893</v>
      </c>
      <c r="L4826" t="s">
        <v>20894</v>
      </c>
      <c r="M4826" t="s">
        <v>20892</v>
      </c>
      <c r="N4826" t="s">
        <v>20894</v>
      </c>
    </row>
    <row r="4827" spans="1:14" x14ac:dyDescent="0.25">
      <c r="A4827" s="3">
        <v>4824</v>
      </c>
      <c r="B4827" t="s">
        <v>3530</v>
      </c>
      <c r="C4827" t="s">
        <v>3530</v>
      </c>
      <c r="D4827" t="s">
        <v>3531</v>
      </c>
      <c r="E4827" t="s">
        <v>3532</v>
      </c>
      <c r="F4827" t="s">
        <v>3532</v>
      </c>
      <c r="G4827" s="1">
        <v>44294</v>
      </c>
      <c r="H4827" s="1">
        <v>44294</v>
      </c>
      <c r="I4827" s="1">
        <v>44659</v>
      </c>
      <c r="J4827" s="966" t="s">
        <v>20895</v>
      </c>
      <c r="K4827" t="s">
        <v>20896</v>
      </c>
      <c r="L4827" t="s">
        <v>20897</v>
      </c>
      <c r="M4827" t="s">
        <v>20895</v>
      </c>
      <c r="N4827" t="s">
        <v>20897</v>
      </c>
    </row>
    <row r="4828" spans="1:14" x14ac:dyDescent="0.25">
      <c r="A4828" s="3">
        <v>4825</v>
      </c>
      <c r="B4828" t="s">
        <v>3530</v>
      </c>
      <c r="C4828" t="s">
        <v>3530</v>
      </c>
      <c r="D4828" t="s">
        <v>3531</v>
      </c>
      <c r="E4828" t="s">
        <v>3532</v>
      </c>
      <c r="F4828" t="s">
        <v>3532</v>
      </c>
      <c r="G4828" s="1">
        <v>44294</v>
      </c>
      <c r="H4828" s="1">
        <v>44294</v>
      </c>
      <c r="I4828" s="1">
        <v>44659</v>
      </c>
      <c r="J4828" s="966" t="s">
        <v>20898</v>
      </c>
      <c r="K4828" t="s">
        <v>20899</v>
      </c>
      <c r="L4828" t="s">
        <v>20900</v>
      </c>
      <c r="M4828" t="s">
        <v>20898</v>
      </c>
      <c r="N4828" t="s">
        <v>20900</v>
      </c>
    </row>
    <row r="4829" spans="1:14" x14ac:dyDescent="0.25">
      <c r="A4829" s="3">
        <v>4826</v>
      </c>
      <c r="B4829" t="s">
        <v>3530</v>
      </c>
      <c r="C4829" t="s">
        <v>3530</v>
      </c>
      <c r="D4829" t="s">
        <v>3531</v>
      </c>
      <c r="E4829" t="s">
        <v>3532</v>
      </c>
      <c r="F4829" t="s">
        <v>3532</v>
      </c>
      <c r="G4829" s="1">
        <v>44294</v>
      </c>
      <c r="H4829" s="1">
        <v>44294</v>
      </c>
      <c r="I4829" s="1">
        <v>44659</v>
      </c>
      <c r="J4829" s="966" t="s">
        <v>20901</v>
      </c>
      <c r="K4829" t="s">
        <v>20902</v>
      </c>
      <c r="L4829" t="s">
        <v>20903</v>
      </c>
      <c r="M4829" t="s">
        <v>20901</v>
      </c>
      <c r="N4829" t="s">
        <v>20903</v>
      </c>
    </row>
    <row r="4830" spans="1:14" x14ac:dyDescent="0.25">
      <c r="A4830" s="3">
        <v>4827</v>
      </c>
      <c r="B4830" t="s">
        <v>3530</v>
      </c>
      <c r="C4830" t="s">
        <v>3530</v>
      </c>
      <c r="D4830" t="s">
        <v>3531</v>
      </c>
      <c r="E4830" t="s">
        <v>3532</v>
      </c>
      <c r="F4830" t="s">
        <v>3532</v>
      </c>
      <c r="G4830" s="1">
        <v>44294</v>
      </c>
      <c r="H4830" s="1">
        <v>44294</v>
      </c>
      <c r="I4830" s="1">
        <v>44659</v>
      </c>
      <c r="J4830" s="966" t="s">
        <v>20904</v>
      </c>
      <c r="K4830" t="s">
        <v>20905</v>
      </c>
      <c r="L4830" t="s">
        <v>20906</v>
      </c>
      <c r="M4830" t="s">
        <v>20904</v>
      </c>
      <c r="N4830" t="s">
        <v>20906</v>
      </c>
    </row>
    <row r="4831" spans="1:14" x14ac:dyDescent="0.25">
      <c r="A4831" s="3">
        <v>4828</v>
      </c>
      <c r="B4831" t="s">
        <v>3530</v>
      </c>
      <c r="C4831" t="s">
        <v>3530</v>
      </c>
      <c r="D4831" t="s">
        <v>3531</v>
      </c>
      <c r="E4831" t="s">
        <v>3532</v>
      </c>
      <c r="F4831" t="s">
        <v>3532</v>
      </c>
      <c r="G4831" s="1">
        <v>44294</v>
      </c>
      <c r="H4831" s="1">
        <v>44294</v>
      </c>
      <c r="I4831" s="1">
        <v>44659</v>
      </c>
      <c r="J4831" s="966" t="s">
        <v>20907</v>
      </c>
      <c r="K4831" t="s">
        <v>20908</v>
      </c>
      <c r="L4831" t="s">
        <v>20909</v>
      </c>
      <c r="M4831" t="s">
        <v>20907</v>
      </c>
      <c r="N4831" t="s">
        <v>20909</v>
      </c>
    </row>
    <row r="4832" spans="1:14" x14ac:dyDescent="0.25">
      <c r="A4832" s="3">
        <v>4829</v>
      </c>
      <c r="B4832" t="s">
        <v>3530</v>
      </c>
      <c r="C4832" t="s">
        <v>3530</v>
      </c>
      <c r="D4832" t="s">
        <v>3531</v>
      </c>
      <c r="E4832" t="s">
        <v>3532</v>
      </c>
      <c r="F4832" t="s">
        <v>3532</v>
      </c>
      <c r="G4832" s="1">
        <v>44294</v>
      </c>
      <c r="H4832" s="1">
        <v>44294</v>
      </c>
      <c r="I4832" s="1">
        <v>44659</v>
      </c>
      <c r="J4832" s="966" t="s">
        <v>20910</v>
      </c>
      <c r="K4832" t="s">
        <v>20911</v>
      </c>
      <c r="L4832" t="s">
        <v>20912</v>
      </c>
      <c r="M4832" t="s">
        <v>20910</v>
      </c>
      <c r="N4832" t="s">
        <v>20912</v>
      </c>
    </row>
    <row r="4833" spans="1:14" x14ac:dyDescent="0.25">
      <c r="A4833" s="3">
        <v>4830</v>
      </c>
      <c r="B4833" t="s">
        <v>3530</v>
      </c>
      <c r="C4833" t="s">
        <v>3530</v>
      </c>
      <c r="D4833" t="s">
        <v>3531</v>
      </c>
      <c r="E4833" t="s">
        <v>3532</v>
      </c>
      <c r="F4833" t="s">
        <v>3532</v>
      </c>
      <c r="G4833" s="1">
        <v>44294</v>
      </c>
      <c r="H4833" s="1">
        <v>44294</v>
      </c>
      <c r="I4833" s="1">
        <v>44659</v>
      </c>
      <c r="J4833" s="966" t="s">
        <v>20913</v>
      </c>
      <c r="K4833" t="s">
        <v>20914</v>
      </c>
      <c r="L4833" t="s">
        <v>20915</v>
      </c>
      <c r="M4833" t="s">
        <v>20913</v>
      </c>
      <c r="N4833" t="s">
        <v>20915</v>
      </c>
    </row>
    <row r="4834" spans="1:14" x14ac:dyDescent="0.25">
      <c r="A4834" s="3">
        <v>4831</v>
      </c>
      <c r="B4834" t="s">
        <v>3530</v>
      </c>
      <c r="C4834" t="s">
        <v>3530</v>
      </c>
      <c r="D4834" t="s">
        <v>3531</v>
      </c>
      <c r="E4834" t="s">
        <v>3532</v>
      </c>
      <c r="F4834" t="s">
        <v>3532</v>
      </c>
      <c r="G4834" s="1">
        <v>44294</v>
      </c>
      <c r="H4834" s="1">
        <v>44294</v>
      </c>
      <c r="I4834" s="1">
        <v>44659</v>
      </c>
      <c r="J4834" s="966" t="s">
        <v>20916</v>
      </c>
      <c r="K4834" t="s">
        <v>20917</v>
      </c>
      <c r="L4834" t="s">
        <v>20918</v>
      </c>
      <c r="M4834" t="s">
        <v>20916</v>
      </c>
      <c r="N4834" t="s">
        <v>20918</v>
      </c>
    </row>
    <row r="4835" spans="1:14" x14ac:dyDescent="0.25">
      <c r="A4835" s="3">
        <v>4832</v>
      </c>
      <c r="B4835" t="s">
        <v>3530</v>
      </c>
      <c r="C4835" t="s">
        <v>3530</v>
      </c>
      <c r="D4835" t="s">
        <v>3531</v>
      </c>
      <c r="E4835" t="s">
        <v>3532</v>
      </c>
      <c r="F4835" t="s">
        <v>3532</v>
      </c>
      <c r="G4835" s="1">
        <v>44294</v>
      </c>
      <c r="H4835" s="1">
        <v>44294</v>
      </c>
      <c r="I4835" s="1">
        <v>44659</v>
      </c>
      <c r="J4835" s="966" t="s">
        <v>20919</v>
      </c>
      <c r="K4835" t="s">
        <v>20920</v>
      </c>
      <c r="L4835" t="s">
        <v>20921</v>
      </c>
      <c r="M4835" t="s">
        <v>20919</v>
      </c>
      <c r="N4835" t="s">
        <v>20921</v>
      </c>
    </row>
    <row r="4836" spans="1:14" x14ac:dyDescent="0.25">
      <c r="A4836" s="3">
        <v>4833</v>
      </c>
      <c r="B4836" t="s">
        <v>3530</v>
      </c>
      <c r="C4836" t="s">
        <v>3530</v>
      </c>
      <c r="D4836" t="s">
        <v>3531</v>
      </c>
      <c r="E4836" t="s">
        <v>3532</v>
      </c>
      <c r="F4836" t="s">
        <v>3532</v>
      </c>
      <c r="G4836" s="1">
        <v>44294</v>
      </c>
      <c r="H4836" s="1">
        <v>44294</v>
      </c>
      <c r="I4836" s="1">
        <v>44659</v>
      </c>
      <c r="J4836" s="966" t="s">
        <v>20922</v>
      </c>
      <c r="K4836" t="s">
        <v>20923</v>
      </c>
      <c r="L4836" t="s">
        <v>20924</v>
      </c>
      <c r="M4836" t="s">
        <v>20922</v>
      </c>
      <c r="N4836" t="s">
        <v>20924</v>
      </c>
    </row>
    <row r="4837" spans="1:14" x14ac:dyDescent="0.25">
      <c r="A4837" s="3">
        <v>4834</v>
      </c>
      <c r="B4837" t="s">
        <v>3530</v>
      </c>
      <c r="C4837" t="s">
        <v>3530</v>
      </c>
      <c r="D4837" t="s">
        <v>3531</v>
      </c>
      <c r="E4837" t="s">
        <v>3532</v>
      </c>
      <c r="F4837" t="s">
        <v>3532</v>
      </c>
      <c r="G4837" s="1">
        <v>44294</v>
      </c>
      <c r="H4837" s="1">
        <v>44294</v>
      </c>
      <c r="I4837" s="1">
        <v>44659</v>
      </c>
      <c r="J4837" s="966" t="s">
        <v>20925</v>
      </c>
      <c r="K4837" t="s">
        <v>20926</v>
      </c>
      <c r="L4837" t="s">
        <v>20927</v>
      </c>
      <c r="M4837" t="s">
        <v>20925</v>
      </c>
      <c r="N4837" t="s">
        <v>20927</v>
      </c>
    </row>
    <row r="4838" spans="1:14" x14ac:dyDescent="0.25">
      <c r="A4838" s="3">
        <v>4835</v>
      </c>
      <c r="B4838" t="s">
        <v>3530</v>
      </c>
      <c r="C4838" t="s">
        <v>3530</v>
      </c>
      <c r="D4838" t="s">
        <v>3531</v>
      </c>
      <c r="E4838" t="s">
        <v>3532</v>
      </c>
      <c r="F4838" t="s">
        <v>3532</v>
      </c>
      <c r="G4838" s="1">
        <v>44294</v>
      </c>
      <c r="H4838" s="1">
        <v>44294</v>
      </c>
      <c r="I4838" s="1">
        <v>44659</v>
      </c>
      <c r="J4838" s="966" t="s">
        <v>20928</v>
      </c>
      <c r="K4838" t="s">
        <v>20929</v>
      </c>
      <c r="L4838" t="s">
        <v>20930</v>
      </c>
      <c r="M4838" t="s">
        <v>20928</v>
      </c>
      <c r="N4838" t="s">
        <v>20930</v>
      </c>
    </row>
    <row r="4839" spans="1:14" x14ac:dyDescent="0.25">
      <c r="A4839" s="3">
        <v>4836</v>
      </c>
      <c r="B4839" t="s">
        <v>3530</v>
      </c>
      <c r="C4839" t="s">
        <v>3530</v>
      </c>
      <c r="D4839" t="s">
        <v>3531</v>
      </c>
      <c r="E4839" t="s">
        <v>3532</v>
      </c>
      <c r="F4839" t="s">
        <v>3532</v>
      </c>
      <c r="G4839" s="1">
        <v>44294</v>
      </c>
      <c r="H4839" s="1">
        <v>44294</v>
      </c>
      <c r="I4839" s="1">
        <v>44659</v>
      </c>
      <c r="J4839" s="966" t="s">
        <v>20931</v>
      </c>
      <c r="K4839" t="s">
        <v>20932</v>
      </c>
      <c r="L4839" t="s">
        <v>20933</v>
      </c>
      <c r="M4839" t="s">
        <v>20931</v>
      </c>
      <c r="N4839" t="s">
        <v>20933</v>
      </c>
    </row>
    <row r="4840" spans="1:14" x14ac:dyDescent="0.25">
      <c r="A4840" s="3">
        <v>4837</v>
      </c>
      <c r="B4840" t="s">
        <v>3530</v>
      </c>
      <c r="C4840" t="s">
        <v>3530</v>
      </c>
      <c r="D4840" t="s">
        <v>3531</v>
      </c>
      <c r="E4840" t="s">
        <v>3532</v>
      </c>
      <c r="F4840" t="s">
        <v>3532</v>
      </c>
      <c r="G4840" s="1">
        <v>44294</v>
      </c>
      <c r="H4840" s="1">
        <v>44294</v>
      </c>
      <c r="I4840" s="1">
        <v>44659</v>
      </c>
      <c r="J4840" s="966" t="s">
        <v>20934</v>
      </c>
      <c r="K4840" t="s">
        <v>20935</v>
      </c>
      <c r="L4840" t="s">
        <v>20936</v>
      </c>
      <c r="M4840" t="s">
        <v>20934</v>
      </c>
      <c r="N4840" t="s">
        <v>20936</v>
      </c>
    </row>
    <row r="4841" spans="1:14" x14ac:dyDescent="0.25">
      <c r="A4841" s="3">
        <v>4838</v>
      </c>
      <c r="B4841" t="s">
        <v>3530</v>
      </c>
      <c r="C4841" t="s">
        <v>3530</v>
      </c>
      <c r="D4841" t="s">
        <v>3531</v>
      </c>
      <c r="E4841" t="s">
        <v>3532</v>
      </c>
      <c r="F4841" t="s">
        <v>3532</v>
      </c>
      <c r="G4841" s="1">
        <v>44294</v>
      </c>
      <c r="H4841" s="1">
        <v>44294</v>
      </c>
      <c r="I4841" s="1">
        <v>44659</v>
      </c>
      <c r="J4841" s="966" t="s">
        <v>20937</v>
      </c>
      <c r="K4841" t="s">
        <v>20938</v>
      </c>
      <c r="L4841" t="s">
        <v>20939</v>
      </c>
      <c r="M4841" t="s">
        <v>20937</v>
      </c>
      <c r="N4841" t="s">
        <v>20939</v>
      </c>
    </row>
    <row r="4842" spans="1:14" x14ac:dyDescent="0.25">
      <c r="A4842" s="3">
        <v>4839</v>
      </c>
      <c r="B4842" t="s">
        <v>3530</v>
      </c>
      <c r="C4842" t="s">
        <v>3530</v>
      </c>
      <c r="D4842" t="s">
        <v>3531</v>
      </c>
      <c r="E4842" t="s">
        <v>3532</v>
      </c>
      <c r="F4842" t="s">
        <v>3532</v>
      </c>
      <c r="G4842" s="1">
        <v>44294</v>
      </c>
      <c r="H4842" s="1">
        <v>44294</v>
      </c>
      <c r="I4842" s="1">
        <v>44659</v>
      </c>
      <c r="J4842" s="966" t="s">
        <v>20943</v>
      </c>
      <c r="K4842" t="s">
        <v>20944</v>
      </c>
      <c r="L4842" t="s">
        <v>20945</v>
      </c>
      <c r="M4842" t="s">
        <v>20943</v>
      </c>
      <c r="N4842" t="s">
        <v>20945</v>
      </c>
    </row>
    <row r="4843" spans="1:14" x14ac:dyDescent="0.25">
      <c r="A4843" s="3">
        <v>4840</v>
      </c>
      <c r="B4843" t="s">
        <v>3530</v>
      </c>
      <c r="C4843" t="s">
        <v>3530</v>
      </c>
      <c r="D4843" t="s">
        <v>3531</v>
      </c>
      <c r="E4843" t="s">
        <v>3532</v>
      </c>
      <c r="F4843" t="s">
        <v>3532</v>
      </c>
      <c r="G4843" s="1">
        <v>44294</v>
      </c>
      <c r="H4843" s="1">
        <v>44294</v>
      </c>
      <c r="I4843" s="1">
        <v>44659</v>
      </c>
      <c r="J4843" s="966" t="s">
        <v>20946</v>
      </c>
      <c r="K4843" t="s">
        <v>20947</v>
      </c>
      <c r="L4843" t="s">
        <v>20948</v>
      </c>
      <c r="M4843" t="s">
        <v>20946</v>
      </c>
      <c r="N4843" t="s">
        <v>20948</v>
      </c>
    </row>
    <row r="4844" spans="1:14" x14ac:dyDescent="0.25">
      <c r="A4844" s="3">
        <v>4841</v>
      </c>
      <c r="B4844" t="s">
        <v>3533</v>
      </c>
      <c r="C4844" t="s">
        <v>3533</v>
      </c>
      <c r="D4844" t="s">
        <v>3504</v>
      </c>
      <c r="E4844" t="s">
        <v>3534</v>
      </c>
      <c r="F4844" t="s">
        <v>3534</v>
      </c>
      <c r="G4844" s="1">
        <v>44294</v>
      </c>
      <c r="H4844" s="1">
        <v>44294</v>
      </c>
      <c r="I4844" s="1">
        <v>44659</v>
      </c>
      <c r="J4844" s="966" t="s">
        <v>21174</v>
      </c>
      <c r="K4844" t="s">
        <v>21175</v>
      </c>
      <c r="L4844" t="s">
        <v>21176</v>
      </c>
      <c r="M4844" t="s">
        <v>21174</v>
      </c>
      <c r="N4844" t="s">
        <v>21176</v>
      </c>
    </row>
    <row r="4845" spans="1:14" x14ac:dyDescent="0.25">
      <c r="A4845" s="3">
        <v>4842</v>
      </c>
      <c r="B4845" t="s">
        <v>3533</v>
      </c>
      <c r="C4845" t="s">
        <v>3533</v>
      </c>
      <c r="D4845" t="s">
        <v>3504</v>
      </c>
      <c r="E4845" t="s">
        <v>3534</v>
      </c>
      <c r="F4845" t="s">
        <v>3534</v>
      </c>
      <c r="G4845" s="1">
        <v>44294</v>
      </c>
      <c r="H4845" s="1">
        <v>44294</v>
      </c>
      <c r="I4845" s="1">
        <v>44659</v>
      </c>
      <c r="J4845" s="966" t="s">
        <v>21117</v>
      </c>
      <c r="K4845" t="s">
        <v>21118</v>
      </c>
      <c r="L4845" t="s">
        <v>21119</v>
      </c>
      <c r="M4845" t="s">
        <v>21117</v>
      </c>
      <c r="N4845" t="s">
        <v>21119</v>
      </c>
    </row>
    <row r="4846" spans="1:14" x14ac:dyDescent="0.25">
      <c r="A4846" s="3">
        <v>4843</v>
      </c>
      <c r="B4846" t="s">
        <v>3533</v>
      </c>
      <c r="C4846" t="s">
        <v>3533</v>
      </c>
      <c r="D4846" t="s">
        <v>3504</v>
      </c>
      <c r="E4846" t="s">
        <v>3534</v>
      </c>
      <c r="F4846" t="s">
        <v>3534</v>
      </c>
      <c r="G4846" s="1">
        <v>44294</v>
      </c>
      <c r="H4846" s="1">
        <v>44294</v>
      </c>
      <c r="I4846" s="1">
        <v>44659</v>
      </c>
      <c r="J4846" s="966" t="s">
        <v>21141</v>
      </c>
      <c r="K4846" t="s">
        <v>21142</v>
      </c>
      <c r="L4846" t="s">
        <v>21143</v>
      </c>
      <c r="M4846" t="s">
        <v>21141</v>
      </c>
      <c r="N4846" t="s">
        <v>21143</v>
      </c>
    </row>
    <row r="4847" spans="1:14" x14ac:dyDescent="0.25">
      <c r="A4847" s="3">
        <v>4844</v>
      </c>
      <c r="B4847" t="s">
        <v>3533</v>
      </c>
      <c r="C4847" t="s">
        <v>3533</v>
      </c>
      <c r="D4847" t="s">
        <v>3504</v>
      </c>
      <c r="E4847" t="s">
        <v>3534</v>
      </c>
      <c r="F4847" t="s">
        <v>3534</v>
      </c>
      <c r="G4847" s="1">
        <v>44294</v>
      </c>
      <c r="H4847" s="1">
        <v>44294</v>
      </c>
      <c r="I4847" s="1">
        <v>44659</v>
      </c>
      <c r="J4847" s="966" t="s">
        <v>21114</v>
      </c>
      <c r="K4847" t="s">
        <v>21115</v>
      </c>
      <c r="L4847" t="s">
        <v>21116</v>
      </c>
      <c r="M4847" t="s">
        <v>21114</v>
      </c>
      <c r="N4847" t="s">
        <v>21116</v>
      </c>
    </row>
    <row r="4848" spans="1:14" x14ac:dyDescent="0.25">
      <c r="A4848" s="3">
        <v>4845</v>
      </c>
      <c r="B4848" t="s">
        <v>3533</v>
      </c>
      <c r="C4848" t="s">
        <v>3533</v>
      </c>
      <c r="D4848" t="s">
        <v>3504</v>
      </c>
      <c r="E4848" t="s">
        <v>3534</v>
      </c>
      <c r="F4848" t="s">
        <v>3534</v>
      </c>
      <c r="G4848" s="1">
        <v>44294</v>
      </c>
      <c r="H4848" s="1">
        <v>44294</v>
      </c>
      <c r="I4848" s="1">
        <v>44659</v>
      </c>
      <c r="J4848" s="966" t="s">
        <v>21150</v>
      </c>
      <c r="K4848" t="s">
        <v>21151</v>
      </c>
      <c r="L4848" t="s">
        <v>21152</v>
      </c>
      <c r="M4848" t="s">
        <v>21150</v>
      </c>
      <c r="N4848" t="s">
        <v>21152</v>
      </c>
    </row>
    <row r="4849" spans="1:14" x14ac:dyDescent="0.25">
      <c r="A4849" s="3">
        <v>4846</v>
      </c>
      <c r="B4849" t="s">
        <v>3533</v>
      </c>
      <c r="C4849" t="s">
        <v>3533</v>
      </c>
      <c r="D4849" t="s">
        <v>3504</v>
      </c>
      <c r="E4849" t="s">
        <v>3534</v>
      </c>
      <c r="F4849" t="s">
        <v>3534</v>
      </c>
      <c r="G4849" s="1">
        <v>44294</v>
      </c>
      <c r="H4849" s="1">
        <v>44294</v>
      </c>
      <c r="I4849" s="1">
        <v>44659</v>
      </c>
      <c r="J4849" s="966" t="s">
        <v>21162</v>
      </c>
      <c r="K4849" t="s">
        <v>21163</v>
      </c>
      <c r="L4849" t="s">
        <v>21164</v>
      </c>
      <c r="M4849" t="s">
        <v>21162</v>
      </c>
      <c r="N4849" t="s">
        <v>21164</v>
      </c>
    </row>
    <row r="4850" spans="1:14" x14ac:dyDescent="0.25">
      <c r="A4850" s="3">
        <v>4847</v>
      </c>
      <c r="B4850" t="s">
        <v>3533</v>
      </c>
      <c r="C4850" t="s">
        <v>3533</v>
      </c>
      <c r="D4850" t="s">
        <v>3504</v>
      </c>
      <c r="E4850" t="s">
        <v>3534</v>
      </c>
      <c r="F4850" t="s">
        <v>3534</v>
      </c>
      <c r="G4850" s="1">
        <v>44294</v>
      </c>
      <c r="H4850" s="1">
        <v>44294</v>
      </c>
      <c r="I4850" s="1">
        <v>44659</v>
      </c>
      <c r="J4850" s="966" t="s">
        <v>21186</v>
      </c>
      <c r="K4850" t="s">
        <v>21187</v>
      </c>
      <c r="L4850" t="s">
        <v>21188</v>
      </c>
      <c r="M4850" t="s">
        <v>21186</v>
      </c>
      <c r="N4850" t="s">
        <v>21188</v>
      </c>
    </row>
    <row r="4851" spans="1:14" x14ac:dyDescent="0.25">
      <c r="A4851" s="3">
        <v>4848</v>
      </c>
      <c r="B4851" t="s">
        <v>3533</v>
      </c>
      <c r="C4851" t="s">
        <v>3533</v>
      </c>
      <c r="D4851" t="s">
        <v>3504</v>
      </c>
      <c r="E4851" t="s">
        <v>3534</v>
      </c>
      <c r="F4851" t="s">
        <v>3534</v>
      </c>
      <c r="G4851" s="1">
        <v>44294</v>
      </c>
      <c r="H4851" s="1">
        <v>44294</v>
      </c>
      <c r="I4851" s="1">
        <v>44659</v>
      </c>
      <c r="J4851" s="966" t="s">
        <v>21147</v>
      </c>
      <c r="K4851" t="s">
        <v>21148</v>
      </c>
      <c r="L4851" t="s">
        <v>21149</v>
      </c>
      <c r="M4851" t="s">
        <v>21147</v>
      </c>
      <c r="N4851" t="s">
        <v>21149</v>
      </c>
    </row>
    <row r="4852" spans="1:14" x14ac:dyDescent="0.25">
      <c r="A4852" s="3">
        <v>4849</v>
      </c>
      <c r="B4852" t="s">
        <v>3533</v>
      </c>
      <c r="C4852" t="s">
        <v>3533</v>
      </c>
      <c r="D4852" t="s">
        <v>3504</v>
      </c>
      <c r="E4852" t="s">
        <v>3534</v>
      </c>
      <c r="F4852" t="s">
        <v>3534</v>
      </c>
      <c r="G4852" s="1">
        <v>44294</v>
      </c>
      <c r="H4852" s="1">
        <v>44294</v>
      </c>
      <c r="I4852" s="1">
        <v>44659</v>
      </c>
      <c r="J4852" s="966" t="s">
        <v>21102</v>
      </c>
      <c r="K4852" t="s">
        <v>21103</v>
      </c>
      <c r="L4852" t="s">
        <v>21104</v>
      </c>
      <c r="M4852" t="s">
        <v>21102</v>
      </c>
      <c r="N4852" t="s">
        <v>21104</v>
      </c>
    </row>
    <row r="4853" spans="1:14" x14ac:dyDescent="0.25">
      <c r="A4853" s="3">
        <v>4850</v>
      </c>
      <c r="B4853" t="s">
        <v>3533</v>
      </c>
      <c r="C4853" t="s">
        <v>3533</v>
      </c>
      <c r="D4853" t="s">
        <v>3504</v>
      </c>
      <c r="E4853" t="s">
        <v>3534</v>
      </c>
      <c r="F4853" t="s">
        <v>3534</v>
      </c>
      <c r="G4853" s="1">
        <v>44294</v>
      </c>
      <c r="H4853" s="1">
        <v>44294</v>
      </c>
      <c r="I4853" s="1">
        <v>44659</v>
      </c>
      <c r="J4853" s="966" t="s">
        <v>21111</v>
      </c>
      <c r="K4853" t="s">
        <v>21112</v>
      </c>
      <c r="L4853" t="s">
        <v>21113</v>
      </c>
      <c r="M4853" t="s">
        <v>21111</v>
      </c>
      <c r="N4853" t="s">
        <v>21113</v>
      </c>
    </row>
    <row r="4854" spans="1:14" x14ac:dyDescent="0.25">
      <c r="A4854" s="3">
        <v>4851</v>
      </c>
      <c r="B4854" t="s">
        <v>3533</v>
      </c>
      <c r="C4854" t="s">
        <v>3533</v>
      </c>
      <c r="D4854" t="s">
        <v>3504</v>
      </c>
      <c r="E4854" t="s">
        <v>3534</v>
      </c>
      <c r="F4854" t="s">
        <v>3534</v>
      </c>
      <c r="G4854" s="1">
        <v>44294</v>
      </c>
      <c r="H4854" s="1">
        <v>44294</v>
      </c>
      <c r="I4854" s="1">
        <v>44659</v>
      </c>
      <c r="J4854" s="966" t="s">
        <v>21105</v>
      </c>
      <c r="K4854" t="s">
        <v>21106</v>
      </c>
      <c r="L4854" t="s">
        <v>21107</v>
      </c>
      <c r="M4854" t="s">
        <v>21105</v>
      </c>
      <c r="N4854" t="s">
        <v>21107</v>
      </c>
    </row>
    <row r="4855" spans="1:14" x14ac:dyDescent="0.25">
      <c r="A4855" s="3">
        <v>4852</v>
      </c>
      <c r="B4855" t="s">
        <v>3533</v>
      </c>
      <c r="C4855" t="s">
        <v>3533</v>
      </c>
      <c r="D4855" t="s">
        <v>3504</v>
      </c>
      <c r="E4855" t="s">
        <v>3534</v>
      </c>
      <c r="F4855" t="s">
        <v>3534</v>
      </c>
      <c r="G4855" s="1">
        <v>44294</v>
      </c>
      <c r="H4855" s="1">
        <v>44294</v>
      </c>
      <c r="I4855" s="1">
        <v>44659</v>
      </c>
      <c r="J4855" s="966" t="s">
        <v>21108</v>
      </c>
      <c r="K4855" t="s">
        <v>21109</v>
      </c>
      <c r="L4855" t="s">
        <v>21110</v>
      </c>
      <c r="M4855" t="s">
        <v>21108</v>
      </c>
      <c r="N4855" t="s">
        <v>21110</v>
      </c>
    </row>
    <row r="4856" spans="1:14" x14ac:dyDescent="0.25">
      <c r="A4856" s="3">
        <v>4853</v>
      </c>
      <c r="B4856" t="s">
        <v>3533</v>
      </c>
      <c r="C4856" t="s">
        <v>3533</v>
      </c>
      <c r="D4856" t="s">
        <v>3504</v>
      </c>
      <c r="E4856" t="s">
        <v>3534</v>
      </c>
      <c r="F4856" t="s">
        <v>3534</v>
      </c>
      <c r="G4856" s="1">
        <v>44294</v>
      </c>
      <c r="H4856" s="1">
        <v>44294</v>
      </c>
      <c r="I4856" s="1">
        <v>44659</v>
      </c>
      <c r="J4856" s="966" t="s">
        <v>21192</v>
      </c>
      <c r="K4856" t="s">
        <v>21193</v>
      </c>
      <c r="L4856" t="s">
        <v>21194</v>
      </c>
      <c r="M4856" t="s">
        <v>21192</v>
      </c>
      <c r="N4856" t="s">
        <v>21194</v>
      </c>
    </row>
    <row r="4857" spans="1:14" x14ac:dyDescent="0.25">
      <c r="A4857" s="3">
        <v>4854</v>
      </c>
      <c r="B4857" t="s">
        <v>3533</v>
      </c>
      <c r="C4857" t="s">
        <v>3533</v>
      </c>
      <c r="D4857" t="s">
        <v>3504</v>
      </c>
      <c r="E4857" t="s">
        <v>3534</v>
      </c>
      <c r="F4857" t="s">
        <v>3534</v>
      </c>
      <c r="G4857" s="1">
        <v>44294</v>
      </c>
      <c r="H4857" s="1">
        <v>44294</v>
      </c>
      <c r="I4857" s="1">
        <v>44659</v>
      </c>
      <c r="J4857" s="966" t="s">
        <v>21036</v>
      </c>
      <c r="K4857" t="s">
        <v>21037</v>
      </c>
      <c r="L4857" t="s">
        <v>21038</v>
      </c>
      <c r="M4857" t="s">
        <v>21036</v>
      </c>
      <c r="N4857" t="s">
        <v>21038</v>
      </c>
    </row>
    <row r="4858" spans="1:14" x14ac:dyDescent="0.25">
      <c r="A4858" s="3">
        <v>4855</v>
      </c>
      <c r="B4858" t="s">
        <v>3533</v>
      </c>
      <c r="C4858" t="s">
        <v>3533</v>
      </c>
      <c r="D4858" t="s">
        <v>3504</v>
      </c>
      <c r="E4858" t="s">
        <v>3534</v>
      </c>
      <c r="F4858" t="s">
        <v>3534</v>
      </c>
      <c r="G4858" s="1">
        <v>44294</v>
      </c>
      <c r="H4858" s="1">
        <v>44294</v>
      </c>
      <c r="I4858" s="1">
        <v>44659</v>
      </c>
      <c r="J4858" s="966" t="s">
        <v>21033</v>
      </c>
      <c r="K4858" t="s">
        <v>21034</v>
      </c>
      <c r="L4858" t="s">
        <v>21035</v>
      </c>
      <c r="M4858" t="s">
        <v>21033</v>
      </c>
      <c r="N4858" t="s">
        <v>21035</v>
      </c>
    </row>
    <row r="4859" spans="1:14" x14ac:dyDescent="0.25">
      <c r="A4859" s="3">
        <v>4856</v>
      </c>
      <c r="B4859" t="s">
        <v>3533</v>
      </c>
      <c r="C4859" t="s">
        <v>3533</v>
      </c>
      <c r="D4859" t="s">
        <v>3504</v>
      </c>
      <c r="E4859" t="s">
        <v>3534</v>
      </c>
      <c r="F4859" t="s">
        <v>3534</v>
      </c>
      <c r="G4859" s="1">
        <v>44294</v>
      </c>
      <c r="H4859" s="1">
        <v>44294</v>
      </c>
      <c r="I4859" s="1">
        <v>44659</v>
      </c>
      <c r="J4859" s="966" t="s">
        <v>21039</v>
      </c>
      <c r="K4859" t="s">
        <v>21040</v>
      </c>
      <c r="L4859" t="s">
        <v>21041</v>
      </c>
      <c r="M4859" t="s">
        <v>21039</v>
      </c>
      <c r="N4859" t="s">
        <v>21041</v>
      </c>
    </row>
    <row r="4860" spans="1:14" x14ac:dyDescent="0.25">
      <c r="A4860" s="3">
        <v>4857</v>
      </c>
      <c r="B4860" t="s">
        <v>3533</v>
      </c>
      <c r="C4860" t="s">
        <v>3533</v>
      </c>
      <c r="D4860" t="s">
        <v>3504</v>
      </c>
      <c r="E4860" t="s">
        <v>3534</v>
      </c>
      <c r="F4860" t="s">
        <v>3534</v>
      </c>
      <c r="G4860" s="1">
        <v>44294</v>
      </c>
      <c r="H4860" s="1">
        <v>44294</v>
      </c>
      <c r="I4860" s="1">
        <v>44659</v>
      </c>
      <c r="J4860" s="966" t="s">
        <v>21024</v>
      </c>
      <c r="K4860" t="s">
        <v>21025</v>
      </c>
      <c r="L4860" t="s">
        <v>21026</v>
      </c>
      <c r="M4860" t="s">
        <v>21024</v>
      </c>
      <c r="N4860" t="s">
        <v>21026</v>
      </c>
    </row>
    <row r="4861" spans="1:14" x14ac:dyDescent="0.25">
      <c r="A4861" s="3">
        <v>4858</v>
      </c>
      <c r="B4861" t="s">
        <v>3533</v>
      </c>
      <c r="C4861" t="s">
        <v>3533</v>
      </c>
      <c r="D4861" t="s">
        <v>3504</v>
      </c>
      <c r="E4861" t="s">
        <v>3534</v>
      </c>
      <c r="F4861" t="s">
        <v>3534</v>
      </c>
      <c r="G4861" s="1">
        <v>44294</v>
      </c>
      <c r="H4861" s="1">
        <v>44294</v>
      </c>
      <c r="I4861" s="1">
        <v>44659</v>
      </c>
      <c r="J4861" s="966" t="s">
        <v>21018</v>
      </c>
      <c r="K4861" t="s">
        <v>21019</v>
      </c>
      <c r="L4861" t="s">
        <v>21020</v>
      </c>
      <c r="M4861" t="s">
        <v>21018</v>
      </c>
      <c r="N4861" t="s">
        <v>21020</v>
      </c>
    </row>
    <row r="4862" spans="1:14" x14ac:dyDescent="0.25">
      <c r="A4862" s="3">
        <v>4859</v>
      </c>
      <c r="B4862" t="s">
        <v>3533</v>
      </c>
      <c r="C4862" t="s">
        <v>3533</v>
      </c>
      <c r="D4862" t="s">
        <v>3504</v>
      </c>
      <c r="E4862" t="s">
        <v>3534</v>
      </c>
      <c r="F4862" t="s">
        <v>3534</v>
      </c>
      <c r="G4862" s="1">
        <v>44294</v>
      </c>
      <c r="H4862" s="1">
        <v>44294</v>
      </c>
      <c r="I4862" s="1">
        <v>44659</v>
      </c>
      <c r="J4862" s="966" t="s">
        <v>21021</v>
      </c>
      <c r="K4862" t="s">
        <v>21022</v>
      </c>
      <c r="L4862" t="s">
        <v>21023</v>
      </c>
      <c r="M4862" t="s">
        <v>21021</v>
      </c>
      <c r="N4862" t="s">
        <v>21023</v>
      </c>
    </row>
    <row r="4863" spans="1:14" x14ac:dyDescent="0.25">
      <c r="A4863" s="3">
        <v>4860</v>
      </c>
      <c r="B4863" t="s">
        <v>3533</v>
      </c>
      <c r="C4863" t="s">
        <v>3533</v>
      </c>
      <c r="D4863" t="s">
        <v>3504</v>
      </c>
      <c r="E4863" t="s">
        <v>3534</v>
      </c>
      <c r="F4863" t="s">
        <v>3534</v>
      </c>
      <c r="G4863" s="1">
        <v>44294</v>
      </c>
      <c r="H4863" s="1">
        <v>44294</v>
      </c>
      <c r="I4863" s="1">
        <v>44659</v>
      </c>
      <c r="J4863" s="966" t="s">
        <v>21042</v>
      </c>
      <c r="K4863" t="s">
        <v>21043</v>
      </c>
      <c r="L4863" t="s">
        <v>21044</v>
      </c>
      <c r="M4863" t="s">
        <v>21042</v>
      </c>
      <c r="N4863" t="s">
        <v>21044</v>
      </c>
    </row>
    <row r="4864" spans="1:14" x14ac:dyDescent="0.25">
      <c r="A4864" s="3">
        <v>4861</v>
      </c>
      <c r="B4864" t="s">
        <v>3533</v>
      </c>
      <c r="C4864" t="s">
        <v>3533</v>
      </c>
      <c r="D4864" t="s">
        <v>3504</v>
      </c>
      <c r="E4864" t="s">
        <v>3534</v>
      </c>
      <c r="F4864" t="s">
        <v>3534</v>
      </c>
      <c r="G4864" s="1">
        <v>44294</v>
      </c>
      <c r="H4864" s="1">
        <v>44294</v>
      </c>
      <c r="I4864" s="1">
        <v>44659</v>
      </c>
      <c r="J4864" s="966" t="s">
        <v>21009</v>
      </c>
      <c r="K4864" t="s">
        <v>21010</v>
      </c>
      <c r="L4864" t="s">
        <v>21011</v>
      </c>
      <c r="M4864" t="s">
        <v>21009</v>
      </c>
      <c r="N4864" t="s">
        <v>21011</v>
      </c>
    </row>
    <row r="4865" spans="1:14" x14ac:dyDescent="0.25">
      <c r="A4865" s="3">
        <v>4862</v>
      </c>
      <c r="B4865" t="s">
        <v>3533</v>
      </c>
      <c r="C4865" t="s">
        <v>3533</v>
      </c>
      <c r="D4865" t="s">
        <v>3504</v>
      </c>
      <c r="E4865" t="s">
        <v>3534</v>
      </c>
      <c r="F4865" t="s">
        <v>3534</v>
      </c>
      <c r="G4865" s="1">
        <v>44294</v>
      </c>
      <c r="H4865" s="1">
        <v>44294</v>
      </c>
      <c r="I4865" s="1">
        <v>44659</v>
      </c>
      <c r="J4865" s="966" t="s">
        <v>21012</v>
      </c>
      <c r="K4865" t="s">
        <v>21013</v>
      </c>
      <c r="L4865" t="s">
        <v>21014</v>
      </c>
      <c r="M4865" t="s">
        <v>21012</v>
      </c>
      <c r="N4865" t="s">
        <v>21014</v>
      </c>
    </row>
    <row r="4866" spans="1:14" x14ac:dyDescent="0.25">
      <c r="A4866" s="3">
        <v>4863</v>
      </c>
      <c r="B4866" t="s">
        <v>3533</v>
      </c>
      <c r="C4866" t="s">
        <v>3533</v>
      </c>
      <c r="D4866" t="s">
        <v>3504</v>
      </c>
      <c r="E4866" t="s">
        <v>3534</v>
      </c>
      <c r="F4866" t="s">
        <v>3534</v>
      </c>
      <c r="G4866" s="1">
        <v>44294</v>
      </c>
      <c r="H4866" s="1">
        <v>44294</v>
      </c>
      <c r="I4866" s="1">
        <v>44659</v>
      </c>
      <c r="J4866" s="966" t="s">
        <v>20991</v>
      </c>
      <c r="K4866" t="s">
        <v>20992</v>
      </c>
      <c r="L4866" t="s">
        <v>20993</v>
      </c>
      <c r="M4866" t="s">
        <v>20991</v>
      </c>
      <c r="N4866" t="s">
        <v>20993</v>
      </c>
    </row>
    <row r="4867" spans="1:14" x14ac:dyDescent="0.25">
      <c r="A4867" s="3">
        <v>4864</v>
      </c>
      <c r="B4867" t="s">
        <v>3533</v>
      </c>
      <c r="C4867" t="s">
        <v>3533</v>
      </c>
      <c r="D4867" t="s">
        <v>3504</v>
      </c>
      <c r="E4867" t="s">
        <v>3534</v>
      </c>
      <c r="F4867" t="s">
        <v>3534</v>
      </c>
      <c r="G4867" s="1">
        <v>44294</v>
      </c>
      <c r="H4867" s="1">
        <v>44294</v>
      </c>
      <c r="I4867" s="1">
        <v>44659</v>
      </c>
      <c r="J4867" s="966" t="s">
        <v>20994</v>
      </c>
      <c r="K4867" t="s">
        <v>20995</v>
      </c>
      <c r="L4867" t="s">
        <v>20996</v>
      </c>
      <c r="M4867" t="s">
        <v>20994</v>
      </c>
      <c r="N4867" t="s">
        <v>20996</v>
      </c>
    </row>
    <row r="4868" spans="1:14" x14ac:dyDescent="0.25">
      <c r="A4868" s="3">
        <v>4865</v>
      </c>
      <c r="B4868" t="s">
        <v>3533</v>
      </c>
      <c r="C4868" t="s">
        <v>3533</v>
      </c>
      <c r="D4868" t="s">
        <v>3504</v>
      </c>
      <c r="E4868" t="s">
        <v>3534</v>
      </c>
      <c r="F4868" t="s">
        <v>3534</v>
      </c>
      <c r="G4868" s="1">
        <v>44294</v>
      </c>
      <c r="H4868" s="1">
        <v>44294</v>
      </c>
      <c r="I4868" s="1">
        <v>44659</v>
      </c>
      <c r="J4868" s="966" t="s">
        <v>21706</v>
      </c>
      <c r="K4868" t="s">
        <v>21707</v>
      </c>
      <c r="L4868" t="s">
        <v>21708</v>
      </c>
      <c r="M4868" t="s">
        <v>21706</v>
      </c>
      <c r="N4868" t="s">
        <v>21708</v>
      </c>
    </row>
    <row r="4869" spans="1:14" x14ac:dyDescent="0.25">
      <c r="A4869" s="3">
        <v>4866</v>
      </c>
      <c r="B4869" t="s">
        <v>3402</v>
      </c>
      <c r="C4869" t="s">
        <v>3403</v>
      </c>
      <c r="D4869" t="s">
        <v>3404</v>
      </c>
      <c r="E4869" t="s">
        <v>12</v>
      </c>
      <c r="F4869" t="s">
        <v>3405</v>
      </c>
      <c r="G4869" s="1">
        <v>44286</v>
      </c>
      <c r="H4869" s="1">
        <v>44287</v>
      </c>
      <c r="I4869" s="1">
        <v>44651</v>
      </c>
      <c r="J4869" s="966" t="s">
        <v>12263</v>
      </c>
      <c r="K4869" t="s">
        <v>12265</v>
      </c>
      <c r="L4869" t="s">
        <v>12264</v>
      </c>
      <c r="M4869" t="s">
        <v>12263</v>
      </c>
      <c r="N4869" t="s">
        <v>12264</v>
      </c>
    </row>
    <row r="4870" spans="1:14" x14ac:dyDescent="0.25">
      <c r="A4870" s="3">
        <v>4867</v>
      </c>
      <c r="B4870" t="s">
        <v>3402</v>
      </c>
      <c r="C4870" t="s">
        <v>3403</v>
      </c>
      <c r="D4870" t="s">
        <v>3404</v>
      </c>
      <c r="E4870" t="s">
        <v>12</v>
      </c>
      <c r="F4870" t="s">
        <v>3405</v>
      </c>
      <c r="G4870" s="1">
        <v>44286</v>
      </c>
      <c r="H4870" s="1">
        <v>44287</v>
      </c>
      <c r="I4870" s="1">
        <v>44651</v>
      </c>
      <c r="J4870" s="966" t="s">
        <v>12263</v>
      </c>
      <c r="K4870" t="s">
        <v>12265</v>
      </c>
      <c r="L4870" t="s">
        <v>12264</v>
      </c>
      <c r="M4870" t="s">
        <v>12263</v>
      </c>
      <c r="N4870" t="s">
        <v>12264</v>
      </c>
    </row>
    <row r="4871" spans="1:14" x14ac:dyDescent="0.25">
      <c r="A4871" s="3">
        <v>4868</v>
      </c>
      <c r="B4871" t="s">
        <v>3402</v>
      </c>
      <c r="C4871" t="s">
        <v>3403</v>
      </c>
      <c r="D4871" t="s">
        <v>3404</v>
      </c>
      <c r="E4871" t="s">
        <v>12</v>
      </c>
      <c r="F4871" t="s">
        <v>3419</v>
      </c>
      <c r="G4871" s="1">
        <v>44286</v>
      </c>
      <c r="H4871" s="1">
        <v>44287</v>
      </c>
      <c r="I4871" s="1">
        <v>44651</v>
      </c>
      <c r="J4871" s="966" t="s">
        <v>12267</v>
      </c>
      <c r="K4871" t="s">
        <v>12269</v>
      </c>
      <c r="L4871" t="s">
        <v>12268</v>
      </c>
      <c r="M4871" t="s">
        <v>12267</v>
      </c>
      <c r="N4871" t="s">
        <v>12268</v>
      </c>
    </row>
    <row r="4872" spans="1:14" x14ac:dyDescent="0.25">
      <c r="A4872" s="3">
        <v>4869</v>
      </c>
      <c r="B4872" t="s">
        <v>3402</v>
      </c>
      <c r="C4872" t="s">
        <v>3403</v>
      </c>
      <c r="D4872" t="s">
        <v>3404</v>
      </c>
      <c r="E4872" t="s">
        <v>12</v>
      </c>
      <c r="F4872" t="s">
        <v>3419</v>
      </c>
      <c r="G4872" s="1">
        <v>44286</v>
      </c>
      <c r="H4872" s="1">
        <v>44287</v>
      </c>
      <c r="I4872" s="1">
        <v>44651</v>
      </c>
      <c r="J4872" s="966" t="s">
        <v>12267</v>
      </c>
      <c r="K4872" t="s">
        <v>12269</v>
      </c>
      <c r="L4872" t="s">
        <v>12268</v>
      </c>
      <c r="M4872" t="s">
        <v>12267</v>
      </c>
      <c r="N4872" t="s">
        <v>12268</v>
      </c>
    </row>
    <row r="4873" spans="1:14" x14ac:dyDescent="0.25">
      <c r="A4873" s="3">
        <v>4870</v>
      </c>
      <c r="B4873" t="s">
        <v>3402</v>
      </c>
      <c r="C4873" t="s">
        <v>3403</v>
      </c>
      <c r="D4873" t="s">
        <v>3404</v>
      </c>
      <c r="E4873" t="s">
        <v>12</v>
      </c>
      <c r="F4873" t="s">
        <v>3223</v>
      </c>
      <c r="G4873" s="1">
        <v>44286</v>
      </c>
      <c r="H4873" s="1">
        <v>44287</v>
      </c>
      <c r="I4873" s="1">
        <v>44651</v>
      </c>
      <c r="J4873" s="966" t="s">
        <v>12275</v>
      </c>
      <c r="K4873" t="s">
        <v>12277</v>
      </c>
      <c r="L4873" t="s">
        <v>12276</v>
      </c>
      <c r="M4873" t="s">
        <v>12275</v>
      </c>
      <c r="N4873" t="s">
        <v>12276</v>
      </c>
    </row>
    <row r="4874" spans="1:14" x14ac:dyDescent="0.25">
      <c r="A4874" s="3">
        <v>4871</v>
      </c>
      <c r="B4874" t="s">
        <v>3402</v>
      </c>
      <c r="C4874" t="s">
        <v>3403</v>
      </c>
      <c r="D4874" t="s">
        <v>3404</v>
      </c>
      <c r="E4874" t="s">
        <v>12</v>
      </c>
      <c r="F4874" t="s">
        <v>3223</v>
      </c>
      <c r="G4874" s="1">
        <v>44286</v>
      </c>
      <c r="H4874" s="1">
        <v>44287</v>
      </c>
      <c r="I4874" s="1">
        <v>44651</v>
      </c>
      <c r="J4874" s="966" t="s">
        <v>12275</v>
      </c>
      <c r="K4874" t="s">
        <v>12277</v>
      </c>
      <c r="L4874" t="s">
        <v>12276</v>
      </c>
      <c r="M4874" t="s">
        <v>12275</v>
      </c>
      <c r="N4874" t="s">
        <v>12276</v>
      </c>
    </row>
    <row r="4875" spans="1:14" x14ac:dyDescent="0.25">
      <c r="A4875" s="3">
        <v>4872</v>
      </c>
      <c r="B4875" t="s">
        <v>3409</v>
      </c>
      <c r="C4875" t="s">
        <v>3410</v>
      </c>
      <c r="D4875" t="s">
        <v>3411</v>
      </c>
      <c r="E4875" t="s">
        <v>12</v>
      </c>
      <c r="F4875" t="s">
        <v>3138</v>
      </c>
      <c r="G4875" s="1">
        <v>44286</v>
      </c>
      <c r="H4875" s="1">
        <v>44287</v>
      </c>
      <c r="I4875" s="1">
        <v>44651</v>
      </c>
      <c r="J4875" s="966" t="s">
        <v>22259</v>
      </c>
      <c r="K4875" t="s">
        <v>12242</v>
      </c>
      <c r="L4875" t="s">
        <v>12241</v>
      </c>
      <c r="M4875" t="s">
        <v>22258</v>
      </c>
      <c r="N4875" t="s">
        <v>12241</v>
      </c>
    </row>
    <row r="4876" spans="1:14" x14ac:dyDescent="0.25">
      <c r="A4876" s="3">
        <v>4873</v>
      </c>
      <c r="B4876" t="s">
        <v>3409</v>
      </c>
      <c r="C4876" t="s">
        <v>3410</v>
      </c>
      <c r="D4876" t="s">
        <v>3411</v>
      </c>
      <c r="E4876" t="s">
        <v>12</v>
      </c>
      <c r="F4876" t="s">
        <v>3138</v>
      </c>
      <c r="G4876" s="1">
        <v>44286</v>
      </c>
      <c r="H4876" s="1">
        <v>44287</v>
      </c>
      <c r="I4876" s="1">
        <v>44651</v>
      </c>
      <c r="J4876" s="966" t="s">
        <v>22259</v>
      </c>
      <c r="K4876" t="s">
        <v>12242</v>
      </c>
      <c r="L4876" t="s">
        <v>12241</v>
      </c>
      <c r="M4876" t="s">
        <v>22259</v>
      </c>
      <c r="N4876" t="s">
        <v>12241</v>
      </c>
    </row>
    <row r="4877" spans="1:14" x14ac:dyDescent="0.25">
      <c r="A4877" s="3">
        <v>4874</v>
      </c>
      <c r="B4877" t="s">
        <v>3412</v>
      </c>
      <c r="C4877" t="s">
        <v>3413</v>
      </c>
      <c r="D4877" t="s">
        <v>3414</v>
      </c>
      <c r="E4877" t="s">
        <v>12</v>
      </c>
      <c r="F4877" t="s">
        <v>3171</v>
      </c>
      <c r="G4877" s="1">
        <v>44286</v>
      </c>
      <c r="H4877" s="1">
        <v>44287</v>
      </c>
      <c r="I4877" s="1">
        <v>44651</v>
      </c>
      <c r="J4877" s="966" t="s">
        <v>12245</v>
      </c>
      <c r="K4877" t="s">
        <v>12247</v>
      </c>
      <c r="L4877" t="s">
        <v>12246</v>
      </c>
      <c r="M4877" t="s">
        <v>22215</v>
      </c>
      <c r="N4877" t="s">
        <v>12246</v>
      </c>
    </row>
    <row r="4878" spans="1:14" x14ac:dyDescent="0.25">
      <c r="A4878" s="3">
        <v>4875</v>
      </c>
      <c r="B4878" t="s">
        <v>3412</v>
      </c>
      <c r="C4878" t="s">
        <v>3413</v>
      </c>
      <c r="D4878" t="s">
        <v>3414</v>
      </c>
      <c r="E4878" t="s">
        <v>12</v>
      </c>
      <c r="F4878" t="s">
        <v>3171</v>
      </c>
      <c r="G4878" s="1">
        <v>44286</v>
      </c>
      <c r="H4878" s="1">
        <v>44287</v>
      </c>
      <c r="I4878" s="1">
        <v>44651</v>
      </c>
      <c r="J4878" s="966" t="s">
        <v>12245</v>
      </c>
      <c r="K4878" t="s">
        <v>12247</v>
      </c>
      <c r="L4878" t="s">
        <v>12246</v>
      </c>
      <c r="M4878" t="s">
        <v>12245</v>
      </c>
      <c r="N4878" t="s">
        <v>12246</v>
      </c>
    </row>
    <row r="4879" spans="1:14" x14ac:dyDescent="0.25">
      <c r="A4879" s="3">
        <v>4876</v>
      </c>
      <c r="B4879" t="s">
        <v>3480</v>
      </c>
      <c r="C4879" t="s">
        <v>3481</v>
      </c>
      <c r="D4879" t="s">
        <v>3482</v>
      </c>
      <c r="E4879" t="s">
        <v>12</v>
      </c>
      <c r="F4879" t="s">
        <v>3483</v>
      </c>
      <c r="G4879" s="1">
        <v>44295</v>
      </c>
      <c r="H4879" s="1">
        <v>44299</v>
      </c>
      <c r="I4879" s="1">
        <v>45394</v>
      </c>
      <c r="J4879" s="966" t="s">
        <v>11480</v>
      </c>
      <c r="K4879" t="s">
        <v>11482</v>
      </c>
      <c r="L4879" t="s">
        <v>11481</v>
      </c>
      <c r="M4879" t="s">
        <v>11480</v>
      </c>
      <c r="N4879" t="s">
        <v>11481</v>
      </c>
    </row>
    <row r="4880" spans="1:14" x14ac:dyDescent="0.25">
      <c r="A4880" s="3">
        <v>4877</v>
      </c>
      <c r="B4880" t="s">
        <v>3309</v>
      </c>
      <c r="C4880" t="s">
        <v>3310</v>
      </c>
      <c r="D4880" t="s">
        <v>3311</v>
      </c>
      <c r="E4880" t="s">
        <v>12</v>
      </c>
      <c r="F4880" t="s">
        <v>3312</v>
      </c>
      <c r="G4880" s="1">
        <v>44285</v>
      </c>
      <c r="H4880" s="1">
        <v>44304</v>
      </c>
      <c r="I4880" s="1">
        <v>45399</v>
      </c>
      <c r="J4880" s="966" t="s">
        <v>11264</v>
      </c>
      <c r="K4880" t="s">
        <v>11266</v>
      </c>
      <c r="L4880" t="s">
        <v>11265</v>
      </c>
      <c r="M4880" t="s">
        <v>11264</v>
      </c>
      <c r="N4880" t="s">
        <v>11265</v>
      </c>
    </row>
    <row r="4881" spans="1:14" x14ac:dyDescent="0.25">
      <c r="A4881" s="3">
        <v>4878</v>
      </c>
      <c r="B4881" t="s">
        <v>3488</v>
      </c>
      <c r="C4881" t="s">
        <v>3489</v>
      </c>
      <c r="D4881" t="s">
        <v>3490</v>
      </c>
      <c r="E4881" t="s">
        <v>12</v>
      </c>
      <c r="F4881" t="s">
        <v>3491</v>
      </c>
      <c r="G4881" s="1">
        <v>44295</v>
      </c>
      <c r="H4881" s="1">
        <v>44304</v>
      </c>
      <c r="I4881" s="1">
        <v>45399</v>
      </c>
      <c r="J4881" s="966" t="s">
        <v>11496</v>
      </c>
      <c r="K4881" t="s">
        <v>11498</v>
      </c>
      <c r="L4881" t="s">
        <v>11497</v>
      </c>
      <c r="M4881" t="s">
        <v>11496</v>
      </c>
      <c r="N4881" t="s">
        <v>11497</v>
      </c>
    </row>
    <row r="4882" spans="1:14" x14ac:dyDescent="0.25">
      <c r="A4882" s="3">
        <v>4879</v>
      </c>
      <c r="B4882" t="s">
        <v>3342</v>
      </c>
      <c r="C4882" t="s">
        <v>3343</v>
      </c>
      <c r="D4882" t="s">
        <v>3176</v>
      </c>
      <c r="E4882" t="s">
        <v>12</v>
      </c>
      <c r="F4882" t="s">
        <v>3345</v>
      </c>
      <c r="G4882" s="1">
        <v>44293</v>
      </c>
      <c r="H4882" s="1">
        <v>44294</v>
      </c>
      <c r="I4882" s="1">
        <v>45389</v>
      </c>
      <c r="J4882" s="966" t="s">
        <v>7292</v>
      </c>
      <c r="K4882" t="s">
        <v>7294</v>
      </c>
      <c r="L4882" t="s">
        <v>7293</v>
      </c>
      <c r="M4882" t="s">
        <v>7292</v>
      </c>
      <c r="N4882" t="s">
        <v>7293</v>
      </c>
    </row>
    <row r="4883" spans="1:14" x14ac:dyDescent="0.25">
      <c r="A4883" s="3">
        <v>4880</v>
      </c>
      <c r="B4883" t="s">
        <v>3342</v>
      </c>
      <c r="C4883" t="s">
        <v>3343</v>
      </c>
      <c r="D4883" t="s">
        <v>3176</v>
      </c>
      <c r="E4883" t="s">
        <v>12</v>
      </c>
      <c r="F4883" t="s">
        <v>3345</v>
      </c>
      <c r="G4883" s="1">
        <v>44293</v>
      </c>
      <c r="H4883" s="1">
        <v>44294</v>
      </c>
      <c r="I4883" s="1">
        <v>45389</v>
      </c>
      <c r="J4883" s="966" t="s">
        <v>7300</v>
      </c>
      <c r="K4883" t="s">
        <v>7302</v>
      </c>
      <c r="L4883" t="s">
        <v>7301</v>
      </c>
      <c r="M4883" t="s">
        <v>7300</v>
      </c>
      <c r="N4883" t="s">
        <v>7301</v>
      </c>
    </row>
    <row r="4884" spans="1:14" x14ac:dyDescent="0.25">
      <c r="A4884" s="3">
        <v>4881</v>
      </c>
      <c r="B4884" t="s">
        <v>3342</v>
      </c>
      <c r="C4884" t="s">
        <v>3343</v>
      </c>
      <c r="D4884" t="s">
        <v>3176</v>
      </c>
      <c r="E4884" t="s">
        <v>12</v>
      </c>
      <c r="F4884" t="s">
        <v>3345</v>
      </c>
      <c r="G4884" s="1">
        <v>44293</v>
      </c>
      <c r="H4884" s="1">
        <v>44294</v>
      </c>
      <c r="I4884" s="1">
        <v>45389</v>
      </c>
      <c r="J4884" s="966" t="s">
        <v>7306</v>
      </c>
      <c r="K4884" t="s">
        <v>7308</v>
      </c>
      <c r="L4884" t="s">
        <v>7307</v>
      </c>
      <c r="M4884" t="s">
        <v>7306</v>
      </c>
      <c r="N4884" t="s">
        <v>7307</v>
      </c>
    </row>
    <row r="4885" spans="1:14" x14ac:dyDescent="0.25">
      <c r="A4885" s="3">
        <v>4882</v>
      </c>
      <c r="B4885" t="s">
        <v>3342</v>
      </c>
      <c r="C4885" t="s">
        <v>3343</v>
      </c>
      <c r="D4885" t="s">
        <v>3176</v>
      </c>
      <c r="E4885" t="s">
        <v>12</v>
      </c>
      <c r="F4885" t="s">
        <v>3471</v>
      </c>
      <c r="G4885" s="1">
        <v>44302</v>
      </c>
      <c r="H4885" s="1">
        <v>44303</v>
      </c>
      <c r="I4885" s="1">
        <v>45398</v>
      </c>
      <c r="J4885" s="966" t="s">
        <v>7312</v>
      </c>
      <c r="K4885" t="s">
        <v>7314</v>
      </c>
      <c r="L4885" t="s">
        <v>7313</v>
      </c>
      <c r="M4885" t="s">
        <v>7312</v>
      </c>
      <c r="N4885" t="s">
        <v>7313</v>
      </c>
    </row>
    <row r="4886" spans="1:14" x14ac:dyDescent="0.25">
      <c r="A4886" s="3">
        <v>4883</v>
      </c>
      <c r="B4886" t="s">
        <v>3342</v>
      </c>
      <c r="C4886" t="s">
        <v>3343</v>
      </c>
      <c r="D4886" t="s">
        <v>3176</v>
      </c>
      <c r="E4886" t="s">
        <v>12</v>
      </c>
      <c r="F4886" t="s">
        <v>3471</v>
      </c>
      <c r="G4886" s="1">
        <v>44302</v>
      </c>
      <c r="H4886" s="1">
        <v>44303</v>
      </c>
      <c r="I4886" s="1">
        <v>45398</v>
      </c>
      <c r="J4886" s="966" t="s">
        <v>7320</v>
      </c>
      <c r="K4886" t="s">
        <v>7322</v>
      </c>
      <c r="L4886" t="s">
        <v>7321</v>
      </c>
      <c r="M4886" t="s">
        <v>7320</v>
      </c>
      <c r="N4886" t="s">
        <v>7321</v>
      </c>
    </row>
    <row r="4887" spans="1:14" x14ac:dyDescent="0.25">
      <c r="A4887" s="3">
        <v>4884</v>
      </c>
      <c r="B4887" t="s">
        <v>3342</v>
      </c>
      <c r="C4887" t="s">
        <v>3343</v>
      </c>
      <c r="D4887" t="s">
        <v>3176</v>
      </c>
      <c r="E4887" t="s">
        <v>12</v>
      </c>
      <c r="F4887" t="s">
        <v>3471</v>
      </c>
      <c r="G4887" s="1">
        <v>44302</v>
      </c>
      <c r="H4887" s="1">
        <v>44303</v>
      </c>
      <c r="I4887" s="1">
        <v>45398</v>
      </c>
      <c r="J4887" s="966" t="s">
        <v>7326</v>
      </c>
      <c r="K4887" t="s">
        <v>7328</v>
      </c>
      <c r="L4887" t="s">
        <v>7327</v>
      </c>
      <c r="M4887" t="s">
        <v>7326</v>
      </c>
      <c r="N4887" t="s">
        <v>7327</v>
      </c>
    </row>
    <row r="4888" spans="1:14" x14ac:dyDescent="0.25">
      <c r="A4888" s="3">
        <v>4885</v>
      </c>
      <c r="B4888" t="s">
        <v>3342</v>
      </c>
      <c r="C4888" t="s">
        <v>3343</v>
      </c>
      <c r="D4888" t="s">
        <v>3176</v>
      </c>
      <c r="E4888" t="s">
        <v>12</v>
      </c>
      <c r="F4888" t="s">
        <v>3344</v>
      </c>
      <c r="G4888" s="1">
        <v>44287</v>
      </c>
      <c r="H4888" s="1">
        <v>44288</v>
      </c>
      <c r="I4888" s="1">
        <v>45383</v>
      </c>
      <c r="J4888" s="966" t="s">
        <v>7269</v>
      </c>
      <c r="K4888" t="s">
        <v>7271</v>
      </c>
      <c r="L4888" t="s">
        <v>7270</v>
      </c>
      <c r="M4888" t="s">
        <v>7269</v>
      </c>
      <c r="N4888" t="s">
        <v>7270</v>
      </c>
    </row>
    <row r="4889" spans="1:14" x14ac:dyDescent="0.25">
      <c r="A4889" s="3">
        <v>4886</v>
      </c>
      <c r="B4889" t="s">
        <v>3342</v>
      </c>
      <c r="C4889" t="s">
        <v>3343</v>
      </c>
      <c r="D4889" t="s">
        <v>3176</v>
      </c>
      <c r="E4889" t="s">
        <v>12</v>
      </c>
      <c r="F4889" t="s">
        <v>3344</v>
      </c>
      <c r="G4889" s="1">
        <v>44287</v>
      </c>
      <c r="H4889" s="1">
        <v>44288</v>
      </c>
      <c r="I4889" s="1">
        <v>45383</v>
      </c>
      <c r="J4889" s="966" t="s">
        <v>7280</v>
      </c>
      <c r="K4889" t="s">
        <v>7282</v>
      </c>
      <c r="L4889" t="s">
        <v>7281</v>
      </c>
      <c r="M4889" t="s">
        <v>7280</v>
      </c>
      <c r="N4889" t="s">
        <v>7281</v>
      </c>
    </row>
    <row r="4890" spans="1:14" x14ac:dyDescent="0.25">
      <c r="A4890" s="3">
        <v>4887</v>
      </c>
      <c r="B4890" t="s">
        <v>3342</v>
      </c>
      <c r="C4890" t="s">
        <v>3343</v>
      </c>
      <c r="D4890" t="s">
        <v>3176</v>
      </c>
      <c r="E4890" t="s">
        <v>12</v>
      </c>
      <c r="F4890" t="s">
        <v>3344</v>
      </c>
      <c r="G4890" s="1">
        <v>44287</v>
      </c>
      <c r="H4890" s="1">
        <v>44288</v>
      </c>
      <c r="I4890" s="1">
        <v>45383</v>
      </c>
      <c r="J4890" s="966" t="s">
        <v>7286</v>
      </c>
      <c r="K4890" t="s">
        <v>7288</v>
      </c>
      <c r="L4890" t="s">
        <v>7287</v>
      </c>
      <c r="M4890" t="s">
        <v>7286</v>
      </c>
      <c r="N4890" t="s">
        <v>7287</v>
      </c>
    </row>
    <row r="4891" spans="1:14" x14ac:dyDescent="0.25">
      <c r="A4891" s="3">
        <v>4888</v>
      </c>
      <c r="B4891" t="s">
        <v>3406</v>
      </c>
      <c r="C4891" t="s">
        <v>3407</v>
      </c>
      <c r="D4891" t="s">
        <v>3408</v>
      </c>
      <c r="E4891" t="s">
        <v>12</v>
      </c>
      <c r="F4891" t="s">
        <v>3126</v>
      </c>
      <c r="G4891" s="1">
        <v>44286</v>
      </c>
      <c r="H4891" s="1">
        <v>44287</v>
      </c>
      <c r="I4891" s="1">
        <v>44651</v>
      </c>
      <c r="J4891" s="966" t="s">
        <v>22255</v>
      </c>
      <c r="K4891" t="s">
        <v>12255</v>
      </c>
      <c r="L4891" t="s">
        <v>22256</v>
      </c>
      <c r="M4891" t="s">
        <v>22255</v>
      </c>
      <c r="N4891" t="s">
        <v>22256</v>
      </c>
    </row>
    <row r="4892" spans="1:14" x14ac:dyDescent="0.25">
      <c r="A4892" s="3">
        <v>4889</v>
      </c>
      <c r="B4892" t="s">
        <v>3406</v>
      </c>
      <c r="C4892" t="s">
        <v>3407</v>
      </c>
      <c r="D4892" t="s">
        <v>3408</v>
      </c>
      <c r="E4892" t="s">
        <v>12</v>
      </c>
      <c r="F4892" t="s">
        <v>3126</v>
      </c>
      <c r="G4892" s="1">
        <v>44286</v>
      </c>
      <c r="H4892" s="1">
        <v>44287</v>
      </c>
      <c r="I4892" s="1">
        <v>44651</v>
      </c>
      <c r="J4892" s="966" t="s">
        <v>22255</v>
      </c>
      <c r="K4892" t="s">
        <v>12255</v>
      </c>
      <c r="L4892" t="s">
        <v>22256</v>
      </c>
      <c r="M4892" t="s">
        <v>22255</v>
      </c>
      <c r="N4892" t="s">
        <v>22256</v>
      </c>
    </row>
    <row r="4893" spans="1:14" x14ac:dyDescent="0.25">
      <c r="A4893" s="3">
        <v>4890</v>
      </c>
      <c r="B4893" t="s">
        <v>3505</v>
      </c>
      <c r="C4893" t="s">
        <v>3506</v>
      </c>
      <c r="D4893" t="s">
        <v>3507</v>
      </c>
      <c r="E4893" t="s">
        <v>12</v>
      </c>
      <c r="F4893" t="s">
        <v>3508</v>
      </c>
      <c r="G4893" s="1">
        <v>44227</v>
      </c>
      <c r="H4893" s="1">
        <v>44228</v>
      </c>
      <c r="I4893" s="1">
        <v>44957</v>
      </c>
      <c r="J4893" s="966" t="s">
        <v>6028</v>
      </c>
      <c r="K4893" t="s">
        <v>6030</v>
      </c>
      <c r="L4893" t="s">
        <v>6029</v>
      </c>
      <c r="M4893" t="s">
        <v>6028</v>
      </c>
      <c r="N4893" t="s">
        <v>6029</v>
      </c>
    </row>
    <row r="4894" spans="1:14" x14ac:dyDescent="0.25">
      <c r="A4894" s="3">
        <v>4891</v>
      </c>
      <c r="B4894" t="s">
        <v>3505</v>
      </c>
      <c r="C4894" t="s">
        <v>3506</v>
      </c>
      <c r="D4894" t="s">
        <v>3507</v>
      </c>
      <c r="E4894" t="s">
        <v>12</v>
      </c>
      <c r="F4894" t="s">
        <v>3508</v>
      </c>
      <c r="G4894" s="1">
        <v>44227</v>
      </c>
      <c r="H4894" s="1">
        <v>44228</v>
      </c>
      <c r="I4894" s="1">
        <v>44957</v>
      </c>
      <c r="J4894" s="966" t="s">
        <v>6028</v>
      </c>
      <c r="K4894" t="s">
        <v>6030</v>
      </c>
      <c r="L4894" t="s">
        <v>6029</v>
      </c>
      <c r="M4894" t="s">
        <v>6028</v>
      </c>
      <c r="N4894" t="s">
        <v>6029</v>
      </c>
    </row>
    <row r="4895" spans="1:14" x14ac:dyDescent="0.25">
      <c r="A4895" s="3">
        <v>4892</v>
      </c>
      <c r="B4895" t="s">
        <v>3505</v>
      </c>
      <c r="C4895" t="s">
        <v>3506</v>
      </c>
      <c r="D4895" t="s">
        <v>3507</v>
      </c>
      <c r="E4895" t="s">
        <v>12</v>
      </c>
      <c r="F4895" t="s">
        <v>3508</v>
      </c>
      <c r="G4895" s="1">
        <v>44227</v>
      </c>
      <c r="H4895" s="1">
        <v>44228</v>
      </c>
      <c r="I4895" s="1">
        <v>44957</v>
      </c>
      <c r="J4895" s="966" t="s">
        <v>6037</v>
      </c>
      <c r="K4895" t="s">
        <v>6039</v>
      </c>
      <c r="L4895" t="s">
        <v>6038</v>
      </c>
      <c r="M4895" t="s">
        <v>6037</v>
      </c>
      <c r="N4895" t="s">
        <v>6038</v>
      </c>
    </row>
    <row r="4896" spans="1:14" x14ac:dyDescent="0.25">
      <c r="A4896" s="3">
        <v>4893</v>
      </c>
      <c r="B4896" t="s">
        <v>3505</v>
      </c>
      <c r="C4896" t="s">
        <v>3506</v>
      </c>
      <c r="D4896" t="s">
        <v>3507</v>
      </c>
      <c r="E4896" t="s">
        <v>12</v>
      </c>
      <c r="F4896" t="s">
        <v>3508</v>
      </c>
      <c r="G4896" s="1">
        <v>44227</v>
      </c>
      <c r="H4896" s="1">
        <v>44228</v>
      </c>
      <c r="I4896" s="1">
        <v>44957</v>
      </c>
      <c r="J4896" s="966" t="s">
        <v>6037</v>
      </c>
      <c r="K4896" t="s">
        <v>6039</v>
      </c>
      <c r="L4896" t="s">
        <v>6038</v>
      </c>
      <c r="M4896" t="s">
        <v>6037</v>
      </c>
      <c r="N4896" t="s">
        <v>6038</v>
      </c>
    </row>
    <row r="4897" spans="1:14" x14ac:dyDescent="0.25">
      <c r="A4897" s="3">
        <v>4894</v>
      </c>
      <c r="B4897" t="s">
        <v>3505</v>
      </c>
      <c r="C4897" t="s">
        <v>3506</v>
      </c>
      <c r="D4897" t="s">
        <v>3507</v>
      </c>
      <c r="E4897" t="s">
        <v>12</v>
      </c>
      <c r="F4897" t="s">
        <v>3508</v>
      </c>
      <c r="G4897" s="1">
        <v>44227</v>
      </c>
      <c r="H4897" s="1">
        <v>44228</v>
      </c>
      <c r="I4897" s="1">
        <v>44957</v>
      </c>
      <c r="J4897" s="966" t="s">
        <v>6041</v>
      </c>
      <c r="K4897" t="s">
        <v>6043</v>
      </c>
      <c r="L4897" t="s">
        <v>6042</v>
      </c>
      <c r="M4897" t="s">
        <v>6041</v>
      </c>
      <c r="N4897" t="s">
        <v>6042</v>
      </c>
    </row>
    <row r="4898" spans="1:14" x14ac:dyDescent="0.25">
      <c r="A4898" s="3">
        <v>4895</v>
      </c>
      <c r="B4898" t="s">
        <v>3505</v>
      </c>
      <c r="C4898" t="s">
        <v>3506</v>
      </c>
      <c r="D4898" t="s">
        <v>3507</v>
      </c>
      <c r="E4898" t="s">
        <v>12</v>
      </c>
      <c r="F4898" t="s">
        <v>3508</v>
      </c>
      <c r="G4898" s="1">
        <v>44227</v>
      </c>
      <c r="H4898" s="1">
        <v>44228</v>
      </c>
      <c r="I4898" s="1">
        <v>44957</v>
      </c>
      <c r="J4898" s="966" t="s">
        <v>6044</v>
      </c>
      <c r="K4898" t="s">
        <v>6046</v>
      </c>
      <c r="L4898" t="s">
        <v>6045</v>
      </c>
      <c r="M4898" t="s">
        <v>6044</v>
      </c>
      <c r="N4898" t="s">
        <v>6045</v>
      </c>
    </row>
    <row r="4899" spans="1:14" x14ac:dyDescent="0.25">
      <c r="A4899" s="3">
        <v>4896</v>
      </c>
      <c r="B4899" t="s">
        <v>3505</v>
      </c>
      <c r="C4899" t="s">
        <v>3506</v>
      </c>
      <c r="D4899" t="s">
        <v>3507</v>
      </c>
      <c r="E4899" t="s">
        <v>12</v>
      </c>
      <c r="F4899" t="s">
        <v>3508</v>
      </c>
      <c r="G4899" s="1">
        <v>44227</v>
      </c>
      <c r="H4899" s="1">
        <v>44228</v>
      </c>
      <c r="I4899" s="1">
        <v>44957</v>
      </c>
      <c r="J4899" s="966" t="s">
        <v>6044</v>
      </c>
      <c r="K4899" t="s">
        <v>6046</v>
      </c>
      <c r="L4899" t="s">
        <v>6045</v>
      </c>
      <c r="M4899" t="s">
        <v>6044</v>
      </c>
      <c r="N4899" t="s">
        <v>6045</v>
      </c>
    </row>
    <row r="4900" spans="1:14" x14ac:dyDescent="0.25">
      <c r="A4900" s="3">
        <v>4897</v>
      </c>
      <c r="B4900" t="s">
        <v>3505</v>
      </c>
      <c r="C4900" t="s">
        <v>3506</v>
      </c>
      <c r="D4900" t="s">
        <v>3507</v>
      </c>
      <c r="E4900" t="s">
        <v>12</v>
      </c>
      <c r="F4900" t="s">
        <v>3508</v>
      </c>
      <c r="G4900" s="1">
        <v>44227</v>
      </c>
      <c r="H4900" s="1">
        <v>44228</v>
      </c>
      <c r="I4900" s="1">
        <v>44957</v>
      </c>
      <c r="J4900" s="966" t="s">
        <v>6047</v>
      </c>
      <c r="K4900" t="s">
        <v>6049</v>
      </c>
      <c r="L4900" t="s">
        <v>6048</v>
      </c>
      <c r="M4900" t="s">
        <v>6047</v>
      </c>
      <c r="N4900" t="s">
        <v>6048</v>
      </c>
    </row>
    <row r="4901" spans="1:14" x14ac:dyDescent="0.25">
      <c r="A4901" s="3">
        <v>4898</v>
      </c>
      <c r="B4901" t="s">
        <v>3505</v>
      </c>
      <c r="C4901" t="s">
        <v>3506</v>
      </c>
      <c r="D4901" t="s">
        <v>3507</v>
      </c>
      <c r="E4901" t="s">
        <v>12</v>
      </c>
      <c r="F4901" t="s">
        <v>3508</v>
      </c>
      <c r="G4901" s="1">
        <v>44227</v>
      </c>
      <c r="H4901" s="1">
        <v>44228</v>
      </c>
      <c r="I4901" s="1">
        <v>44957</v>
      </c>
      <c r="J4901" s="966" t="s">
        <v>6047</v>
      </c>
      <c r="K4901" t="s">
        <v>6049</v>
      </c>
      <c r="L4901" t="s">
        <v>6048</v>
      </c>
      <c r="M4901" t="s">
        <v>6047</v>
      </c>
      <c r="N4901" t="s">
        <v>6048</v>
      </c>
    </row>
    <row r="4902" spans="1:14" x14ac:dyDescent="0.25">
      <c r="A4902" s="3">
        <v>4899</v>
      </c>
      <c r="B4902" t="s">
        <v>3505</v>
      </c>
      <c r="C4902" t="s">
        <v>3506</v>
      </c>
      <c r="D4902" t="s">
        <v>3507</v>
      </c>
      <c r="E4902" t="s">
        <v>12</v>
      </c>
      <c r="F4902" t="s">
        <v>3508</v>
      </c>
      <c r="G4902" s="1">
        <v>44227</v>
      </c>
      <c r="H4902" s="1">
        <v>44228</v>
      </c>
      <c r="I4902" s="1">
        <v>44957</v>
      </c>
      <c r="J4902" s="966" t="s">
        <v>6050</v>
      </c>
      <c r="K4902" t="s">
        <v>6052</v>
      </c>
      <c r="L4902" t="s">
        <v>6051</v>
      </c>
      <c r="M4902" t="s">
        <v>6050</v>
      </c>
      <c r="N4902" t="s">
        <v>6051</v>
      </c>
    </row>
    <row r="4903" spans="1:14" x14ac:dyDescent="0.25">
      <c r="A4903" s="3">
        <v>4900</v>
      </c>
      <c r="B4903" t="s">
        <v>3505</v>
      </c>
      <c r="C4903" t="s">
        <v>3506</v>
      </c>
      <c r="D4903" t="s">
        <v>3507</v>
      </c>
      <c r="E4903" t="s">
        <v>12</v>
      </c>
      <c r="F4903" t="s">
        <v>3508</v>
      </c>
      <c r="G4903" s="1">
        <v>44227</v>
      </c>
      <c r="H4903" s="1">
        <v>44228</v>
      </c>
      <c r="I4903" s="1">
        <v>44957</v>
      </c>
      <c r="J4903" s="966" t="s">
        <v>6050</v>
      </c>
      <c r="K4903" t="s">
        <v>6052</v>
      </c>
      <c r="L4903" t="s">
        <v>6051</v>
      </c>
      <c r="M4903" t="s">
        <v>6050</v>
      </c>
      <c r="N4903" t="s">
        <v>6051</v>
      </c>
    </row>
    <row r="4904" spans="1:14" x14ac:dyDescent="0.25">
      <c r="A4904" s="3">
        <v>4901</v>
      </c>
      <c r="B4904" t="s">
        <v>3505</v>
      </c>
      <c r="C4904" t="s">
        <v>3506</v>
      </c>
      <c r="D4904" t="s">
        <v>3507</v>
      </c>
      <c r="E4904" t="s">
        <v>12</v>
      </c>
      <c r="F4904" t="s">
        <v>3508</v>
      </c>
      <c r="G4904" s="1">
        <v>44227</v>
      </c>
      <c r="H4904" s="1">
        <v>44228</v>
      </c>
      <c r="I4904" s="1">
        <v>44957</v>
      </c>
      <c r="J4904" s="966" t="s">
        <v>6053</v>
      </c>
      <c r="K4904" t="s">
        <v>6055</v>
      </c>
      <c r="L4904" t="s">
        <v>6054</v>
      </c>
      <c r="M4904" t="s">
        <v>6053</v>
      </c>
      <c r="N4904" t="s">
        <v>6054</v>
      </c>
    </row>
    <row r="4905" spans="1:14" x14ac:dyDescent="0.25">
      <c r="A4905" s="3">
        <v>4902</v>
      </c>
      <c r="B4905" t="s">
        <v>3505</v>
      </c>
      <c r="C4905" t="s">
        <v>3506</v>
      </c>
      <c r="D4905" t="s">
        <v>3507</v>
      </c>
      <c r="E4905" t="s">
        <v>12</v>
      </c>
      <c r="F4905" t="s">
        <v>3508</v>
      </c>
      <c r="G4905" s="1">
        <v>44227</v>
      </c>
      <c r="H4905" s="1">
        <v>44228</v>
      </c>
      <c r="I4905" s="1">
        <v>44957</v>
      </c>
      <c r="J4905" s="966" t="s">
        <v>6053</v>
      </c>
      <c r="K4905" t="s">
        <v>6055</v>
      </c>
      <c r="L4905" t="s">
        <v>6054</v>
      </c>
      <c r="M4905" t="s">
        <v>6053</v>
      </c>
      <c r="N4905" t="s">
        <v>6054</v>
      </c>
    </row>
    <row r="4906" spans="1:14" x14ac:dyDescent="0.25">
      <c r="A4906" s="3">
        <v>4903</v>
      </c>
      <c r="B4906" t="s">
        <v>3505</v>
      </c>
      <c r="C4906" t="s">
        <v>3506</v>
      </c>
      <c r="D4906" t="s">
        <v>3507</v>
      </c>
      <c r="E4906" t="s">
        <v>12</v>
      </c>
      <c r="F4906" t="s">
        <v>3508</v>
      </c>
      <c r="G4906" s="1">
        <v>44227</v>
      </c>
      <c r="H4906" s="1">
        <v>44228</v>
      </c>
      <c r="I4906" s="1">
        <v>44957</v>
      </c>
      <c r="J4906" s="966" t="s">
        <v>6056</v>
      </c>
      <c r="K4906" t="s">
        <v>6058</v>
      </c>
      <c r="L4906" t="s">
        <v>6057</v>
      </c>
      <c r="M4906" t="s">
        <v>6056</v>
      </c>
      <c r="N4906" t="s">
        <v>6057</v>
      </c>
    </row>
    <row r="4907" spans="1:14" x14ac:dyDescent="0.25">
      <c r="A4907" s="3">
        <v>4904</v>
      </c>
      <c r="B4907" t="s">
        <v>3505</v>
      </c>
      <c r="C4907" t="s">
        <v>3506</v>
      </c>
      <c r="D4907" t="s">
        <v>3507</v>
      </c>
      <c r="E4907" t="s">
        <v>12</v>
      </c>
      <c r="F4907" t="s">
        <v>3508</v>
      </c>
      <c r="G4907" s="1">
        <v>44227</v>
      </c>
      <c r="H4907" s="1">
        <v>44228</v>
      </c>
      <c r="I4907" s="1">
        <v>44957</v>
      </c>
      <c r="J4907" s="966" t="s">
        <v>6056</v>
      </c>
      <c r="K4907" t="s">
        <v>6058</v>
      </c>
      <c r="L4907" t="s">
        <v>6057</v>
      </c>
      <c r="M4907" t="s">
        <v>6056</v>
      </c>
      <c r="N4907" t="s">
        <v>6057</v>
      </c>
    </row>
    <row r="4908" spans="1:14" x14ac:dyDescent="0.25">
      <c r="A4908" s="3">
        <v>4905</v>
      </c>
      <c r="B4908" t="s">
        <v>3505</v>
      </c>
      <c r="C4908" t="s">
        <v>3506</v>
      </c>
      <c r="D4908" t="s">
        <v>3507</v>
      </c>
      <c r="E4908" t="s">
        <v>12</v>
      </c>
      <c r="F4908" t="s">
        <v>3508</v>
      </c>
      <c r="G4908" s="1">
        <v>44227</v>
      </c>
      <c r="H4908" s="1">
        <v>44228</v>
      </c>
      <c r="I4908" s="1">
        <v>44957</v>
      </c>
      <c r="J4908" s="966" t="s">
        <v>6059</v>
      </c>
      <c r="K4908" t="s">
        <v>6061</v>
      </c>
      <c r="L4908" t="s">
        <v>6060</v>
      </c>
      <c r="M4908" t="s">
        <v>6059</v>
      </c>
      <c r="N4908" t="s">
        <v>6060</v>
      </c>
    </row>
    <row r="4909" spans="1:14" x14ac:dyDescent="0.25">
      <c r="A4909" s="3">
        <v>4906</v>
      </c>
      <c r="B4909" t="s">
        <v>3505</v>
      </c>
      <c r="C4909" t="s">
        <v>3506</v>
      </c>
      <c r="D4909" t="s">
        <v>3507</v>
      </c>
      <c r="E4909" t="s">
        <v>12</v>
      </c>
      <c r="F4909" t="s">
        <v>3508</v>
      </c>
      <c r="G4909" s="1">
        <v>44227</v>
      </c>
      <c r="H4909" s="1">
        <v>44228</v>
      </c>
      <c r="I4909" s="1">
        <v>44957</v>
      </c>
      <c r="J4909" s="966" t="s">
        <v>6059</v>
      </c>
      <c r="K4909" t="s">
        <v>6061</v>
      </c>
      <c r="L4909" t="s">
        <v>6060</v>
      </c>
      <c r="M4909" t="s">
        <v>6059</v>
      </c>
      <c r="N4909" t="s">
        <v>6060</v>
      </c>
    </row>
    <row r="4910" spans="1:14" x14ac:dyDescent="0.25">
      <c r="A4910" s="3">
        <v>4907</v>
      </c>
      <c r="B4910" t="s">
        <v>3505</v>
      </c>
      <c r="C4910" t="s">
        <v>3506</v>
      </c>
      <c r="D4910" t="s">
        <v>3507</v>
      </c>
      <c r="E4910" t="s">
        <v>12</v>
      </c>
      <c r="F4910" t="s">
        <v>3508</v>
      </c>
      <c r="G4910" s="1">
        <v>44227</v>
      </c>
      <c r="H4910" s="1">
        <v>44228</v>
      </c>
      <c r="I4910" s="1">
        <v>44957</v>
      </c>
      <c r="J4910" s="966" t="s">
        <v>6064</v>
      </c>
      <c r="K4910" t="s">
        <v>6066</v>
      </c>
      <c r="L4910" t="s">
        <v>6065</v>
      </c>
      <c r="M4910" t="s">
        <v>6064</v>
      </c>
      <c r="N4910" t="s">
        <v>6065</v>
      </c>
    </row>
    <row r="4911" spans="1:14" x14ac:dyDescent="0.25">
      <c r="A4911" s="3">
        <v>4908</v>
      </c>
      <c r="B4911" t="s">
        <v>3505</v>
      </c>
      <c r="C4911" t="s">
        <v>3506</v>
      </c>
      <c r="D4911" t="s">
        <v>3507</v>
      </c>
      <c r="E4911" t="s">
        <v>12</v>
      </c>
      <c r="F4911" t="s">
        <v>3508</v>
      </c>
      <c r="G4911" s="1">
        <v>44227</v>
      </c>
      <c r="H4911" s="1">
        <v>44228</v>
      </c>
      <c r="I4911" s="1">
        <v>44957</v>
      </c>
      <c r="J4911" s="966" t="s">
        <v>6064</v>
      </c>
      <c r="K4911" t="s">
        <v>6066</v>
      </c>
      <c r="L4911" t="s">
        <v>6065</v>
      </c>
      <c r="M4911" t="s">
        <v>6064</v>
      </c>
      <c r="N4911" t="s">
        <v>6065</v>
      </c>
    </row>
    <row r="4912" spans="1:14" x14ac:dyDescent="0.25">
      <c r="A4912" s="3">
        <v>4909</v>
      </c>
      <c r="B4912" t="s">
        <v>3505</v>
      </c>
      <c r="C4912" t="s">
        <v>3506</v>
      </c>
      <c r="D4912" t="s">
        <v>3507</v>
      </c>
      <c r="E4912" t="s">
        <v>12</v>
      </c>
      <c r="F4912" t="s">
        <v>3508</v>
      </c>
      <c r="G4912" s="1">
        <v>44227</v>
      </c>
      <c r="H4912" s="1">
        <v>44228</v>
      </c>
      <c r="I4912" s="1">
        <v>44957</v>
      </c>
      <c r="J4912" s="966" t="s">
        <v>6067</v>
      </c>
      <c r="K4912" t="s">
        <v>6069</v>
      </c>
      <c r="L4912" t="s">
        <v>6068</v>
      </c>
      <c r="M4912" t="s">
        <v>6067</v>
      </c>
      <c r="N4912" t="s">
        <v>6068</v>
      </c>
    </row>
    <row r="4913" spans="1:14" x14ac:dyDescent="0.25">
      <c r="A4913" s="3">
        <v>4910</v>
      </c>
      <c r="B4913" t="s">
        <v>3505</v>
      </c>
      <c r="C4913" t="s">
        <v>3506</v>
      </c>
      <c r="D4913" t="s">
        <v>3507</v>
      </c>
      <c r="E4913" t="s">
        <v>12</v>
      </c>
      <c r="F4913" t="s">
        <v>3508</v>
      </c>
      <c r="G4913" s="1">
        <v>44227</v>
      </c>
      <c r="H4913" s="1">
        <v>44228</v>
      </c>
      <c r="I4913" s="1">
        <v>44957</v>
      </c>
      <c r="J4913" s="966" t="s">
        <v>6067</v>
      </c>
      <c r="K4913" t="s">
        <v>6069</v>
      </c>
      <c r="L4913" t="s">
        <v>6068</v>
      </c>
      <c r="M4913" t="s">
        <v>6067</v>
      </c>
      <c r="N4913" t="s">
        <v>6068</v>
      </c>
    </row>
    <row r="4914" spans="1:14" x14ac:dyDescent="0.25">
      <c r="A4914" s="3">
        <v>4911</v>
      </c>
      <c r="B4914" t="s">
        <v>3505</v>
      </c>
      <c r="C4914" t="s">
        <v>3506</v>
      </c>
      <c r="D4914" t="s">
        <v>3507</v>
      </c>
      <c r="E4914" t="s">
        <v>12</v>
      </c>
      <c r="F4914" t="s">
        <v>3508</v>
      </c>
      <c r="G4914" s="1">
        <v>44227</v>
      </c>
      <c r="H4914" s="1">
        <v>44228</v>
      </c>
      <c r="I4914" s="1">
        <v>44957</v>
      </c>
      <c r="J4914" s="966" t="s">
        <v>6070</v>
      </c>
      <c r="K4914" t="s">
        <v>6072</v>
      </c>
      <c r="L4914" t="s">
        <v>6071</v>
      </c>
      <c r="M4914" t="s">
        <v>6070</v>
      </c>
      <c r="N4914" t="s">
        <v>6071</v>
      </c>
    </row>
    <row r="4915" spans="1:14" x14ac:dyDescent="0.25">
      <c r="A4915" s="3">
        <v>4912</v>
      </c>
      <c r="B4915" t="s">
        <v>3505</v>
      </c>
      <c r="C4915" t="s">
        <v>3506</v>
      </c>
      <c r="D4915" t="s">
        <v>3507</v>
      </c>
      <c r="E4915" t="s">
        <v>12</v>
      </c>
      <c r="F4915" t="s">
        <v>3508</v>
      </c>
      <c r="G4915" s="1">
        <v>44227</v>
      </c>
      <c r="H4915" s="1">
        <v>44228</v>
      </c>
      <c r="I4915" s="1">
        <v>44957</v>
      </c>
      <c r="J4915" s="966" t="s">
        <v>6070</v>
      </c>
      <c r="K4915" t="s">
        <v>6072</v>
      </c>
      <c r="L4915" t="s">
        <v>6071</v>
      </c>
      <c r="M4915" t="s">
        <v>6070</v>
      </c>
      <c r="N4915" t="s">
        <v>6071</v>
      </c>
    </row>
    <row r="4916" spans="1:14" x14ac:dyDescent="0.25">
      <c r="A4916" s="3">
        <v>4913</v>
      </c>
      <c r="B4916" t="s">
        <v>3505</v>
      </c>
      <c r="C4916" t="s">
        <v>3506</v>
      </c>
      <c r="D4916" t="s">
        <v>3507</v>
      </c>
      <c r="E4916" t="s">
        <v>12</v>
      </c>
      <c r="F4916" t="s">
        <v>3508</v>
      </c>
      <c r="G4916" s="1">
        <v>44227</v>
      </c>
      <c r="H4916" s="1">
        <v>44228</v>
      </c>
      <c r="I4916" s="1">
        <v>44957</v>
      </c>
      <c r="J4916" s="966" t="s">
        <v>6073</v>
      </c>
      <c r="K4916" t="s">
        <v>6075</v>
      </c>
      <c r="L4916" t="s">
        <v>6074</v>
      </c>
      <c r="M4916" t="s">
        <v>6073</v>
      </c>
      <c r="N4916" t="s">
        <v>6074</v>
      </c>
    </row>
    <row r="4917" spans="1:14" x14ac:dyDescent="0.25">
      <c r="A4917" s="3">
        <v>4914</v>
      </c>
      <c r="B4917" t="s">
        <v>3505</v>
      </c>
      <c r="C4917" t="s">
        <v>3506</v>
      </c>
      <c r="D4917" t="s">
        <v>3507</v>
      </c>
      <c r="E4917" t="s">
        <v>12</v>
      </c>
      <c r="F4917" t="s">
        <v>3508</v>
      </c>
      <c r="G4917" s="1">
        <v>44227</v>
      </c>
      <c r="H4917" s="1">
        <v>44228</v>
      </c>
      <c r="I4917" s="1">
        <v>44957</v>
      </c>
      <c r="J4917" s="966" t="s">
        <v>6073</v>
      </c>
      <c r="K4917" t="s">
        <v>6075</v>
      </c>
      <c r="L4917" t="s">
        <v>6074</v>
      </c>
      <c r="M4917" t="s">
        <v>6073</v>
      </c>
      <c r="N4917" t="s">
        <v>6074</v>
      </c>
    </row>
    <row r="4918" spans="1:14" x14ac:dyDescent="0.25">
      <c r="A4918" s="3">
        <v>4915</v>
      </c>
      <c r="B4918" t="s">
        <v>3505</v>
      </c>
      <c r="C4918" t="s">
        <v>3506</v>
      </c>
      <c r="D4918" t="s">
        <v>3507</v>
      </c>
      <c r="E4918" t="s">
        <v>12</v>
      </c>
      <c r="F4918" t="s">
        <v>3508</v>
      </c>
      <c r="G4918" s="1">
        <v>44227</v>
      </c>
      <c r="H4918" s="1">
        <v>44228</v>
      </c>
      <c r="I4918" s="1">
        <v>44957</v>
      </c>
      <c r="J4918" s="966" t="s">
        <v>6076</v>
      </c>
      <c r="K4918" t="s">
        <v>6078</v>
      </c>
      <c r="L4918" t="s">
        <v>6077</v>
      </c>
      <c r="M4918" t="s">
        <v>6076</v>
      </c>
      <c r="N4918" t="s">
        <v>6077</v>
      </c>
    </row>
    <row r="4919" spans="1:14" x14ac:dyDescent="0.25">
      <c r="A4919" s="3">
        <v>4916</v>
      </c>
      <c r="B4919" t="s">
        <v>3505</v>
      </c>
      <c r="C4919" t="s">
        <v>3506</v>
      </c>
      <c r="D4919" t="s">
        <v>3507</v>
      </c>
      <c r="E4919" t="s">
        <v>12</v>
      </c>
      <c r="F4919" t="s">
        <v>3508</v>
      </c>
      <c r="G4919" s="1">
        <v>44227</v>
      </c>
      <c r="H4919" s="1">
        <v>44228</v>
      </c>
      <c r="I4919" s="1">
        <v>44957</v>
      </c>
      <c r="J4919" s="966" t="s">
        <v>6076</v>
      </c>
      <c r="K4919" t="s">
        <v>6078</v>
      </c>
      <c r="L4919" t="s">
        <v>6077</v>
      </c>
      <c r="M4919" t="s">
        <v>6076</v>
      </c>
      <c r="N4919" t="s">
        <v>6077</v>
      </c>
    </row>
    <row r="4920" spans="1:14" x14ac:dyDescent="0.25">
      <c r="A4920" s="3">
        <v>4917</v>
      </c>
      <c r="B4920" t="s">
        <v>3505</v>
      </c>
      <c r="C4920" t="s">
        <v>3506</v>
      </c>
      <c r="D4920" t="s">
        <v>3507</v>
      </c>
      <c r="E4920" t="s">
        <v>12</v>
      </c>
      <c r="F4920" t="s">
        <v>3508</v>
      </c>
      <c r="G4920" s="1">
        <v>44227</v>
      </c>
      <c r="H4920" s="1">
        <v>44228</v>
      </c>
      <c r="I4920" s="1">
        <v>44957</v>
      </c>
      <c r="J4920" s="966" t="s">
        <v>6080</v>
      </c>
      <c r="K4920" t="s">
        <v>6082</v>
      </c>
      <c r="L4920" t="s">
        <v>6081</v>
      </c>
      <c r="M4920" t="s">
        <v>6080</v>
      </c>
      <c r="N4920" t="s">
        <v>6081</v>
      </c>
    </row>
    <row r="4921" spans="1:14" x14ac:dyDescent="0.25">
      <c r="A4921" s="3">
        <v>4918</v>
      </c>
      <c r="B4921" t="s">
        <v>3505</v>
      </c>
      <c r="C4921" t="s">
        <v>3506</v>
      </c>
      <c r="D4921" t="s">
        <v>3507</v>
      </c>
      <c r="E4921" t="s">
        <v>12</v>
      </c>
      <c r="F4921" t="s">
        <v>3508</v>
      </c>
      <c r="G4921" s="1">
        <v>44227</v>
      </c>
      <c r="H4921" s="1">
        <v>44228</v>
      </c>
      <c r="I4921" s="1">
        <v>44957</v>
      </c>
      <c r="J4921" s="966" t="s">
        <v>6080</v>
      </c>
      <c r="K4921" t="s">
        <v>6082</v>
      </c>
      <c r="L4921" t="s">
        <v>6081</v>
      </c>
      <c r="M4921" t="s">
        <v>6080</v>
      </c>
      <c r="N4921" t="s">
        <v>6081</v>
      </c>
    </row>
    <row r="4922" spans="1:14" x14ac:dyDescent="0.25">
      <c r="A4922" s="3">
        <v>4919</v>
      </c>
      <c r="B4922" t="s">
        <v>3505</v>
      </c>
      <c r="C4922" t="s">
        <v>3506</v>
      </c>
      <c r="D4922" t="s">
        <v>3507</v>
      </c>
      <c r="E4922" t="s">
        <v>12</v>
      </c>
      <c r="F4922" t="s">
        <v>3508</v>
      </c>
      <c r="G4922" s="1">
        <v>44227</v>
      </c>
      <c r="H4922" s="1">
        <v>44228</v>
      </c>
      <c r="I4922" s="1">
        <v>44957</v>
      </c>
      <c r="J4922" s="966" t="s">
        <v>6084</v>
      </c>
      <c r="K4922" t="s">
        <v>6086</v>
      </c>
      <c r="L4922" t="s">
        <v>6085</v>
      </c>
      <c r="M4922" t="s">
        <v>6084</v>
      </c>
      <c r="N4922" t="s">
        <v>6085</v>
      </c>
    </row>
    <row r="4923" spans="1:14" x14ac:dyDescent="0.25">
      <c r="A4923" s="3">
        <v>4920</v>
      </c>
      <c r="B4923" t="s">
        <v>3505</v>
      </c>
      <c r="C4923" t="s">
        <v>3506</v>
      </c>
      <c r="D4923" t="s">
        <v>3507</v>
      </c>
      <c r="E4923" t="s">
        <v>12</v>
      </c>
      <c r="F4923" t="s">
        <v>3508</v>
      </c>
      <c r="G4923" s="1">
        <v>44227</v>
      </c>
      <c r="H4923" s="1">
        <v>44228</v>
      </c>
      <c r="I4923" s="1">
        <v>44957</v>
      </c>
      <c r="J4923" s="966" t="s">
        <v>6084</v>
      </c>
      <c r="K4923" t="s">
        <v>6086</v>
      </c>
      <c r="L4923" t="s">
        <v>6085</v>
      </c>
      <c r="M4923" t="s">
        <v>6084</v>
      </c>
      <c r="N4923" t="s">
        <v>6085</v>
      </c>
    </row>
    <row r="4924" spans="1:14" x14ac:dyDescent="0.25">
      <c r="A4924" s="3">
        <v>4921</v>
      </c>
      <c r="B4924" t="s">
        <v>3505</v>
      </c>
      <c r="C4924" t="s">
        <v>3506</v>
      </c>
      <c r="D4924" t="s">
        <v>3507</v>
      </c>
      <c r="E4924" t="s">
        <v>12</v>
      </c>
      <c r="F4924" t="s">
        <v>3508</v>
      </c>
      <c r="G4924" s="1">
        <v>44227</v>
      </c>
      <c r="H4924" s="1">
        <v>44228</v>
      </c>
      <c r="I4924" s="1">
        <v>44957</v>
      </c>
      <c r="J4924" s="966" t="s">
        <v>6088</v>
      </c>
      <c r="K4924" t="s">
        <v>6090</v>
      </c>
      <c r="L4924" t="s">
        <v>6089</v>
      </c>
      <c r="M4924" t="s">
        <v>6088</v>
      </c>
      <c r="N4924" t="s">
        <v>6089</v>
      </c>
    </row>
    <row r="4925" spans="1:14" x14ac:dyDescent="0.25">
      <c r="A4925" s="3">
        <v>4922</v>
      </c>
      <c r="B4925" t="s">
        <v>3505</v>
      </c>
      <c r="C4925" t="s">
        <v>3506</v>
      </c>
      <c r="D4925" t="s">
        <v>3507</v>
      </c>
      <c r="E4925" t="s">
        <v>12</v>
      </c>
      <c r="F4925" t="s">
        <v>3508</v>
      </c>
      <c r="G4925" s="1">
        <v>44227</v>
      </c>
      <c r="H4925" s="1">
        <v>44228</v>
      </c>
      <c r="I4925" s="1">
        <v>44957</v>
      </c>
      <c r="J4925" s="966" t="s">
        <v>6088</v>
      </c>
      <c r="K4925" t="s">
        <v>6090</v>
      </c>
      <c r="L4925" t="s">
        <v>6089</v>
      </c>
      <c r="M4925" t="s">
        <v>6088</v>
      </c>
      <c r="N4925" t="s">
        <v>6089</v>
      </c>
    </row>
    <row r="4926" spans="1:14" x14ac:dyDescent="0.25">
      <c r="A4926" s="3">
        <v>4923</v>
      </c>
      <c r="B4926" t="s">
        <v>3505</v>
      </c>
      <c r="C4926" t="s">
        <v>3506</v>
      </c>
      <c r="D4926" t="s">
        <v>3507</v>
      </c>
      <c r="E4926" t="s">
        <v>12</v>
      </c>
      <c r="F4926" t="s">
        <v>3508</v>
      </c>
      <c r="G4926" s="1">
        <v>44227</v>
      </c>
      <c r="H4926" s="1">
        <v>44228</v>
      </c>
      <c r="I4926" s="1">
        <v>44957</v>
      </c>
      <c r="J4926" s="966" t="s">
        <v>6091</v>
      </c>
      <c r="K4926" t="s">
        <v>6093</v>
      </c>
      <c r="L4926" t="s">
        <v>6092</v>
      </c>
      <c r="M4926" t="s">
        <v>6091</v>
      </c>
      <c r="N4926" t="s">
        <v>6092</v>
      </c>
    </row>
    <row r="4927" spans="1:14" x14ac:dyDescent="0.25">
      <c r="A4927" s="3">
        <v>4924</v>
      </c>
      <c r="B4927" t="s">
        <v>3505</v>
      </c>
      <c r="C4927" t="s">
        <v>3506</v>
      </c>
      <c r="D4927" t="s">
        <v>3507</v>
      </c>
      <c r="E4927" t="s">
        <v>12</v>
      </c>
      <c r="F4927" t="s">
        <v>3508</v>
      </c>
      <c r="G4927" s="1">
        <v>44227</v>
      </c>
      <c r="H4927" s="1">
        <v>44228</v>
      </c>
      <c r="I4927" s="1">
        <v>44957</v>
      </c>
      <c r="J4927" s="966" t="s">
        <v>6091</v>
      </c>
      <c r="K4927" t="s">
        <v>6093</v>
      </c>
      <c r="L4927" t="s">
        <v>6092</v>
      </c>
      <c r="M4927" t="s">
        <v>6091</v>
      </c>
      <c r="N4927" t="s">
        <v>6092</v>
      </c>
    </row>
    <row r="4928" spans="1:14" x14ac:dyDescent="0.25">
      <c r="A4928" s="3">
        <v>4925</v>
      </c>
      <c r="B4928" t="s">
        <v>3505</v>
      </c>
      <c r="C4928" t="s">
        <v>3506</v>
      </c>
      <c r="D4928" t="s">
        <v>3507</v>
      </c>
      <c r="E4928" t="s">
        <v>12</v>
      </c>
      <c r="F4928" t="s">
        <v>3508</v>
      </c>
      <c r="G4928" s="1">
        <v>44227</v>
      </c>
      <c r="H4928" s="1">
        <v>44228</v>
      </c>
      <c r="I4928" s="1">
        <v>44957</v>
      </c>
      <c r="J4928" s="966" t="s">
        <v>6095</v>
      </c>
      <c r="K4928" t="s">
        <v>6097</v>
      </c>
      <c r="L4928" t="s">
        <v>6096</v>
      </c>
      <c r="M4928" t="s">
        <v>6095</v>
      </c>
      <c r="N4928" t="s">
        <v>6096</v>
      </c>
    </row>
    <row r="4929" spans="1:14" x14ac:dyDescent="0.25">
      <c r="A4929" s="3">
        <v>4926</v>
      </c>
      <c r="B4929" t="s">
        <v>3505</v>
      </c>
      <c r="C4929" t="s">
        <v>3506</v>
      </c>
      <c r="D4929" t="s">
        <v>3507</v>
      </c>
      <c r="E4929" t="s">
        <v>12</v>
      </c>
      <c r="F4929" t="s">
        <v>3508</v>
      </c>
      <c r="G4929" s="1">
        <v>44227</v>
      </c>
      <c r="H4929" s="1">
        <v>44228</v>
      </c>
      <c r="I4929" s="1">
        <v>44957</v>
      </c>
      <c r="J4929" s="966" t="s">
        <v>6095</v>
      </c>
      <c r="K4929" t="s">
        <v>6097</v>
      </c>
      <c r="L4929" t="s">
        <v>6096</v>
      </c>
      <c r="M4929" t="s">
        <v>6095</v>
      </c>
      <c r="N4929" t="s">
        <v>6096</v>
      </c>
    </row>
    <row r="4930" spans="1:14" x14ac:dyDescent="0.25">
      <c r="A4930" s="3">
        <v>4927</v>
      </c>
      <c r="B4930" t="s">
        <v>3505</v>
      </c>
      <c r="C4930" t="s">
        <v>3506</v>
      </c>
      <c r="D4930" t="s">
        <v>3507</v>
      </c>
      <c r="E4930" t="s">
        <v>12</v>
      </c>
      <c r="F4930" t="s">
        <v>3508</v>
      </c>
      <c r="G4930" s="1">
        <v>44227</v>
      </c>
      <c r="H4930" s="1">
        <v>44228</v>
      </c>
      <c r="I4930" s="1">
        <v>44957</v>
      </c>
      <c r="J4930" s="966" t="s">
        <v>6098</v>
      </c>
      <c r="K4930" t="s">
        <v>6100</v>
      </c>
      <c r="L4930" t="s">
        <v>6099</v>
      </c>
      <c r="M4930" t="s">
        <v>6098</v>
      </c>
      <c r="N4930" t="s">
        <v>6099</v>
      </c>
    </row>
    <row r="4931" spans="1:14" x14ac:dyDescent="0.25">
      <c r="A4931" s="3">
        <v>4928</v>
      </c>
      <c r="B4931" t="s">
        <v>3505</v>
      </c>
      <c r="C4931" t="s">
        <v>3506</v>
      </c>
      <c r="D4931" t="s">
        <v>3507</v>
      </c>
      <c r="E4931" t="s">
        <v>12</v>
      </c>
      <c r="F4931" t="s">
        <v>3508</v>
      </c>
      <c r="G4931" s="1">
        <v>44227</v>
      </c>
      <c r="H4931" s="1">
        <v>44228</v>
      </c>
      <c r="I4931" s="1">
        <v>44957</v>
      </c>
      <c r="J4931" s="966" t="s">
        <v>6098</v>
      </c>
      <c r="K4931" t="s">
        <v>6100</v>
      </c>
      <c r="L4931" t="s">
        <v>6099</v>
      </c>
      <c r="M4931" t="s">
        <v>6098</v>
      </c>
      <c r="N4931" t="s">
        <v>6099</v>
      </c>
    </row>
    <row r="4932" spans="1:14" x14ac:dyDescent="0.25">
      <c r="A4932" s="3">
        <v>4929</v>
      </c>
      <c r="B4932" t="s">
        <v>3505</v>
      </c>
      <c r="C4932" t="s">
        <v>3506</v>
      </c>
      <c r="D4932" t="s">
        <v>3507</v>
      </c>
      <c r="E4932" t="s">
        <v>12</v>
      </c>
      <c r="F4932" t="s">
        <v>3508</v>
      </c>
      <c r="G4932" s="1">
        <v>44227</v>
      </c>
      <c r="H4932" s="1">
        <v>44228</v>
      </c>
      <c r="I4932" s="1">
        <v>44957</v>
      </c>
      <c r="J4932" s="966" t="s">
        <v>6101</v>
      </c>
      <c r="K4932" t="s">
        <v>6103</v>
      </c>
      <c r="L4932" t="s">
        <v>6102</v>
      </c>
      <c r="M4932" t="s">
        <v>6101</v>
      </c>
      <c r="N4932" t="s">
        <v>6102</v>
      </c>
    </row>
    <row r="4933" spans="1:14" x14ac:dyDescent="0.25">
      <c r="A4933" s="3">
        <v>4930</v>
      </c>
      <c r="B4933" t="s">
        <v>3505</v>
      </c>
      <c r="C4933" t="s">
        <v>3506</v>
      </c>
      <c r="D4933" t="s">
        <v>3507</v>
      </c>
      <c r="E4933" t="s">
        <v>12</v>
      </c>
      <c r="F4933" t="s">
        <v>3508</v>
      </c>
      <c r="G4933" s="1">
        <v>44227</v>
      </c>
      <c r="H4933" s="1">
        <v>44228</v>
      </c>
      <c r="I4933" s="1">
        <v>44957</v>
      </c>
      <c r="J4933" s="966" t="s">
        <v>6101</v>
      </c>
      <c r="K4933" t="s">
        <v>6103</v>
      </c>
      <c r="L4933" t="s">
        <v>6102</v>
      </c>
      <c r="M4933" t="s">
        <v>6101</v>
      </c>
      <c r="N4933" t="s">
        <v>6102</v>
      </c>
    </row>
    <row r="4934" spans="1:14" x14ac:dyDescent="0.25">
      <c r="A4934" s="3">
        <v>4931</v>
      </c>
      <c r="B4934" t="s">
        <v>3505</v>
      </c>
      <c r="C4934" t="s">
        <v>3506</v>
      </c>
      <c r="D4934" t="s">
        <v>3507</v>
      </c>
      <c r="E4934" t="s">
        <v>12</v>
      </c>
      <c r="F4934" t="s">
        <v>3508</v>
      </c>
      <c r="G4934" s="1">
        <v>44227</v>
      </c>
      <c r="H4934" s="1">
        <v>44228</v>
      </c>
      <c r="I4934" s="1">
        <v>44957</v>
      </c>
      <c r="J4934" s="966" t="s">
        <v>6104</v>
      </c>
      <c r="K4934" t="s">
        <v>6106</v>
      </c>
      <c r="L4934" t="s">
        <v>6105</v>
      </c>
      <c r="M4934" t="s">
        <v>6104</v>
      </c>
      <c r="N4934" t="s">
        <v>6105</v>
      </c>
    </row>
    <row r="4935" spans="1:14" x14ac:dyDescent="0.25">
      <c r="A4935" s="3">
        <v>4932</v>
      </c>
      <c r="B4935" t="s">
        <v>3505</v>
      </c>
      <c r="C4935" t="s">
        <v>3506</v>
      </c>
      <c r="D4935" t="s">
        <v>3507</v>
      </c>
      <c r="E4935" t="s">
        <v>12</v>
      </c>
      <c r="F4935" t="s">
        <v>3508</v>
      </c>
      <c r="G4935" s="1">
        <v>44227</v>
      </c>
      <c r="H4935" s="1">
        <v>44228</v>
      </c>
      <c r="I4935" s="1">
        <v>44957</v>
      </c>
      <c r="J4935" s="966" t="s">
        <v>6104</v>
      </c>
      <c r="K4935" t="s">
        <v>6106</v>
      </c>
      <c r="L4935" t="s">
        <v>6105</v>
      </c>
      <c r="M4935" t="s">
        <v>6104</v>
      </c>
      <c r="N4935" t="s">
        <v>6105</v>
      </c>
    </row>
    <row r="4936" spans="1:14" x14ac:dyDescent="0.25">
      <c r="A4936" s="3">
        <v>4933</v>
      </c>
      <c r="B4936" t="s">
        <v>3505</v>
      </c>
      <c r="C4936" t="s">
        <v>3506</v>
      </c>
      <c r="D4936" t="s">
        <v>3507</v>
      </c>
      <c r="E4936" t="s">
        <v>12</v>
      </c>
      <c r="F4936" t="s">
        <v>3508</v>
      </c>
      <c r="G4936" s="1">
        <v>44227</v>
      </c>
      <c r="H4936" s="1">
        <v>44228</v>
      </c>
      <c r="I4936" s="1">
        <v>44957</v>
      </c>
      <c r="J4936" s="966" t="s">
        <v>6107</v>
      </c>
      <c r="K4936" t="s">
        <v>6109</v>
      </c>
      <c r="L4936" t="s">
        <v>6108</v>
      </c>
      <c r="M4936" t="s">
        <v>6107</v>
      </c>
      <c r="N4936" t="s">
        <v>6108</v>
      </c>
    </row>
    <row r="4937" spans="1:14" x14ac:dyDescent="0.25">
      <c r="A4937" s="3">
        <v>4934</v>
      </c>
      <c r="B4937" t="s">
        <v>3505</v>
      </c>
      <c r="C4937" t="s">
        <v>3506</v>
      </c>
      <c r="D4937" t="s">
        <v>3507</v>
      </c>
      <c r="E4937" t="s">
        <v>12</v>
      </c>
      <c r="F4937" t="s">
        <v>3508</v>
      </c>
      <c r="G4937" s="1">
        <v>44227</v>
      </c>
      <c r="H4937" s="1">
        <v>44228</v>
      </c>
      <c r="I4937" s="1">
        <v>44957</v>
      </c>
      <c r="J4937" s="966" t="s">
        <v>6107</v>
      </c>
      <c r="K4937" t="s">
        <v>6109</v>
      </c>
      <c r="L4937" t="s">
        <v>6108</v>
      </c>
      <c r="M4937" t="s">
        <v>6107</v>
      </c>
      <c r="N4937" t="s">
        <v>6108</v>
      </c>
    </row>
    <row r="4938" spans="1:14" x14ac:dyDescent="0.25">
      <c r="A4938" s="3">
        <v>4935</v>
      </c>
      <c r="B4938" t="s">
        <v>3505</v>
      </c>
      <c r="C4938" t="s">
        <v>3506</v>
      </c>
      <c r="D4938" t="s">
        <v>3507</v>
      </c>
      <c r="E4938" t="s">
        <v>12</v>
      </c>
      <c r="F4938" t="s">
        <v>3508</v>
      </c>
      <c r="G4938" s="1">
        <v>44227</v>
      </c>
      <c r="H4938" s="1">
        <v>44228</v>
      </c>
      <c r="I4938" s="1">
        <v>44957</v>
      </c>
      <c r="J4938" s="966" t="s">
        <v>6110</v>
      </c>
      <c r="K4938" t="s">
        <v>6112</v>
      </c>
      <c r="L4938" t="s">
        <v>6111</v>
      </c>
      <c r="M4938" t="s">
        <v>6110</v>
      </c>
      <c r="N4938" t="s">
        <v>6111</v>
      </c>
    </row>
    <row r="4939" spans="1:14" x14ac:dyDescent="0.25">
      <c r="A4939" s="3">
        <v>4936</v>
      </c>
      <c r="B4939" t="s">
        <v>3505</v>
      </c>
      <c r="C4939" t="s">
        <v>3506</v>
      </c>
      <c r="D4939" t="s">
        <v>3507</v>
      </c>
      <c r="E4939" t="s">
        <v>12</v>
      </c>
      <c r="F4939" t="s">
        <v>3508</v>
      </c>
      <c r="G4939" s="1">
        <v>44227</v>
      </c>
      <c r="H4939" s="1">
        <v>44228</v>
      </c>
      <c r="I4939" s="1">
        <v>44957</v>
      </c>
      <c r="J4939" s="966" t="s">
        <v>6110</v>
      </c>
      <c r="K4939" t="s">
        <v>6112</v>
      </c>
      <c r="L4939" t="s">
        <v>6111</v>
      </c>
      <c r="M4939" t="s">
        <v>6110</v>
      </c>
      <c r="N4939" t="s">
        <v>6111</v>
      </c>
    </row>
    <row r="4940" spans="1:14" x14ac:dyDescent="0.25">
      <c r="A4940" s="3">
        <v>4937</v>
      </c>
      <c r="B4940" t="s">
        <v>3505</v>
      </c>
      <c r="C4940" t="s">
        <v>3506</v>
      </c>
      <c r="D4940" t="s">
        <v>3507</v>
      </c>
      <c r="E4940" t="s">
        <v>12</v>
      </c>
      <c r="F4940" t="s">
        <v>3508</v>
      </c>
      <c r="G4940" s="1">
        <v>44227</v>
      </c>
      <c r="H4940" s="1">
        <v>44228</v>
      </c>
      <c r="I4940" s="1">
        <v>44957</v>
      </c>
      <c r="J4940" s="966" t="s">
        <v>6113</v>
      </c>
      <c r="K4940" t="s">
        <v>6115</v>
      </c>
      <c r="L4940" t="s">
        <v>6114</v>
      </c>
      <c r="M4940" t="s">
        <v>6113</v>
      </c>
      <c r="N4940" t="s">
        <v>6114</v>
      </c>
    </row>
    <row r="4941" spans="1:14" x14ac:dyDescent="0.25">
      <c r="A4941" s="3">
        <v>4938</v>
      </c>
      <c r="B4941" t="s">
        <v>3505</v>
      </c>
      <c r="C4941" t="s">
        <v>3506</v>
      </c>
      <c r="D4941" t="s">
        <v>3507</v>
      </c>
      <c r="E4941" t="s">
        <v>12</v>
      </c>
      <c r="F4941" t="s">
        <v>3508</v>
      </c>
      <c r="G4941" s="1">
        <v>44227</v>
      </c>
      <c r="H4941" s="1">
        <v>44228</v>
      </c>
      <c r="I4941" s="1">
        <v>44957</v>
      </c>
      <c r="J4941" s="966" t="s">
        <v>6113</v>
      </c>
      <c r="K4941" t="s">
        <v>6115</v>
      </c>
      <c r="L4941" t="s">
        <v>6114</v>
      </c>
      <c r="M4941" t="s">
        <v>6113</v>
      </c>
      <c r="N4941" t="s">
        <v>6114</v>
      </c>
    </row>
    <row r="4942" spans="1:14" x14ac:dyDescent="0.25">
      <c r="A4942" s="3">
        <v>4939</v>
      </c>
      <c r="B4942" t="s">
        <v>3505</v>
      </c>
      <c r="C4942" t="s">
        <v>3506</v>
      </c>
      <c r="D4942" t="s">
        <v>3507</v>
      </c>
      <c r="E4942" t="s">
        <v>12</v>
      </c>
      <c r="F4942" t="s">
        <v>3508</v>
      </c>
      <c r="G4942" s="1">
        <v>44227</v>
      </c>
      <c r="H4942" s="1">
        <v>44228</v>
      </c>
      <c r="I4942" s="1">
        <v>44957</v>
      </c>
      <c r="J4942" s="966" t="s">
        <v>6116</v>
      </c>
      <c r="K4942" t="s">
        <v>6118</v>
      </c>
      <c r="L4942" t="s">
        <v>6117</v>
      </c>
      <c r="M4942" t="s">
        <v>6116</v>
      </c>
      <c r="N4942" t="s">
        <v>6117</v>
      </c>
    </row>
    <row r="4943" spans="1:14" x14ac:dyDescent="0.25">
      <c r="A4943" s="3">
        <v>4940</v>
      </c>
      <c r="B4943" t="s">
        <v>3505</v>
      </c>
      <c r="C4943" t="s">
        <v>3506</v>
      </c>
      <c r="D4943" t="s">
        <v>3507</v>
      </c>
      <c r="E4943" t="s">
        <v>12</v>
      </c>
      <c r="F4943" t="s">
        <v>3508</v>
      </c>
      <c r="G4943" s="1">
        <v>44227</v>
      </c>
      <c r="H4943" s="1">
        <v>44228</v>
      </c>
      <c r="I4943" s="1">
        <v>44957</v>
      </c>
      <c r="J4943" s="966" t="s">
        <v>6116</v>
      </c>
      <c r="K4943" t="s">
        <v>6118</v>
      </c>
      <c r="L4943" t="s">
        <v>6117</v>
      </c>
      <c r="M4943" t="s">
        <v>6116</v>
      </c>
      <c r="N4943" t="s">
        <v>6117</v>
      </c>
    </row>
    <row r="4944" spans="1:14" x14ac:dyDescent="0.25">
      <c r="A4944" s="3">
        <v>4941</v>
      </c>
      <c r="B4944" t="s">
        <v>3505</v>
      </c>
      <c r="C4944" t="s">
        <v>3506</v>
      </c>
      <c r="D4944" t="s">
        <v>3507</v>
      </c>
      <c r="E4944" t="s">
        <v>12</v>
      </c>
      <c r="F4944" t="s">
        <v>3508</v>
      </c>
      <c r="G4944" s="1">
        <v>44227</v>
      </c>
      <c r="H4944" s="1">
        <v>44228</v>
      </c>
      <c r="I4944" s="1">
        <v>44957</v>
      </c>
      <c r="J4944" s="966" t="s">
        <v>6119</v>
      </c>
      <c r="K4944" t="s">
        <v>6121</v>
      </c>
      <c r="L4944" t="s">
        <v>6120</v>
      </c>
      <c r="M4944" t="s">
        <v>6119</v>
      </c>
      <c r="N4944" t="s">
        <v>6120</v>
      </c>
    </row>
    <row r="4945" spans="1:14" x14ac:dyDescent="0.25">
      <c r="A4945" s="3">
        <v>4942</v>
      </c>
      <c r="B4945" t="s">
        <v>3505</v>
      </c>
      <c r="C4945" t="s">
        <v>3506</v>
      </c>
      <c r="D4945" t="s">
        <v>3507</v>
      </c>
      <c r="E4945" t="s">
        <v>12</v>
      </c>
      <c r="F4945" t="s">
        <v>3508</v>
      </c>
      <c r="G4945" s="1">
        <v>44227</v>
      </c>
      <c r="H4945" s="1">
        <v>44228</v>
      </c>
      <c r="I4945" s="1">
        <v>44957</v>
      </c>
      <c r="J4945" s="966" t="s">
        <v>6119</v>
      </c>
      <c r="K4945" t="s">
        <v>6121</v>
      </c>
      <c r="L4945" t="s">
        <v>6120</v>
      </c>
      <c r="M4945" t="s">
        <v>6119</v>
      </c>
      <c r="N4945" t="s">
        <v>6120</v>
      </c>
    </row>
    <row r="4946" spans="1:14" x14ac:dyDescent="0.25">
      <c r="A4946" s="3">
        <v>4943</v>
      </c>
      <c r="B4946" t="s">
        <v>3505</v>
      </c>
      <c r="C4946" t="s">
        <v>3506</v>
      </c>
      <c r="D4946" t="s">
        <v>3507</v>
      </c>
      <c r="E4946" t="s">
        <v>12</v>
      </c>
      <c r="F4946" t="s">
        <v>3508</v>
      </c>
      <c r="G4946" s="1">
        <v>44227</v>
      </c>
      <c r="H4946" s="1">
        <v>44228</v>
      </c>
      <c r="I4946" s="1">
        <v>44957</v>
      </c>
      <c r="J4946" s="966" t="s">
        <v>6122</v>
      </c>
      <c r="K4946" t="s">
        <v>6124</v>
      </c>
      <c r="L4946" t="s">
        <v>6123</v>
      </c>
      <c r="M4946" t="s">
        <v>6122</v>
      </c>
      <c r="N4946" t="s">
        <v>6123</v>
      </c>
    </row>
    <row r="4947" spans="1:14" x14ac:dyDescent="0.25">
      <c r="A4947" s="3">
        <v>4944</v>
      </c>
      <c r="B4947" t="s">
        <v>3505</v>
      </c>
      <c r="C4947" t="s">
        <v>3506</v>
      </c>
      <c r="D4947" t="s">
        <v>3507</v>
      </c>
      <c r="E4947" t="s">
        <v>12</v>
      </c>
      <c r="F4947" t="s">
        <v>3508</v>
      </c>
      <c r="G4947" s="1">
        <v>44227</v>
      </c>
      <c r="H4947" s="1">
        <v>44228</v>
      </c>
      <c r="I4947" s="1">
        <v>44957</v>
      </c>
      <c r="J4947" s="966" t="s">
        <v>6122</v>
      </c>
      <c r="K4947" t="s">
        <v>6124</v>
      </c>
      <c r="L4947" t="s">
        <v>6123</v>
      </c>
      <c r="M4947" t="s">
        <v>6122</v>
      </c>
      <c r="N4947" t="s">
        <v>6123</v>
      </c>
    </row>
    <row r="4948" spans="1:14" x14ac:dyDescent="0.25">
      <c r="A4948" s="3">
        <v>4945</v>
      </c>
      <c r="B4948" t="s">
        <v>3505</v>
      </c>
      <c r="C4948" t="s">
        <v>3506</v>
      </c>
      <c r="D4948" t="s">
        <v>3507</v>
      </c>
      <c r="E4948" t="s">
        <v>12</v>
      </c>
      <c r="F4948" t="s">
        <v>3508</v>
      </c>
      <c r="G4948" s="1">
        <v>44227</v>
      </c>
      <c r="H4948" s="1">
        <v>44228</v>
      </c>
      <c r="I4948" s="1">
        <v>44957</v>
      </c>
      <c r="J4948" s="966" t="s">
        <v>6127</v>
      </c>
      <c r="K4948" t="s">
        <v>6129</v>
      </c>
      <c r="L4948" t="s">
        <v>6128</v>
      </c>
      <c r="M4948" t="s">
        <v>6127</v>
      </c>
      <c r="N4948" t="s">
        <v>6128</v>
      </c>
    </row>
    <row r="4949" spans="1:14" x14ac:dyDescent="0.25">
      <c r="A4949" s="3">
        <v>4946</v>
      </c>
      <c r="B4949" t="s">
        <v>3505</v>
      </c>
      <c r="C4949" t="s">
        <v>3506</v>
      </c>
      <c r="D4949" t="s">
        <v>3507</v>
      </c>
      <c r="E4949" t="s">
        <v>12</v>
      </c>
      <c r="F4949" t="s">
        <v>3508</v>
      </c>
      <c r="G4949" s="1">
        <v>44227</v>
      </c>
      <c r="H4949" s="1">
        <v>44228</v>
      </c>
      <c r="I4949" s="1">
        <v>44957</v>
      </c>
      <c r="J4949" s="966" t="s">
        <v>6127</v>
      </c>
      <c r="K4949" t="s">
        <v>6129</v>
      </c>
      <c r="L4949" t="s">
        <v>6128</v>
      </c>
      <c r="M4949" t="s">
        <v>6127</v>
      </c>
      <c r="N4949" t="s">
        <v>6128</v>
      </c>
    </row>
    <row r="4950" spans="1:14" x14ac:dyDescent="0.25">
      <c r="A4950" s="3">
        <v>4947</v>
      </c>
      <c r="B4950" t="s">
        <v>3505</v>
      </c>
      <c r="C4950" t="s">
        <v>3506</v>
      </c>
      <c r="D4950" t="s">
        <v>3507</v>
      </c>
      <c r="E4950" t="s">
        <v>12</v>
      </c>
      <c r="F4950" t="s">
        <v>3508</v>
      </c>
      <c r="G4950" s="1">
        <v>44227</v>
      </c>
      <c r="H4950" s="1">
        <v>44228</v>
      </c>
      <c r="I4950" s="1">
        <v>44957</v>
      </c>
      <c r="J4950" s="966" t="s">
        <v>6130</v>
      </c>
      <c r="K4950" t="s">
        <v>6132</v>
      </c>
      <c r="L4950" t="s">
        <v>6131</v>
      </c>
      <c r="M4950" t="s">
        <v>6130</v>
      </c>
      <c r="N4950" t="s">
        <v>6131</v>
      </c>
    </row>
    <row r="4951" spans="1:14" x14ac:dyDescent="0.25">
      <c r="A4951" s="3">
        <v>4948</v>
      </c>
      <c r="B4951" t="s">
        <v>3505</v>
      </c>
      <c r="C4951" t="s">
        <v>3506</v>
      </c>
      <c r="D4951" t="s">
        <v>3507</v>
      </c>
      <c r="E4951" t="s">
        <v>12</v>
      </c>
      <c r="F4951" t="s">
        <v>3508</v>
      </c>
      <c r="G4951" s="1">
        <v>44227</v>
      </c>
      <c r="H4951" s="1">
        <v>44228</v>
      </c>
      <c r="I4951" s="1">
        <v>44957</v>
      </c>
      <c r="J4951" s="966" t="s">
        <v>6130</v>
      </c>
      <c r="K4951" t="s">
        <v>6132</v>
      </c>
      <c r="L4951" t="s">
        <v>6131</v>
      </c>
      <c r="M4951" t="s">
        <v>6130</v>
      </c>
      <c r="N4951" t="s">
        <v>6131</v>
      </c>
    </row>
    <row r="4952" spans="1:14" x14ac:dyDescent="0.25">
      <c r="A4952" s="3">
        <v>4949</v>
      </c>
      <c r="B4952" t="s">
        <v>3505</v>
      </c>
      <c r="C4952" t="s">
        <v>3506</v>
      </c>
      <c r="D4952" t="s">
        <v>3507</v>
      </c>
      <c r="E4952" t="s">
        <v>12</v>
      </c>
      <c r="F4952" t="s">
        <v>3508</v>
      </c>
      <c r="G4952" s="1">
        <v>44227</v>
      </c>
      <c r="H4952" s="1">
        <v>44228</v>
      </c>
      <c r="I4952" s="1">
        <v>44957</v>
      </c>
      <c r="J4952" s="966" t="s">
        <v>6134</v>
      </c>
      <c r="K4952" t="s">
        <v>6136</v>
      </c>
      <c r="L4952" t="s">
        <v>6135</v>
      </c>
      <c r="M4952" t="s">
        <v>6134</v>
      </c>
      <c r="N4952" t="s">
        <v>6135</v>
      </c>
    </row>
    <row r="4953" spans="1:14" x14ac:dyDescent="0.25">
      <c r="A4953" s="3">
        <v>4950</v>
      </c>
      <c r="B4953" t="s">
        <v>3505</v>
      </c>
      <c r="C4953" t="s">
        <v>3506</v>
      </c>
      <c r="D4953" t="s">
        <v>3507</v>
      </c>
      <c r="E4953" t="s">
        <v>12</v>
      </c>
      <c r="F4953" t="s">
        <v>3508</v>
      </c>
      <c r="G4953" s="1">
        <v>44227</v>
      </c>
      <c r="H4953" s="1">
        <v>44228</v>
      </c>
      <c r="I4953" s="1">
        <v>44957</v>
      </c>
      <c r="J4953" s="966" t="s">
        <v>6134</v>
      </c>
      <c r="K4953" t="s">
        <v>6136</v>
      </c>
      <c r="L4953" t="s">
        <v>6135</v>
      </c>
      <c r="M4953" t="s">
        <v>6134</v>
      </c>
      <c r="N4953" t="s">
        <v>6135</v>
      </c>
    </row>
    <row r="4954" spans="1:14" x14ac:dyDescent="0.25">
      <c r="A4954" s="3">
        <v>4951</v>
      </c>
      <c r="B4954" t="s">
        <v>3505</v>
      </c>
      <c r="C4954" t="s">
        <v>3506</v>
      </c>
      <c r="D4954" t="s">
        <v>3507</v>
      </c>
      <c r="E4954" t="s">
        <v>12</v>
      </c>
      <c r="F4954" t="s">
        <v>3508</v>
      </c>
      <c r="G4954" s="1">
        <v>44227</v>
      </c>
      <c r="H4954" s="1">
        <v>44228</v>
      </c>
      <c r="I4954" s="1">
        <v>44957</v>
      </c>
      <c r="J4954" s="966" t="s">
        <v>6138</v>
      </c>
      <c r="K4954" t="s">
        <v>6140</v>
      </c>
      <c r="L4954" t="s">
        <v>6139</v>
      </c>
      <c r="M4954" t="s">
        <v>6138</v>
      </c>
      <c r="N4954" t="s">
        <v>6139</v>
      </c>
    </row>
    <row r="4955" spans="1:14" x14ac:dyDescent="0.25">
      <c r="A4955" s="3">
        <v>4952</v>
      </c>
      <c r="B4955" t="s">
        <v>3505</v>
      </c>
      <c r="C4955" t="s">
        <v>3506</v>
      </c>
      <c r="D4955" t="s">
        <v>3507</v>
      </c>
      <c r="E4955" t="s">
        <v>12</v>
      </c>
      <c r="F4955" t="s">
        <v>3508</v>
      </c>
      <c r="G4955" s="1">
        <v>44227</v>
      </c>
      <c r="H4955" s="1">
        <v>44228</v>
      </c>
      <c r="I4955" s="1">
        <v>44957</v>
      </c>
      <c r="J4955" s="966" t="s">
        <v>6138</v>
      </c>
      <c r="K4955" t="s">
        <v>6140</v>
      </c>
      <c r="L4955" t="s">
        <v>6139</v>
      </c>
      <c r="M4955" t="s">
        <v>6138</v>
      </c>
      <c r="N4955" t="s">
        <v>6139</v>
      </c>
    </row>
    <row r="4956" spans="1:14" x14ac:dyDescent="0.25">
      <c r="A4956" s="3">
        <v>4953</v>
      </c>
      <c r="B4956" t="s">
        <v>3505</v>
      </c>
      <c r="C4956" t="s">
        <v>3506</v>
      </c>
      <c r="D4956" t="s">
        <v>3507</v>
      </c>
      <c r="E4956" t="s">
        <v>12</v>
      </c>
      <c r="F4956" t="s">
        <v>3508</v>
      </c>
      <c r="G4956" s="1">
        <v>44227</v>
      </c>
      <c r="H4956" s="1">
        <v>44228</v>
      </c>
      <c r="I4956" s="1">
        <v>44957</v>
      </c>
      <c r="J4956" s="966" t="s">
        <v>6141</v>
      </c>
      <c r="K4956" t="s">
        <v>6143</v>
      </c>
      <c r="L4956" t="s">
        <v>6142</v>
      </c>
      <c r="M4956" t="s">
        <v>6141</v>
      </c>
      <c r="N4956" t="s">
        <v>6142</v>
      </c>
    </row>
    <row r="4957" spans="1:14" x14ac:dyDescent="0.25">
      <c r="A4957" s="3">
        <v>4954</v>
      </c>
      <c r="B4957" t="s">
        <v>3505</v>
      </c>
      <c r="C4957" t="s">
        <v>3506</v>
      </c>
      <c r="D4957" t="s">
        <v>3507</v>
      </c>
      <c r="E4957" t="s">
        <v>12</v>
      </c>
      <c r="F4957" t="s">
        <v>3508</v>
      </c>
      <c r="G4957" s="1">
        <v>44227</v>
      </c>
      <c r="H4957" s="1">
        <v>44228</v>
      </c>
      <c r="I4957" s="1">
        <v>44957</v>
      </c>
      <c r="J4957" s="966" t="s">
        <v>6141</v>
      </c>
      <c r="K4957" t="s">
        <v>6143</v>
      </c>
      <c r="L4957" t="s">
        <v>6142</v>
      </c>
      <c r="M4957" t="s">
        <v>6141</v>
      </c>
      <c r="N4957" t="s">
        <v>6142</v>
      </c>
    </row>
    <row r="4958" spans="1:14" x14ac:dyDescent="0.25">
      <c r="A4958" s="3">
        <v>4955</v>
      </c>
      <c r="B4958" t="s">
        <v>3505</v>
      </c>
      <c r="C4958" t="s">
        <v>3506</v>
      </c>
      <c r="D4958" t="s">
        <v>3507</v>
      </c>
      <c r="E4958" t="s">
        <v>12</v>
      </c>
      <c r="F4958" t="s">
        <v>3508</v>
      </c>
      <c r="G4958" s="1">
        <v>44227</v>
      </c>
      <c r="H4958" s="1">
        <v>44228</v>
      </c>
      <c r="I4958" s="1">
        <v>44957</v>
      </c>
      <c r="J4958" s="966" t="s">
        <v>6144</v>
      </c>
      <c r="K4958" t="s">
        <v>6146</v>
      </c>
      <c r="L4958" t="s">
        <v>6145</v>
      </c>
      <c r="M4958" t="s">
        <v>6144</v>
      </c>
      <c r="N4958" t="s">
        <v>6145</v>
      </c>
    </row>
    <row r="4959" spans="1:14" x14ac:dyDescent="0.25">
      <c r="A4959" s="3">
        <v>4956</v>
      </c>
      <c r="B4959" t="s">
        <v>3505</v>
      </c>
      <c r="C4959" t="s">
        <v>3506</v>
      </c>
      <c r="D4959" t="s">
        <v>3507</v>
      </c>
      <c r="E4959" t="s">
        <v>12</v>
      </c>
      <c r="F4959" t="s">
        <v>3508</v>
      </c>
      <c r="G4959" s="1">
        <v>44227</v>
      </c>
      <c r="H4959" s="1">
        <v>44228</v>
      </c>
      <c r="I4959" s="1">
        <v>44957</v>
      </c>
      <c r="J4959" s="966" t="s">
        <v>6144</v>
      </c>
      <c r="K4959" t="s">
        <v>6146</v>
      </c>
      <c r="L4959" t="s">
        <v>6145</v>
      </c>
      <c r="M4959" t="s">
        <v>6144</v>
      </c>
      <c r="N4959" t="s">
        <v>6145</v>
      </c>
    </row>
    <row r="4960" spans="1:14" x14ac:dyDescent="0.25">
      <c r="A4960" s="3">
        <v>4957</v>
      </c>
      <c r="B4960" t="s">
        <v>3505</v>
      </c>
      <c r="C4960" t="s">
        <v>3506</v>
      </c>
      <c r="D4960" t="s">
        <v>3507</v>
      </c>
      <c r="E4960" t="s">
        <v>12</v>
      </c>
      <c r="F4960" t="s">
        <v>3508</v>
      </c>
      <c r="G4960" s="1">
        <v>44227</v>
      </c>
      <c r="H4960" s="1">
        <v>44228</v>
      </c>
      <c r="I4960" s="1">
        <v>44957</v>
      </c>
      <c r="J4960" s="966" t="s">
        <v>6147</v>
      </c>
      <c r="K4960" t="s">
        <v>6149</v>
      </c>
      <c r="L4960" t="s">
        <v>6148</v>
      </c>
      <c r="M4960" t="s">
        <v>6147</v>
      </c>
      <c r="N4960" t="s">
        <v>6148</v>
      </c>
    </row>
    <row r="4961" spans="1:14" x14ac:dyDescent="0.25">
      <c r="A4961" s="3">
        <v>4958</v>
      </c>
      <c r="B4961" t="s">
        <v>3505</v>
      </c>
      <c r="C4961" t="s">
        <v>3506</v>
      </c>
      <c r="D4961" t="s">
        <v>3507</v>
      </c>
      <c r="E4961" t="s">
        <v>12</v>
      </c>
      <c r="F4961" t="s">
        <v>3508</v>
      </c>
      <c r="G4961" s="1">
        <v>44227</v>
      </c>
      <c r="H4961" s="1">
        <v>44228</v>
      </c>
      <c r="I4961" s="1">
        <v>44957</v>
      </c>
      <c r="J4961" s="966" t="s">
        <v>6147</v>
      </c>
      <c r="K4961" t="s">
        <v>6149</v>
      </c>
      <c r="L4961" t="s">
        <v>6148</v>
      </c>
      <c r="M4961" t="s">
        <v>6147</v>
      </c>
      <c r="N4961" t="s">
        <v>6148</v>
      </c>
    </row>
    <row r="4962" spans="1:14" x14ac:dyDescent="0.25">
      <c r="A4962" s="3">
        <v>4959</v>
      </c>
      <c r="B4962" t="s">
        <v>3505</v>
      </c>
      <c r="C4962" t="s">
        <v>3506</v>
      </c>
      <c r="D4962" t="s">
        <v>3507</v>
      </c>
      <c r="E4962" t="s">
        <v>12</v>
      </c>
      <c r="F4962" t="s">
        <v>3508</v>
      </c>
      <c r="G4962" s="1">
        <v>44227</v>
      </c>
      <c r="H4962" s="1">
        <v>44228</v>
      </c>
      <c r="I4962" s="1">
        <v>44957</v>
      </c>
      <c r="J4962" s="966" t="s">
        <v>6150</v>
      </c>
      <c r="K4962" t="s">
        <v>6152</v>
      </c>
      <c r="L4962" t="s">
        <v>6151</v>
      </c>
      <c r="M4962" t="s">
        <v>6150</v>
      </c>
      <c r="N4962" t="s">
        <v>6151</v>
      </c>
    </row>
    <row r="4963" spans="1:14" x14ac:dyDescent="0.25">
      <c r="A4963" s="3">
        <v>4960</v>
      </c>
      <c r="B4963" t="s">
        <v>3505</v>
      </c>
      <c r="C4963" t="s">
        <v>3506</v>
      </c>
      <c r="D4963" t="s">
        <v>3507</v>
      </c>
      <c r="E4963" t="s">
        <v>12</v>
      </c>
      <c r="F4963" t="s">
        <v>3508</v>
      </c>
      <c r="G4963" s="1">
        <v>44227</v>
      </c>
      <c r="H4963" s="1">
        <v>44228</v>
      </c>
      <c r="I4963" s="1">
        <v>44957</v>
      </c>
      <c r="J4963" s="966" t="s">
        <v>6150</v>
      </c>
      <c r="K4963" t="s">
        <v>6152</v>
      </c>
      <c r="L4963" t="s">
        <v>6151</v>
      </c>
      <c r="M4963" t="s">
        <v>6150</v>
      </c>
      <c r="N4963" t="s">
        <v>6151</v>
      </c>
    </row>
    <row r="4964" spans="1:14" x14ac:dyDescent="0.25">
      <c r="A4964" s="3">
        <v>4961</v>
      </c>
      <c r="B4964" t="s">
        <v>3505</v>
      </c>
      <c r="C4964" t="s">
        <v>3506</v>
      </c>
      <c r="D4964" t="s">
        <v>3507</v>
      </c>
      <c r="E4964" t="s">
        <v>12</v>
      </c>
      <c r="F4964" t="s">
        <v>3508</v>
      </c>
      <c r="G4964" s="1">
        <v>44227</v>
      </c>
      <c r="H4964" s="1">
        <v>44228</v>
      </c>
      <c r="I4964" s="1">
        <v>44957</v>
      </c>
      <c r="J4964" s="966" t="s">
        <v>6153</v>
      </c>
      <c r="K4964" t="s">
        <v>6155</v>
      </c>
      <c r="L4964" t="s">
        <v>6154</v>
      </c>
      <c r="M4964" t="s">
        <v>6153</v>
      </c>
      <c r="N4964" t="s">
        <v>6154</v>
      </c>
    </row>
    <row r="4965" spans="1:14" x14ac:dyDescent="0.25">
      <c r="A4965" s="3">
        <v>4962</v>
      </c>
      <c r="B4965" t="s">
        <v>3505</v>
      </c>
      <c r="C4965" t="s">
        <v>3506</v>
      </c>
      <c r="D4965" t="s">
        <v>3507</v>
      </c>
      <c r="E4965" t="s">
        <v>12</v>
      </c>
      <c r="F4965" t="s">
        <v>3508</v>
      </c>
      <c r="G4965" s="1">
        <v>44227</v>
      </c>
      <c r="H4965" s="1">
        <v>44228</v>
      </c>
      <c r="I4965" s="1">
        <v>44957</v>
      </c>
      <c r="J4965" s="966" t="s">
        <v>6153</v>
      </c>
      <c r="K4965" t="s">
        <v>6155</v>
      </c>
      <c r="L4965" t="s">
        <v>6154</v>
      </c>
      <c r="M4965" t="s">
        <v>6153</v>
      </c>
      <c r="N4965" t="s">
        <v>6154</v>
      </c>
    </row>
    <row r="4966" spans="1:14" x14ac:dyDescent="0.25">
      <c r="A4966" s="3">
        <v>4963</v>
      </c>
      <c r="B4966" t="s">
        <v>3505</v>
      </c>
      <c r="C4966" t="s">
        <v>3506</v>
      </c>
      <c r="D4966" t="s">
        <v>3507</v>
      </c>
      <c r="E4966" t="s">
        <v>12</v>
      </c>
      <c r="F4966" t="s">
        <v>3508</v>
      </c>
      <c r="G4966" s="1">
        <v>44227</v>
      </c>
      <c r="H4966" s="1">
        <v>44228</v>
      </c>
      <c r="I4966" s="1">
        <v>44957</v>
      </c>
      <c r="J4966" s="966" t="s">
        <v>6157</v>
      </c>
      <c r="K4966" t="s">
        <v>6159</v>
      </c>
      <c r="L4966" t="s">
        <v>6158</v>
      </c>
      <c r="M4966" t="s">
        <v>6157</v>
      </c>
      <c r="N4966" t="s">
        <v>6158</v>
      </c>
    </row>
    <row r="4967" spans="1:14" x14ac:dyDescent="0.25">
      <c r="A4967" s="3">
        <v>4964</v>
      </c>
      <c r="B4967" t="s">
        <v>3505</v>
      </c>
      <c r="C4967" t="s">
        <v>3506</v>
      </c>
      <c r="D4967" t="s">
        <v>3507</v>
      </c>
      <c r="E4967" t="s">
        <v>12</v>
      </c>
      <c r="F4967" t="s">
        <v>3508</v>
      </c>
      <c r="G4967" s="1">
        <v>44227</v>
      </c>
      <c r="H4967" s="1">
        <v>44228</v>
      </c>
      <c r="I4967" s="1">
        <v>44957</v>
      </c>
      <c r="J4967" s="966" t="s">
        <v>6157</v>
      </c>
      <c r="K4967" t="s">
        <v>6159</v>
      </c>
      <c r="L4967" t="s">
        <v>6158</v>
      </c>
      <c r="M4967" t="s">
        <v>6157</v>
      </c>
      <c r="N4967" t="s">
        <v>6158</v>
      </c>
    </row>
    <row r="4968" spans="1:14" x14ac:dyDescent="0.25">
      <c r="A4968" s="3">
        <v>4965</v>
      </c>
      <c r="B4968" t="s">
        <v>3505</v>
      </c>
      <c r="C4968" t="s">
        <v>3506</v>
      </c>
      <c r="D4968" t="s">
        <v>3507</v>
      </c>
      <c r="E4968" t="s">
        <v>12</v>
      </c>
      <c r="F4968" t="s">
        <v>3508</v>
      </c>
      <c r="G4968" s="1">
        <v>44227</v>
      </c>
      <c r="H4968" s="1">
        <v>44228</v>
      </c>
      <c r="I4968" s="1">
        <v>44957</v>
      </c>
      <c r="J4968" s="966" t="s">
        <v>6160</v>
      </c>
      <c r="K4968" t="s">
        <v>6162</v>
      </c>
      <c r="L4968" t="s">
        <v>6161</v>
      </c>
      <c r="M4968" t="s">
        <v>6160</v>
      </c>
      <c r="N4968" t="s">
        <v>6161</v>
      </c>
    </row>
    <row r="4969" spans="1:14" x14ac:dyDescent="0.25">
      <c r="A4969" s="3">
        <v>4966</v>
      </c>
      <c r="B4969" t="s">
        <v>3505</v>
      </c>
      <c r="C4969" t="s">
        <v>3506</v>
      </c>
      <c r="D4969" t="s">
        <v>3507</v>
      </c>
      <c r="E4969" t="s">
        <v>12</v>
      </c>
      <c r="F4969" t="s">
        <v>3508</v>
      </c>
      <c r="G4969" s="1">
        <v>44227</v>
      </c>
      <c r="H4969" s="1">
        <v>44228</v>
      </c>
      <c r="I4969" s="1">
        <v>44957</v>
      </c>
      <c r="J4969" s="966" t="s">
        <v>6160</v>
      </c>
      <c r="K4969" t="s">
        <v>6162</v>
      </c>
      <c r="L4969" t="s">
        <v>6161</v>
      </c>
      <c r="M4969" t="s">
        <v>6160</v>
      </c>
      <c r="N4969" t="s">
        <v>6161</v>
      </c>
    </row>
    <row r="4970" spans="1:14" x14ac:dyDescent="0.25">
      <c r="A4970" s="3">
        <v>4967</v>
      </c>
      <c r="B4970" t="s">
        <v>3505</v>
      </c>
      <c r="C4970" t="s">
        <v>3506</v>
      </c>
      <c r="D4970" t="s">
        <v>3507</v>
      </c>
      <c r="E4970" t="s">
        <v>12</v>
      </c>
      <c r="F4970" t="s">
        <v>3508</v>
      </c>
      <c r="G4970" s="1">
        <v>44227</v>
      </c>
      <c r="H4970" s="1">
        <v>44228</v>
      </c>
      <c r="I4970" s="1">
        <v>44957</v>
      </c>
      <c r="J4970" s="966" t="s">
        <v>6163</v>
      </c>
      <c r="K4970" t="s">
        <v>6165</v>
      </c>
      <c r="L4970" t="s">
        <v>6164</v>
      </c>
      <c r="M4970" t="s">
        <v>6163</v>
      </c>
      <c r="N4970" t="s">
        <v>6164</v>
      </c>
    </row>
    <row r="4971" spans="1:14" x14ac:dyDescent="0.25">
      <c r="A4971" s="3">
        <v>4968</v>
      </c>
      <c r="B4971" t="s">
        <v>3505</v>
      </c>
      <c r="C4971" t="s">
        <v>3506</v>
      </c>
      <c r="D4971" t="s">
        <v>3507</v>
      </c>
      <c r="E4971" t="s">
        <v>12</v>
      </c>
      <c r="F4971" t="s">
        <v>3508</v>
      </c>
      <c r="G4971" s="1">
        <v>44227</v>
      </c>
      <c r="H4971" s="1">
        <v>44228</v>
      </c>
      <c r="I4971" s="1">
        <v>44957</v>
      </c>
      <c r="J4971" s="966" t="s">
        <v>6163</v>
      </c>
      <c r="K4971" t="s">
        <v>6165</v>
      </c>
      <c r="L4971" t="s">
        <v>6164</v>
      </c>
      <c r="M4971" t="s">
        <v>6163</v>
      </c>
      <c r="N4971" t="s">
        <v>6164</v>
      </c>
    </row>
    <row r="4972" spans="1:14" x14ac:dyDescent="0.25">
      <c r="A4972" s="3">
        <v>4969</v>
      </c>
      <c r="B4972" t="s">
        <v>3505</v>
      </c>
      <c r="C4972" t="s">
        <v>3506</v>
      </c>
      <c r="D4972" t="s">
        <v>3507</v>
      </c>
      <c r="E4972" t="s">
        <v>12</v>
      </c>
      <c r="F4972" t="s">
        <v>3508</v>
      </c>
      <c r="G4972" s="1">
        <v>44227</v>
      </c>
      <c r="H4972" s="1">
        <v>44228</v>
      </c>
      <c r="I4972" s="1">
        <v>44957</v>
      </c>
      <c r="J4972" s="966" t="s">
        <v>6166</v>
      </c>
      <c r="K4972" t="s">
        <v>6168</v>
      </c>
      <c r="L4972" t="s">
        <v>6167</v>
      </c>
      <c r="M4972" t="s">
        <v>6166</v>
      </c>
      <c r="N4972" t="s">
        <v>6167</v>
      </c>
    </row>
    <row r="4973" spans="1:14" x14ac:dyDescent="0.25">
      <c r="A4973" s="3">
        <v>4970</v>
      </c>
      <c r="B4973" t="s">
        <v>3505</v>
      </c>
      <c r="C4973" t="s">
        <v>3506</v>
      </c>
      <c r="D4973" t="s">
        <v>3507</v>
      </c>
      <c r="E4973" t="s">
        <v>12</v>
      </c>
      <c r="F4973" t="s">
        <v>3508</v>
      </c>
      <c r="G4973" s="1">
        <v>44227</v>
      </c>
      <c r="H4973" s="1">
        <v>44228</v>
      </c>
      <c r="I4973" s="1">
        <v>44957</v>
      </c>
      <c r="J4973" s="966" t="s">
        <v>6166</v>
      </c>
      <c r="K4973" t="s">
        <v>6168</v>
      </c>
      <c r="L4973" t="s">
        <v>6167</v>
      </c>
      <c r="M4973" t="s">
        <v>6166</v>
      </c>
      <c r="N4973" t="s">
        <v>6167</v>
      </c>
    </row>
    <row r="4974" spans="1:14" x14ac:dyDescent="0.25">
      <c r="A4974" s="3">
        <v>4971</v>
      </c>
      <c r="B4974" t="s">
        <v>3505</v>
      </c>
      <c r="C4974" t="s">
        <v>3506</v>
      </c>
      <c r="D4974" t="s">
        <v>3507</v>
      </c>
      <c r="E4974" t="s">
        <v>12</v>
      </c>
      <c r="F4974" t="s">
        <v>3508</v>
      </c>
      <c r="G4974" s="1">
        <v>44227</v>
      </c>
      <c r="H4974" s="1">
        <v>44228</v>
      </c>
      <c r="I4974" s="1">
        <v>44957</v>
      </c>
      <c r="J4974" s="966" t="s">
        <v>6170</v>
      </c>
      <c r="K4974" t="s">
        <v>6172</v>
      </c>
      <c r="L4974" t="s">
        <v>6171</v>
      </c>
      <c r="M4974" t="s">
        <v>6170</v>
      </c>
      <c r="N4974" t="s">
        <v>6171</v>
      </c>
    </row>
    <row r="4975" spans="1:14" x14ac:dyDescent="0.25">
      <c r="A4975" s="3">
        <v>4972</v>
      </c>
      <c r="B4975" t="s">
        <v>3505</v>
      </c>
      <c r="C4975" t="s">
        <v>3506</v>
      </c>
      <c r="D4975" t="s">
        <v>3507</v>
      </c>
      <c r="E4975" t="s">
        <v>12</v>
      </c>
      <c r="F4975" t="s">
        <v>3508</v>
      </c>
      <c r="G4975" s="1">
        <v>44227</v>
      </c>
      <c r="H4975" s="1">
        <v>44228</v>
      </c>
      <c r="I4975" s="1">
        <v>44957</v>
      </c>
      <c r="J4975" s="966" t="s">
        <v>6170</v>
      </c>
      <c r="K4975" t="s">
        <v>6172</v>
      </c>
      <c r="L4975" t="s">
        <v>6171</v>
      </c>
      <c r="M4975" t="s">
        <v>6170</v>
      </c>
      <c r="N4975" t="s">
        <v>6171</v>
      </c>
    </row>
    <row r="4976" spans="1:14" x14ac:dyDescent="0.25">
      <c r="A4976" s="3">
        <v>4973</v>
      </c>
      <c r="B4976" t="s">
        <v>3505</v>
      </c>
      <c r="C4976" t="s">
        <v>3506</v>
      </c>
      <c r="D4976" t="s">
        <v>3507</v>
      </c>
      <c r="E4976" t="s">
        <v>12</v>
      </c>
      <c r="F4976" t="s">
        <v>3508</v>
      </c>
      <c r="G4976" s="1">
        <v>44227</v>
      </c>
      <c r="H4976" s="1">
        <v>44228</v>
      </c>
      <c r="I4976" s="1">
        <v>44957</v>
      </c>
      <c r="J4976" s="966" t="s">
        <v>6173</v>
      </c>
      <c r="K4976" t="s">
        <v>6175</v>
      </c>
      <c r="L4976" t="s">
        <v>6174</v>
      </c>
      <c r="M4976" t="s">
        <v>6173</v>
      </c>
      <c r="N4976" t="s">
        <v>6174</v>
      </c>
    </row>
    <row r="4977" spans="1:14" x14ac:dyDescent="0.25">
      <c r="A4977" s="3">
        <v>4974</v>
      </c>
      <c r="B4977" t="s">
        <v>3505</v>
      </c>
      <c r="C4977" t="s">
        <v>3506</v>
      </c>
      <c r="D4977" t="s">
        <v>3507</v>
      </c>
      <c r="E4977" t="s">
        <v>12</v>
      </c>
      <c r="F4977" t="s">
        <v>3508</v>
      </c>
      <c r="G4977" s="1">
        <v>44227</v>
      </c>
      <c r="H4977" s="1">
        <v>44228</v>
      </c>
      <c r="I4977" s="1">
        <v>44957</v>
      </c>
      <c r="J4977" s="966" t="s">
        <v>6173</v>
      </c>
      <c r="K4977" t="s">
        <v>6175</v>
      </c>
      <c r="L4977" t="s">
        <v>6174</v>
      </c>
      <c r="M4977" t="s">
        <v>6173</v>
      </c>
      <c r="N4977" t="s">
        <v>6174</v>
      </c>
    </row>
    <row r="4978" spans="1:14" x14ac:dyDescent="0.25">
      <c r="A4978" s="3">
        <v>4975</v>
      </c>
      <c r="B4978" t="s">
        <v>3505</v>
      </c>
      <c r="C4978" t="s">
        <v>3506</v>
      </c>
      <c r="D4978" t="s">
        <v>3507</v>
      </c>
      <c r="E4978" t="s">
        <v>12</v>
      </c>
      <c r="F4978" t="s">
        <v>3508</v>
      </c>
      <c r="G4978" s="1">
        <v>44227</v>
      </c>
      <c r="H4978" s="1">
        <v>44228</v>
      </c>
      <c r="I4978" s="1">
        <v>44957</v>
      </c>
      <c r="J4978" s="966" t="s">
        <v>6176</v>
      </c>
      <c r="K4978" t="s">
        <v>6178</v>
      </c>
      <c r="L4978" t="s">
        <v>6177</v>
      </c>
      <c r="M4978" t="s">
        <v>6176</v>
      </c>
      <c r="N4978" t="s">
        <v>6177</v>
      </c>
    </row>
    <row r="4979" spans="1:14" x14ac:dyDescent="0.25">
      <c r="A4979" s="3">
        <v>4976</v>
      </c>
      <c r="B4979" t="s">
        <v>3505</v>
      </c>
      <c r="C4979" t="s">
        <v>3506</v>
      </c>
      <c r="D4979" t="s">
        <v>3507</v>
      </c>
      <c r="E4979" t="s">
        <v>12</v>
      </c>
      <c r="F4979" t="s">
        <v>3508</v>
      </c>
      <c r="G4979" s="1">
        <v>44227</v>
      </c>
      <c r="H4979" s="1">
        <v>44228</v>
      </c>
      <c r="I4979" s="1">
        <v>44957</v>
      </c>
      <c r="J4979" s="966" t="s">
        <v>6176</v>
      </c>
      <c r="K4979" t="s">
        <v>6178</v>
      </c>
      <c r="L4979" t="s">
        <v>6177</v>
      </c>
      <c r="M4979" t="s">
        <v>6176</v>
      </c>
      <c r="N4979" t="s">
        <v>6177</v>
      </c>
    </row>
    <row r="4980" spans="1:14" x14ac:dyDescent="0.25">
      <c r="A4980" s="3">
        <v>4977</v>
      </c>
      <c r="B4980" t="s">
        <v>3505</v>
      </c>
      <c r="C4980" t="s">
        <v>3506</v>
      </c>
      <c r="D4980" t="s">
        <v>3507</v>
      </c>
      <c r="E4980" t="s">
        <v>12</v>
      </c>
      <c r="F4980" t="s">
        <v>3508</v>
      </c>
      <c r="G4980" s="1">
        <v>44227</v>
      </c>
      <c r="H4980" s="1">
        <v>44228</v>
      </c>
      <c r="I4980" s="1">
        <v>44957</v>
      </c>
      <c r="J4980" s="966" t="s">
        <v>6179</v>
      </c>
      <c r="K4980" t="s">
        <v>6181</v>
      </c>
      <c r="L4980" t="s">
        <v>6180</v>
      </c>
      <c r="M4980" t="s">
        <v>6179</v>
      </c>
      <c r="N4980" t="s">
        <v>6180</v>
      </c>
    </row>
    <row r="4981" spans="1:14" x14ac:dyDescent="0.25">
      <c r="A4981" s="3">
        <v>4978</v>
      </c>
      <c r="B4981" t="s">
        <v>3505</v>
      </c>
      <c r="C4981" t="s">
        <v>3506</v>
      </c>
      <c r="D4981" t="s">
        <v>3507</v>
      </c>
      <c r="E4981" t="s">
        <v>12</v>
      </c>
      <c r="F4981" t="s">
        <v>3508</v>
      </c>
      <c r="G4981" s="1">
        <v>44227</v>
      </c>
      <c r="H4981" s="1">
        <v>44228</v>
      </c>
      <c r="I4981" s="1">
        <v>44957</v>
      </c>
      <c r="J4981" s="966" t="s">
        <v>6179</v>
      </c>
      <c r="K4981" t="s">
        <v>6181</v>
      </c>
      <c r="L4981" t="s">
        <v>6180</v>
      </c>
      <c r="M4981" t="s">
        <v>6179</v>
      </c>
      <c r="N4981" t="s">
        <v>6180</v>
      </c>
    </row>
    <row r="4982" spans="1:14" x14ac:dyDescent="0.25">
      <c r="A4982" s="3">
        <v>4979</v>
      </c>
      <c r="B4982" t="s">
        <v>3505</v>
      </c>
      <c r="C4982" t="s">
        <v>3506</v>
      </c>
      <c r="D4982" t="s">
        <v>3507</v>
      </c>
      <c r="E4982" t="s">
        <v>12</v>
      </c>
      <c r="F4982" t="s">
        <v>3508</v>
      </c>
      <c r="G4982" s="1">
        <v>44227</v>
      </c>
      <c r="H4982" s="1">
        <v>44228</v>
      </c>
      <c r="I4982" s="1">
        <v>44957</v>
      </c>
      <c r="J4982" s="966" t="s">
        <v>6183</v>
      </c>
      <c r="K4982" t="s">
        <v>6185</v>
      </c>
      <c r="L4982" t="s">
        <v>6184</v>
      </c>
      <c r="M4982" t="s">
        <v>6183</v>
      </c>
      <c r="N4982" t="s">
        <v>6184</v>
      </c>
    </row>
    <row r="4983" spans="1:14" x14ac:dyDescent="0.25">
      <c r="A4983" s="3">
        <v>4980</v>
      </c>
      <c r="B4983" t="s">
        <v>3505</v>
      </c>
      <c r="C4983" t="s">
        <v>3506</v>
      </c>
      <c r="D4983" t="s">
        <v>3507</v>
      </c>
      <c r="E4983" t="s">
        <v>12</v>
      </c>
      <c r="F4983" t="s">
        <v>3508</v>
      </c>
      <c r="G4983" s="1">
        <v>44227</v>
      </c>
      <c r="H4983" s="1">
        <v>44228</v>
      </c>
      <c r="I4983" s="1">
        <v>44957</v>
      </c>
      <c r="J4983" s="966" t="s">
        <v>6183</v>
      </c>
      <c r="K4983" t="s">
        <v>6185</v>
      </c>
      <c r="L4983" t="s">
        <v>6184</v>
      </c>
      <c r="M4983" t="s">
        <v>6183</v>
      </c>
      <c r="N4983" t="s">
        <v>6184</v>
      </c>
    </row>
    <row r="4984" spans="1:14" x14ac:dyDescent="0.25">
      <c r="A4984" s="3">
        <v>4981</v>
      </c>
      <c r="B4984" t="s">
        <v>3505</v>
      </c>
      <c r="C4984" t="s">
        <v>3506</v>
      </c>
      <c r="D4984" t="s">
        <v>3507</v>
      </c>
      <c r="E4984" t="s">
        <v>12</v>
      </c>
      <c r="F4984" t="s">
        <v>3508</v>
      </c>
      <c r="G4984" s="1">
        <v>44227</v>
      </c>
      <c r="H4984" s="1">
        <v>44228</v>
      </c>
      <c r="I4984" s="1">
        <v>44957</v>
      </c>
      <c r="J4984" s="966" t="s">
        <v>6186</v>
      </c>
      <c r="K4984" t="s">
        <v>6188</v>
      </c>
      <c r="L4984" t="s">
        <v>6187</v>
      </c>
      <c r="M4984" t="s">
        <v>6186</v>
      </c>
      <c r="N4984" t="s">
        <v>6187</v>
      </c>
    </row>
    <row r="4985" spans="1:14" x14ac:dyDescent="0.25">
      <c r="A4985" s="3">
        <v>4982</v>
      </c>
      <c r="B4985" t="s">
        <v>3505</v>
      </c>
      <c r="C4985" t="s">
        <v>3506</v>
      </c>
      <c r="D4985" t="s">
        <v>3507</v>
      </c>
      <c r="E4985" t="s">
        <v>12</v>
      </c>
      <c r="F4985" t="s">
        <v>3508</v>
      </c>
      <c r="G4985" s="1">
        <v>44227</v>
      </c>
      <c r="H4985" s="1">
        <v>44228</v>
      </c>
      <c r="I4985" s="1">
        <v>44957</v>
      </c>
      <c r="J4985" s="966" t="s">
        <v>6186</v>
      </c>
      <c r="K4985" t="s">
        <v>6188</v>
      </c>
      <c r="L4985" t="s">
        <v>6187</v>
      </c>
      <c r="M4985" t="s">
        <v>6186</v>
      </c>
      <c r="N4985" t="s">
        <v>6187</v>
      </c>
    </row>
    <row r="4986" spans="1:14" x14ac:dyDescent="0.25">
      <c r="A4986" s="3">
        <v>4983</v>
      </c>
      <c r="B4986" t="s">
        <v>3505</v>
      </c>
      <c r="C4986" t="s">
        <v>3506</v>
      </c>
      <c r="D4986" t="s">
        <v>3507</v>
      </c>
      <c r="E4986" t="s">
        <v>12</v>
      </c>
      <c r="F4986" t="s">
        <v>3508</v>
      </c>
      <c r="G4986" s="1">
        <v>44227</v>
      </c>
      <c r="H4986" s="1">
        <v>44228</v>
      </c>
      <c r="I4986" s="1">
        <v>44957</v>
      </c>
      <c r="J4986" s="966" t="s">
        <v>6189</v>
      </c>
      <c r="K4986" t="s">
        <v>6191</v>
      </c>
      <c r="L4986" t="s">
        <v>6190</v>
      </c>
      <c r="M4986" t="s">
        <v>6189</v>
      </c>
      <c r="N4986" t="s">
        <v>6190</v>
      </c>
    </row>
    <row r="4987" spans="1:14" x14ac:dyDescent="0.25">
      <c r="A4987" s="3">
        <v>4984</v>
      </c>
      <c r="B4987" t="s">
        <v>3505</v>
      </c>
      <c r="C4987" t="s">
        <v>3506</v>
      </c>
      <c r="D4987" t="s">
        <v>3507</v>
      </c>
      <c r="E4987" t="s">
        <v>12</v>
      </c>
      <c r="F4987" t="s">
        <v>3508</v>
      </c>
      <c r="G4987" s="1">
        <v>44227</v>
      </c>
      <c r="H4987" s="1">
        <v>44228</v>
      </c>
      <c r="I4987" s="1">
        <v>44957</v>
      </c>
      <c r="J4987" s="966" t="s">
        <v>6189</v>
      </c>
      <c r="K4987" t="s">
        <v>6191</v>
      </c>
      <c r="L4987" t="s">
        <v>6190</v>
      </c>
      <c r="M4987" t="s">
        <v>6189</v>
      </c>
      <c r="N4987" t="s">
        <v>6190</v>
      </c>
    </row>
    <row r="4988" spans="1:14" x14ac:dyDescent="0.25">
      <c r="A4988" s="3">
        <v>4985</v>
      </c>
      <c r="B4988" t="s">
        <v>3505</v>
      </c>
      <c r="C4988" t="s">
        <v>3506</v>
      </c>
      <c r="D4988" t="s">
        <v>3507</v>
      </c>
      <c r="E4988" t="s">
        <v>12</v>
      </c>
      <c r="F4988" t="s">
        <v>3508</v>
      </c>
      <c r="G4988" s="1">
        <v>44227</v>
      </c>
      <c r="H4988" s="1">
        <v>44228</v>
      </c>
      <c r="I4988" s="1">
        <v>44957</v>
      </c>
      <c r="J4988" s="966" t="s">
        <v>6192</v>
      </c>
      <c r="K4988" t="s">
        <v>6194</v>
      </c>
      <c r="L4988" t="s">
        <v>6193</v>
      </c>
      <c r="M4988" t="s">
        <v>6192</v>
      </c>
      <c r="N4988" t="s">
        <v>6193</v>
      </c>
    </row>
    <row r="4989" spans="1:14" x14ac:dyDescent="0.25">
      <c r="A4989" s="3">
        <v>4986</v>
      </c>
      <c r="B4989" t="s">
        <v>3505</v>
      </c>
      <c r="C4989" t="s">
        <v>3506</v>
      </c>
      <c r="D4989" t="s">
        <v>3507</v>
      </c>
      <c r="E4989" t="s">
        <v>12</v>
      </c>
      <c r="F4989" t="s">
        <v>3508</v>
      </c>
      <c r="G4989" s="1">
        <v>44227</v>
      </c>
      <c r="H4989" s="1">
        <v>44228</v>
      </c>
      <c r="I4989" s="1">
        <v>44957</v>
      </c>
      <c r="J4989" s="966" t="s">
        <v>6192</v>
      </c>
      <c r="K4989" t="s">
        <v>6194</v>
      </c>
      <c r="L4989" t="s">
        <v>6193</v>
      </c>
      <c r="M4989" t="s">
        <v>6192</v>
      </c>
      <c r="N4989" t="s">
        <v>6193</v>
      </c>
    </row>
    <row r="4990" spans="1:14" x14ac:dyDescent="0.25">
      <c r="A4990" s="3">
        <v>4987</v>
      </c>
      <c r="B4990" t="s">
        <v>3505</v>
      </c>
      <c r="C4990" t="s">
        <v>3506</v>
      </c>
      <c r="D4990" t="s">
        <v>3507</v>
      </c>
      <c r="E4990" t="s">
        <v>12</v>
      </c>
      <c r="F4990" t="s">
        <v>3508</v>
      </c>
      <c r="G4990" s="1">
        <v>44227</v>
      </c>
      <c r="H4990" s="1">
        <v>44228</v>
      </c>
      <c r="I4990" s="1">
        <v>44957</v>
      </c>
      <c r="J4990" s="966" t="s">
        <v>6195</v>
      </c>
      <c r="K4990" t="s">
        <v>6197</v>
      </c>
      <c r="L4990" t="s">
        <v>6196</v>
      </c>
      <c r="M4990" t="s">
        <v>6195</v>
      </c>
      <c r="N4990" t="s">
        <v>6196</v>
      </c>
    </row>
    <row r="4991" spans="1:14" x14ac:dyDescent="0.25">
      <c r="A4991" s="3">
        <v>4988</v>
      </c>
      <c r="B4991" t="s">
        <v>3505</v>
      </c>
      <c r="C4991" t="s">
        <v>3506</v>
      </c>
      <c r="D4991" t="s">
        <v>3507</v>
      </c>
      <c r="E4991" t="s">
        <v>12</v>
      </c>
      <c r="F4991" t="s">
        <v>3508</v>
      </c>
      <c r="G4991" s="1">
        <v>44227</v>
      </c>
      <c r="H4991" s="1">
        <v>44228</v>
      </c>
      <c r="I4991" s="1">
        <v>44957</v>
      </c>
      <c r="J4991" s="966" t="s">
        <v>6195</v>
      </c>
      <c r="K4991" t="s">
        <v>6197</v>
      </c>
      <c r="L4991" t="s">
        <v>6196</v>
      </c>
      <c r="M4991" t="s">
        <v>6195</v>
      </c>
      <c r="N4991" t="s">
        <v>6196</v>
      </c>
    </row>
    <row r="4992" spans="1:14" x14ac:dyDescent="0.25">
      <c r="A4992" s="3">
        <v>4989</v>
      </c>
      <c r="B4992" t="s">
        <v>3505</v>
      </c>
      <c r="C4992" t="s">
        <v>3506</v>
      </c>
      <c r="D4992" t="s">
        <v>3507</v>
      </c>
      <c r="E4992" t="s">
        <v>12</v>
      </c>
      <c r="F4992" t="s">
        <v>3508</v>
      </c>
      <c r="G4992" s="1">
        <v>44227</v>
      </c>
      <c r="H4992" s="1">
        <v>44228</v>
      </c>
      <c r="I4992" s="1">
        <v>44957</v>
      </c>
      <c r="J4992" s="966" t="s">
        <v>6198</v>
      </c>
      <c r="K4992" t="s">
        <v>6200</v>
      </c>
      <c r="L4992" t="s">
        <v>6199</v>
      </c>
      <c r="M4992" t="s">
        <v>6198</v>
      </c>
      <c r="N4992" t="s">
        <v>6199</v>
      </c>
    </row>
    <row r="4993" spans="1:14" x14ac:dyDescent="0.25">
      <c r="A4993" s="3">
        <v>4990</v>
      </c>
      <c r="B4993" t="s">
        <v>3505</v>
      </c>
      <c r="C4993" t="s">
        <v>3506</v>
      </c>
      <c r="D4993" t="s">
        <v>3507</v>
      </c>
      <c r="E4993" t="s">
        <v>12</v>
      </c>
      <c r="F4993" t="s">
        <v>3508</v>
      </c>
      <c r="G4993" s="1">
        <v>44227</v>
      </c>
      <c r="H4993" s="1">
        <v>44228</v>
      </c>
      <c r="I4993" s="1">
        <v>44957</v>
      </c>
      <c r="J4993" s="966" t="s">
        <v>6198</v>
      </c>
      <c r="K4993" t="s">
        <v>6200</v>
      </c>
      <c r="L4993" t="s">
        <v>6199</v>
      </c>
      <c r="M4993" t="s">
        <v>6198</v>
      </c>
      <c r="N4993" t="s">
        <v>6199</v>
      </c>
    </row>
    <row r="4994" spans="1:14" x14ac:dyDescent="0.25">
      <c r="A4994" s="3">
        <v>4991</v>
      </c>
      <c r="B4994" t="s">
        <v>3505</v>
      </c>
      <c r="C4994" t="s">
        <v>3506</v>
      </c>
      <c r="D4994" t="s">
        <v>3507</v>
      </c>
      <c r="E4994" t="s">
        <v>12</v>
      </c>
      <c r="F4994" t="s">
        <v>3508</v>
      </c>
      <c r="G4994" s="1">
        <v>44227</v>
      </c>
      <c r="H4994" s="1">
        <v>44228</v>
      </c>
      <c r="I4994" s="1">
        <v>44957</v>
      </c>
      <c r="J4994" s="966" t="s">
        <v>6201</v>
      </c>
      <c r="K4994" t="s">
        <v>6203</v>
      </c>
      <c r="L4994" t="s">
        <v>6202</v>
      </c>
      <c r="M4994" t="s">
        <v>6201</v>
      </c>
      <c r="N4994" t="s">
        <v>6202</v>
      </c>
    </row>
    <row r="4995" spans="1:14" x14ac:dyDescent="0.25">
      <c r="A4995" s="3">
        <v>4992</v>
      </c>
      <c r="B4995" t="s">
        <v>3505</v>
      </c>
      <c r="C4995" t="s">
        <v>3506</v>
      </c>
      <c r="D4995" t="s">
        <v>3507</v>
      </c>
      <c r="E4995" t="s">
        <v>12</v>
      </c>
      <c r="F4995" t="s">
        <v>3508</v>
      </c>
      <c r="G4995" s="1">
        <v>44227</v>
      </c>
      <c r="H4995" s="1">
        <v>44228</v>
      </c>
      <c r="I4995" s="1">
        <v>44957</v>
      </c>
      <c r="J4995" s="966" t="s">
        <v>6201</v>
      </c>
      <c r="K4995" t="s">
        <v>6203</v>
      </c>
      <c r="L4995" t="s">
        <v>6202</v>
      </c>
      <c r="M4995" t="s">
        <v>6201</v>
      </c>
      <c r="N4995" t="s">
        <v>6202</v>
      </c>
    </row>
    <row r="4996" spans="1:14" x14ac:dyDescent="0.25">
      <c r="A4996" s="3">
        <v>4993</v>
      </c>
      <c r="B4996" t="s">
        <v>3505</v>
      </c>
      <c r="C4996" t="s">
        <v>3506</v>
      </c>
      <c r="D4996" t="s">
        <v>3507</v>
      </c>
      <c r="E4996" t="s">
        <v>12</v>
      </c>
      <c r="F4996" t="s">
        <v>3508</v>
      </c>
      <c r="G4996" s="1">
        <v>44227</v>
      </c>
      <c r="H4996" s="1">
        <v>44228</v>
      </c>
      <c r="I4996" s="1">
        <v>44957</v>
      </c>
      <c r="J4996" s="966" t="s">
        <v>6204</v>
      </c>
      <c r="K4996" t="s">
        <v>6206</v>
      </c>
      <c r="L4996" t="s">
        <v>6205</v>
      </c>
      <c r="M4996" t="s">
        <v>6204</v>
      </c>
      <c r="N4996" t="s">
        <v>6205</v>
      </c>
    </row>
    <row r="4997" spans="1:14" x14ac:dyDescent="0.25">
      <c r="A4997" s="3">
        <v>4994</v>
      </c>
      <c r="B4997" t="s">
        <v>3505</v>
      </c>
      <c r="C4997" t="s">
        <v>3506</v>
      </c>
      <c r="D4997" t="s">
        <v>3507</v>
      </c>
      <c r="E4997" t="s">
        <v>12</v>
      </c>
      <c r="F4997" t="s">
        <v>3508</v>
      </c>
      <c r="G4997" s="1">
        <v>44227</v>
      </c>
      <c r="H4997" s="1">
        <v>44228</v>
      </c>
      <c r="I4997" s="1">
        <v>44957</v>
      </c>
      <c r="J4997" s="966" t="s">
        <v>6204</v>
      </c>
      <c r="K4997" t="s">
        <v>6206</v>
      </c>
      <c r="L4997" t="s">
        <v>6205</v>
      </c>
      <c r="M4997" t="s">
        <v>6204</v>
      </c>
      <c r="N4997" t="s">
        <v>6205</v>
      </c>
    </row>
    <row r="4998" spans="1:14" x14ac:dyDescent="0.25">
      <c r="A4998" s="3">
        <v>4995</v>
      </c>
      <c r="B4998" t="s">
        <v>3505</v>
      </c>
      <c r="C4998" t="s">
        <v>3506</v>
      </c>
      <c r="D4998" t="s">
        <v>3507</v>
      </c>
      <c r="E4998" t="s">
        <v>12</v>
      </c>
      <c r="F4998" t="s">
        <v>3508</v>
      </c>
      <c r="G4998" s="1">
        <v>44227</v>
      </c>
      <c r="H4998" s="1">
        <v>44228</v>
      </c>
      <c r="I4998" s="1">
        <v>44957</v>
      </c>
      <c r="J4998" s="966" t="s">
        <v>6208</v>
      </c>
      <c r="K4998" t="s">
        <v>6210</v>
      </c>
      <c r="L4998" t="s">
        <v>6209</v>
      </c>
      <c r="M4998" t="s">
        <v>6208</v>
      </c>
      <c r="N4998" t="s">
        <v>6209</v>
      </c>
    </row>
    <row r="4999" spans="1:14" x14ac:dyDescent="0.25">
      <c r="A4999" s="3">
        <v>4996</v>
      </c>
      <c r="B4999" t="s">
        <v>3505</v>
      </c>
      <c r="C4999" t="s">
        <v>3506</v>
      </c>
      <c r="D4999" t="s">
        <v>3507</v>
      </c>
      <c r="E4999" t="s">
        <v>12</v>
      </c>
      <c r="F4999" t="s">
        <v>3508</v>
      </c>
      <c r="G4999" s="1">
        <v>44227</v>
      </c>
      <c r="H4999" s="1">
        <v>44228</v>
      </c>
      <c r="I4999" s="1">
        <v>44957</v>
      </c>
      <c r="J4999" s="966" t="s">
        <v>6208</v>
      </c>
      <c r="K4999" t="s">
        <v>6210</v>
      </c>
      <c r="L4999" t="s">
        <v>6209</v>
      </c>
      <c r="M4999" t="s">
        <v>6208</v>
      </c>
      <c r="N4999" t="s">
        <v>6209</v>
      </c>
    </row>
    <row r="5000" spans="1:14" x14ac:dyDescent="0.25">
      <c r="A5000" s="3">
        <v>4997</v>
      </c>
      <c r="B5000" t="s">
        <v>3505</v>
      </c>
      <c r="C5000" t="s">
        <v>3506</v>
      </c>
      <c r="D5000" t="s">
        <v>3507</v>
      </c>
      <c r="E5000" t="s">
        <v>12</v>
      </c>
      <c r="F5000" t="s">
        <v>3508</v>
      </c>
      <c r="G5000" s="1">
        <v>44227</v>
      </c>
      <c r="H5000" s="1">
        <v>44228</v>
      </c>
      <c r="I5000" s="1">
        <v>44957</v>
      </c>
      <c r="J5000" s="966" t="s">
        <v>6211</v>
      </c>
      <c r="K5000" t="s">
        <v>6213</v>
      </c>
      <c r="L5000" t="s">
        <v>6212</v>
      </c>
      <c r="M5000" t="s">
        <v>6211</v>
      </c>
      <c r="N5000" t="s">
        <v>6212</v>
      </c>
    </row>
    <row r="5001" spans="1:14" x14ac:dyDescent="0.25">
      <c r="A5001" s="3">
        <v>4998</v>
      </c>
      <c r="B5001" t="s">
        <v>3505</v>
      </c>
      <c r="C5001" t="s">
        <v>3506</v>
      </c>
      <c r="D5001" t="s">
        <v>3507</v>
      </c>
      <c r="E5001" t="s">
        <v>12</v>
      </c>
      <c r="F5001" t="s">
        <v>3508</v>
      </c>
      <c r="G5001" s="1">
        <v>44227</v>
      </c>
      <c r="H5001" s="1">
        <v>44228</v>
      </c>
      <c r="I5001" s="1">
        <v>44957</v>
      </c>
      <c r="J5001" s="966" t="s">
        <v>6211</v>
      </c>
      <c r="K5001" t="s">
        <v>6213</v>
      </c>
      <c r="L5001" t="s">
        <v>6212</v>
      </c>
      <c r="M5001" t="s">
        <v>6211</v>
      </c>
      <c r="N5001" t="s">
        <v>6212</v>
      </c>
    </row>
    <row r="5002" spans="1:14" x14ac:dyDescent="0.25">
      <c r="A5002" s="3">
        <v>4999</v>
      </c>
      <c r="B5002" t="s">
        <v>3505</v>
      </c>
      <c r="C5002" t="s">
        <v>3506</v>
      </c>
      <c r="D5002" t="s">
        <v>3507</v>
      </c>
      <c r="E5002" t="s">
        <v>12</v>
      </c>
      <c r="F5002" t="s">
        <v>3508</v>
      </c>
      <c r="G5002" s="1">
        <v>44227</v>
      </c>
      <c r="H5002" s="1">
        <v>44228</v>
      </c>
      <c r="I5002" s="1">
        <v>44957</v>
      </c>
      <c r="J5002" s="966" t="s">
        <v>6214</v>
      </c>
      <c r="K5002" t="s">
        <v>6216</v>
      </c>
      <c r="L5002" t="s">
        <v>6215</v>
      </c>
      <c r="M5002" t="s">
        <v>6214</v>
      </c>
      <c r="N5002" t="s">
        <v>6215</v>
      </c>
    </row>
    <row r="5003" spans="1:14" x14ac:dyDescent="0.25">
      <c r="A5003" s="3">
        <v>5000</v>
      </c>
      <c r="B5003" t="s">
        <v>3505</v>
      </c>
      <c r="C5003" t="s">
        <v>3506</v>
      </c>
      <c r="D5003" t="s">
        <v>3507</v>
      </c>
      <c r="E5003" t="s">
        <v>12</v>
      </c>
      <c r="F5003" t="s">
        <v>3508</v>
      </c>
      <c r="G5003" s="1">
        <v>44227</v>
      </c>
      <c r="H5003" s="1">
        <v>44228</v>
      </c>
      <c r="I5003" s="1">
        <v>44957</v>
      </c>
      <c r="J5003" s="966" t="s">
        <v>6214</v>
      </c>
      <c r="K5003" t="s">
        <v>6216</v>
      </c>
      <c r="L5003" t="s">
        <v>6215</v>
      </c>
      <c r="M5003" t="s">
        <v>6214</v>
      </c>
      <c r="N5003" t="s">
        <v>6215</v>
      </c>
    </row>
    <row r="5004" spans="1:14" x14ac:dyDescent="0.25">
      <c r="A5004" s="3">
        <v>5001</v>
      </c>
      <c r="B5004" t="s">
        <v>3505</v>
      </c>
      <c r="C5004" t="s">
        <v>3506</v>
      </c>
      <c r="D5004" t="s">
        <v>3507</v>
      </c>
      <c r="E5004" t="s">
        <v>12</v>
      </c>
      <c r="F5004" t="s">
        <v>3508</v>
      </c>
      <c r="G5004" s="1">
        <v>44227</v>
      </c>
      <c r="H5004" s="1">
        <v>44228</v>
      </c>
      <c r="I5004" s="1">
        <v>44957</v>
      </c>
      <c r="J5004" s="966" t="s">
        <v>6217</v>
      </c>
      <c r="K5004" t="s">
        <v>6219</v>
      </c>
      <c r="L5004" t="s">
        <v>6218</v>
      </c>
      <c r="M5004" t="s">
        <v>6217</v>
      </c>
      <c r="N5004" t="s">
        <v>6218</v>
      </c>
    </row>
    <row r="5005" spans="1:14" x14ac:dyDescent="0.25">
      <c r="A5005" s="3">
        <v>5002</v>
      </c>
      <c r="B5005" t="s">
        <v>3505</v>
      </c>
      <c r="C5005" t="s">
        <v>3506</v>
      </c>
      <c r="D5005" t="s">
        <v>3507</v>
      </c>
      <c r="E5005" t="s">
        <v>12</v>
      </c>
      <c r="F5005" t="s">
        <v>3508</v>
      </c>
      <c r="G5005" s="1">
        <v>44227</v>
      </c>
      <c r="H5005" s="1">
        <v>44228</v>
      </c>
      <c r="I5005" s="1">
        <v>44957</v>
      </c>
      <c r="J5005" s="966" t="s">
        <v>6217</v>
      </c>
      <c r="K5005" t="s">
        <v>6219</v>
      </c>
      <c r="L5005" t="s">
        <v>6218</v>
      </c>
      <c r="M5005" t="s">
        <v>6217</v>
      </c>
      <c r="N5005" t="s">
        <v>6218</v>
      </c>
    </row>
    <row r="5006" spans="1:14" x14ac:dyDescent="0.25">
      <c r="A5006" s="3">
        <v>5003</v>
      </c>
      <c r="B5006" t="s">
        <v>3505</v>
      </c>
      <c r="C5006" t="s">
        <v>3506</v>
      </c>
      <c r="D5006" t="s">
        <v>3507</v>
      </c>
      <c r="E5006" t="s">
        <v>12</v>
      </c>
      <c r="F5006" t="s">
        <v>3508</v>
      </c>
      <c r="G5006" s="1">
        <v>44227</v>
      </c>
      <c r="H5006" s="1">
        <v>44228</v>
      </c>
      <c r="I5006" s="1">
        <v>44957</v>
      </c>
      <c r="J5006" s="966" t="s">
        <v>6220</v>
      </c>
      <c r="K5006" t="s">
        <v>6222</v>
      </c>
      <c r="L5006" t="s">
        <v>6221</v>
      </c>
      <c r="M5006" t="s">
        <v>6220</v>
      </c>
      <c r="N5006" t="s">
        <v>6221</v>
      </c>
    </row>
    <row r="5007" spans="1:14" x14ac:dyDescent="0.25">
      <c r="A5007" s="3">
        <v>5004</v>
      </c>
      <c r="B5007" t="s">
        <v>3505</v>
      </c>
      <c r="C5007" t="s">
        <v>3506</v>
      </c>
      <c r="D5007" t="s">
        <v>3507</v>
      </c>
      <c r="E5007" t="s">
        <v>12</v>
      </c>
      <c r="F5007" t="s">
        <v>3508</v>
      </c>
      <c r="G5007" s="1">
        <v>44227</v>
      </c>
      <c r="H5007" s="1">
        <v>44228</v>
      </c>
      <c r="I5007" s="1">
        <v>44957</v>
      </c>
      <c r="J5007" s="966" t="s">
        <v>6220</v>
      </c>
      <c r="K5007" t="s">
        <v>6222</v>
      </c>
      <c r="L5007" t="s">
        <v>6221</v>
      </c>
      <c r="M5007" t="s">
        <v>6220</v>
      </c>
      <c r="N5007" t="s">
        <v>6221</v>
      </c>
    </row>
    <row r="5008" spans="1:14" x14ac:dyDescent="0.25">
      <c r="A5008" s="3">
        <v>5005</v>
      </c>
      <c r="B5008" t="s">
        <v>3505</v>
      </c>
      <c r="C5008" t="s">
        <v>3506</v>
      </c>
      <c r="D5008" t="s">
        <v>3507</v>
      </c>
      <c r="E5008" t="s">
        <v>12</v>
      </c>
      <c r="F5008" t="s">
        <v>3508</v>
      </c>
      <c r="G5008" s="1">
        <v>44227</v>
      </c>
      <c r="H5008" s="1">
        <v>44228</v>
      </c>
      <c r="I5008" s="1">
        <v>44957</v>
      </c>
      <c r="J5008" s="966" t="s">
        <v>6223</v>
      </c>
      <c r="K5008" t="s">
        <v>6225</v>
      </c>
      <c r="L5008" t="s">
        <v>6224</v>
      </c>
      <c r="M5008" t="s">
        <v>6223</v>
      </c>
      <c r="N5008" t="s">
        <v>6224</v>
      </c>
    </row>
    <row r="5009" spans="1:14" x14ac:dyDescent="0.25">
      <c r="A5009" s="3">
        <v>5006</v>
      </c>
      <c r="B5009" t="s">
        <v>3505</v>
      </c>
      <c r="C5009" t="s">
        <v>3506</v>
      </c>
      <c r="D5009" t="s">
        <v>3507</v>
      </c>
      <c r="E5009" t="s">
        <v>12</v>
      </c>
      <c r="F5009" t="s">
        <v>3508</v>
      </c>
      <c r="G5009" s="1">
        <v>44227</v>
      </c>
      <c r="H5009" s="1">
        <v>44228</v>
      </c>
      <c r="I5009" s="1">
        <v>44957</v>
      </c>
      <c r="J5009" s="966" t="s">
        <v>6223</v>
      </c>
      <c r="K5009" t="s">
        <v>6225</v>
      </c>
      <c r="L5009" t="s">
        <v>6224</v>
      </c>
      <c r="M5009" t="s">
        <v>6223</v>
      </c>
      <c r="N5009" t="s">
        <v>6224</v>
      </c>
    </row>
    <row r="5010" spans="1:14" x14ac:dyDescent="0.25">
      <c r="A5010" s="3">
        <v>5007</v>
      </c>
      <c r="B5010" t="s">
        <v>3505</v>
      </c>
      <c r="C5010" t="s">
        <v>3506</v>
      </c>
      <c r="D5010" t="s">
        <v>3507</v>
      </c>
      <c r="E5010" t="s">
        <v>12</v>
      </c>
      <c r="F5010" t="s">
        <v>3508</v>
      </c>
      <c r="G5010" s="1">
        <v>44227</v>
      </c>
      <c r="H5010" s="1">
        <v>44228</v>
      </c>
      <c r="I5010" s="1">
        <v>44957</v>
      </c>
      <c r="J5010" s="966" t="s">
        <v>6226</v>
      </c>
      <c r="K5010" t="s">
        <v>6228</v>
      </c>
      <c r="L5010" t="s">
        <v>6227</v>
      </c>
      <c r="M5010" t="s">
        <v>6226</v>
      </c>
      <c r="N5010" t="s">
        <v>6227</v>
      </c>
    </row>
    <row r="5011" spans="1:14" x14ac:dyDescent="0.25">
      <c r="A5011" s="3">
        <v>5008</v>
      </c>
      <c r="B5011" t="s">
        <v>3505</v>
      </c>
      <c r="C5011" t="s">
        <v>3506</v>
      </c>
      <c r="D5011" t="s">
        <v>3507</v>
      </c>
      <c r="E5011" t="s">
        <v>12</v>
      </c>
      <c r="F5011" t="s">
        <v>3508</v>
      </c>
      <c r="G5011" s="1">
        <v>44227</v>
      </c>
      <c r="H5011" s="1">
        <v>44228</v>
      </c>
      <c r="I5011" s="1">
        <v>44957</v>
      </c>
      <c r="J5011" s="966" t="s">
        <v>6226</v>
      </c>
      <c r="K5011" t="s">
        <v>6228</v>
      </c>
      <c r="L5011" t="s">
        <v>6227</v>
      </c>
      <c r="M5011" t="s">
        <v>6226</v>
      </c>
      <c r="N5011" t="s">
        <v>6227</v>
      </c>
    </row>
    <row r="5012" spans="1:14" x14ac:dyDescent="0.25">
      <c r="A5012" s="3">
        <v>5009</v>
      </c>
      <c r="B5012" t="s">
        <v>3505</v>
      </c>
      <c r="C5012" t="s">
        <v>3506</v>
      </c>
      <c r="D5012" t="s">
        <v>3507</v>
      </c>
      <c r="E5012" t="s">
        <v>12</v>
      </c>
      <c r="F5012" t="s">
        <v>3508</v>
      </c>
      <c r="G5012" s="1">
        <v>44227</v>
      </c>
      <c r="H5012" s="1">
        <v>44228</v>
      </c>
      <c r="I5012" s="1">
        <v>44957</v>
      </c>
      <c r="J5012" s="966" t="s">
        <v>6229</v>
      </c>
      <c r="K5012" t="s">
        <v>6231</v>
      </c>
      <c r="L5012" t="s">
        <v>6230</v>
      </c>
      <c r="M5012" t="s">
        <v>6229</v>
      </c>
      <c r="N5012" t="s">
        <v>6230</v>
      </c>
    </row>
    <row r="5013" spans="1:14" x14ac:dyDescent="0.25">
      <c r="A5013" s="3">
        <v>5010</v>
      </c>
      <c r="B5013" t="s">
        <v>3505</v>
      </c>
      <c r="C5013" t="s">
        <v>3506</v>
      </c>
      <c r="D5013" t="s">
        <v>3507</v>
      </c>
      <c r="E5013" t="s">
        <v>12</v>
      </c>
      <c r="F5013" t="s">
        <v>3508</v>
      </c>
      <c r="G5013" s="1">
        <v>44227</v>
      </c>
      <c r="H5013" s="1">
        <v>44228</v>
      </c>
      <c r="I5013" s="1">
        <v>44957</v>
      </c>
      <c r="J5013" s="966" t="s">
        <v>6229</v>
      </c>
      <c r="K5013" t="s">
        <v>6231</v>
      </c>
      <c r="L5013" t="s">
        <v>6230</v>
      </c>
      <c r="M5013" t="s">
        <v>6229</v>
      </c>
      <c r="N5013" t="s">
        <v>6230</v>
      </c>
    </row>
    <row r="5014" spans="1:14" x14ac:dyDescent="0.25">
      <c r="A5014" s="3">
        <v>5011</v>
      </c>
      <c r="B5014" t="s">
        <v>3505</v>
      </c>
      <c r="C5014" t="s">
        <v>3506</v>
      </c>
      <c r="D5014" t="s">
        <v>3507</v>
      </c>
      <c r="E5014" t="s">
        <v>12</v>
      </c>
      <c r="F5014" t="s">
        <v>3508</v>
      </c>
      <c r="G5014" s="1">
        <v>44227</v>
      </c>
      <c r="H5014" s="1">
        <v>44228</v>
      </c>
      <c r="I5014" s="1">
        <v>44957</v>
      </c>
      <c r="J5014" s="966" t="s">
        <v>6232</v>
      </c>
      <c r="K5014" t="s">
        <v>6234</v>
      </c>
      <c r="L5014" t="s">
        <v>6233</v>
      </c>
      <c r="M5014" t="s">
        <v>6232</v>
      </c>
      <c r="N5014" t="s">
        <v>6233</v>
      </c>
    </row>
    <row r="5015" spans="1:14" x14ac:dyDescent="0.25">
      <c r="A5015" s="3">
        <v>5012</v>
      </c>
      <c r="B5015" t="s">
        <v>3505</v>
      </c>
      <c r="C5015" t="s">
        <v>3506</v>
      </c>
      <c r="D5015" t="s">
        <v>3507</v>
      </c>
      <c r="E5015" t="s">
        <v>12</v>
      </c>
      <c r="F5015" t="s">
        <v>3508</v>
      </c>
      <c r="G5015" s="1">
        <v>44227</v>
      </c>
      <c r="H5015" s="1">
        <v>44228</v>
      </c>
      <c r="I5015" s="1">
        <v>44957</v>
      </c>
      <c r="J5015" s="966" t="s">
        <v>6232</v>
      </c>
      <c r="K5015" t="s">
        <v>6234</v>
      </c>
      <c r="L5015" t="s">
        <v>6233</v>
      </c>
      <c r="M5015" t="s">
        <v>6232</v>
      </c>
      <c r="N5015" t="s">
        <v>6233</v>
      </c>
    </row>
    <row r="5016" spans="1:14" x14ac:dyDescent="0.25">
      <c r="A5016" s="3">
        <v>5013</v>
      </c>
      <c r="B5016" t="s">
        <v>3505</v>
      </c>
      <c r="C5016" t="s">
        <v>3506</v>
      </c>
      <c r="D5016" t="s">
        <v>3507</v>
      </c>
      <c r="E5016" t="s">
        <v>12</v>
      </c>
      <c r="F5016" t="s">
        <v>3508</v>
      </c>
      <c r="G5016" s="1">
        <v>44227</v>
      </c>
      <c r="H5016" s="1">
        <v>44228</v>
      </c>
      <c r="I5016" s="1">
        <v>44957</v>
      </c>
      <c r="J5016" s="966" t="s">
        <v>6235</v>
      </c>
      <c r="K5016" t="s">
        <v>6237</v>
      </c>
      <c r="L5016" t="s">
        <v>6236</v>
      </c>
      <c r="M5016" t="s">
        <v>6235</v>
      </c>
      <c r="N5016" t="s">
        <v>6236</v>
      </c>
    </row>
    <row r="5017" spans="1:14" x14ac:dyDescent="0.25">
      <c r="A5017" s="3">
        <v>5014</v>
      </c>
      <c r="B5017" t="s">
        <v>3505</v>
      </c>
      <c r="C5017" t="s">
        <v>3506</v>
      </c>
      <c r="D5017" t="s">
        <v>3507</v>
      </c>
      <c r="E5017" t="s">
        <v>12</v>
      </c>
      <c r="F5017" t="s">
        <v>3508</v>
      </c>
      <c r="G5017" s="1">
        <v>44227</v>
      </c>
      <c r="H5017" s="1">
        <v>44228</v>
      </c>
      <c r="I5017" s="1">
        <v>44957</v>
      </c>
      <c r="J5017" s="966" t="s">
        <v>6235</v>
      </c>
      <c r="K5017" t="s">
        <v>6237</v>
      </c>
      <c r="L5017" t="s">
        <v>6236</v>
      </c>
      <c r="M5017" t="s">
        <v>6235</v>
      </c>
      <c r="N5017" t="s">
        <v>6236</v>
      </c>
    </row>
    <row r="5018" spans="1:14" x14ac:dyDescent="0.25">
      <c r="A5018" s="3">
        <v>5015</v>
      </c>
      <c r="B5018" t="s">
        <v>3505</v>
      </c>
      <c r="C5018" t="s">
        <v>3506</v>
      </c>
      <c r="D5018" t="s">
        <v>3507</v>
      </c>
      <c r="E5018" t="s">
        <v>12</v>
      </c>
      <c r="F5018" t="s">
        <v>3508</v>
      </c>
      <c r="G5018" s="1">
        <v>44227</v>
      </c>
      <c r="H5018" s="1">
        <v>44228</v>
      </c>
      <c r="I5018" s="1">
        <v>44957</v>
      </c>
      <c r="J5018" s="966" t="s">
        <v>6238</v>
      </c>
      <c r="K5018" t="s">
        <v>6240</v>
      </c>
      <c r="L5018" t="s">
        <v>6239</v>
      </c>
      <c r="M5018" t="s">
        <v>6238</v>
      </c>
      <c r="N5018" t="s">
        <v>6239</v>
      </c>
    </row>
    <row r="5019" spans="1:14" x14ac:dyDescent="0.25">
      <c r="A5019" s="3">
        <v>5016</v>
      </c>
      <c r="B5019" t="s">
        <v>3505</v>
      </c>
      <c r="C5019" t="s">
        <v>3506</v>
      </c>
      <c r="D5019" t="s">
        <v>3507</v>
      </c>
      <c r="E5019" t="s">
        <v>12</v>
      </c>
      <c r="F5019" t="s">
        <v>3508</v>
      </c>
      <c r="G5019" s="1">
        <v>44227</v>
      </c>
      <c r="H5019" s="1">
        <v>44228</v>
      </c>
      <c r="I5019" s="1">
        <v>44957</v>
      </c>
      <c r="J5019" s="966" t="s">
        <v>6238</v>
      </c>
      <c r="K5019" t="s">
        <v>6240</v>
      </c>
      <c r="L5019" t="s">
        <v>6239</v>
      </c>
      <c r="M5019" t="s">
        <v>6238</v>
      </c>
      <c r="N5019" t="s">
        <v>6239</v>
      </c>
    </row>
    <row r="5020" spans="1:14" x14ac:dyDescent="0.25">
      <c r="A5020" s="3">
        <v>5017</v>
      </c>
      <c r="B5020" t="s">
        <v>3505</v>
      </c>
      <c r="C5020" t="s">
        <v>3506</v>
      </c>
      <c r="D5020" t="s">
        <v>3507</v>
      </c>
      <c r="E5020" t="s">
        <v>12</v>
      </c>
      <c r="F5020" t="s">
        <v>3508</v>
      </c>
      <c r="G5020" s="1">
        <v>44227</v>
      </c>
      <c r="H5020" s="1">
        <v>44228</v>
      </c>
      <c r="I5020" s="1">
        <v>44957</v>
      </c>
      <c r="J5020" s="966" t="s">
        <v>6241</v>
      </c>
      <c r="K5020" t="s">
        <v>6243</v>
      </c>
      <c r="L5020" t="s">
        <v>6242</v>
      </c>
      <c r="M5020" t="s">
        <v>6241</v>
      </c>
      <c r="N5020" t="s">
        <v>6242</v>
      </c>
    </row>
    <row r="5021" spans="1:14" x14ac:dyDescent="0.25">
      <c r="A5021" s="3">
        <v>5018</v>
      </c>
      <c r="B5021" t="s">
        <v>3505</v>
      </c>
      <c r="C5021" t="s">
        <v>3506</v>
      </c>
      <c r="D5021" t="s">
        <v>3507</v>
      </c>
      <c r="E5021" t="s">
        <v>12</v>
      </c>
      <c r="F5021" t="s">
        <v>3508</v>
      </c>
      <c r="G5021" s="1">
        <v>44227</v>
      </c>
      <c r="H5021" s="1">
        <v>44228</v>
      </c>
      <c r="I5021" s="1">
        <v>44957</v>
      </c>
      <c r="J5021" s="966" t="s">
        <v>6241</v>
      </c>
      <c r="K5021" t="s">
        <v>6243</v>
      </c>
      <c r="L5021" t="s">
        <v>6242</v>
      </c>
      <c r="M5021" t="s">
        <v>6241</v>
      </c>
      <c r="N5021" t="s">
        <v>6242</v>
      </c>
    </row>
    <row r="5022" spans="1:14" x14ac:dyDescent="0.25">
      <c r="A5022" s="3">
        <v>5019</v>
      </c>
      <c r="B5022" t="s">
        <v>3505</v>
      </c>
      <c r="C5022" t="s">
        <v>3506</v>
      </c>
      <c r="D5022" t="s">
        <v>3507</v>
      </c>
      <c r="E5022" t="s">
        <v>12</v>
      </c>
      <c r="F5022" t="s">
        <v>3508</v>
      </c>
      <c r="G5022" s="1">
        <v>44227</v>
      </c>
      <c r="H5022" s="1">
        <v>44228</v>
      </c>
      <c r="I5022" s="1">
        <v>44957</v>
      </c>
      <c r="J5022" s="966" t="s">
        <v>6244</v>
      </c>
      <c r="K5022" t="s">
        <v>6246</v>
      </c>
      <c r="L5022" t="s">
        <v>6245</v>
      </c>
      <c r="M5022" t="s">
        <v>6244</v>
      </c>
      <c r="N5022" t="s">
        <v>6245</v>
      </c>
    </row>
    <row r="5023" spans="1:14" x14ac:dyDescent="0.25">
      <c r="A5023" s="3">
        <v>5020</v>
      </c>
      <c r="B5023" t="s">
        <v>3505</v>
      </c>
      <c r="C5023" t="s">
        <v>3506</v>
      </c>
      <c r="D5023" t="s">
        <v>3507</v>
      </c>
      <c r="E5023" t="s">
        <v>12</v>
      </c>
      <c r="F5023" t="s">
        <v>3508</v>
      </c>
      <c r="G5023" s="1">
        <v>44227</v>
      </c>
      <c r="H5023" s="1">
        <v>44228</v>
      </c>
      <c r="I5023" s="1">
        <v>44957</v>
      </c>
      <c r="J5023" s="966" t="s">
        <v>6244</v>
      </c>
      <c r="K5023" t="s">
        <v>6246</v>
      </c>
      <c r="L5023" t="s">
        <v>6245</v>
      </c>
      <c r="M5023" t="s">
        <v>6244</v>
      </c>
      <c r="N5023" t="s">
        <v>6245</v>
      </c>
    </row>
    <row r="5024" spans="1:14" x14ac:dyDescent="0.25">
      <c r="A5024" s="3">
        <v>5021</v>
      </c>
      <c r="B5024" t="s">
        <v>3505</v>
      </c>
      <c r="C5024" t="s">
        <v>3506</v>
      </c>
      <c r="D5024" t="s">
        <v>3507</v>
      </c>
      <c r="E5024" t="s">
        <v>12</v>
      </c>
      <c r="F5024" t="s">
        <v>3508</v>
      </c>
      <c r="G5024" s="1">
        <v>44227</v>
      </c>
      <c r="H5024" s="1">
        <v>44228</v>
      </c>
      <c r="I5024" s="1">
        <v>44957</v>
      </c>
      <c r="J5024" s="966" t="s">
        <v>6247</v>
      </c>
      <c r="K5024" t="s">
        <v>6249</v>
      </c>
      <c r="L5024" t="s">
        <v>6248</v>
      </c>
      <c r="M5024" t="s">
        <v>6247</v>
      </c>
      <c r="N5024" t="s">
        <v>6248</v>
      </c>
    </row>
    <row r="5025" spans="1:14" x14ac:dyDescent="0.25">
      <c r="A5025" s="3">
        <v>5022</v>
      </c>
      <c r="B5025" t="s">
        <v>3505</v>
      </c>
      <c r="C5025" t="s">
        <v>3506</v>
      </c>
      <c r="D5025" t="s">
        <v>3507</v>
      </c>
      <c r="E5025" t="s">
        <v>12</v>
      </c>
      <c r="F5025" t="s">
        <v>3508</v>
      </c>
      <c r="G5025" s="1">
        <v>44227</v>
      </c>
      <c r="H5025" s="1">
        <v>44228</v>
      </c>
      <c r="I5025" s="1">
        <v>44957</v>
      </c>
      <c r="J5025" s="966" t="s">
        <v>6247</v>
      </c>
      <c r="K5025" t="s">
        <v>6249</v>
      </c>
      <c r="L5025" t="s">
        <v>6248</v>
      </c>
      <c r="M5025" t="s">
        <v>6247</v>
      </c>
      <c r="N5025" t="s">
        <v>6248</v>
      </c>
    </row>
    <row r="5026" spans="1:14" x14ac:dyDescent="0.25">
      <c r="A5026" s="3">
        <v>5023</v>
      </c>
      <c r="B5026" t="s">
        <v>3505</v>
      </c>
      <c r="C5026" t="s">
        <v>3506</v>
      </c>
      <c r="D5026" t="s">
        <v>3507</v>
      </c>
      <c r="E5026" t="s">
        <v>12</v>
      </c>
      <c r="F5026" t="s">
        <v>3508</v>
      </c>
      <c r="G5026" s="1">
        <v>44227</v>
      </c>
      <c r="H5026" s="1">
        <v>44228</v>
      </c>
      <c r="I5026" s="1">
        <v>44957</v>
      </c>
      <c r="J5026" s="966" t="s">
        <v>6250</v>
      </c>
      <c r="K5026" t="s">
        <v>6252</v>
      </c>
      <c r="L5026" t="s">
        <v>6251</v>
      </c>
      <c r="M5026" t="s">
        <v>6250</v>
      </c>
      <c r="N5026" t="s">
        <v>6251</v>
      </c>
    </row>
    <row r="5027" spans="1:14" x14ac:dyDescent="0.25">
      <c r="A5027" s="3">
        <v>5024</v>
      </c>
      <c r="B5027" t="s">
        <v>3505</v>
      </c>
      <c r="C5027" t="s">
        <v>3506</v>
      </c>
      <c r="D5027" t="s">
        <v>3507</v>
      </c>
      <c r="E5027" t="s">
        <v>12</v>
      </c>
      <c r="F5027" t="s">
        <v>3508</v>
      </c>
      <c r="G5027" s="1">
        <v>44227</v>
      </c>
      <c r="H5027" s="1">
        <v>44228</v>
      </c>
      <c r="I5027" s="1">
        <v>44957</v>
      </c>
      <c r="J5027" s="966" t="s">
        <v>6250</v>
      </c>
      <c r="K5027" t="s">
        <v>6252</v>
      </c>
      <c r="L5027" t="s">
        <v>6251</v>
      </c>
      <c r="M5027" t="s">
        <v>6250</v>
      </c>
      <c r="N5027" t="s">
        <v>6251</v>
      </c>
    </row>
    <row r="5028" spans="1:14" x14ac:dyDescent="0.25">
      <c r="A5028" s="3">
        <v>5025</v>
      </c>
      <c r="B5028" t="s">
        <v>3505</v>
      </c>
      <c r="C5028" t="s">
        <v>3506</v>
      </c>
      <c r="D5028" t="s">
        <v>3507</v>
      </c>
      <c r="E5028" t="s">
        <v>12</v>
      </c>
      <c r="F5028" t="s">
        <v>3508</v>
      </c>
      <c r="G5028" s="1">
        <v>44227</v>
      </c>
      <c r="H5028" s="1">
        <v>44228</v>
      </c>
      <c r="I5028" s="1">
        <v>44957</v>
      </c>
      <c r="J5028" s="966" t="s">
        <v>6253</v>
      </c>
      <c r="K5028" t="s">
        <v>6255</v>
      </c>
      <c r="L5028" t="s">
        <v>6254</v>
      </c>
      <c r="M5028" t="s">
        <v>6253</v>
      </c>
      <c r="N5028" t="s">
        <v>6254</v>
      </c>
    </row>
    <row r="5029" spans="1:14" x14ac:dyDescent="0.25">
      <c r="A5029" s="3">
        <v>5026</v>
      </c>
      <c r="B5029" t="s">
        <v>3505</v>
      </c>
      <c r="C5029" t="s">
        <v>3506</v>
      </c>
      <c r="D5029" t="s">
        <v>3507</v>
      </c>
      <c r="E5029" t="s">
        <v>12</v>
      </c>
      <c r="F5029" t="s">
        <v>3508</v>
      </c>
      <c r="G5029" s="1">
        <v>44227</v>
      </c>
      <c r="H5029" s="1">
        <v>44228</v>
      </c>
      <c r="I5029" s="1">
        <v>44957</v>
      </c>
      <c r="J5029" s="966" t="s">
        <v>6253</v>
      </c>
      <c r="K5029" t="s">
        <v>6255</v>
      </c>
      <c r="L5029" t="s">
        <v>6254</v>
      </c>
      <c r="M5029" t="s">
        <v>6253</v>
      </c>
      <c r="N5029" t="s">
        <v>6254</v>
      </c>
    </row>
    <row r="5030" spans="1:14" x14ac:dyDescent="0.25">
      <c r="A5030" s="3">
        <v>5027</v>
      </c>
      <c r="B5030" t="s">
        <v>3505</v>
      </c>
      <c r="C5030" t="s">
        <v>3506</v>
      </c>
      <c r="D5030" t="s">
        <v>3507</v>
      </c>
      <c r="E5030" t="s">
        <v>12</v>
      </c>
      <c r="F5030" t="s">
        <v>3508</v>
      </c>
      <c r="G5030" s="1">
        <v>44227</v>
      </c>
      <c r="H5030" s="1">
        <v>44228</v>
      </c>
      <c r="I5030" s="1">
        <v>44957</v>
      </c>
      <c r="J5030" s="966" t="s">
        <v>6256</v>
      </c>
      <c r="K5030" t="s">
        <v>6258</v>
      </c>
      <c r="L5030" t="s">
        <v>6257</v>
      </c>
      <c r="M5030" t="s">
        <v>6256</v>
      </c>
      <c r="N5030" t="s">
        <v>6257</v>
      </c>
    </row>
    <row r="5031" spans="1:14" x14ac:dyDescent="0.25">
      <c r="A5031" s="3">
        <v>5028</v>
      </c>
      <c r="B5031" t="s">
        <v>3505</v>
      </c>
      <c r="C5031" t="s">
        <v>3506</v>
      </c>
      <c r="D5031" t="s">
        <v>3507</v>
      </c>
      <c r="E5031" t="s">
        <v>12</v>
      </c>
      <c r="F5031" t="s">
        <v>3508</v>
      </c>
      <c r="G5031" s="1">
        <v>44227</v>
      </c>
      <c r="H5031" s="1">
        <v>44228</v>
      </c>
      <c r="I5031" s="1">
        <v>44957</v>
      </c>
      <c r="J5031" s="966" t="s">
        <v>6256</v>
      </c>
      <c r="K5031" t="s">
        <v>6258</v>
      </c>
      <c r="L5031" t="s">
        <v>6257</v>
      </c>
      <c r="M5031" t="s">
        <v>6256</v>
      </c>
      <c r="N5031" t="s">
        <v>6257</v>
      </c>
    </row>
    <row r="5032" spans="1:14" x14ac:dyDescent="0.25">
      <c r="A5032" s="3">
        <v>5029</v>
      </c>
      <c r="B5032" t="s">
        <v>3505</v>
      </c>
      <c r="C5032" t="s">
        <v>3506</v>
      </c>
      <c r="D5032" t="s">
        <v>3507</v>
      </c>
      <c r="E5032" t="s">
        <v>12</v>
      </c>
      <c r="F5032" t="s">
        <v>3508</v>
      </c>
      <c r="G5032" s="1">
        <v>44227</v>
      </c>
      <c r="H5032" s="1">
        <v>44228</v>
      </c>
      <c r="I5032" s="1">
        <v>44957</v>
      </c>
      <c r="J5032" s="966" t="s">
        <v>6259</v>
      </c>
      <c r="K5032" t="s">
        <v>6261</v>
      </c>
      <c r="L5032" t="s">
        <v>6260</v>
      </c>
      <c r="M5032" t="s">
        <v>6259</v>
      </c>
      <c r="N5032" t="s">
        <v>6260</v>
      </c>
    </row>
    <row r="5033" spans="1:14" x14ac:dyDescent="0.25">
      <c r="A5033" s="3">
        <v>5030</v>
      </c>
      <c r="B5033" t="s">
        <v>3505</v>
      </c>
      <c r="C5033" t="s">
        <v>3506</v>
      </c>
      <c r="D5033" t="s">
        <v>3507</v>
      </c>
      <c r="E5033" t="s">
        <v>12</v>
      </c>
      <c r="F5033" t="s">
        <v>3508</v>
      </c>
      <c r="G5033" s="1">
        <v>44227</v>
      </c>
      <c r="H5033" s="1">
        <v>44228</v>
      </c>
      <c r="I5033" s="1">
        <v>44957</v>
      </c>
      <c r="J5033" s="966" t="s">
        <v>6259</v>
      </c>
      <c r="K5033" t="s">
        <v>6261</v>
      </c>
      <c r="L5033" t="s">
        <v>6260</v>
      </c>
      <c r="M5033" t="s">
        <v>6259</v>
      </c>
      <c r="N5033" t="s">
        <v>6260</v>
      </c>
    </row>
    <row r="5034" spans="1:14" x14ac:dyDescent="0.25">
      <c r="A5034" s="3">
        <v>5031</v>
      </c>
      <c r="B5034" t="s">
        <v>3505</v>
      </c>
      <c r="C5034" t="s">
        <v>3506</v>
      </c>
      <c r="D5034" t="s">
        <v>3507</v>
      </c>
      <c r="E5034" t="s">
        <v>12</v>
      </c>
      <c r="F5034" t="s">
        <v>3508</v>
      </c>
      <c r="G5034" s="1">
        <v>44227</v>
      </c>
      <c r="H5034" s="1">
        <v>44228</v>
      </c>
      <c r="I5034" s="1">
        <v>44957</v>
      </c>
      <c r="J5034" s="966" t="s">
        <v>6262</v>
      </c>
      <c r="K5034" t="s">
        <v>6264</v>
      </c>
      <c r="L5034" t="s">
        <v>6263</v>
      </c>
      <c r="M5034" t="s">
        <v>6262</v>
      </c>
      <c r="N5034" t="s">
        <v>6263</v>
      </c>
    </row>
    <row r="5035" spans="1:14" x14ac:dyDescent="0.25">
      <c r="A5035" s="3">
        <v>5032</v>
      </c>
      <c r="B5035" t="s">
        <v>3505</v>
      </c>
      <c r="C5035" t="s">
        <v>3506</v>
      </c>
      <c r="D5035" t="s">
        <v>3507</v>
      </c>
      <c r="E5035" t="s">
        <v>12</v>
      </c>
      <c r="F5035" t="s">
        <v>3508</v>
      </c>
      <c r="G5035" s="1">
        <v>44227</v>
      </c>
      <c r="H5035" s="1">
        <v>44228</v>
      </c>
      <c r="I5035" s="1">
        <v>44957</v>
      </c>
      <c r="J5035" s="966" t="s">
        <v>6262</v>
      </c>
      <c r="K5035" t="s">
        <v>6264</v>
      </c>
      <c r="L5035" t="s">
        <v>6263</v>
      </c>
      <c r="M5035" t="s">
        <v>6262</v>
      </c>
      <c r="N5035" t="s">
        <v>6263</v>
      </c>
    </row>
    <row r="5036" spans="1:14" x14ac:dyDescent="0.25">
      <c r="A5036" s="3">
        <v>5033</v>
      </c>
      <c r="B5036" t="s">
        <v>3505</v>
      </c>
      <c r="C5036" t="s">
        <v>3506</v>
      </c>
      <c r="D5036" t="s">
        <v>3507</v>
      </c>
      <c r="E5036" t="s">
        <v>12</v>
      </c>
      <c r="F5036" t="s">
        <v>3508</v>
      </c>
      <c r="G5036" s="1">
        <v>44227</v>
      </c>
      <c r="H5036" s="1">
        <v>44228</v>
      </c>
      <c r="I5036" s="1">
        <v>44957</v>
      </c>
      <c r="J5036" s="966" t="s">
        <v>6265</v>
      </c>
      <c r="K5036" t="s">
        <v>6267</v>
      </c>
      <c r="L5036" t="s">
        <v>6266</v>
      </c>
      <c r="M5036" t="s">
        <v>6265</v>
      </c>
      <c r="N5036" t="s">
        <v>6266</v>
      </c>
    </row>
    <row r="5037" spans="1:14" x14ac:dyDescent="0.25">
      <c r="A5037" s="3">
        <v>5034</v>
      </c>
      <c r="B5037" t="s">
        <v>3505</v>
      </c>
      <c r="C5037" t="s">
        <v>3506</v>
      </c>
      <c r="D5037" t="s">
        <v>3507</v>
      </c>
      <c r="E5037" t="s">
        <v>12</v>
      </c>
      <c r="F5037" t="s">
        <v>3508</v>
      </c>
      <c r="G5037" s="1">
        <v>44227</v>
      </c>
      <c r="H5037" s="1">
        <v>44228</v>
      </c>
      <c r="I5037" s="1">
        <v>44957</v>
      </c>
      <c r="J5037" s="966" t="s">
        <v>6265</v>
      </c>
      <c r="K5037" t="s">
        <v>6267</v>
      </c>
      <c r="L5037" t="s">
        <v>6266</v>
      </c>
      <c r="M5037" t="s">
        <v>6265</v>
      </c>
      <c r="N5037" t="s">
        <v>6266</v>
      </c>
    </row>
    <row r="5038" spans="1:14" x14ac:dyDescent="0.25">
      <c r="A5038" s="3">
        <v>5035</v>
      </c>
      <c r="B5038" t="s">
        <v>3505</v>
      </c>
      <c r="C5038" t="s">
        <v>3506</v>
      </c>
      <c r="D5038" t="s">
        <v>3507</v>
      </c>
      <c r="E5038" t="s">
        <v>12</v>
      </c>
      <c r="F5038" t="s">
        <v>3508</v>
      </c>
      <c r="G5038" s="1">
        <v>44227</v>
      </c>
      <c r="H5038" s="1">
        <v>44228</v>
      </c>
      <c r="I5038" s="1">
        <v>44957</v>
      </c>
      <c r="J5038" s="966" t="s">
        <v>6268</v>
      </c>
      <c r="K5038" t="s">
        <v>6270</v>
      </c>
      <c r="L5038" t="s">
        <v>6269</v>
      </c>
      <c r="M5038" t="s">
        <v>6268</v>
      </c>
      <c r="N5038" t="s">
        <v>6269</v>
      </c>
    </row>
    <row r="5039" spans="1:14" x14ac:dyDescent="0.25">
      <c r="A5039" s="3">
        <v>5036</v>
      </c>
      <c r="B5039" t="s">
        <v>3505</v>
      </c>
      <c r="C5039" t="s">
        <v>3506</v>
      </c>
      <c r="D5039" t="s">
        <v>3507</v>
      </c>
      <c r="E5039" t="s">
        <v>12</v>
      </c>
      <c r="F5039" t="s">
        <v>3508</v>
      </c>
      <c r="G5039" s="1">
        <v>44227</v>
      </c>
      <c r="H5039" s="1">
        <v>44228</v>
      </c>
      <c r="I5039" s="1">
        <v>44957</v>
      </c>
      <c r="J5039" s="966" t="s">
        <v>6268</v>
      </c>
      <c r="K5039" t="s">
        <v>6270</v>
      </c>
      <c r="L5039" t="s">
        <v>6269</v>
      </c>
      <c r="M5039" t="s">
        <v>6268</v>
      </c>
      <c r="N5039" t="s">
        <v>6269</v>
      </c>
    </row>
    <row r="5040" spans="1:14" x14ac:dyDescent="0.25">
      <c r="A5040" s="3">
        <v>5037</v>
      </c>
      <c r="B5040" t="s">
        <v>3505</v>
      </c>
      <c r="C5040" t="s">
        <v>3506</v>
      </c>
      <c r="D5040" t="s">
        <v>3507</v>
      </c>
      <c r="E5040" t="s">
        <v>12</v>
      </c>
      <c r="F5040" t="s">
        <v>3508</v>
      </c>
      <c r="G5040" s="1">
        <v>44227</v>
      </c>
      <c r="H5040" s="1">
        <v>44228</v>
      </c>
      <c r="I5040" s="1">
        <v>44957</v>
      </c>
      <c r="J5040" s="966" t="s">
        <v>6271</v>
      </c>
      <c r="K5040" t="s">
        <v>6273</v>
      </c>
      <c r="L5040" t="s">
        <v>6272</v>
      </c>
      <c r="M5040" t="s">
        <v>6271</v>
      </c>
      <c r="N5040" t="s">
        <v>6272</v>
      </c>
    </row>
    <row r="5041" spans="1:14" x14ac:dyDescent="0.25">
      <c r="A5041" s="3">
        <v>5038</v>
      </c>
      <c r="B5041" t="s">
        <v>3505</v>
      </c>
      <c r="C5041" t="s">
        <v>3506</v>
      </c>
      <c r="D5041" t="s">
        <v>3507</v>
      </c>
      <c r="E5041" t="s">
        <v>12</v>
      </c>
      <c r="F5041" t="s">
        <v>3508</v>
      </c>
      <c r="G5041" s="1">
        <v>44227</v>
      </c>
      <c r="H5041" s="1">
        <v>44228</v>
      </c>
      <c r="I5041" s="1">
        <v>44957</v>
      </c>
      <c r="J5041" s="966" t="s">
        <v>6271</v>
      </c>
      <c r="K5041" t="s">
        <v>6273</v>
      </c>
      <c r="L5041" t="s">
        <v>6272</v>
      </c>
      <c r="M5041" t="s">
        <v>6271</v>
      </c>
      <c r="N5041" t="s">
        <v>6272</v>
      </c>
    </row>
    <row r="5042" spans="1:14" x14ac:dyDescent="0.25">
      <c r="A5042" s="3">
        <v>5039</v>
      </c>
      <c r="B5042" t="s">
        <v>3505</v>
      </c>
      <c r="C5042" t="s">
        <v>3506</v>
      </c>
      <c r="D5042" t="s">
        <v>3507</v>
      </c>
      <c r="E5042" t="s">
        <v>12</v>
      </c>
      <c r="F5042" t="s">
        <v>3508</v>
      </c>
      <c r="G5042" s="1">
        <v>44227</v>
      </c>
      <c r="H5042" s="1">
        <v>44228</v>
      </c>
      <c r="I5042" s="1">
        <v>44957</v>
      </c>
      <c r="J5042" s="966" t="s">
        <v>6274</v>
      </c>
      <c r="K5042" t="s">
        <v>6276</v>
      </c>
      <c r="L5042" t="s">
        <v>6275</v>
      </c>
      <c r="M5042" t="s">
        <v>6274</v>
      </c>
      <c r="N5042" t="s">
        <v>6275</v>
      </c>
    </row>
    <row r="5043" spans="1:14" x14ac:dyDescent="0.25">
      <c r="A5043" s="3">
        <v>5040</v>
      </c>
      <c r="B5043" t="s">
        <v>3505</v>
      </c>
      <c r="C5043" t="s">
        <v>3506</v>
      </c>
      <c r="D5043" t="s">
        <v>3507</v>
      </c>
      <c r="E5043" t="s">
        <v>12</v>
      </c>
      <c r="F5043" t="s">
        <v>3508</v>
      </c>
      <c r="G5043" s="1">
        <v>44227</v>
      </c>
      <c r="H5043" s="1">
        <v>44228</v>
      </c>
      <c r="I5043" s="1">
        <v>44957</v>
      </c>
      <c r="J5043" s="966" t="s">
        <v>6274</v>
      </c>
      <c r="K5043" t="s">
        <v>6276</v>
      </c>
      <c r="L5043" t="s">
        <v>6275</v>
      </c>
      <c r="M5043" t="s">
        <v>6274</v>
      </c>
      <c r="N5043" t="s">
        <v>6275</v>
      </c>
    </row>
    <row r="5044" spans="1:14" x14ac:dyDescent="0.25">
      <c r="A5044" s="3">
        <v>5041</v>
      </c>
      <c r="B5044" t="s">
        <v>3505</v>
      </c>
      <c r="C5044" t="s">
        <v>3506</v>
      </c>
      <c r="D5044" t="s">
        <v>3507</v>
      </c>
      <c r="E5044" t="s">
        <v>12</v>
      </c>
      <c r="F5044" t="s">
        <v>3508</v>
      </c>
      <c r="G5044" s="1">
        <v>44227</v>
      </c>
      <c r="H5044" s="1">
        <v>44228</v>
      </c>
      <c r="I5044" s="1">
        <v>44957</v>
      </c>
      <c r="J5044" s="966" t="s">
        <v>6277</v>
      </c>
      <c r="K5044" t="s">
        <v>6279</v>
      </c>
      <c r="L5044" t="s">
        <v>6278</v>
      </c>
      <c r="M5044" t="s">
        <v>6277</v>
      </c>
      <c r="N5044" t="s">
        <v>6278</v>
      </c>
    </row>
    <row r="5045" spans="1:14" x14ac:dyDescent="0.25">
      <c r="A5045" s="3">
        <v>5042</v>
      </c>
      <c r="B5045" t="s">
        <v>3505</v>
      </c>
      <c r="C5045" t="s">
        <v>3506</v>
      </c>
      <c r="D5045" t="s">
        <v>3507</v>
      </c>
      <c r="E5045" t="s">
        <v>12</v>
      </c>
      <c r="F5045" t="s">
        <v>3508</v>
      </c>
      <c r="G5045" s="1">
        <v>44227</v>
      </c>
      <c r="H5045" s="1">
        <v>44228</v>
      </c>
      <c r="I5045" s="1">
        <v>44957</v>
      </c>
      <c r="J5045" s="966" t="s">
        <v>6277</v>
      </c>
      <c r="K5045" t="s">
        <v>6279</v>
      </c>
      <c r="L5045" t="s">
        <v>6278</v>
      </c>
      <c r="M5045" t="s">
        <v>6277</v>
      </c>
      <c r="N5045" t="s">
        <v>6278</v>
      </c>
    </row>
    <row r="5046" spans="1:14" x14ac:dyDescent="0.25">
      <c r="A5046" s="3">
        <v>5043</v>
      </c>
      <c r="B5046" t="s">
        <v>3505</v>
      </c>
      <c r="C5046" t="s">
        <v>3506</v>
      </c>
      <c r="D5046" t="s">
        <v>3507</v>
      </c>
      <c r="E5046" t="s">
        <v>12</v>
      </c>
      <c r="F5046" t="s">
        <v>3508</v>
      </c>
      <c r="G5046" s="1">
        <v>44227</v>
      </c>
      <c r="H5046" s="1">
        <v>44228</v>
      </c>
      <c r="I5046" s="1">
        <v>44957</v>
      </c>
      <c r="J5046" s="966" t="s">
        <v>6280</v>
      </c>
      <c r="K5046" t="s">
        <v>6282</v>
      </c>
      <c r="L5046" t="s">
        <v>6281</v>
      </c>
      <c r="M5046" t="s">
        <v>6280</v>
      </c>
      <c r="N5046" t="s">
        <v>6281</v>
      </c>
    </row>
    <row r="5047" spans="1:14" x14ac:dyDescent="0.25">
      <c r="A5047" s="3">
        <v>5044</v>
      </c>
      <c r="B5047" t="s">
        <v>3505</v>
      </c>
      <c r="C5047" t="s">
        <v>3506</v>
      </c>
      <c r="D5047" t="s">
        <v>3507</v>
      </c>
      <c r="E5047" t="s">
        <v>12</v>
      </c>
      <c r="F5047" t="s">
        <v>3508</v>
      </c>
      <c r="G5047" s="1">
        <v>44227</v>
      </c>
      <c r="H5047" s="1">
        <v>44228</v>
      </c>
      <c r="I5047" s="1">
        <v>44957</v>
      </c>
      <c r="J5047" s="966" t="s">
        <v>6280</v>
      </c>
      <c r="K5047" t="s">
        <v>6282</v>
      </c>
      <c r="L5047" t="s">
        <v>6281</v>
      </c>
      <c r="M5047" t="s">
        <v>6280</v>
      </c>
      <c r="N5047" t="s">
        <v>6281</v>
      </c>
    </row>
    <row r="5048" spans="1:14" x14ac:dyDescent="0.25">
      <c r="A5048" s="3">
        <v>5045</v>
      </c>
      <c r="B5048" t="s">
        <v>3505</v>
      </c>
      <c r="C5048" t="s">
        <v>3506</v>
      </c>
      <c r="D5048" t="s">
        <v>3507</v>
      </c>
      <c r="E5048" t="s">
        <v>12</v>
      </c>
      <c r="F5048" t="s">
        <v>3508</v>
      </c>
      <c r="G5048" s="1">
        <v>44227</v>
      </c>
      <c r="H5048" s="1">
        <v>44228</v>
      </c>
      <c r="I5048" s="1">
        <v>44957</v>
      </c>
      <c r="J5048" s="966" t="s">
        <v>6283</v>
      </c>
      <c r="K5048" t="s">
        <v>6285</v>
      </c>
      <c r="L5048" t="s">
        <v>6284</v>
      </c>
      <c r="M5048" t="s">
        <v>6283</v>
      </c>
      <c r="N5048" t="s">
        <v>6284</v>
      </c>
    </row>
    <row r="5049" spans="1:14" x14ac:dyDescent="0.25">
      <c r="A5049" s="3">
        <v>5046</v>
      </c>
      <c r="B5049" t="s">
        <v>3505</v>
      </c>
      <c r="C5049" t="s">
        <v>3506</v>
      </c>
      <c r="D5049" t="s">
        <v>3507</v>
      </c>
      <c r="E5049" t="s">
        <v>12</v>
      </c>
      <c r="F5049" t="s">
        <v>3508</v>
      </c>
      <c r="G5049" s="1">
        <v>44227</v>
      </c>
      <c r="H5049" s="1">
        <v>44228</v>
      </c>
      <c r="I5049" s="1">
        <v>44957</v>
      </c>
      <c r="J5049" s="966" t="s">
        <v>6283</v>
      </c>
      <c r="K5049" t="s">
        <v>6285</v>
      </c>
      <c r="L5049" t="s">
        <v>6284</v>
      </c>
      <c r="M5049" t="s">
        <v>6283</v>
      </c>
      <c r="N5049" t="s">
        <v>6284</v>
      </c>
    </row>
    <row r="5050" spans="1:14" x14ac:dyDescent="0.25">
      <c r="A5050" s="3">
        <v>5047</v>
      </c>
      <c r="B5050" t="s">
        <v>3505</v>
      </c>
      <c r="C5050" t="s">
        <v>3506</v>
      </c>
      <c r="D5050" t="s">
        <v>3507</v>
      </c>
      <c r="E5050" t="s">
        <v>12</v>
      </c>
      <c r="F5050" t="s">
        <v>3508</v>
      </c>
      <c r="G5050" s="1">
        <v>44227</v>
      </c>
      <c r="H5050" s="1">
        <v>44228</v>
      </c>
      <c r="I5050" s="1">
        <v>44957</v>
      </c>
      <c r="J5050" s="966" t="s">
        <v>6286</v>
      </c>
      <c r="K5050" t="s">
        <v>6288</v>
      </c>
      <c r="L5050" t="s">
        <v>6287</v>
      </c>
      <c r="M5050" t="s">
        <v>6286</v>
      </c>
      <c r="N5050" t="s">
        <v>6287</v>
      </c>
    </row>
    <row r="5051" spans="1:14" x14ac:dyDescent="0.25">
      <c r="A5051" s="3">
        <v>5048</v>
      </c>
      <c r="B5051" t="s">
        <v>3505</v>
      </c>
      <c r="C5051" t="s">
        <v>3506</v>
      </c>
      <c r="D5051" t="s">
        <v>3507</v>
      </c>
      <c r="E5051" t="s">
        <v>12</v>
      </c>
      <c r="F5051" t="s">
        <v>3508</v>
      </c>
      <c r="G5051" s="1">
        <v>44227</v>
      </c>
      <c r="H5051" s="1">
        <v>44228</v>
      </c>
      <c r="I5051" s="1">
        <v>44957</v>
      </c>
      <c r="J5051" s="966" t="s">
        <v>6286</v>
      </c>
      <c r="K5051" t="s">
        <v>6288</v>
      </c>
      <c r="L5051" t="s">
        <v>6287</v>
      </c>
      <c r="M5051" t="s">
        <v>6286</v>
      </c>
      <c r="N5051" t="s">
        <v>6287</v>
      </c>
    </row>
    <row r="5052" spans="1:14" x14ac:dyDescent="0.25">
      <c r="A5052" s="3">
        <v>5049</v>
      </c>
      <c r="B5052" t="s">
        <v>3505</v>
      </c>
      <c r="C5052" t="s">
        <v>3506</v>
      </c>
      <c r="D5052" t="s">
        <v>3507</v>
      </c>
      <c r="E5052" t="s">
        <v>12</v>
      </c>
      <c r="F5052" t="s">
        <v>3508</v>
      </c>
      <c r="G5052" s="1">
        <v>44227</v>
      </c>
      <c r="H5052" s="1">
        <v>44228</v>
      </c>
      <c r="I5052" s="1">
        <v>44957</v>
      </c>
      <c r="J5052" s="966" t="s">
        <v>6289</v>
      </c>
      <c r="K5052" t="s">
        <v>6291</v>
      </c>
      <c r="L5052" t="s">
        <v>6290</v>
      </c>
      <c r="M5052" t="s">
        <v>6289</v>
      </c>
      <c r="N5052" t="s">
        <v>6290</v>
      </c>
    </row>
    <row r="5053" spans="1:14" x14ac:dyDescent="0.25">
      <c r="A5053" s="3">
        <v>5050</v>
      </c>
      <c r="B5053" t="s">
        <v>3505</v>
      </c>
      <c r="C5053" t="s">
        <v>3506</v>
      </c>
      <c r="D5053" t="s">
        <v>3507</v>
      </c>
      <c r="E5053" t="s">
        <v>12</v>
      </c>
      <c r="F5053" t="s">
        <v>3508</v>
      </c>
      <c r="G5053" s="1">
        <v>44227</v>
      </c>
      <c r="H5053" s="1">
        <v>44228</v>
      </c>
      <c r="I5053" s="1">
        <v>44957</v>
      </c>
      <c r="J5053" s="966" t="s">
        <v>6289</v>
      </c>
      <c r="K5053" t="s">
        <v>6291</v>
      </c>
      <c r="L5053" t="s">
        <v>6290</v>
      </c>
      <c r="M5053" t="s">
        <v>6289</v>
      </c>
      <c r="N5053" t="s">
        <v>6290</v>
      </c>
    </row>
    <row r="5054" spans="1:14" x14ac:dyDescent="0.25">
      <c r="A5054" s="3">
        <v>5051</v>
      </c>
      <c r="B5054" t="s">
        <v>3505</v>
      </c>
      <c r="C5054" t="s">
        <v>3506</v>
      </c>
      <c r="D5054" t="s">
        <v>3507</v>
      </c>
      <c r="E5054" t="s">
        <v>12</v>
      </c>
      <c r="F5054" t="s">
        <v>3508</v>
      </c>
      <c r="G5054" s="1">
        <v>44227</v>
      </c>
      <c r="H5054" s="1">
        <v>44228</v>
      </c>
      <c r="I5054" s="1">
        <v>44957</v>
      </c>
      <c r="J5054" s="966" t="s">
        <v>6292</v>
      </c>
      <c r="K5054" t="s">
        <v>6294</v>
      </c>
      <c r="L5054" t="s">
        <v>6293</v>
      </c>
      <c r="M5054" t="s">
        <v>6292</v>
      </c>
      <c r="N5054" t="s">
        <v>6293</v>
      </c>
    </row>
    <row r="5055" spans="1:14" x14ac:dyDescent="0.25">
      <c r="A5055" s="3">
        <v>5052</v>
      </c>
      <c r="B5055" t="s">
        <v>3505</v>
      </c>
      <c r="C5055" t="s">
        <v>3506</v>
      </c>
      <c r="D5055" t="s">
        <v>3507</v>
      </c>
      <c r="E5055" t="s">
        <v>12</v>
      </c>
      <c r="F5055" t="s">
        <v>3508</v>
      </c>
      <c r="G5055" s="1">
        <v>44227</v>
      </c>
      <c r="H5055" s="1">
        <v>44228</v>
      </c>
      <c r="I5055" s="1">
        <v>44957</v>
      </c>
      <c r="J5055" s="966" t="s">
        <v>6292</v>
      </c>
      <c r="K5055" t="s">
        <v>6294</v>
      </c>
      <c r="L5055" t="s">
        <v>6293</v>
      </c>
      <c r="M5055" t="s">
        <v>6292</v>
      </c>
      <c r="N5055" t="s">
        <v>6293</v>
      </c>
    </row>
    <row r="5056" spans="1:14" x14ac:dyDescent="0.25">
      <c r="A5056" s="3">
        <v>5053</v>
      </c>
      <c r="B5056" t="s">
        <v>3505</v>
      </c>
      <c r="C5056" t="s">
        <v>3506</v>
      </c>
      <c r="D5056" t="s">
        <v>3507</v>
      </c>
      <c r="E5056" t="s">
        <v>12</v>
      </c>
      <c r="F5056" t="s">
        <v>3508</v>
      </c>
      <c r="G5056" s="1">
        <v>44227</v>
      </c>
      <c r="H5056" s="1">
        <v>44228</v>
      </c>
      <c r="I5056" s="1">
        <v>44957</v>
      </c>
      <c r="J5056" s="966" t="s">
        <v>6295</v>
      </c>
      <c r="K5056" t="s">
        <v>6297</v>
      </c>
      <c r="L5056" t="s">
        <v>6296</v>
      </c>
      <c r="M5056" t="s">
        <v>6295</v>
      </c>
      <c r="N5056" t="s">
        <v>6296</v>
      </c>
    </row>
    <row r="5057" spans="1:14" x14ac:dyDescent="0.25">
      <c r="A5057" s="3">
        <v>5054</v>
      </c>
      <c r="B5057" t="s">
        <v>3505</v>
      </c>
      <c r="C5057" t="s">
        <v>3506</v>
      </c>
      <c r="D5057" t="s">
        <v>3507</v>
      </c>
      <c r="E5057" t="s">
        <v>12</v>
      </c>
      <c r="F5057" t="s">
        <v>3508</v>
      </c>
      <c r="G5057" s="1">
        <v>44227</v>
      </c>
      <c r="H5057" s="1">
        <v>44228</v>
      </c>
      <c r="I5057" s="1">
        <v>44957</v>
      </c>
      <c r="J5057" s="966" t="s">
        <v>6295</v>
      </c>
      <c r="K5057" t="s">
        <v>6297</v>
      </c>
      <c r="L5057" t="s">
        <v>6296</v>
      </c>
      <c r="M5057" t="s">
        <v>6295</v>
      </c>
      <c r="N5057" t="s">
        <v>6296</v>
      </c>
    </row>
    <row r="5058" spans="1:14" x14ac:dyDescent="0.25">
      <c r="A5058" s="3">
        <v>5055</v>
      </c>
      <c r="B5058" t="s">
        <v>3505</v>
      </c>
      <c r="C5058" t="s">
        <v>3506</v>
      </c>
      <c r="D5058" t="s">
        <v>3507</v>
      </c>
      <c r="E5058" t="s">
        <v>12</v>
      </c>
      <c r="F5058" t="s">
        <v>3508</v>
      </c>
      <c r="G5058" s="1">
        <v>44227</v>
      </c>
      <c r="H5058" s="1">
        <v>44228</v>
      </c>
      <c r="I5058" s="1">
        <v>44957</v>
      </c>
      <c r="J5058" s="966" t="s">
        <v>6298</v>
      </c>
      <c r="K5058" t="s">
        <v>6300</v>
      </c>
      <c r="L5058" t="s">
        <v>6299</v>
      </c>
      <c r="M5058" t="s">
        <v>6298</v>
      </c>
      <c r="N5058" t="s">
        <v>6299</v>
      </c>
    </row>
    <row r="5059" spans="1:14" x14ac:dyDescent="0.25">
      <c r="A5059" s="3">
        <v>5056</v>
      </c>
      <c r="B5059" t="s">
        <v>3505</v>
      </c>
      <c r="C5059" t="s">
        <v>3506</v>
      </c>
      <c r="D5059" t="s">
        <v>3507</v>
      </c>
      <c r="E5059" t="s">
        <v>12</v>
      </c>
      <c r="F5059" t="s">
        <v>3508</v>
      </c>
      <c r="G5059" s="1">
        <v>44227</v>
      </c>
      <c r="H5059" s="1">
        <v>44228</v>
      </c>
      <c r="I5059" s="1">
        <v>44957</v>
      </c>
      <c r="J5059" s="966" t="s">
        <v>6298</v>
      </c>
      <c r="K5059" t="s">
        <v>6300</v>
      </c>
      <c r="L5059" t="s">
        <v>6299</v>
      </c>
      <c r="M5059" t="s">
        <v>6298</v>
      </c>
      <c r="N5059" t="s">
        <v>6299</v>
      </c>
    </row>
    <row r="5060" spans="1:14" x14ac:dyDescent="0.25">
      <c r="A5060" s="3">
        <v>5057</v>
      </c>
      <c r="B5060" t="s">
        <v>3505</v>
      </c>
      <c r="C5060" t="s">
        <v>3506</v>
      </c>
      <c r="D5060" t="s">
        <v>3507</v>
      </c>
      <c r="E5060" t="s">
        <v>12</v>
      </c>
      <c r="F5060" t="s">
        <v>3508</v>
      </c>
      <c r="G5060" s="1">
        <v>44227</v>
      </c>
      <c r="H5060" s="1">
        <v>44228</v>
      </c>
      <c r="I5060" s="1">
        <v>44957</v>
      </c>
      <c r="J5060" s="966" t="s">
        <v>6301</v>
      </c>
      <c r="K5060" t="s">
        <v>6303</v>
      </c>
      <c r="L5060" t="s">
        <v>6302</v>
      </c>
      <c r="M5060" t="s">
        <v>6301</v>
      </c>
      <c r="N5060" t="s">
        <v>6302</v>
      </c>
    </row>
    <row r="5061" spans="1:14" x14ac:dyDescent="0.25">
      <c r="A5061" s="3">
        <v>5058</v>
      </c>
      <c r="B5061" t="s">
        <v>3505</v>
      </c>
      <c r="C5061" t="s">
        <v>3506</v>
      </c>
      <c r="D5061" t="s">
        <v>3507</v>
      </c>
      <c r="E5061" t="s">
        <v>12</v>
      </c>
      <c r="F5061" t="s">
        <v>3508</v>
      </c>
      <c r="G5061" s="1">
        <v>44227</v>
      </c>
      <c r="H5061" s="1">
        <v>44228</v>
      </c>
      <c r="I5061" s="1">
        <v>44957</v>
      </c>
      <c r="J5061" s="966" t="s">
        <v>6301</v>
      </c>
      <c r="K5061" t="s">
        <v>6303</v>
      </c>
      <c r="L5061" t="s">
        <v>6302</v>
      </c>
      <c r="M5061" t="s">
        <v>6301</v>
      </c>
      <c r="N5061" t="s">
        <v>6302</v>
      </c>
    </row>
    <row r="5062" spans="1:14" x14ac:dyDescent="0.25">
      <c r="A5062" s="3">
        <v>5059</v>
      </c>
      <c r="B5062" t="s">
        <v>3505</v>
      </c>
      <c r="C5062" t="s">
        <v>3506</v>
      </c>
      <c r="D5062" t="s">
        <v>3507</v>
      </c>
      <c r="E5062" t="s">
        <v>12</v>
      </c>
      <c r="F5062" t="s">
        <v>3508</v>
      </c>
      <c r="G5062" s="1">
        <v>44227</v>
      </c>
      <c r="H5062" s="1">
        <v>44228</v>
      </c>
      <c r="I5062" s="1">
        <v>44957</v>
      </c>
      <c r="J5062" s="966" t="s">
        <v>6304</v>
      </c>
      <c r="K5062" t="s">
        <v>6306</v>
      </c>
      <c r="L5062" t="s">
        <v>6305</v>
      </c>
      <c r="M5062" t="s">
        <v>6304</v>
      </c>
      <c r="N5062" t="s">
        <v>6305</v>
      </c>
    </row>
    <row r="5063" spans="1:14" x14ac:dyDescent="0.25">
      <c r="A5063" s="3">
        <v>5060</v>
      </c>
      <c r="B5063" t="s">
        <v>3505</v>
      </c>
      <c r="C5063" t="s">
        <v>3506</v>
      </c>
      <c r="D5063" t="s">
        <v>3507</v>
      </c>
      <c r="E5063" t="s">
        <v>12</v>
      </c>
      <c r="F5063" t="s">
        <v>3508</v>
      </c>
      <c r="G5063" s="1">
        <v>44227</v>
      </c>
      <c r="H5063" s="1">
        <v>44228</v>
      </c>
      <c r="I5063" s="1">
        <v>44957</v>
      </c>
      <c r="J5063" s="966" t="s">
        <v>6304</v>
      </c>
      <c r="K5063" t="s">
        <v>6306</v>
      </c>
      <c r="L5063" t="s">
        <v>6305</v>
      </c>
      <c r="M5063" t="s">
        <v>6304</v>
      </c>
      <c r="N5063" t="s">
        <v>6305</v>
      </c>
    </row>
    <row r="5064" spans="1:14" x14ac:dyDescent="0.25">
      <c r="A5064" s="3">
        <v>5061</v>
      </c>
      <c r="B5064" t="s">
        <v>3505</v>
      </c>
      <c r="C5064" t="s">
        <v>3506</v>
      </c>
      <c r="D5064" t="s">
        <v>3507</v>
      </c>
      <c r="E5064" t="s">
        <v>12</v>
      </c>
      <c r="F5064" t="s">
        <v>3508</v>
      </c>
      <c r="G5064" s="1">
        <v>44227</v>
      </c>
      <c r="H5064" s="1">
        <v>44228</v>
      </c>
      <c r="I5064" s="1">
        <v>44957</v>
      </c>
      <c r="J5064" s="966" t="s">
        <v>6307</v>
      </c>
      <c r="K5064" t="s">
        <v>6309</v>
      </c>
      <c r="L5064" t="s">
        <v>6308</v>
      </c>
      <c r="M5064" t="s">
        <v>6307</v>
      </c>
      <c r="N5064" t="s">
        <v>6308</v>
      </c>
    </row>
    <row r="5065" spans="1:14" x14ac:dyDescent="0.25">
      <c r="A5065" s="3">
        <v>5062</v>
      </c>
      <c r="B5065" t="s">
        <v>3505</v>
      </c>
      <c r="C5065" t="s">
        <v>3506</v>
      </c>
      <c r="D5065" t="s">
        <v>3507</v>
      </c>
      <c r="E5065" t="s">
        <v>12</v>
      </c>
      <c r="F5065" t="s">
        <v>3508</v>
      </c>
      <c r="G5065" s="1">
        <v>44227</v>
      </c>
      <c r="H5065" s="1">
        <v>44228</v>
      </c>
      <c r="I5065" s="1">
        <v>44957</v>
      </c>
      <c r="J5065" s="966" t="s">
        <v>6307</v>
      </c>
      <c r="K5065" t="s">
        <v>6309</v>
      </c>
      <c r="L5065" t="s">
        <v>6308</v>
      </c>
      <c r="M5065" t="s">
        <v>6307</v>
      </c>
      <c r="N5065" t="s">
        <v>6308</v>
      </c>
    </row>
    <row r="5066" spans="1:14" x14ac:dyDescent="0.25">
      <c r="A5066" s="3">
        <v>5063</v>
      </c>
      <c r="B5066" t="s">
        <v>3505</v>
      </c>
      <c r="C5066" t="s">
        <v>3506</v>
      </c>
      <c r="D5066" t="s">
        <v>3507</v>
      </c>
      <c r="E5066" t="s">
        <v>12</v>
      </c>
      <c r="F5066" t="s">
        <v>3508</v>
      </c>
      <c r="G5066" s="1">
        <v>44227</v>
      </c>
      <c r="H5066" s="1">
        <v>44228</v>
      </c>
      <c r="I5066" s="1">
        <v>44957</v>
      </c>
      <c r="J5066" s="966" t="s">
        <v>6310</v>
      </c>
      <c r="K5066" t="s">
        <v>6312</v>
      </c>
      <c r="L5066" t="s">
        <v>6311</v>
      </c>
      <c r="M5066" t="s">
        <v>6310</v>
      </c>
      <c r="N5066" t="s">
        <v>6311</v>
      </c>
    </row>
    <row r="5067" spans="1:14" x14ac:dyDescent="0.25">
      <c r="A5067" s="3">
        <v>5064</v>
      </c>
      <c r="B5067" t="s">
        <v>3505</v>
      </c>
      <c r="C5067" t="s">
        <v>3506</v>
      </c>
      <c r="D5067" t="s">
        <v>3507</v>
      </c>
      <c r="E5067" t="s">
        <v>12</v>
      </c>
      <c r="F5067" t="s">
        <v>3508</v>
      </c>
      <c r="G5067" s="1">
        <v>44227</v>
      </c>
      <c r="H5067" s="1">
        <v>44228</v>
      </c>
      <c r="I5067" s="1">
        <v>44957</v>
      </c>
      <c r="J5067" s="966" t="s">
        <v>6310</v>
      </c>
      <c r="K5067" t="s">
        <v>6312</v>
      </c>
      <c r="L5067" t="s">
        <v>6311</v>
      </c>
      <c r="M5067" t="s">
        <v>6310</v>
      </c>
      <c r="N5067" t="s">
        <v>6311</v>
      </c>
    </row>
    <row r="5068" spans="1:14" x14ac:dyDescent="0.25">
      <c r="A5068" s="3">
        <v>5065</v>
      </c>
      <c r="B5068" t="s">
        <v>3505</v>
      </c>
      <c r="C5068" t="s">
        <v>3506</v>
      </c>
      <c r="D5068" t="s">
        <v>3507</v>
      </c>
      <c r="E5068" t="s">
        <v>12</v>
      </c>
      <c r="F5068" t="s">
        <v>3508</v>
      </c>
      <c r="G5068" s="1">
        <v>44227</v>
      </c>
      <c r="H5068" s="1">
        <v>44228</v>
      </c>
      <c r="I5068" s="1">
        <v>44957</v>
      </c>
      <c r="J5068" s="966" t="s">
        <v>6313</v>
      </c>
      <c r="K5068" t="s">
        <v>6315</v>
      </c>
      <c r="L5068" t="s">
        <v>6314</v>
      </c>
      <c r="M5068" t="s">
        <v>6313</v>
      </c>
      <c r="N5068" t="s">
        <v>6314</v>
      </c>
    </row>
    <row r="5069" spans="1:14" x14ac:dyDescent="0.25">
      <c r="A5069" s="3">
        <v>5066</v>
      </c>
      <c r="B5069" t="s">
        <v>3505</v>
      </c>
      <c r="C5069" t="s">
        <v>3506</v>
      </c>
      <c r="D5069" t="s">
        <v>3507</v>
      </c>
      <c r="E5069" t="s">
        <v>12</v>
      </c>
      <c r="F5069" t="s">
        <v>3508</v>
      </c>
      <c r="G5069" s="1">
        <v>44227</v>
      </c>
      <c r="H5069" s="1">
        <v>44228</v>
      </c>
      <c r="I5069" s="1">
        <v>44957</v>
      </c>
      <c r="J5069" s="966" t="s">
        <v>6313</v>
      </c>
      <c r="K5069" t="s">
        <v>6315</v>
      </c>
      <c r="L5069" t="s">
        <v>6314</v>
      </c>
      <c r="M5069" t="s">
        <v>6313</v>
      </c>
      <c r="N5069" t="s">
        <v>6314</v>
      </c>
    </row>
    <row r="5070" spans="1:14" x14ac:dyDescent="0.25">
      <c r="A5070" s="3">
        <v>5067</v>
      </c>
      <c r="B5070" t="s">
        <v>3505</v>
      </c>
      <c r="C5070" t="s">
        <v>3506</v>
      </c>
      <c r="D5070" t="s">
        <v>3507</v>
      </c>
      <c r="E5070" t="s">
        <v>12</v>
      </c>
      <c r="F5070" t="s">
        <v>3508</v>
      </c>
      <c r="G5070" s="1">
        <v>44227</v>
      </c>
      <c r="H5070" s="1">
        <v>44228</v>
      </c>
      <c r="I5070" s="1">
        <v>44957</v>
      </c>
      <c r="J5070" s="966" t="s">
        <v>6316</v>
      </c>
      <c r="K5070" t="s">
        <v>6318</v>
      </c>
      <c r="L5070" t="s">
        <v>6317</v>
      </c>
      <c r="M5070" t="s">
        <v>6316</v>
      </c>
      <c r="N5070" t="s">
        <v>6317</v>
      </c>
    </row>
    <row r="5071" spans="1:14" x14ac:dyDescent="0.25">
      <c r="A5071" s="3">
        <v>5068</v>
      </c>
      <c r="B5071" t="s">
        <v>3505</v>
      </c>
      <c r="C5071" t="s">
        <v>3506</v>
      </c>
      <c r="D5071" t="s">
        <v>3507</v>
      </c>
      <c r="E5071" t="s">
        <v>12</v>
      </c>
      <c r="F5071" t="s">
        <v>3508</v>
      </c>
      <c r="G5071" s="1">
        <v>44227</v>
      </c>
      <c r="H5071" s="1">
        <v>44228</v>
      </c>
      <c r="I5071" s="1">
        <v>44957</v>
      </c>
      <c r="J5071" s="966" t="s">
        <v>6316</v>
      </c>
      <c r="K5071" t="s">
        <v>6318</v>
      </c>
      <c r="L5071" t="s">
        <v>6317</v>
      </c>
      <c r="M5071" t="s">
        <v>6316</v>
      </c>
      <c r="N5071" t="s">
        <v>6317</v>
      </c>
    </row>
    <row r="5072" spans="1:14" x14ac:dyDescent="0.25">
      <c r="A5072" s="3">
        <v>5069</v>
      </c>
      <c r="B5072" t="s">
        <v>3505</v>
      </c>
      <c r="C5072" t="s">
        <v>3506</v>
      </c>
      <c r="D5072" t="s">
        <v>3507</v>
      </c>
      <c r="E5072" t="s">
        <v>12</v>
      </c>
      <c r="F5072" t="s">
        <v>3508</v>
      </c>
      <c r="G5072" s="1">
        <v>44227</v>
      </c>
      <c r="H5072" s="1">
        <v>44228</v>
      </c>
      <c r="I5072" s="1">
        <v>44957</v>
      </c>
      <c r="J5072" s="966" t="s">
        <v>6320</v>
      </c>
      <c r="K5072" t="s">
        <v>6322</v>
      </c>
      <c r="L5072" t="s">
        <v>6321</v>
      </c>
      <c r="M5072" t="s">
        <v>6320</v>
      </c>
      <c r="N5072" t="s">
        <v>6321</v>
      </c>
    </row>
    <row r="5073" spans="1:14" x14ac:dyDescent="0.25">
      <c r="A5073" s="3">
        <v>5070</v>
      </c>
      <c r="B5073" t="s">
        <v>3505</v>
      </c>
      <c r="C5073" t="s">
        <v>3506</v>
      </c>
      <c r="D5073" t="s">
        <v>3507</v>
      </c>
      <c r="E5073" t="s">
        <v>12</v>
      </c>
      <c r="F5073" t="s">
        <v>3508</v>
      </c>
      <c r="G5073" s="1">
        <v>44227</v>
      </c>
      <c r="H5073" s="1">
        <v>44228</v>
      </c>
      <c r="I5073" s="1">
        <v>44957</v>
      </c>
      <c r="J5073" s="966" t="s">
        <v>6320</v>
      </c>
      <c r="K5073" t="s">
        <v>6322</v>
      </c>
      <c r="L5073" t="s">
        <v>6321</v>
      </c>
      <c r="M5073" t="s">
        <v>6320</v>
      </c>
      <c r="N5073" t="s">
        <v>6321</v>
      </c>
    </row>
    <row r="5074" spans="1:14" x14ac:dyDescent="0.25">
      <c r="A5074" s="3">
        <v>5071</v>
      </c>
      <c r="B5074" t="s">
        <v>3505</v>
      </c>
      <c r="C5074" t="s">
        <v>3506</v>
      </c>
      <c r="D5074" t="s">
        <v>3507</v>
      </c>
      <c r="E5074" t="s">
        <v>12</v>
      </c>
      <c r="F5074" t="s">
        <v>3508</v>
      </c>
      <c r="G5074" s="1">
        <v>44227</v>
      </c>
      <c r="H5074" s="1">
        <v>44228</v>
      </c>
      <c r="I5074" s="1">
        <v>44957</v>
      </c>
      <c r="J5074" s="966" t="s">
        <v>6323</v>
      </c>
      <c r="K5074" t="s">
        <v>6325</v>
      </c>
      <c r="L5074" t="s">
        <v>6324</v>
      </c>
      <c r="M5074" t="s">
        <v>6323</v>
      </c>
      <c r="N5074" t="s">
        <v>6324</v>
      </c>
    </row>
    <row r="5075" spans="1:14" x14ac:dyDescent="0.25">
      <c r="A5075" s="3">
        <v>5072</v>
      </c>
      <c r="B5075" t="s">
        <v>3505</v>
      </c>
      <c r="C5075" t="s">
        <v>3506</v>
      </c>
      <c r="D5075" t="s">
        <v>3507</v>
      </c>
      <c r="E5075" t="s">
        <v>12</v>
      </c>
      <c r="F5075" t="s">
        <v>3508</v>
      </c>
      <c r="G5075" s="1">
        <v>44227</v>
      </c>
      <c r="H5075" s="1">
        <v>44228</v>
      </c>
      <c r="I5075" s="1">
        <v>44957</v>
      </c>
      <c r="J5075" s="966" t="s">
        <v>6323</v>
      </c>
      <c r="K5075" t="s">
        <v>6325</v>
      </c>
      <c r="L5075" t="s">
        <v>6324</v>
      </c>
      <c r="M5075" t="s">
        <v>6323</v>
      </c>
      <c r="N5075" t="s">
        <v>6324</v>
      </c>
    </row>
    <row r="5076" spans="1:14" x14ac:dyDescent="0.25">
      <c r="A5076" s="3">
        <v>5073</v>
      </c>
      <c r="B5076" t="s">
        <v>3505</v>
      </c>
      <c r="C5076" t="s">
        <v>3506</v>
      </c>
      <c r="D5076" t="s">
        <v>3507</v>
      </c>
      <c r="E5076" t="s">
        <v>12</v>
      </c>
      <c r="F5076" t="s">
        <v>3508</v>
      </c>
      <c r="G5076" s="1">
        <v>44227</v>
      </c>
      <c r="H5076" s="1">
        <v>44228</v>
      </c>
      <c r="I5076" s="1">
        <v>44957</v>
      </c>
      <c r="J5076" s="966" t="s">
        <v>6326</v>
      </c>
      <c r="K5076" t="s">
        <v>6328</v>
      </c>
      <c r="L5076" t="s">
        <v>6327</v>
      </c>
      <c r="M5076" t="s">
        <v>6326</v>
      </c>
      <c r="N5076" t="s">
        <v>6327</v>
      </c>
    </row>
    <row r="5077" spans="1:14" x14ac:dyDescent="0.25">
      <c r="A5077" s="3">
        <v>5074</v>
      </c>
      <c r="B5077" t="s">
        <v>3505</v>
      </c>
      <c r="C5077" t="s">
        <v>3506</v>
      </c>
      <c r="D5077" t="s">
        <v>3507</v>
      </c>
      <c r="E5077" t="s">
        <v>12</v>
      </c>
      <c r="F5077" t="s">
        <v>3508</v>
      </c>
      <c r="G5077" s="1">
        <v>44227</v>
      </c>
      <c r="H5077" s="1">
        <v>44228</v>
      </c>
      <c r="I5077" s="1">
        <v>44957</v>
      </c>
      <c r="J5077" s="966" t="s">
        <v>6326</v>
      </c>
      <c r="K5077" t="s">
        <v>6328</v>
      </c>
      <c r="L5077" t="s">
        <v>6327</v>
      </c>
      <c r="M5077" t="s">
        <v>6326</v>
      </c>
      <c r="N5077" t="s">
        <v>6327</v>
      </c>
    </row>
    <row r="5078" spans="1:14" x14ac:dyDescent="0.25">
      <c r="A5078" s="3">
        <v>5075</v>
      </c>
      <c r="B5078" t="s">
        <v>3505</v>
      </c>
      <c r="C5078" t="s">
        <v>3506</v>
      </c>
      <c r="D5078" t="s">
        <v>3507</v>
      </c>
      <c r="E5078" t="s">
        <v>12</v>
      </c>
      <c r="F5078" t="s">
        <v>3508</v>
      </c>
      <c r="G5078" s="1">
        <v>44227</v>
      </c>
      <c r="H5078" s="1">
        <v>44228</v>
      </c>
      <c r="I5078" s="1">
        <v>44957</v>
      </c>
      <c r="J5078" s="966" t="s">
        <v>6329</v>
      </c>
      <c r="K5078" t="s">
        <v>6331</v>
      </c>
      <c r="L5078" t="s">
        <v>6330</v>
      </c>
      <c r="M5078" t="s">
        <v>6329</v>
      </c>
      <c r="N5078" t="s">
        <v>6330</v>
      </c>
    </row>
    <row r="5079" spans="1:14" x14ac:dyDescent="0.25">
      <c r="A5079" s="3">
        <v>5076</v>
      </c>
      <c r="B5079" t="s">
        <v>3505</v>
      </c>
      <c r="C5079" t="s">
        <v>3506</v>
      </c>
      <c r="D5079" t="s">
        <v>3507</v>
      </c>
      <c r="E5079" t="s">
        <v>12</v>
      </c>
      <c r="F5079" t="s">
        <v>3508</v>
      </c>
      <c r="G5079" s="1">
        <v>44227</v>
      </c>
      <c r="H5079" s="1">
        <v>44228</v>
      </c>
      <c r="I5079" s="1">
        <v>44957</v>
      </c>
      <c r="J5079" s="966" t="s">
        <v>6329</v>
      </c>
      <c r="K5079" t="s">
        <v>6331</v>
      </c>
      <c r="L5079" t="s">
        <v>6330</v>
      </c>
      <c r="M5079" t="s">
        <v>6329</v>
      </c>
      <c r="N5079" t="s">
        <v>6330</v>
      </c>
    </row>
    <row r="5080" spans="1:14" x14ac:dyDescent="0.25">
      <c r="A5080" s="3">
        <v>5077</v>
      </c>
      <c r="B5080" t="s">
        <v>3505</v>
      </c>
      <c r="C5080" t="s">
        <v>3506</v>
      </c>
      <c r="D5080" t="s">
        <v>3507</v>
      </c>
      <c r="E5080" t="s">
        <v>12</v>
      </c>
      <c r="F5080" t="s">
        <v>3508</v>
      </c>
      <c r="G5080" s="1">
        <v>44227</v>
      </c>
      <c r="H5080" s="1">
        <v>44228</v>
      </c>
      <c r="I5080" s="1">
        <v>44957</v>
      </c>
      <c r="J5080" s="966" t="s">
        <v>6332</v>
      </c>
      <c r="K5080" t="s">
        <v>6334</v>
      </c>
      <c r="L5080" t="s">
        <v>6333</v>
      </c>
      <c r="M5080" t="s">
        <v>6332</v>
      </c>
      <c r="N5080" t="s">
        <v>6333</v>
      </c>
    </row>
    <row r="5081" spans="1:14" x14ac:dyDescent="0.25">
      <c r="A5081" s="3">
        <v>5078</v>
      </c>
      <c r="B5081" t="s">
        <v>3505</v>
      </c>
      <c r="C5081" t="s">
        <v>3506</v>
      </c>
      <c r="D5081" t="s">
        <v>3507</v>
      </c>
      <c r="E5081" t="s">
        <v>12</v>
      </c>
      <c r="F5081" t="s">
        <v>3508</v>
      </c>
      <c r="G5081" s="1">
        <v>44227</v>
      </c>
      <c r="H5081" s="1">
        <v>44228</v>
      </c>
      <c r="I5081" s="1">
        <v>44957</v>
      </c>
      <c r="J5081" s="966" t="s">
        <v>6332</v>
      </c>
      <c r="K5081" t="s">
        <v>6334</v>
      </c>
      <c r="L5081" t="s">
        <v>6333</v>
      </c>
      <c r="M5081" t="s">
        <v>6332</v>
      </c>
      <c r="N5081" t="s">
        <v>6333</v>
      </c>
    </row>
    <row r="5082" spans="1:14" x14ac:dyDescent="0.25">
      <c r="A5082" s="3">
        <v>5079</v>
      </c>
      <c r="B5082" t="s">
        <v>3505</v>
      </c>
      <c r="C5082" t="s">
        <v>3506</v>
      </c>
      <c r="D5082" t="s">
        <v>3507</v>
      </c>
      <c r="E5082" t="s">
        <v>12</v>
      </c>
      <c r="F5082" t="s">
        <v>3508</v>
      </c>
      <c r="G5082" s="1">
        <v>44227</v>
      </c>
      <c r="H5082" s="1">
        <v>44228</v>
      </c>
      <c r="I5082" s="1">
        <v>44957</v>
      </c>
      <c r="J5082" s="966" t="s">
        <v>6335</v>
      </c>
      <c r="K5082" t="s">
        <v>6337</v>
      </c>
      <c r="L5082" t="s">
        <v>6336</v>
      </c>
      <c r="M5082" t="s">
        <v>6335</v>
      </c>
      <c r="N5082" t="s">
        <v>6336</v>
      </c>
    </row>
    <row r="5083" spans="1:14" x14ac:dyDescent="0.25">
      <c r="A5083" s="3">
        <v>5080</v>
      </c>
      <c r="B5083" t="s">
        <v>3505</v>
      </c>
      <c r="C5083" t="s">
        <v>3506</v>
      </c>
      <c r="D5083" t="s">
        <v>3507</v>
      </c>
      <c r="E5083" t="s">
        <v>12</v>
      </c>
      <c r="F5083" t="s">
        <v>3508</v>
      </c>
      <c r="G5083" s="1">
        <v>44227</v>
      </c>
      <c r="H5083" s="1">
        <v>44228</v>
      </c>
      <c r="I5083" s="1">
        <v>44957</v>
      </c>
      <c r="J5083" s="966" t="s">
        <v>6335</v>
      </c>
      <c r="K5083" t="s">
        <v>6337</v>
      </c>
      <c r="L5083" t="s">
        <v>6336</v>
      </c>
      <c r="M5083" t="s">
        <v>6335</v>
      </c>
      <c r="N5083" t="s">
        <v>6336</v>
      </c>
    </row>
    <row r="5084" spans="1:14" x14ac:dyDescent="0.25">
      <c r="A5084" s="3">
        <v>5081</v>
      </c>
      <c r="B5084" t="s">
        <v>3505</v>
      </c>
      <c r="C5084" t="s">
        <v>3506</v>
      </c>
      <c r="D5084" t="s">
        <v>3507</v>
      </c>
      <c r="E5084" t="s">
        <v>12</v>
      </c>
      <c r="F5084" t="s">
        <v>3508</v>
      </c>
      <c r="G5084" s="1">
        <v>44227</v>
      </c>
      <c r="H5084" s="1">
        <v>44228</v>
      </c>
      <c r="I5084" s="1">
        <v>44957</v>
      </c>
      <c r="J5084" s="966" t="s">
        <v>6338</v>
      </c>
      <c r="K5084" t="s">
        <v>6340</v>
      </c>
      <c r="L5084" t="s">
        <v>6339</v>
      </c>
      <c r="M5084" t="s">
        <v>6338</v>
      </c>
      <c r="N5084" t="s">
        <v>6339</v>
      </c>
    </row>
    <row r="5085" spans="1:14" x14ac:dyDescent="0.25">
      <c r="A5085" s="3">
        <v>5082</v>
      </c>
      <c r="B5085" t="s">
        <v>3505</v>
      </c>
      <c r="C5085" t="s">
        <v>3506</v>
      </c>
      <c r="D5085" t="s">
        <v>3507</v>
      </c>
      <c r="E5085" t="s">
        <v>12</v>
      </c>
      <c r="F5085" t="s">
        <v>3508</v>
      </c>
      <c r="G5085" s="1">
        <v>44227</v>
      </c>
      <c r="H5085" s="1">
        <v>44228</v>
      </c>
      <c r="I5085" s="1">
        <v>44957</v>
      </c>
      <c r="J5085" s="966" t="s">
        <v>6338</v>
      </c>
      <c r="K5085" t="s">
        <v>6340</v>
      </c>
      <c r="L5085" t="s">
        <v>6339</v>
      </c>
      <c r="M5085" t="s">
        <v>6338</v>
      </c>
      <c r="N5085" t="s">
        <v>6339</v>
      </c>
    </row>
    <row r="5086" spans="1:14" x14ac:dyDescent="0.25">
      <c r="A5086" s="3">
        <v>5083</v>
      </c>
      <c r="B5086" t="s">
        <v>3505</v>
      </c>
      <c r="C5086" t="s">
        <v>3506</v>
      </c>
      <c r="D5086" t="s">
        <v>3507</v>
      </c>
      <c r="E5086" t="s">
        <v>12</v>
      </c>
      <c r="F5086" t="s">
        <v>3508</v>
      </c>
      <c r="G5086" s="1">
        <v>44227</v>
      </c>
      <c r="H5086" s="1">
        <v>44228</v>
      </c>
      <c r="I5086" s="1">
        <v>44957</v>
      </c>
      <c r="J5086" s="966" t="s">
        <v>6341</v>
      </c>
      <c r="K5086" t="s">
        <v>6343</v>
      </c>
      <c r="L5086" t="s">
        <v>6342</v>
      </c>
      <c r="M5086" t="s">
        <v>6341</v>
      </c>
      <c r="N5086" t="s">
        <v>6342</v>
      </c>
    </row>
    <row r="5087" spans="1:14" x14ac:dyDescent="0.25">
      <c r="A5087" s="3">
        <v>5084</v>
      </c>
      <c r="B5087" t="s">
        <v>3505</v>
      </c>
      <c r="C5087" t="s">
        <v>3506</v>
      </c>
      <c r="D5087" t="s">
        <v>3507</v>
      </c>
      <c r="E5087" t="s">
        <v>12</v>
      </c>
      <c r="F5087" t="s">
        <v>3508</v>
      </c>
      <c r="G5087" s="1">
        <v>44227</v>
      </c>
      <c r="H5087" s="1">
        <v>44228</v>
      </c>
      <c r="I5087" s="1">
        <v>44957</v>
      </c>
      <c r="J5087" s="966" t="s">
        <v>6341</v>
      </c>
      <c r="K5087" t="s">
        <v>6343</v>
      </c>
      <c r="L5087" t="s">
        <v>6342</v>
      </c>
      <c r="M5087" t="s">
        <v>6341</v>
      </c>
      <c r="N5087" t="s">
        <v>6342</v>
      </c>
    </row>
    <row r="5088" spans="1:14" x14ac:dyDescent="0.25">
      <c r="A5088" s="3">
        <v>5085</v>
      </c>
      <c r="B5088" t="s">
        <v>3505</v>
      </c>
      <c r="C5088" t="s">
        <v>3506</v>
      </c>
      <c r="D5088" t="s">
        <v>3507</v>
      </c>
      <c r="E5088" t="s">
        <v>12</v>
      </c>
      <c r="F5088" t="s">
        <v>3508</v>
      </c>
      <c r="G5088" s="1">
        <v>44227</v>
      </c>
      <c r="H5088" s="1">
        <v>44228</v>
      </c>
      <c r="I5088" s="1">
        <v>44957</v>
      </c>
      <c r="J5088" s="966" t="s">
        <v>6344</v>
      </c>
      <c r="K5088" t="s">
        <v>6346</v>
      </c>
      <c r="L5088" t="s">
        <v>6345</v>
      </c>
      <c r="M5088" t="s">
        <v>6344</v>
      </c>
      <c r="N5088" t="s">
        <v>6345</v>
      </c>
    </row>
    <row r="5089" spans="1:14" x14ac:dyDescent="0.25">
      <c r="A5089" s="3">
        <v>5086</v>
      </c>
      <c r="B5089" t="s">
        <v>3505</v>
      </c>
      <c r="C5089" t="s">
        <v>3506</v>
      </c>
      <c r="D5089" t="s">
        <v>3507</v>
      </c>
      <c r="E5089" t="s">
        <v>12</v>
      </c>
      <c r="F5089" t="s">
        <v>3508</v>
      </c>
      <c r="G5089" s="1">
        <v>44227</v>
      </c>
      <c r="H5089" s="1">
        <v>44228</v>
      </c>
      <c r="I5089" s="1">
        <v>44957</v>
      </c>
      <c r="J5089" s="966" t="s">
        <v>6344</v>
      </c>
      <c r="K5089" t="s">
        <v>6346</v>
      </c>
      <c r="L5089" t="s">
        <v>6345</v>
      </c>
      <c r="M5089" t="s">
        <v>6344</v>
      </c>
      <c r="N5089" t="s">
        <v>6345</v>
      </c>
    </row>
    <row r="5090" spans="1:14" x14ac:dyDescent="0.25">
      <c r="A5090" s="3">
        <v>5087</v>
      </c>
      <c r="B5090" t="s">
        <v>3505</v>
      </c>
      <c r="C5090" t="s">
        <v>3506</v>
      </c>
      <c r="D5090" t="s">
        <v>3507</v>
      </c>
      <c r="E5090" t="s">
        <v>12</v>
      </c>
      <c r="F5090" t="s">
        <v>3508</v>
      </c>
      <c r="G5090" s="1">
        <v>44227</v>
      </c>
      <c r="H5090" s="1">
        <v>44228</v>
      </c>
      <c r="I5090" s="1">
        <v>44957</v>
      </c>
      <c r="J5090" s="966" t="s">
        <v>6347</v>
      </c>
      <c r="K5090" t="s">
        <v>6349</v>
      </c>
      <c r="L5090" t="s">
        <v>6348</v>
      </c>
      <c r="M5090" t="s">
        <v>6347</v>
      </c>
      <c r="N5090" t="s">
        <v>6348</v>
      </c>
    </row>
    <row r="5091" spans="1:14" x14ac:dyDescent="0.25">
      <c r="A5091" s="3">
        <v>5088</v>
      </c>
      <c r="B5091" t="s">
        <v>3505</v>
      </c>
      <c r="C5091" t="s">
        <v>3506</v>
      </c>
      <c r="D5091" t="s">
        <v>3507</v>
      </c>
      <c r="E5091" t="s">
        <v>12</v>
      </c>
      <c r="F5091" t="s">
        <v>3508</v>
      </c>
      <c r="G5091" s="1">
        <v>44227</v>
      </c>
      <c r="H5091" s="1">
        <v>44228</v>
      </c>
      <c r="I5091" s="1">
        <v>44957</v>
      </c>
      <c r="J5091" s="966" t="s">
        <v>6347</v>
      </c>
      <c r="K5091" t="s">
        <v>6349</v>
      </c>
      <c r="L5091" t="s">
        <v>6348</v>
      </c>
      <c r="M5091" t="s">
        <v>6347</v>
      </c>
      <c r="N5091" t="s">
        <v>6348</v>
      </c>
    </row>
    <row r="5092" spans="1:14" x14ac:dyDescent="0.25">
      <c r="A5092" s="3">
        <v>5089</v>
      </c>
      <c r="B5092" t="s">
        <v>3505</v>
      </c>
      <c r="C5092" t="s">
        <v>3506</v>
      </c>
      <c r="D5092" t="s">
        <v>3507</v>
      </c>
      <c r="E5092" t="s">
        <v>12</v>
      </c>
      <c r="F5092" t="s">
        <v>3508</v>
      </c>
      <c r="G5092" s="1">
        <v>44227</v>
      </c>
      <c r="H5092" s="1">
        <v>44228</v>
      </c>
      <c r="I5092" s="1">
        <v>44957</v>
      </c>
      <c r="J5092" s="966" t="s">
        <v>6350</v>
      </c>
      <c r="K5092" t="s">
        <v>6352</v>
      </c>
      <c r="L5092" t="s">
        <v>6351</v>
      </c>
      <c r="M5092" t="s">
        <v>6350</v>
      </c>
      <c r="N5092" t="s">
        <v>6351</v>
      </c>
    </row>
    <row r="5093" spans="1:14" x14ac:dyDescent="0.25">
      <c r="A5093" s="3">
        <v>5090</v>
      </c>
      <c r="B5093" t="s">
        <v>3505</v>
      </c>
      <c r="C5093" t="s">
        <v>3506</v>
      </c>
      <c r="D5093" t="s">
        <v>3507</v>
      </c>
      <c r="E5093" t="s">
        <v>12</v>
      </c>
      <c r="F5093" t="s">
        <v>3508</v>
      </c>
      <c r="G5093" s="1">
        <v>44227</v>
      </c>
      <c r="H5093" s="1">
        <v>44228</v>
      </c>
      <c r="I5093" s="1">
        <v>44957</v>
      </c>
      <c r="J5093" s="966" t="s">
        <v>6350</v>
      </c>
      <c r="K5093" t="s">
        <v>6352</v>
      </c>
      <c r="L5093" t="s">
        <v>6351</v>
      </c>
      <c r="M5093" t="s">
        <v>6350</v>
      </c>
      <c r="N5093" t="s">
        <v>6351</v>
      </c>
    </row>
    <row r="5094" spans="1:14" x14ac:dyDescent="0.25">
      <c r="A5094" s="3">
        <v>5091</v>
      </c>
      <c r="B5094" t="s">
        <v>3505</v>
      </c>
      <c r="C5094" t="s">
        <v>3506</v>
      </c>
      <c r="D5094" t="s">
        <v>3507</v>
      </c>
      <c r="E5094" t="s">
        <v>12</v>
      </c>
      <c r="F5094" t="s">
        <v>3508</v>
      </c>
      <c r="G5094" s="1">
        <v>44227</v>
      </c>
      <c r="H5094" s="1">
        <v>44228</v>
      </c>
      <c r="I5094" s="1">
        <v>44957</v>
      </c>
      <c r="J5094" s="966" t="s">
        <v>6353</v>
      </c>
      <c r="K5094" t="s">
        <v>6355</v>
      </c>
      <c r="L5094" t="s">
        <v>6354</v>
      </c>
      <c r="M5094" t="s">
        <v>6353</v>
      </c>
      <c r="N5094" t="s">
        <v>6354</v>
      </c>
    </row>
    <row r="5095" spans="1:14" x14ac:dyDescent="0.25">
      <c r="A5095" s="3">
        <v>5092</v>
      </c>
      <c r="B5095" t="s">
        <v>3505</v>
      </c>
      <c r="C5095" t="s">
        <v>3506</v>
      </c>
      <c r="D5095" t="s">
        <v>3507</v>
      </c>
      <c r="E5095" t="s">
        <v>12</v>
      </c>
      <c r="F5095" t="s">
        <v>3508</v>
      </c>
      <c r="G5095" s="1">
        <v>44227</v>
      </c>
      <c r="H5095" s="1">
        <v>44228</v>
      </c>
      <c r="I5095" s="1">
        <v>44957</v>
      </c>
      <c r="J5095" s="966" t="s">
        <v>6353</v>
      </c>
      <c r="K5095" t="s">
        <v>6355</v>
      </c>
      <c r="L5095" t="s">
        <v>6354</v>
      </c>
      <c r="M5095" t="s">
        <v>6353</v>
      </c>
      <c r="N5095" t="s">
        <v>6354</v>
      </c>
    </row>
    <row r="5096" spans="1:14" x14ac:dyDescent="0.25">
      <c r="A5096" s="3">
        <v>5093</v>
      </c>
      <c r="B5096" t="s">
        <v>3505</v>
      </c>
      <c r="C5096" t="s">
        <v>3506</v>
      </c>
      <c r="D5096" t="s">
        <v>3507</v>
      </c>
      <c r="E5096" t="s">
        <v>12</v>
      </c>
      <c r="F5096" t="s">
        <v>3508</v>
      </c>
      <c r="G5096" s="1">
        <v>44227</v>
      </c>
      <c r="H5096" s="1">
        <v>44228</v>
      </c>
      <c r="I5096" s="1">
        <v>44957</v>
      </c>
      <c r="J5096" s="966" t="s">
        <v>6356</v>
      </c>
      <c r="K5096" t="s">
        <v>6358</v>
      </c>
      <c r="L5096" t="s">
        <v>6357</v>
      </c>
      <c r="M5096" t="s">
        <v>6356</v>
      </c>
      <c r="N5096" t="s">
        <v>6357</v>
      </c>
    </row>
    <row r="5097" spans="1:14" x14ac:dyDescent="0.25">
      <c r="A5097" s="3">
        <v>5094</v>
      </c>
      <c r="B5097" t="s">
        <v>3505</v>
      </c>
      <c r="C5097" t="s">
        <v>3506</v>
      </c>
      <c r="D5097" t="s">
        <v>3507</v>
      </c>
      <c r="E5097" t="s">
        <v>12</v>
      </c>
      <c r="F5097" t="s">
        <v>3508</v>
      </c>
      <c r="G5097" s="1">
        <v>44227</v>
      </c>
      <c r="H5097" s="1">
        <v>44228</v>
      </c>
      <c r="I5097" s="1">
        <v>44957</v>
      </c>
      <c r="J5097" s="966" t="s">
        <v>6356</v>
      </c>
      <c r="K5097" t="s">
        <v>6358</v>
      </c>
      <c r="L5097" t="s">
        <v>6357</v>
      </c>
      <c r="M5097" t="s">
        <v>6356</v>
      </c>
      <c r="N5097" t="s">
        <v>6357</v>
      </c>
    </row>
    <row r="5098" spans="1:14" x14ac:dyDescent="0.25">
      <c r="A5098" s="3">
        <v>5095</v>
      </c>
      <c r="B5098" t="s">
        <v>3505</v>
      </c>
      <c r="C5098" t="s">
        <v>3506</v>
      </c>
      <c r="D5098" t="s">
        <v>3507</v>
      </c>
      <c r="E5098" t="s">
        <v>12</v>
      </c>
      <c r="F5098" t="s">
        <v>3508</v>
      </c>
      <c r="G5098" s="1">
        <v>44227</v>
      </c>
      <c r="H5098" s="1">
        <v>44228</v>
      </c>
      <c r="I5098" s="1">
        <v>44957</v>
      </c>
      <c r="J5098" s="966" t="s">
        <v>6359</v>
      </c>
      <c r="K5098" t="s">
        <v>6361</v>
      </c>
      <c r="L5098" t="s">
        <v>6360</v>
      </c>
      <c r="M5098" t="s">
        <v>6359</v>
      </c>
      <c r="N5098" t="s">
        <v>6360</v>
      </c>
    </row>
    <row r="5099" spans="1:14" x14ac:dyDescent="0.25">
      <c r="A5099" s="3">
        <v>5096</v>
      </c>
      <c r="B5099" t="s">
        <v>3505</v>
      </c>
      <c r="C5099" t="s">
        <v>3506</v>
      </c>
      <c r="D5099" t="s">
        <v>3507</v>
      </c>
      <c r="E5099" t="s">
        <v>12</v>
      </c>
      <c r="F5099" t="s">
        <v>3508</v>
      </c>
      <c r="G5099" s="1">
        <v>44227</v>
      </c>
      <c r="H5099" s="1">
        <v>44228</v>
      </c>
      <c r="I5099" s="1">
        <v>44957</v>
      </c>
      <c r="J5099" s="966" t="s">
        <v>6359</v>
      </c>
      <c r="K5099" t="s">
        <v>6361</v>
      </c>
      <c r="L5099" t="s">
        <v>6360</v>
      </c>
      <c r="M5099" t="s">
        <v>6359</v>
      </c>
      <c r="N5099" t="s">
        <v>6360</v>
      </c>
    </row>
    <row r="5100" spans="1:14" x14ac:dyDescent="0.25">
      <c r="A5100" s="3">
        <v>5097</v>
      </c>
      <c r="B5100" t="s">
        <v>3505</v>
      </c>
      <c r="C5100" t="s">
        <v>3506</v>
      </c>
      <c r="D5100" t="s">
        <v>3507</v>
      </c>
      <c r="E5100" t="s">
        <v>12</v>
      </c>
      <c r="F5100" t="s">
        <v>3508</v>
      </c>
      <c r="G5100" s="1">
        <v>44227</v>
      </c>
      <c r="H5100" s="1">
        <v>44228</v>
      </c>
      <c r="I5100" s="1">
        <v>44957</v>
      </c>
      <c r="J5100" s="966" t="s">
        <v>6362</v>
      </c>
      <c r="K5100" t="s">
        <v>6364</v>
      </c>
      <c r="L5100" t="s">
        <v>6363</v>
      </c>
      <c r="M5100" t="s">
        <v>6362</v>
      </c>
      <c r="N5100" t="s">
        <v>6363</v>
      </c>
    </row>
    <row r="5101" spans="1:14" x14ac:dyDescent="0.25">
      <c r="A5101" s="3">
        <v>5098</v>
      </c>
      <c r="B5101" t="s">
        <v>3505</v>
      </c>
      <c r="C5101" t="s">
        <v>3506</v>
      </c>
      <c r="D5101" t="s">
        <v>3507</v>
      </c>
      <c r="E5101" t="s">
        <v>12</v>
      </c>
      <c r="F5101" t="s">
        <v>3508</v>
      </c>
      <c r="G5101" s="1">
        <v>44227</v>
      </c>
      <c r="H5101" s="1">
        <v>44228</v>
      </c>
      <c r="I5101" s="1">
        <v>44957</v>
      </c>
      <c r="J5101" s="966" t="s">
        <v>6362</v>
      </c>
      <c r="K5101" t="s">
        <v>6364</v>
      </c>
      <c r="L5101" t="s">
        <v>6363</v>
      </c>
      <c r="M5101" t="s">
        <v>6362</v>
      </c>
      <c r="N5101" t="s">
        <v>6363</v>
      </c>
    </row>
    <row r="5102" spans="1:14" x14ac:dyDescent="0.25">
      <c r="A5102" s="3">
        <v>5099</v>
      </c>
      <c r="B5102" t="s">
        <v>3505</v>
      </c>
      <c r="C5102" t="s">
        <v>3506</v>
      </c>
      <c r="D5102" t="s">
        <v>3507</v>
      </c>
      <c r="E5102" t="s">
        <v>12</v>
      </c>
      <c r="F5102" t="s">
        <v>3508</v>
      </c>
      <c r="G5102" s="1">
        <v>44227</v>
      </c>
      <c r="H5102" s="1">
        <v>44228</v>
      </c>
      <c r="I5102" s="1">
        <v>44957</v>
      </c>
      <c r="J5102" s="966" t="s">
        <v>6365</v>
      </c>
      <c r="K5102" t="s">
        <v>6367</v>
      </c>
      <c r="L5102" t="s">
        <v>6366</v>
      </c>
      <c r="M5102" t="s">
        <v>6365</v>
      </c>
      <c r="N5102" t="s">
        <v>6366</v>
      </c>
    </row>
    <row r="5103" spans="1:14" x14ac:dyDescent="0.25">
      <c r="A5103" s="3">
        <v>5100</v>
      </c>
      <c r="B5103" t="s">
        <v>3505</v>
      </c>
      <c r="C5103" t="s">
        <v>3506</v>
      </c>
      <c r="D5103" t="s">
        <v>3507</v>
      </c>
      <c r="E5103" t="s">
        <v>12</v>
      </c>
      <c r="F5103" t="s">
        <v>3508</v>
      </c>
      <c r="G5103" s="1">
        <v>44227</v>
      </c>
      <c r="H5103" s="1">
        <v>44228</v>
      </c>
      <c r="I5103" s="1">
        <v>44957</v>
      </c>
      <c r="J5103" s="966" t="s">
        <v>6365</v>
      </c>
      <c r="K5103" t="s">
        <v>6367</v>
      </c>
      <c r="L5103" t="s">
        <v>6366</v>
      </c>
      <c r="M5103" t="s">
        <v>6365</v>
      </c>
      <c r="N5103" t="s">
        <v>6366</v>
      </c>
    </row>
    <row r="5104" spans="1:14" x14ac:dyDescent="0.25">
      <c r="A5104" s="3">
        <v>5101</v>
      </c>
      <c r="B5104" t="s">
        <v>3505</v>
      </c>
      <c r="C5104" t="s">
        <v>3506</v>
      </c>
      <c r="D5104" t="s">
        <v>3507</v>
      </c>
      <c r="E5104" t="s">
        <v>12</v>
      </c>
      <c r="F5104" t="s">
        <v>3508</v>
      </c>
      <c r="G5104" s="1">
        <v>44227</v>
      </c>
      <c r="H5104" s="1">
        <v>44228</v>
      </c>
      <c r="I5104" s="1">
        <v>44957</v>
      </c>
      <c r="J5104" s="966" t="s">
        <v>6368</v>
      </c>
      <c r="K5104" t="s">
        <v>6370</v>
      </c>
      <c r="L5104" t="s">
        <v>6369</v>
      </c>
      <c r="M5104" t="s">
        <v>6368</v>
      </c>
      <c r="N5104" t="s">
        <v>6369</v>
      </c>
    </row>
    <row r="5105" spans="1:14" x14ac:dyDescent="0.25">
      <c r="A5105" s="3">
        <v>5102</v>
      </c>
      <c r="B5105" t="s">
        <v>3505</v>
      </c>
      <c r="C5105" t="s">
        <v>3506</v>
      </c>
      <c r="D5105" t="s">
        <v>3507</v>
      </c>
      <c r="E5105" t="s">
        <v>12</v>
      </c>
      <c r="F5105" t="s">
        <v>3508</v>
      </c>
      <c r="G5105" s="1">
        <v>44227</v>
      </c>
      <c r="H5105" s="1">
        <v>44228</v>
      </c>
      <c r="I5105" s="1">
        <v>44957</v>
      </c>
      <c r="J5105" s="966" t="s">
        <v>6368</v>
      </c>
      <c r="K5105" t="s">
        <v>6370</v>
      </c>
      <c r="L5105" t="s">
        <v>6369</v>
      </c>
      <c r="M5105" t="s">
        <v>6368</v>
      </c>
      <c r="N5105" t="s">
        <v>6369</v>
      </c>
    </row>
    <row r="5106" spans="1:14" x14ac:dyDescent="0.25">
      <c r="A5106" s="3">
        <v>5103</v>
      </c>
      <c r="B5106" t="s">
        <v>3505</v>
      </c>
      <c r="C5106" t="s">
        <v>3506</v>
      </c>
      <c r="D5106" t="s">
        <v>3507</v>
      </c>
      <c r="E5106" t="s">
        <v>12</v>
      </c>
      <c r="F5106" t="s">
        <v>3508</v>
      </c>
      <c r="G5106" s="1">
        <v>44227</v>
      </c>
      <c r="H5106" s="1">
        <v>44228</v>
      </c>
      <c r="I5106" s="1">
        <v>44957</v>
      </c>
      <c r="J5106" s="966" t="s">
        <v>6371</v>
      </c>
      <c r="K5106" t="s">
        <v>6373</v>
      </c>
      <c r="L5106" t="s">
        <v>6372</v>
      </c>
      <c r="M5106" t="s">
        <v>6371</v>
      </c>
      <c r="N5106" t="s">
        <v>6372</v>
      </c>
    </row>
    <row r="5107" spans="1:14" x14ac:dyDescent="0.25">
      <c r="A5107" s="3">
        <v>5104</v>
      </c>
      <c r="B5107" t="s">
        <v>3505</v>
      </c>
      <c r="C5107" t="s">
        <v>3506</v>
      </c>
      <c r="D5107" t="s">
        <v>3507</v>
      </c>
      <c r="E5107" t="s">
        <v>12</v>
      </c>
      <c r="F5107" t="s">
        <v>3508</v>
      </c>
      <c r="G5107" s="1">
        <v>44227</v>
      </c>
      <c r="H5107" s="1">
        <v>44228</v>
      </c>
      <c r="I5107" s="1">
        <v>44957</v>
      </c>
      <c r="J5107" s="966" t="s">
        <v>6371</v>
      </c>
      <c r="K5107" t="s">
        <v>6373</v>
      </c>
      <c r="L5107" t="s">
        <v>6372</v>
      </c>
      <c r="M5107" t="s">
        <v>6371</v>
      </c>
      <c r="N5107" t="s">
        <v>6372</v>
      </c>
    </row>
    <row r="5108" spans="1:14" x14ac:dyDescent="0.25">
      <c r="A5108" s="3">
        <v>5105</v>
      </c>
      <c r="B5108" t="s">
        <v>3505</v>
      </c>
      <c r="C5108" t="s">
        <v>3506</v>
      </c>
      <c r="D5108" t="s">
        <v>3507</v>
      </c>
      <c r="E5108" t="s">
        <v>12</v>
      </c>
      <c r="F5108" t="s">
        <v>3508</v>
      </c>
      <c r="G5108" s="1">
        <v>44227</v>
      </c>
      <c r="H5108" s="1">
        <v>44228</v>
      </c>
      <c r="I5108" s="1">
        <v>44957</v>
      </c>
      <c r="J5108" s="966" t="s">
        <v>6374</v>
      </c>
      <c r="K5108" t="s">
        <v>6376</v>
      </c>
      <c r="L5108" t="s">
        <v>6375</v>
      </c>
      <c r="M5108" t="s">
        <v>6374</v>
      </c>
      <c r="N5108" t="s">
        <v>6375</v>
      </c>
    </row>
    <row r="5109" spans="1:14" x14ac:dyDescent="0.25">
      <c r="A5109" s="3">
        <v>5106</v>
      </c>
      <c r="B5109" t="s">
        <v>3505</v>
      </c>
      <c r="C5109" t="s">
        <v>3506</v>
      </c>
      <c r="D5109" t="s">
        <v>3507</v>
      </c>
      <c r="E5109" t="s">
        <v>12</v>
      </c>
      <c r="F5109" t="s">
        <v>3508</v>
      </c>
      <c r="G5109" s="1">
        <v>44227</v>
      </c>
      <c r="H5109" s="1">
        <v>44228</v>
      </c>
      <c r="I5109" s="1">
        <v>44957</v>
      </c>
      <c r="J5109" s="966" t="s">
        <v>6374</v>
      </c>
      <c r="K5109" t="s">
        <v>6376</v>
      </c>
      <c r="L5109" t="s">
        <v>6375</v>
      </c>
      <c r="M5109" t="s">
        <v>6374</v>
      </c>
      <c r="N5109" t="s">
        <v>6375</v>
      </c>
    </row>
    <row r="5110" spans="1:14" x14ac:dyDescent="0.25">
      <c r="A5110" s="3">
        <v>5107</v>
      </c>
      <c r="B5110" t="s">
        <v>3505</v>
      </c>
      <c r="C5110" t="s">
        <v>3506</v>
      </c>
      <c r="D5110" t="s">
        <v>3507</v>
      </c>
      <c r="E5110" t="s">
        <v>12</v>
      </c>
      <c r="F5110" t="s">
        <v>3508</v>
      </c>
      <c r="G5110" s="1">
        <v>44227</v>
      </c>
      <c r="H5110" s="1">
        <v>44228</v>
      </c>
      <c r="I5110" s="1">
        <v>44957</v>
      </c>
      <c r="J5110" s="966" t="s">
        <v>6377</v>
      </c>
      <c r="K5110" t="s">
        <v>6379</v>
      </c>
      <c r="L5110" t="s">
        <v>6378</v>
      </c>
      <c r="M5110" t="s">
        <v>6377</v>
      </c>
      <c r="N5110" t="s">
        <v>6378</v>
      </c>
    </row>
    <row r="5111" spans="1:14" x14ac:dyDescent="0.25">
      <c r="A5111" s="3">
        <v>5108</v>
      </c>
      <c r="B5111" t="s">
        <v>3505</v>
      </c>
      <c r="C5111" t="s">
        <v>3506</v>
      </c>
      <c r="D5111" t="s">
        <v>3507</v>
      </c>
      <c r="E5111" t="s">
        <v>12</v>
      </c>
      <c r="F5111" t="s">
        <v>3508</v>
      </c>
      <c r="G5111" s="1">
        <v>44227</v>
      </c>
      <c r="H5111" s="1">
        <v>44228</v>
      </c>
      <c r="I5111" s="1">
        <v>44957</v>
      </c>
      <c r="J5111" s="966" t="s">
        <v>6377</v>
      </c>
      <c r="K5111" t="s">
        <v>6379</v>
      </c>
      <c r="L5111" t="s">
        <v>6378</v>
      </c>
      <c r="M5111" t="s">
        <v>6377</v>
      </c>
      <c r="N5111" t="s">
        <v>6378</v>
      </c>
    </row>
    <row r="5112" spans="1:14" x14ac:dyDescent="0.25">
      <c r="A5112" s="3">
        <v>5109</v>
      </c>
      <c r="B5112" t="s">
        <v>3505</v>
      </c>
      <c r="C5112" t="s">
        <v>3506</v>
      </c>
      <c r="D5112" t="s">
        <v>3507</v>
      </c>
      <c r="E5112" t="s">
        <v>12</v>
      </c>
      <c r="F5112" t="s">
        <v>3508</v>
      </c>
      <c r="G5112" s="1">
        <v>44227</v>
      </c>
      <c r="H5112" s="1">
        <v>44228</v>
      </c>
      <c r="I5112" s="1">
        <v>44957</v>
      </c>
      <c r="J5112" s="966" t="s">
        <v>6380</v>
      </c>
      <c r="K5112" t="s">
        <v>6382</v>
      </c>
      <c r="L5112" t="s">
        <v>6381</v>
      </c>
      <c r="M5112" t="s">
        <v>6380</v>
      </c>
      <c r="N5112" t="s">
        <v>6381</v>
      </c>
    </row>
    <row r="5113" spans="1:14" x14ac:dyDescent="0.25">
      <c r="A5113" s="3">
        <v>5110</v>
      </c>
      <c r="B5113" t="s">
        <v>3505</v>
      </c>
      <c r="C5113" t="s">
        <v>3506</v>
      </c>
      <c r="D5113" t="s">
        <v>3507</v>
      </c>
      <c r="E5113" t="s">
        <v>12</v>
      </c>
      <c r="F5113" t="s">
        <v>3508</v>
      </c>
      <c r="G5113" s="1">
        <v>44227</v>
      </c>
      <c r="H5113" s="1">
        <v>44228</v>
      </c>
      <c r="I5113" s="1">
        <v>44957</v>
      </c>
      <c r="J5113" s="966" t="s">
        <v>6380</v>
      </c>
      <c r="K5113" t="s">
        <v>6382</v>
      </c>
      <c r="L5113" t="s">
        <v>6381</v>
      </c>
      <c r="M5113" t="s">
        <v>6380</v>
      </c>
      <c r="N5113" t="s">
        <v>6381</v>
      </c>
    </row>
    <row r="5114" spans="1:14" x14ac:dyDescent="0.25">
      <c r="A5114" s="3">
        <v>5111</v>
      </c>
      <c r="B5114" t="s">
        <v>3505</v>
      </c>
      <c r="C5114" t="s">
        <v>3506</v>
      </c>
      <c r="D5114" t="s">
        <v>3507</v>
      </c>
      <c r="E5114" t="s">
        <v>12</v>
      </c>
      <c r="F5114" t="s">
        <v>3508</v>
      </c>
      <c r="G5114" s="1">
        <v>44227</v>
      </c>
      <c r="H5114" s="1">
        <v>44228</v>
      </c>
      <c r="I5114" s="1">
        <v>44957</v>
      </c>
      <c r="J5114" s="966" t="s">
        <v>6383</v>
      </c>
      <c r="K5114" t="s">
        <v>6385</v>
      </c>
      <c r="L5114" t="s">
        <v>6384</v>
      </c>
      <c r="M5114" t="s">
        <v>6383</v>
      </c>
      <c r="N5114" t="s">
        <v>6384</v>
      </c>
    </row>
    <row r="5115" spans="1:14" x14ac:dyDescent="0.25">
      <c r="A5115" s="3">
        <v>5112</v>
      </c>
      <c r="B5115" t="s">
        <v>3505</v>
      </c>
      <c r="C5115" t="s">
        <v>3506</v>
      </c>
      <c r="D5115" t="s">
        <v>3507</v>
      </c>
      <c r="E5115" t="s">
        <v>12</v>
      </c>
      <c r="F5115" t="s">
        <v>3508</v>
      </c>
      <c r="G5115" s="1">
        <v>44227</v>
      </c>
      <c r="H5115" s="1">
        <v>44228</v>
      </c>
      <c r="I5115" s="1">
        <v>44957</v>
      </c>
      <c r="J5115" s="966" t="s">
        <v>6383</v>
      </c>
      <c r="K5115" t="s">
        <v>6385</v>
      </c>
      <c r="L5115" t="s">
        <v>6384</v>
      </c>
      <c r="M5115" t="s">
        <v>6383</v>
      </c>
      <c r="N5115" t="s">
        <v>6384</v>
      </c>
    </row>
    <row r="5116" spans="1:14" x14ac:dyDescent="0.25">
      <c r="A5116" s="3">
        <v>5113</v>
      </c>
      <c r="B5116" t="s">
        <v>3505</v>
      </c>
      <c r="C5116" t="s">
        <v>3506</v>
      </c>
      <c r="D5116" t="s">
        <v>3507</v>
      </c>
      <c r="E5116" t="s">
        <v>12</v>
      </c>
      <c r="F5116" t="s">
        <v>3508</v>
      </c>
      <c r="G5116" s="1">
        <v>44227</v>
      </c>
      <c r="H5116" s="1">
        <v>44228</v>
      </c>
      <c r="I5116" s="1">
        <v>44957</v>
      </c>
      <c r="J5116" s="966" t="s">
        <v>6386</v>
      </c>
      <c r="K5116" t="s">
        <v>6388</v>
      </c>
      <c r="L5116" t="s">
        <v>6387</v>
      </c>
      <c r="M5116" t="s">
        <v>6386</v>
      </c>
      <c r="N5116" t="s">
        <v>6387</v>
      </c>
    </row>
    <row r="5117" spans="1:14" x14ac:dyDescent="0.25">
      <c r="A5117" s="3">
        <v>5114</v>
      </c>
      <c r="B5117" t="s">
        <v>3505</v>
      </c>
      <c r="C5117" t="s">
        <v>3506</v>
      </c>
      <c r="D5117" t="s">
        <v>3507</v>
      </c>
      <c r="E5117" t="s">
        <v>12</v>
      </c>
      <c r="F5117" t="s">
        <v>3508</v>
      </c>
      <c r="G5117" s="1">
        <v>44227</v>
      </c>
      <c r="H5117" s="1">
        <v>44228</v>
      </c>
      <c r="I5117" s="1">
        <v>44957</v>
      </c>
      <c r="J5117" s="966" t="s">
        <v>6386</v>
      </c>
      <c r="K5117" t="s">
        <v>6388</v>
      </c>
      <c r="L5117" t="s">
        <v>6387</v>
      </c>
      <c r="M5117" t="s">
        <v>6386</v>
      </c>
      <c r="N5117" t="s">
        <v>6387</v>
      </c>
    </row>
    <row r="5118" spans="1:14" x14ac:dyDescent="0.25">
      <c r="A5118" s="3">
        <v>5115</v>
      </c>
      <c r="B5118" t="s">
        <v>3505</v>
      </c>
      <c r="C5118" t="s">
        <v>3506</v>
      </c>
      <c r="D5118" t="s">
        <v>3507</v>
      </c>
      <c r="E5118" t="s">
        <v>12</v>
      </c>
      <c r="F5118" t="s">
        <v>3508</v>
      </c>
      <c r="G5118" s="1">
        <v>44227</v>
      </c>
      <c r="H5118" s="1">
        <v>44228</v>
      </c>
      <c r="I5118" s="1">
        <v>44957</v>
      </c>
      <c r="J5118" s="966" t="s">
        <v>6389</v>
      </c>
      <c r="K5118" t="s">
        <v>6391</v>
      </c>
      <c r="L5118" t="s">
        <v>6390</v>
      </c>
      <c r="M5118" t="s">
        <v>6389</v>
      </c>
      <c r="N5118" t="s">
        <v>6390</v>
      </c>
    </row>
    <row r="5119" spans="1:14" x14ac:dyDescent="0.25">
      <c r="A5119" s="3">
        <v>5116</v>
      </c>
      <c r="B5119" t="s">
        <v>3505</v>
      </c>
      <c r="C5119" t="s">
        <v>3506</v>
      </c>
      <c r="D5119" t="s">
        <v>3507</v>
      </c>
      <c r="E5119" t="s">
        <v>12</v>
      </c>
      <c r="F5119" t="s">
        <v>3508</v>
      </c>
      <c r="G5119" s="1">
        <v>44227</v>
      </c>
      <c r="H5119" s="1">
        <v>44228</v>
      </c>
      <c r="I5119" s="1">
        <v>44957</v>
      </c>
      <c r="J5119" s="966" t="s">
        <v>6389</v>
      </c>
      <c r="K5119" t="s">
        <v>6391</v>
      </c>
      <c r="L5119" t="s">
        <v>6390</v>
      </c>
      <c r="M5119" t="s">
        <v>6389</v>
      </c>
      <c r="N5119" t="s">
        <v>6390</v>
      </c>
    </row>
    <row r="5120" spans="1:14" x14ac:dyDescent="0.25">
      <c r="A5120" s="3">
        <v>5117</v>
      </c>
      <c r="B5120" t="s">
        <v>3505</v>
      </c>
      <c r="C5120" t="s">
        <v>3506</v>
      </c>
      <c r="D5120" t="s">
        <v>3507</v>
      </c>
      <c r="E5120" t="s">
        <v>12</v>
      </c>
      <c r="F5120" t="s">
        <v>3508</v>
      </c>
      <c r="G5120" s="1">
        <v>44227</v>
      </c>
      <c r="H5120" s="1">
        <v>44228</v>
      </c>
      <c r="I5120" s="1">
        <v>44957</v>
      </c>
      <c r="J5120" s="966" t="s">
        <v>6392</v>
      </c>
      <c r="K5120" t="s">
        <v>6394</v>
      </c>
      <c r="L5120" t="s">
        <v>6393</v>
      </c>
      <c r="M5120" t="s">
        <v>6392</v>
      </c>
      <c r="N5120" t="s">
        <v>6393</v>
      </c>
    </row>
    <row r="5121" spans="1:14" x14ac:dyDescent="0.25">
      <c r="A5121" s="3">
        <v>5118</v>
      </c>
      <c r="B5121" t="s">
        <v>3505</v>
      </c>
      <c r="C5121" t="s">
        <v>3506</v>
      </c>
      <c r="D5121" t="s">
        <v>3507</v>
      </c>
      <c r="E5121" t="s">
        <v>12</v>
      </c>
      <c r="F5121" t="s">
        <v>3508</v>
      </c>
      <c r="G5121" s="1">
        <v>44227</v>
      </c>
      <c r="H5121" s="1">
        <v>44228</v>
      </c>
      <c r="I5121" s="1">
        <v>44957</v>
      </c>
      <c r="J5121" s="966" t="s">
        <v>6392</v>
      </c>
      <c r="K5121" t="s">
        <v>6394</v>
      </c>
      <c r="L5121" t="s">
        <v>6393</v>
      </c>
      <c r="M5121" t="s">
        <v>6392</v>
      </c>
      <c r="N5121" t="s">
        <v>6393</v>
      </c>
    </row>
    <row r="5122" spans="1:14" x14ac:dyDescent="0.25">
      <c r="A5122" s="3">
        <v>5119</v>
      </c>
      <c r="B5122" t="s">
        <v>3505</v>
      </c>
      <c r="C5122" t="s">
        <v>3506</v>
      </c>
      <c r="D5122" t="s">
        <v>3507</v>
      </c>
      <c r="E5122" t="s">
        <v>12</v>
      </c>
      <c r="F5122" t="s">
        <v>3508</v>
      </c>
      <c r="G5122" s="1">
        <v>44227</v>
      </c>
      <c r="H5122" s="1">
        <v>44228</v>
      </c>
      <c r="I5122" s="1">
        <v>44957</v>
      </c>
      <c r="J5122" s="966" t="s">
        <v>6395</v>
      </c>
      <c r="K5122" t="s">
        <v>6397</v>
      </c>
      <c r="L5122" t="s">
        <v>6396</v>
      </c>
      <c r="M5122" t="s">
        <v>6395</v>
      </c>
      <c r="N5122" t="s">
        <v>6396</v>
      </c>
    </row>
    <row r="5123" spans="1:14" x14ac:dyDescent="0.25">
      <c r="A5123" s="3">
        <v>5120</v>
      </c>
      <c r="B5123" t="s">
        <v>3505</v>
      </c>
      <c r="C5123" t="s">
        <v>3506</v>
      </c>
      <c r="D5123" t="s">
        <v>3507</v>
      </c>
      <c r="E5123" t="s">
        <v>12</v>
      </c>
      <c r="F5123" t="s">
        <v>3508</v>
      </c>
      <c r="G5123" s="1">
        <v>44227</v>
      </c>
      <c r="H5123" s="1">
        <v>44228</v>
      </c>
      <c r="I5123" s="1">
        <v>44957</v>
      </c>
      <c r="J5123" s="966" t="s">
        <v>6395</v>
      </c>
      <c r="K5123" t="s">
        <v>6397</v>
      </c>
      <c r="L5123" t="s">
        <v>6396</v>
      </c>
      <c r="M5123" t="s">
        <v>6395</v>
      </c>
      <c r="N5123" t="s">
        <v>6396</v>
      </c>
    </row>
    <row r="5124" spans="1:14" x14ac:dyDescent="0.25">
      <c r="A5124" s="3">
        <v>5121</v>
      </c>
      <c r="B5124" t="s">
        <v>3505</v>
      </c>
      <c r="C5124" t="s">
        <v>3506</v>
      </c>
      <c r="D5124" t="s">
        <v>3507</v>
      </c>
      <c r="E5124" t="s">
        <v>12</v>
      </c>
      <c r="F5124" t="s">
        <v>3508</v>
      </c>
      <c r="G5124" s="1">
        <v>44227</v>
      </c>
      <c r="H5124" s="1">
        <v>44228</v>
      </c>
      <c r="I5124" s="1">
        <v>44957</v>
      </c>
      <c r="J5124" s="966" t="s">
        <v>6398</v>
      </c>
      <c r="K5124" t="s">
        <v>6400</v>
      </c>
      <c r="L5124" t="s">
        <v>6399</v>
      </c>
      <c r="M5124" t="s">
        <v>6398</v>
      </c>
      <c r="N5124" t="s">
        <v>6399</v>
      </c>
    </row>
    <row r="5125" spans="1:14" x14ac:dyDescent="0.25">
      <c r="A5125" s="3">
        <v>5122</v>
      </c>
      <c r="B5125" t="s">
        <v>3505</v>
      </c>
      <c r="C5125" t="s">
        <v>3506</v>
      </c>
      <c r="D5125" t="s">
        <v>3507</v>
      </c>
      <c r="E5125" t="s">
        <v>12</v>
      </c>
      <c r="F5125" t="s">
        <v>3508</v>
      </c>
      <c r="G5125" s="1">
        <v>44227</v>
      </c>
      <c r="H5125" s="1">
        <v>44228</v>
      </c>
      <c r="I5125" s="1">
        <v>44957</v>
      </c>
      <c r="J5125" s="966" t="s">
        <v>6398</v>
      </c>
      <c r="K5125" t="s">
        <v>6400</v>
      </c>
      <c r="L5125" t="s">
        <v>6399</v>
      </c>
      <c r="M5125" t="s">
        <v>6398</v>
      </c>
      <c r="N5125" t="s">
        <v>6399</v>
      </c>
    </row>
    <row r="5126" spans="1:14" x14ac:dyDescent="0.25">
      <c r="A5126" s="3">
        <v>5123</v>
      </c>
      <c r="B5126" t="s">
        <v>3505</v>
      </c>
      <c r="C5126" t="s">
        <v>3506</v>
      </c>
      <c r="D5126" t="s">
        <v>3507</v>
      </c>
      <c r="E5126" t="s">
        <v>12</v>
      </c>
      <c r="F5126" t="s">
        <v>3508</v>
      </c>
      <c r="G5126" s="1">
        <v>44227</v>
      </c>
      <c r="H5126" s="1">
        <v>44228</v>
      </c>
      <c r="I5126" s="1">
        <v>44957</v>
      </c>
      <c r="J5126" s="966" t="s">
        <v>6401</v>
      </c>
      <c r="K5126" t="s">
        <v>6403</v>
      </c>
      <c r="L5126" t="s">
        <v>6402</v>
      </c>
      <c r="M5126" t="s">
        <v>6401</v>
      </c>
      <c r="N5126" t="s">
        <v>6402</v>
      </c>
    </row>
    <row r="5127" spans="1:14" x14ac:dyDescent="0.25">
      <c r="A5127" s="3">
        <v>5124</v>
      </c>
      <c r="B5127" t="s">
        <v>3505</v>
      </c>
      <c r="C5127" t="s">
        <v>3506</v>
      </c>
      <c r="D5127" t="s">
        <v>3507</v>
      </c>
      <c r="E5127" t="s">
        <v>12</v>
      </c>
      <c r="F5127" t="s">
        <v>3508</v>
      </c>
      <c r="G5127" s="1">
        <v>44227</v>
      </c>
      <c r="H5127" s="1">
        <v>44228</v>
      </c>
      <c r="I5127" s="1">
        <v>44957</v>
      </c>
      <c r="J5127" s="966" t="s">
        <v>6401</v>
      </c>
      <c r="K5127" t="s">
        <v>6403</v>
      </c>
      <c r="L5127" t="s">
        <v>6402</v>
      </c>
      <c r="M5127" t="s">
        <v>6401</v>
      </c>
      <c r="N5127" t="s">
        <v>6402</v>
      </c>
    </row>
    <row r="5128" spans="1:14" x14ac:dyDescent="0.25">
      <c r="A5128" s="3">
        <v>5125</v>
      </c>
      <c r="B5128" t="s">
        <v>3505</v>
      </c>
      <c r="C5128" t="s">
        <v>3506</v>
      </c>
      <c r="D5128" t="s">
        <v>3507</v>
      </c>
      <c r="E5128" t="s">
        <v>12</v>
      </c>
      <c r="F5128" t="s">
        <v>3508</v>
      </c>
      <c r="G5128" s="1">
        <v>44227</v>
      </c>
      <c r="H5128" s="1">
        <v>44228</v>
      </c>
      <c r="I5128" s="1">
        <v>44957</v>
      </c>
      <c r="J5128" s="966" t="s">
        <v>6404</v>
      </c>
      <c r="K5128" t="s">
        <v>6406</v>
      </c>
      <c r="L5128" t="s">
        <v>6405</v>
      </c>
      <c r="M5128" t="s">
        <v>6404</v>
      </c>
      <c r="N5128" t="s">
        <v>6405</v>
      </c>
    </row>
    <row r="5129" spans="1:14" x14ac:dyDescent="0.25">
      <c r="A5129" s="3">
        <v>5126</v>
      </c>
      <c r="B5129" t="s">
        <v>3505</v>
      </c>
      <c r="C5129" t="s">
        <v>3506</v>
      </c>
      <c r="D5129" t="s">
        <v>3507</v>
      </c>
      <c r="E5129" t="s">
        <v>12</v>
      </c>
      <c r="F5129" t="s">
        <v>3508</v>
      </c>
      <c r="G5129" s="1">
        <v>44227</v>
      </c>
      <c r="H5129" s="1">
        <v>44228</v>
      </c>
      <c r="I5129" s="1">
        <v>44957</v>
      </c>
      <c r="J5129" s="966" t="s">
        <v>6404</v>
      </c>
      <c r="K5129" t="s">
        <v>6406</v>
      </c>
      <c r="L5129" t="s">
        <v>6405</v>
      </c>
      <c r="M5129" t="s">
        <v>6404</v>
      </c>
      <c r="N5129" t="s">
        <v>6405</v>
      </c>
    </row>
    <row r="5130" spans="1:14" x14ac:dyDescent="0.25">
      <c r="A5130" s="3">
        <v>5127</v>
      </c>
      <c r="B5130" t="s">
        <v>3505</v>
      </c>
      <c r="C5130" t="s">
        <v>3506</v>
      </c>
      <c r="D5130" t="s">
        <v>3507</v>
      </c>
      <c r="E5130" t="s">
        <v>12</v>
      </c>
      <c r="F5130" t="s">
        <v>3508</v>
      </c>
      <c r="G5130" s="1">
        <v>44227</v>
      </c>
      <c r="H5130" s="1">
        <v>44228</v>
      </c>
      <c r="I5130" s="1">
        <v>44957</v>
      </c>
      <c r="J5130" s="966" t="s">
        <v>6407</v>
      </c>
      <c r="K5130" t="s">
        <v>6409</v>
      </c>
      <c r="L5130" t="s">
        <v>6408</v>
      </c>
      <c r="M5130" t="s">
        <v>6407</v>
      </c>
      <c r="N5130" t="s">
        <v>6408</v>
      </c>
    </row>
    <row r="5131" spans="1:14" x14ac:dyDescent="0.25">
      <c r="A5131" s="3">
        <v>5128</v>
      </c>
      <c r="B5131" t="s">
        <v>3505</v>
      </c>
      <c r="C5131" t="s">
        <v>3506</v>
      </c>
      <c r="D5131" t="s">
        <v>3507</v>
      </c>
      <c r="E5131" t="s">
        <v>12</v>
      </c>
      <c r="F5131" t="s">
        <v>3508</v>
      </c>
      <c r="G5131" s="1">
        <v>44227</v>
      </c>
      <c r="H5131" s="1">
        <v>44228</v>
      </c>
      <c r="I5131" s="1">
        <v>44957</v>
      </c>
      <c r="J5131" s="966" t="s">
        <v>6407</v>
      </c>
      <c r="K5131" t="s">
        <v>6409</v>
      </c>
      <c r="L5131" t="s">
        <v>6408</v>
      </c>
      <c r="M5131" t="s">
        <v>6407</v>
      </c>
      <c r="N5131" t="s">
        <v>6408</v>
      </c>
    </row>
    <row r="5132" spans="1:14" x14ac:dyDescent="0.25">
      <c r="A5132" s="3">
        <v>5129</v>
      </c>
      <c r="B5132" t="s">
        <v>3505</v>
      </c>
      <c r="C5132" t="s">
        <v>3506</v>
      </c>
      <c r="D5132" t="s">
        <v>3507</v>
      </c>
      <c r="E5132" t="s">
        <v>12</v>
      </c>
      <c r="F5132" t="s">
        <v>3508</v>
      </c>
      <c r="G5132" s="1">
        <v>44227</v>
      </c>
      <c r="H5132" s="1">
        <v>44228</v>
      </c>
      <c r="I5132" s="1">
        <v>44957</v>
      </c>
      <c r="J5132" s="966" t="s">
        <v>6410</v>
      </c>
      <c r="K5132" t="s">
        <v>6412</v>
      </c>
      <c r="L5132" t="s">
        <v>6411</v>
      </c>
      <c r="M5132" t="s">
        <v>6410</v>
      </c>
      <c r="N5132" t="s">
        <v>6411</v>
      </c>
    </row>
    <row r="5133" spans="1:14" x14ac:dyDescent="0.25">
      <c r="A5133" s="3">
        <v>5130</v>
      </c>
      <c r="B5133" t="s">
        <v>3505</v>
      </c>
      <c r="C5133" t="s">
        <v>3506</v>
      </c>
      <c r="D5133" t="s">
        <v>3507</v>
      </c>
      <c r="E5133" t="s">
        <v>12</v>
      </c>
      <c r="F5133" t="s">
        <v>3508</v>
      </c>
      <c r="G5133" s="1">
        <v>44227</v>
      </c>
      <c r="H5133" s="1">
        <v>44228</v>
      </c>
      <c r="I5133" s="1">
        <v>44957</v>
      </c>
      <c r="J5133" s="966" t="s">
        <v>6410</v>
      </c>
      <c r="K5133" t="s">
        <v>6412</v>
      </c>
      <c r="L5133" t="s">
        <v>6411</v>
      </c>
      <c r="M5133" t="s">
        <v>6410</v>
      </c>
      <c r="N5133" t="s">
        <v>6411</v>
      </c>
    </row>
    <row r="5134" spans="1:14" x14ac:dyDescent="0.25">
      <c r="A5134" s="3">
        <v>5131</v>
      </c>
      <c r="B5134" t="s">
        <v>3505</v>
      </c>
      <c r="C5134" t="s">
        <v>3506</v>
      </c>
      <c r="D5134" t="s">
        <v>3507</v>
      </c>
      <c r="E5134" t="s">
        <v>12</v>
      </c>
      <c r="F5134" t="s">
        <v>3508</v>
      </c>
      <c r="G5134" s="1">
        <v>44227</v>
      </c>
      <c r="H5134" s="1">
        <v>44228</v>
      </c>
      <c r="I5134" s="1">
        <v>44957</v>
      </c>
      <c r="J5134" s="966" t="s">
        <v>6413</v>
      </c>
      <c r="K5134" t="s">
        <v>6415</v>
      </c>
      <c r="L5134" t="s">
        <v>6414</v>
      </c>
      <c r="M5134" t="s">
        <v>6413</v>
      </c>
      <c r="N5134" t="s">
        <v>6414</v>
      </c>
    </row>
    <row r="5135" spans="1:14" x14ac:dyDescent="0.25">
      <c r="A5135" s="3">
        <v>5132</v>
      </c>
      <c r="B5135" t="s">
        <v>3505</v>
      </c>
      <c r="C5135" t="s">
        <v>3506</v>
      </c>
      <c r="D5135" t="s">
        <v>3507</v>
      </c>
      <c r="E5135" t="s">
        <v>12</v>
      </c>
      <c r="F5135" t="s">
        <v>3508</v>
      </c>
      <c r="G5135" s="1">
        <v>44227</v>
      </c>
      <c r="H5135" s="1">
        <v>44228</v>
      </c>
      <c r="I5135" s="1">
        <v>44957</v>
      </c>
      <c r="J5135" s="966" t="s">
        <v>6413</v>
      </c>
      <c r="K5135" t="s">
        <v>6415</v>
      </c>
      <c r="L5135" t="s">
        <v>6414</v>
      </c>
      <c r="M5135" t="s">
        <v>6413</v>
      </c>
      <c r="N5135" t="s">
        <v>6414</v>
      </c>
    </row>
    <row r="5136" spans="1:14" x14ac:dyDescent="0.25">
      <c r="A5136" s="3">
        <v>5133</v>
      </c>
      <c r="B5136" t="s">
        <v>3505</v>
      </c>
      <c r="C5136" t="s">
        <v>3506</v>
      </c>
      <c r="D5136" t="s">
        <v>3507</v>
      </c>
      <c r="E5136" t="s">
        <v>12</v>
      </c>
      <c r="F5136" t="s">
        <v>3508</v>
      </c>
      <c r="G5136" s="1">
        <v>44227</v>
      </c>
      <c r="H5136" s="1">
        <v>44228</v>
      </c>
      <c r="I5136" s="1">
        <v>44957</v>
      </c>
      <c r="J5136" s="966" t="s">
        <v>6416</v>
      </c>
      <c r="K5136" t="s">
        <v>6418</v>
      </c>
      <c r="L5136" t="s">
        <v>6417</v>
      </c>
      <c r="M5136" t="s">
        <v>6416</v>
      </c>
      <c r="N5136" t="s">
        <v>6417</v>
      </c>
    </row>
    <row r="5137" spans="1:14" x14ac:dyDescent="0.25">
      <c r="A5137" s="3">
        <v>5134</v>
      </c>
      <c r="B5137" t="s">
        <v>3505</v>
      </c>
      <c r="C5137" t="s">
        <v>3506</v>
      </c>
      <c r="D5137" t="s">
        <v>3507</v>
      </c>
      <c r="E5137" t="s">
        <v>12</v>
      </c>
      <c r="F5137" t="s">
        <v>3508</v>
      </c>
      <c r="G5137" s="1">
        <v>44227</v>
      </c>
      <c r="H5137" s="1">
        <v>44228</v>
      </c>
      <c r="I5137" s="1">
        <v>44957</v>
      </c>
      <c r="J5137" s="966" t="s">
        <v>6416</v>
      </c>
      <c r="K5137" t="s">
        <v>6418</v>
      </c>
      <c r="L5137" t="s">
        <v>6417</v>
      </c>
      <c r="M5137" t="s">
        <v>6416</v>
      </c>
      <c r="N5137" t="s">
        <v>6417</v>
      </c>
    </row>
    <row r="5138" spans="1:14" x14ac:dyDescent="0.25">
      <c r="A5138" s="3">
        <v>5135</v>
      </c>
      <c r="B5138" t="s">
        <v>3505</v>
      </c>
      <c r="C5138" t="s">
        <v>3506</v>
      </c>
      <c r="D5138" t="s">
        <v>3507</v>
      </c>
      <c r="E5138" t="s">
        <v>12</v>
      </c>
      <c r="F5138" t="s">
        <v>3508</v>
      </c>
      <c r="G5138" s="1">
        <v>44227</v>
      </c>
      <c r="H5138" s="1">
        <v>44228</v>
      </c>
      <c r="I5138" s="1">
        <v>44957</v>
      </c>
      <c r="J5138" s="966" t="s">
        <v>6419</v>
      </c>
      <c r="K5138" t="s">
        <v>6421</v>
      </c>
      <c r="L5138" t="s">
        <v>6420</v>
      </c>
      <c r="M5138" t="s">
        <v>6419</v>
      </c>
      <c r="N5138" t="s">
        <v>6420</v>
      </c>
    </row>
    <row r="5139" spans="1:14" x14ac:dyDescent="0.25">
      <c r="A5139" s="3">
        <v>5136</v>
      </c>
      <c r="B5139" t="s">
        <v>3505</v>
      </c>
      <c r="C5139" t="s">
        <v>3506</v>
      </c>
      <c r="D5139" t="s">
        <v>3507</v>
      </c>
      <c r="E5139" t="s">
        <v>12</v>
      </c>
      <c r="F5139" t="s">
        <v>3508</v>
      </c>
      <c r="G5139" s="1">
        <v>44227</v>
      </c>
      <c r="H5139" s="1">
        <v>44228</v>
      </c>
      <c r="I5139" s="1">
        <v>44957</v>
      </c>
      <c r="J5139" s="966" t="s">
        <v>6419</v>
      </c>
      <c r="K5139" t="s">
        <v>6421</v>
      </c>
      <c r="L5139" t="s">
        <v>6420</v>
      </c>
      <c r="M5139" t="s">
        <v>6419</v>
      </c>
      <c r="N5139" t="s">
        <v>6420</v>
      </c>
    </row>
    <row r="5140" spans="1:14" x14ac:dyDescent="0.25">
      <c r="A5140" s="3">
        <v>5137</v>
      </c>
      <c r="B5140" t="s">
        <v>3505</v>
      </c>
      <c r="C5140" t="s">
        <v>3506</v>
      </c>
      <c r="D5140" t="s">
        <v>3507</v>
      </c>
      <c r="E5140" t="s">
        <v>12</v>
      </c>
      <c r="F5140" t="s">
        <v>3508</v>
      </c>
      <c r="G5140" s="1">
        <v>44227</v>
      </c>
      <c r="H5140" s="1">
        <v>44228</v>
      </c>
      <c r="I5140" s="1">
        <v>44957</v>
      </c>
      <c r="J5140" s="966" t="s">
        <v>6423</v>
      </c>
      <c r="K5140" t="s">
        <v>6425</v>
      </c>
      <c r="L5140" t="s">
        <v>6424</v>
      </c>
      <c r="M5140" t="s">
        <v>6423</v>
      </c>
      <c r="N5140" t="s">
        <v>6424</v>
      </c>
    </row>
    <row r="5141" spans="1:14" x14ac:dyDescent="0.25">
      <c r="A5141" s="3">
        <v>5138</v>
      </c>
      <c r="B5141" t="s">
        <v>3505</v>
      </c>
      <c r="C5141" t="s">
        <v>3506</v>
      </c>
      <c r="D5141" t="s">
        <v>3507</v>
      </c>
      <c r="E5141" t="s">
        <v>12</v>
      </c>
      <c r="F5141" t="s">
        <v>3508</v>
      </c>
      <c r="G5141" s="1">
        <v>44227</v>
      </c>
      <c r="H5141" s="1">
        <v>44228</v>
      </c>
      <c r="I5141" s="1">
        <v>44957</v>
      </c>
      <c r="J5141" s="966" t="s">
        <v>6423</v>
      </c>
      <c r="K5141" t="s">
        <v>6425</v>
      </c>
      <c r="L5141" t="s">
        <v>6424</v>
      </c>
      <c r="M5141" t="s">
        <v>6423</v>
      </c>
      <c r="N5141" t="s">
        <v>6424</v>
      </c>
    </row>
    <row r="5142" spans="1:14" x14ac:dyDescent="0.25">
      <c r="A5142" s="3">
        <v>5139</v>
      </c>
      <c r="B5142" t="s">
        <v>3505</v>
      </c>
      <c r="C5142" t="s">
        <v>3506</v>
      </c>
      <c r="D5142" t="s">
        <v>3507</v>
      </c>
      <c r="E5142" t="s">
        <v>12</v>
      </c>
      <c r="F5142" t="s">
        <v>3508</v>
      </c>
      <c r="G5142" s="1">
        <v>44227</v>
      </c>
      <c r="H5142" s="1">
        <v>44228</v>
      </c>
      <c r="I5142" s="1">
        <v>44957</v>
      </c>
      <c r="J5142" s="966" t="s">
        <v>6426</v>
      </c>
      <c r="K5142" t="s">
        <v>6428</v>
      </c>
      <c r="L5142" t="s">
        <v>6427</v>
      </c>
      <c r="M5142" t="s">
        <v>6426</v>
      </c>
      <c r="N5142" t="s">
        <v>6427</v>
      </c>
    </row>
    <row r="5143" spans="1:14" x14ac:dyDescent="0.25">
      <c r="A5143" s="3">
        <v>5140</v>
      </c>
      <c r="B5143" t="s">
        <v>3505</v>
      </c>
      <c r="C5143" t="s">
        <v>3506</v>
      </c>
      <c r="D5143" t="s">
        <v>3507</v>
      </c>
      <c r="E5143" t="s">
        <v>12</v>
      </c>
      <c r="F5143" t="s">
        <v>3508</v>
      </c>
      <c r="G5143" s="1">
        <v>44227</v>
      </c>
      <c r="H5143" s="1">
        <v>44228</v>
      </c>
      <c r="I5143" s="1">
        <v>44957</v>
      </c>
      <c r="J5143" s="966" t="s">
        <v>6426</v>
      </c>
      <c r="K5143" t="s">
        <v>6428</v>
      </c>
      <c r="L5143" t="s">
        <v>6427</v>
      </c>
      <c r="M5143" t="s">
        <v>6426</v>
      </c>
      <c r="N5143" t="s">
        <v>6427</v>
      </c>
    </row>
    <row r="5144" spans="1:14" x14ac:dyDescent="0.25">
      <c r="A5144" s="3">
        <v>5141</v>
      </c>
      <c r="B5144" t="s">
        <v>3505</v>
      </c>
      <c r="C5144" t="s">
        <v>3506</v>
      </c>
      <c r="D5144" t="s">
        <v>3507</v>
      </c>
      <c r="E5144" t="s">
        <v>12</v>
      </c>
      <c r="F5144" t="s">
        <v>3508</v>
      </c>
      <c r="G5144" s="1">
        <v>44227</v>
      </c>
      <c r="H5144" s="1">
        <v>44228</v>
      </c>
      <c r="I5144" s="1">
        <v>44957</v>
      </c>
      <c r="J5144" s="966" t="s">
        <v>6429</v>
      </c>
      <c r="K5144" t="s">
        <v>6431</v>
      </c>
      <c r="L5144" t="s">
        <v>6430</v>
      </c>
      <c r="M5144" t="s">
        <v>6429</v>
      </c>
      <c r="N5144" t="s">
        <v>6430</v>
      </c>
    </row>
    <row r="5145" spans="1:14" x14ac:dyDescent="0.25">
      <c r="A5145" s="3">
        <v>5142</v>
      </c>
      <c r="B5145" t="s">
        <v>3505</v>
      </c>
      <c r="C5145" t="s">
        <v>3506</v>
      </c>
      <c r="D5145" t="s">
        <v>3507</v>
      </c>
      <c r="E5145" t="s">
        <v>12</v>
      </c>
      <c r="F5145" t="s">
        <v>3508</v>
      </c>
      <c r="G5145" s="1">
        <v>44227</v>
      </c>
      <c r="H5145" s="1">
        <v>44228</v>
      </c>
      <c r="I5145" s="1">
        <v>44957</v>
      </c>
      <c r="J5145" s="966" t="s">
        <v>6429</v>
      </c>
      <c r="K5145" t="s">
        <v>6431</v>
      </c>
      <c r="L5145" t="s">
        <v>6430</v>
      </c>
      <c r="M5145" t="s">
        <v>6429</v>
      </c>
      <c r="N5145" t="s">
        <v>6430</v>
      </c>
    </row>
    <row r="5146" spans="1:14" x14ac:dyDescent="0.25">
      <c r="A5146" s="3">
        <v>5143</v>
      </c>
      <c r="B5146" t="s">
        <v>3505</v>
      </c>
      <c r="C5146" t="s">
        <v>3506</v>
      </c>
      <c r="D5146" t="s">
        <v>3507</v>
      </c>
      <c r="E5146" t="s">
        <v>12</v>
      </c>
      <c r="F5146" t="s">
        <v>3508</v>
      </c>
      <c r="G5146" s="1">
        <v>44227</v>
      </c>
      <c r="H5146" s="1">
        <v>44228</v>
      </c>
      <c r="I5146" s="1">
        <v>44957</v>
      </c>
      <c r="J5146" s="966" t="s">
        <v>6432</v>
      </c>
      <c r="K5146" t="s">
        <v>6434</v>
      </c>
      <c r="L5146" t="s">
        <v>6433</v>
      </c>
      <c r="M5146" t="s">
        <v>6432</v>
      </c>
      <c r="N5146" t="s">
        <v>6433</v>
      </c>
    </row>
    <row r="5147" spans="1:14" x14ac:dyDescent="0.25">
      <c r="A5147" s="3">
        <v>5144</v>
      </c>
      <c r="B5147" t="s">
        <v>3505</v>
      </c>
      <c r="C5147" t="s">
        <v>3506</v>
      </c>
      <c r="D5147" t="s">
        <v>3507</v>
      </c>
      <c r="E5147" t="s">
        <v>12</v>
      </c>
      <c r="F5147" t="s">
        <v>3508</v>
      </c>
      <c r="G5147" s="1">
        <v>44227</v>
      </c>
      <c r="H5147" s="1">
        <v>44228</v>
      </c>
      <c r="I5147" s="1">
        <v>44957</v>
      </c>
      <c r="J5147" s="966" t="s">
        <v>6432</v>
      </c>
      <c r="K5147" t="s">
        <v>6434</v>
      </c>
      <c r="L5147" t="s">
        <v>6433</v>
      </c>
      <c r="M5147" t="s">
        <v>6432</v>
      </c>
      <c r="N5147" t="s">
        <v>6433</v>
      </c>
    </row>
    <row r="5148" spans="1:14" x14ac:dyDescent="0.25">
      <c r="A5148" s="3">
        <v>5145</v>
      </c>
      <c r="B5148" t="s">
        <v>3505</v>
      </c>
      <c r="C5148" t="s">
        <v>3506</v>
      </c>
      <c r="D5148" t="s">
        <v>3507</v>
      </c>
      <c r="E5148" t="s">
        <v>12</v>
      </c>
      <c r="F5148" t="s">
        <v>3508</v>
      </c>
      <c r="G5148" s="1">
        <v>44227</v>
      </c>
      <c r="H5148" s="1">
        <v>44228</v>
      </c>
      <c r="I5148" s="1">
        <v>44957</v>
      </c>
      <c r="J5148" s="966" t="s">
        <v>6435</v>
      </c>
      <c r="K5148" t="s">
        <v>6437</v>
      </c>
      <c r="L5148" t="s">
        <v>6436</v>
      </c>
      <c r="M5148" t="s">
        <v>6435</v>
      </c>
      <c r="N5148" t="s">
        <v>6436</v>
      </c>
    </row>
    <row r="5149" spans="1:14" x14ac:dyDescent="0.25">
      <c r="A5149" s="3">
        <v>5146</v>
      </c>
      <c r="B5149" t="s">
        <v>3505</v>
      </c>
      <c r="C5149" t="s">
        <v>3506</v>
      </c>
      <c r="D5149" t="s">
        <v>3507</v>
      </c>
      <c r="E5149" t="s">
        <v>12</v>
      </c>
      <c r="F5149" t="s">
        <v>3508</v>
      </c>
      <c r="G5149" s="1">
        <v>44227</v>
      </c>
      <c r="H5149" s="1">
        <v>44228</v>
      </c>
      <c r="I5149" s="1">
        <v>44957</v>
      </c>
      <c r="J5149" s="966" t="s">
        <v>6435</v>
      </c>
      <c r="K5149" t="s">
        <v>6437</v>
      </c>
      <c r="L5149" t="s">
        <v>6436</v>
      </c>
      <c r="M5149" t="s">
        <v>6435</v>
      </c>
      <c r="N5149" t="s">
        <v>6436</v>
      </c>
    </row>
    <row r="5150" spans="1:14" x14ac:dyDescent="0.25">
      <c r="A5150" s="3">
        <v>5147</v>
      </c>
      <c r="B5150" t="s">
        <v>3505</v>
      </c>
      <c r="C5150" t="s">
        <v>3506</v>
      </c>
      <c r="D5150" t="s">
        <v>3507</v>
      </c>
      <c r="E5150" t="s">
        <v>12</v>
      </c>
      <c r="F5150" t="s">
        <v>3508</v>
      </c>
      <c r="G5150" s="1">
        <v>44227</v>
      </c>
      <c r="H5150" s="1">
        <v>44228</v>
      </c>
      <c r="I5150" s="1">
        <v>44957</v>
      </c>
      <c r="J5150" s="966" t="s">
        <v>6438</v>
      </c>
      <c r="K5150" t="s">
        <v>6440</v>
      </c>
      <c r="L5150" t="s">
        <v>6439</v>
      </c>
      <c r="M5150" t="s">
        <v>6438</v>
      </c>
      <c r="N5150" t="s">
        <v>6439</v>
      </c>
    </row>
    <row r="5151" spans="1:14" x14ac:dyDescent="0.25">
      <c r="A5151" s="3">
        <v>5148</v>
      </c>
      <c r="B5151" t="s">
        <v>3505</v>
      </c>
      <c r="C5151" t="s">
        <v>3506</v>
      </c>
      <c r="D5151" t="s">
        <v>3507</v>
      </c>
      <c r="E5151" t="s">
        <v>12</v>
      </c>
      <c r="F5151" t="s">
        <v>3508</v>
      </c>
      <c r="G5151" s="1">
        <v>44227</v>
      </c>
      <c r="H5151" s="1">
        <v>44228</v>
      </c>
      <c r="I5151" s="1">
        <v>44957</v>
      </c>
      <c r="J5151" s="966" t="s">
        <v>6438</v>
      </c>
      <c r="K5151" t="s">
        <v>6440</v>
      </c>
      <c r="L5151" t="s">
        <v>6439</v>
      </c>
      <c r="M5151" t="s">
        <v>6438</v>
      </c>
      <c r="N5151" t="s">
        <v>6439</v>
      </c>
    </row>
    <row r="5152" spans="1:14" x14ac:dyDescent="0.25">
      <c r="A5152" s="3">
        <v>5149</v>
      </c>
      <c r="B5152" t="s">
        <v>3505</v>
      </c>
      <c r="C5152" t="s">
        <v>3506</v>
      </c>
      <c r="D5152" t="s">
        <v>3507</v>
      </c>
      <c r="E5152" t="s">
        <v>12</v>
      </c>
      <c r="F5152" t="s">
        <v>3508</v>
      </c>
      <c r="G5152" s="1">
        <v>44227</v>
      </c>
      <c r="H5152" s="1">
        <v>44228</v>
      </c>
      <c r="I5152" s="1">
        <v>44957</v>
      </c>
      <c r="J5152" s="966" t="s">
        <v>6441</v>
      </c>
      <c r="K5152" t="s">
        <v>6443</v>
      </c>
      <c r="L5152" t="s">
        <v>6442</v>
      </c>
      <c r="M5152" t="s">
        <v>6441</v>
      </c>
      <c r="N5152" t="s">
        <v>6442</v>
      </c>
    </row>
    <row r="5153" spans="1:14" x14ac:dyDescent="0.25">
      <c r="A5153" s="3">
        <v>5150</v>
      </c>
      <c r="B5153" t="s">
        <v>3505</v>
      </c>
      <c r="C5153" t="s">
        <v>3506</v>
      </c>
      <c r="D5153" t="s">
        <v>3507</v>
      </c>
      <c r="E5153" t="s">
        <v>12</v>
      </c>
      <c r="F5153" t="s">
        <v>3508</v>
      </c>
      <c r="G5153" s="1">
        <v>44227</v>
      </c>
      <c r="H5153" s="1">
        <v>44228</v>
      </c>
      <c r="I5153" s="1">
        <v>44957</v>
      </c>
      <c r="J5153" s="966" t="s">
        <v>6441</v>
      </c>
      <c r="K5153" t="s">
        <v>6443</v>
      </c>
      <c r="L5153" t="s">
        <v>6442</v>
      </c>
      <c r="M5153" t="s">
        <v>6441</v>
      </c>
      <c r="N5153" t="s">
        <v>6442</v>
      </c>
    </row>
    <row r="5154" spans="1:14" x14ac:dyDescent="0.25">
      <c r="A5154" s="3">
        <v>5151</v>
      </c>
      <c r="B5154" t="s">
        <v>3505</v>
      </c>
      <c r="C5154" t="s">
        <v>3506</v>
      </c>
      <c r="D5154" t="s">
        <v>3507</v>
      </c>
      <c r="E5154" t="s">
        <v>12</v>
      </c>
      <c r="F5154" t="s">
        <v>3508</v>
      </c>
      <c r="G5154" s="1">
        <v>44227</v>
      </c>
      <c r="H5154" s="1">
        <v>44228</v>
      </c>
      <c r="I5154" s="1">
        <v>44957</v>
      </c>
      <c r="J5154" s="966" t="s">
        <v>6444</v>
      </c>
      <c r="K5154" t="s">
        <v>6446</v>
      </c>
      <c r="L5154" t="s">
        <v>6445</v>
      </c>
      <c r="M5154" t="s">
        <v>6444</v>
      </c>
      <c r="N5154" t="s">
        <v>6445</v>
      </c>
    </row>
    <row r="5155" spans="1:14" x14ac:dyDescent="0.25">
      <c r="A5155" s="3">
        <v>5152</v>
      </c>
      <c r="B5155" t="s">
        <v>3505</v>
      </c>
      <c r="C5155" t="s">
        <v>3506</v>
      </c>
      <c r="D5155" t="s">
        <v>3507</v>
      </c>
      <c r="E5155" t="s">
        <v>12</v>
      </c>
      <c r="F5155" t="s">
        <v>3508</v>
      </c>
      <c r="G5155" s="1">
        <v>44227</v>
      </c>
      <c r="H5155" s="1">
        <v>44228</v>
      </c>
      <c r="I5155" s="1">
        <v>44957</v>
      </c>
      <c r="J5155" s="966" t="s">
        <v>6444</v>
      </c>
      <c r="K5155" t="s">
        <v>6446</v>
      </c>
      <c r="L5155" t="s">
        <v>6445</v>
      </c>
      <c r="M5155" t="s">
        <v>6444</v>
      </c>
      <c r="N5155" t="s">
        <v>6445</v>
      </c>
    </row>
    <row r="5156" spans="1:14" x14ac:dyDescent="0.25">
      <c r="A5156" s="3">
        <v>5153</v>
      </c>
      <c r="B5156" t="s">
        <v>3505</v>
      </c>
      <c r="C5156" t="s">
        <v>3506</v>
      </c>
      <c r="D5156" t="s">
        <v>3507</v>
      </c>
      <c r="E5156" t="s">
        <v>12</v>
      </c>
      <c r="F5156" t="s">
        <v>3508</v>
      </c>
      <c r="G5156" s="1">
        <v>44227</v>
      </c>
      <c r="H5156" s="1">
        <v>44228</v>
      </c>
      <c r="I5156" s="1">
        <v>44957</v>
      </c>
      <c r="J5156" s="966" t="s">
        <v>6447</v>
      </c>
      <c r="K5156" t="s">
        <v>6449</v>
      </c>
      <c r="L5156" t="s">
        <v>6448</v>
      </c>
      <c r="M5156" t="s">
        <v>6447</v>
      </c>
      <c r="N5156" t="s">
        <v>6448</v>
      </c>
    </row>
    <row r="5157" spans="1:14" x14ac:dyDescent="0.25">
      <c r="A5157" s="3">
        <v>5154</v>
      </c>
      <c r="B5157" t="s">
        <v>3505</v>
      </c>
      <c r="C5157" t="s">
        <v>3506</v>
      </c>
      <c r="D5157" t="s">
        <v>3507</v>
      </c>
      <c r="E5157" t="s">
        <v>12</v>
      </c>
      <c r="F5157" t="s">
        <v>3508</v>
      </c>
      <c r="G5157" s="1">
        <v>44227</v>
      </c>
      <c r="H5157" s="1">
        <v>44228</v>
      </c>
      <c r="I5157" s="1">
        <v>44957</v>
      </c>
      <c r="J5157" s="966" t="s">
        <v>6447</v>
      </c>
      <c r="K5157" t="s">
        <v>6449</v>
      </c>
      <c r="L5157" t="s">
        <v>6448</v>
      </c>
      <c r="M5157" t="s">
        <v>6447</v>
      </c>
      <c r="N5157" t="s">
        <v>6448</v>
      </c>
    </row>
    <row r="5158" spans="1:14" x14ac:dyDescent="0.25">
      <c r="A5158" s="3">
        <v>5155</v>
      </c>
      <c r="B5158" t="s">
        <v>3505</v>
      </c>
      <c r="C5158" t="s">
        <v>3506</v>
      </c>
      <c r="D5158" t="s">
        <v>3507</v>
      </c>
      <c r="E5158" t="s">
        <v>12</v>
      </c>
      <c r="F5158" t="s">
        <v>3508</v>
      </c>
      <c r="G5158" s="1">
        <v>44227</v>
      </c>
      <c r="H5158" s="1">
        <v>44228</v>
      </c>
      <c r="I5158" s="1">
        <v>44957</v>
      </c>
      <c r="J5158" s="966" t="s">
        <v>6450</v>
      </c>
      <c r="K5158" t="s">
        <v>6452</v>
      </c>
      <c r="L5158" t="s">
        <v>6451</v>
      </c>
      <c r="M5158" t="s">
        <v>6450</v>
      </c>
      <c r="N5158" t="s">
        <v>6451</v>
      </c>
    </row>
    <row r="5159" spans="1:14" x14ac:dyDescent="0.25">
      <c r="A5159" s="3">
        <v>5156</v>
      </c>
      <c r="B5159" t="s">
        <v>3505</v>
      </c>
      <c r="C5159" t="s">
        <v>3506</v>
      </c>
      <c r="D5159" t="s">
        <v>3507</v>
      </c>
      <c r="E5159" t="s">
        <v>12</v>
      </c>
      <c r="F5159" t="s">
        <v>3508</v>
      </c>
      <c r="G5159" s="1">
        <v>44227</v>
      </c>
      <c r="H5159" s="1">
        <v>44228</v>
      </c>
      <c r="I5159" s="1">
        <v>44957</v>
      </c>
      <c r="J5159" s="966" t="s">
        <v>6450</v>
      </c>
      <c r="K5159" t="s">
        <v>6452</v>
      </c>
      <c r="L5159" t="s">
        <v>6451</v>
      </c>
      <c r="M5159" t="s">
        <v>6450</v>
      </c>
      <c r="N5159" t="s">
        <v>6451</v>
      </c>
    </row>
    <row r="5160" spans="1:14" x14ac:dyDescent="0.25">
      <c r="A5160" s="3">
        <v>5157</v>
      </c>
      <c r="B5160" t="s">
        <v>3505</v>
      </c>
      <c r="C5160" t="s">
        <v>3506</v>
      </c>
      <c r="D5160" t="s">
        <v>3507</v>
      </c>
      <c r="E5160" t="s">
        <v>12</v>
      </c>
      <c r="F5160" t="s">
        <v>3508</v>
      </c>
      <c r="G5160" s="1">
        <v>44227</v>
      </c>
      <c r="H5160" s="1">
        <v>44228</v>
      </c>
      <c r="I5160" s="1">
        <v>44957</v>
      </c>
      <c r="J5160" s="966" t="s">
        <v>6453</v>
      </c>
      <c r="K5160" t="s">
        <v>6455</v>
      </c>
      <c r="L5160" t="s">
        <v>6454</v>
      </c>
      <c r="M5160" t="s">
        <v>6453</v>
      </c>
      <c r="N5160" t="s">
        <v>6454</v>
      </c>
    </row>
    <row r="5161" spans="1:14" x14ac:dyDescent="0.25">
      <c r="A5161" s="3">
        <v>5158</v>
      </c>
      <c r="B5161" t="s">
        <v>3505</v>
      </c>
      <c r="C5161" t="s">
        <v>3506</v>
      </c>
      <c r="D5161" t="s">
        <v>3507</v>
      </c>
      <c r="E5161" t="s">
        <v>12</v>
      </c>
      <c r="F5161" t="s">
        <v>3508</v>
      </c>
      <c r="G5161" s="1">
        <v>44227</v>
      </c>
      <c r="H5161" s="1">
        <v>44228</v>
      </c>
      <c r="I5161" s="1">
        <v>44957</v>
      </c>
      <c r="J5161" s="966" t="s">
        <v>6453</v>
      </c>
      <c r="K5161" t="s">
        <v>6455</v>
      </c>
      <c r="L5161" t="s">
        <v>6454</v>
      </c>
      <c r="M5161" t="s">
        <v>6453</v>
      </c>
      <c r="N5161" t="s">
        <v>6454</v>
      </c>
    </row>
    <row r="5162" spans="1:14" x14ac:dyDescent="0.25">
      <c r="A5162" s="3">
        <v>5159</v>
      </c>
      <c r="B5162" t="s">
        <v>3505</v>
      </c>
      <c r="C5162" t="s">
        <v>3506</v>
      </c>
      <c r="D5162" t="s">
        <v>3507</v>
      </c>
      <c r="E5162" t="s">
        <v>12</v>
      </c>
      <c r="F5162" t="s">
        <v>3508</v>
      </c>
      <c r="G5162" s="1">
        <v>44227</v>
      </c>
      <c r="H5162" s="1">
        <v>44228</v>
      </c>
      <c r="I5162" s="1">
        <v>44957</v>
      </c>
      <c r="J5162" s="966" t="s">
        <v>6456</v>
      </c>
      <c r="K5162" t="s">
        <v>6458</v>
      </c>
      <c r="L5162" t="s">
        <v>6457</v>
      </c>
      <c r="M5162" t="s">
        <v>6456</v>
      </c>
      <c r="N5162" t="s">
        <v>6457</v>
      </c>
    </row>
    <row r="5163" spans="1:14" x14ac:dyDescent="0.25">
      <c r="A5163" s="3">
        <v>5160</v>
      </c>
      <c r="B5163" t="s">
        <v>3505</v>
      </c>
      <c r="C5163" t="s">
        <v>3506</v>
      </c>
      <c r="D5163" t="s">
        <v>3507</v>
      </c>
      <c r="E5163" t="s">
        <v>12</v>
      </c>
      <c r="F5163" t="s">
        <v>3508</v>
      </c>
      <c r="G5163" s="1">
        <v>44227</v>
      </c>
      <c r="H5163" s="1">
        <v>44228</v>
      </c>
      <c r="I5163" s="1">
        <v>44957</v>
      </c>
      <c r="J5163" s="966" t="s">
        <v>6456</v>
      </c>
      <c r="K5163" t="s">
        <v>6458</v>
      </c>
      <c r="L5163" t="s">
        <v>6457</v>
      </c>
      <c r="M5163" t="s">
        <v>6456</v>
      </c>
      <c r="N5163" t="s">
        <v>6457</v>
      </c>
    </row>
    <row r="5164" spans="1:14" x14ac:dyDescent="0.25">
      <c r="A5164" s="3">
        <v>5161</v>
      </c>
      <c r="B5164" t="s">
        <v>3505</v>
      </c>
      <c r="C5164" t="s">
        <v>3506</v>
      </c>
      <c r="D5164" t="s">
        <v>3507</v>
      </c>
      <c r="E5164" t="s">
        <v>12</v>
      </c>
      <c r="F5164" t="s">
        <v>3508</v>
      </c>
      <c r="G5164" s="1">
        <v>44227</v>
      </c>
      <c r="H5164" s="1">
        <v>44228</v>
      </c>
      <c r="I5164" s="1">
        <v>44957</v>
      </c>
      <c r="J5164" s="966" t="s">
        <v>6459</v>
      </c>
      <c r="K5164" t="s">
        <v>6461</v>
      </c>
      <c r="L5164" t="s">
        <v>6460</v>
      </c>
      <c r="M5164" t="s">
        <v>6459</v>
      </c>
      <c r="N5164" t="s">
        <v>6460</v>
      </c>
    </row>
    <row r="5165" spans="1:14" x14ac:dyDescent="0.25">
      <c r="A5165" s="3">
        <v>5162</v>
      </c>
      <c r="B5165" t="s">
        <v>3505</v>
      </c>
      <c r="C5165" t="s">
        <v>3506</v>
      </c>
      <c r="D5165" t="s">
        <v>3507</v>
      </c>
      <c r="E5165" t="s">
        <v>12</v>
      </c>
      <c r="F5165" t="s">
        <v>3508</v>
      </c>
      <c r="G5165" s="1">
        <v>44227</v>
      </c>
      <c r="H5165" s="1">
        <v>44228</v>
      </c>
      <c r="I5165" s="1">
        <v>44957</v>
      </c>
      <c r="J5165" s="966" t="s">
        <v>6459</v>
      </c>
      <c r="K5165" t="s">
        <v>6461</v>
      </c>
      <c r="L5165" t="s">
        <v>6460</v>
      </c>
      <c r="M5165" t="s">
        <v>6459</v>
      </c>
      <c r="N5165" t="s">
        <v>6460</v>
      </c>
    </row>
    <row r="5166" spans="1:14" x14ac:dyDescent="0.25">
      <c r="A5166" s="3">
        <v>5163</v>
      </c>
      <c r="B5166" t="s">
        <v>3505</v>
      </c>
      <c r="C5166" t="s">
        <v>3506</v>
      </c>
      <c r="D5166" t="s">
        <v>3507</v>
      </c>
      <c r="E5166" t="s">
        <v>12</v>
      </c>
      <c r="F5166" t="s">
        <v>3508</v>
      </c>
      <c r="G5166" s="1">
        <v>44227</v>
      </c>
      <c r="H5166" s="1">
        <v>44228</v>
      </c>
      <c r="I5166" s="1">
        <v>44957</v>
      </c>
      <c r="J5166" s="966" t="s">
        <v>6462</v>
      </c>
      <c r="K5166" t="s">
        <v>6464</v>
      </c>
      <c r="L5166" t="s">
        <v>6463</v>
      </c>
      <c r="M5166" t="s">
        <v>6462</v>
      </c>
      <c r="N5166" t="s">
        <v>6463</v>
      </c>
    </row>
    <row r="5167" spans="1:14" x14ac:dyDescent="0.25">
      <c r="A5167" s="3">
        <v>5164</v>
      </c>
      <c r="B5167" t="s">
        <v>3505</v>
      </c>
      <c r="C5167" t="s">
        <v>3506</v>
      </c>
      <c r="D5167" t="s">
        <v>3507</v>
      </c>
      <c r="E5167" t="s">
        <v>12</v>
      </c>
      <c r="F5167" t="s">
        <v>3508</v>
      </c>
      <c r="G5167" s="1">
        <v>44227</v>
      </c>
      <c r="H5167" s="1">
        <v>44228</v>
      </c>
      <c r="I5167" s="1">
        <v>44957</v>
      </c>
      <c r="J5167" s="966" t="s">
        <v>6462</v>
      </c>
      <c r="K5167" t="s">
        <v>6464</v>
      </c>
      <c r="L5167" t="s">
        <v>6463</v>
      </c>
      <c r="M5167" t="s">
        <v>6462</v>
      </c>
      <c r="N5167" t="s">
        <v>6463</v>
      </c>
    </row>
    <row r="5168" spans="1:14" x14ac:dyDescent="0.25">
      <c r="A5168" s="3">
        <v>5165</v>
      </c>
      <c r="B5168" t="s">
        <v>3505</v>
      </c>
      <c r="C5168" t="s">
        <v>3506</v>
      </c>
      <c r="D5168" t="s">
        <v>3507</v>
      </c>
      <c r="E5168" t="s">
        <v>12</v>
      </c>
      <c r="F5168" t="s">
        <v>3508</v>
      </c>
      <c r="G5168" s="1">
        <v>44227</v>
      </c>
      <c r="H5168" s="1">
        <v>44228</v>
      </c>
      <c r="I5168" s="1">
        <v>44957</v>
      </c>
      <c r="J5168" s="966" t="s">
        <v>6465</v>
      </c>
      <c r="K5168" t="s">
        <v>6467</v>
      </c>
      <c r="L5168" t="s">
        <v>6466</v>
      </c>
      <c r="M5168" t="s">
        <v>6465</v>
      </c>
      <c r="N5168" t="s">
        <v>6466</v>
      </c>
    </row>
    <row r="5169" spans="1:14" x14ac:dyDescent="0.25">
      <c r="A5169" s="3">
        <v>5166</v>
      </c>
      <c r="B5169" t="s">
        <v>3505</v>
      </c>
      <c r="C5169" t="s">
        <v>3506</v>
      </c>
      <c r="D5169" t="s">
        <v>3507</v>
      </c>
      <c r="E5169" t="s">
        <v>12</v>
      </c>
      <c r="F5169" t="s">
        <v>3508</v>
      </c>
      <c r="G5169" s="1">
        <v>44227</v>
      </c>
      <c r="H5169" s="1">
        <v>44228</v>
      </c>
      <c r="I5169" s="1">
        <v>44957</v>
      </c>
      <c r="J5169" s="966" t="s">
        <v>6465</v>
      </c>
      <c r="K5169" t="s">
        <v>6467</v>
      </c>
      <c r="L5169" t="s">
        <v>6466</v>
      </c>
      <c r="M5169" t="s">
        <v>6465</v>
      </c>
      <c r="N5169" t="s">
        <v>6466</v>
      </c>
    </row>
    <row r="5170" spans="1:14" x14ac:dyDescent="0.25">
      <c r="A5170" s="3">
        <v>5167</v>
      </c>
      <c r="B5170" t="s">
        <v>3505</v>
      </c>
      <c r="C5170" t="s">
        <v>3506</v>
      </c>
      <c r="D5170" t="s">
        <v>3507</v>
      </c>
      <c r="E5170" t="s">
        <v>12</v>
      </c>
      <c r="F5170" t="s">
        <v>3508</v>
      </c>
      <c r="G5170" s="1">
        <v>44227</v>
      </c>
      <c r="H5170" s="1">
        <v>44228</v>
      </c>
      <c r="I5170" s="1">
        <v>44957</v>
      </c>
      <c r="J5170" s="966" t="s">
        <v>6468</v>
      </c>
      <c r="K5170" t="s">
        <v>6470</v>
      </c>
      <c r="L5170" t="s">
        <v>6469</v>
      </c>
      <c r="M5170" t="s">
        <v>6468</v>
      </c>
      <c r="N5170" t="s">
        <v>6469</v>
      </c>
    </row>
    <row r="5171" spans="1:14" x14ac:dyDescent="0.25">
      <c r="A5171" s="3">
        <v>5168</v>
      </c>
      <c r="B5171" t="s">
        <v>3505</v>
      </c>
      <c r="C5171" t="s">
        <v>3506</v>
      </c>
      <c r="D5171" t="s">
        <v>3507</v>
      </c>
      <c r="E5171" t="s">
        <v>12</v>
      </c>
      <c r="F5171" t="s">
        <v>3508</v>
      </c>
      <c r="G5171" s="1">
        <v>44227</v>
      </c>
      <c r="H5171" s="1">
        <v>44228</v>
      </c>
      <c r="I5171" s="1">
        <v>44957</v>
      </c>
      <c r="J5171" s="966" t="s">
        <v>6471</v>
      </c>
      <c r="K5171" t="s">
        <v>6473</v>
      </c>
      <c r="L5171" t="s">
        <v>6472</v>
      </c>
      <c r="M5171" t="s">
        <v>6471</v>
      </c>
      <c r="N5171" t="s">
        <v>6472</v>
      </c>
    </row>
    <row r="5172" spans="1:14" x14ac:dyDescent="0.25">
      <c r="A5172" s="3">
        <v>5169</v>
      </c>
      <c r="B5172" t="s">
        <v>3505</v>
      </c>
      <c r="C5172" t="s">
        <v>3506</v>
      </c>
      <c r="D5172" t="s">
        <v>3507</v>
      </c>
      <c r="E5172" t="s">
        <v>12</v>
      </c>
      <c r="F5172" t="s">
        <v>3508</v>
      </c>
      <c r="G5172" s="1">
        <v>44227</v>
      </c>
      <c r="H5172" s="1">
        <v>44228</v>
      </c>
      <c r="I5172" s="1">
        <v>44957</v>
      </c>
      <c r="J5172" s="966" t="s">
        <v>6471</v>
      </c>
      <c r="K5172" t="s">
        <v>6473</v>
      </c>
      <c r="L5172" t="s">
        <v>6472</v>
      </c>
      <c r="M5172" t="s">
        <v>6471</v>
      </c>
      <c r="N5172" t="s">
        <v>6472</v>
      </c>
    </row>
    <row r="5173" spans="1:14" x14ac:dyDescent="0.25">
      <c r="A5173" s="3">
        <v>5170</v>
      </c>
      <c r="B5173" t="s">
        <v>3505</v>
      </c>
      <c r="C5173" t="s">
        <v>3506</v>
      </c>
      <c r="D5173" t="s">
        <v>3507</v>
      </c>
      <c r="E5173" t="s">
        <v>12</v>
      </c>
      <c r="F5173" t="s">
        <v>3508</v>
      </c>
      <c r="G5173" s="1">
        <v>44227</v>
      </c>
      <c r="H5173" s="1">
        <v>44228</v>
      </c>
      <c r="I5173" s="1">
        <v>44957</v>
      </c>
      <c r="J5173" s="966" t="s">
        <v>6474</v>
      </c>
      <c r="K5173" t="s">
        <v>6476</v>
      </c>
      <c r="L5173" t="s">
        <v>6475</v>
      </c>
      <c r="M5173" t="s">
        <v>6474</v>
      </c>
      <c r="N5173" t="s">
        <v>6475</v>
      </c>
    </row>
    <row r="5174" spans="1:14" x14ac:dyDescent="0.25">
      <c r="A5174" s="3">
        <v>5171</v>
      </c>
      <c r="B5174" t="s">
        <v>3505</v>
      </c>
      <c r="C5174" t="s">
        <v>3506</v>
      </c>
      <c r="D5174" t="s">
        <v>3507</v>
      </c>
      <c r="E5174" t="s">
        <v>12</v>
      </c>
      <c r="F5174" t="s">
        <v>3508</v>
      </c>
      <c r="G5174" s="1">
        <v>44227</v>
      </c>
      <c r="H5174" s="1">
        <v>44228</v>
      </c>
      <c r="I5174" s="1">
        <v>44957</v>
      </c>
      <c r="J5174" s="966" t="s">
        <v>6474</v>
      </c>
      <c r="K5174" t="s">
        <v>6476</v>
      </c>
      <c r="L5174" t="s">
        <v>6475</v>
      </c>
      <c r="M5174" t="s">
        <v>6474</v>
      </c>
      <c r="N5174" t="s">
        <v>6475</v>
      </c>
    </row>
    <row r="5175" spans="1:14" x14ac:dyDescent="0.25">
      <c r="A5175" s="3">
        <v>5172</v>
      </c>
      <c r="B5175" t="s">
        <v>3505</v>
      </c>
      <c r="C5175" t="s">
        <v>3506</v>
      </c>
      <c r="D5175" t="s">
        <v>3507</v>
      </c>
      <c r="E5175" t="s">
        <v>12</v>
      </c>
      <c r="F5175" t="s">
        <v>3508</v>
      </c>
      <c r="G5175" s="1">
        <v>44227</v>
      </c>
      <c r="H5175" s="1">
        <v>44228</v>
      </c>
      <c r="I5175" s="1">
        <v>44957</v>
      </c>
      <c r="J5175" s="966" t="s">
        <v>6477</v>
      </c>
      <c r="K5175" t="s">
        <v>6479</v>
      </c>
      <c r="L5175" t="s">
        <v>6478</v>
      </c>
      <c r="M5175" t="s">
        <v>6477</v>
      </c>
      <c r="N5175" t="s">
        <v>6478</v>
      </c>
    </row>
    <row r="5176" spans="1:14" x14ac:dyDescent="0.25">
      <c r="A5176" s="3">
        <v>5173</v>
      </c>
      <c r="B5176" t="s">
        <v>3505</v>
      </c>
      <c r="C5176" t="s">
        <v>3506</v>
      </c>
      <c r="D5176" t="s">
        <v>3507</v>
      </c>
      <c r="E5176" t="s">
        <v>12</v>
      </c>
      <c r="F5176" t="s">
        <v>3508</v>
      </c>
      <c r="G5176" s="1">
        <v>44227</v>
      </c>
      <c r="H5176" s="1">
        <v>44228</v>
      </c>
      <c r="I5176" s="1">
        <v>44957</v>
      </c>
      <c r="J5176" s="966" t="s">
        <v>6477</v>
      </c>
      <c r="K5176" t="s">
        <v>6479</v>
      </c>
      <c r="L5176" t="s">
        <v>6478</v>
      </c>
      <c r="M5176" t="s">
        <v>6477</v>
      </c>
      <c r="N5176" t="s">
        <v>6478</v>
      </c>
    </row>
    <row r="5177" spans="1:14" x14ac:dyDescent="0.25">
      <c r="A5177" s="3">
        <v>5174</v>
      </c>
      <c r="B5177" t="s">
        <v>3505</v>
      </c>
      <c r="C5177" t="s">
        <v>3506</v>
      </c>
      <c r="D5177" t="s">
        <v>3507</v>
      </c>
      <c r="E5177" t="s">
        <v>12</v>
      </c>
      <c r="F5177" t="s">
        <v>3508</v>
      </c>
      <c r="G5177" s="1">
        <v>44227</v>
      </c>
      <c r="H5177" s="1">
        <v>44228</v>
      </c>
      <c r="I5177" s="1">
        <v>44957</v>
      </c>
      <c r="J5177" s="966" t="s">
        <v>6480</v>
      </c>
      <c r="K5177" t="s">
        <v>6482</v>
      </c>
      <c r="L5177" t="s">
        <v>6481</v>
      </c>
      <c r="M5177" t="s">
        <v>6480</v>
      </c>
      <c r="N5177" t="s">
        <v>6481</v>
      </c>
    </row>
    <row r="5178" spans="1:14" x14ac:dyDescent="0.25">
      <c r="A5178" s="3">
        <v>5175</v>
      </c>
      <c r="B5178" t="s">
        <v>3505</v>
      </c>
      <c r="C5178" t="s">
        <v>3506</v>
      </c>
      <c r="D5178" t="s">
        <v>3507</v>
      </c>
      <c r="E5178" t="s">
        <v>12</v>
      </c>
      <c r="F5178" t="s">
        <v>3508</v>
      </c>
      <c r="G5178" s="1">
        <v>44227</v>
      </c>
      <c r="H5178" s="1">
        <v>44228</v>
      </c>
      <c r="I5178" s="1">
        <v>44957</v>
      </c>
      <c r="J5178" s="966" t="s">
        <v>6480</v>
      </c>
      <c r="K5178" t="s">
        <v>6482</v>
      </c>
      <c r="L5178" t="s">
        <v>6481</v>
      </c>
      <c r="M5178" t="s">
        <v>6480</v>
      </c>
      <c r="N5178" t="s">
        <v>6481</v>
      </c>
    </row>
    <row r="5179" spans="1:14" x14ac:dyDescent="0.25">
      <c r="A5179" s="3">
        <v>5176</v>
      </c>
      <c r="B5179" t="s">
        <v>3505</v>
      </c>
      <c r="C5179" t="s">
        <v>3506</v>
      </c>
      <c r="D5179" t="s">
        <v>3507</v>
      </c>
      <c r="E5179" t="s">
        <v>12</v>
      </c>
      <c r="F5179" t="s">
        <v>3508</v>
      </c>
      <c r="G5179" s="1">
        <v>44227</v>
      </c>
      <c r="H5179" s="1">
        <v>44228</v>
      </c>
      <c r="I5179" s="1">
        <v>44957</v>
      </c>
      <c r="J5179" s="966" t="s">
        <v>6483</v>
      </c>
      <c r="K5179" t="s">
        <v>6485</v>
      </c>
      <c r="L5179" t="s">
        <v>6484</v>
      </c>
      <c r="M5179" t="s">
        <v>13460</v>
      </c>
      <c r="N5179" t="s">
        <v>6484</v>
      </c>
    </row>
    <row r="5180" spans="1:14" x14ac:dyDescent="0.25">
      <c r="A5180" s="3">
        <v>5177</v>
      </c>
      <c r="B5180" t="s">
        <v>3505</v>
      </c>
      <c r="C5180" t="s">
        <v>3506</v>
      </c>
      <c r="D5180" t="s">
        <v>3507</v>
      </c>
      <c r="E5180" t="s">
        <v>12</v>
      </c>
      <c r="F5180" t="s">
        <v>3508</v>
      </c>
      <c r="G5180" s="1">
        <v>44227</v>
      </c>
      <c r="H5180" s="1">
        <v>44228</v>
      </c>
      <c r="I5180" s="1">
        <v>44957</v>
      </c>
      <c r="J5180" s="966" t="s">
        <v>6483</v>
      </c>
      <c r="K5180" t="s">
        <v>6485</v>
      </c>
      <c r="L5180" t="s">
        <v>6484</v>
      </c>
      <c r="M5180" t="s">
        <v>6483</v>
      </c>
      <c r="N5180" t="s">
        <v>6484</v>
      </c>
    </row>
    <row r="5181" spans="1:14" x14ac:dyDescent="0.25">
      <c r="A5181" s="3">
        <v>5178</v>
      </c>
      <c r="B5181" t="s">
        <v>3505</v>
      </c>
      <c r="C5181" t="s">
        <v>3506</v>
      </c>
      <c r="D5181" t="s">
        <v>3507</v>
      </c>
      <c r="E5181" t="s">
        <v>12</v>
      </c>
      <c r="F5181" t="s">
        <v>3508</v>
      </c>
      <c r="G5181" s="1">
        <v>44227</v>
      </c>
      <c r="H5181" s="1">
        <v>44228</v>
      </c>
      <c r="I5181" s="1">
        <v>44957</v>
      </c>
      <c r="J5181" s="966" t="s">
        <v>6486</v>
      </c>
      <c r="K5181" t="s">
        <v>6488</v>
      </c>
      <c r="L5181" t="s">
        <v>6487</v>
      </c>
      <c r="M5181" t="s">
        <v>6486</v>
      </c>
      <c r="N5181" t="s">
        <v>6487</v>
      </c>
    </row>
    <row r="5182" spans="1:14" x14ac:dyDescent="0.25">
      <c r="A5182" s="3">
        <v>5179</v>
      </c>
      <c r="B5182" t="s">
        <v>3505</v>
      </c>
      <c r="C5182" t="s">
        <v>3506</v>
      </c>
      <c r="D5182" t="s">
        <v>3507</v>
      </c>
      <c r="E5182" t="s">
        <v>12</v>
      </c>
      <c r="F5182" t="s">
        <v>3508</v>
      </c>
      <c r="G5182" s="1">
        <v>44227</v>
      </c>
      <c r="H5182" s="1">
        <v>44228</v>
      </c>
      <c r="I5182" s="1">
        <v>44957</v>
      </c>
      <c r="J5182" s="966" t="s">
        <v>6486</v>
      </c>
      <c r="K5182" t="s">
        <v>6488</v>
      </c>
      <c r="L5182" t="s">
        <v>6487</v>
      </c>
      <c r="M5182" t="s">
        <v>6486</v>
      </c>
      <c r="N5182" t="s">
        <v>6487</v>
      </c>
    </row>
    <row r="5183" spans="1:14" x14ac:dyDescent="0.25">
      <c r="A5183" s="3">
        <v>5180</v>
      </c>
      <c r="B5183" t="s">
        <v>3505</v>
      </c>
      <c r="C5183" t="s">
        <v>3506</v>
      </c>
      <c r="D5183" t="s">
        <v>3507</v>
      </c>
      <c r="E5183" t="s">
        <v>12</v>
      </c>
      <c r="F5183" t="s">
        <v>3508</v>
      </c>
      <c r="G5183" s="1">
        <v>44227</v>
      </c>
      <c r="H5183" s="1">
        <v>44228</v>
      </c>
      <c r="I5183" s="1">
        <v>44957</v>
      </c>
      <c r="J5183" s="966" t="s">
        <v>6489</v>
      </c>
      <c r="K5183" t="s">
        <v>6491</v>
      </c>
      <c r="L5183" t="s">
        <v>6490</v>
      </c>
      <c r="M5183" t="s">
        <v>6489</v>
      </c>
      <c r="N5183" t="s">
        <v>6490</v>
      </c>
    </row>
    <row r="5184" spans="1:14" x14ac:dyDescent="0.25">
      <c r="A5184" s="3">
        <v>5181</v>
      </c>
      <c r="B5184" t="s">
        <v>3505</v>
      </c>
      <c r="C5184" t="s">
        <v>3506</v>
      </c>
      <c r="D5184" t="s">
        <v>3507</v>
      </c>
      <c r="E5184" t="s">
        <v>12</v>
      </c>
      <c r="F5184" t="s">
        <v>3508</v>
      </c>
      <c r="G5184" s="1">
        <v>44227</v>
      </c>
      <c r="H5184" s="1">
        <v>44228</v>
      </c>
      <c r="I5184" s="1">
        <v>44957</v>
      </c>
      <c r="J5184" s="966" t="s">
        <v>6489</v>
      </c>
      <c r="K5184" t="s">
        <v>6491</v>
      </c>
      <c r="L5184" t="s">
        <v>6490</v>
      </c>
      <c r="M5184" t="s">
        <v>6489</v>
      </c>
      <c r="N5184" t="s">
        <v>6490</v>
      </c>
    </row>
    <row r="5185" spans="1:14" x14ac:dyDescent="0.25">
      <c r="A5185" s="3">
        <v>5182</v>
      </c>
      <c r="B5185" t="s">
        <v>3505</v>
      </c>
      <c r="C5185" t="s">
        <v>3506</v>
      </c>
      <c r="D5185" t="s">
        <v>3507</v>
      </c>
      <c r="E5185" t="s">
        <v>12</v>
      </c>
      <c r="F5185" t="s">
        <v>3508</v>
      </c>
      <c r="G5185" s="1">
        <v>44227</v>
      </c>
      <c r="H5185" s="1">
        <v>44228</v>
      </c>
      <c r="I5185" s="1">
        <v>44957</v>
      </c>
      <c r="J5185" s="966" t="s">
        <v>6492</v>
      </c>
      <c r="K5185" t="s">
        <v>6494</v>
      </c>
      <c r="L5185" t="s">
        <v>6493</v>
      </c>
      <c r="M5185" t="s">
        <v>6492</v>
      </c>
      <c r="N5185" t="s">
        <v>6493</v>
      </c>
    </row>
    <row r="5186" spans="1:14" x14ac:dyDescent="0.25">
      <c r="A5186" s="3">
        <v>5183</v>
      </c>
      <c r="B5186" t="s">
        <v>3505</v>
      </c>
      <c r="C5186" t="s">
        <v>3506</v>
      </c>
      <c r="D5186" t="s">
        <v>3507</v>
      </c>
      <c r="E5186" t="s">
        <v>12</v>
      </c>
      <c r="F5186" t="s">
        <v>3508</v>
      </c>
      <c r="G5186" s="1">
        <v>44227</v>
      </c>
      <c r="H5186" s="1">
        <v>44228</v>
      </c>
      <c r="I5186" s="1">
        <v>44957</v>
      </c>
      <c r="J5186" s="966" t="s">
        <v>6492</v>
      </c>
      <c r="K5186" t="s">
        <v>6494</v>
      </c>
      <c r="L5186" t="s">
        <v>6493</v>
      </c>
      <c r="M5186" t="s">
        <v>6492</v>
      </c>
      <c r="N5186" t="s">
        <v>6493</v>
      </c>
    </row>
    <row r="5187" spans="1:14" x14ac:dyDescent="0.25">
      <c r="A5187" s="3">
        <v>5184</v>
      </c>
      <c r="B5187" t="s">
        <v>3505</v>
      </c>
      <c r="C5187" t="s">
        <v>3506</v>
      </c>
      <c r="D5187" t="s">
        <v>3507</v>
      </c>
      <c r="E5187" t="s">
        <v>12</v>
      </c>
      <c r="F5187" t="s">
        <v>3508</v>
      </c>
      <c r="G5187" s="1">
        <v>44227</v>
      </c>
      <c r="H5187" s="1">
        <v>44228</v>
      </c>
      <c r="I5187" s="1">
        <v>44957</v>
      </c>
      <c r="J5187" s="966" t="s">
        <v>6495</v>
      </c>
      <c r="K5187" t="s">
        <v>6497</v>
      </c>
      <c r="L5187" t="s">
        <v>6496</v>
      </c>
      <c r="M5187" t="s">
        <v>6495</v>
      </c>
      <c r="N5187" t="s">
        <v>6496</v>
      </c>
    </row>
    <row r="5188" spans="1:14" x14ac:dyDescent="0.25">
      <c r="A5188" s="3">
        <v>5185</v>
      </c>
      <c r="B5188" t="s">
        <v>3505</v>
      </c>
      <c r="C5188" t="s">
        <v>3506</v>
      </c>
      <c r="D5188" t="s">
        <v>3507</v>
      </c>
      <c r="E5188" t="s">
        <v>12</v>
      </c>
      <c r="F5188" t="s">
        <v>3508</v>
      </c>
      <c r="G5188" s="1">
        <v>44227</v>
      </c>
      <c r="H5188" s="1">
        <v>44228</v>
      </c>
      <c r="I5188" s="1">
        <v>44957</v>
      </c>
      <c r="J5188" s="966" t="s">
        <v>6495</v>
      </c>
      <c r="K5188" t="s">
        <v>6497</v>
      </c>
      <c r="L5188" t="s">
        <v>6496</v>
      </c>
      <c r="M5188" t="s">
        <v>6495</v>
      </c>
      <c r="N5188" t="s">
        <v>6496</v>
      </c>
    </row>
    <row r="5189" spans="1:14" x14ac:dyDescent="0.25">
      <c r="A5189" s="3">
        <v>5186</v>
      </c>
      <c r="B5189" t="s">
        <v>3505</v>
      </c>
      <c r="C5189" t="s">
        <v>3506</v>
      </c>
      <c r="D5189" t="s">
        <v>3507</v>
      </c>
      <c r="E5189" t="s">
        <v>12</v>
      </c>
      <c r="F5189" t="s">
        <v>3508</v>
      </c>
      <c r="G5189" s="1">
        <v>44227</v>
      </c>
      <c r="H5189" s="1">
        <v>44228</v>
      </c>
      <c r="I5189" s="1">
        <v>44957</v>
      </c>
      <c r="J5189" s="966" t="s">
        <v>6499</v>
      </c>
      <c r="K5189" t="s">
        <v>6501</v>
      </c>
      <c r="L5189" t="s">
        <v>6500</v>
      </c>
      <c r="M5189" t="s">
        <v>6499</v>
      </c>
      <c r="N5189" t="s">
        <v>6500</v>
      </c>
    </row>
    <row r="5190" spans="1:14" x14ac:dyDescent="0.25">
      <c r="A5190" s="3">
        <v>5187</v>
      </c>
      <c r="B5190" t="s">
        <v>3505</v>
      </c>
      <c r="C5190" t="s">
        <v>3506</v>
      </c>
      <c r="D5190" t="s">
        <v>3507</v>
      </c>
      <c r="E5190" t="s">
        <v>12</v>
      </c>
      <c r="F5190" t="s">
        <v>3508</v>
      </c>
      <c r="G5190" s="1">
        <v>44227</v>
      </c>
      <c r="H5190" s="1">
        <v>44228</v>
      </c>
      <c r="I5190" s="1">
        <v>44957</v>
      </c>
      <c r="J5190" s="966" t="s">
        <v>6499</v>
      </c>
      <c r="K5190" t="s">
        <v>6501</v>
      </c>
      <c r="L5190" t="s">
        <v>6500</v>
      </c>
      <c r="M5190" t="s">
        <v>6499</v>
      </c>
      <c r="N5190" t="s">
        <v>6500</v>
      </c>
    </row>
    <row r="5191" spans="1:14" x14ac:dyDescent="0.25">
      <c r="A5191" s="3">
        <v>5188</v>
      </c>
      <c r="B5191" t="s">
        <v>3505</v>
      </c>
      <c r="C5191" t="s">
        <v>3506</v>
      </c>
      <c r="D5191" t="s">
        <v>3507</v>
      </c>
      <c r="E5191" t="s">
        <v>12</v>
      </c>
      <c r="F5191" t="s">
        <v>3508</v>
      </c>
      <c r="G5191" s="1">
        <v>44227</v>
      </c>
      <c r="H5191" s="1">
        <v>44228</v>
      </c>
      <c r="I5191" s="1">
        <v>44957</v>
      </c>
      <c r="J5191" s="966" t="s">
        <v>6502</v>
      </c>
      <c r="K5191" t="s">
        <v>6504</v>
      </c>
      <c r="L5191" t="s">
        <v>6503</v>
      </c>
      <c r="M5191" t="s">
        <v>6502</v>
      </c>
      <c r="N5191" t="s">
        <v>6503</v>
      </c>
    </row>
    <row r="5192" spans="1:14" x14ac:dyDescent="0.25">
      <c r="A5192" s="3">
        <v>5189</v>
      </c>
      <c r="B5192" t="s">
        <v>3505</v>
      </c>
      <c r="C5192" t="s">
        <v>3506</v>
      </c>
      <c r="D5192" t="s">
        <v>3507</v>
      </c>
      <c r="E5192" t="s">
        <v>12</v>
      </c>
      <c r="F5192" t="s">
        <v>3508</v>
      </c>
      <c r="G5192" s="1">
        <v>44227</v>
      </c>
      <c r="H5192" s="1">
        <v>44228</v>
      </c>
      <c r="I5192" s="1">
        <v>44957</v>
      </c>
      <c r="J5192" s="966" t="s">
        <v>6502</v>
      </c>
      <c r="K5192" t="s">
        <v>6504</v>
      </c>
      <c r="L5192" t="s">
        <v>6503</v>
      </c>
      <c r="M5192" t="s">
        <v>6502</v>
      </c>
      <c r="N5192" t="s">
        <v>6503</v>
      </c>
    </row>
    <row r="5193" spans="1:14" x14ac:dyDescent="0.25">
      <c r="A5193" s="3">
        <v>5190</v>
      </c>
      <c r="B5193" t="s">
        <v>3505</v>
      </c>
      <c r="C5193" t="s">
        <v>3506</v>
      </c>
      <c r="D5193" t="s">
        <v>3507</v>
      </c>
      <c r="E5193" t="s">
        <v>12</v>
      </c>
      <c r="F5193" t="s">
        <v>3508</v>
      </c>
      <c r="G5193" s="1">
        <v>44227</v>
      </c>
      <c r="H5193" s="1">
        <v>44228</v>
      </c>
      <c r="I5193" s="1">
        <v>44957</v>
      </c>
      <c r="J5193" s="966" t="s">
        <v>6505</v>
      </c>
      <c r="K5193" t="s">
        <v>6507</v>
      </c>
      <c r="L5193" t="s">
        <v>6506</v>
      </c>
      <c r="M5193" t="s">
        <v>6505</v>
      </c>
      <c r="N5193" t="s">
        <v>6506</v>
      </c>
    </row>
    <row r="5194" spans="1:14" x14ac:dyDescent="0.25">
      <c r="A5194" s="3">
        <v>5191</v>
      </c>
      <c r="B5194" t="s">
        <v>3505</v>
      </c>
      <c r="C5194" t="s">
        <v>3506</v>
      </c>
      <c r="D5194" t="s">
        <v>3507</v>
      </c>
      <c r="E5194" t="s">
        <v>12</v>
      </c>
      <c r="F5194" t="s">
        <v>3508</v>
      </c>
      <c r="G5194" s="1">
        <v>44227</v>
      </c>
      <c r="H5194" s="1">
        <v>44228</v>
      </c>
      <c r="I5194" s="1">
        <v>44957</v>
      </c>
      <c r="J5194" s="966" t="s">
        <v>6505</v>
      </c>
      <c r="K5194" t="s">
        <v>6507</v>
      </c>
      <c r="L5194" t="s">
        <v>6506</v>
      </c>
      <c r="M5194" t="s">
        <v>6505</v>
      </c>
      <c r="N5194" t="s">
        <v>6506</v>
      </c>
    </row>
    <row r="5195" spans="1:14" x14ac:dyDescent="0.25">
      <c r="A5195" s="3">
        <v>5192</v>
      </c>
      <c r="B5195" t="s">
        <v>3505</v>
      </c>
      <c r="C5195" t="s">
        <v>3506</v>
      </c>
      <c r="D5195" t="s">
        <v>3507</v>
      </c>
      <c r="E5195" t="s">
        <v>12</v>
      </c>
      <c r="F5195" t="s">
        <v>3508</v>
      </c>
      <c r="G5195" s="1">
        <v>44227</v>
      </c>
      <c r="H5195" s="1">
        <v>44228</v>
      </c>
      <c r="I5195" s="1">
        <v>44957</v>
      </c>
      <c r="J5195" s="966" t="s">
        <v>6508</v>
      </c>
      <c r="K5195" t="s">
        <v>6510</v>
      </c>
      <c r="L5195" t="s">
        <v>6509</v>
      </c>
      <c r="M5195" t="s">
        <v>6508</v>
      </c>
      <c r="N5195" t="s">
        <v>6509</v>
      </c>
    </row>
    <row r="5196" spans="1:14" x14ac:dyDescent="0.25">
      <c r="A5196" s="3">
        <v>5193</v>
      </c>
      <c r="B5196" t="s">
        <v>3505</v>
      </c>
      <c r="C5196" t="s">
        <v>3506</v>
      </c>
      <c r="D5196" t="s">
        <v>3507</v>
      </c>
      <c r="E5196" t="s">
        <v>12</v>
      </c>
      <c r="F5196" t="s">
        <v>3508</v>
      </c>
      <c r="G5196" s="1">
        <v>44227</v>
      </c>
      <c r="H5196" s="1">
        <v>44228</v>
      </c>
      <c r="I5196" s="1">
        <v>44957</v>
      </c>
      <c r="J5196" s="966" t="s">
        <v>6508</v>
      </c>
      <c r="K5196" t="s">
        <v>6510</v>
      </c>
      <c r="L5196" t="s">
        <v>6509</v>
      </c>
      <c r="M5196" t="s">
        <v>6508</v>
      </c>
      <c r="N5196" t="s">
        <v>6509</v>
      </c>
    </row>
    <row r="5197" spans="1:14" x14ac:dyDescent="0.25">
      <c r="A5197" s="3">
        <v>5194</v>
      </c>
      <c r="B5197" t="s">
        <v>3505</v>
      </c>
      <c r="C5197" t="s">
        <v>3506</v>
      </c>
      <c r="D5197" t="s">
        <v>3507</v>
      </c>
      <c r="E5197" t="s">
        <v>12</v>
      </c>
      <c r="F5197" t="s">
        <v>3508</v>
      </c>
      <c r="G5197" s="1">
        <v>44227</v>
      </c>
      <c r="H5197" s="1">
        <v>44228</v>
      </c>
      <c r="I5197" s="1">
        <v>44957</v>
      </c>
      <c r="J5197" s="966" t="s">
        <v>6511</v>
      </c>
      <c r="K5197" t="s">
        <v>6513</v>
      </c>
      <c r="L5197" t="s">
        <v>6512</v>
      </c>
      <c r="M5197" t="s">
        <v>6511</v>
      </c>
      <c r="N5197" t="s">
        <v>6512</v>
      </c>
    </row>
    <row r="5198" spans="1:14" x14ac:dyDescent="0.25">
      <c r="A5198" s="3">
        <v>5195</v>
      </c>
      <c r="B5198" t="s">
        <v>3505</v>
      </c>
      <c r="C5198" t="s">
        <v>3506</v>
      </c>
      <c r="D5198" t="s">
        <v>3507</v>
      </c>
      <c r="E5198" t="s">
        <v>12</v>
      </c>
      <c r="F5198" t="s">
        <v>3508</v>
      </c>
      <c r="G5198" s="1">
        <v>44227</v>
      </c>
      <c r="H5198" s="1">
        <v>44228</v>
      </c>
      <c r="I5198" s="1">
        <v>44957</v>
      </c>
      <c r="J5198" s="966" t="s">
        <v>6511</v>
      </c>
      <c r="K5198" t="s">
        <v>6513</v>
      </c>
      <c r="L5198" t="s">
        <v>6512</v>
      </c>
      <c r="M5198" t="s">
        <v>6511</v>
      </c>
      <c r="N5198" t="s">
        <v>6512</v>
      </c>
    </row>
    <row r="5199" spans="1:14" x14ac:dyDescent="0.25">
      <c r="A5199" s="3">
        <v>5196</v>
      </c>
      <c r="B5199" t="s">
        <v>3505</v>
      </c>
      <c r="C5199" t="s">
        <v>3506</v>
      </c>
      <c r="D5199" t="s">
        <v>3507</v>
      </c>
      <c r="E5199" t="s">
        <v>12</v>
      </c>
      <c r="F5199" t="s">
        <v>3508</v>
      </c>
      <c r="G5199" s="1">
        <v>44227</v>
      </c>
      <c r="H5199" s="1">
        <v>44228</v>
      </c>
      <c r="I5199" s="1">
        <v>44957</v>
      </c>
      <c r="J5199" s="966" t="s">
        <v>6514</v>
      </c>
      <c r="K5199" t="s">
        <v>6516</v>
      </c>
      <c r="L5199" t="s">
        <v>6515</v>
      </c>
      <c r="M5199" t="s">
        <v>6514</v>
      </c>
      <c r="N5199" t="s">
        <v>6515</v>
      </c>
    </row>
    <row r="5200" spans="1:14" x14ac:dyDescent="0.25">
      <c r="A5200" s="3">
        <v>5197</v>
      </c>
      <c r="B5200" t="s">
        <v>3505</v>
      </c>
      <c r="C5200" t="s">
        <v>3506</v>
      </c>
      <c r="D5200" t="s">
        <v>3507</v>
      </c>
      <c r="E5200" t="s">
        <v>12</v>
      </c>
      <c r="F5200" t="s">
        <v>3508</v>
      </c>
      <c r="G5200" s="1">
        <v>44227</v>
      </c>
      <c r="H5200" s="1">
        <v>44228</v>
      </c>
      <c r="I5200" s="1">
        <v>44957</v>
      </c>
      <c r="J5200" s="966" t="s">
        <v>6514</v>
      </c>
      <c r="K5200" t="s">
        <v>6516</v>
      </c>
      <c r="L5200" t="s">
        <v>6515</v>
      </c>
      <c r="M5200" t="s">
        <v>6514</v>
      </c>
      <c r="N5200" t="s">
        <v>6515</v>
      </c>
    </row>
    <row r="5201" spans="1:14" x14ac:dyDescent="0.25">
      <c r="A5201" s="3">
        <v>5198</v>
      </c>
      <c r="B5201" t="s">
        <v>3505</v>
      </c>
      <c r="C5201" t="s">
        <v>3506</v>
      </c>
      <c r="D5201" t="s">
        <v>3507</v>
      </c>
      <c r="E5201" t="s">
        <v>12</v>
      </c>
      <c r="F5201" t="s">
        <v>3508</v>
      </c>
      <c r="G5201" s="1">
        <v>44227</v>
      </c>
      <c r="H5201" s="1">
        <v>44228</v>
      </c>
      <c r="I5201" s="1">
        <v>44957</v>
      </c>
      <c r="J5201" s="966" t="s">
        <v>6517</v>
      </c>
      <c r="K5201" t="s">
        <v>6519</v>
      </c>
      <c r="L5201" t="s">
        <v>6518</v>
      </c>
      <c r="M5201" t="s">
        <v>6517</v>
      </c>
      <c r="N5201" t="s">
        <v>6518</v>
      </c>
    </row>
    <row r="5202" spans="1:14" x14ac:dyDescent="0.25">
      <c r="A5202" s="3">
        <v>5199</v>
      </c>
      <c r="B5202" t="s">
        <v>3505</v>
      </c>
      <c r="C5202" t="s">
        <v>3506</v>
      </c>
      <c r="D5202" t="s">
        <v>3507</v>
      </c>
      <c r="E5202" t="s">
        <v>12</v>
      </c>
      <c r="F5202" t="s">
        <v>3508</v>
      </c>
      <c r="G5202" s="1">
        <v>44227</v>
      </c>
      <c r="H5202" s="1">
        <v>44228</v>
      </c>
      <c r="I5202" s="1">
        <v>44957</v>
      </c>
      <c r="J5202" s="966" t="s">
        <v>6517</v>
      </c>
      <c r="K5202" t="s">
        <v>6519</v>
      </c>
      <c r="L5202" t="s">
        <v>6518</v>
      </c>
      <c r="M5202" t="s">
        <v>6517</v>
      </c>
      <c r="N5202" t="s">
        <v>6518</v>
      </c>
    </row>
    <row r="5203" spans="1:14" x14ac:dyDescent="0.25">
      <c r="A5203" s="3">
        <v>5200</v>
      </c>
      <c r="B5203" t="s">
        <v>3505</v>
      </c>
      <c r="C5203" t="s">
        <v>3506</v>
      </c>
      <c r="D5203" t="s">
        <v>3507</v>
      </c>
      <c r="E5203" t="s">
        <v>12</v>
      </c>
      <c r="F5203" t="s">
        <v>3508</v>
      </c>
      <c r="G5203" s="1">
        <v>44227</v>
      </c>
      <c r="H5203" s="1">
        <v>44228</v>
      </c>
      <c r="I5203" s="1">
        <v>44957</v>
      </c>
      <c r="J5203" s="966" t="s">
        <v>6520</v>
      </c>
      <c r="K5203" t="s">
        <v>6522</v>
      </c>
      <c r="L5203" t="s">
        <v>6521</v>
      </c>
      <c r="M5203" t="s">
        <v>6520</v>
      </c>
      <c r="N5203" t="s">
        <v>6521</v>
      </c>
    </row>
    <row r="5204" spans="1:14" x14ac:dyDescent="0.25">
      <c r="A5204" s="3">
        <v>5201</v>
      </c>
      <c r="B5204" t="s">
        <v>3505</v>
      </c>
      <c r="C5204" t="s">
        <v>3506</v>
      </c>
      <c r="D5204" t="s">
        <v>3507</v>
      </c>
      <c r="E5204" t="s">
        <v>12</v>
      </c>
      <c r="F5204" t="s">
        <v>3508</v>
      </c>
      <c r="G5204" s="1">
        <v>44227</v>
      </c>
      <c r="H5204" s="1">
        <v>44228</v>
      </c>
      <c r="I5204" s="1">
        <v>44957</v>
      </c>
      <c r="J5204" s="966" t="s">
        <v>6520</v>
      </c>
      <c r="K5204" t="s">
        <v>6522</v>
      </c>
      <c r="L5204" t="s">
        <v>6521</v>
      </c>
      <c r="M5204" t="s">
        <v>6520</v>
      </c>
      <c r="N5204" t="s">
        <v>6521</v>
      </c>
    </row>
    <row r="5205" spans="1:14" x14ac:dyDescent="0.25">
      <c r="A5205" s="3">
        <v>5202</v>
      </c>
      <c r="B5205" t="s">
        <v>3505</v>
      </c>
      <c r="C5205" t="s">
        <v>3506</v>
      </c>
      <c r="D5205" t="s">
        <v>3507</v>
      </c>
      <c r="E5205" t="s">
        <v>12</v>
      </c>
      <c r="F5205" t="s">
        <v>3508</v>
      </c>
      <c r="G5205" s="1">
        <v>44227</v>
      </c>
      <c r="H5205" s="1">
        <v>44228</v>
      </c>
      <c r="I5205" s="1">
        <v>44957</v>
      </c>
      <c r="J5205" s="966" t="s">
        <v>6523</v>
      </c>
      <c r="K5205" t="s">
        <v>6525</v>
      </c>
      <c r="L5205" t="s">
        <v>6524</v>
      </c>
      <c r="M5205" t="s">
        <v>6523</v>
      </c>
      <c r="N5205" t="s">
        <v>6524</v>
      </c>
    </row>
    <row r="5206" spans="1:14" x14ac:dyDescent="0.25">
      <c r="A5206" s="3">
        <v>5203</v>
      </c>
      <c r="B5206" t="s">
        <v>3505</v>
      </c>
      <c r="C5206" t="s">
        <v>3506</v>
      </c>
      <c r="D5206" t="s">
        <v>3507</v>
      </c>
      <c r="E5206" t="s">
        <v>12</v>
      </c>
      <c r="F5206" t="s">
        <v>3508</v>
      </c>
      <c r="G5206" s="1">
        <v>44227</v>
      </c>
      <c r="H5206" s="1">
        <v>44228</v>
      </c>
      <c r="I5206" s="1">
        <v>44957</v>
      </c>
      <c r="J5206" s="966" t="s">
        <v>6523</v>
      </c>
      <c r="K5206" t="s">
        <v>6525</v>
      </c>
      <c r="L5206" t="s">
        <v>6524</v>
      </c>
      <c r="M5206" t="s">
        <v>6523</v>
      </c>
      <c r="N5206" t="s">
        <v>6524</v>
      </c>
    </row>
    <row r="5207" spans="1:14" x14ac:dyDescent="0.25">
      <c r="A5207" s="3">
        <v>5204</v>
      </c>
      <c r="B5207" t="s">
        <v>3505</v>
      </c>
      <c r="C5207" t="s">
        <v>3506</v>
      </c>
      <c r="D5207" t="s">
        <v>3507</v>
      </c>
      <c r="E5207" t="s">
        <v>12</v>
      </c>
      <c r="F5207" t="s">
        <v>3508</v>
      </c>
      <c r="G5207" s="1">
        <v>44227</v>
      </c>
      <c r="H5207" s="1">
        <v>44228</v>
      </c>
      <c r="I5207" s="1">
        <v>44957</v>
      </c>
      <c r="J5207" s="966" t="s">
        <v>6526</v>
      </c>
      <c r="K5207" t="s">
        <v>6528</v>
      </c>
      <c r="L5207" t="s">
        <v>6527</v>
      </c>
      <c r="M5207" t="s">
        <v>6526</v>
      </c>
      <c r="N5207" t="s">
        <v>6527</v>
      </c>
    </row>
    <row r="5208" spans="1:14" x14ac:dyDescent="0.25">
      <c r="A5208" s="3">
        <v>5205</v>
      </c>
      <c r="B5208" t="s">
        <v>3505</v>
      </c>
      <c r="C5208" t="s">
        <v>3506</v>
      </c>
      <c r="D5208" t="s">
        <v>3507</v>
      </c>
      <c r="E5208" t="s">
        <v>12</v>
      </c>
      <c r="F5208" t="s">
        <v>3508</v>
      </c>
      <c r="G5208" s="1">
        <v>44227</v>
      </c>
      <c r="H5208" s="1">
        <v>44228</v>
      </c>
      <c r="I5208" s="1">
        <v>44957</v>
      </c>
      <c r="J5208" s="966" t="s">
        <v>6526</v>
      </c>
      <c r="K5208" t="s">
        <v>6528</v>
      </c>
      <c r="L5208" t="s">
        <v>6527</v>
      </c>
      <c r="M5208" t="s">
        <v>6526</v>
      </c>
      <c r="N5208" t="s">
        <v>6527</v>
      </c>
    </row>
    <row r="5209" spans="1:14" x14ac:dyDescent="0.25">
      <c r="A5209" s="3">
        <v>5206</v>
      </c>
      <c r="B5209" t="s">
        <v>3505</v>
      </c>
      <c r="C5209" t="s">
        <v>3506</v>
      </c>
      <c r="D5209" t="s">
        <v>3507</v>
      </c>
      <c r="E5209" t="s">
        <v>12</v>
      </c>
      <c r="F5209" t="s">
        <v>3508</v>
      </c>
      <c r="G5209" s="1">
        <v>44227</v>
      </c>
      <c r="H5209" s="1">
        <v>44228</v>
      </c>
      <c r="I5209" s="1">
        <v>44957</v>
      </c>
      <c r="J5209" s="966" t="s">
        <v>6529</v>
      </c>
      <c r="K5209" t="s">
        <v>6531</v>
      </c>
      <c r="L5209" t="s">
        <v>6530</v>
      </c>
      <c r="M5209" t="s">
        <v>6529</v>
      </c>
      <c r="N5209" t="s">
        <v>6530</v>
      </c>
    </row>
    <row r="5210" spans="1:14" x14ac:dyDescent="0.25">
      <c r="A5210" s="3">
        <v>5207</v>
      </c>
      <c r="B5210" t="s">
        <v>3505</v>
      </c>
      <c r="C5210" t="s">
        <v>3506</v>
      </c>
      <c r="D5210" t="s">
        <v>3507</v>
      </c>
      <c r="E5210" t="s">
        <v>12</v>
      </c>
      <c r="F5210" t="s">
        <v>3508</v>
      </c>
      <c r="G5210" s="1">
        <v>44227</v>
      </c>
      <c r="H5210" s="1">
        <v>44228</v>
      </c>
      <c r="I5210" s="1">
        <v>44957</v>
      </c>
      <c r="J5210" s="966" t="s">
        <v>6529</v>
      </c>
      <c r="K5210" t="s">
        <v>6531</v>
      </c>
      <c r="L5210" t="s">
        <v>6530</v>
      </c>
      <c r="M5210" t="s">
        <v>6529</v>
      </c>
      <c r="N5210" t="s">
        <v>6530</v>
      </c>
    </row>
    <row r="5211" spans="1:14" x14ac:dyDescent="0.25">
      <c r="A5211" s="3">
        <v>5208</v>
      </c>
      <c r="B5211" t="s">
        <v>3505</v>
      </c>
      <c r="C5211" t="s">
        <v>3506</v>
      </c>
      <c r="D5211" t="s">
        <v>3507</v>
      </c>
      <c r="E5211" t="s">
        <v>12</v>
      </c>
      <c r="F5211" t="s">
        <v>3508</v>
      </c>
      <c r="G5211" s="1">
        <v>44227</v>
      </c>
      <c r="H5211" s="1">
        <v>44228</v>
      </c>
      <c r="I5211" s="1">
        <v>44957</v>
      </c>
      <c r="J5211" s="966" t="s">
        <v>6532</v>
      </c>
      <c r="K5211" t="s">
        <v>6534</v>
      </c>
      <c r="L5211" t="s">
        <v>6533</v>
      </c>
      <c r="M5211" t="s">
        <v>6532</v>
      </c>
      <c r="N5211" t="s">
        <v>6533</v>
      </c>
    </row>
    <row r="5212" spans="1:14" x14ac:dyDescent="0.25">
      <c r="A5212" s="3">
        <v>5209</v>
      </c>
      <c r="B5212" t="s">
        <v>3505</v>
      </c>
      <c r="C5212" t="s">
        <v>3506</v>
      </c>
      <c r="D5212" t="s">
        <v>3507</v>
      </c>
      <c r="E5212" t="s">
        <v>12</v>
      </c>
      <c r="F5212" t="s">
        <v>3508</v>
      </c>
      <c r="G5212" s="1">
        <v>44227</v>
      </c>
      <c r="H5212" s="1">
        <v>44228</v>
      </c>
      <c r="I5212" s="1">
        <v>44957</v>
      </c>
      <c r="J5212" s="966" t="s">
        <v>6532</v>
      </c>
      <c r="K5212" t="s">
        <v>6534</v>
      </c>
      <c r="L5212" t="s">
        <v>6533</v>
      </c>
      <c r="M5212" t="s">
        <v>6532</v>
      </c>
      <c r="N5212" t="s">
        <v>6533</v>
      </c>
    </row>
    <row r="5213" spans="1:14" x14ac:dyDescent="0.25">
      <c r="A5213" s="3">
        <v>5210</v>
      </c>
      <c r="B5213" t="s">
        <v>3505</v>
      </c>
      <c r="C5213" t="s">
        <v>3506</v>
      </c>
      <c r="D5213" t="s">
        <v>3507</v>
      </c>
      <c r="E5213" t="s">
        <v>12</v>
      </c>
      <c r="F5213" t="s">
        <v>3508</v>
      </c>
      <c r="G5213" s="1">
        <v>44227</v>
      </c>
      <c r="H5213" s="1">
        <v>44228</v>
      </c>
      <c r="I5213" s="1">
        <v>44957</v>
      </c>
      <c r="J5213" s="966" t="s">
        <v>6535</v>
      </c>
      <c r="K5213" t="s">
        <v>6537</v>
      </c>
      <c r="L5213" t="s">
        <v>6536</v>
      </c>
      <c r="M5213" t="s">
        <v>6535</v>
      </c>
      <c r="N5213" t="s">
        <v>6536</v>
      </c>
    </row>
    <row r="5214" spans="1:14" x14ac:dyDescent="0.25">
      <c r="A5214" s="3">
        <v>5211</v>
      </c>
      <c r="B5214" t="s">
        <v>3505</v>
      </c>
      <c r="C5214" t="s">
        <v>3506</v>
      </c>
      <c r="D5214" t="s">
        <v>3507</v>
      </c>
      <c r="E5214" t="s">
        <v>12</v>
      </c>
      <c r="F5214" t="s">
        <v>3508</v>
      </c>
      <c r="G5214" s="1">
        <v>44227</v>
      </c>
      <c r="H5214" s="1">
        <v>44228</v>
      </c>
      <c r="I5214" s="1">
        <v>44957</v>
      </c>
      <c r="J5214" s="966" t="s">
        <v>6535</v>
      </c>
      <c r="K5214" t="s">
        <v>6537</v>
      </c>
      <c r="L5214" t="s">
        <v>6536</v>
      </c>
      <c r="M5214" t="s">
        <v>6535</v>
      </c>
      <c r="N5214" t="s">
        <v>6536</v>
      </c>
    </row>
    <row r="5215" spans="1:14" x14ac:dyDescent="0.25">
      <c r="A5215" s="3">
        <v>5212</v>
      </c>
      <c r="B5215" t="s">
        <v>3521</v>
      </c>
      <c r="C5215" t="s">
        <v>3522</v>
      </c>
      <c r="D5215" t="s">
        <v>3523</v>
      </c>
      <c r="E5215" t="s">
        <v>12</v>
      </c>
      <c r="F5215" t="s">
        <v>3524</v>
      </c>
      <c r="G5215" s="1">
        <v>44293</v>
      </c>
      <c r="H5215" s="1">
        <v>44294</v>
      </c>
      <c r="I5215" s="1">
        <v>45023</v>
      </c>
      <c r="J5215" s="966" t="s">
        <v>6852</v>
      </c>
      <c r="K5215" t="s">
        <v>6854</v>
      </c>
      <c r="L5215" t="s">
        <v>6853</v>
      </c>
      <c r="M5215" t="s">
        <v>6852</v>
      </c>
      <c r="N5215" t="s">
        <v>6853</v>
      </c>
    </row>
    <row r="5216" spans="1:14" x14ac:dyDescent="0.25">
      <c r="A5216" s="3">
        <v>5213</v>
      </c>
      <c r="B5216" t="s">
        <v>3521</v>
      </c>
      <c r="C5216" t="s">
        <v>3522</v>
      </c>
      <c r="D5216" t="s">
        <v>3523</v>
      </c>
      <c r="E5216" t="s">
        <v>12</v>
      </c>
      <c r="F5216" t="s">
        <v>3524</v>
      </c>
      <c r="G5216" s="1">
        <v>44293</v>
      </c>
      <c r="H5216" s="1">
        <v>44294</v>
      </c>
      <c r="I5216" s="1">
        <v>45023</v>
      </c>
      <c r="J5216" s="966" t="s">
        <v>6852</v>
      </c>
      <c r="K5216" t="s">
        <v>6854</v>
      </c>
      <c r="L5216" t="s">
        <v>6853</v>
      </c>
      <c r="M5216" t="s">
        <v>6852</v>
      </c>
      <c r="N5216" t="s">
        <v>6853</v>
      </c>
    </row>
    <row r="5217" spans="1:14" x14ac:dyDescent="0.25">
      <c r="A5217" s="3">
        <v>5214</v>
      </c>
      <c r="B5217" t="s">
        <v>3533</v>
      </c>
      <c r="C5217" t="s">
        <v>3533</v>
      </c>
      <c r="D5217" t="s">
        <v>3504</v>
      </c>
      <c r="E5217" t="s">
        <v>3534</v>
      </c>
      <c r="F5217" t="s">
        <v>3534</v>
      </c>
      <c r="G5217" s="1">
        <v>44294</v>
      </c>
      <c r="H5217" s="1">
        <v>44294</v>
      </c>
      <c r="I5217" s="1">
        <v>44659</v>
      </c>
      <c r="J5217" s="966" t="s">
        <v>21015</v>
      </c>
      <c r="K5217" t="s">
        <v>21016</v>
      </c>
      <c r="L5217" t="s">
        <v>21017</v>
      </c>
      <c r="M5217" t="s">
        <v>21015</v>
      </c>
      <c r="N5217" t="s">
        <v>21017</v>
      </c>
    </row>
    <row r="5218" spans="1:14" x14ac:dyDescent="0.25">
      <c r="A5218" s="3">
        <v>5215</v>
      </c>
      <c r="B5218" t="s">
        <v>3533</v>
      </c>
      <c r="C5218" t="s">
        <v>3533</v>
      </c>
      <c r="D5218" t="s">
        <v>3504</v>
      </c>
      <c r="E5218" t="s">
        <v>3534</v>
      </c>
      <c r="F5218" t="s">
        <v>3534</v>
      </c>
      <c r="G5218" s="1">
        <v>44294</v>
      </c>
      <c r="H5218" s="1">
        <v>44294</v>
      </c>
      <c r="I5218" s="1">
        <v>44659</v>
      </c>
      <c r="J5218" s="966" t="s">
        <v>21072</v>
      </c>
      <c r="K5218" t="s">
        <v>21073</v>
      </c>
      <c r="L5218" t="s">
        <v>21074</v>
      </c>
      <c r="M5218" t="s">
        <v>21072</v>
      </c>
      <c r="N5218" t="s">
        <v>21074</v>
      </c>
    </row>
    <row r="5219" spans="1:14" x14ac:dyDescent="0.25">
      <c r="A5219" s="3">
        <v>5216</v>
      </c>
      <c r="B5219" t="s">
        <v>3530</v>
      </c>
      <c r="C5219" t="s">
        <v>3530</v>
      </c>
      <c r="D5219" t="s">
        <v>3531</v>
      </c>
      <c r="E5219" t="s">
        <v>3532</v>
      </c>
      <c r="F5219" t="s">
        <v>3532</v>
      </c>
      <c r="G5219" s="1">
        <v>44294</v>
      </c>
      <c r="H5219" s="1">
        <v>44294</v>
      </c>
      <c r="I5219" s="1">
        <v>44659</v>
      </c>
      <c r="J5219" s="966" t="s">
        <v>20796</v>
      </c>
      <c r="K5219" t="s">
        <v>20797</v>
      </c>
      <c r="L5219" t="s">
        <v>20798</v>
      </c>
      <c r="M5219" t="s">
        <v>20796</v>
      </c>
      <c r="N5219" t="s">
        <v>20798</v>
      </c>
    </row>
    <row r="5220" spans="1:14" x14ac:dyDescent="0.25">
      <c r="A5220" s="3">
        <v>5217</v>
      </c>
      <c r="B5220" t="s">
        <v>3530</v>
      </c>
      <c r="C5220" t="s">
        <v>3530</v>
      </c>
      <c r="D5220" t="s">
        <v>3531</v>
      </c>
      <c r="E5220" t="s">
        <v>3532</v>
      </c>
      <c r="F5220" t="s">
        <v>3532</v>
      </c>
      <c r="G5220" s="1">
        <v>44294</v>
      </c>
      <c r="H5220" s="1">
        <v>44294</v>
      </c>
      <c r="I5220" s="1">
        <v>44659</v>
      </c>
      <c r="J5220" s="966" t="s">
        <v>20814</v>
      </c>
      <c r="K5220" t="s">
        <v>20815</v>
      </c>
      <c r="L5220" t="s">
        <v>20816</v>
      </c>
      <c r="M5220" t="s">
        <v>20814</v>
      </c>
      <c r="N5220" t="s">
        <v>20816</v>
      </c>
    </row>
    <row r="5221" spans="1:14" x14ac:dyDescent="0.25">
      <c r="A5221" s="3">
        <v>5218</v>
      </c>
      <c r="B5221" t="s">
        <v>3530</v>
      </c>
      <c r="C5221" t="s">
        <v>3530</v>
      </c>
      <c r="D5221" t="s">
        <v>3531</v>
      </c>
      <c r="E5221" t="s">
        <v>3532</v>
      </c>
      <c r="F5221" t="s">
        <v>3532</v>
      </c>
      <c r="G5221" s="1">
        <v>44294</v>
      </c>
      <c r="H5221" s="1">
        <v>44294</v>
      </c>
      <c r="I5221" s="1">
        <v>44659</v>
      </c>
      <c r="J5221" s="966" t="s">
        <v>20940</v>
      </c>
      <c r="K5221" t="s">
        <v>20941</v>
      </c>
      <c r="L5221" t="s">
        <v>20942</v>
      </c>
      <c r="M5221" t="s">
        <v>20940</v>
      </c>
      <c r="N5221" t="s">
        <v>20942</v>
      </c>
    </row>
    <row r="5222" spans="1:14" x14ac:dyDescent="0.25">
      <c r="A5222" s="3">
        <v>5219</v>
      </c>
      <c r="B5222" t="s">
        <v>3530</v>
      </c>
      <c r="C5222" t="s">
        <v>3530</v>
      </c>
      <c r="D5222" t="s">
        <v>3531</v>
      </c>
      <c r="E5222" t="s">
        <v>3532</v>
      </c>
      <c r="F5222" t="s">
        <v>3532</v>
      </c>
      <c r="G5222" s="1">
        <v>44294</v>
      </c>
      <c r="H5222" s="1">
        <v>44294</v>
      </c>
      <c r="I5222" s="1">
        <v>44659</v>
      </c>
      <c r="J5222" s="966" t="s">
        <v>20949</v>
      </c>
      <c r="K5222" t="s">
        <v>20950</v>
      </c>
      <c r="L5222" t="s">
        <v>20951</v>
      </c>
      <c r="M5222" t="s">
        <v>20949</v>
      </c>
      <c r="N5222" t="s">
        <v>20951</v>
      </c>
    </row>
    <row r="5223" spans="1:14" x14ac:dyDescent="0.25">
      <c r="A5223" s="3">
        <v>5220</v>
      </c>
      <c r="B5223" t="s">
        <v>3530</v>
      </c>
      <c r="C5223" t="s">
        <v>3530</v>
      </c>
      <c r="D5223" t="s">
        <v>3531</v>
      </c>
      <c r="E5223" t="s">
        <v>3532</v>
      </c>
      <c r="F5223" t="s">
        <v>3532</v>
      </c>
      <c r="G5223" s="1">
        <v>44294</v>
      </c>
      <c r="H5223" s="1">
        <v>44294</v>
      </c>
      <c r="I5223" s="1">
        <v>44659</v>
      </c>
      <c r="J5223" s="966" t="s">
        <v>21709</v>
      </c>
      <c r="K5223" t="s">
        <v>21710</v>
      </c>
      <c r="L5223" t="s">
        <v>21711</v>
      </c>
      <c r="M5223" t="s">
        <v>21709</v>
      </c>
      <c r="N5223" t="s">
        <v>21711</v>
      </c>
    </row>
    <row r="5224" spans="1:14" x14ac:dyDescent="0.25">
      <c r="A5224" s="3">
        <v>5221</v>
      </c>
      <c r="B5224" t="s">
        <v>3492</v>
      </c>
      <c r="C5224" t="s">
        <v>3493</v>
      </c>
      <c r="D5224" t="s">
        <v>3494</v>
      </c>
      <c r="E5224" t="s">
        <v>12</v>
      </c>
      <c r="F5224" t="s">
        <v>3495</v>
      </c>
      <c r="G5224" s="1">
        <v>44295</v>
      </c>
      <c r="H5224" s="1">
        <v>44317</v>
      </c>
      <c r="I5224" s="1">
        <v>46142</v>
      </c>
      <c r="J5224" s="966" t="s">
        <v>11503</v>
      </c>
      <c r="K5224" t="s">
        <v>11505</v>
      </c>
      <c r="L5224" t="s">
        <v>11504</v>
      </c>
      <c r="M5224" t="s">
        <v>11503</v>
      </c>
      <c r="N5224" t="s">
        <v>11504</v>
      </c>
    </row>
    <row r="5225" spans="1:14" x14ac:dyDescent="0.25">
      <c r="A5225" s="3">
        <v>5222</v>
      </c>
      <c r="B5225" t="s">
        <v>3496</v>
      </c>
      <c r="C5225" t="s">
        <v>3497</v>
      </c>
      <c r="D5225" t="s">
        <v>3498</v>
      </c>
      <c r="E5225" t="s">
        <v>12</v>
      </c>
      <c r="F5225" t="s">
        <v>3525</v>
      </c>
      <c r="G5225" s="1">
        <v>44295</v>
      </c>
      <c r="H5225" s="1">
        <v>44307</v>
      </c>
      <c r="I5225" s="1">
        <v>44671</v>
      </c>
      <c r="J5225" s="966" t="s">
        <v>11527</v>
      </c>
      <c r="K5225" t="s">
        <v>11529</v>
      </c>
      <c r="L5225" t="s">
        <v>11528</v>
      </c>
      <c r="M5225" t="s">
        <v>11527</v>
      </c>
      <c r="N5225" t="s">
        <v>11528</v>
      </c>
    </row>
    <row r="5226" spans="1:14" x14ac:dyDescent="0.25">
      <c r="A5226" s="3">
        <v>5223</v>
      </c>
      <c r="B5226" t="s">
        <v>3496</v>
      </c>
      <c r="C5226" t="s">
        <v>3497</v>
      </c>
      <c r="D5226" t="s">
        <v>3498</v>
      </c>
      <c r="E5226" t="s">
        <v>12</v>
      </c>
      <c r="F5226" t="s">
        <v>3499</v>
      </c>
      <c r="G5226" s="1">
        <v>44295</v>
      </c>
      <c r="H5226" s="1">
        <v>44296</v>
      </c>
      <c r="I5226" s="1">
        <v>44660</v>
      </c>
      <c r="J5226" s="966" t="s">
        <v>11513</v>
      </c>
      <c r="K5226" t="s">
        <v>11515</v>
      </c>
      <c r="L5226" t="s">
        <v>11514</v>
      </c>
      <c r="M5226" t="s">
        <v>11513</v>
      </c>
      <c r="N5226" t="s">
        <v>11514</v>
      </c>
    </row>
    <row r="5227" spans="1:14" x14ac:dyDescent="0.25">
      <c r="A5227" s="3">
        <v>5224</v>
      </c>
      <c r="B5227" t="s">
        <v>3321</v>
      </c>
      <c r="C5227" t="s">
        <v>3322</v>
      </c>
      <c r="D5227" t="s">
        <v>3323</v>
      </c>
      <c r="E5227" t="s">
        <v>12</v>
      </c>
      <c r="F5227" t="s">
        <v>3324</v>
      </c>
      <c r="G5227" s="1">
        <v>44287</v>
      </c>
      <c r="H5227" s="1">
        <v>44317</v>
      </c>
      <c r="I5227" s="1">
        <v>44681</v>
      </c>
      <c r="J5227" s="966" t="s">
        <v>8936</v>
      </c>
      <c r="K5227" t="s">
        <v>8938</v>
      </c>
      <c r="L5227" t="s">
        <v>8937</v>
      </c>
      <c r="M5227" t="s">
        <v>8936</v>
      </c>
      <c r="N5227" t="s">
        <v>8937</v>
      </c>
    </row>
    <row r="5228" spans="1:14" x14ac:dyDescent="0.25">
      <c r="A5228" s="3">
        <v>5225</v>
      </c>
      <c r="B5228" t="s">
        <v>3321</v>
      </c>
      <c r="C5228" t="s">
        <v>3322</v>
      </c>
      <c r="D5228" t="s">
        <v>3323</v>
      </c>
      <c r="E5228" t="s">
        <v>12</v>
      </c>
      <c r="F5228" t="s">
        <v>3324</v>
      </c>
      <c r="G5228" s="1">
        <v>44287</v>
      </c>
      <c r="H5228" s="1">
        <v>44317</v>
      </c>
      <c r="I5228" s="1">
        <v>44681</v>
      </c>
      <c r="J5228" s="966" t="s">
        <v>8936</v>
      </c>
      <c r="K5228" t="s">
        <v>8938</v>
      </c>
      <c r="L5228" t="s">
        <v>8937</v>
      </c>
      <c r="M5228" t="s">
        <v>8936</v>
      </c>
      <c r="N5228" t="s">
        <v>8937</v>
      </c>
    </row>
    <row r="5229" spans="1:14" x14ac:dyDescent="0.25">
      <c r="A5229" s="3">
        <v>5226</v>
      </c>
      <c r="B5229" t="s">
        <v>3328</v>
      </c>
      <c r="C5229" t="s">
        <v>3329</v>
      </c>
      <c r="D5229" t="s">
        <v>3330</v>
      </c>
      <c r="E5229" t="s">
        <v>12</v>
      </c>
      <c r="F5229" t="s">
        <v>3331</v>
      </c>
      <c r="G5229" s="1">
        <v>44294</v>
      </c>
      <c r="H5229" s="1">
        <v>44306</v>
      </c>
      <c r="I5229" s="1">
        <v>45766</v>
      </c>
      <c r="J5229" s="966">
        <v>1545</v>
      </c>
      <c r="K5229" t="s">
        <v>9086</v>
      </c>
      <c r="L5229" t="s">
        <v>9085</v>
      </c>
      <c r="N5229" t="s">
        <v>9085</v>
      </c>
    </row>
    <row r="5230" spans="1:14" x14ac:dyDescent="0.25">
      <c r="A5230" s="3">
        <v>5227</v>
      </c>
      <c r="B5230" t="s">
        <v>3297</v>
      </c>
      <c r="C5230" t="s">
        <v>3298</v>
      </c>
      <c r="D5230" t="s">
        <v>3299</v>
      </c>
      <c r="E5230" t="s">
        <v>12</v>
      </c>
      <c r="F5230" t="s">
        <v>3300</v>
      </c>
      <c r="G5230" s="1">
        <v>44284</v>
      </c>
      <c r="H5230" s="1">
        <v>44303</v>
      </c>
      <c r="I5230" s="1">
        <v>45763</v>
      </c>
      <c r="J5230" s="966" t="s">
        <v>22518</v>
      </c>
      <c r="K5230" t="s">
        <v>22519</v>
      </c>
      <c r="L5230" t="s">
        <v>22520</v>
      </c>
      <c r="M5230" t="s">
        <v>22518</v>
      </c>
      <c r="N5230" t="s">
        <v>22520</v>
      </c>
    </row>
    <row r="5231" spans="1:14" x14ac:dyDescent="0.25">
      <c r="A5231" s="3">
        <v>5228</v>
      </c>
      <c r="B5231" t="s">
        <v>3297</v>
      </c>
      <c r="C5231" t="s">
        <v>3298</v>
      </c>
      <c r="D5231" t="s">
        <v>3299</v>
      </c>
      <c r="E5231" t="s">
        <v>12</v>
      </c>
      <c r="F5231" t="s">
        <v>3300</v>
      </c>
      <c r="G5231" s="1">
        <v>44284</v>
      </c>
      <c r="H5231" s="1">
        <v>44303</v>
      </c>
      <c r="I5231" s="1">
        <v>45763</v>
      </c>
      <c r="J5231" s="966" t="s">
        <v>22521</v>
      </c>
      <c r="K5231" t="s">
        <v>22522</v>
      </c>
      <c r="L5231" t="s">
        <v>22523</v>
      </c>
      <c r="M5231" t="s">
        <v>22521</v>
      </c>
      <c r="N5231" t="s">
        <v>22523</v>
      </c>
    </row>
    <row r="5232" spans="1:14" x14ac:dyDescent="0.25">
      <c r="A5232" s="3">
        <v>5229</v>
      </c>
      <c r="B5232" t="s">
        <v>3297</v>
      </c>
      <c r="C5232" t="s">
        <v>3298</v>
      </c>
      <c r="D5232" t="s">
        <v>3299</v>
      </c>
      <c r="E5232" t="s">
        <v>12</v>
      </c>
      <c r="F5232" t="s">
        <v>3300</v>
      </c>
      <c r="G5232" s="1">
        <v>44284</v>
      </c>
      <c r="H5232" s="1">
        <v>44303</v>
      </c>
      <c r="I5232" s="1">
        <v>45763</v>
      </c>
      <c r="J5232" s="966" t="s">
        <v>22524</v>
      </c>
      <c r="K5232" t="s">
        <v>22525</v>
      </c>
      <c r="L5232" t="s">
        <v>22526</v>
      </c>
      <c r="M5232" t="s">
        <v>22524</v>
      </c>
      <c r="N5232" t="s">
        <v>22526</v>
      </c>
    </row>
    <row r="5233" spans="1:14" x14ac:dyDescent="0.25">
      <c r="A5233" s="3">
        <v>5230</v>
      </c>
      <c r="B5233" t="s">
        <v>3297</v>
      </c>
      <c r="C5233" t="s">
        <v>3298</v>
      </c>
      <c r="D5233" t="s">
        <v>3299</v>
      </c>
      <c r="E5233" t="s">
        <v>12</v>
      </c>
      <c r="F5233" t="s">
        <v>3300</v>
      </c>
      <c r="G5233" s="1">
        <v>44284</v>
      </c>
      <c r="H5233" s="1">
        <v>44303</v>
      </c>
      <c r="I5233" s="1">
        <v>45763</v>
      </c>
      <c r="J5233" s="966" t="s">
        <v>22527</v>
      </c>
      <c r="K5233" t="s">
        <v>22528</v>
      </c>
      <c r="L5233" t="s">
        <v>22529</v>
      </c>
      <c r="M5233" t="s">
        <v>22527</v>
      </c>
      <c r="N5233" t="s">
        <v>22529</v>
      </c>
    </row>
    <row r="5234" spans="1:14" x14ac:dyDescent="0.25">
      <c r="A5234" s="3">
        <v>5231</v>
      </c>
      <c r="B5234" t="s">
        <v>3297</v>
      </c>
      <c r="C5234" t="s">
        <v>3298</v>
      </c>
      <c r="D5234" t="s">
        <v>3299</v>
      </c>
      <c r="E5234" t="s">
        <v>12</v>
      </c>
      <c r="F5234" t="s">
        <v>3300</v>
      </c>
      <c r="G5234" s="1">
        <v>44284</v>
      </c>
      <c r="H5234" s="1">
        <v>44303</v>
      </c>
      <c r="I5234" s="1">
        <v>45763</v>
      </c>
      <c r="J5234" s="966" t="s">
        <v>22530</v>
      </c>
      <c r="K5234" t="s">
        <v>22531</v>
      </c>
      <c r="L5234" t="s">
        <v>22532</v>
      </c>
      <c r="M5234" t="s">
        <v>22530</v>
      </c>
      <c r="N5234" t="s">
        <v>22532</v>
      </c>
    </row>
    <row r="5235" spans="1:14" x14ac:dyDescent="0.25">
      <c r="A5235" s="3">
        <v>5232</v>
      </c>
      <c r="B5235" t="s">
        <v>3297</v>
      </c>
      <c r="C5235" t="s">
        <v>3298</v>
      </c>
      <c r="D5235" t="s">
        <v>3299</v>
      </c>
      <c r="E5235" t="s">
        <v>12</v>
      </c>
      <c r="F5235" t="s">
        <v>3300</v>
      </c>
      <c r="G5235" s="1">
        <v>44284</v>
      </c>
      <c r="H5235" s="1">
        <v>44303</v>
      </c>
      <c r="I5235" s="1">
        <v>45763</v>
      </c>
      <c r="J5235" s="966" t="s">
        <v>22533</v>
      </c>
      <c r="K5235" t="s">
        <v>22534</v>
      </c>
      <c r="L5235" t="s">
        <v>22535</v>
      </c>
      <c r="M5235" t="s">
        <v>22533</v>
      </c>
      <c r="N5235" t="s">
        <v>22535</v>
      </c>
    </row>
    <row r="5236" spans="1:14" x14ac:dyDescent="0.25">
      <c r="A5236" s="3">
        <v>5233</v>
      </c>
      <c r="B5236" t="s">
        <v>3530</v>
      </c>
      <c r="C5236" t="s">
        <v>3530</v>
      </c>
      <c r="D5236" t="s">
        <v>3531</v>
      </c>
      <c r="E5236" t="s">
        <v>3532</v>
      </c>
      <c r="F5236" t="s">
        <v>3532</v>
      </c>
      <c r="G5236" s="1">
        <v>44294</v>
      </c>
      <c r="H5236" s="1">
        <v>44294</v>
      </c>
      <c r="I5236" s="1">
        <v>44659</v>
      </c>
      <c r="J5236" s="966" t="s">
        <v>22536</v>
      </c>
      <c r="K5236" t="s">
        <v>22537</v>
      </c>
      <c r="L5236" t="s">
        <v>22538</v>
      </c>
      <c r="M5236" t="s">
        <v>22536</v>
      </c>
      <c r="N5236" t="s">
        <v>22538</v>
      </c>
    </row>
    <row r="5237" spans="1:14" x14ac:dyDescent="0.25">
      <c r="A5237" s="3">
        <v>5234</v>
      </c>
      <c r="B5237" t="s">
        <v>3076</v>
      </c>
      <c r="C5237" t="s">
        <v>3077</v>
      </c>
      <c r="D5237" t="s">
        <v>3078</v>
      </c>
      <c r="E5237" t="s">
        <v>12</v>
      </c>
      <c r="F5237" t="s">
        <v>3079</v>
      </c>
      <c r="G5237" s="1">
        <v>44312</v>
      </c>
      <c r="H5237" s="1">
        <v>44314</v>
      </c>
      <c r="I5237" s="1">
        <v>45774</v>
      </c>
      <c r="J5237" s="966" t="s">
        <v>22539</v>
      </c>
      <c r="K5237" t="s">
        <v>22540</v>
      </c>
      <c r="L5237" t="s">
        <v>22541</v>
      </c>
      <c r="M5237" t="s">
        <v>22539</v>
      </c>
      <c r="N5237" t="s">
        <v>22541</v>
      </c>
    </row>
    <row r="5238" spans="1:14" x14ac:dyDescent="0.25">
      <c r="A5238" s="3">
        <v>5235</v>
      </c>
      <c r="B5238" t="s">
        <v>3076</v>
      </c>
      <c r="C5238" t="s">
        <v>3077</v>
      </c>
      <c r="D5238" t="s">
        <v>3078</v>
      </c>
      <c r="E5238" t="s">
        <v>12</v>
      </c>
      <c r="F5238" t="s">
        <v>3079</v>
      </c>
      <c r="G5238" s="1">
        <v>44312</v>
      </c>
      <c r="H5238" s="1">
        <v>44314</v>
      </c>
      <c r="I5238" s="1">
        <v>45774</v>
      </c>
      <c r="J5238" s="966" t="s">
        <v>22542</v>
      </c>
      <c r="K5238" t="s">
        <v>22543</v>
      </c>
      <c r="L5238" t="s">
        <v>22544</v>
      </c>
      <c r="M5238" t="s">
        <v>22542</v>
      </c>
      <c r="N5238" t="s">
        <v>22544</v>
      </c>
    </row>
    <row r="5239" spans="1:14" x14ac:dyDescent="0.25">
      <c r="A5239" s="3">
        <v>5236</v>
      </c>
      <c r="B5239" t="s">
        <v>3427</v>
      </c>
      <c r="C5239" t="s">
        <v>3428</v>
      </c>
      <c r="D5239" t="s">
        <v>3429</v>
      </c>
      <c r="E5239" t="s">
        <v>12</v>
      </c>
      <c r="F5239" t="s">
        <v>3269</v>
      </c>
      <c r="G5239" s="1">
        <v>44285</v>
      </c>
      <c r="H5239" s="1">
        <v>44317</v>
      </c>
      <c r="I5239" s="1">
        <v>45412</v>
      </c>
      <c r="J5239" s="966" t="s">
        <v>11325</v>
      </c>
      <c r="K5239" t="s">
        <v>11327</v>
      </c>
      <c r="L5239" t="s">
        <v>11326</v>
      </c>
      <c r="M5239" t="s">
        <v>11325</v>
      </c>
      <c r="N5239" t="s">
        <v>11326</v>
      </c>
    </row>
    <row r="5240" spans="1:14" x14ac:dyDescent="0.25">
      <c r="A5240" s="3">
        <v>5237</v>
      </c>
      <c r="B5240" t="s">
        <v>3427</v>
      </c>
      <c r="C5240" t="s">
        <v>3428</v>
      </c>
      <c r="D5240" t="s">
        <v>3429</v>
      </c>
      <c r="E5240" t="s">
        <v>12</v>
      </c>
      <c r="F5240" t="s">
        <v>3269</v>
      </c>
      <c r="G5240" s="1">
        <v>44285</v>
      </c>
      <c r="H5240" s="1">
        <v>44317</v>
      </c>
      <c r="I5240" s="1">
        <v>45412</v>
      </c>
      <c r="J5240" s="966" t="s">
        <v>11331</v>
      </c>
      <c r="K5240" t="s">
        <v>11333</v>
      </c>
      <c r="L5240" t="s">
        <v>11332</v>
      </c>
      <c r="M5240" t="s">
        <v>11331</v>
      </c>
      <c r="N5240" t="s">
        <v>11332</v>
      </c>
    </row>
    <row r="5241" spans="1:14" x14ac:dyDescent="0.25">
      <c r="A5241" s="3">
        <v>5238</v>
      </c>
      <c r="B5241" t="s">
        <v>3427</v>
      </c>
      <c r="C5241" t="s">
        <v>3428</v>
      </c>
      <c r="D5241" t="s">
        <v>3429</v>
      </c>
      <c r="E5241" t="s">
        <v>12</v>
      </c>
      <c r="F5241" t="s">
        <v>3269</v>
      </c>
      <c r="G5241" s="1">
        <v>44285</v>
      </c>
      <c r="H5241" s="1">
        <v>44317</v>
      </c>
      <c r="I5241" s="1">
        <v>45412</v>
      </c>
      <c r="J5241" s="966" t="s">
        <v>11337</v>
      </c>
      <c r="K5241" t="s">
        <v>11339</v>
      </c>
      <c r="L5241" t="s">
        <v>11338</v>
      </c>
      <c r="M5241" t="s">
        <v>11337</v>
      </c>
      <c r="N5241" t="s">
        <v>11338</v>
      </c>
    </row>
    <row r="5242" spans="1:14" x14ac:dyDescent="0.25">
      <c r="A5242" s="3">
        <v>5239</v>
      </c>
      <c r="B5242" t="s">
        <v>3565</v>
      </c>
      <c r="C5242" t="s">
        <v>3566</v>
      </c>
      <c r="D5242" t="s">
        <v>3567</v>
      </c>
      <c r="E5242" t="s">
        <v>12</v>
      </c>
      <c r="F5242" t="s">
        <v>3568</v>
      </c>
      <c r="G5242" s="1">
        <v>44313</v>
      </c>
      <c r="H5242" s="1">
        <v>44317</v>
      </c>
      <c r="I5242" s="1">
        <v>45412</v>
      </c>
      <c r="J5242" s="966" t="s">
        <v>11592</v>
      </c>
      <c r="K5242" t="s">
        <v>11594</v>
      </c>
      <c r="L5242" t="s">
        <v>11593</v>
      </c>
      <c r="M5242" t="s">
        <v>11592</v>
      </c>
      <c r="N5242" t="s">
        <v>11593</v>
      </c>
    </row>
    <row r="5243" spans="1:14" x14ac:dyDescent="0.25">
      <c r="A5243" s="3">
        <v>5240</v>
      </c>
      <c r="B5243" t="s">
        <v>3565</v>
      </c>
      <c r="C5243" t="s">
        <v>3566</v>
      </c>
      <c r="D5243" t="s">
        <v>3567</v>
      </c>
      <c r="E5243" t="s">
        <v>12</v>
      </c>
      <c r="F5243" t="s">
        <v>3568</v>
      </c>
      <c r="G5243" s="1">
        <v>44313</v>
      </c>
      <c r="H5243" s="1">
        <v>44317</v>
      </c>
      <c r="I5243" s="1">
        <v>45412</v>
      </c>
      <c r="J5243" s="966" t="s">
        <v>11601</v>
      </c>
      <c r="K5243" t="s">
        <v>11603</v>
      </c>
      <c r="L5243" t="s">
        <v>11602</v>
      </c>
      <c r="M5243" t="s">
        <v>11601</v>
      </c>
      <c r="N5243" t="s">
        <v>11602</v>
      </c>
    </row>
    <row r="5244" spans="1:14" x14ac:dyDescent="0.25">
      <c r="A5244" s="3">
        <v>5241</v>
      </c>
      <c r="B5244" t="s">
        <v>3584</v>
      </c>
      <c r="C5244" t="s">
        <v>3585</v>
      </c>
      <c r="D5244" t="s">
        <v>3586</v>
      </c>
      <c r="E5244" t="s">
        <v>12</v>
      </c>
      <c r="F5244" t="s">
        <v>3587</v>
      </c>
      <c r="G5244" s="1">
        <v>44319</v>
      </c>
      <c r="H5244" s="1">
        <v>44324</v>
      </c>
      <c r="I5244" s="1">
        <v>45053</v>
      </c>
      <c r="J5244" s="966" t="s">
        <v>22545</v>
      </c>
      <c r="K5244" t="s">
        <v>22546</v>
      </c>
      <c r="L5244" t="s">
        <v>22547</v>
      </c>
      <c r="M5244" t="s">
        <v>22545</v>
      </c>
      <c r="N5244" t="s">
        <v>22547</v>
      </c>
    </row>
    <row r="5245" spans="1:14" x14ac:dyDescent="0.25">
      <c r="A5245" s="3">
        <v>5242</v>
      </c>
      <c r="B5245" t="s">
        <v>3584</v>
      </c>
      <c r="C5245" t="s">
        <v>3585</v>
      </c>
      <c r="D5245" t="s">
        <v>3586</v>
      </c>
      <c r="E5245" t="s">
        <v>12</v>
      </c>
      <c r="F5245" t="s">
        <v>3587</v>
      </c>
      <c r="G5245" s="1">
        <v>44319</v>
      </c>
      <c r="H5245" s="1">
        <v>44324</v>
      </c>
      <c r="I5245" s="1">
        <v>45053</v>
      </c>
      <c r="J5245" s="966" t="s">
        <v>22545</v>
      </c>
      <c r="K5245" t="s">
        <v>22546</v>
      </c>
      <c r="L5245" t="s">
        <v>22547</v>
      </c>
      <c r="M5245" t="s">
        <v>22545</v>
      </c>
      <c r="N5245" t="s">
        <v>22547</v>
      </c>
    </row>
    <row r="5246" spans="1:14" x14ac:dyDescent="0.25">
      <c r="A5246" s="3">
        <v>5243</v>
      </c>
      <c r="B5246" t="s">
        <v>3584</v>
      </c>
      <c r="C5246" t="s">
        <v>3585</v>
      </c>
      <c r="D5246" t="s">
        <v>3586</v>
      </c>
      <c r="E5246" t="s">
        <v>12</v>
      </c>
      <c r="F5246" t="s">
        <v>3587</v>
      </c>
      <c r="G5246" s="1">
        <v>44319</v>
      </c>
      <c r="H5246" s="1">
        <v>44324</v>
      </c>
      <c r="I5246" s="1">
        <v>45053</v>
      </c>
      <c r="J5246" s="966" t="s">
        <v>22548</v>
      </c>
      <c r="K5246" t="s">
        <v>22549</v>
      </c>
      <c r="L5246" t="s">
        <v>22550</v>
      </c>
      <c r="M5246" t="s">
        <v>22548</v>
      </c>
      <c r="N5246" t="s">
        <v>22550</v>
      </c>
    </row>
    <row r="5247" spans="1:14" x14ac:dyDescent="0.25">
      <c r="A5247" s="3">
        <v>5244</v>
      </c>
      <c r="B5247" t="s">
        <v>3584</v>
      </c>
      <c r="C5247" t="s">
        <v>3585</v>
      </c>
      <c r="D5247" t="s">
        <v>3586</v>
      </c>
      <c r="E5247" t="s">
        <v>12</v>
      </c>
      <c r="F5247" t="s">
        <v>3587</v>
      </c>
      <c r="G5247" s="1">
        <v>44319</v>
      </c>
      <c r="H5247" s="1">
        <v>44324</v>
      </c>
      <c r="I5247" s="1">
        <v>45053</v>
      </c>
      <c r="J5247" s="966" t="s">
        <v>22548</v>
      </c>
      <c r="K5247" t="s">
        <v>22549</v>
      </c>
      <c r="L5247" t="s">
        <v>22550</v>
      </c>
      <c r="M5247" t="s">
        <v>22548</v>
      </c>
      <c r="N5247" t="s">
        <v>22550</v>
      </c>
    </row>
    <row r="5248" spans="1:14" x14ac:dyDescent="0.25">
      <c r="A5248" s="3">
        <v>5245</v>
      </c>
      <c r="B5248" t="s">
        <v>3584</v>
      </c>
      <c r="C5248" t="s">
        <v>3585</v>
      </c>
      <c r="D5248" t="s">
        <v>3586</v>
      </c>
      <c r="E5248" t="s">
        <v>12</v>
      </c>
      <c r="F5248" t="s">
        <v>3587</v>
      </c>
      <c r="G5248" s="1">
        <v>44319</v>
      </c>
      <c r="H5248" s="1">
        <v>44324</v>
      </c>
      <c r="I5248" s="1">
        <v>45053</v>
      </c>
      <c r="J5248" s="966" t="s">
        <v>22551</v>
      </c>
      <c r="K5248" t="s">
        <v>22552</v>
      </c>
      <c r="L5248" t="s">
        <v>22553</v>
      </c>
      <c r="M5248" t="s">
        <v>22551</v>
      </c>
      <c r="N5248" t="s">
        <v>22553</v>
      </c>
    </row>
    <row r="5249" spans="1:14" x14ac:dyDescent="0.25">
      <c r="A5249" s="3">
        <v>5246</v>
      </c>
      <c r="B5249" t="s">
        <v>3584</v>
      </c>
      <c r="C5249" t="s">
        <v>3585</v>
      </c>
      <c r="D5249" t="s">
        <v>3586</v>
      </c>
      <c r="E5249" t="s">
        <v>12</v>
      </c>
      <c r="F5249" t="s">
        <v>3587</v>
      </c>
      <c r="G5249" s="1">
        <v>44319</v>
      </c>
      <c r="H5249" s="1">
        <v>44324</v>
      </c>
      <c r="I5249" s="1">
        <v>45053</v>
      </c>
      <c r="J5249" s="966" t="s">
        <v>22551</v>
      </c>
      <c r="K5249" t="s">
        <v>22552</v>
      </c>
      <c r="L5249" t="s">
        <v>22553</v>
      </c>
      <c r="M5249" t="s">
        <v>22551</v>
      </c>
      <c r="N5249" t="s">
        <v>22553</v>
      </c>
    </row>
    <row r="5250" spans="1:14" x14ac:dyDescent="0.25">
      <c r="A5250" s="3">
        <v>5247</v>
      </c>
      <c r="B5250" t="s">
        <v>3584</v>
      </c>
      <c r="C5250" t="s">
        <v>3585</v>
      </c>
      <c r="D5250" t="s">
        <v>3586</v>
      </c>
      <c r="E5250" t="s">
        <v>12</v>
      </c>
      <c r="F5250" t="s">
        <v>3587</v>
      </c>
      <c r="G5250" s="1">
        <v>44319</v>
      </c>
      <c r="H5250" s="1">
        <v>44324</v>
      </c>
      <c r="I5250" s="1">
        <v>45053</v>
      </c>
      <c r="J5250" s="966" t="s">
        <v>22554</v>
      </c>
      <c r="K5250" t="s">
        <v>22555</v>
      </c>
      <c r="L5250" t="s">
        <v>22556</v>
      </c>
      <c r="M5250" t="s">
        <v>22554</v>
      </c>
      <c r="N5250" t="s">
        <v>22556</v>
      </c>
    </row>
    <row r="5251" spans="1:14" x14ac:dyDescent="0.25">
      <c r="A5251" s="3">
        <v>5248</v>
      </c>
      <c r="B5251" t="s">
        <v>3584</v>
      </c>
      <c r="C5251" t="s">
        <v>3585</v>
      </c>
      <c r="D5251" t="s">
        <v>3586</v>
      </c>
      <c r="E5251" t="s">
        <v>12</v>
      </c>
      <c r="F5251" t="s">
        <v>3587</v>
      </c>
      <c r="G5251" s="1">
        <v>44319</v>
      </c>
      <c r="H5251" s="1">
        <v>44324</v>
      </c>
      <c r="I5251" s="1">
        <v>45053</v>
      </c>
      <c r="J5251" s="966" t="s">
        <v>22554</v>
      </c>
      <c r="K5251" t="s">
        <v>22555</v>
      </c>
      <c r="L5251" t="s">
        <v>22556</v>
      </c>
      <c r="M5251" t="s">
        <v>22554</v>
      </c>
      <c r="N5251" t="s">
        <v>22556</v>
      </c>
    </row>
    <row r="5252" spans="1:14" x14ac:dyDescent="0.25">
      <c r="A5252" s="3">
        <v>5249</v>
      </c>
      <c r="B5252" t="s">
        <v>3584</v>
      </c>
      <c r="C5252" t="s">
        <v>3585</v>
      </c>
      <c r="D5252" t="s">
        <v>3586</v>
      </c>
      <c r="E5252" t="s">
        <v>12</v>
      </c>
      <c r="F5252" t="s">
        <v>3587</v>
      </c>
      <c r="G5252" s="1">
        <v>44319</v>
      </c>
      <c r="H5252" s="1">
        <v>44324</v>
      </c>
      <c r="I5252" s="1">
        <v>45053</v>
      </c>
      <c r="J5252" s="966" t="s">
        <v>22557</v>
      </c>
      <c r="K5252" t="s">
        <v>22558</v>
      </c>
      <c r="L5252" t="s">
        <v>22559</v>
      </c>
      <c r="M5252" t="s">
        <v>22557</v>
      </c>
      <c r="N5252" t="s">
        <v>22559</v>
      </c>
    </row>
    <row r="5253" spans="1:14" x14ac:dyDescent="0.25">
      <c r="A5253" s="3">
        <v>5250</v>
      </c>
      <c r="B5253" t="s">
        <v>3584</v>
      </c>
      <c r="C5253" t="s">
        <v>3585</v>
      </c>
      <c r="D5253" t="s">
        <v>3586</v>
      </c>
      <c r="E5253" t="s">
        <v>12</v>
      </c>
      <c r="F5253" t="s">
        <v>3587</v>
      </c>
      <c r="G5253" s="1">
        <v>44319</v>
      </c>
      <c r="H5253" s="1">
        <v>44324</v>
      </c>
      <c r="I5253" s="1">
        <v>45053</v>
      </c>
      <c r="J5253" s="966" t="s">
        <v>22557</v>
      </c>
      <c r="K5253" t="s">
        <v>22558</v>
      </c>
      <c r="L5253" t="s">
        <v>22559</v>
      </c>
      <c r="M5253" t="s">
        <v>22560</v>
      </c>
      <c r="N5253" t="s">
        <v>22559</v>
      </c>
    </row>
    <row r="5254" spans="1:14" x14ac:dyDescent="0.25">
      <c r="A5254" s="3">
        <v>5251</v>
      </c>
      <c r="B5254" t="s">
        <v>3584</v>
      </c>
      <c r="C5254" t="s">
        <v>3585</v>
      </c>
      <c r="D5254" t="s">
        <v>3586</v>
      </c>
      <c r="E5254" t="s">
        <v>12</v>
      </c>
      <c r="F5254" t="s">
        <v>3587</v>
      </c>
      <c r="G5254" s="1">
        <v>44319</v>
      </c>
      <c r="H5254" s="1">
        <v>44324</v>
      </c>
      <c r="I5254" s="1">
        <v>45053</v>
      </c>
      <c r="J5254" s="966" t="s">
        <v>22561</v>
      </c>
      <c r="K5254" t="s">
        <v>22562</v>
      </c>
      <c r="L5254" t="s">
        <v>22563</v>
      </c>
      <c r="M5254" t="s">
        <v>22561</v>
      </c>
      <c r="N5254" t="s">
        <v>22563</v>
      </c>
    </row>
    <row r="5255" spans="1:14" x14ac:dyDescent="0.25">
      <c r="A5255" s="3">
        <v>5252</v>
      </c>
      <c r="B5255" t="s">
        <v>3584</v>
      </c>
      <c r="C5255" t="s">
        <v>3585</v>
      </c>
      <c r="D5255" t="s">
        <v>3586</v>
      </c>
      <c r="E5255" t="s">
        <v>12</v>
      </c>
      <c r="F5255" t="s">
        <v>3587</v>
      </c>
      <c r="G5255" s="1">
        <v>44319</v>
      </c>
      <c r="H5255" s="1">
        <v>44324</v>
      </c>
      <c r="I5255" s="1">
        <v>45053</v>
      </c>
      <c r="J5255" s="966" t="s">
        <v>22561</v>
      </c>
      <c r="K5255" t="s">
        <v>22562</v>
      </c>
      <c r="L5255" t="s">
        <v>22563</v>
      </c>
      <c r="M5255" t="s">
        <v>22561</v>
      </c>
      <c r="N5255" t="s">
        <v>22563</v>
      </c>
    </row>
    <row r="5256" spans="1:14" x14ac:dyDescent="0.25">
      <c r="A5256" s="3">
        <v>5253</v>
      </c>
      <c r="B5256" t="s">
        <v>3584</v>
      </c>
      <c r="C5256" t="s">
        <v>3585</v>
      </c>
      <c r="D5256" t="s">
        <v>3586</v>
      </c>
      <c r="E5256" t="s">
        <v>12</v>
      </c>
      <c r="F5256" t="s">
        <v>3587</v>
      </c>
      <c r="G5256" s="1">
        <v>44319</v>
      </c>
      <c r="H5256" s="1">
        <v>44324</v>
      </c>
      <c r="I5256" s="1">
        <v>45053</v>
      </c>
      <c r="J5256" s="966" t="s">
        <v>22564</v>
      </c>
      <c r="K5256" t="s">
        <v>22565</v>
      </c>
      <c r="L5256" t="s">
        <v>22566</v>
      </c>
      <c r="M5256" t="s">
        <v>22564</v>
      </c>
      <c r="N5256" t="s">
        <v>22566</v>
      </c>
    </row>
    <row r="5257" spans="1:14" x14ac:dyDescent="0.25">
      <c r="A5257" s="3">
        <v>5254</v>
      </c>
      <c r="B5257" t="s">
        <v>3584</v>
      </c>
      <c r="C5257" t="s">
        <v>3585</v>
      </c>
      <c r="D5257" t="s">
        <v>3586</v>
      </c>
      <c r="E5257" t="s">
        <v>12</v>
      </c>
      <c r="F5257" t="s">
        <v>3587</v>
      </c>
      <c r="G5257" s="1">
        <v>44319</v>
      </c>
      <c r="H5257" s="1">
        <v>44324</v>
      </c>
      <c r="I5257" s="1">
        <v>45053</v>
      </c>
      <c r="J5257" s="966" t="s">
        <v>22564</v>
      </c>
      <c r="K5257" t="s">
        <v>22565</v>
      </c>
      <c r="L5257" t="s">
        <v>22566</v>
      </c>
      <c r="M5257" t="s">
        <v>22564</v>
      </c>
      <c r="N5257" t="s">
        <v>22566</v>
      </c>
    </row>
    <row r="5258" spans="1:14" x14ac:dyDescent="0.25">
      <c r="A5258" s="3">
        <v>5255</v>
      </c>
      <c r="B5258" t="s">
        <v>3584</v>
      </c>
      <c r="C5258" t="s">
        <v>3585</v>
      </c>
      <c r="D5258" t="s">
        <v>3586</v>
      </c>
      <c r="E5258" t="s">
        <v>12</v>
      </c>
      <c r="F5258" t="s">
        <v>3587</v>
      </c>
      <c r="G5258" s="1">
        <v>44319</v>
      </c>
      <c r="H5258" s="1">
        <v>44324</v>
      </c>
      <c r="I5258" s="1">
        <v>45053</v>
      </c>
      <c r="J5258" s="966" t="s">
        <v>22567</v>
      </c>
      <c r="K5258" t="s">
        <v>22568</v>
      </c>
      <c r="L5258" t="s">
        <v>22569</v>
      </c>
      <c r="M5258" t="s">
        <v>22567</v>
      </c>
      <c r="N5258" t="s">
        <v>22569</v>
      </c>
    </row>
    <row r="5259" spans="1:14" x14ac:dyDescent="0.25">
      <c r="A5259" s="3">
        <v>5256</v>
      </c>
      <c r="B5259" t="s">
        <v>3584</v>
      </c>
      <c r="C5259" t="s">
        <v>3585</v>
      </c>
      <c r="D5259" t="s">
        <v>3586</v>
      </c>
      <c r="E5259" t="s">
        <v>12</v>
      </c>
      <c r="F5259" t="s">
        <v>3587</v>
      </c>
      <c r="G5259" s="1">
        <v>44319</v>
      </c>
      <c r="H5259" s="1">
        <v>44324</v>
      </c>
      <c r="I5259" s="1">
        <v>45053</v>
      </c>
      <c r="J5259" s="966" t="s">
        <v>22567</v>
      </c>
      <c r="K5259" t="s">
        <v>22568</v>
      </c>
      <c r="L5259" t="s">
        <v>22569</v>
      </c>
      <c r="M5259" t="s">
        <v>22567</v>
      </c>
      <c r="N5259" t="s">
        <v>22569</v>
      </c>
    </row>
    <row r="5260" spans="1:14" x14ac:dyDescent="0.25">
      <c r="A5260" s="3">
        <v>5257</v>
      </c>
      <c r="B5260" t="s">
        <v>3584</v>
      </c>
      <c r="C5260" t="s">
        <v>3585</v>
      </c>
      <c r="D5260" t="s">
        <v>3586</v>
      </c>
      <c r="E5260" t="s">
        <v>12</v>
      </c>
      <c r="F5260" t="s">
        <v>3587</v>
      </c>
      <c r="G5260" s="1">
        <v>44319</v>
      </c>
      <c r="H5260" s="1">
        <v>44324</v>
      </c>
      <c r="I5260" s="1">
        <v>45053</v>
      </c>
      <c r="J5260" s="966" t="s">
        <v>22570</v>
      </c>
      <c r="K5260" t="s">
        <v>22571</v>
      </c>
      <c r="L5260" t="s">
        <v>22572</v>
      </c>
      <c r="M5260" t="s">
        <v>22570</v>
      </c>
      <c r="N5260" t="s">
        <v>22572</v>
      </c>
    </row>
    <row r="5261" spans="1:14" x14ac:dyDescent="0.25">
      <c r="A5261" s="3">
        <v>5258</v>
      </c>
      <c r="B5261" t="s">
        <v>3584</v>
      </c>
      <c r="C5261" t="s">
        <v>3585</v>
      </c>
      <c r="D5261" t="s">
        <v>3586</v>
      </c>
      <c r="E5261" t="s">
        <v>12</v>
      </c>
      <c r="F5261" t="s">
        <v>3587</v>
      </c>
      <c r="G5261" s="1">
        <v>44319</v>
      </c>
      <c r="H5261" s="1">
        <v>44324</v>
      </c>
      <c r="I5261" s="1">
        <v>45053</v>
      </c>
      <c r="J5261" s="966" t="s">
        <v>22570</v>
      </c>
      <c r="K5261" t="s">
        <v>22571</v>
      </c>
      <c r="L5261" t="s">
        <v>22572</v>
      </c>
      <c r="M5261" t="s">
        <v>22570</v>
      </c>
      <c r="N5261" t="s">
        <v>22572</v>
      </c>
    </row>
    <row r="5262" spans="1:14" x14ac:dyDescent="0.25">
      <c r="A5262" s="3">
        <v>5259</v>
      </c>
      <c r="B5262" t="s">
        <v>3584</v>
      </c>
      <c r="C5262" t="s">
        <v>3585</v>
      </c>
      <c r="D5262" t="s">
        <v>3586</v>
      </c>
      <c r="E5262" t="s">
        <v>12</v>
      </c>
      <c r="F5262" t="s">
        <v>3587</v>
      </c>
      <c r="G5262" s="1">
        <v>44319</v>
      </c>
      <c r="H5262" s="1">
        <v>44324</v>
      </c>
      <c r="I5262" s="1">
        <v>45053</v>
      </c>
      <c r="J5262" s="966" t="s">
        <v>22573</v>
      </c>
      <c r="K5262" t="s">
        <v>22574</v>
      </c>
      <c r="L5262" t="s">
        <v>22575</v>
      </c>
      <c r="M5262" t="s">
        <v>22573</v>
      </c>
      <c r="N5262" t="s">
        <v>22575</v>
      </c>
    </row>
    <row r="5263" spans="1:14" x14ac:dyDescent="0.25">
      <c r="A5263" s="3">
        <v>5260</v>
      </c>
      <c r="B5263" t="s">
        <v>3584</v>
      </c>
      <c r="C5263" t="s">
        <v>3585</v>
      </c>
      <c r="D5263" t="s">
        <v>3586</v>
      </c>
      <c r="E5263" t="s">
        <v>12</v>
      </c>
      <c r="F5263" t="s">
        <v>3587</v>
      </c>
      <c r="G5263" s="1">
        <v>44319</v>
      </c>
      <c r="H5263" s="1">
        <v>44324</v>
      </c>
      <c r="I5263" s="1">
        <v>45053</v>
      </c>
      <c r="J5263" s="966" t="s">
        <v>22573</v>
      </c>
      <c r="K5263" t="s">
        <v>22574</v>
      </c>
      <c r="L5263" t="s">
        <v>22575</v>
      </c>
      <c r="M5263" t="s">
        <v>22573</v>
      </c>
      <c r="N5263" t="s">
        <v>22575</v>
      </c>
    </row>
    <row r="5264" spans="1:14" x14ac:dyDescent="0.25">
      <c r="A5264" s="3">
        <v>5261</v>
      </c>
      <c r="B5264" t="s">
        <v>3543</v>
      </c>
      <c r="C5264" t="s">
        <v>3544</v>
      </c>
      <c r="D5264" t="s">
        <v>3545</v>
      </c>
      <c r="E5264" t="s">
        <v>12</v>
      </c>
      <c r="F5264" t="s">
        <v>3546</v>
      </c>
      <c r="G5264" s="1">
        <v>44309</v>
      </c>
      <c r="H5264" s="1">
        <v>44317</v>
      </c>
      <c r="I5264" s="1">
        <v>45412</v>
      </c>
      <c r="J5264" s="966" t="s">
        <v>11565</v>
      </c>
      <c r="K5264" t="s">
        <v>11567</v>
      </c>
      <c r="L5264" t="s">
        <v>11566</v>
      </c>
      <c r="M5264" t="s">
        <v>11565</v>
      </c>
      <c r="N5264" t="s">
        <v>11566</v>
      </c>
    </row>
    <row r="5265" spans="1:14" x14ac:dyDescent="0.25">
      <c r="A5265" s="3">
        <v>5262</v>
      </c>
      <c r="B5265" t="s">
        <v>3424</v>
      </c>
      <c r="C5265" t="s">
        <v>3425</v>
      </c>
      <c r="D5265" t="s">
        <v>3426</v>
      </c>
      <c r="E5265" t="s">
        <v>12</v>
      </c>
      <c r="F5265" t="s">
        <v>3235</v>
      </c>
      <c r="G5265" s="1">
        <v>44285</v>
      </c>
      <c r="H5265" s="1">
        <v>44317</v>
      </c>
      <c r="I5265" s="1">
        <v>45412</v>
      </c>
      <c r="J5265" s="966" t="s">
        <v>11290</v>
      </c>
      <c r="K5265" t="s">
        <v>11292</v>
      </c>
      <c r="L5265" t="s">
        <v>11291</v>
      </c>
      <c r="M5265" t="s">
        <v>11290</v>
      </c>
      <c r="N5265" t="s">
        <v>11291</v>
      </c>
    </row>
    <row r="5266" spans="1:14" x14ac:dyDescent="0.25">
      <c r="A5266" s="3">
        <v>5263</v>
      </c>
      <c r="B5266" t="s">
        <v>3424</v>
      </c>
      <c r="C5266" t="s">
        <v>3425</v>
      </c>
      <c r="D5266" t="s">
        <v>3426</v>
      </c>
      <c r="E5266" t="s">
        <v>12</v>
      </c>
      <c r="F5266" t="s">
        <v>3235</v>
      </c>
      <c r="G5266" s="1">
        <v>44285</v>
      </c>
      <c r="H5266" s="1">
        <v>44317</v>
      </c>
      <c r="I5266" s="1">
        <v>45412</v>
      </c>
      <c r="J5266" s="966" t="s">
        <v>11298</v>
      </c>
      <c r="K5266" t="s">
        <v>11300</v>
      </c>
      <c r="L5266" t="s">
        <v>11299</v>
      </c>
      <c r="M5266" t="s">
        <v>11298</v>
      </c>
      <c r="N5266" t="s">
        <v>11299</v>
      </c>
    </row>
    <row r="5267" spans="1:14" x14ac:dyDescent="0.25">
      <c r="A5267" s="3">
        <v>5264</v>
      </c>
      <c r="B5267" t="s">
        <v>3424</v>
      </c>
      <c r="C5267" t="s">
        <v>3425</v>
      </c>
      <c r="D5267" t="s">
        <v>3426</v>
      </c>
      <c r="E5267" t="s">
        <v>12</v>
      </c>
      <c r="F5267" t="s">
        <v>3235</v>
      </c>
      <c r="G5267" s="1">
        <v>44285</v>
      </c>
      <c r="H5267" s="1">
        <v>44317</v>
      </c>
      <c r="I5267" s="1">
        <v>45412</v>
      </c>
      <c r="J5267" s="966" t="s">
        <v>11304</v>
      </c>
      <c r="K5267" t="s">
        <v>11306</v>
      </c>
      <c r="L5267" t="s">
        <v>11305</v>
      </c>
      <c r="M5267" t="s">
        <v>11304</v>
      </c>
      <c r="N5267" t="s">
        <v>11305</v>
      </c>
    </row>
    <row r="5268" spans="1:14" x14ac:dyDescent="0.25">
      <c r="A5268" s="3">
        <v>5265</v>
      </c>
      <c r="B5268" t="s">
        <v>3424</v>
      </c>
      <c r="C5268" t="s">
        <v>3425</v>
      </c>
      <c r="D5268" t="s">
        <v>3426</v>
      </c>
      <c r="E5268" t="s">
        <v>12</v>
      </c>
      <c r="F5268" t="s">
        <v>3235</v>
      </c>
      <c r="G5268" s="1">
        <v>44285</v>
      </c>
      <c r="H5268" s="1">
        <v>44317</v>
      </c>
      <c r="I5268" s="1">
        <v>45412</v>
      </c>
      <c r="J5268" s="966" t="s">
        <v>11310</v>
      </c>
      <c r="K5268" t="s">
        <v>11312</v>
      </c>
      <c r="L5268" t="s">
        <v>11311</v>
      </c>
      <c r="M5268" t="s">
        <v>11310</v>
      </c>
      <c r="N5268" t="s">
        <v>11311</v>
      </c>
    </row>
    <row r="5269" spans="1:14" x14ac:dyDescent="0.25">
      <c r="A5269" s="3">
        <v>5266</v>
      </c>
      <c r="B5269" t="s">
        <v>3424</v>
      </c>
      <c r="C5269" t="s">
        <v>3425</v>
      </c>
      <c r="D5269" t="s">
        <v>3426</v>
      </c>
      <c r="E5269" t="s">
        <v>12</v>
      </c>
      <c r="F5269" t="s">
        <v>3235</v>
      </c>
      <c r="G5269" s="1">
        <v>44285</v>
      </c>
      <c r="H5269" s="1">
        <v>44317</v>
      </c>
      <c r="I5269" s="1">
        <v>45412</v>
      </c>
      <c r="J5269" s="966" t="s">
        <v>11313</v>
      </c>
      <c r="K5269" t="s">
        <v>11315</v>
      </c>
      <c r="L5269" t="s">
        <v>11314</v>
      </c>
      <c r="M5269" t="s">
        <v>11313</v>
      </c>
      <c r="N5269" t="s">
        <v>11314</v>
      </c>
    </row>
    <row r="5270" spans="1:14" x14ac:dyDescent="0.25">
      <c r="A5270" s="3">
        <v>5267</v>
      </c>
      <c r="B5270" t="s">
        <v>3424</v>
      </c>
      <c r="C5270" t="s">
        <v>3425</v>
      </c>
      <c r="D5270" t="s">
        <v>3426</v>
      </c>
      <c r="E5270" t="s">
        <v>12</v>
      </c>
      <c r="F5270" t="s">
        <v>3235</v>
      </c>
      <c r="G5270" s="1">
        <v>44285</v>
      </c>
      <c r="H5270" s="1">
        <v>44317</v>
      </c>
      <c r="I5270" s="1">
        <v>45412</v>
      </c>
      <c r="J5270" s="966" t="s">
        <v>11319</v>
      </c>
      <c r="K5270" t="s">
        <v>11321</v>
      </c>
      <c r="L5270" t="s">
        <v>11320</v>
      </c>
      <c r="M5270" t="s">
        <v>11319</v>
      </c>
      <c r="N5270" t="s">
        <v>11320</v>
      </c>
    </row>
    <row r="5271" spans="1:14" x14ac:dyDescent="0.25">
      <c r="A5271" s="3">
        <v>5268</v>
      </c>
      <c r="B5271" t="s">
        <v>3539</v>
      </c>
      <c r="C5271" t="s">
        <v>3540</v>
      </c>
      <c r="D5271" t="s">
        <v>3541</v>
      </c>
      <c r="E5271" t="s">
        <v>12</v>
      </c>
      <c r="F5271" t="s">
        <v>3542</v>
      </c>
      <c r="G5271" s="1">
        <v>44309</v>
      </c>
      <c r="H5271" s="1">
        <v>44320</v>
      </c>
      <c r="I5271" s="1">
        <v>45415</v>
      </c>
      <c r="J5271" s="966" t="s">
        <v>11544</v>
      </c>
      <c r="K5271" t="s">
        <v>11546</v>
      </c>
      <c r="L5271" t="s">
        <v>11545</v>
      </c>
      <c r="M5271" t="s">
        <v>11544</v>
      </c>
      <c r="N5271" t="s">
        <v>11545</v>
      </c>
    </row>
    <row r="5272" spans="1:14" x14ac:dyDescent="0.25">
      <c r="A5272" s="3">
        <v>5269</v>
      </c>
      <c r="B5272" t="s">
        <v>3539</v>
      </c>
      <c r="C5272" t="s">
        <v>3540</v>
      </c>
      <c r="D5272" t="s">
        <v>3541</v>
      </c>
      <c r="E5272" t="s">
        <v>12</v>
      </c>
      <c r="F5272" t="s">
        <v>3542</v>
      </c>
      <c r="G5272" s="1">
        <v>44309</v>
      </c>
      <c r="H5272" s="1">
        <v>44320</v>
      </c>
      <c r="I5272" s="1">
        <v>45415</v>
      </c>
      <c r="J5272" s="966" t="s">
        <v>11552</v>
      </c>
      <c r="K5272" t="s">
        <v>11554</v>
      </c>
      <c r="L5272" t="s">
        <v>11553</v>
      </c>
      <c r="M5272" t="s">
        <v>11552</v>
      </c>
      <c r="N5272" t="s">
        <v>11553</v>
      </c>
    </row>
    <row r="5273" spans="1:14" x14ac:dyDescent="0.25">
      <c r="A5273" s="3">
        <v>5270</v>
      </c>
      <c r="B5273" t="s">
        <v>3539</v>
      </c>
      <c r="C5273" t="s">
        <v>3540</v>
      </c>
      <c r="D5273" t="s">
        <v>3541</v>
      </c>
      <c r="E5273" t="s">
        <v>12</v>
      </c>
      <c r="F5273" t="s">
        <v>3542</v>
      </c>
      <c r="G5273" s="1">
        <v>44309</v>
      </c>
      <c r="H5273" s="1">
        <v>44320</v>
      </c>
      <c r="I5273" s="1">
        <v>45415</v>
      </c>
      <c r="J5273" s="966" t="s">
        <v>11558</v>
      </c>
      <c r="K5273" t="s">
        <v>11560</v>
      </c>
      <c r="L5273" t="s">
        <v>11559</v>
      </c>
      <c r="M5273" t="s">
        <v>11558</v>
      </c>
      <c r="N5273" t="s">
        <v>11559</v>
      </c>
    </row>
    <row r="5274" spans="1:14" x14ac:dyDescent="0.25">
      <c r="A5274" s="3">
        <v>5271</v>
      </c>
      <c r="B5274" t="s">
        <v>3565</v>
      </c>
      <c r="C5274" t="s">
        <v>3566</v>
      </c>
      <c r="D5274" t="s">
        <v>3567</v>
      </c>
      <c r="E5274" t="s">
        <v>12</v>
      </c>
      <c r="F5274" t="s">
        <v>3568</v>
      </c>
      <c r="G5274" s="1">
        <v>44313</v>
      </c>
      <c r="H5274" s="1">
        <v>44317</v>
      </c>
      <c r="I5274" s="1">
        <v>45412</v>
      </c>
      <c r="J5274" s="966" t="s">
        <v>11607</v>
      </c>
      <c r="K5274" t="s">
        <v>11609</v>
      </c>
      <c r="L5274" t="s">
        <v>11608</v>
      </c>
      <c r="M5274" t="s">
        <v>11607</v>
      </c>
      <c r="N5274" t="s">
        <v>11608</v>
      </c>
    </row>
    <row r="5275" spans="1:14" x14ac:dyDescent="0.25">
      <c r="A5275" s="3">
        <v>5272</v>
      </c>
      <c r="B5275" t="s">
        <v>3565</v>
      </c>
      <c r="C5275" t="s">
        <v>3566</v>
      </c>
      <c r="D5275" t="s">
        <v>3567</v>
      </c>
      <c r="E5275" t="s">
        <v>12</v>
      </c>
      <c r="F5275" t="s">
        <v>3568</v>
      </c>
      <c r="G5275" s="1">
        <v>44313</v>
      </c>
      <c r="H5275" s="1">
        <v>44317</v>
      </c>
      <c r="I5275" s="1">
        <v>45412</v>
      </c>
      <c r="J5275" s="966" t="s">
        <v>11613</v>
      </c>
      <c r="K5275" t="s">
        <v>11615</v>
      </c>
      <c r="L5275" t="s">
        <v>11614</v>
      </c>
      <c r="M5275" t="s">
        <v>11613</v>
      </c>
      <c r="N5275" t="s">
        <v>11614</v>
      </c>
    </row>
    <row r="5276" spans="1:14" x14ac:dyDescent="0.25">
      <c r="A5276" s="3">
        <v>5273</v>
      </c>
      <c r="B5276" t="s">
        <v>3561</v>
      </c>
      <c r="C5276" t="s">
        <v>3562</v>
      </c>
      <c r="D5276" t="s">
        <v>3563</v>
      </c>
      <c r="E5276" t="s">
        <v>12</v>
      </c>
      <c r="F5276" t="s">
        <v>3564</v>
      </c>
      <c r="G5276" s="1">
        <v>44315</v>
      </c>
      <c r="H5276" s="1">
        <v>44318</v>
      </c>
      <c r="I5276" s="1">
        <v>45778</v>
      </c>
      <c r="J5276" s="966" t="s">
        <v>9731</v>
      </c>
      <c r="K5276" t="s">
        <v>9733</v>
      </c>
      <c r="L5276" t="s">
        <v>9732</v>
      </c>
      <c r="M5276" t="s">
        <v>9731</v>
      </c>
      <c r="N5276" t="s">
        <v>9732</v>
      </c>
    </row>
    <row r="5277" spans="1:14" x14ac:dyDescent="0.25">
      <c r="A5277" s="3">
        <v>5274</v>
      </c>
      <c r="B5277" t="s">
        <v>3557</v>
      </c>
      <c r="C5277" t="s">
        <v>3558</v>
      </c>
      <c r="D5277" t="s">
        <v>3559</v>
      </c>
      <c r="E5277" t="s">
        <v>12</v>
      </c>
      <c r="F5277" t="s">
        <v>3560</v>
      </c>
      <c r="G5277" s="1">
        <v>44314</v>
      </c>
      <c r="H5277" s="1">
        <v>44321</v>
      </c>
      <c r="I5277" s="1">
        <v>45416</v>
      </c>
      <c r="J5277" s="966" t="s">
        <v>5031</v>
      </c>
      <c r="K5277" t="s">
        <v>5033</v>
      </c>
      <c r="L5277" t="s">
        <v>5032</v>
      </c>
      <c r="M5277" t="s">
        <v>5031</v>
      </c>
      <c r="N5277" t="s">
        <v>5032</v>
      </c>
    </row>
    <row r="5278" spans="1:14" x14ac:dyDescent="0.25">
      <c r="A5278" s="3">
        <v>5275</v>
      </c>
      <c r="B5278" t="s">
        <v>3240</v>
      </c>
      <c r="C5278" t="s">
        <v>3241</v>
      </c>
      <c r="D5278" t="s">
        <v>3242</v>
      </c>
      <c r="E5278" t="s">
        <v>12</v>
      </c>
      <c r="F5278" t="s">
        <v>3243</v>
      </c>
      <c r="G5278" s="1">
        <v>44272</v>
      </c>
      <c r="H5278" s="1">
        <v>44320</v>
      </c>
      <c r="I5278" s="1">
        <v>45415</v>
      </c>
      <c r="J5278" s="966" t="s">
        <v>6612</v>
      </c>
      <c r="K5278" t="s">
        <v>6614</v>
      </c>
      <c r="L5278" t="s">
        <v>6613</v>
      </c>
      <c r="M5278" t="s">
        <v>6612</v>
      </c>
      <c r="N5278" t="s">
        <v>6613</v>
      </c>
    </row>
    <row r="5279" spans="1:14" x14ac:dyDescent="0.25">
      <c r="A5279" s="3">
        <v>5276</v>
      </c>
      <c r="B5279" t="s">
        <v>3433</v>
      </c>
      <c r="C5279" t="s">
        <v>3434</v>
      </c>
      <c r="D5279" t="s">
        <v>3435</v>
      </c>
      <c r="E5279" t="s">
        <v>12</v>
      </c>
      <c r="F5279" t="s">
        <v>3277</v>
      </c>
      <c r="G5279" s="1">
        <v>44285</v>
      </c>
      <c r="H5279" s="1">
        <v>44317</v>
      </c>
      <c r="I5279" s="1">
        <v>45412</v>
      </c>
      <c r="J5279" s="966" t="s">
        <v>11343</v>
      </c>
      <c r="K5279" t="s">
        <v>11345</v>
      </c>
      <c r="L5279" t="s">
        <v>11344</v>
      </c>
      <c r="M5279" t="s">
        <v>11343</v>
      </c>
      <c r="N5279" t="s">
        <v>11344</v>
      </c>
    </row>
    <row r="5280" spans="1:14" x14ac:dyDescent="0.25">
      <c r="A5280" s="3">
        <v>5277</v>
      </c>
      <c r="B5280" t="s">
        <v>3580</v>
      </c>
      <c r="C5280" t="s">
        <v>3581</v>
      </c>
      <c r="D5280" t="s">
        <v>3582</v>
      </c>
      <c r="E5280" t="s">
        <v>12</v>
      </c>
      <c r="F5280" t="s">
        <v>3583</v>
      </c>
      <c r="G5280" s="1">
        <v>44320</v>
      </c>
      <c r="H5280" s="1">
        <v>44321</v>
      </c>
      <c r="I5280" s="1">
        <v>45781</v>
      </c>
      <c r="J5280" s="966" t="s">
        <v>22576</v>
      </c>
      <c r="K5280" t="s">
        <v>22577</v>
      </c>
      <c r="L5280" t="s">
        <v>22578</v>
      </c>
      <c r="N5280" t="s">
        <v>22578</v>
      </c>
    </row>
    <row r="5281" spans="1:14" x14ac:dyDescent="0.25">
      <c r="A5281" s="3">
        <v>5278</v>
      </c>
      <c r="B5281" t="s">
        <v>3573</v>
      </c>
      <c r="C5281" t="s">
        <v>3574</v>
      </c>
      <c r="D5281" t="s">
        <v>3180</v>
      </c>
      <c r="E5281" t="s">
        <v>12</v>
      </c>
      <c r="F5281" t="s">
        <v>3575</v>
      </c>
      <c r="G5281" s="1">
        <v>44324</v>
      </c>
      <c r="H5281" s="1">
        <v>44325</v>
      </c>
      <c r="I5281" s="1">
        <v>45420</v>
      </c>
      <c r="J5281" s="966" t="s">
        <v>11876</v>
      </c>
      <c r="K5281" t="s">
        <v>11878</v>
      </c>
      <c r="L5281" t="s">
        <v>11877</v>
      </c>
      <c r="M5281" t="s">
        <v>11876</v>
      </c>
      <c r="N5281" t="s">
        <v>11877</v>
      </c>
    </row>
    <row r="5282" spans="1:14" x14ac:dyDescent="0.25">
      <c r="A5282" s="3">
        <v>5279</v>
      </c>
      <c r="B5282" t="s">
        <v>3112</v>
      </c>
      <c r="C5282" t="s">
        <v>3113</v>
      </c>
      <c r="D5282" t="s">
        <v>3114</v>
      </c>
      <c r="E5282" t="s">
        <v>12</v>
      </c>
      <c r="F5282" t="s">
        <v>3115</v>
      </c>
      <c r="G5282" s="1">
        <v>44259</v>
      </c>
      <c r="H5282" s="1">
        <v>44314</v>
      </c>
      <c r="I5282" s="1">
        <v>45774</v>
      </c>
      <c r="J5282" s="966" t="s">
        <v>22579</v>
      </c>
      <c r="K5282" t="s">
        <v>22580</v>
      </c>
      <c r="L5282" t="s">
        <v>22581</v>
      </c>
      <c r="M5282" t="s">
        <v>22579</v>
      </c>
      <c r="N5282" t="s">
        <v>22581</v>
      </c>
    </row>
    <row r="5283" spans="1:14" x14ac:dyDescent="0.25">
      <c r="A5283" s="3">
        <v>5280</v>
      </c>
      <c r="B5283" t="s">
        <v>3112</v>
      </c>
      <c r="C5283" t="s">
        <v>3113</v>
      </c>
      <c r="D5283" t="s">
        <v>3114</v>
      </c>
      <c r="E5283" t="s">
        <v>12</v>
      </c>
      <c r="F5283" t="s">
        <v>3115</v>
      </c>
      <c r="G5283" s="1">
        <v>44259</v>
      </c>
      <c r="H5283" s="1">
        <v>44314</v>
      </c>
      <c r="I5283" s="1">
        <v>45774</v>
      </c>
      <c r="J5283" s="966" t="s">
        <v>22582</v>
      </c>
      <c r="K5283" t="s">
        <v>22583</v>
      </c>
      <c r="L5283" t="s">
        <v>22584</v>
      </c>
      <c r="M5283" t="s">
        <v>22582</v>
      </c>
      <c r="N5283" t="s">
        <v>22584</v>
      </c>
    </row>
    <row r="5284" spans="1:14" x14ac:dyDescent="0.25">
      <c r="A5284" s="3">
        <v>5281</v>
      </c>
      <c r="B5284" t="s">
        <v>3112</v>
      </c>
      <c r="C5284" t="s">
        <v>3113</v>
      </c>
      <c r="D5284" t="s">
        <v>3114</v>
      </c>
      <c r="E5284" t="s">
        <v>12</v>
      </c>
      <c r="F5284" t="s">
        <v>3115</v>
      </c>
      <c r="G5284" s="1">
        <v>44259</v>
      </c>
      <c r="H5284" s="1">
        <v>44314</v>
      </c>
      <c r="I5284" s="1">
        <v>45774</v>
      </c>
      <c r="J5284" s="966" t="s">
        <v>22585</v>
      </c>
      <c r="K5284" t="s">
        <v>22586</v>
      </c>
      <c r="L5284" t="s">
        <v>22587</v>
      </c>
      <c r="M5284" t="s">
        <v>22585</v>
      </c>
      <c r="N5284" t="s">
        <v>22587</v>
      </c>
    </row>
    <row r="5285" spans="1:14" x14ac:dyDescent="0.25">
      <c r="A5285" s="3">
        <v>5282</v>
      </c>
      <c r="B5285" t="s">
        <v>3112</v>
      </c>
      <c r="C5285" t="s">
        <v>3113</v>
      </c>
      <c r="D5285" t="s">
        <v>3114</v>
      </c>
      <c r="E5285" t="s">
        <v>12</v>
      </c>
      <c r="F5285" t="s">
        <v>3115</v>
      </c>
      <c r="G5285" s="1">
        <v>44259</v>
      </c>
      <c r="H5285" s="1">
        <v>44314</v>
      </c>
      <c r="I5285" s="1">
        <v>45774</v>
      </c>
      <c r="J5285" s="966" t="s">
        <v>22588</v>
      </c>
      <c r="K5285" t="s">
        <v>22589</v>
      </c>
      <c r="L5285" t="s">
        <v>22590</v>
      </c>
      <c r="M5285" t="s">
        <v>22588</v>
      </c>
      <c r="N5285" t="s">
        <v>22590</v>
      </c>
    </row>
    <row r="5286" spans="1:14" x14ac:dyDescent="0.25">
      <c r="A5286" s="3">
        <v>5283</v>
      </c>
      <c r="B5286" t="s">
        <v>3112</v>
      </c>
      <c r="C5286" t="s">
        <v>3113</v>
      </c>
      <c r="D5286" t="s">
        <v>3114</v>
      </c>
      <c r="E5286" t="s">
        <v>12</v>
      </c>
      <c r="F5286" t="s">
        <v>3115</v>
      </c>
      <c r="G5286" s="1">
        <v>44259</v>
      </c>
      <c r="H5286" s="1">
        <v>44314</v>
      </c>
      <c r="I5286" s="1">
        <v>45774</v>
      </c>
      <c r="J5286" s="966" t="s">
        <v>22591</v>
      </c>
      <c r="K5286" t="s">
        <v>22592</v>
      </c>
      <c r="L5286" t="s">
        <v>22593</v>
      </c>
      <c r="M5286" t="s">
        <v>22591</v>
      </c>
      <c r="N5286" t="s">
        <v>22593</v>
      </c>
    </row>
    <row r="5287" spans="1:14" x14ac:dyDescent="0.25">
      <c r="A5287" s="3">
        <v>5284</v>
      </c>
      <c r="B5287" t="s">
        <v>3112</v>
      </c>
      <c r="C5287" t="s">
        <v>3113</v>
      </c>
      <c r="D5287" t="s">
        <v>3114</v>
      </c>
      <c r="E5287" t="s">
        <v>12</v>
      </c>
      <c r="F5287" t="s">
        <v>3115</v>
      </c>
      <c r="G5287" s="1">
        <v>44259</v>
      </c>
      <c r="H5287" s="1">
        <v>44314</v>
      </c>
      <c r="I5287" s="1">
        <v>45774</v>
      </c>
      <c r="J5287" s="966" t="s">
        <v>22594</v>
      </c>
      <c r="K5287" t="s">
        <v>22595</v>
      </c>
      <c r="L5287" t="s">
        <v>22596</v>
      </c>
      <c r="M5287" t="s">
        <v>22594</v>
      </c>
      <c r="N5287" t="s">
        <v>22596</v>
      </c>
    </row>
    <row r="5288" spans="1:14" x14ac:dyDescent="0.25">
      <c r="A5288" s="3">
        <v>5285</v>
      </c>
      <c r="B5288" t="s">
        <v>3112</v>
      </c>
      <c r="C5288" t="s">
        <v>3113</v>
      </c>
      <c r="D5288" t="s">
        <v>3114</v>
      </c>
      <c r="E5288" t="s">
        <v>12</v>
      </c>
      <c r="F5288" t="s">
        <v>3115</v>
      </c>
      <c r="G5288" s="1">
        <v>44259</v>
      </c>
      <c r="H5288" s="1">
        <v>44314</v>
      </c>
      <c r="I5288" s="1">
        <v>45774</v>
      </c>
      <c r="J5288" s="966" t="s">
        <v>22597</v>
      </c>
      <c r="K5288" t="s">
        <v>22598</v>
      </c>
      <c r="L5288" t="s">
        <v>22599</v>
      </c>
      <c r="M5288" t="s">
        <v>22597</v>
      </c>
      <c r="N5288" t="s">
        <v>22599</v>
      </c>
    </row>
    <row r="5289" spans="1:14" x14ac:dyDescent="0.25">
      <c r="A5289" s="3">
        <v>5286</v>
      </c>
      <c r="B5289" t="s">
        <v>3112</v>
      </c>
      <c r="C5289" t="s">
        <v>3113</v>
      </c>
      <c r="D5289" t="s">
        <v>3114</v>
      </c>
      <c r="E5289" t="s">
        <v>12</v>
      </c>
      <c r="F5289" t="s">
        <v>3115</v>
      </c>
      <c r="G5289" s="1">
        <v>44259</v>
      </c>
      <c r="H5289" s="1">
        <v>44314</v>
      </c>
      <c r="I5289" s="1">
        <v>45774</v>
      </c>
      <c r="J5289" s="966" t="s">
        <v>22600</v>
      </c>
      <c r="K5289" t="s">
        <v>22601</v>
      </c>
      <c r="L5289" t="s">
        <v>22602</v>
      </c>
      <c r="M5289" t="s">
        <v>22600</v>
      </c>
      <c r="N5289" t="s">
        <v>22602</v>
      </c>
    </row>
    <row r="5290" spans="1:14" x14ac:dyDescent="0.25">
      <c r="A5290" s="3">
        <v>5287</v>
      </c>
      <c r="B5290" t="s">
        <v>3112</v>
      </c>
      <c r="C5290" t="s">
        <v>3113</v>
      </c>
      <c r="D5290" t="s">
        <v>3114</v>
      </c>
      <c r="E5290" t="s">
        <v>12</v>
      </c>
      <c r="F5290" t="s">
        <v>3115</v>
      </c>
      <c r="G5290" s="1">
        <v>44259</v>
      </c>
      <c r="H5290" s="1">
        <v>44314</v>
      </c>
      <c r="I5290" s="1">
        <v>45774</v>
      </c>
      <c r="J5290" s="966" t="s">
        <v>22603</v>
      </c>
      <c r="K5290" t="s">
        <v>22604</v>
      </c>
      <c r="L5290" t="s">
        <v>22605</v>
      </c>
      <c r="M5290" t="s">
        <v>22603</v>
      </c>
      <c r="N5290" t="s">
        <v>22605</v>
      </c>
    </row>
    <row r="5291" spans="1:14" x14ac:dyDescent="0.25">
      <c r="A5291" s="3">
        <v>5288</v>
      </c>
      <c r="B5291" t="s">
        <v>3112</v>
      </c>
      <c r="C5291" t="s">
        <v>3113</v>
      </c>
      <c r="D5291" t="s">
        <v>3114</v>
      </c>
      <c r="E5291" t="s">
        <v>12</v>
      </c>
      <c r="F5291" t="s">
        <v>3115</v>
      </c>
      <c r="G5291" s="1">
        <v>44259</v>
      </c>
      <c r="H5291" s="1">
        <v>44314</v>
      </c>
      <c r="I5291" s="1">
        <v>45774</v>
      </c>
      <c r="J5291" s="966" t="s">
        <v>22606</v>
      </c>
      <c r="K5291" t="s">
        <v>22607</v>
      </c>
      <c r="L5291" t="s">
        <v>22608</v>
      </c>
      <c r="M5291" t="s">
        <v>22606</v>
      </c>
      <c r="N5291" t="s">
        <v>22608</v>
      </c>
    </row>
    <row r="5292" spans="1:14" x14ac:dyDescent="0.25">
      <c r="A5292" s="3">
        <v>5289</v>
      </c>
      <c r="B5292" t="s">
        <v>3189</v>
      </c>
      <c r="C5292" t="s">
        <v>3190</v>
      </c>
      <c r="D5292" t="s">
        <v>3191</v>
      </c>
      <c r="E5292" t="s">
        <v>12</v>
      </c>
      <c r="F5292" t="s">
        <v>3192</v>
      </c>
      <c r="G5292" s="1">
        <v>44271</v>
      </c>
      <c r="H5292" s="1">
        <v>44323</v>
      </c>
      <c r="I5292" s="1">
        <v>46148</v>
      </c>
      <c r="J5292" s="966" t="s">
        <v>7791</v>
      </c>
      <c r="K5292" t="s">
        <v>7793</v>
      </c>
      <c r="L5292" t="s">
        <v>7792</v>
      </c>
      <c r="M5292" t="s">
        <v>7791</v>
      </c>
      <c r="N5292" t="s">
        <v>7792</v>
      </c>
    </row>
    <row r="5293" spans="1:14" x14ac:dyDescent="0.25">
      <c r="A5293" s="3">
        <v>5290</v>
      </c>
      <c r="B5293" t="s">
        <v>3193</v>
      </c>
      <c r="C5293" t="s">
        <v>3194</v>
      </c>
      <c r="D5293" t="s">
        <v>3195</v>
      </c>
      <c r="E5293" t="s">
        <v>12</v>
      </c>
      <c r="F5293" t="s">
        <v>3196</v>
      </c>
      <c r="G5293" s="1">
        <v>44271</v>
      </c>
      <c r="H5293" s="1">
        <v>44323</v>
      </c>
      <c r="I5293" s="1">
        <v>46148</v>
      </c>
      <c r="J5293" s="966" t="s">
        <v>7799</v>
      </c>
      <c r="K5293" t="s">
        <v>7801</v>
      </c>
      <c r="L5293" t="s">
        <v>7800</v>
      </c>
      <c r="M5293" t="s">
        <v>7799</v>
      </c>
      <c r="N5293" t="s">
        <v>7800</v>
      </c>
    </row>
    <row r="5294" spans="1:14" x14ac:dyDescent="0.25">
      <c r="A5294" s="3">
        <v>5291</v>
      </c>
      <c r="B5294" t="s">
        <v>3420</v>
      </c>
      <c r="C5294" t="s">
        <v>3421</v>
      </c>
      <c r="D5294" t="s">
        <v>3422</v>
      </c>
      <c r="E5294" t="s">
        <v>12</v>
      </c>
      <c r="F5294" t="s">
        <v>3423</v>
      </c>
      <c r="G5294" s="1">
        <v>44292</v>
      </c>
      <c r="H5294" s="1">
        <v>44311</v>
      </c>
      <c r="I5294" s="1">
        <v>44675</v>
      </c>
      <c r="J5294" s="966" t="s">
        <v>20109</v>
      </c>
      <c r="K5294" t="s">
        <v>20110</v>
      </c>
      <c r="L5294" t="s">
        <v>20111</v>
      </c>
      <c r="M5294" t="s">
        <v>20109</v>
      </c>
      <c r="N5294" t="s">
        <v>20111</v>
      </c>
    </row>
    <row r="5295" spans="1:14" x14ac:dyDescent="0.25">
      <c r="A5295" s="3">
        <v>5292</v>
      </c>
      <c r="B5295" t="s">
        <v>3420</v>
      </c>
      <c r="C5295" t="s">
        <v>3421</v>
      </c>
      <c r="D5295" t="s">
        <v>3422</v>
      </c>
      <c r="E5295" t="s">
        <v>12</v>
      </c>
      <c r="F5295" t="s">
        <v>3423</v>
      </c>
      <c r="G5295" s="1">
        <v>44292</v>
      </c>
      <c r="H5295" s="1">
        <v>44311</v>
      </c>
      <c r="I5295" s="1">
        <v>44675</v>
      </c>
      <c r="J5295" s="966" t="s">
        <v>20109</v>
      </c>
      <c r="K5295" t="s">
        <v>20110</v>
      </c>
      <c r="L5295" t="s">
        <v>20111</v>
      </c>
      <c r="M5295" t="s">
        <v>20109</v>
      </c>
      <c r="N5295" t="s">
        <v>20111</v>
      </c>
    </row>
    <row r="5296" spans="1:14" x14ac:dyDescent="0.25">
      <c r="A5296" s="3">
        <v>5293</v>
      </c>
      <c r="B5296" t="s">
        <v>3420</v>
      </c>
      <c r="C5296" t="s">
        <v>3421</v>
      </c>
      <c r="D5296" t="s">
        <v>3422</v>
      </c>
      <c r="E5296" t="s">
        <v>12</v>
      </c>
      <c r="F5296" t="s">
        <v>3423</v>
      </c>
      <c r="G5296" s="1">
        <v>44292</v>
      </c>
      <c r="H5296" s="1">
        <v>44311</v>
      </c>
      <c r="I5296" s="1">
        <v>44675</v>
      </c>
      <c r="J5296" s="966" t="s">
        <v>20109</v>
      </c>
      <c r="K5296" t="s">
        <v>20110</v>
      </c>
      <c r="L5296" t="s">
        <v>20111</v>
      </c>
      <c r="M5296" t="s">
        <v>20109</v>
      </c>
      <c r="N5296" t="s">
        <v>20111</v>
      </c>
    </row>
    <row r="5297" spans="1:14" x14ac:dyDescent="0.25">
      <c r="A5297" s="3">
        <v>5294</v>
      </c>
      <c r="B5297" t="s">
        <v>3420</v>
      </c>
      <c r="C5297" t="s">
        <v>3421</v>
      </c>
      <c r="D5297" t="s">
        <v>3422</v>
      </c>
      <c r="E5297" t="s">
        <v>12</v>
      </c>
      <c r="F5297" t="s">
        <v>3423</v>
      </c>
      <c r="G5297" s="1">
        <v>44292</v>
      </c>
      <c r="H5297" s="1">
        <v>44311</v>
      </c>
      <c r="I5297" s="1">
        <v>44675</v>
      </c>
      <c r="J5297" s="966" t="s">
        <v>20109</v>
      </c>
      <c r="K5297" t="s">
        <v>20110</v>
      </c>
      <c r="L5297" t="s">
        <v>20111</v>
      </c>
      <c r="M5297" t="s">
        <v>20109</v>
      </c>
      <c r="N5297" t="s">
        <v>20111</v>
      </c>
    </row>
    <row r="5298" spans="1:14" x14ac:dyDescent="0.25">
      <c r="A5298" s="3">
        <v>5295</v>
      </c>
      <c r="B5298" t="s">
        <v>3592</v>
      </c>
      <c r="C5298" t="s">
        <v>3593</v>
      </c>
      <c r="D5298" t="s">
        <v>3594</v>
      </c>
      <c r="E5298" t="s">
        <v>12</v>
      </c>
      <c r="F5298" t="s">
        <v>3595</v>
      </c>
      <c r="G5298" s="1">
        <v>44306</v>
      </c>
      <c r="H5298" s="1">
        <v>44307</v>
      </c>
      <c r="I5298" s="1">
        <v>44671</v>
      </c>
      <c r="J5298" s="966" t="s">
        <v>16062</v>
      </c>
      <c r="K5298" t="s">
        <v>16060</v>
      </c>
      <c r="L5298" t="s">
        <v>16061</v>
      </c>
      <c r="M5298" t="s">
        <v>16059</v>
      </c>
      <c r="N5298" t="s">
        <v>16061</v>
      </c>
    </row>
    <row r="5299" spans="1:14" x14ac:dyDescent="0.25">
      <c r="A5299" s="3">
        <v>5296</v>
      </c>
      <c r="B5299" t="s">
        <v>3592</v>
      </c>
      <c r="C5299" t="s">
        <v>3593</v>
      </c>
      <c r="D5299" t="s">
        <v>3594</v>
      </c>
      <c r="E5299" t="s">
        <v>12</v>
      </c>
      <c r="F5299" t="s">
        <v>3595</v>
      </c>
      <c r="G5299" s="1">
        <v>44306</v>
      </c>
      <c r="H5299" s="1">
        <v>44307</v>
      </c>
      <c r="I5299" s="1">
        <v>44671</v>
      </c>
      <c r="J5299" s="966" t="s">
        <v>16062</v>
      </c>
      <c r="K5299" t="s">
        <v>16060</v>
      </c>
      <c r="L5299" t="s">
        <v>16061</v>
      </c>
      <c r="M5299" t="s">
        <v>16062</v>
      </c>
      <c r="N5299" t="s">
        <v>16061</v>
      </c>
    </row>
    <row r="5300" spans="1:14" x14ac:dyDescent="0.25">
      <c r="A5300" s="3">
        <v>5297</v>
      </c>
      <c r="B5300" t="s">
        <v>3592</v>
      </c>
      <c r="C5300" t="s">
        <v>3593</v>
      </c>
      <c r="D5300" t="s">
        <v>3594</v>
      </c>
      <c r="E5300" t="s">
        <v>12</v>
      </c>
      <c r="F5300" t="s">
        <v>3595</v>
      </c>
      <c r="G5300" s="1">
        <v>44306</v>
      </c>
      <c r="H5300" s="1">
        <v>44307</v>
      </c>
      <c r="I5300" s="1">
        <v>44671</v>
      </c>
      <c r="J5300" s="966" t="s">
        <v>16062</v>
      </c>
      <c r="K5300" t="s">
        <v>16060</v>
      </c>
      <c r="L5300" t="s">
        <v>16061</v>
      </c>
      <c r="M5300" t="s">
        <v>16062</v>
      </c>
      <c r="N5300" t="s">
        <v>16061</v>
      </c>
    </row>
    <row r="5301" spans="1:14" x14ac:dyDescent="0.25">
      <c r="A5301" s="3">
        <v>5298</v>
      </c>
      <c r="B5301" t="s">
        <v>3592</v>
      </c>
      <c r="C5301" t="s">
        <v>3593</v>
      </c>
      <c r="D5301" t="s">
        <v>3594</v>
      </c>
      <c r="E5301" t="s">
        <v>12</v>
      </c>
      <c r="F5301" t="s">
        <v>3595</v>
      </c>
      <c r="G5301" s="1">
        <v>44306</v>
      </c>
      <c r="H5301" s="1">
        <v>44307</v>
      </c>
      <c r="I5301" s="1">
        <v>44671</v>
      </c>
      <c r="J5301" s="966" t="s">
        <v>16066</v>
      </c>
      <c r="K5301" t="s">
        <v>16064</v>
      </c>
      <c r="L5301" t="s">
        <v>16065</v>
      </c>
      <c r="M5301" t="s">
        <v>16063</v>
      </c>
      <c r="N5301" t="s">
        <v>16065</v>
      </c>
    </row>
    <row r="5302" spans="1:14" x14ac:dyDescent="0.25">
      <c r="A5302" s="3">
        <v>5299</v>
      </c>
      <c r="B5302" t="s">
        <v>3592</v>
      </c>
      <c r="C5302" t="s">
        <v>3593</v>
      </c>
      <c r="D5302" t="s">
        <v>3594</v>
      </c>
      <c r="E5302" t="s">
        <v>12</v>
      </c>
      <c r="F5302" t="s">
        <v>3595</v>
      </c>
      <c r="G5302" s="1">
        <v>44306</v>
      </c>
      <c r="H5302" s="1">
        <v>44307</v>
      </c>
      <c r="I5302" s="1">
        <v>44671</v>
      </c>
      <c r="J5302" s="966" t="s">
        <v>16066</v>
      </c>
      <c r="K5302" t="s">
        <v>16064</v>
      </c>
      <c r="L5302" t="s">
        <v>16065</v>
      </c>
      <c r="M5302" t="s">
        <v>16066</v>
      </c>
      <c r="N5302" t="s">
        <v>16065</v>
      </c>
    </row>
    <row r="5303" spans="1:14" x14ac:dyDescent="0.25">
      <c r="A5303" s="3">
        <v>5300</v>
      </c>
      <c r="B5303" t="s">
        <v>3592</v>
      </c>
      <c r="C5303" t="s">
        <v>3593</v>
      </c>
      <c r="D5303" t="s">
        <v>3594</v>
      </c>
      <c r="E5303" t="s">
        <v>12</v>
      </c>
      <c r="F5303" t="s">
        <v>3595</v>
      </c>
      <c r="G5303" s="1">
        <v>44306</v>
      </c>
      <c r="H5303" s="1">
        <v>44307</v>
      </c>
      <c r="I5303" s="1">
        <v>44671</v>
      </c>
      <c r="J5303" s="966" t="s">
        <v>16066</v>
      </c>
      <c r="K5303" t="s">
        <v>16064</v>
      </c>
      <c r="L5303" t="s">
        <v>16065</v>
      </c>
      <c r="M5303" t="s">
        <v>16066</v>
      </c>
      <c r="N5303" t="s">
        <v>16065</v>
      </c>
    </row>
    <row r="5304" spans="1:14" x14ac:dyDescent="0.25">
      <c r="A5304" s="3">
        <v>5301</v>
      </c>
      <c r="B5304" t="s">
        <v>3592</v>
      </c>
      <c r="C5304" t="s">
        <v>3593</v>
      </c>
      <c r="D5304" t="s">
        <v>3594</v>
      </c>
      <c r="E5304" t="s">
        <v>12</v>
      </c>
      <c r="F5304" t="s">
        <v>3595</v>
      </c>
      <c r="G5304" s="1">
        <v>44306</v>
      </c>
      <c r="H5304" s="1">
        <v>44307</v>
      </c>
      <c r="I5304" s="1">
        <v>44671</v>
      </c>
      <c r="J5304" s="966" t="s">
        <v>16068</v>
      </c>
      <c r="K5304" t="s">
        <v>16067</v>
      </c>
      <c r="L5304" t="s">
        <v>16069</v>
      </c>
      <c r="M5304" t="s">
        <v>16068</v>
      </c>
      <c r="N5304" t="s">
        <v>16069</v>
      </c>
    </row>
    <row r="5305" spans="1:14" x14ac:dyDescent="0.25">
      <c r="A5305" s="3">
        <v>5302</v>
      </c>
      <c r="B5305" t="s">
        <v>3592</v>
      </c>
      <c r="C5305" t="s">
        <v>3593</v>
      </c>
      <c r="D5305" t="s">
        <v>3594</v>
      </c>
      <c r="E5305" t="s">
        <v>12</v>
      </c>
      <c r="F5305" t="s">
        <v>3595</v>
      </c>
      <c r="G5305" s="1">
        <v>44306</v>
      </c>
      <c r="H5305" s="1">
        <v>44307</v>
      </c>
      <c r="I5305" s="1">
        <v>44671</v>
      </c>
      <c r="J5305" s="966" t="s">
        <v>16068</v>
      </c>
      <c r="K5305" t="s">
        <v>16067</v>
      </c>
      <c r="L5305" t="s">
        <v>16069</v>
      </c>
      <c r="M5305" t="s">
        <v>16068</v>
      </c>
      <c r="N5305" t="s">
        <v>16069</v>
      </c>
    </row>
    <row r="5306" spans="1:14" x14ac:dyDescent="0.25">
      <c r="A5306" s="3">
        <v>5303</v>
      </c>
      <c r="B5306" t="s">
        <v>3592</v>
      </c>
      <c r="C5306" t="s">
        <v>3593</v>
      </c>
      <c r="D5306" t="s">
        <v>3594</v>
      </c>
      <c r="E5306" t="s">
        <v>12</v>
      </c>
      <c r="F5306" t="s">
        <v>3595</v>
      </c>
      <c r="G5306" s="1">
        <v>44306</v>
      </c>
      <c r="H5306" s="1">
        <v>44307</v>
      </c>
      <c r="I5306" s="1">
        <v>44671</v>
      </c>
      <c r="J5306" s="966" t="s">
        <v>16068</v>
      </c>
      <c r="K5306" t="s">
        <v>16067</v>
      </c>
      <c r="L5306" t="s">
        <v>16069</v>
      </c>
      <c r="M5306" t="s">
        <v>16068</v>
      </c>
      <c r="N5306" t="s">
        <v>16069</v>
      </c>
    </row>
    <row r="5307" spans="1:14" x14ac:dyDescent="0.25">
      <c r="A5307" s="3">
        <v>5304</v>
      </c>
      <c r="B5307" t="s">
        <v>3592</v>
      </c>
      <c r="C5307" t="s">
        <v>3593</v>
      </c>
      <c r="D5307" t="s">
        <v>3594</v>
      </c>
      <c r="E5307" t="s">
        <v>12</v>
      </c>
      <c r="F5307" t="s">
        <v>3595</v>
      </c>
      <c r="G5307" s="1">
        <v>44306</v>
      </c>
      <c r="H5307" s="1">
        <v>44307</v>
      </c>
      <c r="I5307" s="1">
        <v>44671</v>
      </c>
      <c r="J5307" s="966" t="s">
        <v>16073</v>
      </c>
      <c r="K5307" t="s">
        <v>16071</v>
      </c>
      <c r="L5307" t="s">
        <v>16072</v>
      </c>
      <c r="M5307" t="s">
        <v>16070</v>
      </c>
      <c r="N5307" t="s">
        <v>16072</v>
      </c>
    </row>
    <row r="5308" spans="1:14" x14ac:dyDescent="0.25">
      <c r="A5308" s="3">
        <v>5305</v>
      </c>
      <c r="B5308" t="s">
        <v>3592</v>
      </c>
      <c r="C5308" t="s">
        <v>3593</v>
      </c>
      <c r="D5308" t="s">
        <v>3594</v>
      </c>
      <c r="E5308" t="s">
        <v>12</v>
      </c>
      <c r="F5308" t="s">
        <v>3595</v>
      </c>
      <c r="G5308" s="1">
        <v>44306</v>
      </c>
      <c r="H5308" s="1">
        <v>44307</v>
      </c>
      <c r="I5308" s="1">
        <v>44671</v>
      </c>
      <c r="J5308" s="966" t="s">
        <v>16073</v>
      </c>
      <c r="K5308" t="s">
        <v>16071</v>
      </c>
      <c r="L5308" t="s">
        <v>16072</v>
      </c>
      <c r="M5308" t="s">
        <v>16073</v>
      </c>
      <c r="N5308" t="s">
        <v>16072</v>
      </c>
    </row>
    <row r="5309" spans="1:14" x14ac:dyDescent="0.25">
      <c r="A5309" s="3">
        <v>5306</v>
      </c>
      <c r="B5309" t="s">
        <v>3592</v>
      </c>
      <c r="C5309" t="s">
        <v>3593</v>
      </c>
      <c r="D5309" t="s">
        <v>3594</v>
      </c>
      <c r="E5309" t="s">
        <v>12</v>
      </c>
      <c r="F5309" t="s">
        <v>3595</v>
      </c>
      <c r="G5309" s="1">
        <v>44306</v>
      </c>
      <c r="H5309" s="1">
        <v>44307</v>
      </c>
      <c r="I5309" s="1">
        <v>44671</v>
      </c>
      <c r="J5309" s="966" t="s">
        <v>16073</v>
      </c>
      <c r="K5309" t="s">
        <v>16071</v>
      </c>
      <c r="L5309" t="s">
        <v>16072</v>
      </c>
      <c r="M5309" t="s">
        <v>16073</v>
      </c>
      <c r="N5309" t="s">
        <v>16072</v>
      </c>
    </row>
    <row r="5310" spans="1:14" x14ac:dyDescent="0.25">
      <c r="A5310" s="3">
        <v>5307</v>
      </c>
      <c r="B5310" t="s">
        <v>3592</v>
      </c>
      <c r="C5310" t="s">
        <v>3593</v>
      </c>
      <c r="D5310" t="s">
        <v>3594</v>
      </c>
      <c r="E5310" t="s">
        <v>12</v>
      </c>
      <c r="F5310" t="s">
        <v>3595</v>
      </c>
      <c r="G5310" s="1">
        <v>44306</v>
      </c>
      <c r="H5310" s="1">
        <v>44307</v>
      </c>
      <c r="I5310" s="1">
        <v>44671</v>
      </c>
      <c r="J5310" s="966" t="s">
        <v>16077</v>
      </c>
      <c r="K5310" t="s">
        <v>16075</v>
      </c>
      <c r="L5310" t="s">
        <v>16076</v>
      </c>
      <c r="M5310" t="s">
        <v>16074</v>
      </c>
      <c r="N5310" t="s">
        <v>16076</v>
      </c>
    </row>
    <row r="5311" spans="1:14" x14ac:dyDescent="0.25">
      <c r="A5311" s="3">
        <v>5308</v>
      </c>
      <c r="B5311" t="s">
        <v>3592</v>
      </c>
      <c r="C5311" t="s">
        <v>3593</v>
      </c>
      <c r="D5311" t="s">
        <v>3594</v>
      </c>
      <c r="E5311" t="s">
        <v>12</v>
      </c>
      <c r="F5311" t="s">
        <v>3595</v>
      </c>
      <c r="G5311" s="1">
        <v>44306</v>
      </c>
      <c r="H5311" s="1">
        <v>44307</v>
      </c>
      <c r="I5311" s="1">
        <v>44671</v>
      </c>
      <c r="J5311" s="966" t="s">
        <v>16077</v>
      </c>
      <c r="K5311" t="s">
        <v>16075</v>
      </c>
      <c r="L5311" t="s">
        <v>16076</v>
      </c>
      <c r="M5311" t="s">
        <v>16077</v>
      </c>
      <c r="N5311" t="s">
        <v>16076</v>
      </c>
    </row>
    <row r="5312" spans="1:14" x14ac:dyDescent="0.25">
      <c r="A5312" s="3">
        <v>5309</v>
      </c>
      <c r="B5312" t="s">
        <v>3592</v>
      </c>
      <c r="C5312" t="s">
        <v>3593</v>
      </c>
      <c r="D5312" t="s">
        <v>3594</v>
      </c>
      <c r="E5312" t="s">
        <v>12</v>
      </c>
      <c r="F5312" t="s">
        <v>3595</v>
      </c>
      <c r="G5312" s="1">
        <v>44306</v>
      </c>
      <c r="H5312" s="1">
        <v>44307</v>
      </c>
      <c r="I5312" s="1">
        <v>44671</v>
      </c>
      <c r="J5312" s="966" t="s">
        <v>16077</v>
      </c>
      <c r="K5312" t="s">
        <v>16075</v>
      </c>
      <c r="L5312" t="s">
        <v>16076</v>
      </c>
      <c r="M5312" t="s">
        <v>16077</v>
      </c>
      <c r="N5312" t="s">
        <v>16076</v>
      </c>
    </row>
    <row r="5313" spans="1:14" x14ac:dyDescent="0.25">
      <c r="A5313" s="3">
        <v>5310</v>
      </c>
      <c r="B5313" t="s">
        <v>3513</v>
      </c>
      <c r="C5313" t="s">
        <v>3514</v>
      </c>
      <c r="D5313" t="s">
        <v>3515</v>
      </c>
      <c r="E5313" t="s">
        <v>12</v>
      </c>
      <c r="F5313" t="s">
        <v>3516</v>
      </c>
      <c r="G5313" s="1">
        <v>44302</v>
      </c>
      <c r="H5313" s="1">
        <v>44308</v>
      </c>
      <c r="I5313" s="1">
        <v>45403</v>
      </c>
      <c r="J5313" s="966" t="s">
        <v>8867</v>
      </c>
      <c r="K5313" t="s">
        <v>8869</v>
      </c>
      <c r="L5313" t="s">
        <v>8868</v>
      </c>
      <c r="M5313" t="s">
        <v>8867</v>
      </c>
      <c r="N5313" t="s">
        <v>8868</v>
      </c>
    </row>
    <row r="5314" spans="1:14" x14ac:dyDescent="0.25">
      <c r="A5314" s="3">
        <v>5311</v>
      </c>
      <c r="B5314" t="s">
        <v>3336</v>
      </c>
      <c r="C5314" t="s">
        <v>3337</v>
      </c>
      <c r="D5314" t="s">
        <v>3338</v>
      </c>
      <c r="E5314" t="s">
        <v>12</v>
      </c>
      <c r="F5314" t="s">
        <v>3340</v>
      </c>
      <c r="G5314" s="1">
        <v>44294</v>
      </c>
      <c r="H5314" s="1">
        <v>44310</v>
      </c>
      <c r="I5314" s="1">
        <v>46135</v>
      </c>
      <c r="J5314" s="966" t="s">
        <v>22609</v>
      </c>
      <c r="K5314" t="s">
        <v>22610</v>
      </c>
      <c r="L5314" t="s">
        <v>22611</v>
      </c>
      <c r="M5314" t="s">
        <v>22609</v>
      </c>
      <c r="N5314" t="s">
        <v>22611</v>
      </c>
    </row>
    <row r="5315" spans="1:14" x14ac:dyDescent="0.25">
      <c r="A5315" s="3">
        <v>5312</v>
      </c>
      <c r="B5315" t="s">
        <v>3336</v>
      </c>
      <c r="C5315" t="s">
        <v>3337</v>
      </c>
      <c r="D5315" t="s">
        <v>3338</v>
      </c>
      <c r="E5315" t="s">
        <v>12</v>
      </c>
      <c r="F5315" t="s">
        <v>3340</v>
      </c>
      <c r="G5315" s="1">
        <v>44294</v>
      </c>
      <c r="H5315" s="1">
        <v>44310</v>
      </c>
      <c r="I5315" s="1">
        <v>46135</v>
      </c>
      <c r="J5315" s="966" t="s">
        <v>22612</v>
      </c>
      <c r="K5315" t="s">
        <v>22613</v>
      </c>
      <c r="L5315" t="s">
        <v>22614</v>
      </c>
      <c r="M5315" t="s">
        <v>22612</v>
      </c>
      <c r="N5315" t="s">
        <v>22614</v>
      </c>
    </row>
    <row r="5316" spans="1:14" x14ac:dyDescent="0.25">
      <c r="A5316" s="3">
        <v>5313</v>
      </c>
      <c r="B5316" t="s">
        <v>3336</v>
      </c>
      <c r="C5316" t="s">
        <v>3337</v>
      </c>
      <c r="D5316" t="s">
        <v>3338</v>
      </c>
      <c r="E5316" t="s">
        <v>12</v>
      </c>
      <c r="F5316" t="s">
        <v>3340</v>
      </c>
      <c r="G5316" s="1">
        <v>44294</v>
      </c>
      <c r="H5316" s="1">
        <v>44310</v>
      </c>
      <c r="I5316" s="1">
        <v>46135</v>
      </c>
      <c r="J5316" s="966" t="s">
        <v>22615</v>
      </c>
      <c r="K5316" t="s">
        <v>22616</v>
      </c>
      <c r="L5316" t="s">
        <v>22617</v>
      </c>
      <c r="M5316" t="s">
        <v>22615</v>
      </c>
      <c r="N5316" t="s">
        <v>22617</v>
      </c>
    </row>
    <row r="5317" spans="1:14" x14ac:dyDescent="0.25">
      <c r="A5317" s="3">
        <v>5314</v>
      </c>
      <c r="B5317" t="s">
        <v>3336</v>
      </c>
      <c r="C5317" t="s">
        <v>3337</v>
      </c>
      <c r="D5317" t="s">
        <v>3338</v>
      </c>
      <c r="E5317" t="s">
        <v>12</v>
      </c>
      <c r="F5317" t="s">
        <v>3340</v>
      </c>
      <c r="G5317" s="1">
        <v>44294</v>
      </c>
      <c r="H5317" s="1">
        <v>44310</v>
      </c>
      <c r="I5317" s="1">
        <v>46135</v>
      </c>
      <c r="J5317" s="966" t="s">
        <v>22618</v>
      </c>
      <c r="K5317" t="s">
        <v>22619</v>
      </c>
      <c r="L5317" t="s">
        <v>22620</v>
      </c>
      <c r="M5317" t="s">
        <v>22618</v>
      </c>
      <c r="N5317" t="s">
        <v>22620</v>
      </c>
    </row>
    <row r="5318" spans="1:14" x14ac:dyDescent="0.25">
      <c r="A5318" s="3">
        <v>5315</v>
      </c>
      <c r="B5318" t="s">
        <v>3336</v>
      </c>
      <c r="C5318" t="s">
        <v>3337</v>
      </c>
      <c r="D5318" t="s">
        <v>3338</v>
      </c>
      <c r="E5318" t="s">
        <v>12</v>
      </c>
      <c r="F5318" t="s">
        <v>3340</v>
      </c>
      <c r="G5318" s="1">
        <v>44294</v>
      </c>
      <c r="H5318" s="1">
        <v>44310</v>
      </c>
      <c r="I5318" s="1">
        <v>46135</v>
      </c>
      <c r="J5318" s="966" t="s">
        <v>22621</v>
      </c>
      <c r="K5318" t="s">
        <v>22622</v>
      </c>
      <c r="L5318" t="s">
        <v>22623</v>
      </c>
      <c r="M5318" t="s">
        <v>22621</v>
      </c>
      <c r="N5318" t="s">
        <v>22623</v>
      </c>
    </row>
    <row r="5319" spans="1:14" x14ac:dyDescent="0.25">
      <c r="A5319" s="3">
        <v>5316</v>
      </c>
      <c r="B5319" t="s">
        <v>3336</v>
      </c>
      <c r="C5319" t="s">
        <v>3337</v>
      </c>
      <c r="D5319" t="s">
        <v>3338</v>
      </c>
      <c r="E5319" t="s">
        <v>12</v>
      </c>
      <c r="F5319" t="s">
        <v>3340</v>
      </c>
      <c r="G5319" s="1">
        <v>44294</v>
      </c>
      <c r="H5319" s="1">
        <v>44310</v>
      </c>
      <c r="I5319" s="1">
        <v>46135</v>
      </c>
      <c r="J5319" s="966" t="s">
        <v>22624</v>
      </c>
      <c r="K5319" t="s">
        <v>22625</v>
      </c>
      <c r="L5319" t="s">
        <v>22626</v>
      </c>
      <c r="M5319" t="s">
        <v>22624</v>
      </c>
      <c r="N5319" t="s">
        <v>22626</v>
      </c>
    </row>
    <row r="5320" spans="1:14" x14ac:dyDescent="0.25">
      <c r="A5320" s="3">
        <v>5317</v>
      </c>
      <c r="B5320" t="s">
        <v>3336</v>
      </c>
      <c r="C5320" t="s">
        <v>3337</v>
      </c>
      <c r="D5320" t="s">
        <v>3338</v>
      </c>
      <c r="E5320" t="s">
        <v>12</v>
      </c>
      <c r="F5320" t="s">
        <v>3340</v>
      </c>
      <c r="G5320" s="1">
        <v>44294</v>
      </c>
      <c r="H5320" s="1">
        <v>44310</v>
      </c>
      <c r="I5320" s="1">
        <v>46135</v>
      </c>
      <c r="J5320" s="966" t="s">
        <v>22627</v>
      </c>
      <c r="K5320" t="s">
        <v>22628</v>
      </c>
      <c r="L5320" t="s">
        <v>22629</v>
      </c>
      <c r="M5320" t="s">
        <v>22627</v>
      </c>
      <c r="N5320" t="s">
        <v>22629</v>
      </c>
    </row>
    <row r="5321" spans="1:14" x14ac:dyDescent="0.25">
      <c r="A5321" s="3">
        <v>5318</v>
      </c>
      <c r="B5321" t="s">
        <v>3336</v>
      </c>
      <c r="C5321" t="s">
        <v>3337</v>
      </c>
      <c r="D5321" t="s">
        <v>3338</v>
      </c>
      <c r="E5321" t="s">
        <v>12</v>
      </c>
      <c r="F5321" t="s">
        <v>3340</v>
      </c>
      <c r="G5321" s="1">
        <v>44294</v>
      </c>
      <c r="H5321" s="1">
        <v>44310</v>
      </c>
      <c r="I5321" s="1">
        <v>46135</v>
      </c>
      <c r="J5321" s="966" t="s">
        <v>22630</v>
      </c>
      <c r="K5321" t="s">
        <v>22631</v>
      </c>
      <c r="L5321" t="s">
        <v>22632</v>
      </c>
      <c r="M5321" t="s">
        <v>22630</v>
      </c>
      <c r="N5321" t="s">
        <v>22632</v>
      </c>
    </row>
    <row r="5322" spans="1:14" x14ac:dyDescent="0.25">
      <c r="A5322" s="3">
        <v>5319</v>
      </c>
      <c r="B5322" t="s">
        <v>3336</v>
      </c>
      <c r="C5322" t="s">
        <v>3337</v>
      </c>
      <c r="D5322" t="s">
        <v>3338</v>
      </c>
      <c r="E5322" t="s">
        <v>12</v>
      </c>
      <c r="F5322" t="s">
        <v>3340</v>
      </c>
      <c r="G5322" s="1">
        <v>44294</v>
      </c>
      <c r="H5322" s="1">
        <v>44310</v>
      </c>
      <c r="I5322" s="1">
        <v>46135</v>
      </c>
      <c r="J5322" s="966" t="s">
        <v>22633</v>
      </c>
      <c r="K5322" t="s">
        <v>22634</v>
      </c>
      <c r="L5322" t="s">
        <v>22635</v>
      </c>
      <c r="M5322" t="s">
        <v>22633</v>
      </c>
      <c r="N5322" t="s">
        <v>22635</v>
      </c>
    </row>
    <row r="5323" spans="1:14" x14ac:dyDescent="0.25">
      <c r="A5323" s="3">
        <v>5320</v>
      </c>
      <c r="B5323" t="s">
        <v>3336</v>
      </c>
      <c r="C5323" t="s">
        <v>3337</v>
      </c>
      <c r="D5323" t="s">
        <v>3338</v>
      </c>
      <c r="E5323" t="s">
        <v>12</v>
      </c>
      <c r="F5323" t="s">
        <v>3340</v>
      </c>
      <c r="G5323" s="1">
        <v>44294</v>
      </c>
      <c r="H5323" s="1">
        <v>44310</v>
      </c>
      <c r="I5323" s="1">
        <v>46135</v>
      </c>
      <c r="J5323" s="966" t="s">
        <v>22636</v>
      </c>
      <c r="K5323" t="s">
        <v>22637</v>
      </c>
      <c r="L5323" t="s">
        <v>22638</v>
      </c>
      <c r="M5323" t="s">
        <v>22636</v>
      </c>
      <c r="N5323" t="s">
        <v>22638</v>
      </c>
    </row>
    <row r="5324" spans="1:14" x14ac:dyDescent="0.25">
      <c r="A5324" s="3">
        <v>5321</v>
      </c>
      <c r="B5324" t="s">
        <v>3415</v>
      </c>
      <c r="C5324" t="s">
        <v>3416</v>
      </c>
      <c r="D5324" t="s">
        <v>3417</v>
      </c>
      <c r="E5324" t="s">
        <v>12</v>
      </c>
      <c r="F5324" t="s">
        <v>3418</v>
      </c>
      <c r="G5324" s="1">
        <v>44291</v>
      </c>
      <c r="H5324" s="1">
        <v>44317</v>
      </c>
      <c r="I5324" s="1">
        <v>44681</v>
      </c>
      <c r="J5324" s="966" t="s">
        <v>8945</v>
      </c>
      <c r="K5324" t="s">
        <v>8947</v>
      </c>
      <c r="L5324" t="s">
        <v>8946</v>
      </c>
      <c r="M5324" t="s">
        <v>8945</v>
      </c>
      <c r="N5324" t="s">
        <v>8946</v>
      </c>
    </row>
    <row r="5325" spans="1:14" x14ac:dyDescent="0.25">
      <c r="A5325" s="3">
        <v>5322</v>
      </c>
      <c r="B5325" t="s">
        <v>3535</v>
      </c>
      <c r="C5325" t="s">
        <v>3536</v>
      </c>
      <c r="D5325" t="s">
        <v>3537</v>
      </c>
      <c r="E5325" t="s">
        <v>12</v>
      </c>
      <c r="F5325" t="s">
        <v>3538</v>
      </c>
      <c r="G5325" s="1">
        <v>44309</v>
      </c>
      <c r="H5325" s="1">
        <v>44317</v>
      </c>
      <c r="I5325" s="1">
        <v>45412</v>
      </c>
      <c r="J5325" s="966" t="s">
        <v>11535</v>
      </c>
      <c r="K5325" t="s">
        <v>11537</v>
      </c>
      <c r="L5325" t="s">
        <v>11536</v>
      </c>
      <c r="M5325" t="s">
        <v>11535</v>
      </c>
      <c r="N5325" t="s">
        <v>11536</v>
      </c>
    </row>
    <row r="5326" spans="1:14" x14ac:dyDescent="0.25">
      <c r="A5326" s="3">
        <v>5323</v>
      </c>
      <c r="B5326" t="s">
        <v>3553</v>
      </c>
      <c r="C5326" t="s">
        <v>3554</v>
      </c>
      <c r="D5326" t="s">
        <v>3555</v>
      </c>
      <c r="E5326" t="s">
        <v>12</v>
      </c>
      <c r="F5326" t="s">
        <v>3556</v>
      </c>
      <c r="G5326" s="1">
        <v>44315</v>
      </c>
      <c r="H5326" s="1">
        <v>44327</v>
      </c>
      <c r="I5326" s="1">
        <v>45422</v>
      </c>
      <c r="J5326" s="966" t="s">
        <v>5832</v>
      </c>
      <c r="K5326" t="s">
        <v>5834</v>
      </c>
      <c r="L5326" t="s">
        <v>5833</v>
      </c>
      <c r="M5326" t="s">
        <v>5832</v>
      </c>
      <c r="N5326" t="s">
        <v>5833</v>
      </c>
    </row>
    <row r="5327" spans="1:14" x14ac:dyDescent="0.25">
      <c r="A5327" s="3">
        <v>5324</v>
      </c>
      <c r="B5327" t="s">
        <v>3641</v>
      </c>
      <c r="C5327" t="s">
        <v>3641</v>
      </c>
      <c r="D5327" t="s">
        <v>3642</v>
      </c>
      <c r="E5327" t="s">
        <v>3643</v>
      </c>
      <c r="F5327" t="s">
        <v>3643</v>
      </c>
      <c r="G5327" s="1">
        <v>44299</v>
      </c>
      <c r="H5327" s="1">
        <v>44306</v>
      </c>
      <c r="I5327" s="1">
        <v>44671</v>
      </c>
      <c r="J5327" s="966" t="s">
        <v>21351</v>
      </c>
      <c r="K5327" t="s">
        <v>21352</v>
      </c>
      <c r="L5327" t="s">
        <v>21353</v>
      </c>
      <c r="M5327" t="s">
        <v>21351</v>
      </c>
      <c r="N5327" t="s">
        <v>21353</v>
      </c>
    </row>
    <row r="5328" spans="1:14" x14ac:dyDescent="0.25">
      <c r="A5328" s="3">
        <v>5325</v>
      </c>
      <c r="B5328" t="s">
        <v>3641</v>
      </c>
      <c r="C5328" t="s">
        <v>3641</v>
      </c>
      <c r="D5328" t="s">
        <v>3642</v>
      </c>
      <c r="E5328" t="s">
        <v>3643</v>
      </c>
      <c r="F5328" t="s">
        <v>3643</v>
      </c>
      <c r="G5328" s="1">
        <v>44299</v>
      </c>
      <c r="H5328" s="1">
        <v>44306</v>
      </c>
      <c r="I5328" s="1">
        <v>44671</v>
      </c>
      <c r="J5328" s="966" t="s">
        <v>21330</v>
      </c>
      <c r="K5328" t="s">
        <v>21331</v>
      </c>
      <c r="L5328" t="s">
        <v>21332</v>
      </c>
      <c r="M5328" t="s">
        <v>21330</v>
      </c>
      <c r="N5328" t="s">
        <v>21332</v>
      </c>
    </row>
    <row r="5329" spans="1:14" x14ac:dyDescent="0.25">
      <c r="A5329" s="3">
        <v>5326</v>
      </c>
      <c r="B5329" t="s">
        <v>3641</v>
      </c>
      <c r="C5329" t="s">
        <v>3641</v>
      </c>
      <c r="D5329" t="s">
        <v>3642</v>
      </c>
      <c r="E5329" t="s">
        <v>3643</v>
      </c>
      <c r="F5329" t="s">
        <v>3643</v>
      </c>
      <c r="G5329" s="1">
        <v>44299</v>
      </c>
      <c r="H5329" s="1">
        <v>44306</v>
      </c>
      <c r="I5329" s="1">
        <v>44671</v>
      </c>
      <c r="J5329" s="966" t="s">
        <v>21471</v>
      </c>
      <c r="K5329" t="s">
        <v>21472</v>
      </c>
      <c r="L5329" t="s">
        <v>21473</v>
      </c>
      <c r="M5329" t="s">
        <v>21471</v>
      </c>
      <c r="N5329" t="s">
        <v>21473</v>
      </c>
    </row>
    <row r="5330" spans="1:14" x14ac:dyDescent="0.25">
      <c r="A5330" s="3">
        <v>5327</v>
      </c>
      <c r="B5330" t="s">
        <v>3641</v>
      </c>
      <c r="C5330" t="s">
        <v>3641</v>
      </c>
      <c r="D5330" t="s">
        <v>3642</v>
      </c>
      <c r="E5330" t="s">
        <v>3643</v>
      </c>
      <c r="F5330" t="s">
        <v>3643</v>
      </c>
      <c r="G5330" s="1">
        <v>44299</v>
      </c>
      <c r="H5330" s="1">
        <v>44306</v>
      </c>
      <c r="I5330" s="1">
        <v>44671</v>
      </c>
      <c r="J5330" s="966" t="s">
        <v>21420</v>
      </c>
      <c r="K5330" t="s">
        <v>21421</v>
      </c>
      <c r="L5330" t="s">
        <v>21422</v>
      </c>
      <c r="M5330" t="s">
        <v>21420</v>
      </c>
      <c r="N5330" t="s">
        <v>21422</v>
      </c>
    </row>
    <row r="5331" spans="1:14" x14ac:dyDescent="0.25">
      <c r="A5331" s="3">
        <v>5328</v>
      </c>
      <c r="B5331" t="s">
        <v>3641</v>
      </c>
      <c r="C5331" t="s">
        <v>3641</v>
      </c>
      <c r="D5331" t="s">
        <v>3642</v>
      </c>
      <c r="E5331" t="s">
        <v>3643</v>
      </c>
      <c r="F5331" t="s">
        <v>3643</v>
      </c>
      <c r="G5331" s="1">
        <v>44299</v>
      </c>
      <c r="H5331" s="1">
        <v>44306</v>
      </c>
      <c r="I5331" s="1">
        <v>44671</v>
      </c>
      <c r="J5331" s="966" t="s">
        <v>21468</v>
      </c>
      <c r="K5331" t="s">
        <v>21469</v>
      </c>
      <c r="L5331" t="s">
        <v>21470</v>
      </c>
      <c r="M5331" t="s">
        <v>21468</v>
      </c>
      <c r="N5331" t="s">
        <v>21470</v>
      </c>
    </row>
    <row r="5332" spans="1:14" x14ac:dyDescent="0.25">
      <c r="A5332" s="3">
        <v>5329</v>
      </c>
      <c r="B5332" t="s">
        <v>3641</v>
      </c>
      <c r="C5332" t="s">
        <v>3641</v>
      </c>
      <c r="D5332" t="s">
        <v>3642</v>
      </c>
      <c r="E5332" t="s">
        <v>3643</v>
      </c>
      <c r="F5332" t="s">
        <v>3643</v>
      </c>
      <c r="G5332" s="1">
        <v>44299</v>
      </c>
      <c r="H5332" s="1">
        <v>44306</v>
      </c>
      <c r="I5332" s="1">
        <v>44671</v>
      </c>
      <c r="J5332" s="966" t="s">
        <v>21582</v>
      </c>
      <c r="K5332" t="s">
        <v>21583</v>
      </c>
      <c r="L5332" t="s">
        <v>21584</v>
      </c>
      <c r="M5332" t="s">
        <v>21582</v>
      </c>
      <c r="N5332" t="s">
        <v>21584</v>
      </c>
    </row>
    <row r="5333" spans="1:14" x14ac:dyDescent="0.25">
      <c r="A5333" s="3">
        <v>5330</v>
      </c>
      <c r="B5333" t="s">
        <v>3641</v>
      </c>
      <c r="C5333" t="s">
        <v>3641</v>
      </c>
      <c r="D5333" t="s">
        <v>3642</v>
      </c>
      <c r="E5333" t="s">
        <v>3643</v>
      </c>
      <c r="F5333" t="s">
        <v>3643</v>
      </c>
      <c r="G5333" s="1">
        <v>44299</v>
      </c>
      <c r="H5333" s="1">
        <v>44306</v>
      </c>
      <c r="I5333" s="1">
        <v>44671</v>
      </c>
      <c r="J5333" s="966" t="s">
        <v>21576</v>
      </c>
      <c r="K5333" t="s">
        <v>21577</v>
      </c>
      <c r="L5333" t="s">
        <v>21578</v>
      </c>
      <c r="M5333" t="s">
        <v>21576</v>
      </c>
      <c r="N5333" t="s">
        <v>21578</v>
      </c>
    </row>
    <row r="5334" spans="1:14" x14ac:dyDescent="0.25">
      <c r="A5334" s="3">
        <v>5331</v>
      </c>
      <c r="B5334" t="s">
        <v>3641</v>
      </c>
      <c r="C5334" t="s">
        <v>3641</v>
      </c>
      <c r="D5334" t="s">
        <v>3642</v>
      </c>
      <c r="E5334" t="s">
        <v>3643</v>
      </c>
      <c r="F5334" t="s">
        <v>3643</v>
      </c>
      <c r="G5334" s="1">
        <v>44299</v>
      </c>
      <c r="H5334" s="1">
        <v>44306</v>
      </c>
      <c r="I5334" s="1">
        <v>44671</v>
      </c>
      <c r="J5334" s="966" t="s">
        <v>21588</v>
      </c>
      <c r="K5334" t="s">
        <v>21589</v>
      </c>
      <c r="L5334" t="s">
        <v>21590</v>
      </c>
      <c r="M5334" t="s">
        <v>21588</v>
      </c>
      <c r="N5334" t="s">
        <v>21590</v>
      </c>
    </row>
    <row r="5335" spans="1:14" x14ac:dyDescent="0.25">
      <c r="A5335" s="3">
        <v>5332</v>
      </c>
      <c r="B5335" t="s">
        <v>3641</v>
      </c>
      <c r="C5335" t="s">
        <v>3641</v>
      </c>
      <c r="D5335" t="s">
        <v>3642</v>
      </c>
      <c r="E5335" t="s">
        <v>3643</v>
      </c>
      <c r="F5335" t="s">
        <v>3643</v>
      </c>
      <c r="G5335" s="1">
        <v>44299</v>
      </c>
      <c r="H5335" s="1">
        <v>44306</v>
      </c>
      <c r="I5335" s="1">
        <v>44671</v>
      </c>
      <c r="J5335" s="966" t="s">
        <v>21591</v>
      </c>
      <c r="K5335" t="s">
        <v>21592</v>
      </c>
      <c r="L5335" t="s">
        <v>21593</v>
      </c>
      <c r="M5335" t="s">
        <v>21591</v>
      </c>
      <c r="N5335" t="s">
        <v>21593</v>
      </c>
    </row>
    <row r="5336" spans="1:14" x14ac:dyDescent="0.25">
      <c r="A5336" s="3">
        <v>5333</v>
      </c>
      <c r="B5336" t="s">
        <v>3641</v>
      </c>
      <c r="C5336" t="s">
        <v>3641</v>
      </c>
      <c r="D5336" t="s">
        <v>3642</v>
      </c>
      <c r="E5336" t="s">
        <v>3643</v>
      </c>
      <c r="F5336" t="s">
        <v>3643</v>
      </c>
      <c r="G5336" s="1">
        <v>44299</v>
      </c>
      <c r="H5336" s="1">
        <v>44306</v>
      </c>
      <c r="I5336" s="1">
        <v>44671</v>
      </c>
      <c r="J5336" s="966" t="s">
        <v>21579</v>
      </c>
      <c r="K5336" t="s">
        <v>21580</v>
      </c>
      <c r="L5336" t="s">
        <v>21581</v>
      </c>
      <c r="M5336" t="s">
        <v>21579</v>
      </c>
      <c r="N5336" t="s">
        <v>21581</v>
      </c>
    </row>
    <row r="5337" spans="1:14" x14ac:dyDescent="0.25">
      <c r="A5337" s="3">
        <v>5334</v>
      </c>
      <c r="B5337" t="s">
        <v>3641</v>
      </c>
      <c r="C5337" t="s">
        <v>3641</v>
      </c>
      <c r="D5337" t="s">
        <v>3642</v>
      </c>
      <c r="E5337" t="s">
        <v>3643</v>
      </c>
      <c r="F5337" t="s">
        <v>3643</v>
      </c>
      <c r="G5337" s="1">
        <v>44299</v>
      </c>
      <c r="H5337" s="1">
        <v>44306</v>
      </c>
      <c r="I5337" s="1">
        <v>44671</v>
      </c>
      <c r="J5337" s="966" t="s">
        <v>21456</v>
      </c>
      <c r="K5337" t="s">
        <v>21457</v>
      </c>
      <c r="L5337" t="s">
        <v>21458</v>
      </c>
      <c r="M5337" t="s">
        <v>21456</v>
      </c>
      <c r="N5337" t="s">
        <v>21458</v>
      </c>
    </row>
    <row r="5338" spans="1:14" x14ac:dyDescent="0.25">
      <c r="A5338" s="3">
        <v>5335</v>
      </c>
      <c r="B5338" t="s">
        <v>3641</v>
      </c>
      <c r="C5338" t="s">
        <v>3641</v>
      </c>
      <c r="D5338" t="s">
        <v>3642</v>
      </c>
      <c r="E5338" t="s">
        <v>3643</v>
      </c>
      <c r="F5338" t="s">
        <v>3643</v>
      </c>
      <c r="G5338" s="1">
        <v>44299</v>
      </c>
      <c r="H5338" s="1">
        <v>44306</v>
      </c>
      <c r="I5338" s="1">
        <v>44671</v>
      </c>
      <c r="J5338" s="966" t="s">
        <v>21453</v>
      </c>
      <c r="K5338" t="s">
        <v>21454</v>
      </c>
      <c r="L5338" t="s">
        <v>21455</v>
      </c>
      <c r="M5338" t="s">
        <v>21453</v>
      </c>
      <c r="N5338" t="s">
        <v>21455</v>
      </c>
    </row>
    <row r="5339" spans="1:14" x14ac:dyDescent="0.25">
      <c r="A5339" s="3">
        <v>5336</v>
      </c>
      <c r="B5339" t="s">
        <v>3641</v>
      </c>
      <c r="C5339" t="s">
        <v>3641</v>
      </c>
      <c r="D5339" t="s">
        <v>3642</v>
      </c>
      <c r="E5339" t="s">
        <v>3643</v>
      </c>
      <c r="F5339" t="s">
        <v>3643</v>
      </c>
      <c r="G5339" s="1">
        <v>44299</v>
      </c>
      <c r="H5339" s="1">
        <v>44306</v>
      </c>
      <c r="I5339" s="1">
        <v>44671</v>
      </c>
      <c r="J5339" s="966" t="s">
        <v>21483</v>
      </c>
      <c r="K5339" t="s">
        <v>21484</v>
      </c>
      <c r="L5339" t="s">
        <v>21485</v>
      </c>
      <c r="M5339" t="s">
        <v>21483</v>
      </c>
      <c r="N5339" t="s">
        <v>21485</v>
      </c>
    </row>
    <row r="5340" spans="1:14" x14ac:dyDescent="0.25">
      <c r="A5340" s="3">
        <v>5337</v>
      </c>
      <c r="B5340" t="s">
        <v>3641</v>
      </c>
      <c r="C5340" t="s">
        <v>3641</v>
      </c>
      <c r="D5340" t="s">
        <v>3642</v>
      </c>
      <c r="E5340" t="s">
        <v>3643</v>
      </c>
      <c r="F5340" t="s">
        <v>3643</v>
      </c>
      <c r="G5340" s="1">
        <v>44299</v>
      </c>
      <c r="H5340" s="1">
        <v>44306</v>
      </c>
      <c r="I5340" s="1">
        <v>44671</v>
      </c>
      <c r="J5340" s="966" t="s">
        <v>21561</v>
      </c>
      <c r="K5340" t="s">
        <v>21562</v>
      </c>
      <c r="L5340" t="s">
        <v>21563</v>
      </c>
      <c r="M5340" t="s">
        <v>21561</v>
      </c>
      <c r="N5340" t="s">
        <v>21563</v>
      </c>
    </row>
    <row r="5341" spans="1:14" x14ac:dyDescent="0.25">
      <c r="A5341" s="3">
        <v>5338</v>
      </c>
      <c r="B5341" t="s">
        <v>3641</v>
      </c>
      <c r="C5341" t="s">
        <v>3641</v>
      </c>
      <c r="D5341" t="s">
        <v>3642</v>
      </c>
      <c r="E5341" t="s">
        <v>3643</v>
      </c>
      <c r="F5341" t="s">
        <v>3643</v>
      </c>
      <c r="G5341" s="1">
        <v>44299</v>
      </c>
      <c r="H5341" s="1">
        <v>44306</v>
      </c>
      <c r="I5341" s="1">
        <v>44671</v>
      </c>
      <c r="J5341" s="966" t="s">
        <v>21558</v>
      </c>
      <c r="K5341" t="s">
        <v>21559</v>
      </c>
      <c r="L5341" t="s">
        <v>21560</v>
      </c>
      <c r="M5341" t="s">
        <v>21558</v>
      </c>
      <c r="N5341" t="s">
        <v>21560</v>
      </c>
    </row>
    <row r="5342" spans="1:14" x14ac:dyDescent="0.25">
      <c r="A5342" s="3">
        <v>5339</v>
      </c>
      <c r="B5342" t="s">
        <v>3641</v>
      </c>
      <c r="C5342" t="s">
        <v>3641</v>
      </c>
      <c r="D5342" t="s">
        <v>3642</v>
      </c>
      <c r="E5342" t="s">
        <v>3643</v>
      </c>
      <c r="F5342" t="s">
        <v>3643</v>
      </c>
      <c r="G5342" s="1">
        <v>44299</v>
      </c>
      <c r="H5342" s="1">
        <v>44306</v>
      </c>
      <c r="I5342" s="1">
        <v>44671</v>
      </c>
      <c r="J5342" s="966" t="s">
        <v>21396</v>
      </c>
      <c r="K5342" t="s">
        <v>21397</v>
      </c>
      <c r="L5342" t="s">
        <v>21398</v>
      </c>
      <c r="M5342" t="s">
        <v>21396</v>
      </c>
      <c r="N5342" t="s">
        <v>21398</v>
      </c>
    </row>
    <row r="5343" spans="1:14" x14ac:dyDescent="0.25">
      <c r="A5343" s="3">
        <v>5340</v>
      </c>
      <c r="B5343" t="s">
        <v>3641</v>
      </c>
      <c r="C5343" t="s">
        <v>3641</v>
      </c>
      <c r="D5343" t="s">
        <v>3642</v>
      </c>
      <c r="E5343" t="s">
        <v>3643</v>
      </c>
      <c r="F5343" t="s">
        <v>3643</v>
      </c>
      <c r="G5343" s="1">
        <v>44299</v>
      </c>
      <c r="H5343" s="1">
        <v>44306</v>
      </c>
      <c r="I5343" s="1">
        <v>44671</v>
      </c>
      <c r="J5343" s="966" t="s">
        <v>21435</v>
      </c>
      <c r="K5343" t="s">
        <v>21436</v>
      </c>
      <c r="L5343" t="s">
        <v>21437</v>
      </c>
      <c r="M5343" t="s">
        <v>21435</v>
      </c>
      <c r="N5343" t="s">
        <v>21437</v>
      </c>
    </row>
    <row r="5344" spans="1:14" x14ac:dyDescent="0.25">
      <c r="A5344" s="3">
        <v>5341</v>
      </c>
      <c r="B5344" t="s">
        <v>3641</v>
      </c>
      <c r="C5344" t="s">
        <v>3641</v>
      </c>
      <c r="D5344" t="s">
        <v>3642</v>
      </c>
      <c r="E5344" t="s">
        <v>3643</v>
      </c>
      <c r="F5344" t="s">
        <v>3643</v>
      </c>
      <c r="G5344" s="1">
        <v>44299</v>
      </c>
      <c r="H5344" s="1">
        <v>44306</v>
      </c>
      <c r="I5344" s="1">
        <v>44671</v>
      </c>
      <c r="J5344" s="966" t="s">
        <v>21414</v>
      </c>
      <c r="K5344" t="s">
        <v>21415</v>
      </c>
      <c r="L5344" t="s">
        <v>21416</v>
      </c>
      <c r="M5344" t="s">
        <v>21414</v>
      </c>
      <c r="N5344" t="s">
        <v>21416</v>
      </c>
    </row>
    <row r="5345" spans="1:14" x14ac:dyDescent="0.25">
      <c r="A5345" s="3">
        <v>5342</v>
      </c>
      <c r="B5345" t="s">
        <v>3641</v>
      </c>
      <c r="C5345" t="s">
        <v>3641</v>
      </c>
      <c r="D5345" t="s">
        <v>3642</v>
      </c>
      <c r="E5345" t="s">
        <v>3643</v>
      </c>
      <c r="F5345" t="s">
        <v>3643</v>
      </c>
      <c r="G5345" s="1">
        <v>44299</v>
      </c>
      <c r="H5345" s="1">
        <v>44306</v>
      </c>
      <c r="I5345" s="1">
        <v>44671</v>
      </c>
      <c r="J5345" s="966" t="s">
        <v>21378</v>
      </c>
      <c r="K5345" t="s">
        <v>21379</v>
      </c>
      <c r="L5345" t="s">
        <v>21380</v>
      </c>
      <c r="M5345" t="s">
        <v>21378</v>
      </c>
      <c r="N5345" t="s">
        <v>21380</v>
      </c>
    </row>
    <row r="5346" spans="1:14" x14ac:dyDescent="0.25">
      <c r="A5346" s="3">
        <v>5343</v>
      </c>
      <c r="B5346" t="s">
        <v>3641</v>
      </c>
      <c r="C5346" t="s">
        <v>3641</v>
      </c>
      <c r="D5346" t="s">
        <v>3642</v>
      </c>
      <c r="E5346" t="s">
        <v>3643</v>
      </c>
      <c r="F5346" t="s">
        <v>3643</v>
      </c>
      <c r="G5346" s="1">
        <v>44299</v>
      </c>
      <c r="H5346" s="1">
        <v>44306</v>
      </c>
      <c r="I5346" s="1">
        <v>44671</v>
      </c>
      <c r="J5346" s="966" t="s">
        <v>21375</v>
      </c>
      <c r="K5346" t="s">
        <v>21376</v>
      </c>
      <c r="L5346" t="s">
        <v>21377</v>
      </c>
      <c r="M5346" t="s">
        <v>21375</v>
      </c>
      <c r="N5346" t="s">
        <v>21377</v>
      </c>
    </row>
    <row r="5347" spans="1:14" x14ac:dyDescent="0.25">
      <c r="A5347" s="3">
        <v>5344</v>
      </c>
      <c r="B5347" t="s">
        <v>3641</v>
      </c>
      <c r="C5347" t="s">
        <v>3641</v>
      </c>
      <c r="D5347" t="s">
        <v>3642</v>
      </c>
      <c r="E5347" t="s">
        <v>3643</v>
      </c>
      <c r="F5347" t="s">
        <v>3643</v>
      </c>
      <c r="G5347" s="1">
        <v>44299</v>
      </c>
      <c r="H5347" s="1">
        <v>44306</v>
      </c>
      <c r="I5347" s="1">
        <v>44671</v>
      </c>
      <c r="J5347" s="966" t="s">
        <v>21459</v>
      </c>
      <c r="K5347" t="s">
        <v>21460</v>
      </c>
      <c r="L5347" t="s">
        <v>21461</v>
      </c>
      <c r="M5347" t="s">
        <v>21459</v>
      </c>
      <c r="N5347" t="s">
        <v>21461</v>
      </c>
    </row>
    <row r="5348" spans="1:14" x14ac:dyDescent="0.25">
      <c r="A5348" s="3">
        <v>5345</v>
      </c>
      <c r="B5348" t="s">
        <v>3641</v>
      </c>
      <c r="C5348" t="s">
        <v>3641</v>
      </c>
      <c r="D5348" t="s">
        <v>3642</v>
      </c>
      <c r="E5348" t="s">
        <v>3643</v>
      </c>
      <c r="F5348" t="s">
        <v>3643</v>
      </c>
      <c r="G5348" s="1">
        <v>44299</v>
      </c>
      <c r="H5348" s="1">
        <v>44306</v>
      </c>
      <c r="I5348" s="1">
        <v>44671</v>
      </c>
      <c r="J5348" s="966" t="s">
        <v>21624</v>
      </c>
      <c r="K5348" t="s">
        <v>21625</v>
      </c>
      <c r="L5348" t="s">
        <v>21626</v>
      </c>
      <c r="M5348" t="s">
        <v>21624</v>
      </c>
      <c r="N5348" t="s">
        <v>21626</v>
      </c>
    </row>
    <row r="5349" spans="1:14" x14ac:dyDescent="0.25">
      <c r="A5349" s="3">
        <v>5346</v>
      </c>
      <c r="B5349" t="s">
        <v>3641</v>
      </c>
      <c r="C5349" t="s">
        <v>3641</v>
      </c>
      <c r="D5349" t="s">
        <v>3642</v>
      </c>
      <c r="E5349" t="s">
        <v>3643</v>
      </c>
      <c r="F5349" t="s">
        <v>3643</v>
      </c>
      <c r="G5349" s="1">
        <v>44299</v>
      </c>
      <c r="H5349" s="1">
        <v>44306</v>
      </c>
      <c r="I5349" s="1">
        <v>44671</v>
      </c>
      <c r="J5349" s="966" t="s">
        <v>21444</v>
      </c>
      <c r="K5349" t="s">
        <v>21445</v>
      </c>
      <c r="L5349" t="s">
        <v>21446</v>
      </c>
      <c r="M5349" t="s">
        <v>21444</v>
      </c>
      <c r="N5349" t="s">
        <v>21446</v>
      </c>
    </row>
    <row r="5350" spans="1:14" x14ac:dyDescent="0.25">
      <c r="A5350" s="3">
        <v>5347</v>
      </c>
      <c r="B5350" t="s">
        <v>3641</v>
      </c>
      <c r="C5350" t="s">
        <v>3641</v>
      </c>
      <c r="D5350" t="s">
        <v>3642</v>
      </c>
      <c r="E5350" t="s">
        <v>3643</v>
      </c>
      <c r="F5350" t="s">
        <v>3643</v>
      </c>
      <c r="G5350" s="1">
        <v>44299</v>
      </c>
      <c r="H5350" s="1">
        <v>44306</v>
      </c>
      <c r="I5350" s="1">
        <v>44671</v>
      </c>
      <c r="J5350" s="966" t="s">
        <v>21417</v>
      </c>
      <c r="K5350" t="s">
        <v>21418</v>
      </c>
      <c r="L5350" t="s">
        <v>21419</v>
      </c>
      <c r="M5350" t="s">
        <v>21417</v>
      </c>
      <c r="N5350" t="s">
        <v>21419</v>
      </c>
    </row>
    <row r="5351" spans="1:14" x14ac:dyDescent="0.25">
      <c r="A5351" s="3">
        <v>5348</v>
      </c>
      <c r="B5351" t="s">
        <v>3641</v>
      </c>
      <c r="C5351" t="s">
        <v>3641</v>
      </c>
      <c r="D5351" t="s">
        <v>3642</v>
      </c>
      <c r="E5351" t="s">
        <v>3643</v>
      </c>
      <c r="F5351" t="s">
        <v>3643</v>
      </c>
      <c r="G5351" s="1">
        <v>44299</v>
      </c>
      <c r="H5351" s="1">
        <v>44306</v>
      </c>
      <c r="I5351" s="1">
        <v>44671</v>
      </c>
      <c r="J5351" s="966" t="s">
        <v>21369</v>
      </c>
      <c r="K5351" t="s">
        <v>21370</v>
      </c>
      <c r="L5351" t="s">
        <v>21371</v>
      </c>
      <c r="M5351" t="s">
        <v>21369</v>
      </c>
      <c r="N5351" t="s">
        <v>21371</v>
      </c>
    </row>
    <row r="5352" spans="1:14" x14ac:dyDescent="0.25">
      <c r="A5352" s="3">
        <v>5349</v>
      </c>
      <c r="B5352" t="s">
        <v>3641</v>
      </c>
      <c r="C5352" t="s">
        <v>3641</v>
      </c>
      <c r="D5352" t="s">
        <v>3642</v>
      </c>
      <c r="E5352" t="s">
        <v>3643</v>
      </c>
      <c r="F5352" t="s">
        <v>3643</v>
      </c>
      <c r="G5352" s="1">
        <v>44299</v>
      </c>
      <c r="H5352" s="1">
        <v>44306</v>
      </c>
      <c r="I5352" s="1">
        <v>44671</v>
      </c>
      <c r="J5352" s="966" t="s">
        <v>21366</v>
      </c>
      <c r="K5352" t="s">
        <v>21367</v>
      </c>
      <c r="L5352" t="s">
        <v>21368</v>
      </c>
      <c r="M5352" t="s">
        <v>21366</v>
      </c>
      <c r="N5352" t="s">
        <v>21368</v>
      </c>
    </row>
    <row r="5353" spans="1:14" x14ac:dyDescent="0.25">
      <c r="A5353" s="3">
        <v>5350</v>
      </c>
      <c r="B5353" t="s">
        <v>3641</v>
      </c>
      <c r="C5353" t="s">
        <v>3641</v>
      </c>
      <c r="D5353" t="s">
        <v>3642</v>
      </c>
      <c r="E5353" t="s">
        <v>3643</v>
      </c>
      <c r="F5353" t="s">
        <v>3643</v>
      </c>
      <c r="G5353" s="1">
        <v>44299</v>
      </c>
      <c r="H5353" s="1">
        <v>44306</v>
      </c>
      <c r="I5353" s="1">
        <v>44671</v>
      </c>
      <c r="J5353" s="966" t="s">
        <v>21703</v>
      </c>
      <c r="K5353" t="s">
        <v>21704</v>
      </c>
      <c r="L5353" t="s">
        <v>21705</v>
      </c>
      <c r="M5353" t="s">
        <v>21703</v>
      </c>
      <c r="N5353" t="s">
        <v>21705</v>
      </c>
    </row>
    <row r="5354" spans="1:14" x14ac:dyDescent="0.25">
      <c r="A5354" s="3">
        <v>5351</v>
      </c>
      <c r="B5354" t="s">
        <v>3641</v>
      </c>
      <c r="C5354" t="s">
        <v>3641</v>
      </c>
      <c r="D5354" t="s">
        <v>3642</v>
      </c>
      <c r="E5354" t="s">
        <v>3643</v>
      </c>
      <c r="F5354" t="s">
        <v>3643</v>
      </c>
      <c r="G5354" s="1">
        <v>44299</v>
      </c>
      <c r="H5354" s="1">
        <v>44306</v>
      </c>
      <c r="I5354" s="1">
        <v>44671</v>
      </c>
      <c r="J5354" s="966" t="s">
        <v>21480</v>
      </c>
      <c r="K5354" t="s">
        <v>21481</v>
      </c>
      <c r="L5354" t="s">
        <v>21482</v>
      </c>
      <c r="M5354" t="s">
        <v>21480</v>
      </c>
      <c r="N5354" t="s">
        <v>21482</v>
      </c>
    </row>
    <row r="5355" spans="1:14" x14ac:dyDescent="0.25">
      <c r="A5355" s="3">
        <v>5352</v>
      </c>
      <c r="B5355" t="s">
        <v>3641</v>
      </c>
      <c r="C5355" t="s">
        <v>3641</v>
      </c>
      <c r="D5355" t="s">
        <v>3642</v>
      </c>
      <c r="E5355" t="s">
        <v>3643</v>
      </c>
      <c r="F5355" t="s">
        <v>3643</v>
      </c>
      <c r="G5355" s="1">
        <v>44299</v>
      </c>
      <c r="H5355" s="1">
        <v>44306</v>
      </c>
      <c r="I5355" s="1">
        <v>44671</v>
      </c>
      <c r="J5355" s="966" t="s">
        <v>21465</v>
      </c>
      <c r="K5355" t="s">
        <v>21466</v>
      </c>
      <c r="L5355" t="s">
        <v>21467</v>
      </c>
      <c r="M5355" t="s">
        <v>21465</v>
      </c>
      <c r="N5355" t="s">
        <v>21467</v>
      </c>
    </row>
    <row r="5356" spans="1:14" x14ac:dyDescent="0.25">
      <c r="A5356" s="3">
        <v>5353</v>
      </c>
      <c r="B5356" t="s">
        <v>3641</v>
      </c>
      <c r="C5356" t="s">
        <v>3641</v>
      </c>
      <c r="D5356" t="s">
        <v>3642</v>
      </c>
      <c r="E5356" t="s">
        <v>3643</v>
      </c>
      <c r="F5356" t="s">
        <v>3643</v>
      </c>
      <c r="G5356" s="1">
        <v>44299</v>
      </c>
      <c r="H5356" s="1">
        <v>44306</v>
      </c>
      <c r="I5356" s="1">
        <v>44671</v>
      </c>
      <c r="J5356" s="966" t="s">
        <v>21462</v>
      </c>
      <c r="K5356" t="s">
        <v>21463</v>
      </c>
      <c r="L5356" t="s">
        <v>21464</v>
      </c>
      <c r="M5356" t="s">
        <v>21462</v>
      </c>
      <c r="N5356" t="s">
        <v>21464</v>
      </c>
    </row>
    <row r="5357" spans="1:14" x14ac:dyDescent="0.25">
      <c r="A5357" s="3">
        <v>5354</v>
      </c>
      <c r="B5357" t="s">
        <v>3641</v>
      </c>
      <c r="C5357" t="s">
        <v>3641</v>
      </c>
      <c r="D5357" t="s">
        <v>3642</v>
      </c>
      <c r="E5357" t="s">
        <v>3643</v>
      </c>
      <c r="F5357" t="s">
        <v>3643</v>
      </c>
      <c r="G5357" s="1">
        <v>44299</v>
      </c>
      <c r="H5357" s="1">
        <v>44306</v>
      </c>
      <c r="I5357" s="1">
        <v>44671</v>
      </c>
      <c r="J5357" s="966" t="s">
        <v>21411</v>
      </c>
      <c r="K5357" t="s">
        <v>21412</v>
      </c>
      <c r="L5357" t="s">
        <v>21413</v>
      </c>
      <c r="M5357" t="s">
        <v>21411</v>
      </c>
      <c r="N5357" t="s">
        <v>21413</v>
      </c>
    </row>
    <row r="5358" spans="1:14" x14ac:dyDescent="0.25">
      <c r="A5358" s="3">
        <v>5355</v>
      </c>
      <c r="B5358" t="s">
        <v>3641</v>
      </c>
      <c r="C5358" t="s">
        <v>3641</v>
      </c>
      <c r="D5358" t="s">
        <v>3642</v>
      </c>
      <c r="E5358" t="s">
        <v>3643</v>
      </c>
      <c r="F5358" t="s">
        <v>3643</v>
      </c>
      <c r="G5358" s="1">
        <v>44299</v>
      </c>
      <c r="H5358" s="1">
        <v>44306</v>
      </c>
      <c r="I5358" s="1">
        <v>44671</v>
      </c>
      <c r="J5358" s="966" t="s">
        <v>21474</v>
      </c>
      <c r="K5358" t="s">
        <v>21475</v>
      </c>
      <c r="L5358" t="s">
        <v>21476</v>
      </c>
      <c r="M5358" t="s">
        <v>21474</v>
      </c>
      <c r="N5358" t="s">
        <v>21476</v>
      </c>
    </row>
    <row r="5359" spans="1:14" x14ac:dyDescent="0.25">
      <c r="A5359" s="3">
        <v>5356</v>
      </c>
      <c r="B5359" t="s">
        <v>3641</v>
      </c>
      <c r="C5359" t="s">
        <v>3641</v>
      </c>
      <c r="D5359" t="s">
        <v>3642</v>
      </c>
      <c r="E5359" t="s">
        <v>3643</v>
      </c>
      <c r="F5359" t="s">
        <v>3643</v>
      </c>
      <c r="G5359" s="1">
        <v>44299</v>
      </c>
      <c r="H5359" s="1">
        <v>44306</v>
      </c>
      <c r="I5359" s="1">
        <v>44671</v>
      </c>
      <c r="J5359" s="966" t="s">
        <v>21372</v>
      </c>
      <c r="K5359" t="s">
        <v>21373</v>
      </c>
      <c r="L5359" t="s">
        <v>21374</v>
      </c>
      <c r="M5359" t="s">
        <v>21372</v>
      </c>
      <c r="N5359" t="s">
        <v>21374</v>
      </c>
    </row>
    <row r="5360" spans="1:14" x14ac:dyDescent="0.25">
      <c r="A5360" s="3">
        <v>5357</v>
      </c>
      <c r="B5360" t="s">
        <v>3641</v>
      </c>
      <c r="C5360" t="s">
        <v>3641</v>
      </c>
      <c r="D5360" t="s">
        <v>3642</v>
      </c>
      <c r="E5360" t="s">
        <v>3643</v>
      </c>
      <c r="F5360" t="s">
        <v>3643</v>
      </c>
      <c r="G5360" s="1">
        <v>44299</v>
      </c>
      <c r="H5360" s="1">
        <v>44306</v>
      </c>
      <c r="I5360" s="1">
        <v>44671</v>
      </c>
      <c r="J5360" s="966" t="s">
        <v>21549</v>
      </c>
      <c r="K5360" t="s">
        <v>21550</v>
      </c>
      <c r="L5360" t="s">
        <v>21551</v>
      </c>
      <c r="M5360" t="s">
        <v>21549</v>
      </c>
      <c r="N5360" t="s">
        <v>21551</v>
      </c>
    </row>
    <row r="5361" spans="1:14" x14ac:dyDescent="0.25">
      <c r="A5361" s="3">
        <v>5358</v>
      </c>
      <c r="B5361" t="s">
        <v>3641</v>
      </c>
      <c r="C5361" t="s">
        <v>3641</v>
      </c>
      <c r="D5361" t="s">
        <v>3642</v>
      </c>
      <c r="E5361" t="s">
        <v>3643</v>
      </c>
      <c r="F5361" t="s">
        <v>3643</v>
      </c>
      <c r="G5361" s="1">
        <v>44299</v>
      </c>
      <c r="H5361" s="1">
        <v>44306</v>
      </c>
      <c r="I5361" s="1">
        <v>44671</v>
      </c>
      <c r="J5361" s="966" t="s">
        <v>21513</v>
      </c>
      <c r="K5361" t="s">
        <v>21514</v>
      </c>
      <c r="L5361" t="s">
        <v>21515</v>
      </c>
      <c r="M5361" t="s">
        <v>21513</v>
      </c>
      <c r="N5361" t="s">
        <v>21515</v>
      </c>
    </row>
    <row r="5362" spans="1:14" x14ac:dyDescent="0.25">
      <c r="A5362" s="3">
        <v>5359</v>
      </c>
      <c r="B5362" t="s">
        <v>3641</v>
      </c>
      <c r="C5362" t="s">
        <v>3641</v>
      </c>
      <c r="D5362" t="s">
        <v>3642</v>
      </c>
      <c r="E5362" t="s">
        <v>3643</v>
      </c>
      <c r="F5362" t="s">
        <v>3643</v>
      </c>
      <c r="G5362" s="1">
        <v>44299</v>
      </c>
      <c r="H5362" s="1">
        <v>44306</v>
      </c>
      <c r="I5362" s="1">
        <v>44671</v>
      </c>
      <c r="J5362" s="966" t="s">
        <v>21408</v>
      </c>
      <c r="K5362" t="s">
        <v>21409</v>
      </c>
      <c r="L5362" t="s">
        <v>21410</v>
      </c>
      <c r="M5362" t="s">
        <v>21408</v>
      </c>
      <c r="N5362" t="s">
        <v>21410</v>
      </c>
    </row>
    <row r="5363" spans="1:14" x14ac:dyDescent="0.25">
      <c r="A5363" s="3">
        <v>5360</v>
      </c>
      <c r="B5363" t="s">
        <v>3641</v>
      </c>
      <c r="C5363" t="s">
        <v>3641</v>
      </c>
      <c r="D5363" t="s">
        <v>3642</v>
      </c>
      <c r="E5363" t="s">
        <v>3643</v>
      </c>
      <c r="F5363" t="s">
        <v>3643</v>
      </c>
      <c r="G5363" s="1">
        <v>44299</v>
      </c>
      <c r="H5363" s="1">
        <v>44306</v>
      </c>
      <c r="I5363" s="1">
        <v>44671</v>
      </c>
      <c r="J5363" s="966" t="s">
        <v>21426</v>
      </c>
      <c r="K5363" t="s">
        <v>21427</v>
      </c>
      <c r="L5363" t="s">
        <v>21428</v>
      </c>
      <c r="M5363" t="s">
        <v>21426</v>
      </c>
      <c r="N5363" t="s">
        <v>21428</v>
      </c>
    </row>
    <row r="5364" spans="1:14" x14ac:dyDescent="0.25">
      <c r="A5364" s="3">
        <v>5361</v>
      </c>
      <c r="B5364" t="s">
        <v>3641</v>
      </c>
      <c r="C5364" t="s">
        <v>3641</v>
      </c>
      <c r="D5364" t="s">
        <v>3642</v>
      </c>
      <c r="E5364" t="s">
        <v>3643</v>
      </c>
      <c r="F5364" t="s">
        <v>3643</v>
      </c>
      <c r="G5364" s="1">
        <v>44299</v>
      </c>
      <c r="H5364" s="1">
        <v>44306</v>
      </c>
      <c r="I5364" s="1">
        <v>44671</v>
      </c>
      <c r="J5364" s="966" t="s">
        <v>21405</v>
      </c>
      <c r="K5364" t="s">
        <v>21406</v>
      </c>
      <c r="L5364" t="s">
        <v>21407</v>
      </c>
      <c r="M5364" t="s">
        <v>21405</v>
      </c>
      <c r="N5364" t="s">
        <v>21407</v>
      </c>
    </row>
    <row r="5365" spans="1:14" x14ac:dyDescent="0.25">
      <c r="A5365" s="3">
        <v>5362</v>
      </c>
      <c r="B5365" t="s">
        <v>3641</v>
      </c>
      <c r="C5365" t="s">
        <v>3641</v>
      </c>
      <c r="D5365" t="s">
        <v>3642</v>
      </c>
      <c r="E5365" t="s">
        <v>3643</v>
      </c>
      <c r="F5365" t="s">
        <v>3643</v>
      </c>
      <c r="G5365" s="1">
        <v>44299</v>
      </c>
      <c r="H5365" s="1">
        <v>44306</v>
      </c>
      <c r="I5365" s="1">
        <v>44671</v>
      </c>
      <c r="J5365" s="966" t="s">
        <v>21555</v>
      </c>
      <c r="K5365" t="s">
        <v>21556</v>
      </c>
      <c r="L5365" t="s">
        <v>21557</v>
      </c>
      <c r="M5365" t="s">
        <v>21555</v>
      </c>
      <c r="N5365" t="s">
        <v>21557</v>
      </c>
    </row>
    <row r="5366" spans="1:14" x14ac:dyDescent="0.25">
      <c r="A5366" s="3">
        <v>5363</v>
      </c>
      <c r="B5366" t="s">
        <v>3641</v>
      </c>
      <c r="C5366" t="s">
        <v>3641</v>
      </c>
      <c r="D5366" t="s">
        <v>3642</v>
      </c>
      <c r="E5366" t="s">
        <v>3643</v>
      </c>
      <c r="F5366" t="s">
        <v>3643</v>
      </c>
      <c r="G5366" s="1">
        <v>44299</v>
      </c>
      <c r="H5366" s="1">
        <v>44306</v>
      </c>
      <c r="I5366" s="1">
        <v>44671</v>
      </c>
      <c r="J5366" s="966" t="s">
        <v>21594</v>
      </c>
      <c r="K5366" t="s">
        <v>21595</v>
      </c>
      <c r="L5366" t="s">
        <v>21596</v>
      </c>
      <c r="M5366" t="s">
        <v>21594</v>
      </c>
      <c r="N5366" t="s">
        <v>21596</v>
      </c>
    </row>
    <row r="5367" spans="1:14" x14ac:dyDescent="0.25">
      <c r="A5367" s="3">
        <v>5364</v>
      </c>
      <c r="B5367" t="s">
        <v>3641</v>
      </c>
      <c r="C5367" t="s">
        <v>3641</v>
      </c>
      <c r="D5367" t="s">
        <v>3642</v>
      </c>
      <c r="E5367" t="s">
        <v>3643</v>
      </c>
      <c r="F5367" t="s">
        <v>3643</v>
      </c>
      <c r="G5367" s="1">
        <v>44299</v>
      </c>
      <c r="H5367" s="1">
        <v>44306</v>
      </c>
      <c r="I5367" s="1">
        <v>44671</v>
      </c>
      <c r="J5367" s="966" t="s">
        <v>21393</v>
      </c>
      <c r="K5367" t="s">
        <v>21394</v>
      </c>
      <c r="L5367" t="s">
        <v>21395</v>
      </c>
      <c r="M5367" t="s">
        <v>21393</v>
      </c>
      <c r="N5367" t="s">
        <v>21395</v>
      </c>
    </row>
    <row r="5368" spans="1:14" x14ac:dyDescent="0.25">
      <c r="A5368" s="3">
        <v>5365</v>
      </c>
      <c r="B5368" t="s">
        <v>3641</v>
      </c>
      <c r="C5368" t="s">
        <v>3641</v>
      </c>
      <c r="D5368" t="s">
        <v>3642</v>
      </c>
      <c r="E5368" t="s">
        <v>3643</v>
      </c>
      <c r="F5368" t="s">
        <v>3643</v>
      </c>
      <c r="G5368" s="1">
        <v>44299</v>
      </c>
      <c r="H5368" s="1">
        <v>44306</v>
      </c>
      <c r="I5368" s="1">
        <v>44671</v>
      </c>
      <c r="J5368" s="966" t="s">
        <v>21567</v>
      </c>
      <c r="K5368" t="s">
        <v>21568</v>
      </c>
      <c r="L5368" t="s">
        <v>21569</v>
      </c>
      <c r="M5368" t="s">
        <v>21567</v>
      </c>
      <c r="N5368" t="s">
        <v>21569</v>
      </c>
    </row>
    <row r="5369" spans="1:14" x14ac:dyDescent="0.25">
      <c r="A5369" s="3">
        <v>5366</v>
      </c>
      <c r="B5369" t="s">
        <v>3641</v>
      </c>
      <c r="C5369" t="s">
        <v>3641</v>
      </c>
      <c r="D5369" t="s">
        <v>3642</v>
      </c>
      <c r="E5369" t="s">
        <v>3643</v>
      </c>
      <c r="F5369" t="s">
        <v>3643</v>
      </c>
      <c r="G5369" s="1">
        <v>44299</v>
      </c>
      <c r="H5369" s="1">
        <v>44306</v>
      </c>
      <c r="I5369" s="1">
        <v>44671</v>
      </c>
      <c r="J5369" s="966" t="s">
        <v>21360</v>
      </c>
      <c r="K5369" t="s">
        <v>21361</v>
      </c>
      <c r="L5369" t="s">
        <v>21362</v>
      </c>
      <c r="M5369" t="s">
        <v>21360</v>
      </c>
      <c r="N5369" t="s">
        <v>21362</v>
      </c>
    </row>
    <row r="5370" spans="1:14" x14ac:dyDescent="0.25">
      <c r="A5370" s="3">
        <v>5367</v>
      </c>
      <c r="B5370" t="s">
        <v>3641</v>
      </c>
      <c r="C5370" t="s">
        <v>3641</v>
      </c>
      <c r="D5370" t="s">
        <v>3642</v>
      </c>
      <c r="E5370" t="s">
        <v>3643</v>
      </c>
      <c r="F5370" t="s">
        <v>3643</v>
      </c>
      <c r="G5370" s="1">
        <v>44299</v>
      </c>
      <c r="H5370" s="1">
        <v>44306</v>
      </c>
      <c r="I5370" s="1">
        <v>44671</v>
      </c>
      <c r="J5370" s="966" t="s">
        <v>21477</v>
      </c>
      <c r="K5370" t="s">
        <v>21478</v>
      </c>
      <c r="L5370" t="s">
        <v>21479</v>
      </c>
      <c r="M5370" t="s">
        <v>21477</v>
      </c>
      <c r="N5370" t="s">
        <v>21479</v>
      </c>
    </row>
    <row r="5371" spans="1:14" x14ac:dyDescent="0.25">
      <c r="A5371" s="3">
        <v>5368</v>
      </c>
      <c r="B5371" t="s">
        <v>3641</v>
      </c>
      <c r="C5371" t="s">
        <v>3641</v>
      </c>
      <c r="D5371" t="s">
        <v>3642</v>
      </c>
      <c r="E5371" t="s">
        <v>3643</v>
      </c>
      <c r="F5371" t="s">
        <v>3643</v>
      </c>
      <c r="G5371" s="1">
        <v>44299</v>
      </c>
      <c r="H5371" s="1">
        <v>44306</v>
      </c>
      <c r="I5371" s="1">
        <v>44671</v>
      </c>
      <c r="J5371" s="966" t="s">
        <v>21363</v>
      </c>
      <c r="K5371" t="s">
        <v>21364</v>
      </c>
      <c r="L5371" t="s">
        <v>21365</v>
      </c>
      <c r="M5371" t="s">
        <v>21363</v>
      </c>
      <c r="N5371" t="s">
        <v>21365</v>
      </c>
    </row>
    <row r="5372" spans="1:14" x14ac:dyDescent="0.25">
      <c r="A5372" s="3">
        <v>5369</v>
      </c>
      <c r="B5372" t="s">
        <v>3641</v>
      </c>
      <c r="C5372" t="s">
        <v>3641</v>
      </c>
      <c r="D5372" t="s">
        <v>3642</v>
      </c>
      <c r="E5372" t="s">
        <v>3643</v>
      </c>
      <c r="F5372" t="s">
        <v>3643</v>
      </c>
      <c r="G5372" s="1">
        <v>44299</v>
      </c>
      <c r="H5372" s="1">
        <v>44306</v>
      </c>
      <c r="I5372" s="1">
        <v>44671</v>
      </c>
      <c r="J5372" s="966" t="s">
        <v>21432</v>
      </c>
      <c r="K5372" t="s">
        <v>21433</v>
      </c>
      <c r="L5372" t="s">
        <v>21434</v>
      </c>
      <c r="M5372" t="s">
        <v>21432</v>
      </c>
      <c r="N5372" t="s">
        <v>21434</v>
      </c>
    </row>
    <row r="5373" spans="1:14" x14ac:dyDescent="0.25">
      <c r="A5373" s="3">
        <v>5370</v>
      </c>
      <c r="B5373" t="s">
        <v>3641</v>
      </c>
      <c r="C5373" t="s">
        <v>3641</v>
      </c>
      <c r="D5373" t="s">
        <v>3642</v>
      </c>
      <c r="E5373" t="s">
        <v>3643</v>
      </c>
      <c r="F5373" t="s">
        <v>3643</v>
      </c>
      <c r="G5373" s="1">
        <v>44299</v>
      </c>
      <c r="H5373" s="1">
        <v>44306</v>
      </c>
      <c r="I5373" s="1">
        <v>44671</v>
      </c>
      <c r="J5373" s="966" t="s">
        <v>21423</v>
      </c>
      <c r="K5373" t="s">
        <v>21424</v>
      </c>
      <c r="L5373" t="s">
        <v>21425</v>
      </c>
      <c r="M5373" t="s">
        <v>21423</v>
      </c>
      <c r="N5373" t="s">
        <v>21425</v>
      </c>
    </row>
    <row r="5374" spans="1:14" x14ac:dyDescent="0.25">
      <c r="A5374" s="3">
        <v>5371</v>
      </c>
      <c r="B5374" t="s">
        <v>3641</v>
      </c>
      <c r="C5374" t="s">
        <v>3641</v>
      </c>
      <c r="D5374" t="s">
        <v>3642</v>
      </c>
      <c r="E5374" t="s">
        <v>3643</v>
      </c>
      <c r="F5374" t="s">
        <v>3643</v>
      </c>
      <c r="G5374" s="1">
        <v>44299</v>
      </c>
      <c r="H5374" s="1">
        <v>44306</v>
      </c>
      <c r="I5374" s="1">
        <v>44671</v>
      </c>
      <c r="J5374" s="966" t="s">
        <v>21450</v>
      </c>
      <c r="K5374" t="s">
        <v>21451</v>
      </c>
      <c r="L5374" t="s">
        <v>21452</v>
      </c>
      <c r="M5374" t="s">
        <v>21450</v>
      </c>
      <c r="N5374" t="s">
        <v>21452</v>
      </c>
    </row>
    <row r="5375" spans="1:14" x14ac:dyDescent="0.25">
      <c r="A5375" s="3">
        <v>5372</v>
      </c>
      <c r="B5375" t="s">
        <v>3641</v>
      </c>
      <c r="C5375" t="s">
        <v>3641</v>
      </c>
      <c r="D5375" t="s">
        <v>3642</v>
      </c>
      <c r="E5375" t="s">
        <v>3643</v>
      </c>
      <c r="F5375" t="s">
        <v>3643</v>
      </c>
      <c r="G5375" s="1">
        <v>44299</v>
      </c>
      <c r="H5375" s="1">
        <v>44306</v>
      </c>
      <c r="I5375" s="1">
        <v>44671</v>
      </c>
      <c r="J5375" s="966" t="s">
        <v>21438</v>
      </c>
      <c r="K5375" t="s">
        <v>21439</v>
      </c>
      <c r="L5375" t="s">
        <v>21440</v>
      </c>
      <c r="M5375" t="s">
        <v>21438</v>
      </c>
      <c r="N5375" t="s">
        <v>21440</v>
      </c>
    </row>
    <row r="5376" spans="1:14" x14ac:dyDescent="0.25">
      <c r="A5376" s="3">
        <v>5373</v>
      </c>
      <c r="B5376" t="s">
        <v>3641</v>
      </c>
      <c r="C5376" t="s">
        <v>3641</v>
      </c>
      <c r="D5376" t="s">
        <v>3642</v>
      </c>
      <c r="E5376" t="s">
        <v>3643</v>
      </c>
      <c r="F5376" t="s">
        <v>3643</v>
      </c>
      <c r="G5376" s="1">
        <v>44299</v>
      </c>
      <c r="H5376" s="1">
        <v>44306</v>
      </c>
      <c r="I5376" s="1">
        <v>44671</v>
      </c>
      <c r="J5376" s="966" t="s">
        <v>21597</v>
      </c>
      <c r="K5376" t="s">
        <v>21598</v>
      </c>
      <c r="L5376" t="s">
        <v>21599</v>
      </c>
      <c r="M5376" t="s">
        <v>21597</v>
      </c>
      <c r="N5376" t="s">
        <v>21599</v>
      </c>
    </row>
    <row r="5377" spans="1:14" x14ac:dyDescent="0.25">
      <c r="A5377" s="3">
        <v>5374</v>
      </c>
      <c r="B5377" t="s">
        <v>3641</v>
      </c>
      <c r="C5377" t="s">
        <v>3641</v>
      </c>
      <c r="D5377" t="s">
        <v>3642</v>
      </c>
      <c r="E5377" t="s">
        <v>3643</v>
      </c>
      <c r="F5377" t="s">
        <v>3643</v>
      </c>
      <c r="G5377" s="1">
        <v>44299</v>
      </c>
      <c r="H5377" s="1">
        <v>44306</v>
      </c>
      <c r="I5377" s="1">
        <v>44671</v>
      </c>
      <c r="J5377" s="966" t="s">
        <v>21585</v>
      </c>
      <c r="K5377" t="s">
        <v>21586</v>
      </c>
      <c r="L5377" t="s">
        <v>21587</v>
      </c>
      <c r="M5377" t="s">
        <v>21585</v>
      </c>
      <c r="N5377" t="s">
        <v>21587</v>
      </c>
    </row>
    <row r="5378" spans="1:14" x14ac:dyDescent="0.25">
      <c r="A5378" s="3">
        <v>5375</v>
      </c>
      <c r="B5378" t="s">
        <v>3641</v>
      </c>
      <c r="C5378" t="s">
        <v>3641</v>
      </c>
      <c r="D5378" t="s">
        <v>3642</v>
      </c>
      <c r="E5378" t="s">
        <v>3643</v>
      </c>
      <c r="F5378" t="s">
        <v>3643</v>
      </c>
      <c r="G5378" s="1">
        <v>44299</v>
      </c>
      <c r="H5378" s="1">
        <v>44306</v>
      </c>
      <c r="I5378" s="1">
        <v>44671</v>
      </c>
      <c r="J5378" s="966" t="s">
        <v>21564</v>
      </c>
      <c r="K5378" t="s">
        <v>21565</v>
      </c>
      <c r="L5378" t="s">
        <v>21566</v>
      </c>
      <c r="M5378" t="s">
        <v>21564</v>
      </c>
      <c r="N5378" t="s">
        <v>21566</v>
      </c>
    </row>
    <row r="5379" spans="1:14" x14ac:dyDescent="0.25">
      <c r="A5379" s="3">
        <v>5376</v>
      </c>
      <c r="B5379" t="s">
        <v>3641</v>
      </c>
      <c r="C5379" t="s">
        <v>3641</v>
      </c>
      <c r="D5379" t="s">
        <v>3642</v>
      </c>
      <c r="E5379" t="s">
        <v>3643</v>
      </c>
      <c r="F5379" t="s">
        <v>3643</v>
      </c>
      <c r="G5379" s="1">
        <v>44299</v>
      </c>
      <c r="H5379" s="1">
        <v>44306</v>
      </c>
      <c r="I5379" s="1">
        <v>44671</v>
      </c>
      <c r="J5379" s="966" t="s">
        <v>21486</v>
      </c>
      <c r="K5379" t="s">
        <v>21487</v>
      </c>
      <c r="L5379" t="s">
        <v>21488</v>
      </c>
      <c r="M5379" t="s">
        <v>21486</v>
      </c>
      <c r="N5379" t="s">
        <v>21488</v>
      </c>
    </row>
    <row r="5380" spans="1:14" x14ac:dyDescent="0.25">
      <c r="A5380" s="3">
        <v>5377</v>
      </c>
      <c r="B5380" t="s">
        <v>3641</v>
      </c>
      <c r="C5380" t="s">
        <v>3641</v>
      </c>
      <c r="D5380" t="s">
        <v>3642</v>
      </c>
      <c r="E5380" t="s">
        <v>3643</v>
      </c>
      <c r="F5380" t="s">
        <v>3643</v>
      </c>
      <c r="G5380" s="1">
        <v>44299</v>
      </c>
      <c r="H5380" s="1">
        <v>44306</v>
      </c>
      <c r="I5380" s="1">
        <v>44671</v>
      </c>
      <c r="J5380" s="966" t="s">
        <v>21429</v>
      </c>
      <c r="K5380" t="s">
        <v>21430</v>
      </c>
      <c r="L5380" t="s">
        <v>21431</v>
      </c>
      <c r="M5380" t="s">
        <v>21429</v>
      </c>
      <c r="N5380" t="s">
        <v>21431</v>
      </c>
    </row>
    <row r="5381" spans="1:14" x14ac:dyDescent="0.25">
      <c r="A5381" s="3">
        <v>5378</v>
      </c>
      <c r="B5381" t="s">
        <v>3641</v>
      </c>
      <c r="C5381" t="s">
        <v>3641</v>
      </c>
      <c r="D5381" t="s">
        <v>3642</v>
      </c>
      <c r="E5381" t="s">
        <v>3643</v>
      </c>
      <c r="F5381" t="s">
        <v>3643</v>
      </c>
      <c r="G5381" s="1">
        <v>44299</v>
      </c>
      <c r="H5381" s="1">
        <v>44306</v>
      </c>
      <c r="I5381" s="1">
        <v>44671</v>
      </c>
      <c r="J5381" s="966" t="s">
        <v>21546</v>
      </c>
      <c r="K5381" t="s">
        <v>21547</v>
      </c>
      <c r="L5381" t="s">
        <v>21548</v>
      </c>
      <c r="M5381" t="s">
        <v>21546</v>
      </c>
      <c r="N5381" t="s">
        <v>21548</v>
      </c>
    </row>
    <row r="5382" spans="1:14" x14ac:dyDescent="0.25">
      <c r="A5382" s="3">
        <v>5379</v>
      </c>
      <c r="B5382" t="s">
        <v>3641</v>
      </c>
      <c r="C5382" t="s">
        <v>3641</v>
      </c>
      <c r="D5382" t="s">
        <v>3642</v>
      </c>
      <c r="E5382" t="s">
        <v>3643</v>
      </c>
      <c r="F5382" t="s">
        <v>3643</v>
      </c>
      <c r="G5382" s="1">
        <v>44299</v>
      </c>
      <c r="H5382" s="1">
        <v>44306</v>
      </c>
      <c r="I5382" s="1">
        <v>44671</v>
      </c>
      <c r="J5382" s="966" t="s">
        <v>21552</v>
      </c>
      <c r="K5382" t="s">
        <v>21553</v>
      </c>
      <c r="L5382" t="s">
        <v>21554</v>
      </c>
      <c r="M5382" t="s">
        <v>21552</v>
      </c>
      <c r="N5382" t="s">
        <v>21554</v>
      </c>
    </row>
    <row r="5383" spans="1:14" x14ac:dyDescent="0.25">
      <c r="A5383" s="3">
        <v>5380</v>
      </c>
      <c r="B5383" t="s">
        <v>3641</v>
      </c>
      <c r="C5383" t="s">
        <v>3641</v>
      </c>
      <c r="D5383" t="s">
        <v>3642</v>
      </c>
      <c r="E5383" t="s">
        <v>3643</v>
      </c>
      <c r="F5383" t="s">
        <v>3643</v>
      </c>
      <c r="G5383" s="1">
        <v>44299</v>
      </c>
      <c r="H5383" s="1">
        <v>44306</v>
      </c>
      <c r="I5383" s="1">
        <v>44671</v>
      </c>
      <c r="J5383" s="966" t="s">
        <v>21609</v>
      </c>
      <c r="K5383" t="s">
        <v>21610</v>
      </c>
      <c r="L5383" t="s">
        <v>21611</v>
      </c>
      <c r="M5383" t="s">
        <v>21609</v>
      </c>
      <c r="N5383" t="s">
        <v>21611</v>
      </c>
    </row>
    <row r="5384" spans="1:14" x14ac:dyDescent="0.25">
      <c r="A5384" s="3">
        <v>5381</v>
      </c>
      <c r="B5384" t="s">
        <v>3641</v>
      </c>
      <c r="C5384" t="s">
        <v>3641</v>
      </c>
      <c r="D5384" t="s">
        <v>3642</v>
      </c>
      <c r="E5384" t="s">
        <v>3643</v>
      </c>
      <c r="F5384" t="s">
        <v>3643</v>
      </c>
      <c r="G5384" s="1">
        <v>44299</v>
      </c>
      <c r="H5384" s="1">
        <v>44306</v>
      </c>
      <c r="I5384" s="1">
        <v>44671</v>
      </c>
      <c r="J5384" s="966" t="s">
        <v>21612</v>
      </c>
      <c r="K5384" t="s">
        <v>21613</v>
      </c>
      <c r="L5384" t="s">
        <v>21614</v>
      </c>
      <c r="M5384" t="s">
        <v>21612</v>
      </c>
      <c r="N5384" t="s">
        <v>21614</v>
      </c>
    </row>
    <row r="5385" spans="1:14" x14ac:dyDescent="0.25">
      <c r="A5385" s="3">
        <v>5382</v>
      </c>
      <c r="B5385" t="s">
        <v>3641</v>
      </c>
      <c r="C5385" t="s">
        <v>3641</v>
      </c>
      <c r="D5385" t="s">
        <v>3642</v>
      </c>
      <c r="E5385" t="s">
        <v>3643</v>
      </c>
      <c r="F5385" t="s">
        <v>3643</v>
      </c>
      <c r="G5385" s="1">
        <v>44299</v>
      </c>
      <c r="H5385" s="1">
        <v>44306</v>
      </c>
      <c r="I5385" s="1">
        <v>44671</v>
      </c>
      <c r="J5385" s="966" t="s">
        <v>21522</v>
      </c>
      <c r="K5385" t="s">
        <v>21523</v>
      </c>
      <c r="L5385" t="s">
        <v>21524</v>
      </c>
      <c r="M5385" t="s">
        <v>21522</v>
      </c>
      <c r="N5385" t="s">
        <v>21524</v>
      </c>
    </row>
    <row r="5386" spans="1:14" x14ac:dyDescent="0.25">
      <c r="A5386" s="3">
        <v>5383</v>
      </c>
      <c r="B5386" t="s">
        <v>3641</v>
      </c>
      <c r="C5386" t="s">
        <v>3641</v>
      </c>
      <c r="D5386" t="s">
        <v>3642</v>
      </c>
      <c r="E5386" t="s">
        <v>3643</v>
      </c>
      <c r="F5386" t="s">
        <v>3643</v>
      </c>
      <c r="G5386" s="1">
        <v>44299</v>
      </c>
      <c r="H5386" s="1">
        <v>44306</v>
      </c>
      <c r="I5386" s="1">
        <v>44671</v>
      </c>
      <c r="J5386" s="966" t="s">
        <v>21519</v>
      </c>
      <c r="K5386" t="s">
        <v>21520</v>
      </c>
      <c r="L5386" t="s">
        <v>21521</v>
      </c>
      <c r="M5386" t="s">
        <v>21519</v>
      </c>
      <c r="N5386" t="s">
        <v>21521</v>
      </c>
    </row>
    <row r="5387" spans="1:14" x14ac:dyDescent="0.25">
      <c r="A5387" s="3">
        <v>5384</v>
      </c>
      <c r="B5387" t="s">
        <v>3641</v>
      </c>
      <c r="C5387" t="s">
        <v>3641</v>
      </c>
      <c r="D5387" t="s">
        <v>3642</v>
      </c>
      <c r="E5387" t="s">
        <v>3643</v>
      </c>
      <c r="F5387" t="s">
        <v>3643</v>
      </c>
      <c r="G5387" s="1">
        <v>44299</v>
      </c>
      <c r="H5387" s="1">
        <v>44306</v>
      </c>
      <c r="I5387" s="1">
        <v>44671</v>
      </c>
      <c r="J5387" s="966" t="s">
        <v>21537</v>
      </c>
      <c r="K5387" t="s">
        <v>21538</v>
      </c>
      <c r="L5387" t="s">
        <v>21539</v>
      </c>
      <c r="M5387" t="s">
        <v>21537</v>
      </c>
      <c r="N5387" t="s">
        <v>21539</v>
      </c>
    </row>
    <row r="5388" spans="1:14" x14ac:dyDescent="0.25">
      <c r="A5388" s="3">
        <v>5385</v>
      </c>
      <c r="B5388" t="s">
        <v>3641</v>
      </c>
      <c r="C5388" t="s">
        <v>3641</v>
      </c>
      <c r="D5388" t="s">
        <v>3642</v>
      </c>
      <c r="E5388" t="s">
        <v>3643</v>
      </c>
      <c r="F5388" t="s">
        <v>3643</v>
      </c>
      <c r="G5388" s="1">
        <v>44299</v>
      </c>
      <c r="H5388" s="1">
        <v>44306</v>
      </c>
      <c r="I5388" s="1">
        <v>44671</v>
      </c>
      <c r="J5388" s="966" t="s">
        <v>21528</v>
      </c>
      <c r="K5388" t="s">
        <v>21529</v>
      </c>
      <c r="L5388" t="s">
        <v>21530</v>
      </c>
      <c r="M5388" t="s">
        <v>21528</v>
      </c>
      <c r="N5388" t="s">
        <v>21530</v>
      </c>
    </row>
    <row r="5389" spans="1:14" x14ac:dyDescent="0.25">
      <c r="A5389" s="3">
        <v>5386</v>
      </c>
      <c r="B5389" t="s">
        <v>3641</v>
      </c>
      <c r="C5389" t="s">
        <v>3641</v>
      </c>
      <c r="D5389" t="s">
        <v>3642</v>
      </c>
      <c r="E5389" t="s">
        <v>3643</v>
      </c>
      <c r="F5389" t="s">
        <v>3643</v>
      </c>
      <c r="G5389" s="1">
        <v>44299</v>
      </c>
      <c r="H5389" s="1">
        <v>44306</v>
      </c>
      <c r="I5389" s="1">
        <v>44671</v>
      </c>
      <c r="J5389" s="966" t="s">
        <v>21540</v>
      </c>
      <c r="K5389" t="s">
        <v>21541</v>
      </c>
      <c r="L5389" t="s">
        <v>21542</v>
      </c>
      <c r="M5389" t="s">
        <v>21540</v>
      </c>
      <c r="N5389" t="s">
        <v>21542</v>
      </c>
    </row>
    <row r="5390" spans="1:14" x14ac:dyDescent="0.25">
      <c r="A5390" s="3">
        <v>5387</v>
      </c>
      <c r="B5390" t="s">
        <v>3641</v>
      </c>
      <c r="C5390" t="s">
        <v>3641</v>
      </c>
      <c r="D5390" t="s">
        <v>3642</v>
      </c>
      <c r="E5390" t="s">
        <v>3643</v>
      </c>
      <c r="F5390" t="s">
        <v>3643</v>
      </c>
      <c r="G5390" s="1">
        <v>44299</v>
      </c>
      <c r="H5390" s="1">
        <v>44306</v>
      </c>
      <c r="I5390" s="1">
        <v>44671</v>
      </c>
      <c r="J5390" s="966" t="s">
        <v>21489</v>
      </c>
      <c r="K5390" t="s">
        <v>21490</v>
      </c>
      <c r="L5390" t="s">
        <v>21491</v>
      </c>
      <c r="M5390" t="s">
        <v>21489</v>
      </c>
      <c r="N5390" t="s">
        <v>21491</v>
      </c>
    </row>
    <row r="5391" spans="1:14" x14ac:dyDescent="0.25">
      <c r="A5391" s="3">
        <v>5388</v>
      </c>
      <c r="B5391" t="s">
        <v>3641</v>
      </c>
      <c r="C5391" t="s">
        <v>3641</v>
      </c>
      <c r="D5391" t="s">
        <v>3642</v>
      </c>
      <c r="E5391" t="s">
        <v>3643</v>
      </c>
      <c r="F5391" t="s">
        <v>3643</v>
      </c>
      <c r="G5391" s="1">
        <v>44299</v>
      </c>
      <c r="H5391" s="1">
        <v>44306</v>
      </c>
      <c r="I5391" s="1">
        <v>44671</v>
      </c>
      <c r="J5391" s="966" t="s">
        <v>21492</v>
      </c>
      <c r="K5391" t="s">
        <v>21493</v>
      </c>
      <c r="L5391" t="s">
        <v>21494</v>
      </c>
      <c r="M5391" t="s">
        <v>21492</v>
      </c>
      <c r="N5391" t="s">
        <v>21494</v>
      </c>
    </row>
    <row r="5392" spans="1:14" x14ac:dyDescent="0.25">
      <c r="A5392" s="3">
        <v>5389</v>
      </c>
      <c r="B5392" t="s">
        <v>3641</v>
      </c>
      <c r="C5392" t="s">
        <v>3641</v>
      </c>
      <c r="D5392" t="s">
        <v>3642</v>
      </c>
      <c r="E5392" t="s">
        <v>3643</v>
      </c>
      <c r="F5392" t="s">
        <v>3643</v>
      </c>
      <c r="G5392" s="1">
        <v>44299</v>
      </c>
      <c r="H5392" s="1">
        <v>44306</v>
      </c>
      <c r="I5392" s="1">
        <v>44671</v>
      </c>
      <c r="J5392" s="966" t="s">
        <v>21495</v>
      </c>
      <c r="K5392" t="s">
        <v>21496</v>
      </c>
      <c r="L5392" t="s">
        <v>21497</v>
      </c>
      <c r="M5392" t="s">
        <v>21495</v>
      </c>
      <c r="N5392" t="s">
        <v>21497</v>
      </c>
    </row>
    <row r="5393" spans="1:14" x14ac:dyDescent="0.25">
      <c r="A5393" s="3">
        <v>5390</v>
      </c>
      <c r="B5393" t="s">
        <v>3641</v>
      </c>
      <c r="C5393" t="s">
        <v>3641</v>
      </c>
      <c r="D5393" t="s">
        <v>3642</v>
      </c>
      <c r="E5393" t="s">
        <v>3643</v>
      </c>
      <c r="F5393" t="s">
        <v>3643</v>
      </c>
      <c r="G5393" s="1">
        <v>44299</v>
      </c>
      <c r="H5393" s="1">
        <v>44306</v>
      </c>
      <c r="I5393" s="1">
        <v>44671</v>
      </c>
      <c r="J5393" s="966" t="s">
        <v>21510</v>
      </c>
      <c r="K5393" t="s">
        <v>21511</v>
      </c>
      <c r="L5393" t="s">
        <v>21512</v>
      </c>
      <c r="M5393" t="s">
        <v>21510</v>
      </c>
      <c r="N5393" t="s">
        <v>21512</v>
      </c>
    </row>
    <row r="5394" spans="1:14" x14ac:dyDescent="0.25">
      <c r="A5394" s="3">
        <v>5391</v>
      </c>
      <c r="B5394" t="s">
        <v>3641</v>
      </c>
      <c r="C5394" t="s">
        <v>3641</v>
      </c>
      <c r="D5394" t="s">
        <v>3642</v>
      </c>
      <c r="E5394" t="s">
        <v>3643</v>
      </c>
      <c r="F5394" t="s">
        <v>3643</v>
      </c>
      <c r="G5394" s="1">
        <v>44299</v>
      </c>
      <c r="H5394" s="1">
        <v>44306</v>
      </c>
      <c r="I5394" s="1">
        <v>44671</v>
      </c>
      <c r="J5394" s="966" t="s">
        <v>21504</v>
      </c>
      <c r="K5394" t="s">
        <v>21505</v>
      </c>
      <c r="L5394" t="s">
        <v>21506</v>
      </c>
      <c r="M5394" t="s">
        <v>21504</v>
      </c>
      <c r="N5394" t="s">
        <v>21506</v>
      </c>
    </row>
    <row r="5395" spans="1:14" x14ac:dyDescent="0.25">
      <c r="A5395" s="3">
        <v>5392</v>
      </c>
      <c r="B5395" t="s">
        <v>3641</v>
      </c>
      <c r="C5395" t="s">
        <v>3641</v>
      </c>
      <c r="D5395" t="s">
        <v>3642</v>
      </c>
      <c r="E5395" t="s">
        <v>3643</v>
      </c>
      <c r="F5395" t="s">
        <v>3643</v>
      </c>
      <c r="G5395" s="1">
        <v>44299</v>
      </c>
      <c r="H5395" s="1">
        <v>44306</v>
      </c>
      <c r="I5395" s="1">
        <v>44671</v>
      </c>
      <c r="J5395" s="966" t="s">
        <v>21507</v>
      </c>
      <c r="K5395" t="s">
        <v>21508</v>
      </c>
      <c r="L5395" t="s">
        <v>21509</v>
      </c>
      <c r="M5395" t="s">
        <v>21507</v>
      </c>
      <c r="N5395" t="s">
        <v>21509</v>
      </c>
    </row>
    <row r="5396" spans="1:14" x14ac:dyDescent="0.25">
      <c r="A5396" s="3">
        <v>5393</v>
      </c>
      <c r="B5396" t="s">
        <v>3641</v>
      </c>
      <c r="C5396" t="s">
        <v>3641</v>
      </c>
      <c r="D5396" t="s">
        <v>3642</v>
      </c>
      <c r="E5396" t="s">
        <v>3643</v>
      </c>
      <c r="F5396" t="s">
        <v>3643</v>
      </c>
      <c r="G5396" s="1">
        <v>44299</v>
      </c>
      <c r="H5396" s="1">
        <v>44306</v>
      </c>
      <c r="I5396" s="1">
        <v>44671</v>
      </c>
      <c r="J5396" s="966" t="s">
        <v>21498</v>
      </c>
      <c r="K5396" t="s">
        <v>21499</v>
      </c>
      <c r="L5396" t="s">
        <v>21500</v>
      </c>
      <c r="M5396" t="s">
        <v>21498</v>
      </c>
      <c r="N5396" t="s">
        <v>21500</v>
      </c>
    </row>
    <row r="5397" spans="1:14" x14ac:dyDescent="0.25">
      <c r="A5397" s="3">
        <v>5394</v>
      </c>
      <c r="B5397" t="s">
        <v>3641</v>
      </c>
      <c r="C5397" t="s">
        <v>3641</v>
      </c>
      <c r="D5397" t="s">
        <v>3642</v>
      </c>
      <c r="E5397" t="s">
        <v>3643</v>
      </c>
      <c r="F5397" t="s">
        <v>3643</v>
      </c>
      <c r="G5397" s="1">
        <v>44299</v>
      </c>
      <c r="H5397" s="1">
        <v>44306</v>
      </c>
      <c r="I5397" s="1">
        <v>44671</v>
      </c>
      <c r="J5397" s="966" t="s">
        <v>21501</v>
      </c>
      <c r="K5397" t="s">
        <v>21502</v>
      </c>
      <c r="L5397" t="s">
        <v>21503</v>
      </c>
      <c r="M5397" t="s">
        <v>21501</v>
      </c>
      <c r="N5397" t="s">
        <v>21503</v>
      </c>
    </row>
    <row r="5398" spans="1:14" x14ac:dyDescent="0.25">
      <c r="A5398" s="3">
        <v>5395</v>
      </c>
      <c r="B5398" t="s">
        <v>3641</v>
      </c>
      <c r="C5398" t="s">
        <v>3641</v>
      </c>
      <c r="D5398" t="s">
        <v>3642</v>
      </c>
      <c r="E5398" t="s">
        <v>3643</v>
      </c>
      <c r="F5398" t="s">
        <v>3643</v>
      </c>
      <c r="G5398" s="1">
        <v>44299</v>
      </c>
      <c r="H5398" s="1">
        <v>44306</v>
      </c>
      <c r="I5398" s="1">
        <v>44671</v>
      </c>
      <c r="J5398" s="966" t="s">
        <v>21618</v>
      </c>
      <c r="K5398" t="s">
        <v>21619</v>
      </c>
      <c r="L5398" t="s">
        <v>21620</v>
      </c>
      <c r="M5398" t="s">
        <v>21618</v>
      </c>
      <c r="N5398" t="s">
        <v>21620</v>
      </c>
    </row>
    <row r="5399" spans="1:14" x14ac:dyDescent="0.25">
      <c r="A5399" s="3">
        <v>5396</v>
      </c>
      <c r="B5399" t="s">
        <v>3641</v>
      </c>
      <c r="C5399" t="s">
        <v>3641</v>
      </c>
      <c r="D5399" t="s">
        <v>3642</v>
      </c>
      <c r="E5399" t="s">
        <v>3643</v>
      </c>
      <c r="F5399" t="s">
        <v>3643</v>
      </c>
      <c r="G5399" s="1">
        <v>44299</v>
      </c>
      <c r="H5399" s="1">
        <v>44306</v>
      </c>
      <c r="I5399" s="1">
        <v>44671</v>
      </c>
      <c r="J5399" s="966" t="s">
        <v>21516</v>
      </c>
      <c r="K5399" t="s">
        <v>21517</v>
      </c>
      <c r="L5399" t="s">
        <v>21518</v>
      </c>
      <c r="M5399" t="s">
        <v>21516</v>
      </c>
      <c r="N5399" t="s">
        <v>21518</v>
      </c>
    </row>
    <row r="5400" spans="1:14" x14ac:dyDescent="0.25">
      <c r="A5400" s="3">
        <v>5397</v>
      </c>
      <c r="B5400" t="s">
        <v>3641</v>
      </c>
      <c r="C5400" t="s">
        <v>3641</v>
      </c>
      <c r="D5400" t="s">
        <v>3642</v>
      </c>
      <c r="E5400" t="s">
        <v>3643</v>
      </c>
      <c r="F5400" t="s">
        <v>3643</v>
      </c>
      <c r="G5400" s="1">
        <v>44299</v>
      </c>
      <c r="H5400" s="1">
        <v>44306</v>
      </c>
      <c r="I5400" s="1">
        <v>44671</v>
      </c>
      <c r="J5400" s="966" t="s">
        <v>21525</v>
      </c>
      <c r="K5400" t="s">
        <v>21526</v>
      </c>
      <c r="L5400" t="s">
        <v>21527</v>
      </c>
      <c r="M5400" t="s">
        <v>21525</v>
      </c>
      <c r="N5400" t="s">
        <v>21527</v>
      </c>
    </row>
    <row r="5401" spans="1:14" x14ac:dyDescent="0.25">
      <c r="A5401" s="3">
        <v>5398</v>
      </c>
      <c r="B5401" t="s">
        <v>3641</v>
      </c>
      <c r="C5401" t="s">
        <v>3641</v>
      </c>
      <c r="D5401" t="s">
        <v>3642</v>
      </c>
      <c r="E5401" t="s">
        <v>3643</v>
      </c>
      <c r="F5401" t="s">
        <v>3643</v>
      </c>
      <c r="G5401" s="1">
        <v>44299</v>
      </c>
      <c r="H5401" s="1">
        <v>44306</v>
      </c>
      <c r="I5401" s="1">
        <v>44671</v>
      </c>
      <c r="J5401" s="966" t="s">
        <v>21531</v>
      </c>
      <c r="K5401" t="s">
        <v>21532</v>
      </c>
      <c r="L5401" t="s">
        <v>21533</v>
      </c>
      <c r="M5401" t="s">
        <v>21531</v>
      </c>
      <c r="N5401" t="s">
        <v>21533</v>
      </c>
    </row>
    <row r="5402" spans="1:14" x14ac:dyDescent="0.25">
      <c r="A5402" s="3">
        <v>5399</v>
      </c>
      <c r="B5402" t="s">
        <v>3641</v>
      </c>
      <c r="C5402" t="s">
        <v>3641</v>
      </c>
      <c r="D5402" t="s">
        <v>3642</v>
      </c>
      <c r="E5402" t="s">
        <v>3643</v>
      </c>
      <c r="F5402" t="s">
        <v>3643</v>
      </c>
      <c r="G5402" s="1">
        <v>44299</v>
      </c>
      <c r="H5402" s="1">
        <v>44306</v>
      </c>
      <c r="I5402" s="1">
        <v>44671</v>
      </c>
      <c r="J5402" s="966" t="s">
        <v>21447</v>
      </c>
      <c r="K5402" t="s">
        <v>21448</v>
      </c>
      <c r="L5402" t="s">
        <v>21449</v>
      </c>
      <c r="M5402" t="s">
        <v>21447</v>
      </c>
      <c r="N5402" t="s">
        <v>21449</v>
      </c>
    </row>
    <row r="5403" spans="1:14" x14ac:dyDescent="0.25">
      <c r="A5403" s="3">
        <v>5400</v>
      </c>
      <c r="B5403" t="s">
        <v>3641</v>
      </c>
      <c r="C5403" t="s">
        <v>3641</v>
      </c>
      <c r="D5403" t="s">
        <v>3642</v>
      </c>
      <c r="E5403" t="s">
        <v>3643</v>
      </c>
      <c r="F5403" t="s">
        <v>3643</v>
      </c>
      <c r="G5403" s="1">
        <v>44299</v>
      </c>
      <c r="H5403" s="1">
        <v>44306</v>
      </c>
      <c r="I5403" s="1">
        <v>44671</v>
      </c>
      <c r="J5403" s="966" t="s">
        <v>21441</v>
      </c>
      <c r="K5403" t="s">
        <v>21442</v>
      </c>
      <c r="L5403" t="s">
        <v>21443</v>
      </c>
      <c r="M5403" t="s">
        <v>21441</v>
      </c>
      <c r="N5403" t="s">
        <v>21443</v>
      </c>
    </row>
    <row r="5404" spans="1:14" x14ac:dyDescent="0.25">
      <c r="A5404" s="3">
        <v>5401</v>
      </c>
      <c r="B5404" t="s">
        <v>3641</v>
      </c>
      <c r="C5404" t="s">
        <v>3641</v>
      </c>
      <c r="D5404" t="s">
        <v>3642</v>
      </c>
      <c r="E5404" t="s">
        <v>3643</v>
      </c>
      <c r="F5404" t="s">
        <v>3643</v>
      </c>
      <c r="G5404" s="1">
        <v>44299</v>
      </c>
      <c r="H5404" s="1">
        <v>44306</v>
      </c>
      <c r="I5404" s="1">
        <v>44671</v>
      </c>
      <c r="J5404" s="966" t="s">
        <v>21402</v>
      </c>
      <c r="K5404" t="s">
        <v>21403</v>
      </c>
      <c r="L5404" t="s">
        <v>21404</v>
      </c>
      <c r="M5404" t="s">
        <v>21402</v>
      </c>
      <c r="N5404" t="s">
        <v>21404</v>
      </c>
    </row>
    <row r="5405" spans="1:14" x14ac:dyDescent="0.25">
      <c r="A5405" s="3">
        <v>5402</v>
      </c>
      <c r="B5405" t="s">
        <v>3641</v>
      </c>
      <c r="C5405" t="s">
        <v>3641</v>
      </c>
      <c r="D5405" t="s">
        <v>3642</v>
      </c>
      <c r="E5405" t="s">
        <v>3643</v>
      </c>
      <c r="F5405" t="s">
        <v>3643</v>
      </c>
      <c r="G5405" s="1">
        <v>44299</v>
      </c>
      <c r="H5405" s="1">
        <v>44306</v>
      </c>
      <c r="I5405" s="1">
        <v>44671</v>
      </c>
      <c r="J5405" s="966" t="s">
        <v>21399</v>
      </c>
      <c r="K5405" t="s">
        <v>21400</v>
      </c>
      <c r="L5405" t="s">
        <v>21401</v>
      </c>
      <c r="M5405" t="s">
        <v>21399</v>
      </c>
      <c r="N5405" t="s">
        <v>21401</v>
      </c>
    </row>
    <row r="5406" spans="1:14" x14ac:dyDescent="0.25">
      <c r="A5406" s="3">
        <v>5403</v>
      </c>
      <c r="B5406" t="s">
        <v>3641</v>
      </c>
      <c r="C5406" t="s">
        <v>3641</v>
      </c>
      <c r="D5406" t="s">
        <v>3642</v>
      </c>
      <c r="E5406" t="s">
        <v>3643</v>
      </c>
      <c r="F5406" t="s">
        <v>3643</v>
      </c>
      <c r="G5406" s="1">
        <v>44299</v>
      </c>
      <c r="H5406" s="1">
        <v>44306</v>
      </c>
      <c r="I5406" s="1">
        <v>44671</v>
      </c>
      <c r="J5406" s="966" t="s">
        <v>21336</v>
      </c>
      <c r="K5406" t="s">
        <v>21337</v>
      </c>
      <c r="L5406" t="s">
        <v>21338</v>
      </c>
      <c r="M5406" t="s">
        <v>21336</v>
      </c>
      <c r="N5406" t="s">
        <v>21338</v>
      </c>
    </row>
    <row r="5407" spans="1:14" x14ac:dyDescent="0.25">
      <c r="A5407" s="3">
        <v>5404</v>
      </c>
      <c r="B5407" t="s">
        <v>3641</v>
      </c>
      <c r="C5407" t="s">
        <v>3641</v>
      </c>
      <c r="D5407" t="s">
        <v>3642</v>
      </c>
      <c r="E5407" t="s">
        <v>3643</v>
      </c>
      <c r="F5407" t="s">
        <v>3643</v>
      </c>
      <c r="G5407" s="1">
        <v>44299</v>
      </c>
      <c r="H5407" s="1">
        <v>44306</v>
      </c>
      <c r="I5407" s="1">
        <v>44671</v>
      </c>
      <c r="J5407" s="966" t="s">
        <v>21348</v>
      </c>
      <c r="K5407" t="s">
        <v>21349</v>
      </c>
      <c r="L5407" t="s">
        <v>21350</v>
      </c>
      <c r="M5407" t="s">
        <v>21348</v>
      </c>
      <c r="N5407" t="s">
        <v>21350</v>
      </c>
    </row>
    <row r="5408" spans="1:14" x14ac:dyDescent="0.25">
      <c r="A5408" s="3">
        <v>5405</v>
      </c>
      <c r="B5408" t="s">
        <v>3641</v>
      </c>
      <c r="C5408" t="s">
        <v>3641</v>
      </c>
      <c r="D5408" t="s">
        <v>3642</v>
      </c>
      <c r="E5408" t="s">
        <v>3643</v>
      </c>
      <c r="F5408" t="s">
        <v>3643</v>
      </c>
      <c r="G5408" s="1">
        <v>44299</v>
      </c>
      <c r="H5408" s="1">
        <v>44306</v>
      </c>
      <c r="I5408" s="1">
        <v>44671</v>
      </c>
      <c r="J5408" s="966" t="s">
        <v>21357</v>
      </c>
      <c r="K5408" t="s">
        <v>21358</v>
      </c>
      <c r="L5408" t="s">
        <v>21359</v>
      </c>
      <c r="M5408" t="s">
        <v>21357</v>
      </c>
      <c r="N5408" t="s">
        <v>21359</v>
      </c>
    </row>
    <row r="5409" spans="1:14" x14ac:dyDescent="0.25">
      <c r="A5409" s="3">
        <v>5406</v>
      </c>
      <c r="B5409" t="s">
        <v>3641</v>
      </c>
      <c r="C5409" t="s">
        <v>3641</v>
      </c>
      <c r="D5409" t="s">
        <v>3642</v>
      </c>
      <c r="E5409" t="s">
        <v>3643</v>
      </c>
      <c r="F5409" t="s">
        <v>3643</v>
      </c>
      <c r="G5409" s="1">
        <v>44299</v>
      </c>
      <c r="H5409" s="1">
        <v>44306</v>
      </c>
      <c r="I5409" s="1">
        <v>44671</v>
      </c>
      <c r="J5409" s="966" t="s">
        <v>21534</v>
      </c>
      <c r="K5409" t="s">
        <v>21535</v>
      </c>
      <c r="L5409" t="s">
        <v>21536</v>
      </c>
      <c r="M5409" t="s">
        <v>21534</v>
      </c>
      <c r="N5409" t="s">
        <v>21536</v>
      </c>
    </row>
    <row r="5410" spans="1:14" x14ac:dyDescent="0.25">
      <c r="A5410" s="3">
        <v>5407</v>
      </c>
      <c r="B5410" t="s">
        <v>3641</v>
      </c>
      <c r="C5410" t="s">
        <v>3641</v>
      </c>
      <c r="D5410" t="s">
        <v>3642</v>
      </c>
      <c r="E5410" t="s">
        <v>3643</v>
      </c>
      <c r="F5410" t="s">
        <v>3643</v>
      </c>
      <c r="G5410" s="1">
        <v>44299</v>
      </c>
      <c r="H5410" s="1">
        <v>44306</v>
      </c>
      <c r="I5410" s="1">
        <v>44671</v>
      </c>
      <c r="J5410" s="966" t="s">
        <v>21339</v>
      </c>
      <c r="K5410" t="s">
        <v>21340</v>
      </c>
      <c r="L5410" t="s">
        <v>21341</v>
      </c>
      <c r="M5410" t="s">
        <v>21339</v>
      </c>
      <c r="N5410" t="s">
        <v>21341</v>
      </c>
    </row>
    <row r="5411" spans="1:14" x14ac:dyDescent="0.25">
      <c r="A5411" s="3">
        <v>5408</v>
      </c>
      <c r="B5411" t="s">
        <v>3641</v>
      </c>
      <c r="C5411" t="s">
        <v>3641</v>
      </c>
      <c r="D5411" t="s">
        <v>3642</v>
      </c>
      <c r="E5411" t="s">
        <v>3643</v>
      </c>
      <c r="F5411" t="s">
        <v>3643</v>
      </c>
      <c r="G5411" s="1">
        <v>44299</v>
      </c>
      <c r="H5411" s="1">
        <v>44306</v>
      </c>
      <c r="I5411" s="1">
        <v>44671</v>
      </c>
      <c r="J5411" s="966" t="s">
        <v>21615</v>
      </c>
      <c r="K5411" t="s">
        <v>21616</v>
      </c>
      <c r="L5411" t="s">
        <v>21617</v>
      </c>
      <c r="M5411" t="s">
        <v>21615</v>
      </c>
      <c r="N5411" t="s">
        <v>21617</v>
      </c>
    </row>
    <row r="5412" spans="1:14" x14ac:dyDescent="0.25">
      <c r="A5412" s="3">
        <v>5409</v>
      </c>
      <c r="B5412" t="s">
        <v>3641</v>
      </c>
      <c r="C5412" t="s">
        <v>3641</v>
      </c>
      <c r="D5412" t="s">
        <v>3642</v>
      </c>
      <c r="E5412" t="s">
        <v>3643</v>
      </c>
      <c r="F5412" t="s">
        <v>3643</v>
      </c>
      <c r="G5412" s="1">
        <v>44299</v>
      </c>
      <c r="H5412" s="1">
        <v>44306</v>
      </c>
      <c r="I5412" s="1">
        <v>44671</v>
      </c>
      <c r="J5412" s="966" t="s">
        <v>21606</v>
      </c>
      <c r="K5412" t="s">
        <v>21607</v>
      </c>
      <c r="L5412" t="s">
        <v>21608</v>
      </c>
      <c r="M5412" t="s">
        <v>21606</v>
      </c>
      <c r="N5412" t="s">
        <v>21608</v>
      </c>
    </row>
    <row r="5413" spans="1:14" x14ac:dyDescent="0.25">
      <c r="A5413" s="3">
        <v>5410</v>
      </c>
      <c r="B5413" t="s">
        <v>3641</v>
      </c>
      <c r="C5413" t="s">
        <v>3641</v>
      </c>
      <c r="D5413" t="s">
        <v>3642</v>
      </c>
      <c r="E5413" t="s">
        <v>3643</v>
      </c>
      <c r="F5413" t="s">
        <v>3643</v>
      </c>
      <c r="G5413" s="1">
        <v>44299</v>
      </c>
      <c r="H5413" s="1">
        <v>44306</v>
      </c>
      <c r="I5413" s="1">
        <v>44671</v>
      </c>
      <c r="J5413" s="966" t="s">
        <v>21354</v>
      </c>
      <c r="K5413" t="s">
        <v>21355</v>
      </c>
      <c r="L5413" t="s">
        <v>21356</v>
      </c>
      <c r="M5413" t="s">
        <v>21354</v>
      </c>
      <c r="N5413" t="s">
        <v>21356</v>
      </c>
    </row>
    <row r="5414" spans="1:14" x14ac:dyDescent="0.25">
      <c r="A5414" s="3">
        <v>5411</v>
      </c>
      <c r="B5414" t="s">
        <v>3641</v>
      </c>
      <c r="C5414" t="s">
        <v>3641</v>
      </c>
      <c r="D5414" t="s">
        <v>3642</v>
      </c>
      <c r="E5414" t="s">
        <v>3643</v>
      </c>
      <c r="F5414" t="s">
        <v>3643</v>
      </c>
      <c r="G5414" s="1">
        <v>44299</v>
      </c>
      <c r="H5414" s="1">
        <v>44306</v>
      </c>
      <c r="I5414" s="1">
        <v>44671</v>
      </c>
      <c r="J5414" s="966" t="s">
        <v>21345</v>
      </c>
      <c r="K5414" t="s">
        <v>21346</v>
      </c>
      <c r="L5414" t="s">
        <v>21347</v>
      </c>
      <c r="M5414" t="s">
        <v>21345</v>
      </c>
      <c r="N5414" t="s">
        <v>21347</v>
      </c>
    </row>
    <row r="5415" spans="1:14" x14ac:dyDescent="0.25">
      <c r="A5415" s="3">
        <v>5412</v>
      </c>
      <c r="B5415" t="s">
        <v>3641</v>
      </c>
      <c r="C5415" t="s">
        <v>3641</v>
      </c>
      <c r="D5415" t="s">
        <v>3642</v>
      </c>
      <c r="E5415" t="s">
        <v>3643</v>
      </c>
      <c r="F5415" t="s">
        <v>3643</v>
      </c>
      <c r="G5415" s="1">
        <v>44299</v>
      </c>
      <c r="H5415" s="1">
        <v>44306</v>
      </c>
      <c r="I5415" s="1">
        <v>44671</v>
      </c>
      <c r="J5415" s="966" t="s">
        <v>21342</v>
      </c>
      <c r="K5415" t="s">
        <v>21343</v>
      </c>
      <c r="L5415" t="s">
        <v>21344</v>
      </c>
      <c r="M5415" t="s">
        <v>21342</v>
      </c>
      <c r="N5415" t="s">
        <v>21344</v>
      </c>
    </row>
    <row r="5416" spans="1:14" x14ac:dyDescent="0.25">
      <c r="A5416" s="3">
        <v>5413</v>
      </c>
      <c r="B5416" t="s">
        <v>3641</v>
      </c>
      <c r="C5416" t="s">
        <v>3641</v>
      </c>
      <c r="D5416" t="s">
        <v>3642</v>
      </c>
      <c r="E5416" t="s">
        <v>3643</v>
      </c>
      <c r="F5416" t="s">
        <v>3643</v>
      </c>
      <c r="G5416" s="1">
        <v>44299</v>
      </c>
      <c r="H5416" s="1">
        <v>44306</v>
      </c>
      <c r="I5416" s="1">
        <v>44671</v>
      </c>
      <c r="J5416" s="966" t="s">
        <v>21603</v>
      </c>
      <c r="K5416" t="s">
        <v>21604</v>
      </c>
      <c r="L5416" t="s">
        <v>21605</v>
      </c>
      <c r="M5416" t="s">
        <v>21603</v>
      </c>
      <c r="N5416" t="s">
        <v>21605</v>
      </c>
    </row>
    <row r="5417" spans="1:14" x14ac:dyDescent="0.25">
      <c r="A5417" s="3">
        <v>5414</v>
      </c>
      <c r="B5417" t="s">
        <v>3641</v>
      </c>
      <c r="C5417" t="s">
        <v>3641</v>
      </c>
      <c r="D5417" t="s">
        <v>3642</v>
      </c>
      <c r="E5417" t="s">
        <v>3643</v>
      </c>
      <c r="F5417" t="s">
        <v>3643</v>
      </c>
      <c r="G5417" s="1">
        <v>44299</v>
      </c>
      <c r="H5417" s="1">
        <v>44306</v>
      </c>
      <c r="I5417" s="1">
        <v>44671</v>
      </c>
      <c r="J5417" s="966" t="s">
        <v>21333</v>
      </c>
      <c r="K5417" t="s">
        <v>21334</v>
      </c>
      <c r="L5417" t="s">
        <v>21335</v>
      </c>
      <c r="M5417" t="s">
        <v>21333</v>
      </c>
      <c r="N5417" t="s">
        <v>21335</v>
      </c>
    </row>
    <row r="5418" spans="1:14" x14ac:dyDescent="0.25">
      <c r="A5418" s="3">
        <v>5415</v>
      </c>
      <c r="B5418" t="s">
        <v>3641</v>
      </c>
      <c r="C5418" t="s">
        <v>3641</v>
      </c>
      <c r="D5418" t="s">
        <v>3642</v>
      </c>
      <c r="E5418" t="s">
        <v>3643</v>
      </c>
      <c r="F5418" t="s">
        <v>3643</v>
      </c>
      <c r="G5418" s="1">
        <v>44299</v>
      </c>
      <c r="H5418" s="1">
        <v>44306</v>
      </c>
      <c r="I5418" s="1">
        <v>44671</v>
      </c>
      <c r="J5418" s="966" t="s">
        <v>21621</v>
      </c>
      <c r="K5418" t="s">
        <v>21622</v>
      </c>
      <c r="L5418" t="s">
        <v>21623</v>
      </c>
      <c r="M5418" t="s">
        <v>21621</v>
      </c>
      <c r="N5418" t="s">
        <v>21623</v>
      </c>
    </row>
    <row r="5419" spans="1:14" x14ac:dyDescent="0.25">
      <c r="A5419" s="3">
        <v>5416</v>
      </c>
      <c r="B5419" t="s">
        <v>3547</v>
      </c>
      <c r="C5419" t="s">
        <v>3548</v>
      </c>
      <c r="D5419" t="s">
        <v>3549</v>
      </c>
      <c r="E5419" t="s">
        <v>12</v>
      </c>
      <c r="F5419" t="s">
        <v>3550</v>
      </c>
      <c r="G5419" s="1">
        <v>44309</v>
      </c>
      <c r="H5419" s="1">
        <v>44321</v>
      </c>
      <c r="I5419" s="1">
        <v>45416</v>
      </c>
      <c r="J5419" s="966" t="s">
        <v>11571</v>
      </c>
      <c r="K5419" t="s">
        <v>11573</v>
      </c>
      <c r="L5419" t="s">
        <v>11572</v>
      </c>
      <c r="M5419" t="s">
        <v>11571</v>
      </c>
      <c r="N5419" t="s">
        <v>11572</v>
      </c>
    </row>
    <row r="5420" spans="1:14" x14ac:dyDescent="0.25">
      <c r="A5420" s="3">
        <v>5417</v>
      </c>
      <c r="B5420" t="s">
        <v>3547</v>
      </c>
      <c r="C5420" t="s">
        <v>3548</v>
      </c>
      <c r="D5420" t="s">
        <v>3549</v>
      </c>
      <c r="E5420" t="s">
        <v>12</v>
      </c>
      <c r="F5420" t="s">
        <v>3550</v>
      </c>
      <c r="G5420" s="1">
        <v>44309</v>
      </c>
      <c r="H5420" s="1">
        <v>44321</v>
      </c>
      <c r="I5420" s="1">
        <v>45416</v>
      </c>
      <c r="J5420" s="966" t="s">
        <v>11577</v>
      </c>
      <c r="K5420" t="s">
        <v>11579</v>
      </c>
      <c r="L5420" t="s">
        <v>11578</v>
      </c>
      <c r="M5420" t="s">
        <v>11577</v>
      </c>
      <c r="N5420" t="s">
        <v>11578</v>
      </c>
    </row>
    <row r="5421" spans="1:14" x14ac:dyDescent="0.25">
      <c r="A5421" s="3">
        <v>5418</v>
      </c>
      <c r="B5421" t="s">
        <v>3547</v>
      </c>
      <c r="C5421" t="s">
        <v>3548</v>
      </c>
      <c r="D5421" t="s">
        <v>3549</v>
      </c>
      <c r="E5421" t="s">
        <v>12</v>
      </c>
      <c r="F5421" t="s">
        <v>3550</v>
      </c>
      <c r="G5421" s="1">
        <v>44309</v>
      </c>
      <c r="H5421" s="1">
        <v>44321</v>
      </c>
      <c r="I5421" s="1">
        <v>45416</v>
      </c>
      <c r="J5421" s="966" t="s">
        <v>11583</v>
      </c>
      <c r="K5421" t="s">
        <v>11585</v>
      </c>
      <c r="L5421" t="s">
        <v>11584</v>
      </c>
      <c r="M5421" t="s">
        <v>11583</v>
      </c>
      <c r="N5421" t="s">
        <v>11584</v>
      </c>
    </row>
    <row r="5422" spans="1:14" x14ac:dyDescent="0.25">
      <c r="A5422" s="3">
        <v>5419</v>
      </c>
      <c r="B5422" t="s">
        <v>3547</v>
      </c>
      <c r="C5422" t="s">
        <v>3548</v>
      </c>
      <c r="D5422" t="s">
        <v>3549</v>
      </c>
      <c r="E5422" t="s">
        <v>12</v>
      </c>
      <c r="F5422" t="s">
        <v>3550</v>
      </c>
      <c r="G5422" s="1">
        <v>44309</v>
      </c>
      <c r="H5422" s="1">
        <v>44321</v>
      </c>
      <c r="I5422" s="1">
        <v>45416</v>
      </c>
      <c r="J5422" s="966" t="s">
        <v>11589</v>
      </c>
      <c r="K5422" t="s">
        <v>11591</v>
      </c>
      <c r="L5422" t="s">
        <v>11590</v>
      </c>
      <c r="M5422" t="s">
        <v>11589</v>
      </c>
      <c r="N5422" t="s">
        <v>11590</v>
      </c>
    </row>
    <row r="5423" spans="1:14" x14ac:dyDescent="0.25">
      <c r="A5423" s="3">
        <v>5420</v>
      </c>
      <c r="B5423" t="s">
        <v>3641</v>
      </c>
      <c r="C5423" t="s">
        <v>3641</v>
      </c>
      <c r="D5423" t="s">
        <v>3642</v>
      </c>
      <c r="E5423" t="s">
        <v>3643</v>
      </c>
      <c r="F5423" t="s">
        <v>3643</v>
      </c>
      <c r="G5423" s="1">
        <v>44299</v>
      </c>
      <c r="H5423" s="1">
        <v>44306</v>
      </c>
      <c r="I5423" s="1">
        <v>44671</v>
      </c>
      <c r="J5423" s="966" t="s">
        <v>21381</v>
      </c>
      <c r="K5423" t="s">
        <v>21382</v>
      </c>
      <c r="L5423" t="s">
        <v>21383</v>
      </c>
      <c r="M5423" t="s">
        <v>21381</v>
      </c>
      <c r="N5423" t="s">
        <v>21383</v>
      </c>
    </row>
    <row r="5424" spans="1:14" x14ac:dyDescent="0.25">
      <c r="A5424" s="3">
        <v>5421</v>
      </c>
      <c r="B5424" t="s">
        <v>3641</v>
      </c>
      <c r="C5424" t="s">
        <v>3641</v>
      </c>
      <c r="D5424" t="s">
        <v>3642</v>
      </c>
      <c r="E5424" t="s">
        <v>3643</v>
      </c>
      <c r="F5424" t="s">
        <v>3643</v>
      </c>
      <c r="G5424" s="1">
        <v>44299</v>
      </c>
      <c r="H5424" s="1">
        <v>44306</v>
      </c>
      <c r="I5424" s="1">
        <v>44671</v>
      </c>
      <c r="J5424" s="966" t="s">
        <v>21384</v>
      </c>
      <c r="K5424" t="s">
        <v>21385</v>
      </c>
      <c r="L5424" t="s">
        <v>21386</v>
      </c>
      <c r="M5424" t="s">
        <v>21384</v>
      </c>
      <c r="N5424" t="s">
        <v>21386</v>
      </c>
    </row>
    <row r="5425" spans="1:14" x14ac:dyDescent="0.25">
      <c r="A5425" s="3">
        <v>5422</v>
      </c>
      <c r="B5425" t="s">
        <v>3641</v>
      </c>
      <c r="C5425" t="s">
        <v>3641</v>
      </c>
      <c r="D5425" t="s">
        <v>3642</v>
      </c>
      <c r="E5425" t="s">
        <v>3643</v>
      </c>
      <c r="F5425" t="s">
        <v>3643</v>
      </c>
      <c r="G5425" s="1">
        <v>44299</v>
      </c>
      <c r="H5425" s="1">
        <v>44306</v>
      </c>
      <c r="I5425" s="1">
        <v>44671</v>
      </c>
      <c r="J5425" s="966" t="s">
        <v>21387</v>
      </c>
      <c r="K5425" t="s">
        <v>21388</v>
      </c>
      <c r="L5425" t="s">
        <v>21389</v>
      </c>
      <c r="M5425" t="s">
        <v>21387</v>
      </c>
      <c r="N5425" t="s">
        <v>21389</v>
      </c>
    </row>
    <row r="5426" spans="1:14" x14ac:dyDescent="0.25">
      <c r="A5426" s="3">
        <v>5423</v>
      </c>
      <c r="B5426" t="s">
        <v>3641</v>
      </c>
      <c r="C5426" t="s">
        <v>3641</v>
      </c>
      <c r="D5426" t="s">
        <v>3642</v>
      </c>
      <c r="E5426" t="s">
        <v>3643</v>
      </c>
      <c r="F5426" t="s">
        <v>3643</v>
      </c>
      <c r="G5426" s="1">
        <v>44299</v>
      </c>
      <c r="H5426" s="1">
        <v>44306</v>
      </c>
      <c r="I5426" s="1">
        <v>44671</v>
      </c>
      <c r="J5426" s="966" t="s">
        <v>21390</v>
      </c>
      <c r="K5426" t="s">
        <v>21391</v>
      </c>
      <c r="L5426" t="s">
        <v>21392</v>
      </c>
      <c r="M5426" t="s">
        <v>21390</v>
      </c>
      <c r="N5426" t="s">
        <v>21392</v>
      </c>
    </row>
    <row r="5427" spans="1:14" x14ac:dyDescent="0.25">
      <c r="A5427" s="3">
        <v>5424</v>
      </c>
      <c r="B5427" t="s">
        <v>3641</v>
      </c>
      <c r="C5427" t="s">
        <v>3641</v>
      </c>
      <c r="D5427" t="s">
        <v>3642</v>
      </c>
      <c r="E5427" t="s">
        <v>3643</v>
      </c>
      <c r="F5427" t="s">
        <v>3643</v>
      </c>
      <c r="G5427" s="1">
        <v>44299</v>
      </c>
      <c r="H5427" s="1">
        <v>44306</v>
      </c>
      <c r="I5427" s="1">
        <v>44671</v>
      </c>
      <c r="J5427" s="966" t="s">
        <v>21543</v>
      </c>
      <c r="K5427" t="s">
        <v>21544</v>
      </c>
      <c r="L5427" t="s">
        <v>21545</v>
      </c>
      <c r="M5427" t="s">
        <v>21543</v>
      </c>
      <c r="N5427" t="s">
        <v>21545</v>
      </c>
    </row>
    <row r="5428" spans="1:14" x14ac:dyDescent="0.25">
      <c r="A5428" s="3">
        <v>5425</v>
      </c>
      <c r="B5428" t="s">
        <v>3641</v>
      </c>
      <c r="C5428" t="s">
        <v>3641</v>
      </c>
      <c r="D5428" t="s">
        <v>3642</v>
      </c>
      <c r="E5428" t="s">
        <v>3643</v>
      </c>
      <c r="F5428" t="s">
        <v>3643</v>
      </c>
      <c r="G5428" s="1">
        <v>44299</v>
      </c>
      <c r="H5428" s="1">
        <v>44306</v>
      </c>
      <c r="I5428" s="1">
        <v>44671</v>
      </c>
      <c r="J5428" s="966" t="s">
        <v>21570</v>
      </c>
      <c r="K5428" t="s">
        <v>21571</v>
      </c>
      <c r="L5428" t="s">
        <v>21572</v>
      </c>
      <c r="M5428" t="s">
        <v>21570</v>
      </c>
      <c r="N5428" t="s">
        <v>21572</v>
      </c>
    </row>
    <row r="5429" spans="1:14" x14ac:dyDescent="0.25">
      <c r="A5429" s="3">
        <v>5426</v>
      </c>
      <c r="B5429" t="s">
        <v>3641</v>
      </c>
      <c r="C5429" t="s">
        <v>3641</v>
      </c>
      <c r="D5429" t="s">
        <v>3642</v>
      </c>
      <c r="E5429" t="s">
        <v>3643</v>
      </c>
      <c r="F5429" t="s">
        <v>3643</v>
      </c>
      <c r="G5429" s="1">
        <v>44299</v>
      </c>
      <c r="H5429" s="1">
        <v>44306</v>
      </c>
      <c r="I5429" s="1">
        <v>44671</v>
      </c>
      <c r="J5429" s="966" t="s">
        <v>21573</v>
      </c>
      <c r="K5429" t="s">
        <v>21574</v>
      </c>
      <c r="L5429" t="s">
        <v>21575</v>
      </c>
      <c r="M5429" t="s">
        <v>21573</v>
      </c>
      <c r="N5429" t="s">
        <v>21575</v>
      </c>
    </row>
    <row r="5430" spans="1:14" x14ac:dyDescent="0.25">
      <c r="A5430" s="3">
        <v>5427</v>
      </c>
      <c r="B5430" t="s">
        <v>3641</v>
      </c>
      <c r="C5430" t="s">
        <v>3641</v>
      </c>
      <c r="D5430" t="s">
        <v>3642</v>
      </c>
      <c r="E5430" t="s">
        <v>3643</v>
      </c>
      <c r="F5430" t="s">
        <v>3643</v>
      </c>
      <c r="G5430" s="1">
        <v>44299</v>
      </c>
      <c r="H5430" s="1">
        <v>44306</v>
      </c>
      <c r="I5430" s="1">
        <v>44671</v>
      </c>
      <c r="J5430" s="966" t="s">
        <v>21600</v>
      </c>
      <c r="K5430" t="s">
        <v>21601</v>
      </c>
      <c r="L5430" t="s">
        <v>21602</v>
      </c>
      <c r="M5430" t="s">
        <v>21600</v>
      </c>
      <c r="N5430" t="s">
        <v>21602</v>
      </c>
    </row>
    <row r="5431" spans="1:14" x14ac:dyDescent="0.25">
      <c r="A5431" s="3">
        <v>5428</v>
      </c>
      <c r="B5431" t="s">
        <v>3641</v>
      </c>
      <c r="C5431" t="s">
        <v>3641</v>
      </c>
      <c r="D5431" t="s">
        <v>3642</v>
      </c>
      <c r="E5431" t="s">
        <v>3643</v>
      </c>
      <c r="F5431" t="s">
        <v>3643</v>
      </c>
      <c r="G5431" s="1">
        <v>44299</v>
      </c>
      <c r="H5431" s="1">
        <v>44306</v>
      </c>
      <c r="I5431" s="1">
        <v>44671</v>
      </c>
      <c r="J5431" s="966" t="s">
        <v>21627</v>
      </c>
      <c r="K5431" t="s">
        <v>21628</v>
      </c>
      <c r="L5431" t="s">
        <v>21629</v>
      </c>
      <c r="M5431" t="s">
        <v>21627</v>
      </c>
      <c r="N5431" t="s">
        <v>21629</v>
      </c>
    </row>
    <row r="5432" spans="1:14" x14ac:dyDescent="0.25">
      <c r="A5432" s="3">
        <v>5429</v>
      </c>
      <c r="B5432" t="s">
        <v>3641</v>
      </c>
      <c r="C5432" t="s">
        <v>3641</v>
      </c>
      <c r="D5432" t="s">
        <v>3642</v>
      </c>
      <c r="E5432" t="s">
        <v>3643</v>
      </c>
      <c r="F5432" t="s">
        <v>3643</v>
      </c>
      <c r="G5432" s="1">
        <v>44299</v>
      </c>
      <c r="H5432" s="1">
        <v>44306</v>
      </c>
      <c r="I5432" s="1">
        <v>44671</v>
      </c>
      <c r="J5432" s="966" t="s">
        <v>21661</v>
      </c>
      <c r="K5432" t="s">
        <v>21662</v>
      </c>
      <c r="L5432" t="s">
        <v>21663</v>
      </c>
      <c r="M5432" t="s">
        <v>21661</v>
      </c>
      <c r="N5432" t="s">
        <v>21663</v>
      </c>
    </row>
    <row r="5433" spans="1:14" x14ac:dyDescent="0.25">
      <c r="A5433" s="3">
        <v>5430</v>
      </c>
      <c r="B5433" t="s">
        <v>3641</v>
      </c>
      <c r="C5433" t="s">
        <v>3641</v>
      </c>
      <c r="D5433" t="s">
        <v>3642</v>
      </c>
      <c r="E5433" t="s">
        <v>3643</v>
      </c>
      <c r="F5433" t="s">
        <v>3643</v>
      </c>
      <c r="G5433" s="1">
        <v>44299</v>
      </c>
      <c r="H5433" s="1">
        <v>44306</v>
      </c>
      <c r="I5433" s="1">
        <v>44671</v>
      </c>
      <c r="J5433" s="966" t="s">
        <v>21664</v>
      </c>
      <c r="K5433" t="s">
        <v>21665</v>
      </c>
      <c r="L5433" t="s">
        <v>21666</v>
      </c>
      <c r="M5433" t="s">
        <v>21664</v>
      </c>
      <c r="N5433" t="s">
        <v>21666</v>
      </c>
    </row>
    <row r="5434" spans="1:14" x14ac:dyDescent="0.25">
      <c r="A5434" s="3">
        <v>5431</v>
      </c>
      <c r="B5434" t="s">
        <v>3641</v>
      </c>
      <c r="C5434" t="s">
        <v>3641</v>
      </c>
      <c r="D5434" t="s">
        <v>3642</v>
      </c>
      <c r="E5434" t="s">
        <v>3643</v>
      </c>
      <c r="F5434" t="s">
        <v>3643</v>
      </c>
      <c r="G5434" s="1">
        <v>44299</v>
      </c>
      <c r="H5434" s="1">
        <v>44306</v>
      </c>
      <c r="I5434" s="1">
        <v>44671</v>
      </c>
      <c r="J5434" s="966" t="s">
        <v>21667</v>
      </c>
      <c r="K5434" t="s">
        <v>21668</v>
      </c>
      <c r="L5434" t="s">
        <v>21669</v>
      </c>
      <c r="M5434" t="s">
        <v>21667</v>
      </c>
      <c r="N5434" t="s">
        <v>21669</v>
      </c>
    </row>
    <row r="5435" spans="1:14" x14ac:dyDescent="0.25">
      <c r="A5435" s="3">
        <v>5432</v>
      </c>
      <c r="B5435" t="s">
        <v>3641</v>
      </c>
      <c r="C5435" t="s">
        <v>3641</v>
      </c>
      <c r="D5435" t="s">
        <v>3642</v>
      </c>
      <c r="E5435" t="s">
        <v>3643</v>
      </c>
      <c r="F5435" t="s">
        <v>3643</v>
      </c>
      <c r="G5435" s="1">
        <v>44299</v>
      </c>
      <c r="H5435" s="1">
        <v>44306</v>
      </c>
      <c r="I5435" s="1">
        <v>44671</v>
      </c>
      <c r="J5435" s="966" t="s">
        <v>21670</v>
      </c>
      <c r="K5435" t="s">
        <v>21671</v>
      </c>
      <c r="L5435" t="s">
        <v>21672</v>
      </c>
      <c r="M5435" t="s">
        <v>21670</v>
      </c>
      <c r="N5435" t="s">
        <v>21672</v>
      </c>
    </row>
    <row r="5436" spans="1:14" x14ac:dyDescent="0.25">
      <c r="A5436" s="3">
        <v>5433</v>
      </c>
      <c r="B5436" t="s">
        <v>3641</v>
      </c>
      <c r="C5436" t="s">
        <v>3641</v>
      </c>
      <c r="D5436" t="s">
        <v>3642</v>
      </c>
      <c r="E5436" t="s">
        <v>3643</v>
      </c>
      <c r="F5436" t="s">
        <v>3643</v>
      </c>
      <c r="G5436" s="1">
        <v>44299</v>
      </c>
      <c r="H5436" s="1">
        <v>44306</v>
      </c>
      <c r="I5436" s="1">
        <v>44671</v>
      </c>
      <c r="J5436" s="966" t="s">
        <v>21673</v>
      </c>
      <c r="K5436" t="s">
        <v>21674</v>
      </c>
      <c r="L5436" t="s">
        <v>21675</v>
      </c>
      <c r="M5436" t="s">
        <v>21673</v>
      </c>
      <c r="N5436" t="s">
        <v>21675</v>
      </c>
    </row>
    <row r="5437" spans="1:14" x14ac:dyDescent="0.25">
      <c r="A5437" s="3">
        <v>5434</v>
      </c>
      <c r="B5437" t="s">
        <v>3641</v>
      </c>
      <c r="C5437" t="s">
        <v>3641</v>
      </c>
      <c r="D5437" t="s">
        <v>3642</v>
      </c>
      <c r="E5437" t="s">
        <v>3643</v>
      </c>
      <c r="F5437" t="s">
        <v>3643</v>
      </c>
      <c r="G5437" s="1">
        <v>44299</v>
      </c>
      <c r="H5437" s="1">
        <v>44306</v>
      </c>
      <c r="I5437" s="1">
        <v>44671</v>
      </c>
      <c r="J5437" s="966" t="s">
        <v>21676</v>
      </c>
      <c r="K5437" t="s">
        <v>21677</v>
      </c>
      <c r="L5437" t="s">
        <v>21678</v>
      </c>
      <c r="M5437" t="s">
        <v>21676</v>
      </c>
      <c r="N5437" t="s">
        <v>21678</v>
      </c>
    </row>
    <row r="5438" spans="1:14" x14ac:dyDescent="0.25">
      <c r="A5438" s="3">
        <v>5435</v>
      </c>
      <c r="B5438" t="s">
        <v>3641</v>
      </c>
      <c r="C5438" t="s">
        <v>3641</v>
      </c>
      <c r="D5438" t="s">
        <v>3642</v>
      </c>
      <c r="E5438" t="s">
        <v>3643</v>
      </c>
      <c r="F5438" t="s">
        <v>3643</v>
      </c>
      <c r="G5438" s="1">
        <v>44299</v>
      </c>
      <c r="H5438" s="1">
        <v>44306</v>
      </c>
      <c r="I5438" s="1">
        <v>44671</v>
      </c>
      <c r="J5438" s="966" t="s">
        <v>21679</v>
      </c>
      <c r="K5438" t="s">
        <v>21680</v>
      </c>
      <c r="L5438" t="s">
        <v>21681</v>
      </c>
      <c r="M5438" t="s">
        <v>21679</v>
      </c>
      <c r="N5438" t="s">
        <v>21681</v>
      </c>
    </row>
    <row r="5439" spans="1:14" x14ac:dyDescent="0.25">
      <c r="A5439" s="3">
        <v>5436</v>
      </c>
      <c r="B5439" t="s">
        <v>3641</v>
      </c>
      <c r="C5439" t="s">
        <v>3641</v>
      </c>
      <c r="D5439" t="s">
        <v>3642</v>
      </c>
      <c r="E5439" t="s">
        <v>3643</v>
      </c>
      <c r="F5439" t="s">
        <v>3643</v>
      </c>
      <c r="G5439" s="1">
        <v>44299</v>
      </c>
      <c r="H5439" s="1">
        <v>44306</v>
      </c>
      <c r="I5439" s="1">
        <v>44671</v>
      </c>
      <c r="J5439" s="966" t="s">
        <v>21682</v>
      </c>
      <c r="K5439" t="s">
        <v>21683</v>
      </c>
      <c r="L5439" t="s">
        <v>21684</v>
      </c>
      <c r="M5439" t="s">
        <v>21682</v>
      </c>
      <c r="N5439" t="s">
        <v>21684</v>
      </c>
    </row>
    <row r="5440" spans="1:14" x14ac:dyDescent="0.25">
      <c r="A5440" s="3">
        <v>5437</v>
      </c>
      <c r="B5440" t="s">
        <v>3641</v>
      </c>
      <c r="C5440" t="s">
        <v>3641</v>
      </c>
      <c r="D5440" t="s">
        <v>3642</v>
      </c>
      <c r="E5440" t="s">
        <v>3643</v>
      </c>
      <c r="F5440" t="s">
        <v>3643</v>
      </c>
      <c r="G5440" s="1">
        <v>44299</v>
      </c>
      <c r="H5440" s="1">
        <v>44306</v>
      </c>
      <c r="I5440" s="1">
        <v>44671</v>
      </c>
      <c r="J5440" s="966" t="s">
        <v>21685</v>
      </c>
      <c r="K5440" t="s">
        <v>21686</v>
      </c>
      <c r="L5440" t="s">
        <v>21687</v>
      </c>
      <c r="M5440" t="s">
        <v>21685</v>
      </c>
      <c r="N5440" t="s">
        <v>21687</v>
      </c>
    </row>
    <row r="5441" spans="1:14" x14ac:dyDescent="0.25">
      <c r="A5441" s="3">
        <v>5438</v>
      </c>
      <c r="B5441" t="s">
        <v>3641</v>
      </c>
      <c r="C5441" t="s">
        <v>3641</v>
      </c>
      <c r="D5441" t="s">
        <v>3642</v>
      </c>
      <c r="E5441" t="s">
        <v>3643</v>
      </c>
      <c r="F5441" t="s">
        <v>3643</v>
      </c>
      <c r="G5441" s="1">
        <v>44299</v>
      </c>
      <c r="H5441" s="1">
        <v>44306</v>
      </c>
      <c r="I5441" s="1">
        <v>44671</v>
      </c>
      <c r="J5441" s="966" t="s">
        <v>21688</v>
      </c>
      <c r="K5441" t="s">
        <v>21689</v>
      </c>
      <c r="L5441" t="s">
        <v>21690</v>
      </c>
      <c r="M5441" t="s">
        <v>21688</v>
      </c>
      <c r="N5441" t="s">
        <v>21690</v>
      </c>
    </row>
    <row r="5442" spans="1:14" x14ac:dyDescent="0.25">
      <c r="A5442" s="3">
        <v>5439</v>
      </c>
      <c r="B5442" t="s">
        <v>3641</v>
      </c>
      <c r="C5442" t="s">
        <v>3641</v>
      </c>
      <c r="D5442" t="s">
        <v>3642</v>
      </c>
      <c r="E5442" t="s">
        <v>3643</v>
      </c>
      <c r="F5442" t="s">
        <v>3643</v>
      </c>
      <c r="G5442" s="1">
        <v>44299</v>
      </c>
      <c r="H5442" s="1">
        <v>44306</v>
      </c>
      <c r="I5442" s="1">
        <v>44671</v>
      </c>
      <c r="J5442" s="966" t="s">
        <v>21691</v>
      </c>
      <c r="K5442" t="s">
        <v>21692</v>
      </c>
      <c r="L5442" t="s">
        <v>21693</v>
      </c>
      <c r="M5442" t="s">
        <v>21691</v>
      </c>
      <c r="N5442" t="s">
        <v>21693</v>
      </c>
    </row>
    <row r="5443" spans="1:14" x14ac:dyDescent="0.25">
      <c r="A5443" s="3">
        <v>5440</v>
      </c>
      <c r="B5443" t="s">
        <v>3641</v>
      </c>
      <c r="C5443" t="s">
        <v>3641</v>
      </c>
      <c r="D5443" t="s">
        <v>3642</v>
      </c>
      <c r="E5443" t="s">
        <v>3643</v>
      </c>
      <c r="F5443" t="s">
        <v>3643</v>
      </c>
      <c r="G5443" s="1">
        <v>44299</v>
      </c>
      <c r="H5443" s="1">
        <v>44306</v>
      </c>
      <c r="I5443" s="1">
        <v>44671</v>
      </c>
      <c r="J5443" s="966" t="s">
        <v>21694</v>
      </c>
      <c r="K5443" t="s">
        <v>21695</v>
      </c>
      <c r="L5443" t="s">
        <v>21696</v>
      </c>
      <c r="M5443" t="s">
        <v>21694</v>
      </c>
      <c r="N5443" t="s">
        <v>21696</v>
      </c>
    </row>
    <row r="5444" spans="1:14" x14ac:dyDescent="0.25">
      <c r="A5444" s="3">
        <v>5441</v>
      </c>
      <c r="B5444" t="s">
        <v>3641</v>
      </c>
      <c r="C5444" t="s">
        <v>3641</v>
      </c>
      <c r="D5444" t="s">
        <v>3642</v>
      </c>
      <c r="E5444" t="s">
        <v>3643</v>
      </c>
      <c r="F5444" t="s">
        <v>3643</v>
      </c>
      <c r="G5444" s="1">
        <v>44299</v>
      </c>
      <c r="H5444" s="1">
        <v>44306</v>
      </c>
      <c r="I5444" s="1">
        <v>44671</v>
      </c>
      <c r="J5444" s="966" t="s">
        <v>21697</v>
      </c>
      <c r="K5444" t="s">
        <v>21698</v>
      </c>
      <c r="L5444" t="s">
        <v>21699</v>
      </c>
      <c r="M5444" t="s">
        <v>21697</v>
      </c>
      <c r="N5444" t="s">
        <v>21699</v>
      </c>
    </row>
    <row r="5445" spans="1:14" x14ac:dyDescent="0.25">
      <c r="A5445" s="3">
        <v>5442</v>
      </c>
      <c r="B5445" t="s">
        <v>3641</v>
      </c>
      <c r="C5445" t="s">
        <v>3641</v>
      </c>
      <c r="D5445" t="s">
        <v>3642</v>
      </c>
      <c r="E5445" t="s">
        <v>3643</v>
      </c>
      <c r="F5445" t="s">
        <v>3643</v>
      </c>
      <c r="G5445" s="1">
        <v>44299</v>
      </c>
      <c r="H5445" s="1">
        <v>44306</v>
      </c>
      <c r="I5445" s="1">
        <v>44671</v>
      </c>
      <c r="J5445" s="966" t="s">
        <v>21700</v>
      </c>
      <c r="K5445" t="s">
        <v>21701</v>
      </c>
      <c r="L5445" t="s">
        <v>21702</v>
      </c>
      <c r="M5445" t="s">
        <v>21700</v>
      </c>
      <c r="N5445" t="s">
        <v>21702</v>
      </c>
    </row>
    <row r="5446" spans="1:14" x14ac:dyDescent="0.25">
      <c r="A5446" s="3">
        <v>5443</v>
      </c>
      <c r="B5446" t="s">
        <v>3535</v>
      </c>
      <c r="C5446" t="s">
        <v>3536</v>
      </c>
      <c r="D5446" t="s">
        <v>3537</v>
      </c>
      <c r="E5446" t="s">
        <v>12</v>
      </c>
      <c r="F5446" t="s">
        <v>3636</v>
      </c>
      <c r="G5446" s="1">
        <v>44309</v>
      </c>
      <c r="H5446" s="1">
        <v>44327</v>
      </c>
      <c r="I5446" s="1">
        <v>45422</v>
      </c>
      <c r="J5446" s="966" t="s">
        <v>11640</v>
      </c>
      <c r="K5446" t="s">
        <v>11642</v>
      </c>
      <c r="L5446" t="s">
        <v>11641</v>
      </c>
      <c r="M5446" t="s">
        <v>11640</v>
      </c>
      <c r="N5446" t="s">
        <v>11641</v>
      </c>
    </row>
    <row r="5447" spans="1:14" x14ac:dyDescent="0.25">
      <c r="A5447" s="3">
        <v>5444</v>
      </c>
      <c r="B5447" t="s">
        <v>3535</v>
      </c>
      <c r="C5447" t="s">
        <v>3536</v>
      </c>
      <c r="D5447" t="s">
        <v>3537</v>
      </c>
      <c r="E5447" t="s">
        <v>12</v>
      </c>
      <c r="F5447" t="s">
        <v>3636</v>
      </c>
      <c r="G5447" s="1">
        <v>44309</v>
      </c>
      <c r="H5447" s="1">
        <v>44327</v>
      </c>
      <c r="I5447" s="1">
        <v>45422</v>
      </c>
      <c r="J5447" s="966" t="s">
        <v>11646</v>
      </c>
      <c r="K5447" t="s">
        <v>11648</v>
      </c>
      <c r="L5447" t="s">
        <v>11647</v>
      </c>
      <c r="M5447" t="s">
        <v>11646</v>
      </c>
      <c r="N5447" t="s">
        <v>11647</v>
      </c>
    </row>
    <row r="5448" spans="1:14" x14ac:dyDescent="0.25">
      <c r="A5448" s="3">
        <v>5445</v>
      </c>
      <c r="B5448" t="s">
        <v>3336</v>
      </c>
      <c r="C5448" t="s">
        <v>3337</v>
      </c>
      <c r="D5448" t="s">
        <v>3338</v>
      </c>
      <c r="E5448" t="s">
        <v>12</v>
      </c>
      <c r="F5448" t="s">
        <v>3339</v>
      </c>
      <c r="G5448" s="1">
        <v>44294</v>
      </c>
      <c r="H5448" s="1">
        <v>44313</v>
      </c>
      <c r="I5448" s="1">
        <v>46138</v>
      </c>
      <c r="J5448" s="966" t="s">
        <v>22639</v>
      </c>
      <c r="K5448" t="s">
        <v>22640</v>
      </c>
      <c r="L5448" t="s">
        <v>22641</v>
      </c>
      <c r="M5448" t="s">
        <v>22639</v>
      </c>
      <c r="N5448" t="s">
        <v>22641</v>
      </c>
    </row>
    <row r="5449" spans="1:14" x14ac:dyDescent="0.25">
      <c r="A5449" s="3">
        <v>5446</v>
      </c>
      <c r="B5449" t="s">
        <v>3336</v>
      </c>
      <c r="C5449" t="s">
        <v>3337</v>
      </c>
      <c r="D5449" t="s">
        <v>3338</v>
      </c>
      <c r="E5449" t="s">
        <v>12</v>
      </c>
      <c r="F5449" t="s">
        <v>3339</v>
      </c>
      <c r="G5449" s="1">
        <v>44294</v>
      </c>
      <c r="H5449" s="1">
        <v>44313</v>
      </c>
      <c r="I5449" s="1">
        <v>46138</v>
      </c>
      <c r="J5449" s="966" t="s">
        <v>22642</v>
      </c>
      <c r="K5449" t="s">
        <v>22643</v>
      </c>
      <c r="L5449" t="s">
        <v>22644</v>
      </c>
      <c r="M5449" t="s">
        <v>22642</v>
      </c>
      <c r="N5449" t="s">
        <v>22644</v>
      </c>
    </row>
    <row r="5450" spans="1:14" x14ac:dyDescent="0.25">
      <c r="A5450" s="3">
        <v>5447</v>
      </c>
      <c r="B5450" t="s">
        <v>3336</v>
      </c>
      <c r="C5450" t="s">
        <v>3337</v>
      </c>
      <c r="D5450" t="s">
        <v>3338</v>
      </c>
      <c r="E5450" t="s">
        <v>12</v>
      </c>
      <c r="F5450" t="s">
        <v>3339</v>
      </c>
      <c r="G5450" s="1">
        <v>44294</v>
      </c>
      <c r="H5450" s="1">
        <v>44313</v>
      </c>
      <c r="I5450" s="1">
        <v>46138</v>
      </c>
      <c r="J5450" s="966" t="s">
        <v>22645</v>
      </c>
      <c r="K5450" t="s">
        <v>22646</v>
      </c>
      <c r="L5450" t="s">
        <v>22647</v>
      </c>
      <c r="M5450" t="s">
        <v>22645</v>
      </c>
      <c r="N5450" t="s">
        <v>22647</v>
      </c>
    </row>
    <row r="5451" spans="1:14" x14ac:dyDescent="0.25">
      <c r="A5451" s="3">
        <v>5448</v>
      </c>
      <c r="B5451" t="s">
        <v>3336</v>
      </c>
      <c r="C5451" t="s">
        <v>3337</v>
      </c>
      <c r="D5451" t="s">
        <v>3338</v>
      </c>
      <c r="E5451" t="s">
        <v>12</v>
      </c>
      <c r="F5451" t="s">
        <v>3339</v>
      </c>
      <c r="G5451" s="1">
        <v>44294</v>
      </c>
      <c r="H5451" s="1">
        <v>44313</v>
      </c>
      <c r="I5451" s="1">
        <v>46138</v>
      </c>
      <c r="J5451" s="966" t="s">
        <v>22648</v>
      </c>
      <c r="K5451" t="s">
        <v>22649</v>
      </c>
      <c r="L5451" t="s">
        <v>22650</v>
      </c>
      <c r="M5451" t="s">
        <v>22648</v>
      </c>
      <c r="N5451" t="s">
        <v>22650</v>
      </c>
    </row>
    <row r="5452" spans="1:14" x14ac:dyDescent="0.25">
      <c r="A5452" s="3">
        <v>5449</v>
      </c>
      <c r="B5452" t="s">
        <v>3336</v>
      </c>
      <c r="C5452" t="s">
        <v>3337</v>
      </c>
      <c r="D5452" t="s">
        <v>3338</v>
      </c>
      <c r="E5452" t="s">
        <v>12</v>
      </c>
      <c r="F5452" t="s">
        <v>3339</v>
      </c>
      <c r="G5452" s="1">
        <v>44294</v>
      </c>
      <c r="H5452" s="1">
        <v>44313</v>
      </c>
      <c r="I5452" s="1">
        <v>46138</v>
      </c>
      <c r="J5452" s="966" t="s">
        <v>22651</v>
      </c>
      <c r="K5452" t="s">
        <v>22652</v>
      </c>
      <c r="L5452" t="s">
        <v>22653</v>
      </c>
      <c r="M5452" t="s">
        <v>22651</v>
      </c>
      <c r="N5452" t="s">
        <v>22653</v>
      </c>
    </row>
    <row r="5453" spans="1:14" x14ac:dyDescent="0.25">
      <c r="A5453" s="3">
        <v>5450</v>
      </c>
      <c r="B5453" t="s">
        <v>3336</v>
      </c>
      <c r="C5453" t="s">
        <v>3337</v>
      </c>
      <c r="D5453" t="s">
        <v>3338</v>
      </c>
      <c r="E5453" t="s">
        <v>12</v>
      </c>
      <c r="F5453" t="s">
        <v>3339</v>
      </c>
      <c r="G5453" s="1">
        <v>44294</v>
      </c>
      <c r="H5453" s="1">
        <v>44313</v>
      </c>
      <c r="I5453" s="1">
        <v>46138</v>
      </c>
      <c r="J5453" s="966" t="s">
        <v>22654</v>
      </c>
      <c r="K5453" t="s">
        <v>22655</v>
      </c>
      <c r="L5453" t="s">
        <v>22656</v>
      </c>
      <c r="M5453" t="s">
        <v>22654</v>
      </c>
      <c r="N5453" t="s">
        <v>22656</v>
      </c>
    </row>
    <row r="5454" spans="1:14" x14ac:dyDescent="0.25">
      <c r="A5454" s="3">
        <v>5451</v>
      </c>
      <c r="B5454" t="s">
        <v>3336</v>
      </c>
      <c r="C5454" t="s">
        <v>3337</v>
      </c>
      <c r="D5454" t="s">
        <v>3338</v>
      </c>
      <c r="E5454" t="s">
        <v>12</v>
      </c>
      <c r="F5454" t="s">
        <v>3339</v>
      </c>
      <c r="G5454" s="1">
        <v>44294</v>
      </c>
      <c r="H5454" s="1">
        <v>44313</v>
      </c>
      <c r="I5454" s="1">
        <v>46138</v>
      </c>
      <c r="J5454" s="966" t="s">
        <v>22657</v>
      </c>
      <c r="K5454" t="s">
        <v>22658</v>
      </c>
      <c r="L5454" t="s">
        <v>22659</v>
      </c>
      <c r="M5454" t="s">
        <v>22657</v>
      </c>
      <c r="N5454" t="s">
        <v>22659</v>
      </c>
    </row>
    <row r="5455" spans="1:14" x14ac:dyDescent="0.25">
      <c r="A5455" s="3">
        <v>5452</v>
      </c>
      <c r="B5455" t="s">
        <v>3336</v>
      </c>
      <c r="C5455" t="s">
        <v>3337</v>
      </c>
      <c r="D5455" t="s">
        <v>3338</v>
      </c>
      <c r="E5455" t="s">
        <v>12</v>
      </c>
      <c r="F5455" t="s">
        <v>3339</v>
      </c>
      <c r="G5455" s="1">
        <v>44294</v>
      </c>
      <c r="H5455" s="1">
        <v>44313</v>
      </c>
      <c r="I5455" s="1">
        <v>46138</v>
      </c>
      <c r="J5455" s="966" t="s">
        <v>22660</v>
      </c>
      <c r="K5455" t="s">
        <v>22661</v>
      </c>
      <c r="L5455" t="s">
        <v>22662</v>
      </c>
      <c r="M5455" t="s">
        <v>22660</v>
      </c>
      <c r="N5455" t="s">
        <v>22662</v>
      </c>
    </row>
    <row r="5456" spans="1:14" x14ac:dyDescent="0.25">
      <c r="A5456" s="3">
        <v>5453</v>
      </c>
      <c r="B5456" t="s">
        <v>3336</v>
      </c>
      <c r="C5456" t="s">
        <v>3337</v>
      </c>
      <c r="D5456" t="s">
        <v>3338</v>
      </c>
      <c r="E5456" t="s">
        <v>12</v>
      </c>
      <c r="F5456" t="s">
        <v>3339</v>
      </c>
      <c r="G5456" s="1">
        <v>44294</v>
      </c>
      <c r="H5456" s="1">
        <v>44313</v>
      </c>
      <c r="I5456" s="1">
        <v>46138</v>
      </c>
      <c r="J5456" s="966" t="s">
        <v>22663</v>
      </c>
      <c r="K5456" t="s">
        <v>22664</v>
      </c>
      <c r="L5456" t="s">
        <v>22665</v>
      </c>
      <c r="M5456" t="s">
        <v>22663</v>
      </c>
      <c r="N5456" t="s">
        <v>22665</v>
      </c>
    </row>
    <row r="5457" spans="1:14" x14ac:dyDescent="0.25">
      <c r="A5457" s="3">
        <v>5454</v>
      </c>
      <c r="B5457" t="s">
        <v>3336</v>
      </c>
      <c r="C5457" t="s">
        <v>3337</v>
      </c>
      <c r="D5457" t="s">
        <v>3338</v>
      </c>
      <c r="E5457" t="s">
        <v>12</v>
      </c>
      <c r="F5457" t="s">
        <v>3339</v>
      </c>
      <c r="G5457" s="1">
        <v>44294</v>
      </c>
      <c r="H5457" s="1">
        <v>44313</v>
      </c>
      <c r="I5457" s="1">
        <v>46138</v>
      </c>
      <c r="J5457" s="966" t="s">
        <v>22666</v>
      </c>
      <c r="K5457" t="s">
        <v>22667</v>
      </c>
      <c r="L5457" t="s">
        <v>22668</v>
      </c>
      <c r="M5457" t="s">
        <v>22666</v>
      </c>
      <c r="N5457" t="s">
        <v>22668</v>
      </c>
    </row>
    <row r="5458" spans="1:14" x14ac:dyDescent="0.25">
      <c r="A5458" s="3">
        <v>5455</v>
      </c>
      <c r="B5458" t="s">
        <v>3185</v>
      </c>
      <c r="C5458" t="s">
        <v>3186</v>
      </c>
      <c r="D5458" t="s">
        <v>3187</v>
      </c>
      <c r="E5458" t="s">
        <v>12</v>
      </c>
      <c r="F5458" t="s">
        <v>3188</v>
      </c>
      <c r="G5458" s="1">
        <v>44271</v>
      </c>
      <c r="H5458" s="1">
        <v>44336</v>
      </c>
      <c r="I5458" s="1">
        <v>46161</v>
      </c>
      <c r="J5458" s="966" t="s">
        <v>7786</v>
      </c>
      <c r="K5458" t="s">
        <v>7788</v>
      </c>
      <c r="L5458" t="s">
        <v>7787</v>
      </c>
      <c r="M5458" t="s">
        <v>7786</v>
      </c>
      <c r="N5458" t="s">
        <v>7787</v>
      </c>
    </row>
    <row r="5459" spans="1:14" x14ac:dyDescent="0.25">
      <c r="A5459" s="3">
        <v>5456</v>
      </c>
      <c r="B5459" t="s">
        <v>3632</v>
      </c>
      <c r="C5459" t="s">
        <v>3633</v>
      </c>
      <c r="D5459" t="s">
        <v>3634</v>
      </c>
      <c r="E5459" t="s">
        <v>12</v>
      </c>
      <c r="F5459" t="s">
        <v>3635</v>
      </c>
      <c r="G5459" s="1">
        <v>44327</v>
      </c>
      <c r="H5459" s="1">
        <v>44336</v>
      </c>
      <c r="I5459" s="1">
        <v>45431</v>
      </c>
      <c r="J5459" s="966" t="s">
        <v>11627</v>
      </c>
      <c r="K5459" t="s">
        <v>11629</v>
      </c>
      <c r="L5459" t="s">
        <v>11628</v>
      </c>
      <c r="M5459" t="s">
        <v>11627</v>
      </c>
      <c r="N5459" t="s">
        <v>11628</v>
      </c>
    </row>
    <row r="5460" spans="1:14" x14ac:dyDescent="0.25">
      <c r="A5460" s="3">
        <v>5457</v>
      </c>
      <c r="B5460" t="s">
        <v>3632</v>
      </c>
      <c r="C5460" t="s">
        <v>3633</v>
      </c>
      <c r="D5460" t="s">
        <v>3634</v>
      </c>
      <c r="E5460" t="s">
        <v>12</v>
      </c>
      <c r="F5460" t="s">
        <v>3635</v>
      </c>
      <c r="G5460" s="1">
        <v>44327</v>
      </c>
      <c r="H5460" s="1">
        <v>44336</v>
      </c>
      <c r="I5460" s="1">
        <v>45431</v>
      </c>
      <c r="J5460" s="966" t="s">
        <v>11637</v>
      </c>
      <c r="K5460" t="s">
        <v>11639</v>
      </c>
      <c r="L5460" t="s">
        <v>11638</v>
      </c>
      <c r="M5460" t="s">
        <v>11637</v>
      </c>
      <c r="N5460" t="s">
        <v>11638</v>
      </c>
    </row>
    <row r="5461" spans="1:14" x14ac:dyDescent="0.25">
      <c r="A5461" s="3">
        <v>5458</v>
      </c>
      <c r="B5461" t="s">
        <v>2268</v>
      </c>
      <c r="C5461" t="s">
        <v>2269</v>
      </c>
      <c r="D5461" t="s">
        <v>2270</v>
      </c>
      <c r="E5461" t="s">
        <v>12</v>
      </c>
      <c r="F5461" t="s">
        <v>3067</v>
      </c>
      <c r="G5461" s="1">
        <v>44249</v>
      </c>
      <c r="H5461" s="1">
        <v>44324</v>
      </c>
      <c r="I5461" s="1">
        <v>46149</v>
      </c>
      <c r="J5461" s="966" t="s">
        <v>22669</v>
      </c>
      <c r="K5461" t="s">
        <v>22670</v>
      </c>
      <c r="L5461" t="s">
        <v>22671</v>
      </c>
      <c r="M5461" t="s">
        <v>22669</v>
      </c>
      <c r="N5461" t="s">
        <v>22671</v>
      </c>
    </row>
    <row r="5462" spans="1:14" x14ac:dyDescent="0.25">
      <c r="A5462" s="3">
        <v>5459</v>
      </c>
      <c r="B5462" t="s">
        <v>2268</v>
      </c>
      <c r="C5462" t="s">
        <v>2269</v>
      </c>
      <c r="D5462" t="s">
        <v>2270</v>
      </c>
      <c r="E5462" t="s">
        <v>12</v>
      </c>
      <c r="F5462" t="s">
        <v>3067</v>
      </c>
      <c r="G5462" s="1">
        <v>44249</v>
      </c>
      <c r="H5462" s="1">
        <v>44324</v>
      </c>
      <c r="I5462" s="1">
        <v>46149</v>
      </c>
      <c r="J5462" s="966" t="s">
        <v>22672</v>
      </c>
      <c r="K5462" t="s">
        <v>22673</v>
      </c>
      <c r="L5462" t="s">
        <v>22674</v>
      </c>
      <c r="M5462" t="s">
        <v>22672</v>
      </c>
      <c r="N5462" t="s">
        <v>22674</v>
      </c>
    </row>
    <row r="5463" spans="1:14" x14ac:dyDescent="0.25">
      <c r="A5463" s="3">
        <v>5460</v>
      </c>
      <c r="B5463" t="s">
        <v>2268</v>
      </c>
      <c r="C5463" t="s">
        <v>2269</v>
      </c>
      <c r="D5463" t="s">
        <v>2270</v>
      </c>
      <c r="E5463" t="s">
        <v>12</v>
      </c>
      <c r="F5463" t="s">
        <v>3067</v>
      </c>
      <c r="G5463" s="1">
        <v>44249</v>
      </c>
      <c r="H5463" s="1">
        <v>44324</v>
      </c>
      <c r="I5463" s="1">
        <v>46149</v>
      </c>
      <c r="J5463" s="966" t="s">
        <v>22675</v>
      </c>
      <c r="K5463" t="s">
        <v>22676</v>
      </c>
      <c r="L5463" t="s">
        <v>22677</v>
      </c>
      <c r="M5463" t="s">
        <v>22675</v>
      </c>
      <c r="N5463" t="s">
        <v>22677</v>
      </c>
    </row>
    <row r="5464" spans="1:14" x14ac:dyDescent="0.25">
      <c r="A5464" s="3">
        <v>5461</v>
      </c>
      <c r="B5464" t="s">
        <v>3601</v>
      </c>
      <c r="C5464" t="s">
        <v>3602</v>
      </c>
      <c r="D5464" t="s">
        <v>3603</v>
      </c>
      <c r="E5464" t="s">
        <v>12</v>
      </c>
      <c r="F5464" t="s">
        <v>3605</v>
      </c>
      <c r="G5464" s="1">
        <v>44319</v>
      </c>
      <c r="H5464" s="1">
        <v>44320</v>
      </c>
      <c r="I5464" s="1">
        <v>46145</v>
      </c>
      <c r="J5464" s="966" t="s">
        <v>22678</v>
      </c>
      <c r="K5464" t="s">
        <v>22679</v>
      </c>
      <c r="L5464" t="s">
        <v>22680</v>
      </c>
      <c r="M5464" t="s">
        <v>22678</v>
      </c>
      <c r="N5464" t="s">
        <v>22680</v>
      </c>
    </row>
    <row r="5465" spans="1:14" x14ac:dyDescent="0.25">
      <c r="A5465" s="3">
        <v>5462</v>
      </c>
      <c r="B5465" t="s">
        <v>3068</v>
      </c>
      <c r="C5465" t="s">
        <v>3069</v>
      </c>
      <c r="D5465" t="s">
        <v>3070</v>
      </c>
      <c r="E5465" t="s">
        <v>12</v>
      </c>
      <c r="F5465" t="s">
        <v>3551</v>
      </c>
      <c r="G5465" s="1">
        <v>44309</v>
      </c>
      <c r="H5465" s="1">
        <v>44313</v>
      </c>
      <c r="I5465" s="1">
        <v>46138</v>
      </c>
      <c r="J5465" s="966" t="s">
        <v>22681</v>
      </c>
      <c r="K5465" t="s">
        <v>22682</v>
      </c>
      <c r="L5465" t="s">
        <v>22683</v>
      </c>
      <c r="M5465" t="s">
        <v>22681</v>
      </c>
      <c r="N5465" t="s">
        <v>22683</v>
      </c>
    </row>
    <row r="5466" spans="1:14" x14ac:dyDescent="0.25">
      <c r="A5466" s="3">
        <v>5463</v>
      </c>
      <c r="B5466" t="s">
        <v>3068</v>
      </c>
      <c r="C5466" t="s">
        <v>3069</v>
      </c>
      <c r="D5466" t="s">
        <v>3070</v>
      </c>
      <c r="E5466" t="s">
        <v>12</v>
      </c>
      <c r="F5466" t="s">
        <v>3551</v>
      </c>
      <c r="G5466" s="1">
        <v>44309</v>
      </c>
      <c r="H5466" s="1">
        <v>44313</v>
      </c>
      <c r="I5466" s="1">
        <v>46138</v>
      </c>
      <c r="J5466" s="966" t="s">
        <v>22684</v>
      </c>
      <c r="K5466" t="s">
        <v>22685</v>
      </c>
      <c r="L5466" t="s">
        <v>22686</v>
      </c>
      <c r="M5466" t="s">
        <v>22684</v>
      </c>
      <c r="N5466" t="s">
        <v>22686</v>
      </c>
    </row>
    <row r="5467" spans="1:14" x14ac:dyDescent="0.25">
      <c r="A5467" s="3">
        <v>5464</v>
      </c>
      <c r="B5467" t="s">
        <v>3628</v>
      </c>
      <c r="C5467" t="s">
        <v>3629</v>
      </c>
      <c r="D5467" t="s">
        <v>3630</v>
      </c>
      <c r="E5467" t="s">
        <v>12</v>
      </c>
      <c r="F5467" t="s">
        <v>3631</v>
      </c>
      <c r="G5467" s="1">
        <v>44327</v>
      </c>
      <c r="H5467" s="1">
        <v>44337</v>
      </c>
      <c r="I5467" s="1">
        <v>45432</v>
      </c>
      <c r="J5467" s="966" t="s">
        <v>11619</v>
      </c>
      <c r="K5467" t="s">
        <v>11621</v>
      </c>
      <c r="L5467" t="s">
        <v>11620</v>
      </c>
      <c r="M5467" t="s">
        <v>11619</v>
      </c>
      <c r="N5467" t="s">
        <v>11620</v>
      </c>
    </row>
    <row r="5468" spans="1:14" x14ac:dyDescent="0.25">
      <c r="A5468" s="3">
        <v>5465</v>
      </c>
      <c r="B5468" t="s">
        <v>3068</v>
      </c>
      <c r="C5468" t="s">
        <v>3069</v>
      </c>
      <c r="D5468" t="s">
        <v>3070</v>
      </c>
      <c r="E5468" t="s">
        <v>12</v>
      </c>
      <c r="F5468" t="s">
        <v>3552</v>
      </c>
      <c r="G5468" s="1">
        <v>44309</v>
      </c>
      <c r="H5468" s="1">
        <v>44320</v>
      </c>
      <c r="I5468" s="1">
        <v>46145</v>
      </c>
      <c r="J5468" s="966" t="s">
        <v>22687</v>
      </c>
      <c r="K5468" t="s">
        <v>22688</v>
      </c>
      <c r="L5468" t="s">
        <v>22689</v>
      </c>
      <c r="M5468" t="s">
        <v>22687</v>
      </c>
      <c r="N5468" t="s">
        <v>22689</v>
      </c>
    </row>
    <row r="5469" spans="1:14" x14ac:dyDescent="0.25">
      <c r="A5469" s="3">
        <v>5466</v>
      </c>
      <c r="B5469" t="s">
        <v>3068</v>
      </c>
      <c r="C5469" t="s">
        <v>3069</v>
      </c>
      <c r="D5469" t="s">
        <v>3070</v>
      </c>
      <c r="E5469" t="s">
        <v>12</v>
      </c>
      <c r="F5469" t="s">
        <v>3552</v>
      </c>
      <c r="G5469" s="1">
        <v>44309</v>
      </c>
      <c r="H5469" s="1">
        <v>44320</v>
      </c>
      <c r="I5469" s="1">
        <v>46145</v>
      </c>
      <c r="J5469" s="966" t="s">
        <v>22690</v>
      </c>
      <c r="K5469" t="s">
        <v>22691</v>
      </c>
      <c r="L5469" t="s">
        <v>22692</v>
      </c>
      <c r="M5469" t="s">
        <v>22690</v>
      </c>
      <c r="N5469" t="s">
        <v>22692</v>
      </c>
    </row>
    <row r="5470" spans="1:14" x14ac:dyDescent="0.25">
      <c r="A5470" s="3">
        <v>5467</v>
      </c>
      <c r="B5470" t="s">
        <v>3068</v>
      </c>
      <c r="C5470" t="s">
        <v>3069</v>
      </c>
      <c r="D5470" t="s">
        <v>3070</v>
      </c>
      <c r="E5470" t="s">
        <v>12</v>
      </c>
      <c r="F5470" t="s">
        <v>3552</v>
      </c>
      <c r="G5470" s="1">
        <v>44309</v>
      </c>
      <c r="H5470" s="1">
        <v>44320</v>
      </c>
      <c r="I5470" s="1">
        <v>46145</v>
      </c>
      <c r="J5470" s="966" t="s">
        <v>22693</v>
      </c>
      <c r="K5470" t="s">
        <v>22694</v>
      </c>
      <c r="L5470" t="s">
        <v>22695</v>
      </c>
      <c r="M5470" t="s">
        <v>22693</v>
      </c>
      <c r="N5470" t="s">
        <v>22695</v>
      </c>
    </row>
    <row r="5471" spans="1:14" x14ac:dyDescent="0.25">
      <c r="A5471" s="3">
        <v>5468</v>
      </c>
      <c r="B5471" t="s">
        <v>3652</v>
      </c>
      <c r="C5471" t="s">
        <v>3653</v>
      </c>
      <c r="D5471" t="s">
        <v>3654</v>
      </c>
      <c r="E5471" t="s">
        <v>12</v>
      </c>
      <c r="F5471" t="s">
        <v>3655</v>
      </c>
      <c r="G5471" s="1">
        <v>44336</v>
      </c>
      <c r="H5471" s="1">
        <v>44337</v>
      </c>
      <c r="I5471" s="1">
        <v>45432</v>
      </c>
      <c r="J5471" s="966" t="s">
        <v>11652</v>
      </c>
      <c r="K5471" t="s">
        <v>11654</v>
      </c>
      <c r="L5471" t="s">
        <v>11653</v>
      </c>
      <c r="M5471" t="s">
        <v>11652</v>
      </c>
      <c r="N5471" t="s">
        <v>11653</v>
      </c>
    </row>
    <row r="5472" spans="1:14" x14ac:dyDescent="0.25">
      <c r="A5472" s="3">
        <v>5469</v>
      </c>
      <c r="B5472" t="s">
        <v>3644</v>
      </c>
      <c r="C5472" t="s">
        <v>3645</v>
      </c>
      <c r="D5472" t="s">
        <v>3646</v>
      </c>
      <c r="E5472" t="s">
        <v>12</v>
      </c>
      <c r="F5472" t="s">
        <v>3647</v>
      </c>
      <c r="G5472" s="1">
        <v>44336</v>
      </c>
      <c r="H5472" s="1">
        <v>44345</v>
      </c>
      <c r="I5472" s="1">
        <v>45074</v>
      </c>
      <c r="J5472" s="966" t="s">
        <v>22696</v>
      </c>
      <c r="K5472" t="s">
        <v>22697</v>
      </c>
      <c r="L5472" t="s">
        <v>22698</v>
      </c>
      <c r="M5472" t="s">
        <v>22696</v>
      </c>
      <c r="N5472" t="s">
        <v>22698</v>
      </c>
    </row>
    <row r="5473" spans="1:14" x14ac:dyDescent="0.25">
      <c r="A5473" s="3">
        <v>5470</v>
      </c>
      <c r="B5473" t="s">
        <v>3648</v>
      </c>
      <c r="C5473" t="s">
        <v>3649</v>
      </c>
      <c r="D5473" t="s">
        <v>3650</v>
      </c>
      <c r="E5473" t="s">
        <v>12</v>
      </c>
      <c r="F5473" t="s">
        <v>3651</v>
      </c>
      <c r="G5473" s="1">
        <v>44336</v>
      </c>
      <c r="H5473" s="1">
        <v>44348</v>
      </c>
      <c r="I5473" s="1">
        <v>45077</v>
      </c>
      <c r="J5473" s="966" t="s">
        <v>22699</v>
      </c>
      <c r="K5473" t="s">
        <v>22700</v>
      </c>
      <c r="L5473" t="s">
        <v>22701</v>
      </c>
      <c r="M5473" t="s">
        <v>22699</v>
      </c>
      <c r="N5473" t="s">
        <v>22701</v>
      </c>
    </row>
    <row r="5474" spans="1:14" x14ac:dyDescent="0.25">
      <c r="A5474" s="3">
        <v>5471</v>
      </c>
      <c r="B5474" t="s">
        <v>3500</v>
      </c>
      <c r="C5474" t="s">
        <v>3501</v>
      </c>
      <c r="D5474" t="s">
        <v>3502</v>
      </c>
      <c r="E5474" t="s">
        <v>12</v>
      </c>
      <c r="F5474" t="s">
        <v>3503</v>
      </c>
      <c r="G5474" s="1">
        <v>44295</v>
      </c>
      <c r="H5474" s="1">
        <v>44318</v>
      </c>
      <c r="I5474" s="1">
        <v>45413</v>
      </c>
      <c r="J5474" s="966" t="s">
        <v>11522</v>
      </c>
      <c r="K5474" t="s">
        <v>11524</v>
      </c>
      <c r="L5474" t="s">
        <v>11523</v>
      </c>
      <c r="M5474" t="s">
        <v>11522</v>
      </c>
      <c r="N5474" t="s">
        <v>11523</v>
      </c>
    </row>
    <row r="5475" spans="1:14" x14ac:dyDescent="0.25">
      <c r="A5475" s="3">
        <v>5472</v>
      </c>
      <c r="B5475" t="s">
        <v>3601</v>
      </c>
      <c r="C5475" t="s">
        <v>3602</v>
      </c>
      <c r="D5475" t="s">
        <v>3603</v>
      </c>
      <c r="E5475" t="s">
        <v>12</v>
      </c>
      <c r="F5475" t="s">
        <v>3604</v>
      </c>
      <c r="G5475" s="1">
        <v>44319</v>
      </c>
      <c r="H5475" s="1">
        <v>44324</v>
      </c>
      <c r="I5475" s="1">
        <v>46149</v>
      </c>
      <c r="J5475" s="966" t="s">
        <v>22702</v>
      </c>
      <c r="K5475" t="s">
        <v>22703</v>
      </c>
      <c r="L5475" t="s">
        <v>22704</v>
      </c>
      <c r="M5475" t="s">
        <v>22702</v>
      </c>
      <c r="N5475" t="s">
        <v>22704</v>
      </c>
    </row>
    <row r="5476" spans="1:14" x14ac:dyDescent="0.25">
      <c r="A5476" s="3">
        <v>5473</v>
      </c>
      <c r="B5476" t="s">
        <v>3436</v>
      </c>
      <c r="C5476" t="s">
        <v>3437</v>
      </c>
      <c r="D5476" t="s">
        <v>3438</v>
      </c>
      <c r="E5476" t="s">
        <v>12</v>
      </c>
      <c r="F5476" t="s">
        <v>3323</v>
      </c>
      <c r="G5476" s="1">
        <v>44285</v>
      </c>
      <c r="H5476" s="1">
        <v>44327</v>
      </c>
      <c r="I5476" s="1">
        <v>45422</v>
      </c>
      <c r="J5476" s="966" t="s">
        <v>22705</v>
      </c>
      <c r="K5476" t="s">
        <v>12851</v>
      </c>
      <c r="L5476" t="s">
        <v>12850</v>
      </c>
      <c r="M5476" t="s">
        <v>22705</v>
      </c>
      <c r="N5476" t="s">
        <v>12850</v>
      </c>
    </row>
    <row r="5477" spans="1:14" x14ac:dyDescent="0.25">
      <c r="A5477" s="3">
        <v>5474</v>
      </c>
      <c r="B5477" t="s">
        <v>3606</v>
      </c>
      <c r="C5477" t="s">
        <v>3607</v>
      </c>
      <c r="D5477" t="s">
        <v>3608</v>
      </c>
      <c r="E5477" t="s">
        <v>12</v>
      </c>
      <c r="F5477" t="s">
        <v>3609</v>
      </c>
      <c r="G5477" s="1">
        <v>44323</v>
      </c>
      <c r="H5477" s="1">
        <v>44343</v>
      </c>
      <c r="I5477" s="1">
        <v>45438</v>
      </c>
      <c r="J5477" s="966" t="s">
        <v>12864</v>
      </c>
      <c r="K5477" t="s">
        <v>12866</v>
      </c>
      <c r="L5477" t="s">
        <v>12865</v>
      </c>
      <c r="M5477" t="s">
        <v>12864</v>
      </c>
      <c r="N5477" t="s">
        <v>12865</v>
      </c>
    </row>
    <row r="5478" spans="1:14" x14ac:dyDescent="0.25">
      <c r="A5478" s="3">
        <v>5475</v>
      </c>
      <c r="B5478" t="s">
        <v>3610</v>
      </c>
      <c r="C5478" t="s">
        <v>3611</v>
      </c>
      <c r="D5478" t="s">
        <v>3612</v>
      </c>
      <c r="E5478" t="s">
        <v>12</v>
      </c>
      <c r="F5478" t="s">
        <v>3613</v>
      </c>
      <c r="G5478" s="1">
        <v>44323</v>
      </c>
      <c r="H5478" s="1">
        <v>44327</v>
      </c>
      <c r="I5478" s="1">
        <v>45422</v>
      </c>
      <c r="J5478" s="966" t="s">
        <v>12867</v>
      </c>
      <c r="K5478" t="s">
        <v>12869</v>
      </c>
      <c r="L5478" t="s">
        <v>12868</v>
      </c>
      <c r="M5478" t="s">
        <v>12867</v>
      </c>
      <c r="N5478" t="s">
        <v>12868</v>
      </c>
    </row>
    <row r="5479" spans="1:14" x14ac:dyDescent="0.25">
      <c r="A5479" s="3">
        <v>5476</v>
      </c>
      <c r="B5479" t="s">
        <v>3033</v>
      </c>
      <c r="C5479" t="s">
        <v>3034</v>
      </c>
      <c r="D5479" t="s">
        <v>3035</v>
      </c>
      <c r="E5479" t="s">
        <v>12</v>
      </c>
      <c r="F5479" t="s">
        <v>3036</v>
      </c>
      <c r="G5479" s="1">
        <v>44249</v>
      </c>
      <c r="H5479" s="1">
        <v>44337</v>
      </c>
      <c r="I5479" s="1">
        <v>46162</v>
      </c>
      <c r="J5479" s="966" t="s">
        <v>22706</v>
      </c>
      <c r="K5479" t="s">
        <v>22707</v>
      </c>
      <c r="L5479" t="s">
        <v>22708</v>
      </c>
      <c r="M5479" t="s">
        <v>22706</v>
      </c>
      <c r="N5479" t="s">
        <v>22708</v>
      </c>
    </row>
    <row r="5480" spans="1:14" x14ac:dyDescent="0.25">
      <c r="A5480" s="3">
        <v>5477</v>
      </c>
      <c r="B5480" t="s">
        <v>3037</v>
      </c>
      <c r="C5480" t="s">
        <v>3038</v>
      </c>
      <c r="D5480" t="s">
        <v>3039</v>
      </c>
      <c r="E5480" t="s">
        <v>12</v>
      </c>
      <c r="F5480" t="s">
        <v>3040</v>
      </c>
      <c r="G5480" s="1">
        <v>44249</v>
      </c>
      <c r="H5480" s="1">
        <v>44337</v>
      </c>
      <c r="I5480" s="1">
        <v>46162</v>
      </c>
      <c r="J5480" s="966" t="s">
        <v>22709</v>
      </c>
      <c r="K5480" t="s">
        <v>22710</v>
      </c>
      <c r="L5480" t="s">
        <v>22711</v>
      </c>
      <c r="M5480" t="s">
        <v>22709</v>
      </c>
      <c r="N5480" t="s">
        <v>22711</v>
      </c>
    </row>
    <row r="5481" spans="1:14" x14ac:dyDescent="0.25">
      <c r="A5481" s="3">
        <v>5478</v>
      </c>
      <c r="B5481" t="s">
        <v>3683</v>
      </c>
      <c r="C5481" t="s">
        <v>3684</v>
      </c>
      <c r="D5481" t="s">
        <v>3575</v>
      </c>
      <c r="E5481" t="s">
        <v>12</v>
      </c>
      <c r="F5481" t="s">
        <v>3685</v>
      </c>
      <c r="G5481" s="1">
        <v>44327</v>
      </c>
      <c r="H5481" s="1">
        <v>44333</v>
      </c>
      <c r="I5481" s="1">
        <v>44697</v>
      </c>
      <c r="J5481" s="966" t="s">
        <v>16524</v>
      </c>
      <c r="K5481" t="s">
        <v>16522</v>
      </c>
      <c r="L5481" t="s">
        <v>16523</v>
      </c>
      <c r="M5481" t="s">
        <v>16521</v>
      </c>
      <c r="N5481" t="s">
        <v>16523</v>
      </c>
    </row>
    <row r="5482" spans="1:14" x14ac:dyDescent="0.25">
      <c r="A5482" s="3">
        <v>5479</v>
      </c>
      <c r="B5482" t="s">
        <v>3683</v>
      </c>
      <c r="C5482" t="s">
        <v>3684</v>
      </c>
      <c r="D5482" t="s">
        <v>3575</v>
      </c>
      <c r="E5482" t="s">
        <v>12</v>
      </c>
      <c r="F5482" t="s">
        <v>3685</v>
      </c>
      <c r="G5482" s="1">
        <v>44327</v>
      </c>
      <c r="H5482" s="1">
        <v>44333</v>
      </c>
      <c r="I5482" s="1">
        <v>44697</v>
      </c>
      <c r="J5482" s="966" t="s">
        <v>16524</v>
      </c>
      <c r="K5482" t="s">
        <v>16522</v>
      </c>
      <c r="L5482" t="s">
        <v>16523</v>
      </c>
      <c r="M5482" t="s">
        <v>16524</v>
      </c>
      <c r="N5482" t="s">
        <v>16523</v>
      </c>
    </row>
    <row r="5483" spans="1:14" x14ac:dyDescent="0.25">
      <c r="A5483" s="3">
        <v>5480</v>
      </c>
      <c r="B5483" t="s">
        <v>3678</v>
      </c>
      <c r="C5483" t="s">
        <v>3679</v>
      </c>
      <c r="D5483" t="s">
        <v>3680</v>
      </c>
      <c r="E5483" t="s">
        <v>12</v>
      </c>
      <c r="F5483" t="s">
        <v>3682</v>
      </c>
      <c r="G5483" s="1">
        <v>44327</v>
      </c>
      <c r="H5483" s="1">
        <v>44333</v>
      </c>
      <c r="I5483" s="1">
        <v>44697</v>
      </c>
      <c r="J5483" s="966" t="s">
        <v>16173</v>
      </c>
      <c r="K5483" t="s">
        <v>16174</v>
      </c>
      <c r="L5483" t="s">
        <v>16175</v>
      </c>
      <c r="M5483" t="s">
        <v>16173</v>
      </c>
      <c r="N5483" t="s">
        <v>16175</v>
      </c>
    </row>
    <row r="5484" spans="1:14" x14ac:dyDescent="0.25">
      <c r="A5484" s="3">
        <v>5481</v>
      </c>
      <c r="B5484" t="s">
        <v>3678</v>
      </c>
      <c r="C5484" t="s">
        <v>3679</v>
      </c>
      <c r="D5484" t="s">
        <v>3680</v>
      </c>
      <c r="E5484" t="s">
        <v>12</v>
      </c>
      <c r="F5484" t="s">
        <v>3682</v>
      </c>
      <c r="G5484" s="1">
        <v>44327</v>
      </c>
      <c r="H5484" s="1">
        <v>44333</v>
      </c>
      <c r="I5484" s="1">
        <v>44697</v>
      </c>
      <c r="J5484" s="966" t="s">
        <v>16173</v>
      </c>
      <c r="K5484" t="s">
        <v>16174</v>
      </c>
      <c r="L5484" t="s">
        <v>16175</v>
      </c>
      <c r="M5484" t="s">
        <v>16173</v>
      </c>
      <c r="N5484" t="s">
        <v>16175</v>
      </c>
    </row>
    <row r="5485" spans="1:14" x14ac:dyDescent="0.25">
      <c r="A5485" s="3">
        <v>5482</v>
      </c>
      <c r="B5485" t="s">
        <v>3678</v>
      </c>
      <c r="C5485" t="s">
        <v>3679</v>
      </c>
      <c r="D5485" t="s">
        <v>3680</v>
      </c>
      <c r="E5485" t="s">
        <v>12</v>
      </c>
      <c r="F5485" t="s">
        <v>3682</v>
      </c>
      <c r="G5485" s="1">
        <v>44327</v>
      </c>
      <c r="H5485" s="1">
        <v>44333</v>
      </c>
      <c r="I5485" s="1">
        <v>44697</v>
      </c>
      <c r="J5485" s="966" t="s">
        <v>16179</v>
      </c>
      <c r="K5485" t="s">
        <v>16180</v>
      </c>
      <c r="L5485" t="s">
        <v>16181</v>
      </c>
      <c r="M5485" t="s">
        <v>16179</v>
      </c>
      <c r="N5485" t="s">
        <v>16181</v>
      </c>
    </row>
    <row r="5486" spans="1:14" x14ac:dyDescent="0.25">
      <c r="A5486" s="3">
        <v>5483</v>
      </c>
      <c r="B5486" t="s">
        <v>3678</v>
      </c>
      <c r="C5486" t="s">
        <v>3679</v>
      </c>
      <c r="D5486" t="s">
        <v>3680</v>
      </c>
      <c r="E5486" t="s">
        <v>12</v>
      </c>
      <c r="F5486" t="s">
        <v>3682</v>
      </c>
      <c r="G5486" s="1">
        <v>44327</v>
      </c>
      <c r="H5486" s="1">
        <v>44333</v>
      </c>
      <c r="I5486" s="1">
        <v>44697</v>
      </c>
      <c r="J5486" s="966" t="s">
        <v>16179</v>
      </c>
      <c r="K5486" t="s">
        <v>16180</v>
      </c>
      <c r="L5486" t="s">
        <v>16181</v>
      </c>
      <c r="M5486" t="s">
        <v>16179</v>
      </c>
      <c r="N5486" t="s">
        <v>16181</v>
      </c>
    </row>
    <row r="5487" spans="1:14" x14ac:dyDescent="0.25">
      <c r="A5487" s="3">
        <v>5484</v>
      </c>
      <c r="B5487" t="s">
        <v>3678</v>
      </c>
      <c r="C5487" t="s">
        <v>3679</v>
      </c>
      <c r="D5487" t="s">
        <v>3680</v>
      </c>
      <c r="E5487" t="s">
        <v>12</v>
      </c>
      <c r="F5487" t="s">
        <v>3682</v>
      </c>
      <c r="G5487" s="1">
        <v>44327</v>
      </c>
      <c r="H5487" s="1">
        <v>44333</v>
      </c>
      <c r="I5487" s="1">
        <v>44697</v>
      </c>
      <c r="J5487" s="966" t="s">
        <v>16176</v>
      </c>
      <c r="K5487" t="s">
        <v>16177</v>
      </c>
      <c r="L5487" t="s">
        <v>16178</v>
      </c>
      <c r="M5487" t="s">
        <v>16176</v>
      </c>
      <c r="N5487" t="s">
        <v>16178</v>
      </c>
    </row>
    <row r="5488" spans="1:14" x14ac:dyDescent="0.25">
      <c r="A5488" s="3">
        <v>5485</v>
      </c>
      <c r="B5488" t="s">
        <v>3678</v>
      </c>
      <c r="C5488" t="s">
        <v>3679</v>
      </c>
      <c r="D5488" t="s">
        <v>3680</v>
      </c>
      <c r="E5488" t="s">
        <v>12</v>
      </c>
      <c r="F5488" t="s">
        <v>3682</v>
      </c>
      <c r="G5488" s="1">
        <v>44327</v>
      </c>
      <c r="H5488" s="1">
        <v>44333</v>
      </c>
      <c r="I5488" s="1">
        <v>44697</v>
      </c>
      <c r="J5488" s="966" t="s">
        <v>16176</v>
      </c>
      <c r="K5488" t="s">
        <v>16177</v>
      </c>
      <c r="L5488" t="s">
        <v>16178</v>
      </c>
      <c r="M5488" t="s">
        <v>16176</v>
      </c>
      <c r="N5488" t="s">
        <v>16178</v>
      </c>
    </row>
    <row r="5489" spans="1:14" x14ac:dyDescent="0.25">
      <c r="A5489" s="3">
        <v>5486</v>
      </c>
      <c r="B5489" t="s">
        <v>3678</v>
      </c>
      <c r="C5489" t="s">
        <v>3679</v>
      </c>
      <c r="D5489" t="s">
        <v>3680</v>
      </c>
      <c r="E5489" t="s">
        <v>12</v>
      </c>
      <c r="F5489" t="s">
        <v>3682</v>
      </c>
      <c r="G5489" s="1">
        <v>44327</v>
      </c>
      <c r="H5489" s="1">
        <v>44333</v>
      </c>
      <c r="I5489" s="1">
        <v>44697</v>
      </c>
      <c r="J5489" s="966" t="s">
        <v>16170</v>
      </c>
      <c r="K5489" t="s">
        <v>16171</v>
      </c>
      <c r="L5489" t="s">
        <v>16172</v>
      </c>
      <c r="M5489" t="s">
        <v>16170</v>
      </c>
      <c r="N5489" t="s">
        <v>16172</v>
      </c>
    </row>
    <row r="5490" spans="1:14" x14ac:dyDescent="0.25">
      <c r="A5490" s="3">
        <v>5487</v>
      </c>
      <c r="B5490" t="s">
        <v>3678</v>
      </c>
      <c r="C5490" t="s">
        <v>3679</v>
      </c>
      <c r="D5490" t="s">
        <v>3680</v>
      </c>
      <c r="E5490" t="s">
        <v>12</v>
      </c>
      <c r="F5490" t="s">
        <v>3682</v>
      </c>
      <c r="G5490" s="1">
        <v>44327</v>
      </c>
      <c r="H5490" s="1">
        <v>44333</v>
      </c>
      <c r="I5490" s="1">
        <v>44697</v>
      </c>
      <c r="J5490" s="966" t="s">
        <v>16170</v>
      </c>
      <c r="K5490" t="s">
        <v>16171</v>
      </c>
      <c r="L5490" t="s">
        <v>16172</v>
      </c>
      <c r="M5490" t="s">
        <v>16170</v>
      </c>
      <c r="N5490" t="s">
        <v>16172</v>
      </c>
    </row>
    <row r="5491" spans="1:14" x14ac:dyDescent="0.25">
      <c r="A5491" s="3">
        <v>5488</v>
      </c>
      <c r="B5491" t="s">
        <v>3439</v>
      </c>
      <c r="C5491" t="s">
        <v>3440</v>
      </c>
      <c r="D5491" t="s">
        <v>3441</v>
      </c>
      <c r="E5491" t="s">
        <v>12</v>
      </c>
      <c r="F5491" t="s">
        <v>3417</v>
      </c>
      <c r="G5491" s="1">
        <v>44285</v>
      </c>
      <c r="H5491" s="1">
        <v>44339</v>
      </c>
      <c r="I5491" s="1">
        <v>45434</v>
      </c>
      <c r="J5491" s="966" t="s">
        <v>22712</v>
      </c>
      <c r="K5491" t="s">
        <v>12854</v>
      </c>
      <c r="L5491" t="s">
        <v>12853</v>
      </c>
      <c r="M5491" t="s">
        <v>22712</v>
      </c>
      <c r="N5491" t="s">
        <v>12853</v>
      </c>
    </row>
    <row r="5492" spans="1:14" x14ac:dyDescent="0.25">
      <c r="A5492" s="3">
        <v>5489</v>
      </c>
      <c r="B5492" t="s">
        <v>3673</v>
      </c>
      <c r="C5492" t="s">
        <v>3674</v>
      </c>
      <c r="D5492" t="s">
        <v>3675</v>
      </c>
      <c r="E5492" t="s">
        <v>12</v>
      </c>
      <c r="F5492" t="s">
        <v>3677</v>
      </c>
      <c r="G5492" s="1">
        <v>44327</v>
      </c>
      <c r="H5492" s="1">
        <v>44333</v>
      </c>
      <c r="I5492" s="1">
        <v>44697</v>
      </c>
      <c r="J5492" s="966" t="s">
        <v>16629</v>
      </c>
      <c r="K5492" t="s">
        <v>16630</v>
      </c>
      <c r="L5492" t="s">
        <v>16631</v>
      </c>
      <c r="M5492" t="s">
        <v>16629</v>
      </c>
      <c r="N5492" t="s">
        <v>16631</v>
      </c>
    </row>
    <row r="5493" spans="1:14" x14ac:dyDescent="0.25">
      <c r="A5493" s="3">
        <v>5490</v>
      </c>
      <c r="B5493" t="s">
        <v>3673</v>
      </c>
      <c r="C5493" t="s">
        <v>3674</v>
      </c>
      <c r="D5493" t="s">
        <v>3675</v>
      </c>
      <c r="E5493" t="s">
        <v>12</v>
      </c>
      <c r="F5493" t="s">
        <v>3677</v>
      </c>
      <c r="G5493" s="1">
        <v>44327</v>
      </c>
      <c r="H5493" s="1">
        <v>44333</v>
      </c>
      <c r="I5493" s="1">
        <v>44697</v>
      </c>
      <c r="J5493" s="966" t="s">
        <v>16629</v>
      </c>
      <c r="K5493" t="s">
        <v>16630</v>
      </c>
      <c r="L5493" t="s">
        <v>16631</v>
      </c>
      <c r="M5493" t="s">
        <v>16629</v>
      </c>
      <c r="N5493" t="s">
        <v>16631</v>
      </c>
    </row>
    <row r="5494" spans="1:14" x14ac:dyDescent="0.25">
      <c r="A5494" s="3">
        <v>5491</v>
      </c>
      <c r="B5494" t="s">
        <v>3673</v>
      </c>
      <c r="C5494" t="s">
        <v>3674</v>
      </c>
      <c r="D5494" t="s">
        <v>3675</v>
      </c>
      <c r="E5494" t="s">
        <v>12</v>
      </c>
      <c r="F5494" t="s">
        <v>3677</v>
      </c>
      <c r="G5494" s="1">
        <v>44327</v>
      </c>
      <c r="H5494" s="1">
        <v>44333</v>
      </c>
      <c r="I5494" s="1">
        <v>44697</v>
      </c>
      <c r="J5494" s="966" t="s">
        <v>16629</v>
      </c>
      <c r="K5494" t="s">
        <v>16630</v>
      </c>
      <c r="L5494" t="s">
        <v>16631</v>
      </c>
      <c r="M5494" t="s">
        <v>16629</v>
      </c>
      <c r="N5494" t="s">
        <v>16631</v>
      </c>
    </row>
    <row r="5495" spans="1:14" x14ac:dyDescent="0.25">
      <c r="A5495" s="3">
        <v>5492</v>
      </c>
      <c r="B5495" t="s">
        <v>3673</v>
      </c>
      <c r="C5495" t="s">
        <v>3674</v>
      </c>
      <c r="D5495" t="s">
        <v>3675</v>
      </c>
      <c r="E5495" t="s">
        <v>12</v>
      </c>
      <c r="F5495" t="s">
        <v>3677</v>
      </c>
      <c r="G5495" s="1">
        <v>44327</v>
      </c>
      <c r="H5495" s="1">
        <v>44333</v>
      </c>
      <c r="I5495" s="1">
        <v>44697</v>
      </c>
      <c r="J5495" s="966" t="s">
        <v>16626</v>
      </c>
      <c r="K5495" t="s">
        <v>16627</v>
      </c>
      <c r="L5495" t="s">
        <v>16628</v>
      </c>
      <c r="M5495" t="s">
        <v>16626</v>
      </c>
      <c r="N5495" t="s">
        <v>16628</v>
      </c>
    </row>
    <row r="5496" spans="1:14" x14ac:dyDescent="0.25">
      <c r="A5496" s="3">
        <v>5493</v>
      </c>
      <c r="B5496" t="s">
        <v>3673</v>
      </c>
      <c r="C5496" t="s">
        <v>3674</v>
      </c>
      <c r="D5496" t="s">
        <v>3675</v>
      </c>
      <c r="E5496" t="s">
        <v>12</v>
      </c>
      <c r="F5496" t="s">
        <v>3677</v>
      </c>
      <c r="G5496" s="1">
        <v>44327</v>
      </c>
      <c r="H5496" s="1">
        <v>44333</v>
      </c>
      <c r="I5496" s="1">
        <v>44697</v>
      </c>
      <c r="J5496" s="966" t="s">
        <v>16626</v>
      </c>
      <c r="K5496" t="s">
        <v>16627</v>
      </c>
      <c r="L5496" t="s">
        <v>16628</v>
      </c>
      <c r="M5496" t="s">
        <v>16626</v>
      </c>
      <c r="N5496" t="s">
        <v>16628</v>
      </c>
    </row>
    <row r="5497" spans="1:14" x14ac:dyDescent="0.25">
      <c r="A5497" s="3">
        <v>5494</v>
      </c>
      <c r="B5497" t="s">
        <v>3673</v>
      </c>
      <c r="C5497" t="s">
        <v>3674</v>
      </c>
      <c r="D5497" t="s">
        <v>3675</v>
      </c>
      <c r="E5497" t="s">
        <v>12</v>
      </c>
      <c r="F5497" t="s">
        <v>3677</v>
      </c>
      <c r="G5497" s="1">
        <v>44327</v>
      </c>
      <c r="H5497" s="1">
        <v>44333</v>
      </c>
      <c r="I5497" s="1">
        <v>44697</v>
      </c>
      <c r="J5497" s="966" t="s">
        <v>16626</v>
      </c>
      <c r="K5497" t="s">
        <v>16627</v>
      </c>
      <c r="L5497" t="s">
        <v>16628</v>
      </c>
      <c r="M5497" t="s">
        <v>16626</v>
      </c>
      <c r="N5497" t="s">
        <v>16628</v>
      </c>
    </row>
    <row r="5498" spans="1:14" x14ac:dyDescent="0.25">
      <c r="A5498" s="3">
        <v>5495</v>
      </c>
      <c r="B5498" t="s">
        <v>3673</v>
      </c>
      <c r="C5498" t="s">
        <v>3674</v>
      </c>
      <c r="D5498" t="s">
        <v>3675</v>
      </c>
      <c r="E5498" t="s">
        <v>12</v>
      </c>
      <c r="F5498" t="s">
        <v>3677</v>
      </c>
      <c r="G5498" s="1">
        <v>44327</v>
      </c>
      <c r="H5498" s="1">
        <v>44333</v>
      </c>
      <c r="I5498" s="1">
        <v>44697</v>
      </c>
      <c r="J5498" s="966" t="s">
        <v>16194</v>
      </c>
      <c r="K5498" t="s">
        <v>16195</v>
      </c>
      <c r="L5498" t="s">
        <v>16196</v>
      </c>
      <c r="M5498" t="s">
        <v>16194</v>
      </c>
      <c r="N5498" t="s">
        <v>16196</v>
      </c>
    </row>
    <row r="5499" spans="1:14" x14ac:dyDescent="0.25">
      <c r="A5499" s="3">
        <v>5496</v>
      </c>
      <c r="B5499" t="s">
        <v>3673</v>
      </c>
      <c r="C5499" t="s">
        <v>3674</v>
      </c>
      <c r="D5499" t="s">
        <v>3675</v>
      </c>
      <c r="E5499" t="s">
        <v>12</v>
      </c>
      <c r="F5499" t="s">
        <v>3677</v>
      </c>
      <c r="G5499" s="1">
        <v>44327</v>
      </c>
      <c r="H5499" s="1">
        <v>44333</v>
      </c>
      <c r="I5499" s="1">
        <v>44697</v>
      </c>
      <c r="J5499" s="966" t="s">
        <v>16194</v>
      </c>
      <c r="K5499" t="s">
        <v>16195</v>
      </c>
      <c r="L5499" t="s">
        <v>16196</v>
      </c>
      <c r="M5499" t="s">
        <v>16194</v>
      </c>
      <c r="N5499" t="s">
        <v>16196</v>
      </c>
    </row>
    <row r="5500" spans="1:14" x14ac:dyDescent="0.25">
      <c r="A5500" s="3">
        <v>5497</v>
      </c>
      <c r="B5500" t="s">
        <v>3673</v>
      </c>
      <c r="C5500" t="s">
        <v>3674</v>
      </c>
      <c r="D5500" t="s">
        <v>3675</v>
      </c>
      <c r="E5500" t="s">
        <v>12</v>
      </c>
      <c r="F5500" t="s">
        <v>3677</v>
      </c>
      <c r="G5500" s="1">
        <v>44327</v>
      </c>
      <c r="H5500" s="1">
        <v>44333</v>
      </c>
      <c r="I5500" s="1">
        <v>44697</v>
      </c>
      <c r="J5500" s="966" t="s">
        <v>16191</v>
      </c>
      <c r="K5500" t="s">
        <v>16192</v>
      </c>
      <c r="L5500" t="s">
        <v>16193</v>
      </c>
      <c r="M5500" t="s">
        <v>16191</v>
      </c>
      <c r="N5500" t="s">
        <v>16193</v>
      </c>
    </row>
    <row r="5501" spans="1:14" x14ac:dyDescent="0.25">
      <c r="A5501" s="3">
        <v>5498</v>
      </c>
      <c r="B5501" t="s">
        <v>3673</v>
      </c>
      <c r="C5501" t="s">
        <v>3674</v>
      </c>
      <c r="D5501" t="s">
        <v>3675</v>
      </c>
      <c r="E5501" t="s">
        <v>12</v>
      </c>
      <c r="F5501" t="s">
        <v>3677</v>
      </c>
      <c r="G5501" s="1">
        <v>44327</v>
      </c>
      <c r="H5501" s="1">
        <v>44333</v>
      </c>
      <c r="I5501" s="1">
        <v>44697</v>
      </c>
      <c r="J5501" s="966" t="s">
        <v>16191</v>
      </c>
      <c r="K5501" t="s">
        <v>16192</v>
      </c>
      <c r="L5501" t="s">
        <v>16193</v>
      </c>
      <c r="M5501" t="s">
        <v>16191</v>
      </c>
      <c r="N5501" t="s">
        <v>16193</v>
      </c>
    </row>
    <row r="5502" spans="1:14" x14ac:dyDescent="0.25">
      <c r="A5502" s="3">
        <v>5499</v>
      </c>
      <c r="B5502" t="s">
        <v>3673</v>
      </c>
      <c r="C5502" t="s">
        <v>3674</v>
      </c>
      <c r="D5502" t="s">
        <v>3675</v>
      </c>
      <c r="E5502" t="s">
        <v>12</v>
      </c>
      <c r="F5502" t="s">
        <v>3677</v>
      </c>
      <c r="G5502" s="1">
        <v>44327</v>
      </c>
      <c r="H5502" s="1">
        <v>44333</v>
      </c>
      <c r="I5502" s="1">
        <v>44697</v>
      </c>
      <c r="J5502" s="966" t="s">
        <v>16188</v>
      </c>
      <c r="K5502" t="s">
        <v>16189</v>
      </c>
      <c r="L5502" t="s">
        <v>16190</v>
      </c>
      <c r="M5502" t="s">
        <v>16188</v>
      </c>
      <c r="N5502" t="s">
        <v>16190</v>
      </c>
    </row>
    <row r="5503" spans="1:14" x14ac:dyDescent="0.25">
      <c r="A5503" s="3">
        <v>5500</v>
      </c>
      <c r="B5503" t="s">
        <v>3673</v>
      </c>
      <c r="C5503" t="s">
        <v>3674</v>
      </c>
      <c r="D5503" t="s">
        <v>3675</v>
      </c>
      <c r="E5503" t="s">
        <v>12</v>
      </c>
      <c r="F5503" t="s">
        <v>3677</v>
      </c>
      <c r="G5503" s="1">
        <v>44327</v>
      </c>
      <c r="H5503" s="1">
        <v>44333</v>
      </c>
      <c r="I5503" s="1">
        <v>44697</v>
      </c>
      <c r="J5503" s="966" t="s">
        <v>16188</v>
      </c>
      <c r="K5503" t="s">
        <v>16189</v>
      </c>
      <c r="L5503" t="s">
        <v>16190</v>
      </c>
      <c r="M5503" t="s">
        <v>16188</v>
      </c>
      <c r="N5503" t="s">
        <v>16190</v>
      </c>
    </row>
    <row r="5504" spans="1:14" x14ac:dyDescent="0.25">
      <c r="A5504" s="3">
        <v>5501</v>
      </c>
      <c r="B5504" t="s">
        <v>3673</v>
      </c>
      <c r="C5504" t="s">
        <v>3674</v>
      </c>
      <c r="D5504" t="s">
        <v>3675</v>
      </c>
      <c r="E5504" t="s">
        <v>12</v>
      </c>
      <c r="F5504" t="s">
        <v>3677</v>
      </c>
      <c r="G5504" s="1">
        <v>44327</v>
      </c>
      <c r="H5504" s="1">
        <v>44333</v>
      </c>
      <c r="I5504" s="1">
        <v>44697</v>
      </c>
      <c r="J5504" s="966" t="s">
        <v>16182</v>
      </c>
      <c r="K5504" t="s">
        <v>16183</v>
      </c>
      <c r="L5504" t="s">
        <v>16184</v>
      </c>
      <c r="M5504" t="s">
        <v>16182</v>
      </c>
      <c r="N5504" t="s">
        <v>16184</v>
      </c>
    </row>
    <row r="5505" spans="1:14" x14ac:dyDescent="0.25">
      <c r="A5505" s="3">
        <v>5502</v>
      </c>
      <c r="B5505" t="s">
        <v>3673</v>
      </c>
      <c r="C5505" t="s">
        <v>3674</v>
      </c>
      <c r="D5505" t="s">
        <v>3675</v>
      </c>
      <c r="E5505" t="s">
        <v>12</v>
      </c>
      <c r="F5505" t="s">
        <v>3677</v>
      </c>
      <c r="G5505" s="1">
        <v>44327</v>
      </c>
      <c r="H5505" s="1">
        <v>44333</v>
      </c>
      <c r="I5505" s="1">
        <v>44697</v>
      </c>
      <c r="J5505" s="966" t="s">
        <v>16182</v>
      </c>
      <c r="K5505" t="s">
        <v>16183</v>
      </c>
      <c r="L5505" t="s">
        <v>16184</v>
      </c>
      <c r="M5505" t="s">
        <v>16182</v>
      </c>
      <c r="N5505" t="s">
        <v>16184</v>
      </c>
    </row>
    <row r="5506" spans="1:14" x14ac:dyDescent="0.25">
      <c r="A5506" s="3">
        <v>5503</v>
      </c>
      <c r="B5506" t="s">
        <v>3673</v>
      </c>
      <c r="C5506" t="s">
        <v>3674</v>
      </c>
      <c r="D5506" t="s">
        <v>3675</v>
      </c>
      <c r="E5506" t="s">
        <v>12</v>
      </c>
      <c r="F5506" t="s">
        <v>3677</v>
      </c>
      <c r="G5506" s="1">
        <v>44327</v>
      </c>
      <c r="H5506" s="1">
        <v>44333</v>
      </c>
      <c r="I5506" s="1">
        <v>44697</v>
      </c>
      <c r="J5506" s="966" t="s">
        <v>16185</v>
      </c>
      <c r="K5506" t="s">
        <v>16186</v>
      </c>
      <c r="L5506" t="s">
        <v>16187</v>
      </c>
      <c r="M5506" t="s">
        <v>16185</v>
      </c>
      <c r="N5506" t="s">
        <v>16187</v>
      </c>
    </row>
    <row r="5507" spans="1:14" x14ac:dyDescent="0.25">
      <c r="A5507" s="3">
        <v>5504</v>
      </c>
      <c r="B5507" t="s">
        <v>3673</v>
      </c>
      <c r="C5507" t="s">
        <v>3674</v>
      </c>
      <c r="D5507" t="s">
        <v>3675</v>
      </c>
      <c r="E5507" t="s">
        <v>12</v>
      </c>
      <c r="F5507" t="s">
        <v>3677</v>
      </c>
      <c r="G5507" s="1">
        <v>44327</v>
      </c>
      <c r="H5507" s="1">
        <v>44333</v>
      </c>
      <c r="I5507" s="1">
        <v>44697</v>
      </c>
      <c r="J5507" s="966" t="s">
        <v>16185</v>
      </c>
      <c r="K5507" t="s">
        <v>16186</v>
      </c>
      <c r="L5507" t="s">
        <v>16187</v>
      </c>
      <c r="M5507" t="s">
        <v>16185</v>
      </c>
      <c r="N5507" t="s">
        <v>16187</v>
      </c>
    </row>
    <row r="5508" spans="1:14" x14ac:dyDescent="0.25">
      <c r="A5508" s="3">
        <v>5505</v>
      </c>
      <c r="B5508" t="s">
        <v>3673</v>
      </c>
      <c r="C5508" t="s">
        <v>3674</v>
      </c>
      <c r="D5508" t="s">
        <v>3675</v>
      </c>
      <c r="E5508" t="s">
        <v>12</v>
      </c>
      <c r="F5508" t="s">
        <v>3677</v>
      </c>
      <c r="G5508" s="1">
        <v>44327</v>
      </c>
      <c r="H5508" s="1">
        <v>44333</v>
      </c>
      <c r="I5508" s="1">
        <v>44697</v>
      </c>
      <c r="J5508" s="966" t="s">
        <v>16185</v>
      </c>
      <c r="K5508" t="s">
        <v>16186</v>
      </c>
      <c r="L5508" t="s">
        <v>16187</v>
      </c>
      <c r="M5508" t="s">
        <v>16185</v>
      </c>
      <c r="N5508" t="s">
        <v>16187</v>
      </c>
    </row>
    <row r="5509" spans="1:14" x14ac:dyDescent="0.25">
      <c r="A5509" s="3">
        <v>5506</v>
      </c>
      <c r="B5509" t="s">
        <v>3673</v>
      </c>
      <c r="C5509" t="s">
        <v>3674</v>
      </c>
      <c r="D5509" t="s">
        <v>3675</v>
      </c>
      <c r="E5509" t="s">
        <v>12</v>
      </c>
      <c r="F5509" t="s">
        <v>3676</v>
      </c>
      <c r="G5509" s="1">
        <v>44326</v>
      </c>
      <c r="H5509" s="1">
        <v>44327</v>
      </c>
      <c r="I5509" s="1">
        <v>44691</v>
      </c>
      <c r="J5509" s="966" t="s">
        <v>15535</v>
      </c>
      <c r="K5509" t="s">
        <v>15536</v>
      </c>
      <c r="L5509" t="s">
        <v>15537</v>
      </c>
      <c r="M5509" t="s">
        <v>15535</v>
      </c>
      <c r="N5509" t="s">
        <v>15537</v>
      </c>
    </row>
    <row r="5510" spans="1:14" x14ac:dyDescent="0.25">
      <c r="A5510" s="3">
        <v>5507</v>
      </c>
      <c r="B5510" t="s">
        <v>3673</v>
      </c>
      <c r="C5510" t="s">
        <v>3674</v>
      </c>
      <c r="D5510" t="s">
        <v>3675</v>
      </c>
      <c r="E5510" t="s">
        <v>12</v>
      </c>
      <c r="F5510" t="s">
        <v>3676</v>
      </c>
      <c r="G5510" s="1">
        <v>44326</v>
      </c>
      <c r="H5510" s="1">
        <v>44327</v>
      </c>
      <c r="I5510" s="1">
        <v>44691</v>
      </c>
      <c r="J5510" s="966" t="s">
        <v>15535</v>
      </c>
      <c r="K5510" t="s">
        <v>15536</v>
      </c>
      <c r="L5510" t="s">
        <v>15537</v>
      </c>
      <c r="M5510" t="s">
        <v>15535</v>
      </c>
      <c r="N5510" t="s">
        <v>15537</v>
      </c>
    </row>
    <row r="5511" spans="1:14" x14ac:dyDescent="0.25">
      <c r="A5511" s="3">
        <v>5508</v>
      </c>
      <c r="B5511" t="s">
        <v>3673</v>
      </c>
      <c r="C5511" t="s">
        <v>3674</v>
      </c>
      <c r="D5511" t="s">
        <v>3675</v>
      </c>
      <c r="E5511" t="s">
        <v>12</v>
      </c>
      <c r="F5511" t="s">
        <v>3676</v>
      </c>
      <c r="G5511" s="1">
        <v>44326</v>
      </c>
      <c r="H5511" s="1">
        <v>44327</v>
      </c>
      <c r="I5511" s="1">
        <v>44691</v>
      </c>
      <c r="J5511" s="966" t="s">
        <v>15532</v>
      </c>
      <c r="K5511" t="s">
        <v>15533</v>
      </c>
      <c r="L5511" t="s">
        <v>15534</v>
      </c>
      <c r="M5511" t="s">
        <v>15532</v>
      </c>
      <c r="N5511" t="s">
        <v>15534</v>
      </c>
    </row>
    <row r="5512" spans="1:14" x14ac:dyDescent="0.25">
      <c r="A5512" s="3">
        <v>5509</v>
      </c>
      <c r="B5512" t="s">
        <v>3673</v>
      </c>
      <c r="C5512" t="s">
        <v>3674</v>
      </c>
      <c r="D5512" t="s">
        <v>3675</v>
      </c>
      <c r="E5512" t="s">
        <v>12</v>
      </c>
      <c r="F5512" t="s">
        <v>3676</v>
      </c>
      <c r="G5512" s="1">
        <v>44326</v>
      </c>
      <c r="H5512" s="1">
        <v>44327</v>
      </c>
      <c r="I5512" s="1">
        <v>44691</v>
      </c>
      <c r="J5512" s="966" t="s">
        <v>15532</v>
      </c>
      <c r="K5512" t="s">
        <v>15533</v>
      </c>
      <c r="L5512" t="s">
        <v>15534</v>
      </c>
      <c r="M5512" t="s">
        <v>15532</v>
      </c>
      <c r="N5512" t="s">
        <v>15534</v>
      </c>
    </row>
    <row r="5513" spans="1:14" x14ac:dyDescent="0.25">
      <c r="A5513" s="3">
        <v>5510</v>
      </c>
      <c r="B5513" t="s">
        <v>3673</v>
      </c>
      <c r="C5513" t="s">
        <v>3674</v>
      </c>
      <c r="D5513" t="s">
        <v>3675</v>
      </c>
      <c r="E5513" t="s">
        <v>12</v>
      </c>
      <c r="F5513" t="s">
        <v>3676</v>
      </c>
      <c r="G5513" s="1">
        <v>44326</v>
      </c>
      <c r="H5513" s="1">
        <v>44327</v>
      </c>
      <c r="I5513" s="1">
        <v>44691</v>
      </c>
      <c r="J5513" s="966" t="s">
        <v>15529</v>
      </c>
      <c r="K5513" t="s">
        <v>15530</v>
      </c>
      <c r="L5513" t="s">
        <v>15531</v>
      </c>
      <c r="M5513" t="s">
        <v>15529</v>
      </c>
      <c r="N5513" t="s">
        <v>15531</v>
      </c>
    </row>
    <row r="5514" spans="1:14" x14ac:dyDescent="0.25">
      <c r="A5514" s="3">
        <v>5511</v>
      </c>
      <c r="B5514" t="s">
        <v>3673</v>
      </c>
      <c r="C5514" t="s">
        <v>3674</v>
      </c>
      <c r="D5514" t="s">
        <v>3675</v>
      </c>
      <c r="E5514" t="s">
        <v>12</v>
      </c>
      <c r="F5514" t="s">
        <v>3676</v>
      </c>
      <c r="G5514" s="1">
        <v>44326</v>
      </c>
      <c r="H5514" s="1">
        <v>44327</v>
      </c>
      <c r="I5514" s="1">
        <v>44691</v>
      </c>
      <c r="J5514" s="966" t="s">
        <v>15529</v>
      </c>
      <c r="K5514" t="s">
        <v>15530</v>
      </c>
      <c r="L5514" t="s">
        <v>15531</v>
      </c>
      <c r="M5514" t="s">
        <v>15529</v>
      </c>
      <c r="N5514" t="s">
        <v>15531</v>
      </c>
    </row>
    <row r="5515" spans="1:14" x14ac:dyDescent="0.25">
      <c r="A5515" s="3">
        <v>5512</v>
      </c>
      <c r="B5515" t="s">
        <v>3673</v>
      </c>
      <c r="C5515" t="s">
        <v>3674</v>
      </c>
      <c r="D5515" t="s">
        <v>3675</v>
      </c>
      <c r="E5515" t="s">
        <v>12</v>
      </c>
      <c r="F5515" t="s">
        <v>3676</v>
      </c>
      <c r="G5515" s="1">
        <v>44326</v>
      </c>
      <c r="H5515" s="1">
        <v>44327</v>
      </c>
      <c r="I5515" s="1">
        <v>44691</v>
      </c>
      <c r="J5515" s="966" t="s">
        <v>15523</v>
      </c>
      <c r="K5515" t="s">
        <v>15524</v>
      </c>
      <c r="L5515" t="s">
        <v>15525</v>
      </c>
      <c r="M5515" t="s">
        <v>15523</v>
      </c>
      <c r="N5515" t="s">
        <v>15525</v>
      </c>
    </row>
    <row r="5516" spans="1:14" x14ac:dyDescent="0.25">
      <c r="A5516" s="3">
        <v>5513</v>
      </c>
      <c r="B5516" t="s">
        <v>3673</v>
      </c>
      <c r="C5516" t="s">
        <v>3674</v>
      </c>
      <c r="D5516" t="s">
        <v>3675</v>
      </c>
      <c r="E5516" t="s">
        <v>12</v>
      </c>
      <c r="F5516" t="s">
        <v>3676</v>
      </c>
      <c r="G5516" s="1">
        <v>44326</v>
      </c>
      <c r="H5516" s="1">
        <v>44327</v>
      </c>
      <c r="I5516" s="1">
        <v>44691</v>
      </c>
      <c r="J5516" s="966" t="s">
        <v>15523</v>
      </c>
      <c r="K5516" t="s">
        <v>15524</v>
      </c>
      <c r="L5516" t="s">
        <v>15525</v>
      </c>
      <c r="M5516" t="s">
        <v>15523</v>
      </c>
      <c r="N5516" t="s">
        <v>15525</v>
      </c>
    </row>
    <row r="5517" spans="1:14" x14ac:dyDescent="0.25">
      <c r="A5517" s="3">
        <v>5514</v>
      </c>
      <c r="B5517" t="s">
        <v>3673</v>
      </c>
      <c r="C5517" t="s">
        <v>3674</v>
      </c>
      <c r="D5517" t="s">
        <v>3675</v>
      </c>
      <c r="E5517" t="s">
        <v>12</v>
      </c>
      <c r="F5517" t="s">
        <v>3676</v>
      </c>
      <c r="G5517" s="1">
        <v>44326</v>
      </c>
      <c r="H5517" s="1">
        <v>44327</v>
      </c>
      <c r="I5517" s="1">
        <v>44691</v>
      </c>
      <c r="J5517" s="966" t="s">
        <v>15520</v>
      </c>
      <c r="K5517" t="s">
        <v>15521</v>
      </c>
      <c r="L5517" t="s">
        <v>15522</v>
      </c>
      <c r="M5517" t="s">
        <v>15520</v>
      </c>
      <c r="N5517" t="s">
        <v>15522</v>
      </c>
    </row>
    <row r="5518" spans="1:14" x14ac:dyDescent="0.25">
      <c r="A5518" s="3">
        <v>5515</v>
      </c>
      <c r="B5518" t="s">
        <v>3673</v>
      </c>
      <c r="C5518" t="s">
        <v>3674</v>
      </c>
      <c r="D5518" t="s">
        <v>3675</v>
      </c>
      <c r="E5518" t="s">
        <v>12</v>
      </c>
      <c r="F5518" t="s">
        <v>3676</v>
      </c>
      <c r="G5518" s="1">
        <v>44326</v>
      </c>
      <c r="H5518" s="1">
        <v>44327</v>
      </c>
      <c r="I5518" s="1">
        <v>44691</v>
      </c>
      <c r="J5518" s="966" t="s">
        <v>15520</v>
      </c>
      <c r="K5518" t="s">
        <v>15521</v>
      </c>
      <c r="L5518" t="s">
        <v>15522</v>
      </c>
      <c r="M5518" t="s">
        <v>15520</v>
      </c>
      <c r="N5518" t="s">
        <v>15522</v>
      </c>
    </row>
    <row r="5519" spans="1:14" x14ac:dyDescent="0.25">
      <c r="A5519" s="3">
        <v>5516</v>
      </c>
      <c r="B5519" t="s">
        <v>3673</v>
      </c>
      <c r="C5519" t="s">
        <v>3674</v>
      </c>
      <c r="D5519" t="s">
        <v>3675</v>
      </c>
      <c r="E5519" t="s">
        <v>12</v>
      </c>
      <c r="F5519" t="s">
        <v>3676</v>
      </c>
      <c r="G5519" s="1">
        <v>44326</v>
      </c>
      <c r="H5519" s="1">
        <v>44327</v>
      </c>
      <c r="I5519" s="1">
        <v>44691</v>
      </c>
      <c r="J5519" s="966" t="s">
        <v>15517</v>
      </c>
      <c r="K5519" t="s">
        <v>15518</v>
      </c>
      <c r="L5519" t="s">
        <v>15519</v>
      </c>
      <c r="M5519" t="s">
        <v>15517</v>
      </c>
      <c r="N5519" t="s">
        <v>15519</v>
      </c>
    </row>
    <row r="5520" spans="1:14" x14ac:dyDescent="0.25">
      <c r="A5520" s="3">
        <v>5517</v>
      </c>
      <c r="B5520" t="s">
        <v>3673</v>
      </c>
      <c r="C5520" t="s">
        <v>3674</v>
      </c>
      <c r="D5520" t="s">
        <v>3675</v>
      </c>
      <c r="E5520" t="s">
        <v>12</v>
      </c>
      <c r="F5520" t="s">
        <v>3676</v>
      </c>
      <c r="G5520" s="1">
        <v>44326</v>
      </c>
      <c r="H5520" s="1">
        <v>44327</v>
      </c>
      <c r="I5520" s="1">
        <v>44691</v>
      </c>
      <c r="J5520" s="966" t="s">
        <v>15517</v>
      </c>
      <c r="K5520" t="s">
        <v>15518</v>
      </c>
      <c r="L5520" t="s">
        <v>15519</v>
      </c>
      <c r="M5520" t="s">
        <v>15517</v>
      </c>
      <c r="N5520" t="s">
        <v>15519</v>
      </c>
    </row>
    <row r="5521" spans="1:14" x14ac:dyDescent="0.25">
      <c r="A5521" s="3">
        <v>5518</v>
      </c>
      <c r="B5521" t="s">
        <v>3673</v>
      </c>
      <c r="C5521" t="s">
        <v>3674</v>
      </c>
      <c r="D5521" t="s">
        <v>3675</v>
      </c>
      <c r="E5521" t="s">
        <v>12</v>
      </c>
      <c r="F5521" t="s">
        <v>3676</v>
      </c>
      <c r="G5521" s="1">
        <v>44326</v>
      </c>
      <c r="H5521" s="1">
        <v>44327</v>
      </c>
      <c r="I5521" s="1">
        <v>44691</v>
      </c>
      <c r="J5521" s="966" t="s">
        <v>15526</v>
      </c>
      <c r="K5521" t="s">
        <v>15527</v>
      </c>
      <c r="L5521" t="s">
        <v>15528</v>
      </c>
      <c r="M5521" t="s">
        <v>15526</v>
      </c>
      <c r="N5521" t="s">
        <v>15528</v>
      </c>
    </row>
    <row r="5522" spans="1:14" x14ac:dyDescent="0.25">
      <c r="A5522" s="3">
        <v>5519</v>
      </c>
      <c r="B5522" t="s">
        <v>3673</v>
      </c>
      <c r="C5522" t="s">
        <v>3674</v>
      </c>
      <c r="D5522" t="s">
        <v>3675</v>
      </c>
      <c r="E5522" t="s">
        <v>12</v>
      </c>
      <c r="F5522" t="s">
        <v>3676</v>
      </c>
      <c r="G5522" s="1">
        <v>44326</v>
      </c>
      <c r="H5522" s="1">
        <v>44327</v>
      </c>
      <c r="I5522" s="1">
        <v>44691</v>
      </c>
      <c r="J5522" s="966" t="s">
        <v>15526</v>
      </c>
      <c r="K5522" t="s">
        <v>15527</v>
      </c>
      <c r="L5522" t="s">
        <v>15528</v>
      </c>
      <c r="M5522" t="s">
        <v>15526</v>
      </c>
      <c r="N5522" t="s">
        <v>15528</v>
      </c>
    </row>
    <row r="5523" spans="1:14" x14ac:dyDescent="0.25">
      <c r="A5523" s="3">
        <v>5520</v>
      </c>
      <c r="B5523" t="s">
        <v>3576</v>
      </c>
      <c r="C5523" t="s">
        <v>3577</v>
      </c>
      <c r="D5523" t="s">
        <v>3578</v>
      </c>
      <c r="E5523" t="s">
        <v>12</v>
      </c>
      <c r="F5523" t="s">
        <v>3579</v>
      </c>
      <c r="G5523" s="1">
        <v>44313</v>
      </c>
      <c r="H5523" s="1">
        <v>44338</v>
      </c>
      <c r="I5523" s="1">
        <v>46163</v>
      </c>
      <c r="J5523" s="966" t="s">
        <v>22713</v>
      </c>
      <c r="K5523" t="s">
        <v>22714</v>
      </c>
      <c r="L5523" t="s">
        <v>22715</v>
      </c>
      <c r="M5523" t="s">
        <v>22713</v>
      </c>
      <c r="N5523" t="s">
        <v>22715</v>
      </c>
    </row>
    <row r="5524" spans="1:14" x14ac:dyDescent="0.25">
      <c r="A5524" s="3">
        <v>5521</v>
      </c>
      <c r="B5524" t="s">
        <v>3678</v>
      </c>
      <c r="C5524" t="s">
        <v>3679</v>
      </c>
      <c r="D5524" t="s">
        <v>3680</v>
      </c>
      <c r="E5524" t="s">
        <v>12</v>
      </c>
      <c r="F5524" t="s">
        <v>3681</v>
      </c>
      <c r="G5524" s="1">
        <v>44326</v>
      </c>
      <c r="H5524" s="1">
        <v>44327</v>
      </c>
      <c r="I5524" s="1">
        <v>44691</v>
      </c>
      <c r="J5524" s="966" t="s">
        <v>15565</v>
      </c>
      <c r="K5524" t="s">
        <v>15566</v>
      </c>
      <c r="L5524" t="s">
        <v>15567</v>
      </c>
      <c r="M5524" t="s">
        <v>15565</v>
      </c>
      <c r="N5524" t="s">
        <v>15567</v>
      </c>
    </row>
    <row r="5525" spans="1:14" x14ac:dyDescent="0.25">
      <c r="A5525" s="3">
        <v>5522</v>
      </c>
      <c r="B5525" t="s">
        <v>3678</v>
      </c>
      <c r="C5525" t="s">
        <v>3679</v>
      </c>
      <c r="D5525" t="s">
        <v>3680</v>
      </c>
      <c r="E5525" t="s">
        <v>12</v>
      </c>
      <c r="F5525" t="s">
        <v>3681</v>
      </c>
      <c r="G5525" s="1">
        <v>44326</v>
      </c>
      <c r="H5525" s="1">
        <v>44327</v>
      </c>
      <c r="I5525" s="1">
        <v>44691</v>
      </c>
      <c r="J5525" s="966" t="s">
        <v>15565</v>
      </c>
      <c r="K5525" t="s">
        <v>15566</v>
      </c>
      <c r="L5525" t="s">
        <v>15567</v>
      </c>
      <c r="M5525" t="s">
        <v>15565</v>
      </c>
      <c r="N5525" t="s">
        <v>15567</v>
      </c>
    </row>
    <row r="5526" spans="1:14" x14ac:dyDescent="0.25">
      <c r="A5526" s="3">
        <v>5523</v>
      </c>
      <c r="B5526" t="s">
        <v>3678</v>
      </c>
      <c r="C5526" t="s">
        <v>3679</v>
      </c>
      <c r="D5526" t="s">
        <v>3680</v>
      </c>
      <c r="E5526" t="s">
        <v>12</v>
      </c>
      <c r="F5526" t="s">
        <v>3681</v>
      </c>
      <c r="G5526" s="1">
        <v>44326</v>
      </c>
      <c r="H5526" s="1">
        <v>44327</v>
      </c>
      <c r="I5526" s="1">
        <v>44691</v>
      </c>
      <c r="J5526" s="966" t="s">
        <v>15559</v>
      </c>
      <c r="K5526" t="s">
        <v>15560</v>
      </c>
      <c r="L5526" t="s">
        <v>15561</v>
      </c>
      <c r="M5526" t="s">
        <v>15559</v>
      </c>
      <c r="N5526" t="s">
        <v>15561</v>
      </c>
    </row>
    <row r="5527" spans="1:14" x14ac:dyDescent="0.25">
      <c r="A5527" s="3">
        <v>5524</v>
      </c>
      <c r="B5527" t="s">
        <v>3678</v>
      </c>
      <c r="C5527" t="s">
        <v>3679</v>
      </c>
      <c r="D5527" t="s">
        <v>3680</v>
      </c>
      <c r="E5527" t="s">
        <v>12</v>
      </c>
      <c r="F5527" t="s">
        <v>3681</v>
      </c>
      <c r="G5527" s="1">
        <v>44326</v>
      </c>
      <c r="H5527" s="1">
        <v>44327</v>
      </c>
      <c r="I5527" s="1">
        <v>44691</v>
      </c>
      <c r="J5527" s="966" t="s">
        <v>15559</v>
      </c>
      <c r="K5527" t="s">
        <v>15560</v>
      </c>
      <c r="L5527" t="s">
        <v>15561</v>
      </c>
      <c r="M5527" t="s">
        <v>15559</v>
      </c>
      <c r="N5527" t="s">
        <v>15561</v>
      </c>
    </row>
    <row r="5528" spans="1:14" x14ac:dyDescent="0.25">
      <c r="A5528" s="3">
        <v>5525</v>
      </c>
      <c r="B5528" t="s">
        <v>3678</v>
      </c>
      <c r="C5528" t="s">
        <v>3679</v>
      </c>
      <c r="D5528" t="s">
        <v>3680</v>
      </c>
      <c r="E5528" t="s">
        <v>12</v>
      </c>
      <c r="F5528" t="s">
        <v>3681</v>
      </c>
      <c r="G5528" s="1">
        <v>44326</v>
      </c>
      <c r="H5528" s="1">
        <v>44327</v>
      </c>
      <c r="I5528" s="1">
        <v>44691</v>
      </c>
      <c r="J5528" s="966" t="s">
        <v>15556</v>
      </c>
      <c r="K5528" t="s">
        <v>15557</v>
      </c>
      <c r="L5528" t="s">
        <v>15558</v>
      </c>
      <c r="M5528" t="s">
        <v>15556</v>
      </c>
      <c r="N5528" t="s">
        <v>15558</v>
      </c>
    </row>
    <row r="5529" spans="1:14" x14ac:dyDescent="0.25">
      <c r="A5529" s="3">
        <v>5526</v>
      </c>
      <c r="B5529" t="s">
        <v>3678</v>
      </c>
      <c r="C5529" t="s">
        <v>3679</v>
      </c>
      <c r="D5529" t="s">
        <v>3680</v>
      </c>
      <c r="E5529" t="s">
        <v>12</v>
      </c>
      <c r="F5529" t="s">
        <v>3681</v>
      </c>
      <c r="G5529" s="1">
        <v>44326</v>
      </c>
      <c r="H5529" s="1">
        <v>44327</v>
      </c>
      <c r="I5529" s="1">
        <v>44691</v>
      </c>
      <c r="J5529" s="966" t="s">
        <v>15556</v>
      </c>
      <c r="K5529" t="s">
        <v>15557</v>
      </c>
      <c r="L5529" t="s">
        <v>15558</v>
      </c>
      <c r="M5529" t="s">
        <v>15556</v>
      </c>
      <c r="N5529" t="s">
        <v>15558</v>
      </c>
    </row>
    <row r="5530" spans="1:14" x14ac:dyDescent="0.25">
      <c r="A5530" s="3">
        <v>5527</v>
      </c>
      <c r="B5530" t="s">
        <v>3678</v>
      </c>
      <c r="C5530" t="s">
        <v>3679</v>
      </c>
      <c r="D5530" t="s">
        <v>3680</v>
      </c>
      <c r="E5530" t="s">
        <v>12</v>
      </c>
      <c r="F5530" t="s">
        <v>3681</v>
      </c>
      <c r="G5530" s="1">
        <v>44326</v>
      </c>
      <c r="H5530" s="1">
        <v>44327</v>
      </c>
      <c r="I5530" s="1">
        <v>44691</v>
      </c>
      <c r="J5530" s="966" t="s">
        <v>15553</v>
      </c>
      <c r="K5530" t="s">
        <v>15554</v>
      </c>
      <c r="L5530" t="s">
        <v>15555</v>
      </c>
      <c r="M5530" t="s">
        <v>15553</v>
      </c>
      <c r="N5530" t="s">
        <v>15555</v>
      </c>
    </row>
    <row r="5531" spans="1:14" x14ac:dyDescent="0.25">
      <c r="A5531" s="3">
        <v>5528</v>
      </c>
      <c r="B5531" t="s">
        <v>3678</v>
      </c>
      <c r="C5531" t="s">
        <v>3679</v>
      </c>
      <c r="D5531" t="s">
        <v>3680</v>
      </c>
      <c r="E5531" t="s">
        <v>12</v>
      </c>
      <c r="F5531" t="s">
        <v>3681</v>
      </c>
      <c r="G5531" s="1">
        <v>44326</v>
      </c>
      <c r="H5531" s="1">
        <v>44327</v>
      </c>
      <c r="I5531" s="1">
        <v>44691</v>
      </c>
      <c r="J5531" s="966" t="s">
        <v>15553</v>
      </c>
      <c r="K5531" t="s">
        <v>15554</v>
      </c>
      <c r="L5531" t="s">
        <v>15555</v>
      </c>
      <c r="M5531" t="s">
        <v>15553</v>
      </c>
      <c r="N5531" t="s">
        <v>15555</v>
      </c>
    </row>
    <row r="5532" spans="1:14" x14ac:dyDescent="0.25">
      <c r="A5532" s="3">
        <v>5529</v>
      </c>
      <c r="B5532" t="s">
        <v>3678</v>
      </c>
      <c r="C5532" t="s">
        <v>3679</v>
      </c>
      <c r="D5532" t="s">
        <v>3680</v>
      </c>
      <c r="E5532" t="s">
        <v>12</v>
      </c>
      <c r="F5532" t="s">
        <v>3681</v>
      </c>
      <c r="G5532" s="1">
        <v>44326</v>
      </c>
      <c r="H5532" s="1">
        <v>44327</v>
      </c>
      <c r="I5532" s="1">
        <v>44691</v>
      </c>
      <c r="J5532" s="966" t="s">
        <v>15550</v>
      </c>
      <c r="K5532" t="s">
        <v>15551</v>
      </c>
      <c r="L5532" t="s">
        <v>15552</v>
      </c>
      <c r="M5532" t="s">
        <v>15550</v>
      </c>
      <c r="N5532" t="s">
        <v>15552</v>
      </c>
    </row>
    <row r="5533" spans="1:14" x14ac:dyDescent="0.25">
      <c r="A5533" s="3">
        <v>5530</v>
      </c>
      <c r="B5533" t="s">
        <v>3678</v>
      </c>
      <c r="C5533" t="s">
        <v>3679</v>
      </c>
      <c r="D5533" t="s">
        <v>3680</v>
      </c>
      <c r="E5533" t="s">
        <v>12</v>
      </c>
      <c r="F5533" t="s">
        <v>3681</v>
      </c>
      <c r="G5533" s="1">
        <v>44326</v>
      </c>
      <c r="H5533" s="1">
        <v>44327</v>
      </c>
      <c r="I5533" s="1">
        <v>44691</v>
      </c>
      <c r="J5533" s="966" t="s">
        <v>15550</v>
      </c>
      <c r="K5533" t="s">
        <v>15551</v>
      </c>
      <c r="L5533" t="s">
        <v>15552</v>
      </c>
      <c r="M5533" t="s">
        <v>15550</v>
      </c>
      <c r="N5533" t="s">
        <v>15552</v>
      </c>
    </row>
    <row r="5534" spans="1:14" x14ac:dyDescent="0.25">
      <c r="A5534" s="3">
        <v>5531</v>
      </c>
      <c r="B5534" t="s">
        <v>3678</v>
      </c>
      <c r="C5534" t="s">
        <v>3679</v>
      </c>
      <c r="D5534" t="s">
        <v>3680</v>
      </c>
      <c r="E5534" t="s">
        <v>12</v>
      </c>
      <c r="F5534" t="s">
        <v>3681</v>
      </c>
      <c r="G5534" s="1">
        <v>44326</v>
      </c>
      <c r="H5534" s="1">
        <v>44327</v>
      </c>
      <c r="I5534" s="1">
        <v>44691</v>
      </c>
      <c r="J5534" s="966" t="s">
        <v>15547</v>
      </c>
      <c r="K5534" t="s">
        <v>15548</v>
      </c>
      <c r="L5534" t="s">
        <v>15549</v>
      </c>
      <c r="M5534" t="s">
        <v>15547</v>
      </c>
      <c r="N5534" t="s">
        <v>15549</v>
      </c>
    </row>
    <row r="5535" spans="1:14" x14ac:dyDescent="0.25">
      <c r="A5535" s="3">
        <v>5532</v>
      </c>
      <c r="B5535" t="s">
        <v>3678</v>
      </c>
      <c r="C5535" t="s">
        <v>3679</v>
      </c>
      <c r="D5535" t="s">
        <v>3680</v>
      </c>
      <c r="E5535" t="s">
        <v>12</v>
      </c>
      <c r="F5535" t="s">
        <v>3681</v>
      </c>
      <c r="G5535" s="1">
        <v>44326</v>
      </c>
      <c r="H5535" s="1">
        <v>44327</v>
      </c>
      <c r="I5535" s="1">
        <v>44691</v>
      </c>
      <c r="J5535" s="966" t="s">
        <v>15547</v>
      </c>
      <c r="K5535" t="s">
        <v>15548</v>
      </c>
      <c r="L5535" t="s">
        <v>15549</v>
      </c>
      <c r="M5535" t="s">
        <v>15547</v>
      </c>
      <c r="N5535" t="s">
        <v>15549</v>
      </c>
    </row>
    <row r="5536" spans="1:14" x14ac:dyDescent="0.25">
      <c r="A5536" s="3">
        <v>5533</v>
      </c>
      <c r="B5536" t="s">
        <v>3678</v>
      </c>
      <c r="C5536" t="s">
        <v>3679</v>
      </c>
      <c r="D5536" t="s">
        <v>3680</v>
      </c>
      <c r="E5536" t="s">
        <v>12</v>
      </c>
      <c r="F5536" t="s">
        <v>3681</v>
      </c>
      <c r="G5536" s="1">
        <v>44326</v>
      </c>
      <c r="H5536" s="1">
        <v>44327</v>
      </c>
      <c r="I5536" s="1">
        <v>44691</v>
      </c>
      <c r="J5536" s="966" t="s">
        <v>15544</v>
      </c>
      <c r="K5536" t="s">
        <v>15545</v>
      </c>
      <c r="L5536" t="s">
        <v>15546</v>
      </c>
      <c r="M5536" t="s">
        <v>15544</v>
      </c>
      <c r="N5536" t="s">
        <v>15546</v>
      </c>
    </row>
    <row r="5537" spans="1:14" x14ac:dyDescent="0.25">
      <c r="A5537" s="3">
        <v>5534</v>
      </c>
      <c r="B5537" t="s">
        <v>3678</v>
      </c>
      <c r="C5537" t="s">
        <v>3679</v>
      </c>
      <c r="D5537" t="s">
        <v>3680</v>
      </c>
      <c r="E5537" t="s">
        <v>12</v>
      </c>
      <c r="F5537" t="s">
        <v>3681</v>
      </c>
      <c r="G5537" s="1">
        <v>44326</v>
      </c>
      <c r="H5537" s="1">
        <v>44327</v>
      </c>
      <c r="I5537" s="1">
        <v>44691</v>
      </c>
      <c r="J5537" s="966" t="s">
        <v>15544</v>
      </c>
      <c r="K5537" t="s">
        <v>15545</v>
      </c>
      <c r="L5537" t="s">
        <v>15546</v>
      </c>
      <c r="M5537" t="s">
        <v>15544</v>
      </c>
      <c r="N5537" t="s">
        <v>15546</v>
      </c>
    </row>
    <row r="5538" spans="1:14" x14ac:dyDescent="0.25">
      <c r="A5538" s="3">
        <v>5535</v>
      </c>
      <c r="B5538" t="s">
        <v>3678</v>
      </c>
      <c r="C5538" t="s">
        <v>3679</v>
      </c>
      <c r="D5538" t="s">
        <v>3680</v>
      </c>
      <c r="E5538" t="s">
        <v>12</v>
      </c>
      <c r="F5538" t="s">
        <v>3681</v>
      </c>
      <c r="G5538" s="1">
        <v>44326</v>
      </c>
      <c r="H5538" s="1">
        <v>44327</v>
      </c>
      <c r="I5538" s="1">
        <v>44691</v>
      </c>
      <c r="J5538" s="966" t="s">
        <v>15544</v>
      </c>
      <c r="K5538" t="s">
        <v>15545</v>
      </c>
      <c r="L5538" t="s">
        <v>15546</v>
      </c>
      <c r="M5538" t="s">
        <v>15544</v>
      </c>
      <c r="N5538" t="s">
        <v>15546</v>
      </c>
    </row>
    <row r="5539" spans="1:14" x14ac:dyDescent="0.25">
      <c r="A5539" s="3">
        <v>5536</v>
      </c>
      <c r="B5539" t="s">
        <v>3678</v>
      </c>
      <c r="C5539" t="s">
        <v>3679</v>
      </c>
      <c r="D5539" t="s">
        <v>3680</v>
      </c>
      <c r="E5539" t="s">
        <v>12</v>
      </c>
      <c r="F5539" t="s">
        <v>3681</v>
      </c>
      <c r="G5539" s="1">
        <v>44326</v>
      </c>
      <c r="H5539" s="1">
        <v>44327</v>
      </c>
      <c r="I5539" s="1">
        <v>44691</v>
      </c>
      <c r="J5539" s="966" t="s">
        <v>15541</v>
      </c>
      <c r="K5539" t="s">
        <v>15542</v>
      </c>
      <c r="L5539" t="s">
        <v>15543</v>
      </c>
      <c r="M5539" t="s">
        <v>15541</v>
      </c>
      <c r="N5539" t="s">
        <v>15543</v>
      </c>
    </row>
    <row r="5540" spans="1:14" x14ac:dyDescent="0.25">
      <c r="A5540" s="3">
        <v>5537</v>
      </c>
      <c r="B5540" t="s">
        <v>3678</v>
      </c>
      <c r="C5540" t="s">
        <v>3679</v>
      </c>
      <c r="D5540" t="s">
        <v>3680</v>
      </c>
      <c r="E5540" t="s">
        <v>12</v>
      </c>
      <c r="F5540" t="s">
        <v>3681</v>
      </c>
      <c r="G5540" s="1">
        <v>44326</v>
      </c>
      <c r="H5540" s="1">
        <v>44327</v>
      </c>
      <c r="I5540" s="1">
        <v>44691</v>
      </c>
      <c r="J5540" s="966" t="s">
        <v>15541</v>
      </c>
      <c r="K5540" t="s">
        <v>15542</v>
      </c>
      <c r="L5540" t="s">
        <v>15543</v>
      </c>
      <c r="M5540" t="s">
        <v>15541</v>
      </c>
      <c r="N5540" t="s">
        <v>15543</v>
      </c>
    </row>
    <row r="5541" spans="1:14" x14ac:dyDescent="0.25">
      <c r="A5541" s="3">
        <v>5538</v>
      </c>
      <c r="B5541" t="s">
        <v>3678</v>
      </c>
      <c r="C5541" t="s">
        <v>3679</v>
      </c>
      <c r="D5541" t="s">
        <v>3680</v>
      </c>
      <c r="E5541" t="s">
        <v>12</v>
      </c>
      <c r="F5541" t="s">
        <v>3681</v>
      </c>
      <c r="G5541" s="1">
        <v>44326</v>
      </c>
      <c r="H5541" s="1">
        <v>44327</v>
      </c>
      <c r="I5541" s="1">
        <v>44691</v>
      </c>
      <c r="J5541" s="966" t="s">
        <v>15538</v>
      </c>
      <c r="K5541" t="s">
        <v>15539</v>
      </c>
      <c r="L5541" t="s">
        <v>15540</v>
      </c>
      <c r="M5541" t="s">
        <v>15538</v>
      </c>
      <c r="N5541" t="s">
        <v>15540</v>
      </c>
    </row>
    <row r="5542" spans="1:14" x14ac:dyDescent="0.25">
      <c r="A5542" s="3">
        <v>5539</v>
      </c>
      <c r="B5542" t="s">
        <v>3678</v>
      </c>
      <c r="C5542" t="s">
        <v>3679</v>
      </c>
      <c r="D5542" t="s">
        <v>3680</v>
      </c>
      <c r="E5542" t="s">
        <v>12</v>
      </c>
      <c r="F5542" t="s">
        <v>3681</v>
      </c>
      <c r="G5542" s="1">
        <v>44326</v>
      </c>
      <c r="H5542" s="1">
        <v>44327</v>
      </c>
      <c r="I5542" s="1">
        <v>44691</v>
      </c>
      <c r="J5542" s="966" t="s">
        <v>15538</v>
      </c>
      <c r="K5542" t="s">
        <v>15539</v>
      </c>
      <c r="L5542" t="s">
        <v>15540</v>
      </c>
      <c r="M5542" t="s">
        <v>15538</v>
      </c>
      <c r="N5542" t="s">
        <v>15540</v>
      </c>
    </row>
    <row r="5543" spans="1:14" x14ac:dyDescent="0.25">
      <c r="A5543" s="3">
        <v>5540</v>
      </c>
      <c r="B5543" t="s">
        <v>3678</v>
      </c>
      <c r="C5543" t="s">
        <v>3679</v>
      </c>
      <c r="D5543" t="s">
        <v>3680</v>
      </c>
      <c r="E5543" t="s">
        <v>12</v>
      </c>
      <c r="F5543" t="s">
        <v>3681</v>
      </c>
      <c r="G5543" s="1">
        <v>44326</v>
      </c>
      <c r="H5543" s="1">
        <v>44327</v>
      </c>
      <c r="I5543" s="1">
        <v>44691</v>
      </c>
      <c r="J5543" s="966" t="s">
        <v>15562</v>
      </c>
      <c r="K5543" t="s">
        <v>15563</v>
      </c>
      <c r="L5543" t="s">
        <v>15564</v>
      </c>
      <c r="M5543" t="s">
        <v>15562</v>
      </c>
      <c r="N5543" t="s">
        <v>15564</v>
      </c>
    </row>
    <row r="5544" spans="1:14" x14ac:dyDescent="0.25">
      <c r="A5544" s="3">
        <v>5541</v>
      </c>
      <c r="B5544" t="s">
        <v>3678</v>
      </c>
      <c r="C5544" t="s">
        <v>3679</v>
      </c>
      <c r="D5544" t="s">
        <v>3680</v>
      </c>
      <c r="E5544" t="s">
        <v>12</v>
      </c>
      <c r="F5544" t="s">
        <v>3681</v>
      </c>
      <c r="G5544" s="1">
        <v>44326</v>
      </c>
      <c r="H5544" s="1">
        <v>44327</v>
      </c>
      <c r="I5544" s="1">
        <v>44691</v>
      </c>
      <c r="J5544" s="966" t="s">
        <v>15562</v>
      </c>
      <c r="K5544" t="s">
        <v>15563</v>
      </c>
      <c r="L5544" t="s">
        <v>15564</v>
      </c>
      <c r="M5544" t="s">
        <v>15562</v>
      </c>
      <c r="N5544" t="s">
        <v>15564</v>
      </c>
    </row>
    <row r="5545" spans="1:14" x14ac:dyDescent="0.25">
      <c r="A5545" s="3">
        <v>5542</v>
      </c>
      <c r="B5545" t="s">
        <v>3678</v>
      </c>
      <c r="C5545" t="s">
        <v>3679</v>
      </c>
      <c r="D5545" t="s">
        <v>3680</v>
      </c>
      <c r="E5545" t="s">
        <v>12</v>
      </c>
      <c r="F5545" t="s">
        <v>3681</v>
      </c>
      <c r="G5545" s="1">
        <v>44326</v>
      </c>
      <c r="H5545" s="1">
        <v>44327</v>
      </c>
      <c r="I5545" s="1">
        <v>44691</v>
      </c>
      <c r="J5545" s="966" t="s">
        <v>16641</v>
      </c>
      <c r="K5545" t="s">
        <v>16642</v>
      </c>
      <c r="L5545" t="s">
        <v>16643</v>
      </c>
      <c r="M5545" t="s">
        <v>16641</v>
      </c>
      <c r="N5545" t="s">
        <v>16643</v>
      </c>
    </row>
    <row r="5546" spans="1:14" x14ac:dyDescent="0.25">
      <c r="A5546" s="3">
        <v>5543</v>
      </c>
      <c r="B5546" t="s">
        <v>3678</v>
      </c>
      <c r="C5546" t="s">
        <v>3679</v>
      </c>
      <c r="D5546" t="s">
        <v>3680</v>
      </c>
      <c r="E5546" t="s">
        <v>12</v>
      </c>
      <c r="F5546" t="s">
        <v>3681</v>
      </c>
      <c r="G5546" s="1">
        <v>44326</v>
      </c>
      <c r="H5546" s="1">
        <v>44327</v>
      </c>
      <c r="I5546" s="1">
        <v>44691</v>
      </c>
      <c r="J5546" s="966" t="s">
        <v>16641</v>
      </c>
      <c r="K5546" t="s">
        <v>16642</v>
      </c>
      <c r="L5546" t="s">
        <v>16643</v>
      </c>
      <c r="M5546" t="s">
        <v>16641</v>
      </c>
      <c r="N5546" t="s">
        <v>16643</v>
      </c>
    </row>
    <row r="5547" spans="1:14" x14ac:dyDescent="0.25">
      <c r="A5547" s="3">
        <v>5544</v>
      </c>
      <c r="B5547" t="s">
        <v>3678</v>
      </c>
      <c r="C5547" t="s">
        <v>3679</v>
      </c>
      <c r="D5547" t="s">
        <v>3680</v>
      </c>
      <c r="E5547" t="s">
        <v>12</v>
      </c>
      <c r="F5547" t="s">
        <v>3681</v>
      </c>
      <c r="G5547" s="1">
        <v>44326</v>
      </c>
      <c r="H5547" s="1">
        <v>44327</v>
      </c>
      <c r="I5547" s="1">
        <v>44691</v>
      </c>
      <c r="J5547" s="966" t="s">
        <v>16632</v>
      </c>
      <c r="K5547" t="s">
        <v>16633</v>
      </c>
      <c r="L5547" t="s">
        <v>16634</v>
      </c>
      <c r="M5547" t="s">
        <v>16632</v>
      </c>
      <c r="N5547" t="s">
        <v>16634</v>
      </c>
    </row>
    <row r="5548" spans="1:14" x14ac:dyDescent="0.25">
      <c r="A5548" s="3">
        <v>5545</v>
      </c>
      <c r="B5548" t="s">
        <v>3678</v>
      </c>
      <c r="C5548" t="s">
        <v>3679</v>
      </c>
      <c r="D5548" t="s">
        <v>3680</v>
      </c>
      <c r="E5548" t="s">
        <v>12</v>
      </c>
      <c r="F5548" t="s">
        <v>3681</v>
      </c>
      <c r="G5548" s="1">
        <v>44326</v>
      </c>
      <c r="H5548" s="1">
        <v>44327</v>
      </c>
      <c r="I5548" s="1">
        <v>44691</v>
      </c>
      <c r="J5548" s="966" t="s">
        <v>16632</v>
      </c>
      <c r="K5548" t="s">
        <v>16633</v>
      </c>
      <c r="L5548" t="s">
        <v>16634</v>
      </c>
      <c r="M5548" t="s">
        <v>16632</v>
      </c>
      <c r="N5548" t="s">
        <v>16634</v>
      </c>
    </row>
    <row r="5549" spans="1:14" x14ac:dyDescent="0.25">
      <c r="A5549" s="3">
        <v>5546</v>
      </c>
      <c r="B5549" t="s">
        <v>3678</v>
      </c>
      <c r="C5549" t="s">
        <v>3679</v>
      </c>
      <c r="D5549" t="s">
        <v>3680</v>
      </c>
      <c r="E5549" t="s">
        <v>12</v>
      </c>
      <c r="F5549" t="s">
        <v>3681</v>
      </c>
      <c r="G5549" s="1">
        <v>44326</v>
      </c>
      <c r="H5549" s="1">
        <v>44327</v>
      </c>
      <c r="I5549" s="1">
        <v>44691</v>
      </c>
      <c r="J5549" s="966" t="s">
        <v>16638</v>
      </c>
      <c r="K5549" t="s">
        <v>16639</v>
      </c>
      <c r="L5549" t="s">
        <v>16640</v>
      </c>
      <c r="M5549" t="s">
        <v>16638</v>
      </c>
      <c r="N5549" t="s">
        <v>16640</v>
      </c>
    </row>
    <row r="5550" spans="1:14" x14ac:dyDescent="0.25">
      <c r="A5550" s="3">
        <v>5547</v>
      </c>
      <c r="B5550" t="s">
        <v>3678</v>
      </c>
      <c r="C5550" t="s">
        <v>3679</v>
      </c>
      <c r="D5550" t="s">
        <v>3680</v>
      </c>
      <c r="E5550" t="s">
        <v>12</v>
      </c>
      <c r="F5550" t="s">
        <v>3681</v>
      </c>
      <c r="G5550" s="1">
        <v>44326</v>
      </c>
      <c r="H5550" s="1">
        <v>44327</v>
      </c>
      <c r="I5550" s="1">
        <v>44691</v>
      </c>
      <c r="J5550" s="966" t="s">
        <v>16638</v>
      </c>
      <c r="K5550" t="s">
        <v>16639</v>
      </c>
      <c r="L5550" t="s">
        <v>16640</v>
      </c>
      <c r="M5550" t="s">
        <v>16638</v>
      </c>
      <c r="N5550" t="s">
        <v>16640</v>
      </c>
    </row>
    <row r="5551" spans="1:14" x14ac:dyDescent="0.25">
      <c r="A5551" s="3">
        <v>5548</v>
      </c>
      <c r="B5551" t="s">
        <v>3678</v>
      </c>
      <c r="C5551" t="s">
        <v>3679</v>
      </c>
      <c r="D5551" t="s">
        <v>3680</v>
      </c>
      <c r="E5551" t="s">
        <v>12</v>
      </c>
      <c r="F5551" t="s">
        <v>3681</v>
      </c>
      <c r="G5551" s="1">
        <v>44326</v>
      </c>
      <c r="H5551" s="1">
        <v>44327</v>
      </c>
      <c r="I5551" s="1">
        <v>44691</v>
      </c>
      <c r="J5551" s="966" t="s">
        <v>16635</v>
      </c>
      <c r="K5551" t="s">
        <v>16636</v>
      </c>
      <c r="L5551" t="s">
        <v>16637</v>
      </c>
      <c r="M5551" t="s">
        <v>16635</v>
      </c>
      <c r="N5551" t="s">
        <v>16637</v>
      </c>
    </row>
    <row r="5552" spans="1:14" x14ac:dyDescent="0.25">
      <c r="A5552" s="3">
        <v>5549</v>
      </c>
      <c r="B5552" t="s">
        <v>3678</v>
      </c>
      <c r="C5552" t="s">
        <v>3679</v>
      </c>
      <c r="D5552" t="s">
        <v>3680</v>
      </c>
      <c r="E5552" t="s">
        <v>12</v>
      </c>
      <c r="F5552" t="s">
        <v>3681</v>
      </c>
      <c r="G5552" s="1">
        <v>44326</v>
      </c>
      <c r="H5552" s="1">
        <v>44327</v>
      </c>
      <c r="I5552" s="1">
        <v>44691</v>
      </c>
      <c r="J5552" s="966" t="s">
        <v>16635</v>
      </c>
      <c r="K5552" t="s">
        <v>16636</v>
      </c>
      <c r="L5552" t="s">
        <v>16637</v>
      </c>
      <c r="M5552" t="s">
        <v>16635</v>
      </c>
      <c r="N5552" t="s">
        <v>16637</v>
      </c>
    </row>
    <row r="5553" spans="1:14" x14ac:dyDescent="0.25">
      <c r="A5553" s="3">
        <v>5550</v>
      </c>
      <c r="B5553" t="s">
        <v>3336</v>
      </c>
      <c r="C5553" t="s">
        <v>3337</v>
      </c>
      <c r="D5553" t="s">
        <v>3338</v>
      </c>
      <c r="E5553" t="s">
        <v>12</v>
      </c>
      <c r="F5553" t="s">
        <v>3341</v>
      </c>
      <c r="G5553" s="1">
        <v>44294</v>
      </c>
      <c r="H5553" s="1">
        <v>44324</v>
      </c>
      <c r="I5553" s="1">
        <v>46149</v>
      </c>
      <c r="J5553" s="966" t="s">
        <v>22716</v>
      </c>
      <c r="K5553" t="s">
        <v>22717</v>
      </c>
      <c r="L5553" t="s">
        <v>22718</v>
      </c>
      <c r="M5553" t="s">
        <v>22716</v>
      </c>
      <c r="N5553" t="s">
        <v>22718</v>
      </c>
    </row>
    <row r="5554" spans="1:14" x14ac:dyDescent="0.25">
      <c r="A5554" s="3">
        <v>5551</v>
      </c>
      <c r="B5554" t="s">
        <v>3336</v>
      </c>
      <c r="C5554" t="s">
        <v>3337</v>
      </c>
      <c r="D5554" t="s">
        <v>3338</v>
      </c>
      <c r="E5554" t="s">
        <v>12</v>
      </c>
      <c r="F5554" t="s">
        <v>3341</v>
      </c>
      <c r="G5554" s="1">
        <v>44294</v>
      </c>
      <c r="H5554" s="1">
        <v>44324</v>
      </c>
      <c r="I5554" s="1">
        <v>46149</v>
      </c>
      <c r="J5554" s="966" t="s">
        <v>22719</v>
      </c>
      <c r="K5554" t="s">
        <v>22720</v>
      </c>
      <c r="L5554" t="s">
        <v>22721</v>
      </c>
      <c r="M5554" t="s">
        <v>22719</v>
      </c>
      <c r="N5554" t="s">
        <v>22721</v>
      </c>
    </row>
    <row r="5555" spans="1:14" x14ac:dyDescent="0.25">
      <c r="A5555" s="3">
        <v>5552</v>
      </c>
      <c r="B5555" t="s">
        <v>3336</v>
      </c>
      <c r="C5555" t="s">
        <v>3337</v>
      </c>
      <c r="D5555" t="s">
        <v>3338</v>
      </c>
      <c r="E5555" t="s">
        <v>12</v>
      </c>
      <c r="F5555" t="s">
        <v>3341</v>
      </c>
      <c r="G5555" s="1">
        <v>44294</v>
      </c>
      <c r="H5555" s="1">
        <v>44324</v>
      </c>
      <c r="I5555" s="1">
        <v>46149</v>
      </c>
      <c r="J5555" s="966" t="s">
        <v>22722</v>
      </c>
      <c r="K5555" t="s">
        <v>22723</v>
      </c>
      <c r="L5555" t="s">
        <v>22724</v>
      </c>
      <c r="M5555" t="s">
        <v>22722</v>
      </c>
      <c r="N5555" t="s">
        <v>22724</v>
      </c>
    </row>
    <row r="5556" spans="1:14" x14ac:dyDescent="0.25">
      <c r="A5556" s="3">
        <v>5553</v>
      </c>
      <c r="B5556" t="s">
        <v>3336</v>
      </c>
      <c r="C5556" t="s">
        <v>3337</v>
      </c>
      <c r="D5556" t="s">
        <v>3338</v>
      </c>
      <c r="E5556" t="s">
        <v>12</v>
      </c>
      <c r="F5556" t="s">
        <v>3341</v>
      </c>
      <c r="G5556" s="1">
        <v>44294</v>
      </c>
      <c r="H5556" s="1">
        <v>44324</v>
      </c>
      <c r="I5556" s="1">
        <v>46149</v>
      </c>
      <c r="J5556" s="966" t="s">
        <v>22725</v>
      </c>
      <c r="K5556" t="s">
        <v>22726</v>
      </c>
      <c r="L5556" t="s">
        <v>22727</v>
      </c>
      <c r="M5556" t="s">
        <v>22725</v>
      </c>
      <c r="N5556" t="s">
        <v>22727</v>
      </c>
    </row>
    <row r="5557" spans="1:14" x14ac:dyDescent="0.25">
      <c r="A5557" s="3">
        <v>5554</v>
      </c>
      <c r="B5557" t="s">
        <v>3690</v>
      </c>
      <c r="C5557" t="s">
        <v>3691</v>
      </c>
      <c r="D5557" t="s">
        <v>3692</v>
      </c>
      <c r="E5557" t="s">
        <v>12</v>
      </c>
      <c r="F5557" t="s">
        <v>3693</v>
      </c>
      <c r="G5557" s="1">
        <v>44333</v>
      </c>
      <c r="H5557" s="1">
        <v>44334</v>
      </c>
      <c r="I5557" s="1">
        <v>45063</v>
      </c>
      <c r="J5557" s="966" t="s">
        <v>16491</v>
      </c>
      <c r="K5557" t="s">
        <v>16492</v>
      </c>
      <c r="L5557" t="s">
        <v>16493</v>
      </c>
      <c r="M5557" t="s">
        <v>16491</v>
      </c>
      <c r="N5557" t="s">
        <v>16493</v>
      </c>
    </row>
    <row r="5558" spans="1:14" x14ac:dyDescent="0.25">
      <c r="A5558" s="3">
        <v>5555</v>
      </c>
      <c r="B5558" t="s">
        <v>3690</v>
      </c>
      <c r="C5558" t="s">
        <v>3691</v>
      </c>
      <c r="D5558" t="s">
        <v>3692</v>
      </c>
      <c r="E5558" t="s">
        <v>12</v>
      </c>
      <c r="F5558" t="s">
        <v>3693</v>
      </c>
      <c r="G5558" s="1">
        <v>44333</v>
      </c>
      <c r="H5558" s="1">
        <v>44334</v>
      </c>
      <c r="I5558" s="1">
        <v>45063</v>
      </c>
      <c r="J5558" s="966" t="s">
        <v>16491</v>
      </c>
      <c r="K5558" t="s">
        <v>16492</v>
      </c>
      <c r="L5558" t="s">
        <v>16493</v>
      </c>
      <c r="M5558" t="s">
        <v>16491</v>
      </c>
      <c r="N5558" t="s">
        <v>16493</v>
      </c>
    </row>
    <row r="5559" spans="1:14" x14ac:dyDescent="0.25">
      <c r="A5559" s="3">
        <v>5556</v>
      </c>
      <c r="B5559" t="s">
        <v>3694</v>
      </c>
      <c r="C5559" t="s">
        <v>3695</v>
      </c>
      <c r="D5559" t="s">
        <v>3696</v>
      </c>
      <c r="E5559" t="s">
        <v>12</v>
      </c>
      <c r="F5559" t="s">
        <v>3697</v>
      </c>
      <c r="G5559" s="1">
        <v>44333</v>
      </c>
      <c r="H5559" s="1">
        <v>44334</v>
      </c>
      <c r="I5559" s="1">
        <v>45063</v>
      </c>
      <c r="J5559" s="966" t="s">
        <v>16509</v>
      </c>
      <c r="K5559" t="s">
        <v>16514</v>
      </c>
      <c r="L5559" t="s">
        <v>16511</v>
      </c>
      <c r="M5559" t="s">
        <v>16512</v>
      </c>
      <c r="N5559" t="s">
        <v>16513</v>
      </c>
    </row>
    <row r="5560" spans="1:14" x14ac:dyDescent="0.25">
      <c r="A5560" s="3">
        <v>5557</v>
      </c>
      <c r="B5560" t="s">
        <v>3694</v>
      </c>
      <c r="C5560" t="s">
        <v>3695</v>
      </c>
      <c r="D5560" t="s">
        <v>3696</v>
      </c>
      <c r="E5560" t="s">
        <v>12</v>
      </c>
      <c r="F5560" t="s">
        <v>3697</v>
      </c>
      <c r="G5560" s="1">
        <v>44333</v>
      </c>
      <c r="H5560" s="1">
        <v>44334</v>
      </c>
      <c r="I5560" s="1">
        <v>45063</v>
      </c>
      <c r="J5560" s="966" t="s">
        <v>16509</v>
      </c>
      <c r="K5560" t="s">
        <v>16514</v>
      </c>
      <c r="L5560" t="s">
        <v>16511</v>
      </c>
      <c r="M5560" t="s">
        <v>16509</v>
      </c>
      <c r="N5560" t="s">
        <v>16511</v>
      </c>
    </row>
    <row r="5561" spans="1:14" x14ac:dyDescent="0.25">
      <c r="A5561" s="3">
        <v>5558</v>
      </c>
      <c r="B5561" t="s">
        <v>3694</v>
      </c>
      <c r="C5561" t="s">
        <v>3695</v>
      </c>
      <c r="D5561" t="s">
        <v>3696</v>
      </c>
      <c r="E5561" t="s">
        <v>12</v>
      </c>
      <c r="F5561" t="s">
        <v>3697</v>
      </c>
      <c r="G5561" s="1">
        <v>44333</v>
      </c>
      <c r="H5561" s="1">
        <v>44334</v>
      </c>
      <c r="I5561" s="1">
        <v>45063</v>
      </c>
      <c r="J5561" s="966" t="s">
        <v>16512</v>
      </c>
      <c r="K5561" t="s">
        <v>16510</v>
      </c>
      <c r="L5561" t="s">
        <v>16513</v>
      </c>
      <c r="M5561" t="s">
        <v>16509</v>
      </c>
      <c r="N5561" t="s">
        <v>16511</v>
      </c>
    </row>
    <row r="5562" spans="1:14" x14ac:dyDescent="0.25">
      <c r="A5562" s="3">
        <v>5559</v>
      </c>
      <c r="B5562" t="s">
        <v>3694</v>
      </c>
      <c r="C5562" t="s">
        <v>3695</v>
      </c>
      <c r="D5562" t="s">
        <v>3696</v>
      </c>
      <c r="E5562" t="s">
        <v>12</v>
      </c>
      <c r="F5562" t="s">
        <v>3697</v>
      </c>
      <c r="G5562" s="1">
        <v>44333</v>
      </c>
      <c r="H5562" s="1">
        <v>44334</v>
      </c>
      <c r="I5562" s="1">
        <v>45063</v>
      </c>
      <c r="J5562" s="966" t="s">
        <v>16512</v>
      </c>
      <c r="K5562" t="s">
        <v>16510</v>
      </c>
      <c r="L5562" t="s">
        <v>16513</v>
      </c>
      <c r="M5562" t="s">
        <v>16512</v>
      </c>
      <c r="N5562" t="s">
        <v>16513</v>
      </c>
    </row>
    <row r="5563" spans="1:14" x14ac:dyDescent="0.25">
      <c r="A5563" s="3">
        <v>5560</v>
      </c>
      <c r="B5563" t="s">
        <v>3698</v>
      </c>
      <c r="C5563" t="s">
        <v>3699</v>
      </c>
      <c r="D5563" t="s">
        <v>3700</v>
      </c>
      <c r="E5563" t="s">
        <v>12</v>
      </c>
      <c r="F5563" t="s">
        <v>3701</v>
      </c>
      <c r="G5563" s="1">
        <v>44333</v>
      </c>
      <c r="H5563" s="1">
        <v>44334</v>
      </c>
      <c r="I5563" s="1">
        <v>45063</v>
      </c>
      <c r="J5563" s="966" t="s">
        <v>16518</v>
      </c>
      <c r="K5563" t="s">
        <v>16519</v>
      </c>
      <c r="L5563" t="s">
        <v>16520</v>
      </c>
      <c r="M5563" t="s">
        <v>16518</v>
      </c>
      <c r="N5563" t="s">
        <v>16520</v>
      </c>
    </row>
    <row r="5564" spans="1:14" x14ac:dyDescent="0.25">
      <c r="A5564" s="3">
        <v>5561</v>
      </c>
      <c r="B5564" t="s">
        <v>3698</v>
      </c>
      <c r="C5564" t="s">
        <v>3699</v>
      </c>
      <c r="D5564" t="s">
        <v>3700</v>
      </c>
      <c r="E5564" t="s">
        <v>12</v>
      </c>
      <c r="F5564" t="s">
        <v>3701</v>
      </c>
      <c r="G5564" s="1">
        <v>44333</v>
      </c>
      <c r="H5564" s="1">
        <v>44334</v>
      </c>
      <c r="I5564" s="1">
        <v>45063</v>
      </c>
      <c r="J5564" s="966" t="s">
        <v>16518</v>
      </c>
      <c r="K5564" t="s">
        <v>16519</v>
      </c>
      <c r="L5564" t="s">
        <v>16520</v>
      </c>
      <c r="M5564" t="s">
        <v>16518</v>
      </c>
      <c r="N5564" t="s">
        <v>16520</v>
      </c>
    </row>
    <row r="5565" spans="1:14" x14ac:dyDescent="0.25">
      <c r="A5565" s="3">
        <v>5562</v>
      </c>
      <c r="B5565" t="s">
        <v>3698</v>
      </c>
      <c r="C5565" t="s">
        <v>3699</v>
      </c>
      <c r="D5565" t="s">
        <v>3700</v>
      </c>
      <c r="E5565" t="s">
        <v>12</v>
      </c>
      <c r="F5565" t="s">
        <v>3701</v>
      </c>
      <c r="G5565" s="1">
        <v>44333</v>
      </c>
      <c r="H5565" s="1">
        <v>44334</v>
      </c>
      <c r="I5565" s="1">
        <v>45063</v>
      </c>
      <c r="J5565" s="966" t="s">
        <v>16515</v>
      </c>
      <c r="K5565" t="s">
        <v>16516</v>
      </c>
      <c r="L5565" t="s">
        <v>16517</v>
      </c>
      <c r="M5565" t="s">
        <v>16515</v>
      </c>
      <c r="N5565" t="s">
        <v>16517</v>
      </c>
    </row>
    <row r="5566" spans="1:14" x14ac:dyDescent="0.25">
      <c r="A5566" s="3">
        <v>5563</v>
      </c>
      <c r="B5566" t="s">
        <v>3698</v>
      </c>
      <c r="C5566" t="s">
        <v>3699</v>
      </c>
      <c r="D5566" t="s">
        <v>3700</v>
      </c>
      <c r="E5566" t="s">
        <v>12</v>
      </c>
      <c r="F5566" t="s">
        <v>3701</v>
      </c>
      <c r="G5566" s="1">
        <v>44333</v>
      </c>
      <c r="H5566" s="1">
        <v>44334</v>
      </c>
      <c r="I5566" s="1">
        <v>45063</v>
      </c>
      <c r="J5566" s="966" t="s">
        <v>16515</v>
      </c>
      <c r="K5566" t="s">
        <v>16516</v>
      </c>
      <c r="L5566" t="s">
        <v>16517</v>
      </c>
      <c r="M5566" t="s">
        <v>16515</v>
      </c>
      <c r="N5566" t="s">
        <v>16517</v>
      </c>
    </row>
    <row r="5567" spans="1:14" x14ac:dyDescent="0.25">
      <c r="A5567" s="3">
        <v>5564</v>
      </c>
      <c r="B5567" t="s">
        <v>3710</v>
      </c>
      <c r="C5567" t="s">
        <v>3711</v>
      </c>
      <c r="D5567" t="s">
        <v>3712</v>
      </c>
      <c r="E5567" t="s">
        <v>12</v>
      </c>
      <c r="F5567" t="s">
        <v>3713</v>
      </c>
      <c r="G5567" s="1">
        <v>44333</v>
      </c>
      <c r="H5567" s="1">
        <v>44334</v>
      </c>
      <c r="I5567" s="1">
        <v>45063</v>
      </c>
      <c r="J5567" s="966" t="s">
        <v>15355</v>
      </c>
      <c r="K5567" t="s">
        <v>15356</v>
      </c>
      <c r="L5567" t="s">
        <v>15357</v>
      </c>
      <c r="M5567" t="s">
        <v>15355</v>
      </c>
      <c r="N5567" t="s">
        <v>15357</v>
      </c>
    </row>
    <row r="5568" spans="1:14" x14ac:dyDescent="0.25">
      <c r="A5568" s="3">
        <v>5565</v>
      </c>
      <c r="B5568" t="s">
        <v>3710</v>
      </c>
      <c r="C5568" t="s">
        <v>3711</v>
      </c>
      <c r="D5568" t="s">
        <v>3712</v>
      </c>
      <c r="E5568" t="s">
        <v>12</v>
      </c>
      <c r="F5568" t="s">
        <v>3713</v>
      </c>
      <c r="G5568" s="1">
        <v>44333</v>
      </c>
      <c r="H5568" s="1">
        <v>44334</v>
      </c>
      <c r="I5568" s="1">
        <v>45063</v>
      </c>
      <c r="J5568" s="966" t="s">
        <v>15355</v>
      </c>
      <c r="K5568" t="s">
        <v>15356</v>
      </c>
      <c r="L5568" t="s">
        <v>15357</v>
      </c>
      <c r="M5568" t="s">
        <v>15355</v>
      </c>
      <c r="N5568" t="s">
        <v>15357</v>
      </c>
    </row>
    <row r="5569" spans="1:14" x14ac:dyDescent="0.25">
      <c r="A5569" s="3">
        <v>5566</v>
      </c>
      <c r="B5569" t="s">
        <v>3710</v>
      </c>
      <c r="C5569" t="s">
        <v>3711</v>
      </c>
      <c r="D5569" t="s">
        <v>3712</v>
      </c>
      <c r="E5569" t="s">
        <v>12</v>
      </c>
      <c r="F5569" t="s">
        <v>3713</v>
      </c>
      <c r="G5569" s="1">
        <v>44333</v>
      </c>
      <c r="H5569" s="1">
        <v>44334</v>
      </c>
      <c r="I5569" s="1">
        <v>45063</v>
      </c>
      <c r="J5569" s="966" t="s">
        <v>15352</v>
      </c>
      <c r="K5569" t="s">
        <v>15353</v>
      </c>
      <c r="L5569" t="s">
        <v>15354</v>
      </c>
      <c r="M5569" t="s">
        <v>15352</v>
      </c>
      <c r="N5569" t="s">
        <v>15354</v>
      </c>
    </row>
    <row r="5570" spans="1:14" x14ac:dyDescent="0.25">
      <c r="A5570" s="3">
        <v>5567</v>
      </c>
      <c r="B5570" t="s">
        <v>3710</v>
      </c>
      <c r="C5570" t="s">
        <v>3711</v>
      </c>
      <c r="D5570" t="s">
        <v>3712</v>
      </c>
      <c r="E5570" t="s">
        <v>12</v>
      </c>
      <c r="F5570" t="s">
        <v>3713</v>
      </c>
      <c r="G5570" s="1">
        <v>44333</v>
      </c>
      <c r="H5570" s="1">
        <v>44334</v>
      </c>
      <c r="I5570" s="1">
        <v>45063</v>
      </c>
      <c r="J5570" s="966" t="s">
        <v>15352</v>
      </c>
      <c r="K5570" t="s">
        <v>15353</v>
      </c>
      <c r="L5570" t="s">
        <v>15354</v>
      </c>
      <c r="M5570" t="s">
        <v>15352</v>
      </c>
      <c r="N5570" t="s">
        <v>15354</v>
      </c>
    </row>
    <row r="5571" spans="1:14" x14ac:dyDescent="0.25">
      <c r="A5571" s="3">
        <v>5568</v>
      </c>
      <c r="B5571" t="s">
        <v>3710</v>
      </c>
      <c r="C5571" t="s">
        <v>3711</v>
      </c>
      <c r="D5571" t="s">
        <v>3712</v>
      </c>
      <c r="E5571" t="s">
        <v>12</v>
      </c>
      <c r="F5571" t="s">
        <v>3713</v>
      </c>
      <c r="G5571" s="1">
        <v>44333</v>
      </c>
      <c r="H5571" s="1">
        <v>44334</v>
      </c>
      <c r="I5571" s="1">
        <v>45063</v>
      </c>
      <c r="J5571" s="966" t="s">
        <v>15358</v>
      </c>
      <c r="K5571" t="s">
        <v>15359</v>
      </c>
      <c r="L5571" t="s">
        <v>15360</v>
      </c>
      <c r="M5571" t="s">
        <v>15358</v>
      </c>
      <c r="N5571" t="s">
        <v>15360</v>
      </c>
    </row>
    <row r="5572" spans="1:14" x14ac:dyDescent="0.25">
      <c r="A5572" s="3">
        <v>5569</v>
      </c>
      <c r="B5572" t="s">
        <v>3710</v>
      </c>
      <c r="C5572" t="s">
        <v>3711</v>
      </c>
      <c r="D5572" t="s">
        <v>3712</v>
      </c>
      <c r="E5572" t="s">
        <v>12</v>
      </c>
      <c r="F5572" t="s">
        <v>3713</v>
      </c>
      <c r="G5572" s="1">
        <v>44333</v>
      </c>
      <c r="H5572" s="1">
        <v>44334</v>
      </c>
      <c r="I5572" s="1">
        <v>45063</v>
      </c>
      <c r="J5572" s="966" t="s">
        <v>15358</v>
      </c>
      <c r="K5572" t="s">
        <v>15359</v>
      </c>
      <c r="L5572" t="s">
        <v>15360</v>
      </c>
      <c r="M5572" t="s">
        <v>15358</v>
      </c>
      <c r="N5572" t="s">
        <v>15360</v>
      </c>
    </row>
    <row r="5573" spans="1:14" x14ac:dyDescent="0.25">
      <c r="A5573" s="3">
        <v>5570</v>
      </c>
      <c r="B5573" t="s">
        <v>3714</v>
      </c>
      <c r="C5573" t="s">
        <v>3715</v>
      </c>
      <c r="D5573" t="s">
        <v>3716</v>
      </c>
      <c r="E5573" t="s">
        <v>12</v>
      </c>
      <c r="F5573" t="s">
        <v>3717</v>
      </c>
      <c r="G5573" s="1">
        <v>44333</v>
      </c>
      <c r="H5573" s="1">
        <v>44334</v>
      </c>
      <c r="I5573" s="1">
        <v>45063</v>
      </c>
      <c r="J5573" s="966" t="s">
        <v>16781</v>
      </c>
      <c r="K5573" t="s">
        <v>16782</v>
      </c>
      <c r="L5573" t="s">
        <v>16783</v>
      </c>
      <c r="M5573" t="s">
        <v>16781</v>
      </c>
      <c r="N5573" t="s">
        <v>16783</v>
      </c>
    </row>
    <row r="5574" spans="1:14" x14ac:dyDescent="0.25">
      <c r="A5574" s="3">
        <v>5571</v>
      </c>
      <c r="B5574" t="s">
        <v>3714</v>
      </c>
      <c r="C5574" t="s">
        <v>3715</v>
      </c>
      <c r="D5574" t="s">
        <v>3716</v>
      </c>
      <c r="E5574" t="s">
        <v>12</v>
      </c>
      <c r="F5574" t="s">
        <v>3717</v>
      </c>
      <c r="G5574" s="1">
        <v>44333</v>
      </c>
      <c r="H5574" s="1">
        <v>44334</v>
      </c>
      <c r="I5574" s="1">
        <v>45063</v>
      </c>
      <c r="J5574" s="966" t="s">
        <v>16781</v>
      </c>
      <c r="K5574" t="s">
        <v>16782</v>
      </c>
      <c r="L5574" t="s">
        <v>16783</v>
      </c>
      <c r="M5574" t="s">
        <v>16781</v>
      </c>
      <c r="N5574" t="s">
        <v>16783</v>
      </c>
    </row>
    <row r="5575" spans="1:14" x14ac:dyDescent="0.25">
      <c r="A5575" s="3">
        <v>5572</v>
      </c>
      <c r="B5575" t="s">
        <v>3714</v>
      </c>
      <c r="C5575" t="s">
        <v>3715</v>
      </c>
      <c r="D5575" t="s">
        <v>3716</v>
      </c>
      <c r="E5575" t="s">
        <v>12</v>
      </c>
      <c r="F5575" t="s">
        <v>3717</v>
      </c>
      <c r="G5575" s="1">
        <v>44333</v>
      </c>
      <c r="H5575" s="1">
        <v>44334</v>
      </c>
      <c r="I5575" s="1">
        <v>45063</v>
      </c>
      <c r="J5575" s="966" t="s">
        <v>17118</v>
      </c>
      <c r="K5575" t="s">
        <v>17119</v>
      </c>
      <c r="L5575" t="s">
        <v>17120</v>
      </c>
      <c r="M5575" t="s">
        <v>17118</v>
      </c>
      <c r="N5575" t="s">
        <v>17120</v>
      </c>
    </row>
    <row r="5576" spans="1:14" x14ac:dyDescent="0.25">
      <c r="A5576" s="3">
        <v>5573</v>
      </c>
      <c r="B5576" t="s">
        <v>3714</v>
      </c>
      <c r="C5576" t="s">
        <v>3715</v>
      </c>
      <c r="D5576" t="s">
        <v>3716</v>
      </c>
      <c r="E5576" t="s">
        <v>12</v>
      </c>
      <c r="F5576" t="s">
        <v>3717</v>
      </c>
      <c r="G5576" s="1">
        <v>44333</v>
      </c>
      <c r="H5576" s="1">
        <v>44334</v>
      </c>
      <c r="I5576" s="1">
        <v>45063</v>
      </c>
      <c r="J5576" s="966" t="s">
        <v>17118</v>
      </c>
      <c r="K5576" t="s">
        <v>17119</v>
      </c>
      <c r="L5576" t="s">
        <v>17120</v>
      </c>
      <c r="M5576" t="s">
        <v>17118</v>
      </c>
      <c r="N5576" t="s">
        <v>17120</v>
      </c>
    </row>
    <row r="5577" spans="1:14" x14ac:dyDescent="0.25">
      <c r="A5577" s="3">
        <v>5574</v>
      </c>
      <c r="B5577" t="s">
        <v>3714</v>
      </c>
      <c r="C5577" t="s">
        <v>3715</v>
      </c>
      <c r="D5577" t="s">
        <v>3716</v>
      </c>
      <c r="E5577" t="s">
        <v>12</v>
      </c>
      <c r="F5577" t="s">
        <v>3717</v>
      </c>
      <c r="G5577" s="1">
        <v>44333</v>
      </c>
      <c r="H5577" s="1">
        <v>44334</v>
      </c>
      <c r="I5577" s="1">
        <v>45063</v>
      </c>
      <c r="J5577" s="966" t="s">
        <v>16766</v>
      </c>
      <c r="K5577" t="s">
        <v>16767</v>
      </c>
      <c r="L5577" t="s">
        <v>16768</v>
      </c>
      <c r="M5577" t="s">
        <v>16766</v>
      </c>
      <c r="N5577" t="s">
        <v>16768</v>
      </c>
    </row>
    <row r="5578" spans="1:14" x14ac:dyDescent="0.25">
      <c r="A5578" s="3">
        <v>5575</v>
      </c>
      <c r="B5578" t="s">
        <v>3714</v>
      </c>
      <c r="C5578" t="s">
        <v>3715</v>
      </c>
      <c r="D5578" t="s">
        <v>3716</v>
      </c>
      <c r="E5578" t="s">
        <v>12</v>
      </c>
      <c r="F5578" t="s">
        <v>3717</v>
      </c>
      <c r="G5578" s="1">
        <v>44333</v>
      </c>
      <c r="H5578" s="1">
        <v>44334</v>
      </c>
      <c r="I5578" s="1">
        <v>45063</v>
      </c>
      <c r="J5578" s="966" t="s">
        <v>16766</v>
      </c>
      <c r="K5578" t="s">
        <v>16767</v>
      </c>
      <c r="L5578" t="s">
        <v>16768</v>
      </c>
      <c r="M5578" t="s">
        <v>16766</v>
      </c>
      <c r="N5578" t="s">
        <v>16768</v>
      </c>
    </row>
    <row r="5579" spans="1:14" x14ac:dyDescent="0.25">
      <c r="A5579" s="3">
        <v>5576</v>
      </c>
      <c r="B5579" t="s">
        <v>3763</v>
      </c>
      <c r="C5579" t="s">
        <v>3764</v>
      </c>
      <c r="D5579" t="s">
        <v>3765</v>
      </c>
      <c r="E5579" t="s">
        <v>12</v>
      </c>
      <c r="F5579" t="s">
        <v>3766</v>
      </c>
      <c r="G5579" s="1">
        <v>44347</v>
      </c>
      <c r="H5579" s="1">
        <v>44350</v>
      </c>
      <c r="I5579" s="1">
        <v>44714</v>
      </c>
      <c r="J5579" s="966" t="s">
        <v>11930</v>
      </c>
      <c r="K5579" t="s">
        <v>11932</v>
      </c>
      <c r="L5579" t="s">
        <v>11931</v>
      </c>
      <c r="M5579" t="s">
        <v>11930</v>
      </c>
      <c r="N5579" t="s">
        <v>11931</v>
      </c>
    </row>
    <row r="5580" spans="1:14" x14ac:dyDescent="0.25">
      <c r="A5580" s="3">
        <v>5577</v>
      </c>
      <c r="B5580" t="s">
        <v>3763</v>
      </c>
      <c r="C5580" t="s">
        <v>3764</v>
      </c>
      <c r="D5580" t="s">
        <v>3765</v>
      </c>
      <c r="E5580" t="s">
        <v>12</v>
      </c>
      <c r="F5580" t="s">
        <v>3766</v>
      </c>
      <c r="G5580" s="1">
        <v>44347</v>
      </c>
      <c r="H5580" s="1">
        <v>44350</v>
      </c>
      <c r="I5580" s="1">
        <v>44714</v>
      </c>
      <c r="J5580" s="966" t="s">
        <v>11930</v>
      </c>
      <c r="K5580" t="s">
        <v>11932</v>
      </c>
      <c r="L5580" t="s">
        <v>11931</v>
      </c>
      <c r="M5580" t="s">
        <v>11930</v>
      </c>
      <c r="N5580" t="s">
        <v>11931</v>
      </c>
    </row>
    <row r="5581" spans="1:14" x14ac:dyDescent="0.25">
      <c r="A5581" s="3">
        <v>5578</v>
      </c>
      <c r="B5581" t="s">
        <v>3336</v>
      </c>
      <c r="C5581" t="s">
        <v>3337</v>
      </c>
      <c r="D5581" t="s">
        <v>3338</v>
      </c>
      <c r="E5581" t="s">
        <v>12</v>
      </c>
      <c r="F5581" t="s">
        <v>3660</v>
      </c>
      <c r="G5581" s="1">
        <v>44294</v>
      </c>
      <c r="H5581" s="1">
        <v>44348</v>
      </c>
      <c r="I5581" s="1">
        <v>46173</v>
      </c>
      <c r="J5581" s="966" t="s">
        <v>22728</v>
      </c>
      <c r="K5581" t="s">
        <v>22729</v>
      </c>
      <c r="L5581" t="s">
        <v>22730</v>
      </c>
      <c r="M5581" t="s">
        <v>22728</v>
      </c>
      <c r="N5581" t="s">
        <v>22730</v>
      </c>
    </row>
    <row r="5582" spans="1:14" x14ac:dyDescent="0.25">
      <c r="A5582" s="3">
        <v>5579</v>
      </c>
      <c r="B5582" t="s">
        <v>3336</v>
      </c>
      <c r="C5582" t="s">
        <v>3337</v>
      </c>
      <c r="D5582" t="s">
        <v>3338</v>
      </c>
      <c r="E5582" t="s">
        <v>12</v>
      </c>
      <c r="F5582" t="s">
        <v>3660</v>
      </c>
      <c r="G5582" s="1">
        <v>44294</v>
      </c>
      <c r="H5582" s="1">
        <v>44348</v>
      </c>
      <c r="I5582" s="1">
        <v>46173</v>
      </c>
      <c r="J5582" s="966" t="s">
        <v>22731</v>
      </c>
      <c r="K5582" t="s">
        <v>22732</v>
      </c>
      <c r="L5582" t="s">
        <v>22733</v>
      </c>
      <c r="M5582" t="s">
        <v>22731</v>
      </c>
      <c r="N5582" t="s">
        <v>22733</v>
      </c>
    </row>
    <row r="5583" spans="1:14" x14ac:dyDescent="0.25">
      <c r="A5583" s="3">
        <v>5580</v>
      </c>
      <c r="B5583" t="s">
        <v>3336</v>
      </c>
      <c r="C5583" t="s">
        <v>3337</v>
      </c>
      <c r="D5583" t="s">
        <v>3338</v>
      </c>
      <c r="E5583" t="s">
        <v>12</v>
      </c>
      <c r="F5583" t="s">
        <v>3660</v>
      </c>
      <c r="G5583" s="1">
        <v>44294</v>
      </c>
      <c r="H5583" s="1">
        <v>44348</v>
      </c>
      <c r="I5583" s="1">
        <v>46173</v>
      </c>
      <c r="J5583" s="966" t="s">
        <v>22734</v>
      </c>
      <c r="K5583" t="s">
        <v>22735</v>
      </c>
      <c r="L5583" t="s">
        <v>22736</v>
      </c>
      <c r="M5583" t="s">
        <v>22734</v>
      </c>
      <c r="N5583" t="s">
        <v>22736</v>
      </c>
    </row>
    <row r="5584" spans="1:14" x14ac:dyDescent="0.25">
      <c r="A5584" s="3">
        <v>5581</v>
      </c>
      <c r="B5584" t="s">
        <v>3336</v>
      </c>
      <c r="C5584" t="s">
        <v>3337</v>
      </c>
      <c r="D5584" t="s">
        <v>3338</v>
      </c>
      <c r="E5584" t="s">
        <v>12</v>
      </c>
      <c r="F5584" t="s">
        <v>3660</v>
      </c>
      <c r="G5584" s="1">
        <v>44294</v>
      </c>
      <c r="H5584" s="1">
        <v>44348</v>
      </c>
      <c r="I5584" s="1">
        <v>46173</v>
      </c>
      <c r="J5584" s="966" t="s">
        <v>22737</v>
      </c>
      <c r="K5584" t="s">
        <v>22738</v>
      </c>
      <c r="L5584" t="s">
        <v>22739</v>
      </c>
      <c r="M5584" t="s">
        <v>22737</v>
      </c>
      <c r="N5584" t="s">
        <v>22739</v>
      </c>
    </row>
    <row r="5585" spans="1:14" x14ac:dyDescent="0.25">
      <c r="A5585" s="3">
        <v>5582</v>
      </c>
      <c r="B5585" t="s">
        <v>3336</v>
      </c>
      <c r="C5585" t="s">
        <v>3337</v>
      </c>
      <c r="D5585" t="s">
        <v>3338</v>
      </c>
      <c r="E5585" t="s">
        <v>12</v>
      </c>
      <c r="F5585" t="s">
        <v>3660</v>
      </c>
      <c r="G5585" s="1">
        <v>44294</v>
      </c>
      <c r="H5585" s="1">
        <v>44348</v>
      </c>
      <c r="I5585" s="1">
        <v>46173</v>
      </c>
      <c r="J5585" s="966" t="s">
        <v>22740</v>
      </c>
      <c r="K5585" t="s">
        <v>22741</v>
      </c>
      <c r="L5585" t="s">
        <v>22742</v>
      </c>
      <c r="M5585" t="s">
        <v>22740</v>
      </c>
      <c r="N5585" t="s">
        <v>22742</v>
      </c>
    </row>
    <row r="5586" spans="1:14" x14ac:dyDescent="0.25">
      <c r="A5586" s="3">
        <v>5583</v>
      </c>
      <c r="B5586" t="s">
        <v>3336</v>
      </c>
      <c r="C5586" t="s">
        <v>3337</v>
      </c>
      <c r="D5586" t="s">
        <v>3338</v>
      </c>
      <c r="E5586" t="s">
        <v>12</v>
      </c>
      <c r="F5586" t="s">
        <v>3660</v>
      </c>
      <c r="G5586" s="1">
        <v>44294</v>
      </c>
      <c r="H5586" s="1">
        <v>44348</v>
      </c>
      <c r="I5586" s="1">
        <v>46173</v>
      </c>
      <c r="J5586" s="966" t="s">
        <v>22743</v>
      </c>
      <c r="K5586" t="s">
        <v>22744</v>
      </c>
      <c r="L5586" t="s">
        <v>22745</v>
      </c>
      <c r="M5586" t="s">
        <v>22743</v>
      </c>
      <c r="N5586" t="s">
        <v>22745</v>
      </c>
    </row>
    <row r="5587" spans="1:14" x14ac:dyDescent="0.25">
      <c r="A5587" s="3">
        <v>5584</v>
      </c>
      <c r="B5587" t="s">
        <v>3588</v>
      </c>
      <c r="C5587" t="s">
        <v>3589</v>
      </c>
      <c r="D5587" t="s">
        <v>3590</v>
      </c>
      <c r="E5587" t="s">
        <v>12</v>
      </c>
      <c r="F5587" t="s">
        <v>3596</v>
      </c>
      <c r="G5587" s="1">
        <v>44319</v>
      </c>
      <c r="H5587" s="1">
        <v>44351</v>
      </c>
      <c r="I5587" s="1">
        <v>45446</v>
      </c>
      <c r="J5587" s="966" t="s">
        <v>9409</v>
      </c>
      <c r="K5587" t="s">
        <v>9411</v>
      </c>
      <c r="L5587" t="s">
        <v>9410</v>
      </c>
      <c r="M5587" t="s">
        <v>9409</v>
      </c>
      <c r="N5587" t="s">
        <v>9410</v>
      </c>
    </row>
    <row r="5588" spans="1:14" x14ac:dyDescent="0.25">
      <c r="A5588" s="3">
        <v>5585</v>
      </c>
      <c r="B5588" t="s">
        <v>3588</v>
      </c>
      <c r="C5588" t="s">
        <v>3589</v>
      </c>
      <c r="D5588" t="s">
        <v>3590</v>
      </c>
      <c r="E5588" t="s">
        <v>12</v>
      </c>
      <c r="F5588" t="s">
        <v>3596</v>
      </c>
      <c r="G5588" s="1">
        <v>44319</v>
      </c>
      <c r="H5588" s="1">
        <v>44351</v>
      </c>
      <c r="I5588" s="1">
        <v>45446</v>
      </c>
      <c r="J5588" s="966" t="s">
        <v>9413</v>
      </c>
      <c r="K5588" t="s">
        <v>9415</v>
      </c>
      <c r="L5588" t="s">
        <v>9414</v>
      </c>
      <c r="M5588" t="s">
        <v>9413</v>
      </c>
      <c r="N5588" t="s">
        <v>9414</v>
      </c>
    </row>
    <row r="5589" spans="1:14" x14ac:dyDescent="0.25">
      <c r="A5589" s="3">
        <v>5586</v>
      </c>
      <c r="B5589" t="s">
        <v>3588</v>
      </c>
      <c r="C5589" t="s">
        <v>3589</v>
      </c>
      <c r="D5589" t="s">
        <v>3590</v>
      </c>
      <c r="E5589" t="s">
        <v>12</v>
      </c>
      <c r="F5589" t="s">
        <v>3596</v>
      </c>
      <c r="G5589" s="1">
        <v>44319</v>
      </c>
      <c r="H5589" s="1">
        <v>44351</v>
      </c>
      <c r="I5589" s="1">
        <v>45446</v>
      </c>
      <c r="J5589" s="966" t="s">
        <v>9416</v>
      </c>
      <c r="K5589" t="s">
        <v>9418</v>
      </c>
      <c r="L5589" t="s">
        <v>9417</v>
      </c>
      <c r="M5589" t="s">
        <v>9416</v>
      </c>
      <c r="N5589" t="s">
        <v>9417</v>
      </c>
    </row>
    <row r="5590" spans="1:14" x14ac:dyDescent="0.25">
      <c r="A5590" s="3">
        <v>5587</v>
      </c>
      <c r="B5590" t="s">
        <v>3588</v>
      </c>
      <c r="C5590" t="s">
        <v>3589</v>
      </c>
      <c r="D5590" t="s">
        <v>3590</v>
      </c>
      <c r="E5590" t="s">
        <v>12</v>
      </c>
      <c r="F5590" t="s">
        <v>3596</v>
      </c>
      <c r="G5590" s="1">
        <v>44319</v>
      </c>
      <c r="H5590" s="1">
        <v>44351</v>
      </c>
      <c r="I5590" s="1">
        <v>45446</v>
      </c>
      <c r="J5590" s="966" t="s">
        <v>9419</v>
      </c>
      <c r="K5590" t="s">
        <v>9421</v>
      </c>
      <c r="L5590" t="s">
        <v>9420</v>
      </c>
      <c r="M5590" t="s">
        <v>9419</v>
      </c>
      <c r="N5590" t="s">
        <v>9420</v>
      </c>
    </row>
    <row r="5591" spans="1:14" x14ac:dyDescent="0.25">
      <c r="A5591" s="3">
        <v>5588</v>
      </c>
      <c r="B5591" t="s">
        <v>3620</v>
      </c>
      <c r="C5591" t="s">
        <v>3621</v>
      </c>
      <c r="D5591" t="s">
        <v>3622</v>
      </c>
      <c r="E5591" t="s">
        <v>12</v>
      </c>
      <c r="F5591" t="s">
        <v>3623</v>
      </c>
      <c r="G5591" s="1">
        <v>44326</v>
      </c>
      <c r="H5591" s="1">
        <v>44343</v>
      </c>
      <c r="I5591" s="1">
        <v>45072</v>
      </c>
      <c r="J5591" s="966" t="s">
        <v>12674</v>
      </c>
      <c r="K5591" t="s">
        <v>12676</v>
      </c>
      <c r="L5591" t="s">
        <v>12675</v>
      </c>
      <c r="M5591" t="s">
        <v>12674</v>
      </c>
      <c r="N5591" t="s">
        <v>12675</v>
      </c>
    </row>
    <row r="5592" spans="1:14" x14ac:dyDescent="0.25">
      <c r="A5592" s="3">
        <v>5589</v>
      </c>
      <c r="B5592" t="s">
        <v>3620</v>
      </c>
      <c r="C5592" t="s">
        <v>3621</v>
      </c>
      <c r="D5592" t="s">
        <v>3622</v>
      </c>
      <c r="E5592" t="s">
        <v>12</v>
      </c>
      <c r="F5592" t="s">
        <v>3623</v>
      </c>
      <c r="G5592" s="1">
        <v>44326</v>
      </c>
      <c r="H5592" s="1">
        <v>44343</v>
      </c>
      <c r="I5592" s="1">
        <v>45072</v>
      </c>
      <c r="J5592" s="966" t="s">
        <v>12674</v>
      </c>
      <c r="K5592" t="s">
        <v>12676</v>
      </c>
      <c r="L5592" t="s">
        <v>12675</v>
      </c>
      <c r="M5592" t="s">
        <v>12674</v>
      </c>
      <c r="N5592" t="s">
        <v>12675</v>
      </c>
    </row>
    <row r="5593" spans="1:14" x14ac:dyDescent="0.25">
      <c r="A5593" s="3">
        <v>5590</v>
      </c>
      <c r="B5593" t="s">
        <v>3615</v>
      </c>
      <c r="C5593" t="s">
        <v>3616</v>
      </c>
      <c r="D5593" t="s">
        <v>3617</v>
      </c>
      <c r="E5593" t="s">
        <v>12</v>
      </c>
      <c r="F5593" t="s">
        <v>3619</v>
      </c>
      <c r="G5593" s="1">
        <v>44326</v>
      </c>
      <c r="H5593" s="1">
        <v>44341</v>
      </c>
      <c r="I5593" s="1">
        <v>45070</v>
      </c>
      <c r="J5593" s="966" t="s">
        <v>12670</v>
      </c>
      <c r="K5593" t="s">
        <v>12672</v>
      </c>
      <c r="L5593" t="s">
        <v>12671</v>
      </c>
      <c r="M5593" t="s">
        <v>12670</v>
      </c>
      <c r="N5593" t="s">
        <v>12671</v>
      </c>
    </row>
    <row r="5594" spans="1:14" x14ac:dyDescent="0.25">
      <c r="A5594" s="3">
        <v>5591</v>
      </c>
      <c r="B5594" t="s">
        <v>3615</v>
      </c>
      <c r="C5594" t="s">
        <v>3616</v>
      </c>
      <c r="D5594" t="s">
        <v>3617</v>
      </c>
      <c r="E5594" t="s">
        <v>12</v>
      </c>
      <c r="F5594" t="s">
        <v>3619</v>
      </c>
      <c r="G5594" s="1">
        <v>44326</v>
      </c>
      <c r="H5594" s="1">
        <v>44341</v>
      </c>
      <c r="I5594" s="1">
        <v>45070</v>
      </c>
      <c r="J5594" s="966" t="s">
        <v>12670</v>
      </c>
      <c r="K5594" t="s">
        <v>12672</v>
      </c>
      <c r="L5594" t="s">
        <v>12671</v>
      </c>
      <c r="M5594" t="s">
        <v>12670</v>
      </c>
      <c r="N5594" t="s">
        <v>12671</v>
      </c>
    </row>
    <row r="5595" spans="1:14" x14ac:dyDescent="0.25">
      <c r="A5595" s="3">
        <v>5592</v>
      </c>
      <c r="B5595" t="s">
        <v>3615</v>
      </c>
      <c r="C5595" t="s">
        <v>3616</v>
      </c>
      <c r="D5595" t="s">
        <v>3617</v>
      </c>
      <c r="E5595" t="s">
        <v>12</v>
      </c>
      <c r="F5595" t="s">
        <v>3618</v>
      </c>
      <c r="G5595" s="1">
        <v>44319</v>
      </c>
      <c r="H5595" s="1">
        <v>44320</v>
      </c>
      <c r="I5595" s="1">
        <v>45049</v>
      </c>
      <c r="J5595" s="966" t="s">
        <v>12667</v>
      </c>
      <c r="K5595" t="s">
        <v>12669</v>
      </c>
      <c r="L5595" t="s">
        <v>12668</v>
      </c>
      <c r="M5595" t="s">
        <v>12667</v>
      </c>
      <c r="N5595" t="s">
        <v>12668</v>
      </c>
    </row>
    <row r="5596" spans="1:14" x14ac:dyDescent="0.25">
      <c r="A5596" s="3">
        <v>5593</v>
      </c>
      <c r="B5596" t="s">
        <v>3615</v>
      </c>
      <c r="C5596" t="s">
        <v>3616</v>
      </c>
      <c r="D5596" t="s">
        <v>3617</v>
      </c>
      <c r="E5596" t="s">
        <v>12</v>
      </c>
      <c r="F5596" t="s">
        <v>3618</v>
      </c>
      <c r="G5596" s="1">
        <v>44319</v>
      </c>
      <c r="H5596" s="1">
        <v>44320</v>
      </c>
      <c r="I5596" s="1">
        <v>45049</v>
      </c>
      <c r="J5596" s="966" t="s">
        <v>12667</v>
      </c>
      <c r="K5596" t="s">
        <v>12669</v>
      </c>
      <c r="L5596" t="s">
        <v>12668</v>
      </c>
      <c r="M5596" t="s">
        <v>12667</v>
      </c>
      <c r="N5596" t="s">
        <v>12668</v>
      </c>
    </row>
    <row r="5597" spans="1:14" x14ac:dyDescent="0.25">
      <c r="A5597" s="3">
        <v>5594</v>
      </c>
      <c r="B5597" t="s">
        <v>3686</v>
      </c>
      <c r="C5597" t="s">
        <v>3687</v>
      </c>
      <c r="D5597" t="s">
        <v>3688</v>
      </c>
      <c r="E5597" t="s">
        <v>12</v>
      </c>
      <c r="F5597" t="s">
        <v>3689</v>
      </c>
      <c r="G5597" s="1">
        <v>44333</v>
      </c>
      <c r="H5597" s="1">
        <v>44334</v>
      </c>
      <c r="I5597" s="1">
        <v>45063</v>
      </c>
      <c r="J5597" s="966" t="s">
        <v>15289</v>
      </c>
      <c r="K5597" t="s">
        <v>15290</v>
      </c>
      <c r="L5597" t="s">
        <v>15291</v>
      </c>
      <c r="M5597" t="s">
        <v>15289</v>
      </c>
      <c r="N5597" t="s">
        <v>15291</v>
      </c>
    </row>
    <row r="5598" spans="1:14" x14ac:dyDescent="0.25">
      <c r="A5598" s="3">
        <v>5595</v>
      </c>
      <c r="B5598" t="s">
        <v>3686</v>
      </c>
      <c r="C5598" t="s">
        <v>3687</v>
      </c>
      <c r="D5598" t="s">
        <v>3688</v>
      </c>
      <c r="E5598" t="s">
        <v>12</v>
      </c>
      <c r="F5598" t="s">
        <v>3689</v>
      </c>
      <c r="G5598" s="1">
        <v>44333</v>
      </c>
      <c r="H5598" s="1">
        <v>44334</v>
      </c>
      <c r="I5598" s="1">
        <v>45063</v>
      </c>
      <c r="J5598" s="966" t="s">
        <v>15289</v>
      </c>
      <c r="K5598" t="s">
        <v>15290</v>
      </c>
      <c r="L5598" t="s">
        <v>15291</v>
      </c>
      <c r="M5598" t="s">
        <v>15289</v>
      </c>
      <c r="N5598" t="s">
        <v>15291</v>
      </c>
    </row>
    <row r="5599" spans="1:14" x14ac:dyDescent="0.25">
      <c r="A5599" s="3">
        <v>5596</v>
      </c>
      <c r="B5599" t="s">
        <v>3686</v>
      </c>
      <c r="C5599" t="s">
        <v>3687</v>
      </c>
      <c r="D5599" t="s">
        <v>3688</v>
      </c>
      <c r="E5599" t="s">
        <v>12</v>
      </c>
      <c r="F5599" t="s">
        <v>3689</v>
      </c>
      <c r="G5599" s="1">
        <v>44333</v>
      </c>
      <c r="H5599" s="1">
        <v>44334</v>
      </c>
      <c r="I5599" s="1">
        <v>45063</v>
      </c>
      <c r="J5599" s="966" t="s">
        <v>15301</v>
      </c>
      <c r="K5599" t="s">
        <v>15302</v>
      </c>
      <c r="L5599" t="s">
        <v>15303</v>
      </c>
      <c r="M5599" t="s">
        <v>15301</v>
      </c>
      <c r="N5599" t="s">
        <v>15303</v>
      </c>
    </row>
    <row r="5600" spans="1:14" x14ac:dyDescent="0.25">
      <c r="A5600" s="3">
        <v>5597</v>
      </c>
      <c r="B5600" t="s">
        <v>3686</v>
      </c>
      <c r="C5600" t="s">
        <v>3687</v>
      </c>
      <c r="D5600" t="s">
        <v>3688</v>
      </c>
      <c r="E5600" t="s">
        <v>12</v>
      </c>
      <c r="F5600" t="s">
        <v>3689</v>
      </c>
      <c r="G5600" s="1">
        <v>44333</v>
      </c>
      <c r="H5600" s="1">
        <v>44334</v>
      </c>
      <c r="I5600" s="1">
        <v>45063</v>
      </c>
      <c r="J5600" s="966" t="s">
        <v>15301</v>
      </c>
      <c r="K5600" t="s">
        <v>15302</v>
      </c>
      <c r="L5600" t="s">
        <v>15303</v>
      </c>
      <c r="M5600" t="s">
        <v>15301</v>
      </c>
      <c r="N5600" t="s">
        <v>15303</v>
      </c>
    </row>
    <row r="5601" spans="1:14" x14ac:dyDescent="0.25">
      <c r="A5601" s="3">
        <v>5598</v>
      </c>
      <c r="B5601" t="s">
        <v>3686</v>
      </c>
      <c r="C5601" t="s">
        <v>3687</v>
      </c>
      <c r="D5601" t="s">
        <v>3688</v>
      </c>
      <c r="E5601" t="s">
        <v>12</v>
      </c>
      <c r="F5601" t="s">
        <v>3689</v>
      </c>
      <c r="G5601" s="1">
        <v>44333</v>
      </c>
      <c r="H5601" s="1">
        <v>44334</v>
      </c>
      <c r="I5601" s="1">
        <v>45063</v>
      </c>
      <c r="J5601" s="966" t="s">
        <v>15283</v>
      </c>
      <c r="K5601" t="s">
        <v>15284</v>
      </c>
      <c r="L5601" t="s">
        <v>15285</v>
      </c>
      <c r="M5601" t="s">
        <v>15283</v>
      </c>
      <c r="N5601" t="s">
        <v>15285</v>
      </c>
    </row>
    <row r="5602" spans="1:14" x14ac:dyDescent="0.25">
      <c r="A5602" s="3">
        <v>5599</v>
      </c>
      <c r="B5602" t="s">
        <v>3686</v>
      </c>
      <c r="C5602" t="s">
        <v>3687</v>
      </c>
      <c r="D5602" t="s">
        <v>3688</v>
      </c>
      <c r="E5602" t="s">
        <v>12</v>
      </c>
      <c r="F5602" t="s">
        <v>3689</v>
      </c>
      <c r="G5602" s="1">
        <v>44333</v>
      </c>
      <c r="H5602" s="1">
        <v>44334</v>
      </c>
      <c r="I5602" s="1">
        <v>45063</v>
      </c>
      <c r="J5602" s="966" t="s">
        <v>15283</v>
      </c>
      <c r="K5602" t="s">
        <v>15284</v>
      </c>
      <c r="L5602" t="s">
        <v>15285</v>
      </c>
      <c r="M5602" t="s">
        <v>15283</v>
      </c>
      <c r="N5602" t="s">
        <v>15285</v>
      </c>
    </row>
    <row r="5603" spans="1:14" x14ac:dyDescent="0.25">
      <c r="A5603" s="3">
        <v>5600</v>
      </c>
      <c r="B5603" t="s">
        <v>3686</v>
      </c>
      <c r="C5603" t="s">
        <v>3687</v>
      </c>
      <c r="D5603" t="s">
        <v>3688</v>
      </c>
      <c r="E5603" t="s">
        <v>12</v>
      </c>
      <c r="F5603" t="s">
        <v>3689</v>
      </c>
      <c r="G5603" s="1">
        <v>44333</v>
      </c>
      <c r="H5603" s="1">
        <v>44334</v>
      </c>
      <c r="I5603" s="1">
        <v>45063</v>
      </c>
      <c r="J5603" s="966" t="s">
        <v>15304</v>
      </c>
      <c r="K5603" t="s">
        <v>15305</v>
      </c>
      <c r="L5603" t="s">
        <v>15306</v>
      </c>
      <c r="M5603" t="s">
        <v>15304</v>
      </c>
      <c r="N5603" t="s">
        <v>15306</v>
      </c>
    </row>
    <row r="5604" spans="1:14" x14ac:dyDescent="0.25">
      <c r="A5604" s="3">
        <v>5601</v>
      </c>
      <c r="B5604" t="s">
        <v>3686</v>
      </c>
      <c r="C5604" t="s">
        <v>3687</v>
      </c>
      <c r="D5604" t="s">
        <v>3688</v>
      </c>
      <c r="E5604" t="s">
        <v>12</v>
      </c>
      <c r="F5604" t="s">
        <v>3689</v>
      </c>
      <c r="G5604" s="1">
        <v>44333</v>
      </c>
      <c r="H5604" s="1">
        <v>44334</v>
      </c>
      <c r="I5604" s="1">
        <v>45063</v>
      </c>
      <c r="J5604" s="966" t="s">
        <v>15304</v>
      </c>
      <c r="K5604" t="s">
        <v>15305</v>
      </c>
      <c r="L5604" t="s">
        <v>15306</v>
      </c>
      <c r="M5604" t="s">
        <v>15304</v>
      </c>
      <c r="N5604" t="s">
        <v>15306</v>
      </c>
    </row>
    <row r="5605" spans="1:14" x14ac:dyDescent="0.25">
      <c r="A5605" s="3">
        <v>5602</v>
      </c>
      <c r="B5605" t="s">
        <v>3686</v>
      </c>
      <c r="C5605" t="s">
        <v>3687</v>
      </c>
      <c r="D5605" t="s">
        <v>3688</v>
      </c>
      <c r="E5605" t="s">
        <v>12</v>
      </c>
      <c r="F5605" t="s">
        <v>3689</v>
      </c>
      <c r="G5605" s="1">
        <v>44333</v>
      </c>
      <c r="H5605" s="1">
        <v>44334</v>
      </c>
      <c r="I5605" s="1">
        <v>45063</v>
      </c>
      <c r="J5605" s="966" t="s">
        <v>15280</v>
      </c>
      <c r="K5605" t="s">
        <v>15281</v>
      </c>
      <c r="L5605" t="s">
        <v>15282</v>
      </c>
      <c r="M5605" t="s">
        <v>15280</v>
      </c>
      <c r="N5605" t="s">
        <v>15282</v>
      </c>
    </row>
    <row r="5606" spans="1:14" x14ac:dyDescent="0.25">
      <c r="A5606" s="3">
        <v>5603</v>
      </c>
      <c r="B5606" t="s">
        <v>3686</v>
      </c>
      <c r="C5606" t="s">
        <v>3687</v>
      </c>
      <c r="D5606" t="s">
        <v>3688</v>
      </c>
      <c r="E5606" t="s">
        <v>12</v>
      </c>
      <c r="F5606" t="s">
        <v>3689</v>
      </c>
      <c r="G5606" s="1">
        <v>44333</v>
      </c>
      <c r="H5606" s="1">
        <v>44334</v>
      </c>
      <c r="I5606" s="1">
        <v>45063</v>
      </c>
      <c r="J5606" s="966" t="s">
        <v>15280</v>
      </c>
      <c r="K5606" t="s">
        <v>15281</v>
      </c>
      <c r="L5606" t="s">
        <v>15282</v>
      </c>
      <c r="M5606" t="s">
        <v>15280</v>
      </c>
      <c r="N5606" t="s">
        <v>15282</v>
      </c>
    </row>
    <row r="5607" spans="1:14" x14ac:dyDescent="0.25">
      <c r="A5607" s="3">
        <v>5604</v>
      </c>
      <c r="B5607" t="s">
        <v>3686</v>
      </c>
      <c r="C5607" t="s">
        <v>3687</v>
      </c>
      <c r="D5607" t="s">
        <v>3688</v>
      </c>
      <c r="E5607" t="s">
        <v>12</v>
      </c>
      <c r="F5607" t="s">
        <v>3689</v>
      </c>
      <c r="G5607" s="1">
        <v>44333</v>
      </c>
      <c r="H5607" s="1">
        <v>44334</v>
      </c>
      <c r="I5607" s="1">
        <v>45063</v>
      </c>
      <c r="J5607" s="966" t="s">
        <v>15295</v>
      </c>
      <c r="K5607" t="s">
        <v>15296</v>
      </c>
      <c r="L5607" t="s">
        <v>15297</v>
      </c>
      <c r="M5607" t="s">
        <v>15295</v>
      </c>
      <c r="N5607" t="s">
        <v>15297</v>
      </c>
    </row>
    <row r="5608" spans="1:14" x14ac:dyDescent="0.25">
      <c r="A5608" s="3">
        <v>5605</v>
      </c>
      <c r="B5608" t="s">
        <v>3686</v>
      </c>
      <c r="C5608" t="s">
        <v>3687</v>
      </c>
      <c r="D5608" t="s">
        <v>3688</v>
      </c>
      <c r="E5608" t="s">
        <v>12</v>
      </c>
      <c r="F5608" t="s">
        <v>3689</v>
      </c>
      <c r="G5608" s="1">
        <v>44333</v>
      </c>
      <c r="H5608" s="1">
        <v>44334</v>
      </c>
      <c r="I5608" s="1">
        <v>45063</v>
      </c>
      <c r="J5608" s="966" t="s">
        <v>15295</v>
      </c>
      <c r="K5608" t="s">
        <v>15296</v>
      </c>
      <c r="L5608" t="s">
        <v>15297</v>
      </c>
      <c r="M5608" t="s">
        <v>15295</v>
      </c>
      <c r="N5608" t="s">
        <v>15297</v>
      </c>
    </row>
    <row r="5609" spans="1:14" x14ac:dyDescent="0.25">
      <c r="A5609" s="3">
        <v>5606</v>
      </c>
      <c r="B5609" t="s">
        <v>3686</v>
      </c>
      <c r="C5609" t="s">
        <v>3687</v>
      </c>
      <c r="D5609" t="s">
        <v>3688</v>
      </c>
      <c r="E5609" t="s">
        <v>12</v>
      </c>
      <c r="F5609" t="s">
        <v>3689</v>
      </c>
      <c r="G5609" s="1">
        <v>44333</v>
      </c>
      <c r="H5609" s="1">
        <v>44334</v>
      </c>
      <c r="I5609" s="1">
        <v>45063</v>
      </c>
      <c r="J5609" s="966" t="s">
        <v>15292</v>
      </c>
      <c r="K5609" t="s">
        <v>15293</v>
      </c>
      <c r="L5609" t="s">
        <v>15294</v>
      </c>
      <c r="M5609" t="s">
        <v>15292</v>
      </c>
      <c r="N5609" t="s">
        <v>15294</v>
      </c>
    </row>
    <row r="5610" spans="1:14" x14ac:dyDescent="0.25">
      <c r="A5610" s="3">
        <v>5607</v>
      </c>
      <c r="B5610" t="s">
        <v>3686</v>
      </c>
      <c r="C5610" t="s">
        <v>3687</v>
      </c>
      <c r="D5610" t="s">
        <v>3688</v>
      </c>
      <c r="E5610" t="s">
        <v>12</v>
      </c>
      <c r="F5610" t="s">
        <v>3689</v>
      </c>
      <c r="G5610" s="1">
        <v>44333</v>
      </c>
      <c r="H5610" s="1">
        <v>44334</v>
      </c>
      <c r="I5610" s="1">
        <v>45063</v>
      </c>
      <c r="J5610" s="966" t="s">
        <v>15292</v>
      </c>
      <c r="K5610" t="s">
        <v>15293</v>
      </c>
      <c r="L5610" t="s">
        <v>15294</v>
      </c>
      <c r="M5610" t="s">
        <v>15292</v>
      </c>
      <c r="N5610" t="s">
        <v>15294</v>
      </c>
    </row>
    <row r="5611" spans="1:14" x14ac:dyDescent="0.25">
      <c r="A5611" s="3">
        <v>5608</v>
      </c>
      <c r="B5611" t="s">
        <v>3686</v>
      </c>
      <c r="C5611" t="s">
        <v>3687</v>
      </c>
      <c r="D5611" t="s">
        <v>3688</v>
      </c>
      <c r="E5611" t="s">
        <v>12</v>
      </c>
      <c r="F5611" t="s">
        <v>3689</v>
      </c>
      <c r="G5611" s="1">
        <v>44333</v>
      </c>
      <c r="H5611" s="1">
        <v>44334</v>
      </c>
      <c r="I5611" s="1">
        <v>45063</v>
      </c>
      <c r="J5611" s="966" t="s">
        <v>15286</v>
      </c>
      <c r="K5611" t="s">
        <v>15287</v>
      </c>
      <c r="L5611" t="s">
        <v>15288</v>
      </c>
      <c r="M5611" t="s">
        <v>15286</v>
      </c>
      <c r="N5611" t="s">
        <v>15288</v>
      </c>
    </row>
    <row r="5612" spans="1:14" x14ac:dyDescent="0.25">
      <c r="A5612" s="3">
        <v>5609</v>
      </c>
      <c r="B5612" t="s">
        <v>3686</v>
      </c>
      <c r="C5612" t="s">
        <v>3687</v>
      </c>
      <c r="D5612" t="s">
        <v>3688</v>
      </c>
      <c r="E5612" t="s">
        <v>12</v>
      </c>
      <c r="F5612" t="s">
        <v>3689</v>
      </c>
      <c r="G5612" s="1">
        <v>44333</v>
      </c>
      <c r="H5612" s="1">
        <v>44334</v>
      </c>
      <c r="I5612" s="1">
        <v>45063</v>
      </c>
      <c r="J5612" s="966" t="s">
        <v>15286</v>
      </c>
      <c r="K5612" t="s">
        <v>15287</v>
      </c>
      <c r="L5612" t="s">
        <v>15288</v>
      </c>
      <c r="M5612" t="s">
        <v>15286</v>
      </c>
      <c r="N5612" t="s">
        <v>15288</v>
      </c>
    </row>
    <row r="5613" spans="1:14" x14ac:dyDescent="0.25">
      <c r="A5613" s="3">
        <v>5610</v>
      </c>
      <c r="B5613" t="s">
        <v>3686</v>
      </c>
      <c r="C5613" t="s">
        <v>3687</v>
      </c>
      <c r="D5613" t="s">
        <v>3688</v>
      </c>
      <c r="E5613" t="s">
        <v>12</v>
      </c>
      <c r="F5613" t="s">
        <v>3689</v>
      </c>
      <c r="G5613" s="1">
        <v>44333</v>
      </c>
      <c r="H5613" s="1">
        <v>44334</v>
      </c>
      <c r="I5613" s="1">
        <v>45063</v>
      </c>
      <c r="J5613" s="966" t="s">
        <v>15298</v>
      </c>
      <c r="K5613" t="s">
        <v>15299</v>
      </c>
      <c r="L5613" t="s">
        <v>15300</v>
      </c>
      <c r="M5613" t="s">
        <v>15298</v>
      </c>
      <c r="N5613" t="s">
        <v>15300</v>
      </c>
    </row>
    <row r="5614" spans="1:14" x14ac:dyDescent="0.25">
      <c r="A5614" s="3">
        <v>5611</v>
      </c>
      <c r="B5614" t="s">
        <v>3686</v>
      </c>
      <c r="C5614" t="s">
        <v>3687</v>
      </c>
      <c r="D5614" t="s">
        <v>3688</v>
      </c>
      <c r="E5614" t="s">
        <v>12</v>
      </c>
      <c r="F5614" t="s">
        <v>3689</v>
      </c>
      <c r="G5614" s="1">
        <v>44333</v>
      </c>
      <c r="H5614" s="1">
        <v>44334</v>
      </c>
      <c r="I5614" s="1">
        <v>45063</v>
      </c>
      <c r="J5614" s="966" t="s">
        <v>15298</v>
      </c>
      <c r="K5614" t="s">
        <v>15299</v>
      </c>
      <c r="L5614" t="s">
        <v>15300</v>
      </c>
      <c r="M5614" t="s">
        <v>15298</v>
      </c>
      <c r="N5614" t="s">
        <v>15300</v>
      </c>
    </row>
    <row r="5615" spans="1:14" x14ac:dyDescent="0.25">
      <c r="A5615" s="3">
        <v>5612</v>
      </c>
      <c r="B5615" t="s">
        <v>3823</v>
      </c>
      <c r="C5615" t="s">
        <v>3824</v>
      </c>
      <c r="D5615" t="s">
        <v>3825</v>
      </c>
      <c r="E5615" t="s">
        <v>12</v>
      </c>
      <c r="F5615" t="s">
        <v>3826</v>
      </c>
      <c r="G5615" s="1">
        <v>44355</v>
      </c>
      <c r="H5615" s="1">
        <v>44359</v>
      </c>
      <c r="I5615" s="1">
        <v>45819</v>
      </c>
      <c r="J5615" s="966" t="s">
        <v>22746</v>
      </c>
      <c r="K5615" t="s">
        <v>22747</v>
      </c>
      <c r="L5615" t="s">
        <v>22748</v>
      </c>
      <c r="M5615" t="s">
        <v>22746</v>
      </c>
      <c r="N5615" t="s">
        <v>22748</v>
      </c>
    </row>
    <row r="5616" spans="1:14" x14ac:dyDescent="0.25">
      <c r="A5616" s="3">
        <v>5613</v>
      </c>
      <c r="B5616" t="s">
        <v>3815</v>
      </c>
      <c r="C5616" t="s">
        <v>3816</v>
      </c>
      <c r="D5616" t="s">
        <v>3817</v>
      </c>
      <c r="E5616" t="s">
        <v>12</v>
      </c>
      <c r="F5616" t="s">
        <v>3818</v>
      </c>
      <c r="G5616" s="1">
        <v>44355</v>
      </c>
      <c r="H5616" s="1">
        <v>44359</v>
      </c>
      <c r="I5616" s="1">
        <v>45819</v>
      </c>
      <c r="J5616" s="966" t="s">
        <v>22749</v>
      </c>
      <c r="K5616" t="s">
        <v>22750</v>
      </c>
      <c r="L5616" t="s">
        <v>22751</v>
      </c>
      <c r="M5616" t="s">
        <v>22749</v>
      </c>
      <c r="N5616" t="s">
        <v>22751</v>
      </c>
    </row>
    <row r="5617" spans="1:14" x14ac:dyDescent="0.25">
      <c r="A5617" s="3">
        <v>5614</v>
      </c>
      <c r="B5617" t="s">
        <v>3815</v>
      </c>
      <c r="C5617" t="s">
        <v>3816</v>
      </c>
      <c r="D5617" t="s">
        <v>3817</v>
      </c>
      <c r="E5617" t="s">
        <v>12</v>
      </c>
      <c r="F5617" t="s">
        <v>3818</v>
      </c>
      <c r="G5617" s="1">
        <v>44355</v>
      </c>
      <c r="H5617" s="1">
        <v>44359</v>
      </c>
      <c r="I5617" s="1">
        <v>45819</v>
      </c>
      <c r="J5617" s="966" t="s">
        <v>22752</v>
      </c>
      <c r="K5617" t="s">
        <v>22753</v>
      </c>
      <c r="L5617" t="s">
        <v>22754</v>
      </c>
      <c r="M5617" t="s">
        <v>22752</v>
      </c>
      <c r="N5617" t="s">
        <v>22754</v>
      </c>
    </row>
    <row r="5618" spans="1:14" x14ac:dyDescent="0.25">
      <c r="A5618" s="3">
        <v>5615</v>
      </c>
      <c r="B5618" t="s">
        <v>3819</v>
      </c>
      <c r="C5618" t="s">
        <v>3820</v>
      </c>
      <c r="D5618" t="s">
        <v>3821</v>
      </c>
      <c r="E5618" t="s">
        <v>12</v>
      </c>
      <c r="F5618" t="s">
        <v>3822</v>
      </c>
      <c r="G5618" s="1">
        <v>44355</v>
      </c>
      <c r="H5618" s="1">
        <v>44359</v>
      </c>
      <c r="I5618" s="1">
        <v>45819</v>
      </c>
      <c r="J5618" s="966" t="s">
        <v>22755</v>
      </c>
      <c r="K5618" t="s">
        <v>22756</v>
      </c>
      <c r="L5618" t="s">
        <v>22757</v>
      </c>
      <c r="M5618" t="s">
        <v>22755</v>
      </c>
      <c r="N5618" t="s">
        <v>22757</v>
      </c>
    </row>
    <row r="5619" spans="1:14" x14ac:dyDescent="0.25">
      <c r="A5619" s="3">
        <v>5616</v>
      </c>
      <c r="B5619" t="s">
        <v>3819</v>
      </c>
      <c r="C5619" t="s">
        <v>3820</v>
      </c>
      <c r="D5619" t="s">
        <v>3821</v>
      </c>
      <c r="E5619" t="s">
        <v>12</v>
      </c>
      <c r="F5619" t="s">
        <v>3822</v>
      </c>
      <c r="G5619" s="1">
        <v>44355</v>
      </c>
      <c r="H5619" s="1">
        <v>44359</v>
      </c>
      <c r="I5619" s="1">
        <v>45819</v>
      </c>
      <c r="J5619" s="966" t="s">
        <v>22758</v>
      </c>
      <c r="K5619" t="s">
        <v>22759</v>
      </c>
      <c r="L5619" t="s">
        <v>22760</v>
      </c>
      <c r="M5619" t="s">
        <v>22758</v>
      </c>
      <c r="N5619" t="s">
        <v>22760</v>
      </c>
    </row>
    <row r="5620" spans="1:14" x14ac:dyDescent="0.25">
      <c r="A5620" s="3">
        <v>5617</v>
      </c>
      <c r="B5620" t="s">
        <v>3819</v>
      </c>
      <c r="C5620" t="s">
        <v>3820</v>
      </c>
      <c r="D5620" t="s">
        <v>3821</v>
      </c>
      <c r="E5620" t="s">
        <v>12</v>
      </c>
      <c r="F5620" t="s">
        <v>3822</v>
      </c>
      <c r="G5620" s="1">
        <v>44355</v>
      </c>
      <c r="H5620" s="1">
        <v>44359</v>
      </c>
      <c r="I5620" s="1">
        <v>45819</v>
      </c>
      <c r="J5620" s="966" t="s">
        <v>22761</v>
      </c>
      <c r="K5620" t="s">
        <v>22762</v>
      </c>
      <c r="L5620" t="s">
        <v>22763</v>
      </c>
      <c r="M5620" t="s">
        <v>22761</v>
      </c>
      <c r="N5620" t="s">
        <v>22763</v>
      </c>
    </row>
    <row r="5621" spans="1:14" x14ac:dyDescent="0.25">
      <c r="A5621" s="3">
        <v>5618</v>
      </c>
      <c r="B5621" t="s">
        <v>3799</v>
      </c>
      <c r="C5621" t="s">
        <v>3800</v>
      </c>
      <c r="D5621" t="s">
        <v>3801</v>
      </c>
      <c r="E5621" t="s">
        <v>12</v>
      </c>
      <c r="F5621" t="s">
        <v>3802</v>
      </c>
      <c r="G5621" s="1">
        <v>44351</v>
      </c>
      <c r="H5621" s="1">
        <v>44358</v>
      </c>
      <c r="I5621" s="1">
        <v>45087</v>
      </c>
      <c r="J5621" s="966" t="s">
        <v>22764</v>
      </c>
      <c r="K5621" t="s">
        <v>22765</v>
      </c>
      <c r="L5621" t="s">
        <v>22766</v>
      </c>
      <c r="M5621" t="s">
        <v>22764</v>
      </c>
      <c r="N5621" t="s">
        <v>22766</v>
      </c>
    </row>
    <row r="5622" spans="1:14" x14ac:dyDescent="0.25">
      <c r="A5622" s="3">
        <v>5619</v>
      </c>
      <c r="B5622" t="s">
        <v>3807</v>
      </c>
      <c r="C5622" t="s">
        <v>3808</v>
      </c>
      <c r="D5622" t="s">
        <v>3809</v>
      </c>
      <c r="E5622" t="s">
        <v>12</v>
      </c>
      <c r="F5622" t="s">
        <v>3810</v>
      </c>
      <c r="G5622" s="1">
        <v>44355</v>
      </c>
      <c r="H5622" s="1">
        <v>44359</v>
      </c>
      <c r="I5622" s="1">
        <v>45819</v>
      </c>
      <c r="J5622" s="966" t="s">
        <v>22767</v>
      </c>
      <c r="K5622" t="s">
        <v>22768</v>
      </c>
      <c r="L5622" t="s">
        <v>22769</v>
      </c>
      <c r="M5622" t="s">
        <v>22767</v>
      </c>
      <c r="N5622" t="s">
        <v>22769</v>
      </c>
    </row>
    <row r="5623" spans="1:14" x14ac:dyDescent="0.25">
      <c r="A5623" s="3">
        <v>5620</v>
      </c>
      <c r="B5623" t="s">
        <v>3807</v>
      </c>
      <c r="C5623" t="s">
        <v>3808</v>
      </c>
      <c r="D5623" t="s">
        <v>3809</v>
      </c>
      <c r="E5623" t="s">
        <v>12</v>
      </c>
      <c r="F5623" t="s">
        <v>3810</v>
      </c>
      <c r="G5623" s="1">
        <v>44355</v>
      </c>
      <c r="H5623" s="1">
        <v>44359</v>
      </c>
      <c r="I5623" s="1">
        <v>45819</v>
      </c>
      <c r="J5623" s="966" t="s">
        <v>22770</v>
      </c>
      <c r="K5623" t="s">
        <v>22771</v>
      </c>
      <c r="L5623" t="s">
        <v>22772</v>
      </c>
      <c r="M5623" t="s">
        <v>22770</v>
      </c>
      <c r="N5623" t="s">
        <v>22772</v>
      </c>
    </row>
    <row r="5624" spans="1:14" x14ac:dyDescent="0.25">
      <c r="A5624" s="3">
        <v>5621</v>
      </c>
      <c r="B5624" t="s">
        <v>3807</v>
      </c>
      <c r="C5624" t="s">
        <v>3808</v>
      </c>
      <c r="D5624" t="s">
        <v>3809</v>
      </c>
      <c r="E5624" t="s">
        <v>12</v>
      </c>
      <c r="F5624" t="s">
        <v>3810</v>
      </c>
      <c r="G5624" s="1">
        <v>44355</v>
      </c>
      <c r="H5624" s="1">
        <v>44359</v>
      </c>
      <c r="I5624" s="1">
        <v>45819</v>
      </c>
      <c r="J5624" s="966" t="s">
        <v>22773</v>
      </c>
      <c r="K5624" t="s">
        <v>22774</v>
      </c>
      <c r="L5624" t="s">
        <v>22775</v>
      </c>
      <c r="M5624" t="s">
        <v>22773</v>
      </c>
      <c r="N5624" t="s">
        <v>22775</v>
      </c>
    </row>
    <row r="5625" spans="1:14" x14ac:dyDescent="0.25">
      <c r="A5625" s="3">
        <v>5622</v>
      </c>
      <c r="B5625" t="s">
        <v>3807</v>
      </c>
      <c r="C5625" t="s">
        <v>3808</v>
      </c>
      <c r="D5625" t="s">
        <v>3809</v>
      </c>
      <c r="E5625" t="s">
        <v>12</v>
      </c>
      <c r="F5625" t="s">
        <v>3810</v>
      </c>
      <c r="G5625" s="1">
        <v>44355</v>
      </c>
      <c r="H5625" s="1">
        <v>44359</v>
      </c>
      <c r="I5625" s="1">
        <v>45819</v>
      </c>
      <c r="J5625" s="966" t="s">
        <v>22776</v>
      </c>
      <c r="K5625" t="s">
        <v>22777</v>
      </c>
      <c r="L5625" t="s">
        <v>22778</v>
      </c>
      <c r="M5625" t="s">
        <v>22776</v>
      </c>
      <c r="N5625" t="s">
        <v>22778</v>
      </c>
    </row>
    <row r="5626" spans="1:14" x14ac:dyDescent="0.25">
      <c r="A5626" s="3">
        <v>5623</v>
      </c>
      <c r="B5626" t="s">
        <v>3807</v>
      </c>
      <c r="C5626" t="s">
        <v>3808</v>
      </c>
      <c r="D5626" t="s">
        <v>3809</v>
      </c>
      <c r="E5626" t="s">
        <v>12</v>
      </c>
      <c r="F5626" t="s">
        <v>3810</v>
      </c>
      <c r="G5626" s="1">
        <v>44355</v>
      </c>
      <c r="H5626" s="1">
        <v>44359</v>
      </c>
      <c r="I5626" s="1">
        <v>45819</v>
      </c>
      <c r="J5626" s="966" t="s">
        <v>22779</v>
      </c>
      <c r="K5626" t="s">
        <v>22780</v>
      </c>
      <c r="L5626" t="s">
        <v>22781</v>
      </c>
      <c r="M5626" t="s">
        <v>22779</v>
      </c>
      <c r="N5626" t="s">
        <v>22781</v>
      </c>
    </row>
    <row r="5627" spans="1:14" x14ac:dyDescent="0.25">
      <c r="A5627" s="3">
        <v>5624</v>
      </c>
      <c r="B5627" t="s">
        <v>3827</v>
      </c>
      <c r="C5627" t="s">
        <v>3828</v>
      </c>
      <c r="D5627" t="s">
        <v>3829</v>
      </c>
      <c r="E5627" t="s">
        <v>12</v>
      </c>
      <c r="F5627" t="s">
        <v>3830</v>
      </c>
      <c r="G5627" s="1">
        <v>44355</v>
      </c>
      <c r="H5627" s="1">
        <v>44359</v>
      </c>
      <c r="I5627" s="1">
        <v>45819</v>
      </c>
      <c r="J5627" s="966" t="s">
        <v>22782</v>
      </c>
      <c r="K5627" t="s">
        <v>22783</v>
      </c>
      <c r="L5627" t="s">
        <v>22784</v>
      </c>
      <c r="M5627" t="s">
        <v>22782</v>
      </c>
      <c r="N5627" t="s">
        <v>22784</v>
      </c>
    </row>
    <row r="5628" spans="1:14" x14ac:dyDescent="0.25">
      <c r="A5628" s="3">
        <v>5625</v>
      </c>
      <c r="B5628" t="s">
        <v>3827</v>
      </c>
      <c r="C5628" t="s">
        <v>3828</v>
      </c>
      <c r="D5628" t="s">
        <v>3829</v>
      </c>
      <c r="E5628" t="s">
        <v>12</v>
      </c>
      <c r="F5628" t="s">
        <v>3830</v>
      </c>
      <c r="G5628" s="1">
        <v>44355</v>
      </c>
      <c r="H5628" s="1">
        <v>44359</v>
      </c>
      <c r="I5628" s="1">
        <v>45819</v>
      </c>
      <c r="J5628" s="966" t="s">
        <v>22785</v>
      </c>
      <c r="K5628" t="s">
        <v>22786</v>
      </c>
      <c r="L5628" t="s">
        <v>22787</v>
      </c>
      <c r="M5628" t="s">
        <v>22785</v>
      </c>
      <c r="N5628" t="s">
        <v>22787</v>
      </c>
    </row>
    <row r="5629" spans="1:14" x14ac:dyDescent="0.25">
      <c r="A5629" s="3">
        <v>5626</v>
      </c>
      <c r="B5629" t="s">
        <v>3827</v>
      </c>
      <c r="C5629" t="s">
        <v>3828</v>
      </c>
      <c r="D5629" t="s">
        <v>3829</v>
      </c>
      <c r="E5629" t="s">
        <v>12</v>
      </c>
      <c r="F5629" t="s">
        <v>3830</v>
      </c>
      <c r="G5629" s="1">
        <v>44355</v>
      </c>
      <c r="H5629" s="1">
        <v>44359</v>
      </c>
      <c r="I5629" s="1">
        <v>45819</v>
      </c>
      <c r="J5629" s="966" t="s">
        <v>22788</v>
      </c>
      <c r="K5629" t="s">
        <v>22789</v>
      </c>
      <c r="L5629" t="s">
        <v>22790</v>
      </c>
      <c r="M5629" t="s">
        <v>22788</v>
      </c>
      <c r="N5629" t="s">
        <v>22790</v>
      </c>
    </row>
    <row r="5630" spans="1:14" x14ac:dyDescent="0.25">
      <c r="A5630" s="3">
        <v>5627</v>
      </c>
      <c r="B5630" t="s">
        <v>3827</v>
      </c>
      <c r="C5630" t="s">
        <v>3828</v>
      </c>
      <c r="D5630" t="s">
        <v>3829</v>
      </c>
      <c r="E5630" t="s">
        <v>12</v>
      </c>
      <c r="F5630" t="s">
        <v>3830</v>
      </c>
      <c r="G5630" s="1">
        <v>44355</v>
      </c>
      <c r="H5630" s="1">
        <v>44359</v>
      </c>
      <c r="I5630" s="1">
        <v>45819</v>
      </c>
      <c r="J5630" s="966" t="s">
        <v>22791</v>
      </c>
      <c r="K5630" t="s">
        <v>22792</v>
      </c>
      <c r="L5630" t="s">
        <v>22793</v>
      </c>
      <c r="M5630" t="s">
        <v>22791</v>
      </c>
      <c r="N5630" t="s">
        <v>22793</v>
      </c>
    </row>
    <row r="5631" spans="1:14" x14ac:dyDescent="0.25">
      <c r="A5631" s="3">
        <v>5628</v>
      </c>
      <c r="B5631" t="s">
        <v>3827</v>
      </c>
      <c r="C5631" t="s">
        <v>3828</v>
      </c>
      <c r="D5631" t="s">
        <v>3829</v>
      </c>
      <c r="E5631" t="s">
        <v>12</v>
      </c>
      <c r="F5631" t="s">
        <v>3830</v>
      </c>
      <c r="G5631" s="1">
        <v>44355</v>
      </c>
      <c r="H5631" s="1">
        <v>44359</v>
      </c>
      <c r="I5631" s="1">
        <v>45819</v>
      </c>
      <c r="J5631" s="966" t="s">
        <v>22794</v>
      </c>
      <c r="K5631" t="s">
        <v>22795</v>
      </c>
      <c r="L5631" t="s">
        <v>22796</v>
      </c>
      <c r="M5631" t="s">
        <v>22794</v>
      </c>
      <c r="N5631" t="s">
        <v>22796</v>
      </c>
    </row>
    <row r="5632" spans="1:14" x14ac:dyDescent="0.25">
      <c r="A5632" s="3">
        <v>5629</v>
      </c>
      <c r="B5632" t="s">
        <v>3430</v>
      </c>
      <c r="C5632" t="s">
        <v>3431</v>
      </c>
      <c r="D5632" t="s">
        <v>3432</v>
      </c>
      <c r="E5632" t="s">
        <v>12</v>
      </c>
      <c r="F5632" t="s">
        <v>3273</v>
      </c>
      <c r="G5632" s="1">
        <v>44285</v>
      </c>
      <c r="H5632" s="1">
        <v>44317</v>
      </c>
      <c r="I5632" s="1">
        <v>45412</v>
      </c>
      <c r="J5632" s="966" t="s">
        <v>12843</v>
      </c>
      <c r="K5632" t="s">
        <v>12845</v>
      </c>
      <c r="L5632" t="s">
        <v>12844</v>
      </c>
      <c r="M5632" t="s">
        <v>12843</v>
      </c>
      <c r="N5632" t="s">
        <v>12844</v>
      </c>
    </row>
    <row r="5633" spans="1:14" x14ac:dyDescent="0.25">
      <c r="A5633" s="3">
        <v>5630</v>
      </c>
      <c r="B5633" t="s">
        <v>3430</v>
      </c>
      <c r="C5633" t="s">
        <v>3431</v>
      </c>
      <c r="D5633" t="s">
        <v>3432</v>
      </c>
      <c r="E5633" t="s">
        <v>12</v>
      </c>
      <c r="F5633" t="s">
        <v>3273</v>
      </c>
      <c r="G5633" s="1">
        <v>44285</v>
      </c>
      <c r="H5633" s="1">
        <v>44317</v>
      </c>
      <c r="I5633" s="1">
        <v>45412</v>
      </c>
      <c r="J5633" s="966" t="s">
        <v>12846</v>
      </c>
      <c r="K5633" t="s">
        <v>12848</v>
      </c>
      <c r="L5633" t="s">
        <v>12847</v>
      </c>
      <c r="M5633" t="s">
        <v>12846</v>
      </c>
      <c r="N5633" t="s">
        <v>12847</v>
      </c>
    </row>
    <row r="5634" spans="1:14" x14ac:dyDescent="0.25">
      <c r="A5634" s="3">
        <v>5631</v>
      </c>
      <c r="B5634" t="s">
        <v>3669</v>
      </c>
      <c r="C5634" t="s">
        <v>3670</v>
      </c>
      <c r="D5634" t="s">
        <v>3671</v>
      </c>
      <c r="E5634" t="s">
        <v>12</v>
      </c>
      <c r="F5634" t="s">
        <v>3672</v>
      </c>
      <c r="G5634" s="1">
        <v>44344</v>
      </c>
      <c r="H5634" s="1">
        <v>44345</v>
      </c>
      <c r="I5634" s="1">
        <v>45440</v>
      </c>
      <c r="J5634" s="966" t="s">
        <v>13312</v>
      </c>
      <c r="K5634" t="s">
        <v>13314</v>
      </c>
      <c r="L5634" t="s">
        <v>13313</v>
      </c>
      <c r="M5634" t="s">
        <v>13312</v>
      </c>
      <c r="N5634" t="s">
        <v>13313</v>
      </c>
    </row>
    <row r="5635" spans="1:14" x14ac:dyDescent="0.25">
      <c r="A5635" s="3">
        <v>5632</v>
      </c>
      <c r="B5635" t="s">
        <v>3706</v>
      </c>
      <c r="C5635" t="s">
        <v>3707</v>
      </c>
      <c r="D5635" t="s">
        <v>3708</v>
      </c>
      <c r="E5635" t="s">
        <v>12</v>
      </c>
      <c r="F5635" t="s">
        <v>3709</v>
      </c>
      <c r="G5635" s="1">
        <v>44333</v>
      </c>
      <c r="H5635" s="1">
        <v>44334</v>
      </c>
      <c r="I5635" s="1">
        <v>45063</v>
      </c>
      <c r="J5635" s="966" t="s">
        <v>20958</v>
      </c>
      <c r="K5635" t="s">
        <v>20959</v>
      </c>
      <c r="L5635" t="s">
        <v>20960</v>
      </c>
      <c r="M5635" t="s">
        <v>20958</v>
      </c>
      <c r="N5635" t="s">
        <v>20960</v>
      </c>
    </row>
    <row r="5636" spans="1:14" x14ac:dyDescent="0.25">
      <c r="A5636" s="3">
        <v>5633</v>
      </c>
      <c r="B5636" t="s">
        <v>3706</v>
      </c>
      <c r="C5636" t="s">
        <v>3707</v>
      </c>
      <c r="D5636" t="s">
        <v>3708</v>
      </c>
      <c r="E5636" t="s">
        <v>12</v>
      </c>
      <c r="F5636" t="s">
        <v>3709</v>
      </c>
      <c r="G5636" s="1">
        <v>44333</v>
      </c>
      <c r="H5636" s="1">
        <v>44334</v>
      </c>
      <c r="I5636" s="1">
        <v>45063</v>
      </c>
      <c r="J5636" s="966" t="s">
        <v>20958</v>
      </c>
      <c r="K5636" t="s">
        <v>20959</v>
      </c>
      <c r="L5636" t="s">
        <v>20960</v>
      </c>
      <c r="M5636" t="s">
        <v>20958</v>
      </c>
      <c r="N5636" t="s">
        <v>20960</v>
      </c>
    </row>
    <row r="5637" spans="1:14" x14ac:dyDescent="0.25">
      <c r="A5637" s="3">
        <v>5634</v>
      </c>
      <c r="B5637" t="s">
        <v>3706</v>
      </c>
      <c r="C5637" t="s">
        <v>3707</v>
      </c>
      <c r="D5637" t="s">
        <v>3708</v>
      </c>
      <c r="E5637" t="s">
        <v>12</v>
      </c>
      <c r="F5637" t="s">
        <v>3709</v>
      </c>
      <c r="G5637" s="1">
        <v>44333</v>
      </c>
      <c r="H5637" s="1">
        <v>44334</v>
      </c>
      <c r="I5637" s="1">
        <v>45063</v>
      </c>
      <c r="J5637" s="966" t="s">
        <v>20958</v>
      </c>
      <c r="K5637" t="s">
        <v>20959</v>
      </c>
      <c r="L5637" t="s">
        <v>20960</v>
      </c>
      <c r="M5637" t="s">
        <v>20958</v>
      </c>
      <c r="N5637" t="s">
        <v>20960</v>
      </c>
    </row>
    <row r="5638" spans="1:14" x14ac:dyDescent="0.25">
      <c r="A5638" s="3">
        <v>5635</v>
      </c>
      <c r="B5638" t="s">
        <v>3706</v>
      </c>
      <c r="C5638" t="s">
        <v>3707</v>
      </c>
      <c r="D5638" t="s">
        <v>3708</v>
      </c>
      <c r="E5638" t="s">
        <v>12</v>
      </c>
      <c r="F5638" t="s">
        <v>3709</v>
      </c>
      <c r="G5638" s="1">
        <v>44333</v>
      </c>
      <c r="H5638" s="1">
        <v>44334</v>
      </c>
      <c r="I5638" s="1">
        <v>45063</v>
      </c>
      <c r="J5638" s="966" t="s">
        <v>20973</v>
      </c>
      <c r="K5638" t="s">
        <v>20974</v>
      </c>
      <c r="L5638" t="s">
        <v>20975</v>
      </c>
      <c r="M5638" t="s">
        <v>20973</v>
      </c>
      <c r="N5638" t="s">
        <v>20975</v>
      </c>
    </row>
    <row r="5639" spans="1:14" x14ac:dyDescent="0.25">
      <c r="A5639" s="3">
        <v>5636</v>
      </c>
      <c r="B5639" t="s">
        <v>3706</v>
      </c>
      <c r="C5639" t="s">
        <v>3707</v>
      </c>
      <c r="D5639" t="s">
        <v>3708</v>
      </c>
      <c r="E5639" t="s">
        <v>12</v>
      </c>
      <c r="F5639" t="s">
        <v>3709</v>
      </c>
      <c r="G5639" s="1">
        <v>44333</v>
      </c>
      <c r="H5639" s="1">
        <v>44334</v>
      </c>
      <c r="I5639" s="1">
        <v>45063</v>
      </c>
      <c r="J5639" s="966" t="s">
        <v>20973</v>
      </c>
      <c r="K5639" t="s">
        <v>20974</v>
      </c>
      <c r="L5639" t="s">
        <v>20975</v>
      </c>
      <c r="M5639" t="s">
        <v>20973</v>
      </c>
      <c r="N5639" t="s">
        <v>20975</v>
      </c>
    </row>
    <row r="5640" spans="1:14" x14ac:dyDescent="0.25">
      <c r="A5640" s="3">
        <v>5637</v>
      </c>
      <c r="B5640" t="s">
        <v>3706</v>
      </c>
      <c r="C5640" t="s">
        <v>3707</v>
      </c>
      <c r="D5640" t="s">
        <v>3708</v>
      </c>
      <c r="E5640" t="s">
        <v>12</v>
      </c>
      <c r="F5640" t="s">
        <v>3709</v>
      </c>
      <c r="G5640" s="1">
        <v>44333</v>
      </c>
      <c r="H5640" s="1">
        <v>44334</v>
      </c>
      <c r="I5640" s="1">
        <v>45063</v>
      </c>
      <c r="J5640" s="966" t="s">
        <v>20973</v>
      </c>
      <c r="K5640" t="s">
        <v>20974</v>
      </c>
      <c r="L5640" t="s">
        <v>20975</v>
      </c>
      <c r="M5640" t="s">
        <v>20973</v>
      </c>
      <c r="N5640" t="s">
        <v>20975</v>
      </c>
    </row>
    <row r="5641" spans="1:14" x14ac:dyDescent="0.25">
      <c r="A5641" s="3">
        <v>5638</v>
      </c>
      <c r="B5641" t="s">
        <v>3706</v>
      </c>
      <c r="C5641" t="s">
        <v>3707</v>
      </c>
      <c r="D5641" t="s">
        <v>3708</v>
      </c>
      <c r="E5641" t="s">
        <v>12</v>
      </c>
      <c r="F5641" t="s">
        <v>3709</v>
      </c>
      <c r="G5641" s="1">
        <v>44333</v>
      </c>
      <c r="H5641" s="1">
        <v>44334</v>
      </c>
      <c r="I5641" s="1">
        <v>45063</v>
      </c>
      <c r="J5641" s="966" t="s">
        <v>20961</v>
      </c>
      <c r="K5641" t="s">
        <v>20962</v>
      </c>
      <c r="L5641" t="s">
        <v>20963</v>
      </c>
      <c r="M5641" t="s">
        <v>20961</v>
      </c>
      <c r="N5641" t="s">
        <v>20963</v>
      </c>
    </row>
    <row r="5642" spans="1:14" x14ac:dyDescent="0.25">
      <c r="A5642" s="3">
        <v>5639</v>
      </c>
      <c r="B5642" t="s">
        <v>3706</v>
      </c>
      <c r="C5642" t="s">
        <v>3707</v>
      </c>
      <c r="D5642" t="s">
        <v>3708</v>
      </c>
      <c r="E5642" t="s">
        <v>12</v>
      </c>
      <c r="F5642" t="s">
        <v>3709</v>
      </c>
      <c r="G5642" s="1">
        <v>44333</v>
      </c>
      <c r="H5642" s="1">
        <v>44334</v>
      </c>
      <c r="I5642" s="1">
        <v>45063</v>
      </c>
      <c r="J5642" s="966" t="s">
        <v>20961</v>
      </c>
      <c r="K5642" t="s">
        <v>20962</v>
      </c>
      <c r="L5642" t="s">
        <v>20963</v>
      </c>
      <c r="M5642" t="s">
        <v>20961</v>
      </c>
      <c r="N5642" t="s">
        <v>20963</v>
      </c>
    </row>
    <row r="5643" spans="1:14" x14ac:dyDescent="0.25">
      <c r="A5643" s="3">
        <v>5640</v>
      </c>
      <c r="B5643" t="s">
        <v>3706</v>
      </c>
      <c r="C5643" t="s">
        <v>3707</v>
      </c>
      <c r="D5643" t="s">
        <v>3708</v>
      </c>
      <c r="E5643" t="s">
        <v>12</v>
      </c>
      <c r="F5643" t="s">
        <v>3709</v>
      </c>
      <c r="G5643" s="1">
        <v>44333</v>
      </c>
      <c r="H5643" s="1">
        <v>44334</v>
      </c>
      <c r="I5643" s="1">
        <v>45063</v>
      </c>
      <c r="J5643" s="966" t="s">
        <v>20961</v>
      </c>
      <c r="K5643" t="s">
        <v>20962</v>
      </c>
      <c r="L5643" t="s">
        <v>20963</v>
      </c>
      <c r="M5643" t="s">
        <v>20961</v>
      </c>
      <c r="N5643" t="s">
        <v>20963</v>
      </c>
    </row>
    <row r="5644" spans="1:14" x14ac:dyDescent="0.25">
      <c r="A5644" s="3">
        <v>5641</v>
      </c>
      <c r="B5644" t="s">
        <v>3706</v>
      </c>
      <c r="C5644" t="s">
        <v>3707</v>
      </c>
      <c r="D5644" t="s">
        <v>3708</v>
      </c>
      <c r="E5644" t="s">
        <v>12</v>
      </c>
      <c r="F5644" t="s">
        <v>3709</v>
      </c>
      <c r="G5644" s="1">
        <v>44333</v>
      </c>
      <c r="H5644" s="1">
        <v>44334</v>
      </c>
      <c r="I5644" s="1">
        <v>45063</v>
      </c>
      <c r="J5644" s="966" t="s">
        <v>20979</v>
      </c>
      <c r="K5644" t="s">
        <v>20980</v>
      </c>
      <c r="L5644" t="s">
        <v>20981</v>
      </c>
      <c r="M5644" t="s">
        <v>20979</v>
      </c>
      <c r="N5644" t="s">
        <v>20981</v>
      </c>
    </row>
    <row r="5645" spans="1:14" x14ac:dyDescent="0.25">
      <c r="A5645" s="3">
        <v>5642</v>
      </c>
      <c r="B5645" t="s">
        <v>3706</v>
      </c>
      <c r="C5645" t="s">
        <v>3707</v>
      </c>
      <c r="D5645" t="s">
        <v>3708</v>
      </c>
      <c r="E5645" t="s">
        <v>12</v>
      </c>
      <c r="F5645" t="s">
        <v>3709</v>
      </c>
      <c r="G5645" s="1">
        <v>44333</v>
      </c>
      <c r="H5645" s="1">
        <v>44334</v>
      </c>
      <c r="I5645" s="1">
        <v>45063</v>
      </c>
      <c r="J5645" s="966" t="s">
        <v>20979</v>
      </c>
      <c r="K5645" t="s">
        <v>20980</v>
      </c>
      <c r="L5645" t="s">
        <v>20981</v>
      </c>
      <c r="M5645" t="s">
        <v>20979</v>
      </c>
      <c r="N5645" t="s">
        <v>20981</v>
      </c>
    </row>
    <row r="5646" spans="1:14" x14ac:dyDescent="0.25">
      <c r="A5646" s="3">
        <v>5643</v>
      </c>
      <c r="B5646" t="s">
        <v>3706</v>
      </c>
      <c r="C5646" t="s">
        <v>3707</v>
      </c>
      <c r="D5646" t="s">
        <v>3708</v>
      </c>
      <c r="E5646" t="s">
        <v>12</v>
      </c>
      <c r="F5646" t="s">
        <v>3709</v>
      </c>
      <c r="G5646" s="1">
        <v>44333</v>
      </c>
      <c r="H5646" s="1">
        <v>44334</v>
      </c>
      <c r="I5646" s="1">
        <v>45063</v>
      </c>
      <c r="J5646" s="966" t="s">
        <v>20979</v>
      </c>
      <c r="K5646" t="s">
        <v>20980</v>
      </c>
      <c r="L5646" t="s">
        <v>20981</v>
      </c>
      <c r="M5646" t="s">
        <v>20979</v>
      </c>
      <c r="N5646" t="s">
        <v>20981</v>
      </c>
    </row>
    <row r="5647" spans="1:14" x14ac:dyDescent="0.25">
      <c r="A5647" s="3">
        <v>5644</v>
      </c>
      <c r="B5647" t="s">
        <v>3706</v>
      </c>
      <c r="C5647" t="s">
        <v>3707</v>
      </c>
      <c r="D5647" t="s">
        <v>3708</v>
      </c>
      <c r="E5647" t="s">
        <v>12</v>
      </c>
      <c r="F5647" t="s">
        <v>3709</v>
      </c>
      <c r="G5647" s="1">
        <v>44333</v>
      </c>
      <c r="H5647" s="1">
        <v>44334</v>
      </c>
      <c r="I5647" s="1">
        <v>45063</v>
      </c>
      <c r="J5647" s="966" t="s">
        <v>20952</v>
      </c>
      <c r="K5647" t="s">
        <v>20953</v>
      </c>
      <c r="L5647" t="s">
        <v>20954</v>
      </c>
      <c r="M5647" t="s">
        <v>20952</v>
      </c>
      <c r="N5647" t="s">
        <v>20954</v>
      </c>
    </row>
    <row r="5648" spans="1:14" x14ac:dyDescent="0.25">
      <c r="A5648" s="3">
        <v>5645</v>
      </c>
      <c r="B5648" t="s">
        <v>3706</v>
      </c>
      <c r="C5648" t="s">
        <v>3707</v>
      </c>
      <c r="D5648" t="s">
        <v>3708</v>
      </c>
      <c r="E5648" t="s">
        <v>12</v>
      </c>
      <c r="F5648" t="s">
        <v>3709</v>
      </c>
      <c r="G5648" s="1">
        <v>44333</v>
      </c>
      <c r="H5648" s="1">
        <v>44334</v>
      </c>
      <c r="I5648" s="1">
        <v>45063</v>
      </c>
      <c r="J5648" s="966" t="s">
        <v>20952</v>
      </c>
      <c r="K5648" t="s">
        <v>20953</v>
      </c>
      <c r="L5648" t="s">
        <v>20954</v>
      </c>
      <c r="M5648" t="s">
        <v>20952</v>
      </c>
      <c r="N5648" t="s">
        <v>20954</v>
      </c>
    </row>
    <row r="5649" spans="1:14" x14ac:dyDescent="0.25">
      <c r="A5649" s="3">
        <v>5646</v>
      </c>
      <c r="B5649" t="s">
        <v>3706</v>
      </c>
      <c r="C5649" t="s">
        <v>3707</v>
      </c>
      <c r="D5649" t="s">
        <v>3708</v>
      </c>
      <c r="E5649" t="s">
        <v>12</v>
      </c>
      <c r="F5649" t="s">
        <v>3709</v>
      </c>
      <c r="G5649" s="1">
        <v>44333</v>
      </c>
      <c r="H5649" s="1">
        <v>44334</v>
      </c>
      <c r="I5649" s="1">
        <v>45063</v>
      </c>
      <c r="J5649" s="966" t="s">
        <v>20952</v>
      </c>
      <c r="K5649" t="s">
        <v>20953</v>
      </c>
      <c r="L5649" t="s">
        <v>20954</v>
      </c>
      <c r="M5649" t="s">
        <v>20952</v>
      </c>
      <c r="N5649" t="s">
        <v>20954</v>
      </c>
    </row>
    <row r="5650" spans="1:14" x14ac:dyDescent="0.25">
      <c r="A5650" s="3">
        <v>5647</v>
      </c>
      <c r="B5650" t="s">
        <v>3706</v>
      </c>
      <c r="C5650" t="s">
        <v>3707</v>
      </c>
      <c r="D5650" t="s">
        <v>3708</v>
      </c>
      <c r="E5650" t="s">
        <v>12</v>
      </c>
      <c r="F5650" t="s">
        <v>3709</v>
      </c>
      <c r="G5650" s="1">
        <v>44333</v>
      </c>
      <c r="H5650" s="1">
        <v>44334</v>
      </c>
      <c r="I5650" s="1">
        <v>45063</v>
      </c>
      <c r="J5650" s="966" t="s">
        <v>20967</v>
      </c>
      <c r="K5650" t="s">
        <v>20968</v>
      </c>
      <c r="L5650" t="s">
        <v>20969</v>
      </c>
      <c r="M5650" t="s">
        <v>20967</v>
      </c>
      <c r="N5650" t="s">
        <v>20969</v>
      </c>
    </row>
    <row r="5651" spans="1:14" x14ac:dyDescent="0.25">
      <c r="A5651" s="3">
        <v>5648</v>
      </c>
      <c r="B5651" t="s">
        <v>3706</v>
      </c>
      <c r="C5651" t="s">
        <v>3707</v>
      </c>
      <c r="D5651" t="s">
        <v>3708</v>
      </c>
      <c r="E5651" t="s">
        <v>12</v>
      </c>
      <c r="F5651" t="s">
        <v>3709</v>
      </c>
      <c r="G5651" s="1">
        <v>44333</v>
      </c>
      <c r="H5651" s="1">
        <v>44334</v>
      </c>
      <c r="I5651" s="1">
        <v>45063</v>
      </c>
      <c r="J5651" s="966" t="s">
        <v>20967</v>
      </c>
      <c r="K5651" t="s">
        <v>20968</v>
      </c>
      <c r="L5651" t="s">
        <v>20969</v>
      </c>
      <c r="M5651" t="s">
        <v>20967</v>
      </c>
      <c r="N5651" t="s">
        <v>20969</v>
      </c>
    </row>
    <row r="5652" spans="1:14" x14ac:dyDescent="0.25">
      <c r="A5652" s="3">
        <v>5649</v>
      </c>
      <c r="B5652" t="s">
        <v>3706</v>
      </c>
      <c r="C5652" t="s">
        <v>3707</v>
      </c>
      <c r="D5652" t="s">
        <v>3708</v>
      </c>
      <c r="E5652" t="s">
        <v>12</v>
      </c>
      <c r="F5652" t="s">
        <v>3709</v>
      </c>
      <c r="G5652" s="1">
        <v>44333</v>
      </c>
      <c r="H5652" s="1">
        <v>44334</v>
      </c>
      <c r="I5652" s="1">
        <v>45063</v>
      </c>
      <c r="J5652" s="966" t="s">
        <v>20967</v>
      </c>
      <c r="K5652" t="s">
        <v>20968</v>
      </c>
      <c r="L5652" t="s">
        <v>20969</v>
      </c>
      <c r="M5652" t="s">
        <v>20967</v>
      </c>
      <c r="N5652" t="s">
        <v>20969</v>
      </c>
    </row>
    <row r="5653" spans="1:14" x14ac:dyDescent="0.25">
      <c r="A5653" s="3">
        <v>5650</v>
      </c>
      <c r="B5653" t="s">
        <v>3706</v>
      </c>
      <c r="C5653" t="s">
        <v>3707</v>
      </c>
      <c r="D5653" t="s">
        <v>3708</v>
      </c>
      <c r="E5653" t="s">
        <v>12</v>
      </c>
      <c r="F5653" t="s">
        <v>3709</v>
      </c>
      <c r="G5653" s="1">
        <v>44333</v>
      </c>
      <c r="H5653" s="1">
        <v>44334</v>
      </c>
      <c r="I5653" s="1">
        <v>45063</v>
      </c>
      <c r="J5653" s="966" t="s">
        <v>20970</v>
      </c>
      <c r="K5653" t="s">
        <v>20971</v>
      </c>
      <c r="L5653" t="s">
        <v>20972</v>
      </c>
      <c r="M5653" t="s">
        <v>20970</v>
      </c>
      <c r="N5653" t="s">
        <v>20972</v>
      </c>
    </row>
    <row r="5654" spans="1:14" x14ac:dyDescent="0.25">
      <c r="A5654" s="3">
        <v>5651</v>
      </c>
      <c r="B5654" t="s">
        <v>3706</v>
      </c>
      <c r="C5654" t="s">
        <v>3707</v>
      </c>
      <c r="D5654" t="s">
        <v>3708</v>
      </c>
      <c r="E5654" t="s">
        <v>12</v>
      </c>
      <c r="F5654" t="s">
        <v>3709</v>
      </c>
      <c r="G5654" s="1">
        <v>44333</v>
      </c>
      <c r="H5654" s="1">
        <v>44334</v>
      </c>
      <c r="I5654" s="1">
        <v>45063</v>
      </c>
      <c r="J5654" s="966" t="s">
        <v>20970</v>
      </c>
      <c r="K5654" t="s">
        <v>20971</v>
      </c>
      <c r="L5654" t="s">
        <v>20972</v>
      </c>
      <c r="M5654" t="s">
        <v>20970</v>
      </c>
      <c r="N5654" t="s">
        <v>20972</v>
      </c>
    </row>
    <row r="5655" spans="1:14" x14ac:dyDescent="0.25">
      <c r="A5655" s="3">
        <v>5652</v>
      </c>
      <c r="B5655" t="s">
        <v>3706</v>
      </c>
      <c r="C5655" t="s">
        <v>3707</v>
      </c>
      <c r="D5655" t="s">
        <v>3708</v>
      </c>
      <c r="E5655" t="s">
        <v>12</v>
      </c>
      <c r="F5655" t="s">
        <v>3709</v>
      </c>
      <c r="G5655" s="1">
        <v>44333</v>
      </c>
      <c r="H5655" s="1">
        <v>44334</v>
      </c>
      <c r="I5655" s="1">
        <v>45063</v>
      </c>
      <c r="J5655" s="966" t="s">
        <v>20970</v>
      </c>
      <c r="K5655" t="s">
        <v>20971</v>
      </c>
      <c r="L5655" t="s">
        <v>20972</v>
      </c>
      <c r="M5655" t="s">
        <v>20970</v>
      </c>
      <c r="N5655" t="s">
        <v>20972</v>
      </c>
    </row>
    <row r="5656" spans="1:14" x14ac:dyDescent="0.25">
      <c r="A5656" s="3">
        <v>5653</v>
      </c>
      <c r="B5656" t="s">
        <v>3706</v>
      </c>
      <c r="C5656" t="s">
        <v>3707</v>
      </c>
      <c r="D5656" t="s">
        <v>3708</v>
      </c>
      <c r="E5656" t="s">
        <v>12</v>
      </c>
      <c r="F5656" t="s">
        <v>3709</v>
      </c>
      <c r="G5656" s="1">
        <v>44333</v>
      </c>
      <c r="H5656" s="1">
        <v>44334</v>
      </c>
      <c r="I5656" s="1">
        <v>45063</v>
      </c>
      <c r="J5656" s="966" t="s">
        <v>20964</v>
      </c>
      <c r="K5656" t="s">
        <v>20965</v>
      </c>
      <c r="L5656" t="s">
        <v>20966</v>
      </c>
      <c r="M5656" t="s">
        <v>20964</v>
      </c>
      <c r="N5656" t="s">
        <v>20966</v>
      </c>
    </row>
    <row r="5657" spans="1:14" x14ac:dyDescent="0.25">
      <c r="A5657" s="3">
        <v>5654</v>
      </c>
      <c r="B5657" t="s">
        <v>3706</v>
      </c>
      <c r="C5657" t="s">
        <v>3707</v>
      </c>
      <c r="D5657" t="s">
        <v>3708</v>
      </c>
      <c r="E5657" t="s">
        <v>12</v>
      </c>
      <c r="F5657" t="s">
        <v>3709</v>
      </c>
      <c r="G5657" s="1">
        <v>44333</v>
      </c>
      <c r="H5657" s="1">
        <v>44334</v>
      </c>
      <c r="I5657" s="1">
        <v>45063</v>
      </c>
      <c r="J5657" s="966" t="s">
        <v>20964</v>
      </c>
      <c r="K5657" t="s">
        <v>20965</v>
      </c>
      <c r="L5657" t="s">
        <v>20966</v>
      </c>
      <c r="M5657" t="s">
        <v>20964</v>
      </c>
      <c r="N5657" t="s">
        <v>20966</v>
      </c>
    </row>
    <row r="5658" spans="1:14" x14ac:dyDescent="0.25">
      <c r="A5658" s="3">
        <v>5655</v>
      </c>
      <c r="B5658" t="s">
        <v>3706</v>
      </c>
      <c r="C5658" t="s">
        <v>3707</v>
      </c>
      <c r="D5658" t="s">
        <v>3708</v>
      </c>
      <c r="E5658" t="s">
        <v>12</v>
      </c>
      <c r="F5658" t="s">
        <v>3709</v>
      </c>
      <c r="G5658" s="1">
        <v>44333</v>
      </c>
      <c r="H5658" s="1">
        <v>44334</v>
      </c>
      <c r="I5658" s="1">
        <v>45063</v>
      </c>
      <c r="J5658" s="966" t="s">
        <v>20964</v>
      </c>
      <c r="K5658" t="s">
        <v>20965</v>
      </c>
      <c r="L5658" t="s">
        <v>20966</v>
      </c>
      <c r="M5658" t="s">
        <v>20964</v>
      </c>
      <c r="N5658" t="s">
        <v>20966</v>
      </c>
    </row>
    <row r="5659" spans="1:14" x14ac:dyDescent="0.25">
      <c r="A5659" s="3">
        <v>5656</v>
      </c>
      <c r="B5659" t="s">
        <v>3706</v>
      </c>
      <c r="C5659" t="s">
        <v>3707</v>
      </c>
      <c r="D5659" t="s">
        <v>3708</v>
      </c>
      <c r="E5659" t="s">
        <v>12</v>
      </c>
      <c r="F5659" t="s">
        <v>3709</v>
      </c>
      <c r="G5659" s="1">
        <v>44333</v>
      </c>
      <c r="H5659" s="1">
        <v>44334</v>
      </c>
      <c r="I5659" s="1">
        <v>45063</v>
      </c>
      <c r="J5659" s="966" t="s">
        <v>20976</v>
      </c>
      <c r="K5659" t="s">
        <v>20977</v>
      </c>
      <c r="L5659" t="s">
        <v>20978</v>
      </c>
      <c r="M5659" t="s">
        <v>20976</v>
      </c>
      <c r="N5659" t="s">
        <v>20978</v>
      </c>
    </row>
    <row r="5660" spans="1:14" x14ac:dyDescent="0.25">
      <c r="A5660" s="3">
        <v>5657</v>
      </c>
      <c r="B5660" t="s">
        <v>3706</v>
      </c>
      <c r="C5660" t="s">
        <v>3707</v>
      </c>
      <c r="D5660" t="s">
        <v>3708</v>
      </c>
      <c r="E5660" t="s">
        <v>12</v>
      </c>
      <c r="F5660" t="s">
        <v>3709</v>
      </c>
      <c r="G5660" s="1">
        <v>44333</v>
      </c>
      <c r="H5660" s="1">
        <v>44334</v>
      </c>
      <c r="I5660" s="1">
        <v>45063</v>
      </c>
      <c r="J5660" s="966" t="s">
        <v>20976</v>
      </c>
      <c r="K5660" t="s">
        <v>20977</v>
      </c>
      <c r="L5660" t="s">
        <v>20978</v>
      </c>
      <c r="M5660" t="s">
        <v>20976</v>
      </c>
      <c r="N5660" t="s">
        <v>20978</v>
      </c>
    </row>
    <row r="5661" spans="1:14" x14ac:dyDescent="0.25">
      <c r="A5661" s="3">
        <v>5658</v>
      </c>
      <c r="B5661" t="s">
        <v>3706</v>
      </c>
      <c r="C5661" t="s">
        <v>3707</v>
      </c>
      <c r="D5661" t="s">
        <v>3708</v>
      </c>
      <c r="E5661" t="s">
        <v>12</v>
      </c>
      <c r="F5661" t="s">
        <v>3709</v>
      </c>
      <c r="G5661" s="1">
        <v>44333</v>
      </c>
      <c r="H5661" s="1">
        <v>44334</v>
      </c>
      <c r="I5661" s="1">
        <v>45063</v>
      </c>
      <c r="J5661" s="966" t="s">
        <v>20976</v>
      </c>
      <c r="K5661" t="s">
        <v>20977</v>
      </c>
      <c r="L5661" t="s">
        <v>20978</v>
      </c>
      <c r="M5661" t="s">
        <v>20976</v>
      </c>
      <c r="N5661" t="s">
        <v>20978</v>
      </c>
    </row>
    <row r="5662" spans="1:14" x14ac:dyDescent="0.25">
      <c r="A5662" s="3">
        <v>5659</v>
      </c>
      <c r="B5662" t="s">
        <v>3706</v>
      </c>
      <c r="C5662" t="s">
        <v>3707</v>
      </c>
      <c r="D5662" t="s">
        <v>3708</v>
      </c>
      <c r="E5662" t="s">
        <v>12</v>
      </c>
      <c r="F5662" t="s">
        <v>3709</v>
      </c>
      <c r="G5662" s="1">
        <v>44333</v>
      </c>
      <c r="H5662" s="1">
        <v>44334</v>
      </c>
      <c r="I5662" s="1">
        <v>45063</v>
      </c>
      <c r="J5662" s="966" t="s">
        <v>20955</v>
      </c>
      <c r="K5662" t="s">
        <v>20956</v>
      </c>
      <c r="L5662" t="s">
        <v>20957</v>
      </c>
      <c r="M5662" t="s">
        <v>20955</v>
      </c>
      <c r="N5662" t="s">
        <v>20957</v>
      </c>
    </row>
    <row r="5663" spans="1:14" x14ac:dyDescent="0.25">
      <c r="A5663" s="3">
        <v>5660</v>
      </c>
      <c r="B5663" t="s">
        <v>3706</v>
      </c>
      <c r="C5663" t="s">
        <v>3707</v>
      </c>
      <c r="D5663" t="s">
        <v>3708</v>
      </c>
      <c r="E5663" t="s">
        <v>12</v>
      </c>
      <c r="F5663" t="s">
        <v>3709</v>
      </c>
      <c r="G5663" s="1">
        <v>44333</v>
      </c>
      <c r="H5663" s="1">
        <v>44334</v>
      </c>
      <c r="I5663" s="1">
        <v>45063</v>
      </c>
      <c r="J5663" s="966" t="s">
        <v>20955</v>
      </c>
      <c r="K5663" t="s">
        <v>20956</v>
      </c>
      <c r="L5663" t="s">
        <v>20957</v>
      </c>
      <c r="M5663" t="s">
        <v>20955</v>
      </c>
      <c r="N5663" t="s">
        <v>20957</v>
      </c>
    </row>
    <row r="5664" spans="1:14" x14ac:dyDescent="0.25">
      <c r="A5664" s="3">
        <v>5661</v>
      </c>
      <c r="B5664" t="s">
        <v>3706</v>
      </c>
      <c r="C5664" t="s">
        <v>3707</v>
      </c>
      <c r="D5664" t="s">
        <v>3708</v>
      </c>
      <c r="E5664" t="s">
        <v>12</v>
      </c>
      <c r="F5664" t="s">
        <v>3709</v>
      </c>
      <c r="G5664" s="1">
        <v>44333</v>
      </c>
      <c r="H5664" s="1">
        <v>44334</v>
      </c>
      <c r="I5664" s="1">
        <v>45063</v>
      </c>
      <c r="J5664" s="966" t="s">
        <v>20955</v>
      </c>
      <c r="K5664" t="s">
        <v>20956</v>
      </c>
      <c r="L5664" t="s">
        <v>20957</v>
      </c>
      <c r="M5664" t="s">
        <v>20955</v>
      </c>
      <c r="N5664" t="s">
        <v>20957</v>
      </c>
    </row>
    <row r="5665" spans="1:14" x14ac:dyDescent="0.25">
      <c r="A5665" s="3">
        <v>5662</v>
      </c>
      <c r="B5665" t="s">
        <v>3702</v>
      </c>
      <c r="C5665" t="s">
        <v>3703</v>
      </c>
      <c r="D5665" t="s">
        <v>3704</v>
      </c>
      <c r="E5665" t="s">
        <v>12</v>
      </c>
      <c r="F5665" t="s">
        <v>3705</v>
      </c>
      <c r="G5665" s="1">
        <v>44333</v>
      </c>
      <c r="H5665" s="1">
        <v>44334</v>
      </c>
      <c r="I5665" s="1">
        <v>45063</v>
      </c>
      <c r="J5665" s="966" t="s">
        <v>15313</v>
      </c>
      <c r="K5665" t="s">
        <v>15314</v>
      </c>
      <c r="L5665" t="s">
        <v>15315</v>
      </c>
      <c r="M5665" t="s">
        <v>15313</v>
      </c>
      <c r="N5665" t="s">
        <v>15315</v>
      </c>
    </row>
    <row r="5666" spans="1:14" x14ac:dyDescent="0.25">
      <c r="A5666" s="3">
        <v>5663</v>
      </c>
      <c r="B5666" t="s">
        <v>3702</v>
      </c>
      <c r="C5666" t="s">
        <v>3703</v>
      </c>
      <c r="D5666" t="s">
        <v>3704</v>
      </c>
      <c r="E5666" t="s">
        <v>12</v>
      </c>
      <c r="F5666" t="s">
        <v>3705</v>
      </c>
      <c r="G5666" s="1">
        <v>44333</v>
      </c>
      <c r="H5666" s="1">
        <v>44334</v>
      </c>
      <c r="I5666" s="1">
        <v>45063</v>
      </c>
      <c r="J5666" s="966" t="s">
        <v>15313</v>
      </c>
      <c r="K5666" t="s">
        <v>15314</v>
      </c>
      <c r="L5666" t="s">
        <v>15315</v>
      </c>
      <c r="M5666" t="s">
        <v>15313</v>
      </c>
      <c r="N5666" t="s">
        <v>15315</v>
      </c>
    </row>
    <row r="5667" spans="1:14" x14ac:dyDescent="0.25">
      <c r="A5667" s="3">
        <v>5664</v>
      </c>
      <c r="B5667" t="s">
        <v>3702</v>
      </c>
      <c r="C5667" t="s">
        <v>3703</v>
      </c>
      <c r="D5667" t="s">
        <v>3704</v>
      </c>
      <c r="E5667" t="s">
        <v>12</v>
      </c>
      <c r="F5667" t="s">
        <v>3705</v>
      </c>
      <c r="G5667" s="1">
        <v>44333</v>
      </c>
      <c r="H5667" s="1">
        <v>44334</v>
      </c>
      <c r="I5667" s="1">
        <v>45063</v>
      </c>
      <c r="J5667" s="966" t="s">
        <v>15343</v>
      </c>
      <c r="K5667" t="s">
        <v>15344</v>
      </c>
      <c r="L5667" t="s">
        <v>15345</v>
      </c>
      <c r="M5667" t="s">
        <v>15343</v>
      </c>
      <c r="N5667" t="s">
        <v>15345</v>
      </c>
    </row>
    <row r="5668" spans="1:14" x14ac:dyDescent="0.25">
      <c r="A5668" s="3">
        <v>5665</v>
      </c>
      <c r="B5668" t="s">
        <v>3702</v>
      </c>
      <c r="C5668" t="s">
        <v>3703</v>
      </c>
      <c r="D5668" t="s">
        <v>3704</v>
      </c>
      <c r="E5668" t="s">
        <v>12</v>
      </c>
      <c r="F5668" t="s">
        <v>3705</v>
      </c>
      <c r="G5668" s="1">
        <v>44333</v>
      </c>
      <c r="H5668" s="1">
        <v>44334</v>
      </c>
      <c r="I5668" s="1">
        <v>45063</v>
      </c>
      <c r="J5668" s="966" t="s">
        <v>15343</v>
      </c>
      <c r="K5668" t="s">
        <v>15344</v>
      </c>
      <c r="L5668" t="s">
        <v>15345</v>
      </c>
      <c r="M5668" t="s">
        <v>15343</v>
      </c>
      <c r="N5668" t="s">
        <v>15345</v>
      </c>
    </row>
    <row r="5669" spans="1:14" x14ac:dyDescent="0.25">
      <c r="A5669" s="3">
        <v>5666</v>
      </c>
      <c r="B5669" t="s">
        <v>3702</v>
      </c>
      <c r="C5669" t="s">
        <v>3703</v>
      </c>
      <c r="D5669" t="s">
        <v>3704</v>
      </c>
      <c r="E5669" t="s">
        <v>12</v>
      </c>
      <c r="F5669" t="s">
        <v>3705</v>
      </c>
      <c r="G5669" s="1">
        <v>44333</v>
      </c>
      <c r="H5669" s="1">
        <v>44334</v>
      </c>
      <c r="I5669" s="1">
        <v>45063</v>
      </c>
      <c r="J5669" s="966" t="s">
        <v>15331</v>
      </c>
      <c r="K5669" t="s">
        <v>15332</v>
      </c>
      <c r="L5669" t="s">
        <v>15333</v>
      </c>
      <c r="M5669" t="s">
        <v>15331</v>
      </c>
      <c r="N5669" t="s">
        <v>15333</v>
      </c>
    </row>
    <row r="5670" spans="1:14" x14ac:dyDescent="0.25">
      <c r="A5670" s="3">
        <v>5667</v>
      </c>
      <c r="B5670" t="s">
        <v>3702</v>
      </c>
      <c r="C5670" t="s">
        <v>3703</v>
      </c>
      <c r="D5670" t="s">
        <v>3704</v>
      </c>
      <c r="E5670" t="s">
        <v>12</v>
      </c>
      <c r="F5670" t="s">
        <v>3705</v>
      </c>
      <c r="G5670" s="1">
        <v>44333</v>
      </c>
      <c r="H5670" s="1">
        <v>44334</v>
      </c>
      <c r="I5670" s="1">
        <v>45063</v>
      </c>
      <c r="J5670" s="966" t="s">
        <v>15331</v>
      </c>
      <c r="K5670" t="s">
        <v>15332</v>
      </c>
      <c r="L5670" t="s">
        <v>15333</v>
      </c>
      <c r="M5670" t="s">
        <v>15331</v>
      </c>
      <c r="N5670" t="s">
        <v>15333</v>
      </c>
    </row>
    <row r="5671" spans="1:14" x14ac:dyDescent="0.25">
      <c r="A5671" s="3">
        <v>5668</v>
      </c>
      <c r="B5671" t="s">
        <v>3702</v>
      </c>
      <c r="C5671" t="s">
        <v>3703</v>
      </c>
      <c r="D5671" t="s">
        <v>3704</v>
      </c>
      <c r="E5671" t="s">
        <v>12</v>
      </c>
      <c r="F5671" t="s">
        <v>3705</v>
      </c>
      <c r="G5671" s="1">
        <v>44333</v>
      </c>
      <c r="H5671" s="1">
        <v>44334</v>
      </c>
      <c r="I5671" s="1">
        <v>45063</v>
      </c>
      <c r="J5671" s="966" t="s">
        <v>15322</v>
      </c>
      <c r="K5671" t="s">
        <v>15323</v>
      </c>
      <c r="L5671" t="s">
        <v>15324</v>
      </c>
      <c r="M5671" t="s">
        <v>15322</v>
      </c>
      <c r="N5671" t="s">
        <v>15324</v>
      </c>
    </row>
    <row r="5672" spans="1:14" x14ac:dyDescent="0.25">
      <c r="A5672" s="3">
        <v>5669</v>
      </c>
      <c r="B5672" t="s">
        <v>3702</v>
      </c>
      <c r="C5672" t="s">
        <v>3703</v>
      </c>
      <c r="D5672" t="s">
        <v>3704</v>
      </c>
      <c r="E5672" t="s">
        <v>12</v>
      </c>
      <c r="F5672" t="s">
        <v>3705</v>
      </c>
      <c r="G5672" s="1">
        <v>44333</v>
      </c>
      <c r="H5672" s="1">
        <v>44334</v>
      </c>
      <c r="I5672" s="1">
        <v>45063</v>
      </c>
      <c r="J5672" s="966" t="s">
        <v>15322</v>
      </c>
      <c r="K5672" t="s">
        <v>15323</v>
      </c>
      <c r="L5672" t="s">
        <v>15324</v>
      </c>
      <c r="M5672" t="s">
        <v>15322</v>
      </c>
      <c r="N5672" t="s">
        <v>15324</v>
      </c>
    </row>
    <row r="5673" spans="1:14" x14ac:dyDescent="0.25">
      <c r="A5673" s="3">
        <v>5670</v>
      </c>
      <c r="B5673" t="s">
        <v>3702</v>
      </c>
      <c r="C5673" t="s">
        <v>3703</v>
      </c>
      <c r="D5673" t="s">
        <v>3704</v>
      </c>
      <c r="E5673" t="s">
        <v>12</v>
      </c>
      <c r="F5673" t="s">
        <v>3705</v>
      </c>
      <c r="G5673" s="1">
        <v>44333</v>
      </c>
      <c r="H5673" s="1">
        <v>44334</v>
      </c>
      <c r="I5673" s="1">
        <v>45063</v>
      </c>
      <c r="J5673" s="966" t="s">
        <v>15349</v>
      </c>
      <c r="K5673" t="s">
        <v>15350</v>
      </c>
      <c r="L5673" t="s">
        <v>15351</v>
      </c>
      <c r="M5673" t="s">
        <v>15349</v>
      </c>
      <c r="N5673" t="s">
        <v>15351</v>
      </c>
    </row>
    <row r="5674" spans="1:14" x14ac:dyDescent="0.25">
      <c r="A5674" s="3">
        <v>5671</v>
      </c>
      <c r="B5674" t="s">
        <v>3702</v>
      </c>
      <c r="C5674" t="s">
        <v>3703</v>
      </c>
      <c r="D5674" t="s">
        <v>3704</v>
      </c>
      <c r="E5674" t="s">
        <v>12</v>
      </c>
      <c r="F5674" t="s">
        <v>3705</v>
      </c>
      <c r="G5674" s="1">
        <v>44333</v>
      </c>
      <c r="H5674" s="1">
        <v>44334</v>
      </c>
      <c r="I5674" s="1">
        <v>45063</v>
      </c>
      <c r="J5674" s="966" t="s">
        <v>15349</v>
      </c>
      <c r="K5674" t="s">
        <v>15350</v>
      </c>
      <c r="L5674" t="s">
        <v>15351</v>
      </c>
      <c r="M5674" t="s">
        <v>15349</v>
      </c>
      <c r="N5674" t="s">
        <v>15351</v>
      </c>
    </row>
    <row r="5675" spans="1:14" x14ac:dyDescent="0.25">
      <c r="A5675" s="3">
        <v>5672</v>
      </c>
      <c r="B5675" t="s">
        <v>3702</v>
      </c>
      <c r="C5675" t="s">
        <v>3703</v>
      </c>
      <c r="D5675" t="s">
        <v>3704</v>
      </c>
      <c r="E5675" t="s">
        <v>12</v>
      </c>
      <c r="F5675" t="s">
        <v>3705</v>
      </c>
      <c r="G5675" s="1">
        <v>44333</v>
      </c>
      <c r="H5675" s="1">
        <v>44334</v>
      </c>
      <c r="I5675" s="1">
        <v>45063</v>
      </c>
      <c r="J5675" s="966" t="s">
        <v>15310</v>
      </c>
      <c r="K5675" t="s">
        <v>15311</v>
      </c>
      <c r="L5675" t="s">
        <v>15312</v>
      </c>
      <c r="M5675" t="s">
        <v>15310</v>
      </c>
      <c r="N5675" t="s">
        <v>15312</v>
      </c>
    </row>
    <row r="5676" spans="1:14" x14ac:dyDescent="0.25">
      <c r="A5676" s="3">
        <v>5673</v>
      </c>
      <c r="B5676" t="s">
        <v>3702</v>
      </c>
      <c r="C5676" t="s">
        <v>3703</v>
      </c>
      <c r="D5676" t="s">
        <v>3704</v>
      </c>
      <c r="E5676" t="s">
        <v>12</v>
      </c>
      <c r="F5676" t="s">
        <v>3705</v>
      </c>
      <c r="G5676" s="1">
        <v>44333</v>
      </c>
      <c r="H5676" s="1">
        <v>44334</v>
      </c>
      <c r="I5676" s="1">
        <v>45063</v>
      </c>
      <c r="J5676" s="966" t="s">
        <v>15310</v>
      </c>
      <c r="K5676" t="s">
        <v>15311</v>
      </c>
      <c r="L5676" t="s">
        <v>15312</v>
      </c>
      <c r="M5676" t="s">
        <v>15310</v>
      </c>
      <c r="N5676" t="s">
        <v>15312</v>
      </c>
    </row>
    <row r="5677" spans="1:14" x14ac:dyDescent="0.25">
      <c r="A5677" s="3">
        <v>5674</v>
      </c>
      <c r="B5677" t="s">
        <v>3702</v>
      </c>
      <c r="C5677" t="s">
        <v>3703</v>
      </c>
      <c r="D5677" t="s">
        <v>3704</v>
      </c>
      <c r="E5677" t="s">
        <v>12</v>
      </c>
      <c r="F5677" t="s">
        <v>3705</v>
      </c>
      <c r="G5677" s="1">
        <v>44333</v>
      </c>
      <c r="H5677" s="1">
        <v>44334</v>
      </c>
      <c r="I5677" s="1">
        <v>45063</v>
      </c>
      <c r="J5677" s="966" t="s">
        <v>15337</v>
      </c>
      <c r="K5677" t="s">
        <v>15338</v>
      </c>
      <c r="L5677" t="s">
        <v>15339</v>
      </c>
      <c r="M5677" t="s">
        <v>15337</v>
      </c>
      <c r="N5677" t="s">
        <v>15339</v>
      </c>
    </row>
    <row r="5678" spans="1:14" x14ac:dyDescent="0.25">
      <c r="A5678" s="3">
        <v>5675</v>
      </c>
      <c r="B5678" t="s">
        <v>3702</v>
      </c>
      <c r="C5678" t="s">
        <v>3703</v>
      </c>
      <c r="D5678" t="s">
        <v>3704</v>
      </c>
      <c r="E5678" t="s">
        <v>12</v>
      </c>
      <c r="F5678" t="s">
        <v>3705</v>
      </c>
      <c r="G5678" s="1">
        <v>44333</v>
      </c>
      <c r="H5678" s="1">
        <v>44334</v>
      </c>
      <c r="I5678" s="1">
        <v>45063</v>
      </c>
      <c r="J5678" s="966" t="s">
        <v>15337</v>
      </c>
      <c r="K5678" t="s">
        <v>15338</v>
      </c>
      <c r="L5678" t="s">
        <v>15339</v>
      </c>
      <c r="M5678" t="s">
        <v>15337</v>
      </c>
      <c r="N5678" t="s">
        <v>15339</v>
      </c>
    </row>
    <row r="5679" spans="1:14" x14ac:dyDescent="0.25">
      <c r="A5679" s="3">
        <v>5676</v>
      </c>
      <c r="B5679" t="s">
        <v>3702</v>
      </c>
      <c r="C5679" t="s">
        <v>3703</v>
      </c>
      <c r="D5679" t="s">
        <v>3704</v>
      </c>
      <c r="E5679" t="s">
        <v>12</v>
      </c>
      <c r="F5679" t="s">
        <v>3705</v>
      </c>
      <c r="G5679" s="1">
        <v>44333</v>
      </c>
      <c r="H5679" s="1">
        <v>44334</v>
      </c>
      <c r="I5679" s="1">
        <v>45063</v>
      </c>
      <c r="J5679" s="966" t="s">
        <v>15307</v>
      </c>
      <c r="K5679" t="s">
        <v>15308</v>
      </c>
      <c r="L5679" t="s">
        <v>15309</v>
      </c>
      <c r="M5679" t="s">
        <v>15307</v>
      </c>
      <c r="N5679" t="s">
        <v>15309</v>
      </c>
    </row>
    <row r="5680" spans="1:14" x14ac:dyDescent="0.25">
      <c r="A5680" s="3">
        <v>5677</v>
      </c>
      <c r="B5680" t="s">
        <v>3702</v>
      </c>
      <c r="C5680" t="s">
        <v>3703</v>
      </c>
      <c r="D5680" t="s">
        <v>3704</v>
      </c>
      <c r="E5680" t="s">
        <v>12</v>
      </c>
      <c r="F5680" t="s">
        <v>3705</v>
      </c>
      <c r="G5680" s="1">
        <v>44333</v>
      </c>
      <c r="H5680" s="1">
        <v>44334</v>
      </c>
      <c r="I5680" s="1">
        <v>45063</v>
      </c>
      <c r="J5680" s="966" t="s">
        <v>15307</v>
      </c>
      <c r="K5680" t="s">
        <v>15308</v>
      </c>
      <c r="L5680" t="s">
        <v>15309</v>
      </c>
      <c r="M5680" t="s">
        <v>15307</v>
      </c>
      <c r="N5680" t="s">
        <v>15309</v>
      </c>
    </row>
    <row r="5681" spans="1:14" x14ac:dyDescent="0.25">
      <c r="A5681" s="3">
        <v>5678</v>
      </c>
      <c r="B5681" t="s">
        <v>3702</v>
      </c>
      <c r="C5681" t="s">
        <v>3703</v>
      </c>
      <c r="D5681" t="s">
        <v>3704</v>
      </c>
      <c r="E5681" t="s">
        <v>12</v>
      </c>
      <c r="F5681" t="s">
        <v>3705</v>
      </c>
      <c r="G5681" s="1">
        <v>44333</v>
      </c>
      <c r="H5681" s="1">
        <v>44334</v>
      </c>
      <c r="I5681" s="1">
        <v>45063</v>
      </c>
      <c r="J5681" s="966" t="s">
        <v>15325</v>
      </c>
      <c r="K5681" t="s">
        <v>15326</v>
      </c>
      <c r="L5681" t="s">
        <v>15327</v>
      </c>
      <c r="M5681" t="s">
        <v>15325</v>
      </c>
      <c r="N5681" t="s">
        <v>15327</v>
      </c>
    </row>
    <row r="5682" spans="1:14" x14ac:dyDescent="0.25">
      <c r="A5682" s="3">
        <v>5679</v>
      </c>
      <c r="B5682" t="s">
        <v>3702</v>
      </c>
      <c r="C5682" t="s">
        <v>3703</v>
      </c>
      <c r="D5682" t="s">
        <v>3704</v>
      </c>
      <c r="E5682" t="s">
        <v>12</v>
      </c>
      <c r="F5682" t="s">
        <v>3705</v>
      </c>
      <c r="G5682" s="1">
        <v>44333</v>
      </c>
      <c r="H5682" s="1">
        <v>44334</v>
      </c>
      <c r="I5682" s="1">
        <v>45063</v>
      </c>
      <c r="J5682" s="966" t="s">
        <v>15325</v>
      </c>
      <c r="K5682" t="s">
        <v>15326</v>
      </c>
      <c r="L5682" t="s">
        <v>15327</v>
      </c>
      <c r="M5682" t="s">
        <v>15325</v>
      </c>
      <c r="N5682" t="s">
        <v>15327</v>
      </c>
    </row>
    <row r="5683" spans="1:14" x14ac:dyDescent="0.25">
      <c r="A5683" s="3">
        <v>5680</v>
      </c>
      <c r="B5683" t="s">
        <v>3702</v>
      </c>
      <c r="C5683" t="s">
        <v>3703</v>
      </c>
      <c r="D5683" t="s">
        <v>3704</v>
      </c>
      <c r="E5683" t="s">
        <v>12</v>
      </c>
      <c r="F5683" t="s">
        <v>3705</v>
      </c>
      <c r="G5683" s="1">
        <v>44333</v>
      </c>
      <c r="H5683" s="1">
        <v>44334</v>
      </c>
      <c r="I5683" s="1">
        <v>45063</v>
      </c>
      <c r="J5683" s="966" t="s">
        <v>15346</v>
      </c>
      <c r="K5683" t="s">
        <v>15347</v>
      </c>
      <c r="L5683" t="s">
        <v>15348</v>
      </c>
      <c r="M5683" t="s">
        <v>15346</v>
      </c>
      <c r="N5683" t="s">
        <v>15348</v>
      </c>
    </row>
    <row r="5684" spans="1:14" x14ac:dyDescent="0.25">
      <c r="A5684" s="3">
        <v>5681</v>
      </c>
      <c r="B5684" t="s">
        <v>3702</v>
      </c>
      <c r="C5684" t="s">
        <v>3703</v>
      </c>
      <c r="D5684" t="s">
        <v>3704</v>
      </c>
      <c r="E5684" t="s">
        <v>12</v>
      </c>
      <c r="F5684" t="s">
        <v>3705</v>
      </c>
      <c r="G5684" s="1">
        <v>44333</v>
      </c>
      <c r="H5684" s="1">
        <v>44334</v>
      </c>
      <c r="I5684" s="1">
        <v>45063</v>
      </c>
      <c r="J5684" s="966" t="s">
        <v>15346</v>
      </c>
      <c r="K5684" t="s">
        <v>15347</v>
      </c>
      <c r="L5684" t="s">
        <v>15348</v>
      </c>
      <c r="M5684" t="s">
        <v>15346</v>
      </c>
      <c r="N5684" t="s">
        <v>15348</v>
      </c>
    </row>
    <row r="5685" spans="1:14" x14ac:dyDescent="0.25">
      <c r="A5685" s="3">
        <v>5682</v>
      </c>
      <c r="B5685" t="s">
        <v>3702</v>
      </c>
      <c r="C5685" t="s">
        <v>3703</v>
      </c>
      <c r="D5685" t="s">
        <v>3704</v>
      </c>
      <c r="E5685" t="s">
        <v>12</v>
      </c>
      <c r="F5685" t="s">
        <v>3705</v>
      </c>
      <c r="G5685" s="1">
        <v>44333</v>
      </c>
      <c r="H5685" s="1">
        <v>44334</v>
      </c>
      <c r="I5685" s="1">
        <v>45063</v>
      </c>
      <c r="J5685" s="966" t="s">
        <v>15316</v>
      </c>
      <c r="K5685" t="s">
        <v>15317</v>
      </c>
      <c r="L5685" t="s">
        <v>15318</v>
      </c>
      <c r="M5685" t="s">
        <v>15316</v>
      </c>
      <c r="N5685" t="s">
        <v>15318</v>
      </c>
    </row>
    <row r="5686" spans="1:14" x14ac:dyDescent="0.25">
      <c r="A5686" s="3">
        <v>5683</v>
      </c>
      <c r="B5686" t="s">
        <v>3702</v>
      </c>
      <c r="C5686" t="s">
        <v>3703</v>
      </c>
      <c r="D5686" t="s">
        <v>3704</v>
      </c>
      <c r="E5686" t="s">
        <v>12</v>
      </c>
      <c r="F5686" t="s">
        <v>3705</v>
      </c>
      <c r="G5686" s="1">
        <v>44333</v>
      </c>
      <c r="H5686" s="1">
        <v>44334</v>
      </c>
      <c r="I5686" s="1">
        <v>45063</v>
      </c>
      <c r="J5686" s="966" t="s">
        <v>15316</v>
      </c>
      <c r="K5686" t="s">
        <v>15317</v>
      </c>
      <c r="L5686" t="s">
        <v>15318</v>
      </c>
      <c r="M5686" t="s">
        <v>15316</v>
      </c>
      <c r="N5686" t="s">
        <v>15318</v>
      </c>
    </row>
    <row r="5687" spans="1:14" x14ac:dyDescent="0.25">
      <c r="A5687" s="3">
        <v>5684</v>
      </c>
      <c r="B5687" t="s">
        <v>3702</v>
      </c>
      <c r="C5687" t="s">
        <v>3703</v>
      </c>
      <c r="D5687" t="s">
        <v>3704</v>
      </c>
      <c r="E5687" t="s">
        <v>12</v>
      </c>
      <c r="F5687" t="s">
        <v>3705</v>
      </c>
      <c r="G5687" s="1">
        <v>44333</v>
      </c>
      <c r="H5687" s="1">
        <v>44334</v>
      </c>
      <c r="I5687" s="1">
        <v>45063</v>
      </c>
      <c r="J5687" s="966" t="s">
        <v>15334</v>
      </c>
      <c r="K5687" t="s">
        <v>15335</v>
      </c>
      <c r="L5687" t="s">
        <v>15336</v>
      </c>
      <c r="M5687" t="s">
        <v>15334</v>
      </c>
      <c r="N5687" t="s">
        <v>15336</v>
      </c>
    </row>
    <row r="5688" spans="1:14" x14ac:dyDescent="0.25">
      <c r="A5688" s="3">
        <v>5685</v>
      </c>
      <c r="B5688" t="s">
        <v>3702</v>
      </c>
      <c r="C5688" t="s">
        <v>3703</v>
      </c>
      <c r="D5688" t="s">
        <v>3704</v>
      </c>
      <c r="E5688" t="s">
        <v>12</v>
      </c>
      <c r="F5688" t="s">
        <v>3705</v>
      </c>
      <c r="G5688" s="1">
        <v>44333</v>
      </c>
      <c r="H5688" s="1">
        <v>44334</v>
      </c>
      <c r="I5688" s="1">
        <v>45063</v>
      </c>
      <c r="J5688" s="966" t="s">
        <v>15334</v>
      </c>
      <c r="K5688" t="s">
        <v>15335</v>
      </c>
      <c r="L5688" t="s">
        <v>15336</v>
      </c>
      <c r="M5688" t="s">
        <v>15334</v>
      </c>
      <c r="N5688" t="s">
        <v>15336</v>
      </c>
    </row>
    <row r="5689" spans="1:14" x14ac:dyDescent="0.25">
      <c r="A5689" s="3">
        <v>5686</v>
      </c>
      <c r="B5689" t="s">
        <v>3702</v>
      </c>
      <c r="C5689" t="s">
        <v>3703</v>
      </c>
      <c r="D5689" t="s">
        <v>3704</v>
      </c>
      <c r="E5689" t="s">
        <v>12</v>
      </c>
      <c r="F5689" t="s">
        <v>3705</v>
      </c>
      <c r="G5689" s="1">
        <v>44333</v>
      </c>
      <c r="H5689" s="1">
        <v>44334</v>
      </c>
      <c r="I5689" s="1">
        <v>45063</v>
      </c>
      <c r="J5689" s="966" t="s">
        <v>15328</v>
      </c>
      <c r="K5689" t="s">
        <v>15329</v>
      </c>
      <c r="L5689" t="s">
        <v>15330</v>
      </c>
      <c r="M5689" t="s">
        <v>15328</v>
      </c>
      <c r="N5689" t="s">
        <v>15330</v>
      </c>
    </row>
    <row r="5690" spans="1:14" x14ac:dyDescent="0.25">
      <c r="A5690" s="3">
        <v>5687</v>
      </c>
      <c r="B5690" t="s">
        <v>3702</v>
      </c>
      <c r="C5690" t="s">
        <v>3703</v>
      </c>
      <c r="D5690" t="s">
        <v>3704</v>
      </c>
      <c r="E5690" t="s">
        <v>12</v>
      </c>
      <c r="F5690" t="s">
        <v>3705</v>
      </c>
      <c r="G5690" s="1">
        <v>44333</v>
      </c>
      <c r="H5690" s="1">
        <v>44334</v>
      </c>
      <c r="I5690" s="1">
        <v>45063</v>
      </c>
      <c r="J5690" s="966" t="s">
        <v>15328</v>
      </c>
      <c r="K5690" t="s">
        <v>15329</v>
      </c>
      <c r="L5690" t="s">
        <v>15330</v>
      </c>
      <c r="M5690" t="s">
        <v>15328</v>
      </c>
      <c r="N5690" t="s">
        <v>15330</v>
      </c>
    </row>
    <row r="5691" spans="1:14" x14ac:dyDescent="0.25">
      <c r="A5691" s="3">
        <v>5688</v>
      </c>
      <c r="B5691" t="s">
        <v>3702</v>
      </c>
      <c r="C5691" t="s">
        <v>3703</v>
      </c>
      <c r="D5691" t="s">
        <v>3704</v>
      </c>
      <c r="E5691" t="s">
        <v>12</v>
      </c>
      <c r="F5691" t="s">
        <v>3705</v>
      </c>
      <c r="G5691" s="1">
        <v>44333</v>
      </c>
      <c r="H5691" s="1">
        <v>44334</v>
      </c>
      <c r="I5691" s="1">
        <v>45063</v>
      </c>
      <c r="J5691" s="966" t="s">
        <v>15319</v>
      </c>
      <c r="K5691" t="s">
        <v>15320</v>
      </c>
      <c r="L5691" t="s">
        <v>15321</v>
      </c>
      <c r="M5691" t="s">
        <v>15319</v>
      </c>
      <c r="N5691" t="s">
        <v>15321</v>
      </c>
    </row>
    <row r="5692" spans="1:14" x14ac:dyDescent="0.25">
      <c r="A5692" s="3">
        <v>5689</v>
      </c>
      <c r="B5692" t="s">
        <v>3702</v>
      </c>
      <c r="C5692" t="s">
        <v>3703</v>
      </c>
      <c r="D5692" t="s">
        <v>3704</v>
      </c>
      <c r="E5692" t="s">
        <v>12</v>
      </c>
      <c r="F5692" t="s">
        <v>3705</v>
      </c>
      <c r="G5692" s="1">
        <v>44333</v>
      </c>
      <c r="H5692" s="1">
        <v>44334</v>
      </c>
      <c r="I5692" s="1">
        <v>45063</v>
      </c>
      <c r="J5692" s="966" t="s">
        <v>15319</v>
      </c>
      <c r="K5692" t="s">
        <v>15320</v>
      </c>
      <c r="L5692" t="s">
        <v>15321</v>
      </c>
      <c r="M5692" t="s">
        <v>15319</v>
      </c>
      <c r="N5692" t="s">
        <v>15321</v>
      </c>
    </row>
    <row r="5693" spans="1:14" x14ac:dyDescent="0.25">
      <c r="A5693" s="3">
        <v>5690</v>
      </c>
      <c r="B5693" t="s">
        <v>3702</v>
      </c>
      <c r="C5693" t="s">
        <v>3703</v>
      </c>
      <c r="D5693" t="s">
        <v>3704</v>
      </c>
      <c r="E5693" t="s">
        <v>12</v>
      </c>
      <c r="F5693" t="s">
        <v>3705</v>
      </c>
      <c r="G5693" s="1">
        <v>44333</v>
      </c>
      <c r="H5693" s="1">
        <v>44334</v>
      </c>
      <c r="I5693" s="1">
        <v>45063</v>
      </c>
      <c r="J5693" s="966" t="s">
        <v>15340</v>
      </c>
      <c r="K5693" t="s">
        <v>15341</v>
      </c>
      <c r="L5693" t="s">
        <v>15342</v>
      </c>
      <c r="M5693" t="s">
        <v>15340</v>
      </c>
      <c r="N5693" t="s">
        <v>15342</v>
      </c>
    </row>
    <row r="5694" spans="1:14" x14ac:dyDescent="0.25">
      <c r="A5694" s="3">
        <v>5691</v>
      </c>
      <c r="B5694" t="s">
        <v>3702</v>
      </c>
      <c r="C5694" t="s">
        <v>3703</v>
      </c>
      <c r="D5694" t="s">
        <v>3704</v>
      </c>
      <c r="E5694" t="s">
        <v>12</v>
      </c>
      <c r="F5694" t="s">
        <v>3705</v>
      </c>
      <c r="G5694" s="1">
        <v>44333</v>
      </c>
      <c r="H5694" s="1">
        <v>44334</v>
      </c>
      <c r="I5694" s="1">
        <v>45063</v>
      </c>
      <c r="J5694" s="966" t="s">
        <v>15340</v>
      </c>
      <c r="K5694" t="s">
        <v>15341</v>
      </c>
      <c r="L5694" t="s">
        <v>15342</v>
      </c>
      <c r="M5694" t="s">
        <v>15340</v>
      </c>
      <c r="N5694" t="s">
        <v>15342</v>
      </c>
    </row>
    <row r="5695" spans="1:14" x14ac:dyDescent="0.25">
      <c r="A5695" s="3">
        <v>5692</v>
      </c>
      <c r="B5695" t="s">
        <v>3336</v>
      </c>
      <c r="C5695" t="s">
        <v>3337</v>
      </c>
      <c r="D5695" t="s">
        <v>3338</v>
      </c>
      <c r="E5695" t="s">
        <v>12</v>
      </c>
      <c r="F5695" t="s">
        <v>3466</v>
      </c>
      <c r="G5695" s="1">
        <v>44294</v>
      </c>
      <c r="H5695" s="1">
        <v>44358</v>
      </c>
      <c r="I5695" s="1">
        <v>46183</v>
      </c>
      <c r="J5695" s="966" t="s">
        <v>22797</v>
      </c>
      <c r="K5695" t="s">
        <v>22798</v>
      </c>
      <c r="L5695" t="s">
        <v>22799</v>
      </c>
      <c r="M5695" t="s">
        <v>22797</v>
      </c>
      <c r="N5695" t="s">
        <v>22799</v>
      </c>
    </row>
    <row r="5696" spans="1:14" x14ac:dyDescent="0.25">
      <c r="A5696" s="3">
        <v>5693</v>
      </c>
      <c r="B5696" t="s">
        <v>3336</v>
      </c>
      <c r="C5696" t="s">
        <v>3337</v>
      </c>
      <c r="D5696" t="s">
        <v>3338</v>
      </c>
      <c r="E5696" t="s">
        <v>12</v>
      </c>
      <c r="F5696" t="s">
        <v>3466</v>
      </c>
      <c r="G5696" s="1">
        <v>44294</v>
      </c>
      <c r="H5696" s="1">
        <v>44358</v>
      </c>
      <c r="I5696" s="1">
        <v>46183</v>
      </c>
      <c r="J5696" s="966" t="s">
        <v>22800</v>
      </c>
      <c r="K5696" t="s">
        <v>22801</v>
      </c>
      <c r="L5696" t="s">
        <v>22802</v>
      </c>
      <c r="M5696" t="s">
        <v>22800</v>
      </c>
      <c r="N5696" t="s">
        <v>22802</v>
      </c>
    </row>
    <row r="5697" spans="1:14" x14ac:dyDescent="0.25">
      <c r="A5697" s="3">
        <v>5694</v>
      </c>
      <c r="B5697" t="s">
        <v>3336</v>
      </c>
      <c r="C5697" t="s">
        <v>3337</v>
      </c>
      <c r="D5697" t="s">
        <v>3338</v>
      </c>
      <c r="E5697" t="s">
        <v>12</v>
      </c>
      <c r="F5697" t="s">
        <v>3466</v>
      </c>
      <c r="G5697" s="1">
        <v>44294</v>
      </c>
      <c r="H5697" s="1">
        <v>44358</v>
      </c>
      <c r="I5697" s="1">
        <v>46183</v>
      </c>
      <c r="J5697" s="966" t="s">
        <v>22803</v>
      </c>
      <c r="K5697" t="s">
        <v>22804</v>
      </c>
      <c r="L5697" t="s">
        <v>22805</v>
      </c>
      <c r="M5697" t="s">
        <v>22803</v>
      </c>
      <c r="N5697" t="s">
        <v>22805</v>
      </c>
    </row>
    <row r="5698" spans="1:14" x14ac:dyDescent="0.25">
      <c r="A5698" s="3">
        <v>5695</v>
      </c>
      <c r="B5698" t="s">
        <v>3336</v>
      </c>
      <c r="C5698" t="s">
        <v>3337</v>
      </c>
      <c r="D5698" t="s">
        <v>3338</v>
      </c>
      <c r="E5698" t="s">
        <v>12</v>
      </c>
      <c r="F5698" t="s">
        <v>3466</v>
      </c>
      <c r="G5698" s="1">
        <v>44294</v>
      </c>
      <c r="H5698" s="1">
        <v>44358</v>
      </c>
      <c r="I5698" s="1">
        <v>46183</v>
      </c>
      <c r="J5698" s="966" t="s">
        <v>22806</v>
      </c>
      <c r="K5698" t="s">
        <v>22807</v>
      </c>
      <c r="L5698" t="s">
        <v>22808</v>
      </c>
      <c r="M5698" t="s">
        <v>22806</v>
      </c>
      <c r="N5698" t="s">
        <v>22808</v>
      </c>
    </row>
    <row r="5699" spans="1:14" x14ac:dyDescent="0.25">
      <c r="A5699" s="3">
        <v>5696</v>
      </c>
      <c r="B5699" t="s">
        <v>3336</v>
      </c>
      <c r="C5699" t="s">
        <v>3337</v>
      </c>
      <c r="D5699" t="s">
        <v>3338</v>
      </c>
      <c r="E5699" t="s">
        <v>12</v>
      </c>
      <c r="F5699" t="s">
        <v>3466</v>
      </c>
      <c r="G5699" s="1">
        <v>44294</v>
      </c>
      <c r="H5699" s="1">
        <v>44358</v>
      </c>
      <c r="I5699" s="1">
        <v>46183</v>
      </c>
      <c r="J5699" s="966" t="s">
        <v>22809</v>
      </c>
      <c r="K5699" t="s">
        <v>22810</v>
      </c>
      <c r="L5699" t="s">
        <v>22811</v>
      </c>
      <c r="M5699" t="s">
        <v>22809</v>
      </c>
      <c r="N5699" t="s">
        <v>22811</v>
      </c>
    </row>
    <row r="5700" spans="1:14" x14ac:dyDescent="0.25">
      <c r="A5700" s="3">
        <v>5697</v>
      </c>
      <c r="B5700" t="s">
        <v>3336</v>
      </c>
      <c r="C5700" t="s">
        <v>3337</v>
      </c>
      <c r="D5700" t="s">
        <v>3338</v>
      </c>
      <c r="E5700" t="s">
        <v>12</v>
      </c>
      <c r="F5700" t="s">
        <v>3466</v>
      </c>
      <c r="G5700" s="1">
        <v>44294</v>
      </c>
      <c r="H5700" s="1">
        <v>44358</v>
      </c>
      <c r="I5700" s="1">
        <v>46183</v>
      </c>
      <c r="J5700" s="966" t="s">
        <v>22812</v>
      </c>
      <c r="K5700" t="s">
        <v>22813</v>
      </c>
      <c r="L5700" t="s">
        <v>22814</v>
      </c>
      <c r="M5700" t="s">
        <v>22812</v>
      </c>
      <c r="N5700" t="s">
        <v>22814</v>
      </c>
    </row>
    <row r="5701" spans="1:14" x14ac:dyDescent="0.25">
      <c r="A5701" s="3">
        <v>5698</v>
      </c>
      <c r="B5701" t="s">
        <v>3336</v>
      </c>
      <c r="C5701" t="s">
        <v>3337</v>
      </c>
      <c r="D5701" t="s">
        <v>3338</v>
      </c>
      <c r="E5701" t="s">
        <v>12</v>
      </c>
      <c r="F5701" t="s">
        <v>3466</v>
      </c>
      <c r="G5701" s="1">
        <v>44294</v>
      </c>
      <c r="H5701" s="1">
        <v>44358</v>
      </c>
      <c r="I5701" s="1">
        <v>46183</v>
      </c>
      <c r="J5701" s="966" t="s">
        <v>22815</v>
      </c>
      <c r="K5701" t="s">
        <v>22816</v>
      </c>
      <c r="L5701" t="s">
        <v>22817</v>
      </c>
      <c r="M5701" t="s">
        <v>22815</v>
      </c>
      <c r="N5701" t="s">
        <v>22817</v>
      </c>
    </row>
    <row r="5702" spans="1:14" x14ac:dyDescent="0.25">
      <c r="A5702" s="3">
        <v>5699</v>
      </c>
      <c r="B5702" t="s">
        <v>3336</v>
      </c>
      <c r="C5702" t="s">
        <v>3337</v>
      </c>
      <c r="D5702" t="s">
        <v>3338</v>
      </c>
      <c r="E5702" t="s">
        <v>12</v>
      </c>
      <c r="F5702" t="s">
        <v>3466</v>
      </c>
      <c r="G5702" s="1">
        <v>44294</v>
      </c>
      <c r="H5702" s="1">
        <v>44358</v>
      </c>
      <c r="I5702" s="1">
        <v>46183</v>
      </c>
      <c r="J5702" s="966" t="s">
        <v>22818</v>
      </c>
      <c r="K5702" t="s">
        <v>22819</v>
      </c>
      <c r="L5702" t="s">
        <v>22820</v>
      </c>
      <c r="M5702" t="s">
        <v>22818</v>
      </c>
      <c r="N5702" t="s">
        <v>22820</v>
      </c>
    </row>
    <row r="5703" spans="1:14" x14ac:dyDescent="0.25">
      <c r="A5703" s="3">
        <v>5700</v>
      </c>
      <c r="B5703" t="s">
        <v>3336</v>
      </c>
      <c r="C5703" t="s">
        <v>3337</v>
      </c>
      <c r="D5703" t="s">
        <v>3338</v>
      </c>
      <c r="E5703" t="s">
        <v>12</v>
      </c>
      <c r="F5703" t="s">
        <v>3466</v>
      </c>
      <c r="G5703" s="1">
        <v>44294</v>
      </c>
      <c r="H5703" s="1">
        <v>44358</v>
      </c>
      <c r="I5703" s="1">
        <v>46183</v>
      </c>
      <c r="J5703" s="966" t="s">
        <v>22821</v>
      </c>
      <c r="K5703" t="s">
        <v>22822</v>
      </c>
      <c r="L5703" t="s">
        <v>22823</v>
      </c>
      <c r="M5703" t="s">
        <v>22821</v>
      </c>
      <c r="N5703" t="s">
        <v>22823</v>
      </c>
    </row>
    <row r="5704" spans="1:14" x14ac:dyDescent="0.25">
      <c r="A5704" s="3">
        <v>5701</v>
      </c>
      <c r="B5704" t="s">
        <v>3336</v>
      </c>
      <c r="C5704" t="s">
        <v>3337</v>
      </c>
      <c r="D5704" t="s">
        <v>3338</v>
      </c>
      <c r="E5704" t="s">
        <v>12</v>
      </c>
      <c r="F5704" t="s">
        <v>3466</v>
      </c>
      <c r="G5704" s="1">
        <v>44294</v>
      </c>
      <c r="H5704" s="1">
        <v>44358</v>
      </c>
      <c r="I5704" s="1">
        <v>46183</v>
      </c>
      <c r="J5704" s="966" t="s">
        <v>22824</v>
      </c>
      <c r="K5704" t="s">
        <v>22825</v>
      </c>
      <c r="L5704" t="s">
        <v>22826</v>
      </c>
      <c r="M5704" t="s">
        <v>22824</v>
      </c>
      <c r="N5704" t="s">
        <v>22826</v>
      </c>
    </row>
    <row r="5705" spans="1:14" x14ac:dyDescent="0.25">
      <c r="A5705" s="3">
        <v>5702</v>
      </c>
      <c r="B5705" t="s">
        <v>3730</v>
      </c>
      <c r="C5705" t="s">
        <v>3731</v>
      </c>
      <c r="D5705" t="s">
        <v>3732</v>
      </c>
      <c r="E5705" t="s">
        <v>12</v>
      </c>
      <c r="F5705" t="s">
        <v>3733</v>
      </c>
      <c r="G5705" s="1">
        <v>44349</v>
      </c>
      <c r="H5705" s="1">
        <v>44355</v>
      </c>
      <c r="I5705" s="1">
        <v>45815</v>
      </c>
      <c r="J5705" s="966" t="s">
        <v>22827</v>
      </c>
      <c r="K5705" t="s">
        <v>12488</v>
      </c>
      <c r="L5705" t="s">
        <v>12487</v>
      </c>
      <c r="N5705" t="s">
        <v>12487</v>
      </c>
    </row>
    <row r="5706" spans="1:14" x14ac:dyDescent="0.25">
      <c r="A5706" s="3">
        <v>5703</v>
      </c>
      <c r="B5706" t="s">
        <v>3730</v>
      </c>
      <c r="C5706" t="s">
        <v>3731</v>
      </c>
      <c r="D5706" t="s">
        <v>3732</v>
      </c>
      <c r="E5706" t="s">
        <v>12</v>
      </c>
      <c r="F5706" t="s">
        <v>3733</v>
      </c>
      <c r="G5706" s="1">
        <v>44349</v>
      </c>
      <c r="H5706" s="1">
        <v>44355</v>
      </c>
      <c r="I5706" s="1">
        <v>45815</v>
      </c>
      <c r="J5706" s="966" t="s">
        <v>22828</v>
      </c>
      <c r="K5706" t="s">
        <v>12491</v>
      </c>
      <c r="L5706" t="s">
        <v>12490</v>
      </c>
      <c r="N5706" t="s">
        <v>12490</v>
      </c>
    </row>
    <row r="5707" spans="1:14" x14ac:dyDescent="0.25">
      <c r="A5707" s="3">
        <v>5704</v>
      </c>
      <c r="B5707" t="s">
        <v>3738</v>
      </c>
      <c r="C5707" t="s">
        <v>3739</v>
      </c>
      <c r="D5707" t="s">
        <v>3740</v>
      </c>
      <c r="E5707" t="s">
        <v>12</v>
      </c>
      <c r="F5707" t="s">
        <v>3741</v>
      </c>
      <c r="G5707" s="1">
        <v>44349</v>
      </c>
      <c r="H5707" s="1">
        <v>44355</v>
      </c>
      <c r="I5707" s="1">
        <v>45815</v>
      </c>
      <c r="J5707" s="966" t="s">
        <v>8739</v>
      </c>
      <c r="K5707" t="s">
        <v>8741</v>
      </c>
      <c r="L5707" t="s">
        <v>8740</v>
      </c>
      <c r="N5707" t="s">
        <v>8740</v>
      </c>
    </row>
    <row r="5708" spans="1:14" x14ac:dyDescent="0.25">
      <c r="A5708" s="3">
        <v>5705</v>
      </c>
      <c r="B5708" t="s">
        <v>3738</v>
      </c>
      <c r="C5708" t="s">
        <v>3739</v>
      </c>
      <c r="D5708" t="s">
        <v>3740</v>
      </c>
      <c r="E5708" t="s">
        <v>12</v>
      </c>
      <c r="F5708" t="s">
        <v>3741</v>
      </c>
      <c r="G5708" s="1">
        <v>44349</v>
      </c>
      <c r="H5708" s="1">
        <v>44355</v>
      </c>
      <c r="I5708" s="1">
        <v>45815</v>
      </c>
      <c r="J5708" s="966" t="s">
        <v>8742</v>
      </c>
      <c r="K5708" t="s">
        <v>8744</v>
      </c>
      <c r="L5708" t="s">
        <v>8743</v>
      </c>
      <c r="N5708" t="s">
        <v>8743</v>
      </c>
    </row>
    <row r="5709" spans="1:14" x14ac:dyDescent="0.25">
      <c r="A5709" s="3">
        <v>5706</v>
      </c>
      <c r="B5709" t="s">
        <v>3831</v>
      </c>
      <c r="C5709" t="s">
        <v>3832</v>
      </c>
      <c r="D5709" t="s">
        <v>3833</v>
      </c>
      <c r="E5709" t="s">
        <v>12</v>
      </c>
      <c r="F5709" t="s">
        <v>3834</v>
      </c>
      <c r="G5709" s="1">
        <v>44356</v>
      </c>
      <c r="H5709" s="1">
        <v>44363</v>
      </c>
      <c r="I5709" s="1">
        <v>45458</v>
      </c>
      <c r="J5709" s="966" t="s">
        <v>22829</v>
      </c>
      <c r="K5709" t="s">
        <v>22830</v>
      </c>
      <c r="L5709" t="s">
        <v>22831</v>
      </c>
      <c r="M5709" t="s">
        <v>22829</v>
      </c>
      <c r="N5709" t="s">
        <v>22831</v>
      </c>
    </row>
    <row r="5710" spans="1:14" x14ac:dyDescent="0.25">
      <c r="A5710" s="3">
        <v>5707</v>
      </c>
      <c r="B5710" t="s">
        <v>3734</v>
      </c>
      <c r="C5710" t="s">
        <v>3735</v>
      </c>
      <c r="D5710" t="s">
        <v>3736</v>
      </c>
      <c r="E5710" t="s">
        <v>12</v>
      </c>
      <c r="F5710" t="s">
        <v>3737</v>
      </c>
      <c r="G5710" s="1">
        <v>44349</v>
      </c>
      <c r="H5710" s="1">
        <v>44355</v>
      </c>
      <c r="I5710" s="1">
        <v>45815</v>
      </c>
      <c r="J5710" s="966" t="s">
        <v>8733</v>
      </c>
      <c r="K5710" t="s">
        <v>8735</v>
      </c>
      <c r="L5710" t="s">
        <v>8734</v>
      </c>
      <c r="N5710" t="s">
        <v>8734</v>
      </c>
    </row>
    <row r="5711" spans="1:14" x14ac:dyDescent="0.25">
      <c r="A5711" s="3">
        <v>5708</v>
      </c>
      <c r="B5711" t="s">
        <v>3722</v>
      </c>
      <c r="C5711" t="s">
        <v>3723</v>
      </c>
      <c r="D5711" t="s">
        <v>3724</v>
      </c>
      <c r="E5711" t="s">
        <v>12</v>
      </c>
      <c r="F5711" t="s">
        <v>3725</v>
      </c>
      <c r="G5711" s="1">
        <v>44344</v>
      </c>
      <c r="H5711" s="1">
        <v>44348</v>
      </c>
      <c r="I5711" s="1">
        <v>45443</v>
      </c>
      <c r="J5711" s="966" t="s">
        <v>12870</v>
      </c>
      <c r="K5711" t="s">
        <v>12872</v>
      </c>
      <c r="L5711" t="s">
        <v>12871</v>
      </c>
      <c r="M5711" t="s">
        <v>12870</v>
      </c>
      <c r="N5711" t="s">
        <v>12871</v>
      </c>
    </row>
    <row r="5712" spans="1:14" x14ac:dyDescent="0.25">
      <c r="A5712" s="3">
        <v>5709</v>
      </c>
      <c r="B5712" t="s">
        <v>3726</v>
      </c>
      <c r="C5712" t="s">
        <v>3727</v>
      </c>
      <c r="D5712" t="s">
        <v>3728</v>
      </c>
      <c r="E5712" t="s">
        <v>12</v>
      </c>
      <c r="F5712" t="s">
        <v>3729</v>
      </c>
      <c r="G5712" s="1">
        <v>44344</v>
      </c>
      <c r="H5712" s="1">
        <v>44348</v>
      </c>
      <c r="I5712" s="1">
        <v>45443</v>
      </c>
      <c r="J5712" s="966" t="s">
        <v>12873</v>
      </c>
      <c r="K5712" t="s">
        <v>12875</v>
      </c>
      <c r="L5712" t="s">
        <v>12874</v>
      </c>
      <c r="M5712" t="s">
        <v>12873</v>
      </c>
      <c r="N5712" t="s">
        <v>12874</v>
      </c>
    </row>
    <row r="5713" spans="1:14" x14ac:dyDescent="0.25">
      <c r="A5713" s="3">
        <v>5710</v>
      </c>
      <c r="B5713" t="s">
        <v>3726</v>
      </c>
      <c r="C5713" t="s">
        <v>3727</v>
      </c>
      <c r="D5713" t="s">
        <v>3728</v>
      </c>
      <c r="E5713" t="s">
        <v>12</v>
      </c>
      <c r="F5713" t="s">
        <v>3729</v>
      </c>
      <c r="G5713" s="1">
        <v>44344</v>
      </c>
      <c r="H5713" s="1">
        <v>44348</v>
      </c>
      <c r="I5713" s="1">
        <v>45443</v>
      </c>
      <c r="J5713" s="966" t="s">
        <v>12876</v>
      </c>
      <c r="K5713" t="s">
        <v>12878</v>
      </c>
      <c r="L5713" t="s">
        <v>12877</v>
      </c>
      <c r="M5713" t="s">
        <v>12876</v>
      </c>
      <c r="N5713" t="s">
        <v>12877</v>
      </c>
    </row>
    <row r="5714" spans="1:14" x14ac:dyDescent="0.25">
      <c r="A5714" s="3">
        <v>5711</v>
      </c>
      <c r="B5714" t="s">
        <v>3848</v>
      </c>
      <c r="C5714" t="s">
        <v>3849</v>
      </c>
      <c r="D5714" t="s">
        <v>3850</v>
      </c>
      <c r="E5714" t="s">
        <v>12</v>
      </c>
      <c r="F5714" t="s">
        <v>3851</v>
      </c>
      <c r="G5714" s="1">
        <v>44356</v>
      </c>
      <c r="H5714" s="1">
        <v>44362</v>
      </c>
      <c r="I5714" s="1">
        <v>45457</v>
      </c>
      <c r="J5714" s="966" t="s">
        <v>5838</v>
      </c>
      <c r="K5714" t="s">
        <v>5840</v>
      </c>
      <c r="L5714" t="s">
        <v>5839</v>
      </c>
      <c r="M5714" t="s">
        <v>5838</v>
      </c>
      <c r="N5714" t="s">
        <v>5839</v>
      </c>
    </row>
    <row r="5715" spans="1:14" x14ac:dyDescent="0.25">
      <c r="A5715" s="3">
        <v>5712</v>
      </c>
      <c r="B5715" t="s">
        <v>3787</v>
      </c>
      <c r="C5715" t="s">
        <v>3788</v>
      </c>
      <c r="D5715" t="s">
        <v>3789</v>
      </c>
      <c r="E5715" t="s">
        <v>12</v>
      </c>
      <c r="F5715" t="s">
        <v>3790</v>
      </c>
      <c r="G5715" s="1">
        <v>44349</v>
      </c>
      <c r="H5715" s="1">
        <v>44353</v>
      </c>
      <c r="I5715" s="1">
        <v>44717</v>
      </c>
      <c r="J5715" s="966" t="s">
        <v>13230</v>
      </c>
      <c r="K5715" t="s">
        <v>13232</v>
      </c>
      <c r="L5715" t="s">
        <v>13231</v>
      </c>
      <c r="M5715" t="s">
        <v>13230</v>
      </c>
      <c r="N5715" t="s">
        <v>13231</v>
      </c>
    </row>
    <row r="5716" spans="1:14" x14ac:dyDescent="0.25">
      <c r="A5716" s="3">
        <v>5713</v>
      </c>
      <c r="B5716" t="s">
        <v>3787</v>
      </c>
      <c r="C5716" t="s">
        <v>3788</v>
      </c>
      <c r="D5716" t="s">
        <v>3789</v>
      </c>
      <c r="E5716" t="s">
        <v>12</v>
      </c>
      <c r="F5716" t="s">
        <v>3790</v>
      </c>
      <c r="G5716" s="1">
        <v>44349</v>
      </c>
      <c r="H5716" s="1">
        <v>44353</v>
      </c>
      <c r="I5716" s="1">
        <v>44717</v>
      </c>
      <c r="J5716" s="966" t="s">
        <v>13230</v>
      </c>
      <c r="K5716" t="s">
        <v>13232</v>
      </c>
      <c r="L5716" t="s">
        <v>13231</v>
      </c>
      <c r="M5716" t="s">
        <v>13230</v>
      </c>
      <c r="N5716" t="s">
        <v>13231</v>
      </c>
    </row>
    <row r="5717" spans="1:14" x14ac:dyDescent="0.25">
      <c r="A5717" s="3">
        <v>5714</v>
      </c>
      <c r="B5717" t="s">
        <v>3439</v>
      </c>
      <c r="C5717" t="s">
        <v>3440</v>
      </c>
      <c r="D5717" t="s">
        <v>3441</v>
      </c>
      <c r="E5717" t="s">
        <v>12</v>
      </c>
      <c r="F5717" t="s">
        <v>3504</v>
      </c>
      <c r="G5717" s="1">
        <v>44285</v>
      </c>
      <c r="H5717" s="1">
        <v>44334</v>
      </c>
      <c r="I5717" s="1">
        <v>45429</v>
      </c>
      <c r="J5717" s="966" t="s">
        <v>12856</v>
      </c>
      <c r="K5717" t="s">
        <v>12858</v>
      </c>
      <c r="L5717" t="s">
        <v>12857</v>
      </c>
      <c r="M5717" t="s">
        <v>12856</v>
      </c>
      <c r="N5717" t="s">
        <v>12857</v>
      </c>
    </row>
    <row r="5718" spans="1:14" x14ac:dyDescent="0.25">
      <c r="A5718" s="3">
        <v>5715</v>
      </c>
      <c r="B5718" t="s">
        <v>2833</v>
      </c>
      <c r="C5718" t="s">
        <v>2834</v>
      </c>
      <c r="D5718" t="s">
        <v>2835</v>
      </c>
      <c r="E5718" t="s">
        <v>12</v>
      </c>
      <c r="F5718" t="s">
        <v>2836</v>
      </c>
      <c r="G5718" s="1">
        <v>44217</v>
      </c>
      <c r="H5718" s="1">
        <v>44341</v>
      </c>
      <c r="I5718" s="1">
        <v>46166</v>
      </c>
      <c r="J5718" s="966" t="s">
        <v>22832</v>
      </c>
      <c r="K5718" t="s">
        <v>22833</v>
      </c>
      <c r="L5718" t="s">
        <v>22834</v>
      </c>
      <c r="M5718" t="s">
        <v>22832</v>
      </c>
      <c r="N5718" t="s">
        <v>22834</v>
      </c>
    </row>
    <row r="5719" spans="1:14" x14ac:dyDescent="0.25">
      <c r="A5719" s="3">
        <v>5716</v>
      </c>
      <c r="B5719" t="s">
        <v>3588</v>
      </c>
      <c r="C5719" t="s">
        <v>3589</v>
      </c>
      <c r="D5719" t="s">
        <v>3590</v>
      </c>
      <c r="E5719" t="s">
        <v>12</v>
      </c>
      <c r="F5719" t="s">
        <v>3591</v>
      </c>
      <c r="G5719" s="1">
        <v>44319</v>
      </c>
      <c r="H5719" s="1">
        <v>44363</v>
      </c>
      <c r="I5719" s="1">
        <v>45458</v>
      </c>
      <c r="J5719" s="966" t="s">
        <v>9404</v>
      </c>
      <c r="K5719" t="s">
        <v>9406</v>
      </c>
      <c r="L5719" t="s">
        <v>9405</v>
      </c>
      <c r="M5719" t="s">
        <v>9404</v>
      </c>
      <c r="N5719" t="s">
        <v>9405</v>
      </c>
    </row>
    <row r="5720" spans="1:14" x14ac:dyDescent="0.25">
      <c r="A5720" s="3">
        <v>5717</v>
      </c>
      <c r="B5720" t="s">
        <v>3791</v>
      </c>
      <c r="C5720" t="s">
        <v>3792</v>
      </c>
      <c r="D5720" t="s">
        <v>3793</v>
      </c>
      <c r="E5720" t="s">
        <v>12</v>
      </c>
      <c r="F5720" t="s">
        <v>3794</v>
      </c>
      <c r="G5720" s="1">
        <v>44351</v>
      </c>
      <c r="H5720" s="1">
        <v>44370</v>
      </c>
      <c r="I5720" s="1">
        <v>45099</v>
      </c>
      <c r="J5720" s="966" t="s">
        <v>22835</v>
      </c>
      <c r="K5720" t="s">
        <v>22836</v>
      </c>
      <c r="L5720" t="s">
        <v>22837</v>
      </c>
      <c r="M5720" t="s">
        <v>22835</v>
      </c>
      <c r="N5720" t="s">
        <v>22837</v>
      </c>
    </row>
    <row r="5721" spans="1:14" x14ac:dyDescent="0.25">
      <c r="A5721" s="3">
        <v>5718</v>
      </c>
      <c r="B5721" t="s">
        <v>3791</v>
      </c>
      <c r="C5721" t="s">
        <v>3792</v>
      </c>
      <c r="D5721" t="s">
        <v>3793</v>
      </c>
      <c r="E5721" t="s">
        <v>12</v>
      </c>
      <c r="F5721" t="s">
        <v>3794</v>
      </c>
      <c r="G5721" s="1">
        <v>44351</v>
      </c>
      <c r="H5721" s="1">
        <v>44370</v>
      </c>
      <c r="I5721" s="1">
        <v>45099</v>
      </c>
      <c r="J5721" s="966" t="s">
        <v>22838</v>
      </c>
      <c r="K5721" t="s">
        <v>22839</v>
      </c>
      <c r="L5721" t="s">
        <v>22840</v>
      </c>
      <c r="M5721" t="s">
        <v>22838</v>
      </c>
      <c r="N5721" t="s">
        <v>22840</v>
      </c>
    </row>
    <row r="5722" spans="1:14" x14ac:dyDescent="0.25">
      <c r="A5722" s="3">
        <v>5719</v>
      </c>
      <c r="B5722" t="s">
        <v>3791</v>
      </c>
      <c r="C5722" t="s">
        <v>3792</v>
      </c>
      <c r="D5722" t="s">
        <v>3793</v>
      </c>
      <c r="E5722" t="s">
        <v>12</v>
      </c>
      <c r="F5722" t="s">
        <v>3794</v>
      </c>
      <c r="G5722" s="1">
        <v>44351</v>
      </c>
      <c r="H5722" s="1">
        <v>44370</v>
      </c>
      <c r="I5722" s="1">
        <v>45099</v>
      </c>
      <c r="J5722" s="966" t="s">
        <v>22841</v>
      </c>
      <c r="K5722" t="s">
        <v>22842</v>
      </c>
      <c r="L5722" t="s">
        <v>22843</v>
      </c>
      <c r="M5722" t="s">
        <v>22841</v>
      </c>
      <c r="N5722" t="s">
        <v>22843</v>
      </c>
    </row>
    <row r="5723" spans="1:14" x14ac:dyDescent="0.25">
      <c r="A5723" s="3">
        <v>5720</v>
      </c>
      <c r="B5723" t="s">
        <v>3791</v>
      </c>
      <c r="C5723" t="s">
        <v>3792</v>
      </c>
      <c r="D5723" t="s">
        <v>3793</v>
      </c>
      <c r="E5723" t="s">
        <v>12</v>
      </c>
      <c r="F5723" t="s">
        <v>3794</v>
      </c>
      <c r="G5723" s="1">
        <v>44351</v>
      </c>
      <c r="H5723" s="1">
        <v>44370</v>
      </c>
      <c r="I5723" s="1">
        <v>45099</v>
      </c>
      <c r="J5723" s="966" t="s">
        <v>22844</v>
      </c>
      <c r="K5723" t="s">
        <v>22845</v>
      </c>
      <c r="L5723" t="s">
        <v>22846</v>
      </c>
      <c r="M5723" t="s">
        <v>22844</v>
      </c>
      <c r="N5723" t="s">
        <v>22846</v>
      </c>
    </row>
    <row r="5724" spans="1:14" x14ac:dyDescent="0.25">
      <c r="A5724" s="3">
        <v>5721</v>
      </c>
      <c r="B5724" t="s">
        <v>3835</v>
      </c>
      <c r="C5724" t="s">
        <v>3836</v>
      </c>
      <c r="D5724" t="s">
        <v>3837</v>
      </c>
      <c r="E5724" t="s">
        <v>12</v>
      </c>
      <c r="F5724" t="s">
        <v>3838</v>
      </c>
      <c r="G5724" s="1">
        <v>44354</v>
      </c>
      <c r="H5724" s="1">
        <v>44363</v>
      </c>
      <c r="I5724" s="1">
        <v>45823</v>
      </c>
      <c r="J5724" s="966" t="s">
        <v>11703</v>
      </c>
      <c r="K5724" t="s">
        <v>11705</v>
      </c>
      <c r="L5724" t="s">
        <v>11704</v>
      </c>
      <c r="M5724" t="s">
        <v>11703</v>
      </c>
      <c r="N5724" t="s">
        <v>11704</v>
      </c>
    </row>
    <row r="5725" spans="1:14" x14ac:dyDescent="0.25">
      <c r="A5725" s="3">
        <v>5722</v>
      </c>
      <c r="B5725" t="s">
        <v>3783</v>
      </c>
      <c r="C5725" t="s">
        <v>3784</v>
      </c>
      <c r="D5725" t="s">
        <v>3785</v>
      </c>
      <c r="E5725" t="s">
        <v>12</v>
      </c>
      <c r="F5725" t="s">
        <v>3786</v>
      </c>
      <c r="G5725" s="1">
        <v>44354</v>
      </c>
      <c r="H5725" s="1">
        <v>44362</v>
      </c>
      <c r="I5725" s="1">
        <v>46187</v>
      </c>
      <c r="J5725" s="966" t="s">
        <v>22847</v>
      </c>
      <c r="K5725" t="s">
        <v>22848</v>
      </c>
      <c r="L5725" t="s">
        <v>22849</v>
      </c>
      <c r="M5725" t="s">
        <v>22847</v>
      </c>
      <c r="N5725" t="s">
        <v>22849</v>
      </c>
    </row>
    <row r="5726" spans="1:14" x14ac:dyDescent="0.25">
      <c r="A5726" s="3">
        <v>5723</v>
      </c>
      <c r="B5726" t="s">
        <v>3783</v>
      </c>
      <c r="C5726" t="s">
        <v>3784</v>
      </c>
      <c r="D5726" t="s">
        <v>3785</v>
      </c>
      <c r="E5726" t="s">
        <v>12</v>
      </c>
      <c r="F5726" t="s">
        <v>3786</v>
      </c>
      <c r="G5726" s="1">
        <v>44354</v>
      </c>
      <c r="H5726" s="1">
        <v>44362</v>
      </c>
      <c r="I5726" s="1">
        <v>46187</v>
      </c>
      <c r="J5726" s="966" t="s">
        <v>22850</v>
      </c>
      <c r="K5726" t="s">
        <v>22851</v>
      </c>
      <c r="L5726" t="s">
        <v>22852</v>
      </c>
      <c r="M5726" t="s">
        <v>22850</v>
      </c>
      <c r="N5726" t="s">
        <v>22852</v>
      </c>
    </row>
    <row r="5727" spans="1:14" x14ac:dyDescent="0.25">
      <c r="A5727" s="3">
        <v>5724</v>
      </c>
      <c r="B5727" t="s">
        <v>3783</v>
      </c>
      <c r="C5727" t="s">
        <v>3784</v>
      </c>
      <c r="D5727" t="s">
        <v>3785</v>
      </c>
      <c r="E5727" t="s">
        <v>12</v>
      </c>
      <c r="F5727" t="s">
        <v>3786</v>
      </c>
      <c r="G5727" s="1">
        <v>44354</v>
      </c>
      <c r="H5727" s="1">
        <v>44362</v>
      </c>
      <c r="I5727" s="1">
        <v>46187</v>
      </c>
      <c r="J5727" s="966" t="s">
        <v>22853</v>
      </c>
      <c r="K5727" t="s">
        <v>22854</v>
      </c>
      <c r="L5727" t="s">
        <v>22855</v>
      </c>
      <c r="M5727" t="s">
        <v>22853</v>
      </c>
      <c r="N5727" t="s">
        <v>22855</v>
      </c>
    </row>
    <row r="5728" spans="1:14" x14ac:dyDescent="0.25">
      <c r="A5728" s="3">
        <v>5725</v>
      </c>
      <c r="B5728" t="s">
        <v>3783</v>
      </c>
      <c r="C5728" t="s">
        <v>3784</v>
      </c>
      <c r="D5728" t="s">
        <v>3785</v>
      </c>
      <c r="E5728" t="s">
        <v>12</v>
      </c>
      <c r="F5728" t="s">
        <v>3786</v>
      </c>
      <c r="G5728" s="1">
        <v>44354</v>
      </c>
      <c r="H5728" s="1">
        <v>44362</v>
      </c>
      <c r="I5728" s="1">
        <v>46187</v>
      </c>
      <c r="J5728" s="966" t="s">
        <v>22856</v>
      </c>
      <c r="K5728" t="s">
        <v>22857</v>
      </c>
      <c r="L5728" t="s">
        <v>22858</v>
      </c>
      <c r="M5728" t="s">
        <v>22856</v>
      </c>
      <c r="N5728" t="s">
        <v>22858</v>
      </c>
    </row>
    <row r="5729" spans="1:14" x14ac:dyDescent="0.25">
      <c r="A5729" s="3">
        <v>5726</v>
      </c>
      <c r="B5729" t="s">
        <v>3783</v>
      </c>
      <c r="C5729" t="s">
        <v>3784</v>
      </c>
      <c r="D5729" t="s">
        <v>3785</v>
      </c>
      <c r="E5729" t="s">
        <v>12</v>
      </c>
      <c r="F5729" t="s">
        <v>3786</v>
      </c>
      <c r="G5729" s="1">
        <v>44354</v>
      </c>
      <c r="H5729" s="1">
        <v>44362</v>
      </c>
      <c r="I5729" s="1">
        <v>46187</v>
      </c>
      <c r="J5729" s="966" t="s">
        <v>22859</v>
      </c>
      <c r="K5729" t="s">
        <v>22860</v>
      </c>
      <c r="L5729" t="s">
        <v>22861</v>
      </c>
      <c r="M5729" t="s">
        <v>22859</v>
      </c>
      <c r="N5729" t="s">
        <v>22861</v>
      </c>
    </row>
    <row r="5730" spans="1:14" x14ac:dyDescent="0.25">
      <c r="A5730" s="3">
        <v>5727</v>
      </c>
      <c r="B5730" t="s">
        <v>3439</v>
      </c>
      <c r="C5730" t="s">
        <v>3440</v>
      </c>
      <c r="D5730" t="s">
        <v>3441</v>
      </c>
      <c r="E5730" t="s">
        <v>12</v>
      </c>
      <c r="F5730" t="s">
        <v>3356</v>
      </c>
      <c r="G5730" s="1">
        <v>44285</v>
      </c>
      <c r="H5730" s="1">
        <v>44353</v>
      </c>
      <c r="I5730" s="1">
        <v>45448</v>
      </c>
      <c r="J5730" s="966" t="s">
        <v>12859</v>
      </c>
      <c r="K5730" t="s">
        <v>12861</v>
      </c>
      <c r="L5730" t="s">
        <v>12860</v>
      </c>
      <c r="M5730" t="s">
        <v>12859</v>
      </c>
      <c r="N5730" t="s">
        <v>12860</v>
      </c>
    </row>
    <row r="5731" spans="1:14" x14ac:dyDescent="0.25">
      <c r="A5731" s="3">
        <v>5728</v>
      </c>
      <c r="B5731" t="s">
        <v>3934</v>
      </c>
      <c r="C5731" t="s">
        <v>3935</v>
      </c>
      <c r="D5731" t="s">
        <v>3936</v>
      </c>
      <c r="E5731" t="s">
        <v>12</v>
      </c>
      <c r="F5731" t="s">
        <v>3937</v>
      </c>
      <c r="G5731" s="1">
        <v>44368</v>
      </c>
      <c r="H5731" s="1">
        <v>44372</v>
      </c>
      <c r="I5731" s="1">
        <v>45832</v>
      </c>
      <c r="J5731" s="966" t="s">
        <v>22862</v>
      </c>
      <c r="K5731" t="s">
        <v>22863</v>
      </c>
      <c r="L5731" t="s">
        <v>22864</v>
      </c>
      <c r="M5731" t="s">
        <v>22862</v>
      </c>
      <c r="N5731" t="s">
        <v>22864</v>
      </c>
    </row>
    <row r="5732" spans="1:14" x14ac:dyDescent="0.25">
      <c r="A5732" s="3">
        <v>5729</v>
      </c>
      <c r="B5732" t="s">
        <v>3934</v>
      </c>
      <c r="C5732" t="s">
        <v>3935</v>
      </c>
      <c r="D5732" t="s">
        <v>3936</v>
      </c>
      <c r="E5732" t="s">
        <v>12</v>
      </c>
      <c r="F5732" t="s">
        <v>3937</v>
      </c>
      <c r="G5732" s="1">
        <v>44368</v>
      </c>
      <c r="H5732" s="1">
        <v>44372</v>
      </c>
      <c r="I5732" s="1">
        <v>45832</v>
      </c>
      <c r="J5732" s="966" t="s">
        <v>22865</v>
      </c>
      <c r="K5732" t="s">
        <v>22866</v>
      </c>
      <c r="L5732" t="s">
        <v>22867</v>
      </c>
      <c r="M5732" t="s">
        <v>22865</v>
      </c>
      <c r="N5732" t="s">
        <v>22867</v>
      </c>
    </row>
    <row r="5733" spans="1:14" x14ac:dyDescent="0.25">
      <c r="A5733" s="3">
        <v>5730</v>
      </c>
      <c r="B5733" t="s">
        <v>3954</v>
      </c>
      <c r="C5733" t="s">
        <v>3955</v>
      </c>
      <c r="D5733" t="s">
        <v>3956</v>
      </c>
      <c r="E5733" t="s">
        <v>12</v>
      </c>
      <c r="F5733" t="s">
        <v>3957</v>
      </c>
      <c r="G5733" s="1">
        <v>44368</v>
      </c>
      <c r="H5733" s="1">
        <v>44372</v>
      </c>
      <c r="I5733" s="1">
        <v>45832</v>
      </c>
      <c r="J5733" s="966" t="s">
        <v>22868</v>
      </c>
      <c r="K5733" t="s">
        <v>22869</v>
      </c>
      <c r="L5733" t="s">
        <v>22870</v>
      </c>
      <c r="M5733" t="s">
        <v>22868</v>
      </c>
      <c r="N5733" t="s">
        <v>22870</v>
      </c>
    </row>
    <row r="5734" spans="1:14" x14ac:dyDescent="0.25">
      <c r="A5734" s="3">
        <v>5731</v>
      </c>
      <c r="B5734" t="s">
        <v>3954</v>
      </c>
      <c r="C5734" t="s">
        <v>3955</v>
      </c>
      <c r="D5734" t="s">
        <v>3956</v>
      </c>
      <c r="E5734" t="s">
        <v>12</v>
      </c>
      <c r="F5734" t="s">
        <v>3957</v>
      </c>
      <c r="G5734" s="1">
        <v>44368</v>
      </c>
      <c r="H5734" s="1">
        <v>44372</v>
      </c>
      <c r="I5734" s="1">
        <v>45832</v>
      </c>
      <c r="J5734" s="966" t="s">
        <v>22871</v>
      </c>
      <c r="K5734" t="s">
        <v>22872</v>
      </c>
      <c r="L5734" t="s">
        <v>22873</v>
      </c>
      <c r="M5734" t="s">
        <v>22871</v>
      </c>
      <c r="N5734" t="s">
        <v>22873</v>
      </c>
    </row>
    <row r="5735" spans="1:14" x14ac:dyDescent="0.25">
      <c r="A5735" s="3">
        <v>5732</v>
      </c>
      <c r="B5735" t="s">
        <v>3938</v>
      </c>
      <c r="C5735" t="s">
        <v>3939</v>
      </c>
      <c r="D5735" t="s">
        <v>3940</v>
      </c>
      <c r="E5735" t="s">
        <v>12</v>
      </c>
      <c r="F5735" t="s">
        <v>3941</v>
      </c>
      <c r="G5735" s="1">
        <v>44368</v>
      </c>
      <c r="H5735" s="1">
        <v>44372</v>
      </c>
      <c r="I5735" s="1">
        <v>45832</v>
      </c>
      <c r="J5735" s="966" t="s">
        <v>22874</v>
      </c>
      <c r="K5735" t="s">
        <v>22875</v>
      </c>
      <c r="L5735" t="s">
        <v>22876</v>
      </c>
      <c r="M5735" t="s">
        <v>22874</v>
      </c>
      <c r="N5735" t="s">
        <v>22876</v>
      </c>
    </row>
    <row r="5736" spans="1:14" x14ac:dyDescent="0.25">
      <c r="A5736" s="3">
        <v>5733</v>
      </c>
      <c r="B5736" t="s">
        <v>3942</v>
      </c>
      <c r="C5736" t="s">
        <v>3943</v>
      </c>
      <c r="D5736" t="s">
        <v>3944</v>
      </c>
      <c r="E5736" t="s">
        <v>12</v>
      </c>
      <c r="F5736" t="s">
        <v>3945</v>
      </c>
      <c r="G5736" s="1">
        <v>44368</v>
      </c>
      <c r="H5736" s="1">
        <v>44372</v>
      </c>
      <c r="I5736" s="1">
        <v>45832</v>
      </c>
      <c r="J5736" s="966" t="s">
        <v>22877</v>
      </c>
      <c r="K5736" t="s">
        <v>22878</v>
      </c>
      <c r="L5736" t="s">
        <v>22879</v>
      </c>
      <c r="M5736" t="s">
        <v>22877</v>
      </c>
      <c r="N5736" t="s">
        <v>22879</v>
      </c>
    </row>
    <row r="5737" spans="1:14" x14ac:dyDescent="0.25">
      <c r="A5737" s="3">
        <v>5734</v>
      </c>
      <c r="B5737" t="s">
        <v>3942</v>
      </c>
      <c r="C5737" t="s">
        <v>3943</v>
      </c>
      <c r="D5737" t="s">
        <v>3944</v>
      </c>
      <c r="E5737" t="s">
        <v>12</v>
      </c>
      <c r="F5737" t="s">
        <v>3945</v>
      </c>
      <c r="G5737" s="1">
        <v>44368</v>
      </c>
      <c r="H5737" s="1">
        <v>44372</v>
      </c>
      <c r="I5737" s="1">
        <v>45832</v>
      </c>
      <c r="J5737" s="966" t="s">
        <v>22880</v>
      </c>
      <c r="K5737" t="s">
        <v>22881</v>
      </c>
      <c r="L5737" t="s">
        <v>22882</v>
      </c>
      <c r="M5737" t="s">
        <v>22880</v>
      </c>
      <c r="N5737" t="s">
        <v>22882</v>
      </c>
    </row>
    <row r="5738" spans="1:14" x14ac:dyDescent="0.25">
      <c r="A5738" s="3">
        <v>5735</v>
      </c>
      <c r="B5738" t="s">
        <v>3942</v>
      </c>
      <c r="C5738" t="s">
        <v>3943</v>
      </c>
      <c r="D5738" t="s">
        <v>3944</v>
      </c>
      <c r="E5738" t="s">
        <v>12</v>
      </c>
      <c r="F5738" t="s">
        <v>3945</v>
      </c>
      <c r="G5738" s="1">
        <v>44368</v>
      </c>
      <c r="H5738" s="1">
        <v>44372</v>
      </c>
      <c r="I5738" s="1">
        <v>45832</v>
      </c>
      <c r="J5738" s="966" t="s">
        <v>22883</v>
      </c>
      <c r="K5738" t="s">
        <v>22884</v>
      </c>
      <c r="L5738" t="s">
        <v>22885</v>
      </c>
      <c r="M5738" t="s">
        <v>22883</v>
      </c>
      <c r="N5738" t="s">
        <v>22885</v>
      </c>
    </row>
    <row r="5739" spans="1:14" x14ac:dyDescent="0.25">
      <c r="A5739" s="3">
        <v>5736</v>
      </c>
      <c r="B5739" t="s">
        <v>3946</v>
      </c>
      <c r="C5739" t="s">
        <v>3947</v>
      </c>
      <c r="D5739" t="s">
        <v>3948</v>
      </c>
      <c r="E5739" t="s">
        <v>12</v>
      </c>
      <c r="F5739" t="s">
        <v>3949</v>
      </c>
      <c r="G5739" s="1">
        <v>44368</v>
      </c>
      <c r="H5739" s="1">
        <v>44372</v>
      </c>
      <c r="I5739" s="1">
        <v>45832</v>
      </c>
      <c r="J5739" s="966" t="s">
        <v>22886</v>
      </c>
      <c r="K5739" t="s">
        <v>22887</v>
      </c>
      <c r="L5739" t="s">
        <v>22888</v>
      </c>
      <c r="M5739" t="s">
        <v>22886</v>
      </c>
      <c r="N5739" t="s">
        <v>22888</v>
      </c>
    </row>
    <row r="5740" spans="1:14" x14ac:dyDescent="0.25">
      <c r="A5740" s="3">
        <v>5737</v>
      </c>
      <c r="B5740" t="s">
        <v>3946</v>
      </c>
      <c r="C5740" t="s">
        <v>3947</v>
      </c>
      <c r="D5740" t="s">
        <v>3948</v>
      </c>
      <c r="E5740" t="s">
        <v>12</v>
      </c>
      <c r="F5740" t="s">
        <v>3949</v>
      </c>
      <c r="G5740" s="1">
        <v>44368</v>
      </c>
      <c r="H5740" s="1">
        <v>44372</v>
      </c>
      <c r="I5740" s="1">
        <v>45832</v>
      </c>
      <c r="J5740" s="966" t="s">
        <v>22889</v>
      </c>
      <c r="K5740" t="s">
        <v>22890</v>
      </c>
      <c r="L5740" t="s">
        <v>22891</v>
      </c>
      <c r="M5740" t="s">
        <v>22889</v>
      </c>
      <c r="N5740" t="s">
        <v>22891</v>
      </c>
    </row>
    <row r="5741" spans="1:14" x14ac:dyDescent="0.25">
      <c r="A5741" s="3">
        <v>5738</v>
      </c>
      <c r="B5741" t="s">
        <v>3946</v>
      </c>
      <c r="C5741" t="s">
        <v>3947</v>
      </c>
      <c r="D5741" t="s">
        <v>3948</v>
      </c>
      <c r="E5741" t="s">
        <v>12</v>
      </c>
      <c r="F5741" t="s">
        <v>3949</v>
      </c>
      <c r="G5741" s="1">
        <v>44368</v>
      </c>
      <c r="H5741" s="1">
        <v>44372</v>
      </c>
      <c r="I5741" s="1">
        <v>45832</v>
      </c>
      <c r="J5741" s="966" t="s">
        <v>22892</v>
      </c>
      <c r="K5741" t="s">
        <v>22893</v>
      </c>
      <c r="L5741" t="s">
        <v>22894</v>
      </c>
      <c r="M5741" t="s">
        <v>22892</v>
      </c>
      <c r="N5741" t="s">
        <v>22894</v>
      </c>
    </row>
    <row r="5742" spans="1:14" x14ac:dyDescent="0.25">
      <c r="A5742" s="3">
        <v>5739</v>
      </c>
      <c r="B5742" t="s">
        <v>3946</v>
      </c>
      <c r="C5742" t="s">
        <v>3947</v>
      </c>
      <c r="D5742" t="s">
        <v>3948</v>
      </c>
      <c r="E5742" t="s">
        <v>12</v>
      </c>
      <c r="F5742" t="s">
        <v>3949</v>
      </c>
      <c r="G5742" s="1">
        <v>44368</v>
      </c>
      <c r="H5742" s="1">
        <v>44372</v>
      </c>
      <c r="I5742" s="1">
        <v>45832</v>
      </c>
      <c r="J5742" s="966" t="s">
        <v>22895</v>
      </c>
      <c r="K5742" t="s">
        <v>22896</v>
      </c>
      <c r="L5742" t="s">
        <v>22897</v>
      </c>
      <c r="M5742" t="s">
        <v>22895</v>
      </c>
      <c r="N5742" t="s">
        <v>22897</v>
      </c>
    </row>
    <row r="5743" spans="1:14" x14ac:dyDescent="0.25">
      <c r="A5743" s="3">
        <v>5740</v>
      </c>
      <c r="B5743" t="s">
        <v>3946</v>
      </c>
      <c r="C5743" t="s">
        <v>3947</v>
      </c>
      <c r="D5743" t="s">
        <v>3948</v>
      </c>
      <c r="E5743" t="s">
        <v>12</v>
      </c>
      <c r="F5743" t="s">
        <v>3949</v>
      </c>
      <c r="G5743" s="1">
        <v>44368</v>
      </c>
      <c r="H5743" s="1">
        <v>44372</v>
      </c>
      <c r="I5743" s="1">
        <v>45832</v>
      </c>
      <c r="J5743" s="966" t="s">
        <v>22898</v>
      </c>
      <c r="K5743" t="s">
        <v>22899</v>
      </c>
      <c r="L5743" t="s">
        <v>22900</v>
      </c>
      <c r="M5743" t="s">
        <v>22898</v>
      </c>
      <c r="N5743" t="s">
        <v>22900</v>
      </c>
    </row>
    <row r="5744" spans="1:14" x14ac:dyDescent="0.25">
      <c r="A5744" s="3">
        <v>5741</v>
      </c>
      <c r="B5744" t="s">
        <v>3946</v>
      </c>
      <c r="C5744" t="s">
        <v>3947</v>
      </c>
      <c r="D5744" t="s">
        <v>3948</v>
      </c>
      <c r="E5744" t="s">
        <v>12</v>
      </c>
      <c r="F5744" t="s">
        <v>3949</v>
      </c>
      <c r="G5744" s="1">
        <v>44368</v>
      </c>
      <c r="H5744" s="1">
        <v>44372</v>
      </c>
      <c r="I5744" s="1">
        <v>45832</v>
      </c>
      <c r="J5744" s="966" t="s">
        <v>22901</v>
      </c>
      <c r="K5744" t="s">
        <v>22902</v>
      </c>
      <c r="L5744" t="s">
        <v>22903</v>
      </c>
      <c r="M5744" t="s">
        <v>22901</v>
      </c>
      <c r="N5744" t="s">
        <v>22903</v>
      </c>
    </row>
    <row r="5745" spans="1:14" x14ac:dyDescent="0.25">
      <c r="A5745" s="3">
        <v>5742</v>
      </c>
      <c r="B5745" t="s">
        <v>3946</v>
      </c>
      <c r="C5745" t="s">
        <v>3947</v>
      </c>
      <c r="D5745" t="s">
        <v>3948</v>
      </c>
      <c r="E5745" t="s">
        <v>12</v>
      </c>
      <c r="F5745" t="s">
        <v>3949</v>
      </c>
      <c r="G5745" s="1">
        <v>44368</v>
      </c>
      <c r="H5745" s="1">
        <v>44372</v>
      </c>
      <c r="I5745" s="1">
        <v>45832</v>
      </c>
      <c r="J5745" s="966" t="s">
        <v>22904</v>
      </c>
      <c r="K5745" t="s">
        <v>22905</v>
      </c>
      <c r="L5745" t="s">
        <v>22906</v>
      </c>
      <c r="M5745" t="s">
        <v>22904</v>
      </c>
      <c r="N5745" t="s">
        <v>22906</v>
      </c>
    </row>
    <row r="5746" spans="1:14" x14ac:dyDescent="0.25">
      <c r="A5746" s="3">
        <v>5743</v>
      </c>
      <c r="B5746" t="s">
        <v>3946</v>
      </c>
      <c r="C5746" t="s">
        <v>3947</v>
      </c>
      <c r="D5746" t="s">
        <v>3948</v>
      </c>
      <c r="E5746" t="s">
        <v>12</v>
      </c>
      <c r="F5746" t="s">
        <v>3949</v>
      </c>
      <c r="G5746" s="1">
        <v>44368</v>
      </c>
      <c r="H5746" s="1">
        <v>44372</v>
      </c>
      <c r="I5746" s="1">
        <v>45832</v>
      </c>
      <c r="J5746" s="966" t="s">
        <v>22907</v>
      </c>
      <c r="K5746" t="s">
        <v>22908</v>
      </c>
      <c r="L5746" t="s">
        <v>22909</v>
      </c>
      <c r="M5746" t="s">
        <v>22907</v>
      </c>
      <c r="N5746" t="s">
        <v>22909</v>
      </c>
    </row>
    <row r="5747" spans="1:14" x14ac:dyDescent="0.25">
      <c r="A5747" s="3">
        <v>5744</v>
      </c>
      <c r="B5747" t="s">
        <v>3946</v>
      </c>
      <c r="C5747" t="s">
        <v>3947</v>
      </c>
      <c r="D5747" t="s">
        <v>3948</v>
      </c>
      <c r="E5747" t="s">
        <v>12</v>
      </c>
      <c r="F5747" t="s">
        <v>3949</v>
      </c>
      <c r="G5747" s="1">
        <v>44368</v>
      </c>
      <c r="H5747" s="1">
        <v>44372</v>
      </c>
      <c r="I5747" s="1">
        <v>45832</v>
      </c>
      <c r="J5747" s="966" t="s">
        <v>22910</v>
      </c>
      <c r="K5747" t="s">
        <v>22911</v>
      </c>
      <c r="L5747" t="s">
        <v>22912</v>
      </c>
      <c r="M5747" t="s">
        <v>22910</v>
      </c>
      <c r="N5747" t="s">
        <v>22912</v>
      </c>
    </row>
    <row r="5748" spans="1:14" x14ac:dyDescent="0.25">
      <c r="A5748" s="3">
        <v>5745</v>
      </c>
      <c r="B5748" t="s">
        <v>3946</v>
      </c>
      <c r="C5748" t="s">
        <v>3947</v>
      </c>
      <c r="D5748" t="s">
        <v>3948</v>
      </c>
      <c r="E5748" t="s">
        <v>12</v>
      </c>
      <c r="F5748" t="s">
        <v>3949</v>
      </c>
      <c r="G5748" s="1">
        <v>44368</v>
      </c>
      <c r="H5748" s="1">
        <v>44372</v>
      </c>
      <c r="I5748" s="1">
        <v>45832</v>
      </c>
      <c r="J5748" s="966" t="s">
        <v>22913</v>
      </c>
      <c r="K5748" t="s">
        <v>22914</v>
      </c>
      <c r="L5748" t="s">
        <v>22915</v>
      </c>
      <c r="M5748" t="s">
        <v>22913</v>
      </c>
      <c r="N5748" t="s">
        <v>22915</v>
      </c>
    </row>
    <row r="5749" spans="1:14" x14ac:dyDescent="0.25">
      <c r="A5749" s="3">
        <v>5746</v>
      </c>
      <c r="B5749" t="s">
        <v>3950</v>
      </c>
      <c r="C5749" t="s">
        <v>3951</v>
      </c>
      <c r="D5749" t="s">
        <v>3952</v>
      </c>
      <c r="E5749" t="s">
        <v>12</v>
      </c>
      <c r="F5749" t="s">
        <v>3953</v>
      </c>
      <c r="G5749" s="1">
        <v>44368</v>
      </c>
      <c r="H5749" s="1">
        <v>44372</v>
      </c>
      <c r="I5749" s="1">
        <v>45832</v>
      </c>
      <c r="J5749" s="966" t="s">
        <v>22916</v>
      </c>
      <c r="K5749" t="s">
        <v>22917</v>
      </c>
      <c r="L5749" t="s">
        <v>22918</v>
      </c>
      <c r="M5749" t="s">
        <v>22916</v>
      </c>
      <c r="N5749" t="s">
        <v>22918</v>
      </c>
    </row>
    <row r="5750" spans="1:14" x14ac:dyDescent="0.25">
      <c r="A5750" s="3">
        <v>5747</v>
      </c>
      <c r="B5750" t="s">
        <v>3950</v>
      </c>
      <c r="C5750" t="s">
        <v>3951</v>
      </c>
      <c r="D5750" t="s">
        <v>3952</v>
      </c>
      <c r="E5750" t="s">
        <v>12</v>
      </c>
      <c r="F5750" t="s">
        <v>3953</v>
      </c>
      <c r="G5750" s="1">
        <v>44368</v>
      </c>
      <c r="H5750" s="1">
        <v>44372</v>
      </c>
      <c r="I5750" s="1">
        <v>45832</v>
      </c>
      <c r="J5750" s="966" t="s">
        <v>22919</v>
      </c>
      <c r="K5750" t="s">
        <v>22920</v>
      </c>
      <c r="L5750" t="s">
        <v>22921</v>
      </c>
      <c r="M5750" t="s">
        <v>22919</v>
      </c>
      <c r="N5750" t="s">
        <v>22921</v>
      </c>
    </row>
    <row r="5751" spans="1:14" x14ac:dyDescent="0.25">
      <c r="A5751" s="3">
        <v>5748</v>
      </c>
      <c r="B5751" t="s">
        <v>3950</v>
      </c>
      <c r="C5751" t="s">
        <v>3951</v>
      </c>
      <c r="D5751" t="s">
        <v>3952</v>
      </c>
      <c r="E5751" t="s">
        <v>12</v>
      </c>
      <c r="F5751" t="s">
        <v>3953</v>
      </c>
      <c r="G5751" s="1">
        <v>44368</v>
      </c>
      <c r="H5751" s="1">
        <v>44372</v>
      </c>
      <c r="I5751" s="1">
        <v>45832</v>
      </c>
      <c r="J5751" s="966" t="s">
        <v>22922</v>
      </c>
      <c r="K5751" t="s">
        <v>22923</v>
      </c>
      <c r="L5751" t="s">
        <v>22924</v>
      </c>
      <c r="M5751" t="s">
        <v>22922</v>
      </c>
      <c r="N5751" t="s">
        <v>22924</v>
      </c>
    </row>
    <row r="5752" spans="1:14" x14ac:dyDescent="0.25">
      <c r="A5752" s="3">
        <v>5749</v>
      </c>
      <c r="B5752" t="s">
        <v>3950</v>
      </c>
      <c r="C5752" t="s">
        <v>3951</v>
      </c>
      <c r="D5752" t="s">
        <v>3952</v>
      </c>
      <c r="E5752" t="s">
        <v>12</v>
      </c>
      <c r="F5752" t="s">
        <v>3953</v>
      </c>
      <c r="G5752" s="1">
        <v>44368</v>
      </c>
      <c r="H5752" s="1">
        <v>44372</v>
      </c>
      <c r="I5752" s="1">
        <v>45832</v>
      </c>
      <c r="J5752" s="966" t="s">
        <v>22925</v>
      </c>
      <c r="K5752" t="s">
        <v>22926</v>
      </c>
      <c r="L5752" t="s">
        <v>22927</v>
      </c>
      <c r="M5752" t="s">
        <v>22925</v>
      </c>
      <c r="N5752" t="s">
        <v>22927</v>
      </c>
    </row>
    <row r="5753" spans="1:14" x14ac:dyDescent="0.25">
      <c r="A5753" s="3">
        <v>5750</v>
      </c>
      <c r="B5753" t="s">
        <v>3950</v>
      </c>
      <c r="C5753" t="s">
        <v>3951</v>
      </c>
      <c r="D5753" t="s">
        <v>3952</v>
      </c>
      <c r="E5753" t="s">
        <v>12</v>
      </c>
      <c r="F5753" t="s">
        <v>3953</v>
      </c>
      <c r="G5753" s="1">
        <v>44368</v>
      </c>
      <c r="H5753" s="1">
        <v>44372</v>
      </c>
      <c r="I5753" s="1">
        <v>45832</v>
      </c>
      <c r="J5753" s="966" t="s">
        <v>22928</v>
      </c>
      <c r="K5753" t="s">
        <v>22929</v>
      </c>
      <c r="L5753" t="s">
        <v>22930</v>
      </c>
      <c r="M5753" t="s">
        <v>22928</v>
      </c>
      <c r="N5753" t="s">
        <v>22930</v>
      </c>
    </row>
    <row r="5754" spans="1:14" x14ac:dyDescent="0.25">
      <c r="A5754" s="3">
        <v>5751</v>
      </c>
      <c r="B5754" t="s">
        <v>3950</v>
      </c>
      <c r="C5754" t="s">
        <v>3951</v>
      </c>
      <c r="D5754" t="s">
        <v>3952</v>
      </c>
      <c r="E5754" t="s">
        <v>12</v>
      </c>
      <c r="F5754" t="s">
        <v>3953</v>
      </c>
      <c r="G5754" s="1">
        <v>44368</v>
      </c>
      <c r="H5754" s="1">
        <v>44372</v>
      </c>
      <c r="I5754" s="1">
        <v>45832</v>
      </c>
      <c r="J5754" s="966" t="s">
        <v>22931</v>
      </c>
      <c r="K5754" t="s">
        <v>22932</v>
      </c>
      <c r="L5754" t="s">
        <v>22933</v>
      </c>
      <c r="M5754" t="s">
        <v>22931</v>
      </c>
      <c r="N5754" t="s">
        <v>22933</v>
      </c>
    </row>
    <row r="5755" spans="1:14" x14ac:dyDescent="0.25">
      <c r="A5755" s="3">
        <v>5752</v>
      </c>
      <c r="B5755" t="s">
        <v>3950</v>
      </c>
      <c r="C5755" t="s">
        <v>3951</v>
      </c>
      <c r="D5755" t="s">
        <v>3952</v>
      </c>
      <c r="E5755" t="s">
        <v>12</v>
      </c>
      <c r="F5755" t="s">
        <v>3953</v>
      </c>
      <c r="G5755" s="1">
        <v>44368</v>
      </c>
      <c r="H5755" s="1">
        <v>44372</v>
      </c>
      <c r="I5755" s="1">
        <v>45832</v>
      </c>
      <c r="J5755" s="966" t="s">
        <v>22934</v>
      </c>
      <c r="K5755" t="s">
        <v>22935</v>
      </c>
      <c r="L5755" t="s">
        <v>22936</v>
      </c>
      <c r="M5755" t="s">
        <v>22934</v>
      </c>
      <c r="N5755" t="s">
        <v>22936</v>
      </c>
    </row>
    <row r="5756" spans="1:14" x14ac:dyDescent="0.25">
      <c r="A5756" s="3">
        <v>5753</v>
      </c>
      <c r="B5756" t="s">
        <v>3950</v>
      </c>
      <c r="C5756" t="s">
        <v>3951</v>
      </c>
      <c r="D5756" t="s">
        <v>3952</v>
      </c>
      <c r="E5756" t="s">
        <v>12</v>
      </c>
      <c r="F5756" t="s">
        <v>3953</v>
      </c>
      <c r="G5756" s="1">
        <v>44368</v>
      </c>
      <c r="H5756" s="1">
        <v>44372</v>
      </c>
      <c r="I5756" s="1">
        <v>45832</v>
      </c>
      <c r="J5756" s="966" t="s">
        <v>22937</v>
      </c>
      <c r="K5756" t="s">
        <v>22938</v>
      </c>
      <c r="L5756" t="s">
        <v>22939</v>
      </c>
      <c r="M5756" t="s">
        <v>22937</v>
      </c>
      <c r="N5756" t="s">
        <v>22939</v>
      </c>
    </row>
    <row r="5757" spans="1:14" x14ac:dyDescent="0.25">
      <c r="A5757" s="3">
        <v>5754</v>
      </c>
      <c r="B5757" t="s">
        <v>3950</v>
      </c>
      <c r="C5757" t="s">
        <v>3951</v>
      </c>
      <c r="D5757" t="s">
        <v>3952</v>
      </c>
      <c r="E5757" t="s">
        <v>12</v>
      </c>
      <c r="F5757" t="s">
        <v>3953</v>
      </c>
      <c r="G5757" s="1">
        <v>44368</v>
      </c>
      <c r="H5757" s="1">
        <v>44372</v>
      </c>
      <c r="I5757" s="1">
        <v>45832</v>
      </c>
      <c r="J5757" s="966" t="s">
        <v>22940</v>
      </c>
      <c r="K5757" t="s">
        <v>22941</v>
      </c>
      <c r="L5757" t="s">
        <v>22942</v>
      </c>
      <c r="M5757" t="s">
        <v>22940</v>
      </c>
      <c r="N5757" t="s">
        <v>22942</v>
      </c>
    </row>
    <row r="5758" spans="1:14" x14ac:dyDescent="0.25">
      <c r="A5758" s="3">
        <v>5755</v>
      </c>
      <c r="B5758" t="s">
        <v>3950</v>
      </c>
      <c r="C5758" t="s">
        <v>3951</v>
      </c>
      <c r="D5758" t="s">
        <v>3952</v>
      </c>
      <c r="E5758" t="s">
        <v>12</v>
      </c>
      <c r="F5758" t="s">
        <v>3953</v>
      </c>
      <c r="G5758" s="1">
        <v>44368</v>
      </c>
      <c r="H5758" s="1">
        <v>44372</v>
      </c>
      <c r="I5758" s="1">
        <v>45832</v>
      </c>
      <c r="J5758" s="966" t="s">
        <v>22943</v>
      </c>
      <c r="K5758" t="s">
        <v>22944</v>
      </c>
      <c r="L5758" t="s">
        <v>22945</v>
      </c>
      <c r="M5758" t="s">
        <v>22943</v>
      </c>
      <c r="N5758" t="s">
        <v>22945</v>
      </c>
    </row>
    <row r="5759" spans="1:14" x14ac:dyDescent="0.25">
      <c r="A5759" s="3">
        <v>5756</v>
      </c>
      <c r="B5759" t="s">
        <v>3843</v>
      </c>
      <c r="C5759" t="s">
        <v>3844</v>
      </c>
      <c r="D5759" t="s">
        <v>3845</v>
      </c>
      <c r="E5759" t="s">
        <v>12</v>
      </c>
      <c r="F5759" t="s">
        <v>3846</v>
      </c>
      <c r="G5759" s="1">
        <v>44354</v>
      </c>
      <c r="H5759" s="1">
        <v>44357</v>
      </c>
      <c r="I5759" s="1">
        <v>45452</v>
      </c>
      <c r="J5759" s="966" t="s">
        <v>9004</v>
      </c>
      <c r="K5759" t="s">
        <v>9006</v>
      </c>
      <c r="L5759" t="s">
        <v>9005</v>
      </c>
      <c r="M5759" t="s">
        <v>9004</v>
      </c>
      <c r="N5759" t="s">
        <v>9005</v>
      </c>
    </row>
    <row r="5760" spans="1:14" x14ac:dyDescent="0.25">
      <c r="A5760" s="3">
        <v>5757</v>
      </c>
      <c r="B5760" t="s">
        <v>3843</v>
      </c>
      <c r="C5760" t="s">
        <v>3844</v>
      </c>
      <c r="D5760" t="s">
        <v>3845</v>
      </c>
      <c r="E5760" t="s">
        <v>12</v>
      </c>
      <c r="F5760" t="s">
        <v>3846</v>
      </c>
      <c r="G5760" s="1">
        <v>44354</v>
      </c>
      <c r="H5760" s="1">
        <v>44357</v>
      </c>
      <c r="I5760" s="1">
        <v>45452</v>
      </c>
      <c r="J5760" s="966" t="s">
        <v>9009</v>
      </c>
      <c r="K5760" t="s">
        <v>9011</v>
      </c>
      <c r="L5760" t="s">
        <v>9010</v>
      </c>
      <c r="M5760" t="s">
        <v>9009</v>
      </c>
      <c r="N5760" t="s">
        <v>9010</v>
      </c>
    </row>
    <row r="5761" spans="1:14" x14ac:dyDescent="0.25">
      <c r="A5761" s="3">
        <v>5758</v>
      </c>
      <c r="B5761" t="s">
        <v>3656</v>
      </c>
      <c r="C5761" t="s">
        <v>3657</v>
      </c>
      <c r="D5761" t="s">
        <v>3658</v>
      </c>
      <c r="E5761" t="s">
        <v>12</v>
      </c>
      <c r="F5761" t="s">
        <v>3659</v>
      </c>
      <c r="G5761" s="1">
        <v>44340</v>
      </c>
      <c r="H5761" s="1">
        <v>44348</v>
      </c>
      <c r="I5761" s="1">
        <v>45808</v>
      </c>
      <c r="J5761" s="966" t="s">
        <v>13489</v>
      </c>
      <c r="K5761" t="s">
        <v>13491</v>
      </c>
      <c r="L5761" t="s">
        <v>13490</v>
      </c>
      <c r="M5761" t="s">
        <v>13489</v>
      </c>
      <c r="N5761" t="s">
        <v>13490</v>
      </c>
    </row>
    <row r="5762" spans="1:14" x14ac:dyDescent="0.25">
      <c r="A5762" s="3">
        <v>5759</v>
      </c>
      <c r="B5762" t="s">
        <v>3864</v>
      </c>
      <c r="C5762" t="s">
        <v>3865</v>
      </c>
      <c r="D5762" t="s">
        <v>3866</v>
      </c>
      <c r="E5762" t="s">
        <v>12</v>
      </c>
      <c r="F5762" t="s">
        <v>3867</v>
      </c>
      <c r="G5762" s="1">
        <v>44354</v>
      </c>
      <c r="H5762" s="1">
        <v>44362</v>
      </c>
      <c r="I5762" s="1">
        <v>45822</v>
      </c>
      <c r="J5762" s="966" t="s">
        <v>8796</v>
      </c>
      <c r="K5762" t="s">
        <v>8798</v>
      </c>
      <c r="L5762" t="s">
        <v>8797</v>
      </c>
      <c r="M5762" t="s">
        <v>8796</v>
      </c>
      <c r="N5762" t="s">
        <v>8797</v>
      </c>
    </row>
    <row r="5763" spans="1:14" x14ac:dyDescent="0.25">
      <c r="A5763" s="3">
        <v>5760</v>
      </c>
      <c r="B5763" t="s">
        <v>3852</v>
      </c>
      <c r="C5763" t="s">
        <v>3853</v>
      </c>
      <c r="D5763" t="s">
        <v>3854</v>
      </c>
      <c r="E5763" t="s">
        <v>12</v>
      </c>
      <c r="F5763" t="s">
        <v>3855</v>
      </c>
      <c r="G5763" s="1">
        <v>44354</v>
      </c>
      <c r="H5763" s="1">
        <v>44362</v>
      </c>
      <c r="I5763" s="1">
        <v>45822</v>
      </c>
      <c r="J5763" s="966" t="s">
        <v>8775</v>
      </c>
      <c r="K5763" t="s">
        <v>8777</v>
      </c>
      <c r="L5763" t="s">
        <v>8776</v>
      </c>
      <c r="M5763" t="s">
        <v>8775</v>
      </c>
      <c r="N5763" t="s">
        <v>8776</v>
      </c>
    </row>
    <row r="5764" spans="1:14" x14ac:dyDescent="0.25">
      <c r="A5764" s="3">
        <v>5761</v>
      </c>
      <c r="B5764" t="s">
        <v>3856</v>
      </c>
      <c r="C5764" t="s">
        <v>3857</v>
      </c>
      <c r="D5764" t="s">
        <v>3858</v>
      </c>
      <c r="E5764" t="s">
        <v>12</v>
      </c>
      <c r="F5764" t="s">
        <v>3859</v>
      </c>
      <c r="G5764" s="1">
        <v>44354</v>
      </c>
      <c r="H5764" s="1">
        <v>44362</v>
      </c>
      <c r="I5764" s="1">
        <v>45822</v>
      </c>
      <c r="J5764" s="966" t="s">
        <v>8780</v>
      </c>
      <c r="K5764" t="s">
        <v>8782</v>
      </c>
      <c r="L5764" t="s">
        <v>8781</v>
      </c>
      <c r="M5764" t="s">
        <v>8780</v>
      </c>
      <c r="N5764" t="s">
        <v>8781</v>
      </c>
    </row>
    <row r="5765" spans="1:14" x14ac:dyDescent="0.25">
      <c r="A5765" s="3">
        <v>5762</v>
      </c>
      <c r="B5765" t="s">
        <v>3986</v>
      </c>
      <c r="C5765" t="s">
        <v>3987</v>
      </c>
      <c r="D5765" t="s">
        <v>3988</v>
      </c>
      <c r="E5765" t="s">
        <v>12</v>
      </c>
      <c r="F5765" t="s">
        <v>3989</v>
      </c>
      <c r="G5765" s="1">
        <v>44369</v>
      </c>
      <c r="H5765" s="1">
        <v>44376</v>
      </c>
      <c r="I5765" s="1">
        <v>44740</v>
      </c>
      <c r="J5765" s="966" t="s">
        <v>12607</v>
      </c>
      <c r="K5765" t="s">
        <v>12609</v>
      </c>
      <c r="L5765" t="s">
        <v>12608</v>
      </c>
      <c r="M5765" t="s">
        <v>12607</v>
      </c>
      <c r="N5765" t="s">
        <v>12608</v>
      </c>
    </row>
    <row r="5766" spans="1:14" x14ac:dyDescent="0.25">
      <c r="A5766" s="3">
        <v>5763</v>
      </c>
      <c r="B5766" t="s">
        <v>3624</v>
      </c>
      <c r="C5766" t="s">
        <v>3625</v>
      </c>
      <c r="D5766" t="s">
        <v>3626</v>
      </c>
      <c r="E5766" t="s">
        <v>12</v>
      </c>
      <c r="F5766" t="s">
        <v>3627</v>
      </c>
      <c r="G5766" s="1">
        <v>44327</v>
      </c>
      <c r="H5766" s="1">
        <v>44348</v>
      </c>
      <c r="I5766" s="1">
        <v>44712</v>
      </c>
      <c r="J5766" s="966" t="s">
        <v>22946</v>
      </c>
      <c r="K5766" t="s">
        <v>12337</v>
      </c>
      <c r="L5766" t="s">
        <v>12336</v>
      </c>
      <c r="M5766" t="s">
        <v>22946</v>
      </c>
      <c r="N5766" t="s">
        <v>12336</v>
      </c>
    </row>
    <row r="5767" spans="1:14" x14ac:dyDescent="0.25">
      <c r="A5767" s="3">
        <v>5764</v>
      </c>
      <c r="B5767" t="s">
        <v>3982</v>
      </c>
      <c r="C5767" t="s">
        <v>3983</v>
      </c>
      <c r="D5767" t="s">
        <v>3984</v>
      </c>
      <c r="E5767" t="s">
        <v>12</v>
      </c>
      <c r="F5767" t="s">
        <v>3985</v>
      </c>
      <c r="G5767" s="1">
        <v>44369</v>
      </c>
      <c r="H5767" s="1">
        <v>44376</v>
      </c>
      <c r="I5767" s="1">
        <v>44740</v>
      </c>
      <c r="J5767" s="966" t="s">
        <v>12598</v>
      </c>
      <c r="K5767" t="s">
        <v>12600</v>
      </c>
      <c r="L5767" t="s">
        <v>12599</v>
      </c>
      <c r="M5767" t="s">
        <v>12598</v>
      </c>
      <c r="N5767" t="s">
        <v>12599</v>
      </c>
    </row>
    <row r="5768" spans="1:14" x14ac:dyDescent="0.25">
      <c r="A5768" s="3">
        <v>5765</v>
      </c>
      <c r="B5768" t="s">
        <v>3982</v>
      </c>
      <c r="C5768" t="s">
        <v>3983</v>
      </c>
      <c r="D5768" t="s">
        <v>3984</v>
      </c>
      <c r="E5768" t="s">
        <v>12</v>
      </c>
      <c r="F5768" t="s">
        <v>3985</v>
      </c>
      <c r="G5768" s="1">
        <v>44369</v>
      </c>
      <c r="H5768" s="1">
        <v>44376</v>
      </c>
      <c r="I5768" s="1">
        <v>44740</v>
      </c>
      <c r="J5768" s="966" t="s">
        <v>12601</v>
      </c>
      <c r="K5768" t="s">
        <v>12603</v>
      </c>
      <c r="L5768" t="s">
        <v>12602</v>
      </c>
      <c r="M5768" t="s">
        <v>12601</v>
      </c>
      <c r="N5768" t="s">
        <v>12602</v>
      </c>
    </row>
    <row r="5769" spans="1:14" x14ac:dyDescent="0.25">
      <c r="A5769" s="3">
        <v>5766</v>
      </c>
      <c r="B5769" t="s">
        <v>3982</v>
      </c>
      <c r="C5769" t="s">
        <v>3983</v>
      </c>
      <c r="D5769" t="s">
        <v>3984</v>
      </c>
      <c r="E5769" t="s">
        <v>12</v>
      </c>
      <c r="F5769" t="s">
        <v>3985</v>
      </c>
      <c r="G5769" s="1">
        <v>44369</v>
      </c>
      <c r="H5769" s="1">
        <v>44376</v>
      </c>
      <c r="I5769" s="1">
        <v>44740</v>
      </c>
      <c r="J5769" s="966" t="s">
        <v>12604</v>
      </c>
      <c r="K5769" t="s">
        <v>12606</v>
      </c>
      <c r="L5769" t="s">
        <v>12605</v>
      </c>
      <c r="M5769" t="s">
        <v>12604</v>
      </c>
      <c r="N5769" t="s">
        <v>12605</v>
      </c>
    </row>
    <row r="5770" spans="1:14" x14ac:dyDescent="0.25">
      <c r="A5770" s="3">
        <v>5767</v>
      </c>
      <c r="B5770" t="s">
        <v>3969</v>
      </c>
      <c r="C5770" t="s">
        <v>3970</v>
      </c>
      <c r="D5770" t="s">
        <v>3971</v>
      </c>
      <c r="E5770" t="s">
        <v>12</v>
      </c>
      <c r="F5770" t="s">
        <v>3972</v>
      </c>
      <c r="G5770" s="1">
        <v>44368</v>
      </c>
      <c r="H5770" s="1">
        <v>44378</v>
      </c>
      <c r="I5770" s="1">
        <v>45838</v>
      </c>
      <c r="J5770" s="966" t="s">
        <v>22947</v>
      </c>
      <c r="K5770" t="s">
        <v>22948</v>
      </c>
      <c r="L5770" t="s">
        <v>22949</v>
      </c>
      <c r="M5770" t="s">
        <v>22947</v>
      </c>
      <c r="N5770" t="s">
        <v>22949</v>
      </c>
    </row>
    <row r="5771" spans="1:14" x14ac:dyDescent="0.25">
      <c r="A5771" s="3">
        <v>5768</v>
      </c>
      <c r="B5771" t="s">
        <v>3969</v>
      </c>
      <c r="C5771" t="s">
        <v>3970</v>
      </c>
      <c r="D5771" t="s">
        <v>3971</v>
      </c>
      <c r="E5771" t="s">
        <v>12</v>
      </c>
      <c r="F5771" t="s">
        <v>3972</v>
      </c>
      <c r="G5771" s="1">
        <v>44368</v>
      </c>
      <c r="H5771" s="1">
        <v>44378</v>
      </c>
      <c r="I5771" s="1">
        <v>45838</v>
      </c>
      <c r="J5771" s="966" t="s">
        <v>22950</v>
      </c>
      <c r="K5771" t="s">
        <v>22951</v>
      </c>
      <c r="L5771" t="s">
        <v>22952</v>
      </c>
      <c r="M5771" t="s">
        <v>22950</v>
      </c>
      <c r="N5771" t="s">
        <v>22952</v>
      </c>
    </row>
    <row r="5772" spans="1:14" x14ac:dyDescent="0.25">
      <c r="A5772" s="3">
        <v>5769</v>
      </c>
      <c r="B5772" t="s">
        <v>3969</v>
      </c>
      <c r="C5772" t="s">
        <v>3970</v>
      </c>
      <c r="D5772" t="s">
        <v>3971</v>
      </c>
      <c r="E5772" t="s">
        <v>12</v>
      </c>
      <c r="F5772" t="s">
        <v>3972</v>
      </c>
      <c r="G5772" s="1">
        <v>44368</v>
      </c>
      <c r="H5772" s="1">
        <v>44378</v>
      </c>
      <c r="I5772" s="1">
        <v>45838</v>
      </c>
      <c r="J5772" s="966" t="s">
        <v>22953</v>
      </c>
      <c r="K5772" t="s">
        <v>22954</v>
      </c>
      <c r="L5772" t="s">
        <v>22955</v>
      </c>
      <c r="M5772" t="s">
        <v>22953</v>
      </c>
      <c r="N5772" t="s">
        <v>22955</v>
      </c>
    </row>
    <row r="5773" spans="1:14" x14ac:dyDescent="0.25">
      <c r="A5773" s="3">
        <v>5770</v>
      </c>
      <c r="B5773" t="s">
        <v>3969</v>
      </c>
      <c r="C5773" t="s">
        <v>3970</v>
      </c>
      <c r="D5773" t="s">
        <v>3971</v>
      </c>
      <c r="E5773" t="s">
        <v>12</v>
      </c>
      <c r="F5773" t="s">
        <v>3972</v>
      </c>
      <c r="G5773" s="1">
        <v>44368</v>
      </c>
      <c r="H5773" s="1">
        <v>44378</v>
      </c>
      <c r="I5773" s="1">
        <v>45838</v>
      </c>
      <c r="J5773" s="966" t="s">
        <v>22956</v>
      </c>
      <c r="K5773" t="s">
        <v>22957</v>
      </c>
      <c r="L5773" t="s">
        <v>22958</v>
      </c>
      <c r="M5773" t="s">
        <v>22956</v>
      </c>
      <c r="N5773" t="s">
        <v>22958</v>
      </c>
    </row>
    <row r="5774" spans="1:14" x14ac:dyDescent="0.25">
      <c r="A5774" s="3">
        <v>5771</v>
      </c>
      <c r="B5774" t="s">
        <v>3969</v>
      </c>
      <c r="C5774" t="s">
        <v>3970</v>
      </c>
      <c r="D5774" t="s">
        <v>3971</v>
      </c>
      <c r="E5774" t="s">
        <v>12</v>
      </c>
      <c r="F5774" t="s">
        <v>3972</v>
      </c>
      <c r="G5774" s="1">
        <v>44368</v>
      </c>
      <c r="H5774" s="1">
        <v>44378</v>
      </c>
      <c r="I5774" s="1">
        <v>45838</v>
      </c>
      <c r="J5774" s="966" t="s">
        <v>22959</v>
      </c>
      <c r="K5774" t="s">
        <v>22960</v>
      </c>
      <c r="L5774" t="s">
        <v>22961</v>
      </c>
      <c r="M5774" t="s">
        <v>22959</v>
      </c>
      <c r="N5774" t="s">
        <v>22961</v>
      </c>
    </row>
    <row r="5775" spans="1:14" x14ac:dyDescent="0.25">
      <c r="A5775" s="3">
        <v>5772</v>
      </c>
      <c r="B5775" t="s">
        <v>3969</v>
      </c>
      <c r="C5775" t="s">
        <v>3970</v>
      </c>
      <c r="D5775" t="s">
        <v>3971</v>
      </c>
      <c r="E5775" t="s">
        <v>12</v>
      </c>
      <c r="F5775" t="s">
        <v>3972</v>
      </c>
      <c r="G5775" s="1">
        <v>44368</v>
      </c>
      <c r="H5775" s="1">
        <v>44378</v>
      </c>
      <c r="I5775" s="1">
        <v>45838</v>
      </c>
      <c r="J5775" s="966" t="s">
        <v>22962</v>
      </c>
      <c r="K5775" t="s">
        <v>22963</v>
      </c>
      <c r="L5775" t="s">
        <v>22964</v>
      </c>
      <c r="M5775" t="s">
        <v>22962</v>
      </c>
      <c r="N5775" t="s">
        <v>22964</v>
      </c>
    </row>
    <row r="5776" spans="1:14" x14ac:dyDescent="0.25">
      <c r="A5776" s="3">
        <v>5773</v>
      </c>
      <c r="B5776" t="s">
        <v>3969</v>
      </c>
      <c r="C5776" t="s">
        <v>3970</v>
      </c>
      <c r="D5776" t="s">
        <v>3971</v>
      </c>
      <c r="E5776" t="s">
        <v>12</v>
      </c>
      <c r="F5776" t="s">
        <v>3972</v>
      </c>
      <c r="G5776" s="1">
        <v>44368</v>
      </c>
      <c r="H5776" s="1">
        <v>44378</v>
      </c>
      <c r="I5776" s="1">
        <v>45838</v>
      </c>
      <c r="J5776" s="966" t="s">
        <v>22965</v>
      </c>
      <c r="K5776" t="s">
        <v>22966</v>
      </c>
      <c r="L5776" t="s">
        <v>22967</v>
      </c>
      <c r="M5776" t="s">
        <v>22965</v>
      </c>
      <c r="N5776" t="s">
        <v>22967</v>
      </c>
    </row>
    <row r="5777" spans="1:14" x14ac:dyDescent="0.25">
      <c r="A5777" s="3">
        <v>5774</v>
      </c>
      <c r="B5777" t="s">
        <v>3969</v>
      </c>
      <c r="C5777" t="s">
        <v>3970</v>
      </c>
      <c r="D5777" t="s">
        <v>3971</v>
      </c>
      <c r="E5777" t="s">
        <v>12</v>
      </c>
      <c r="F5777" t="s">
        <v>3972</v>
      </c>
      <c r="G5777" s="1">
        <v>44368</v>
      </c>
      <c r="H5777" s="1">
        <v>44378</v>
      </c>
      <c r="I5777" s="1">
        <v>45838</v>
      </c>
      <c r="J5777" s="966" t="s">
        <v>22968</v>
      </c>
      <c r="K5777" t="s">
        <v>22969</v>
      </c>
      <c r="L5777" t="s">
        <v>22970</v>
      </c>
      <c r="M5777" t="s">
        <v>22968</v>
      </c>
      <c r="N5777" t="s">
        <v>22970</v>
      </c>
    </row>
    <row r="5778" spans="1:14" x14ac:dyDescent="0.25">
      <c r="A5778" s="3">
        <v>5775</v>
      </c>
      <c r="B5778" t="s">
        <v>3969</v>
      </c>
      <c r="C5778" t="s">
        <v>3970</v>
      </c>
      <c r="D5778" t="s">
        <v>3971</v>
      </c>
      <c r="E5778" t="s">
        <v>12</v>
      </c>
      <c r="F5778" t="s">
        <v>3972</v>
      </c>
      <c r="G5778" s="1">
        <v>44368</v>
      </c>
      <c r="H5778" s="1">
        <v>44378</v>
      </c>
      <c r="I5778" s="1">
        <v>45838</v>
      </c>
      <c r="J5778" s="966" t="s">
        <v>22971</v>
      </c>
      <c r="K5778" t="s">
        <v>22972</v>
      </c>
      <c r="L5778" t="s">
        <v>22973</v>
      </c>
      <c r="M5778" t="s">
        <v>22971</v>
      </c>
      <c r="N5778" t="s">
        <v>22973</v>
      </c>
    </row>
    <row r="5779" spans="1:14" x14ac:dyDescent="0.25">
      <c r="A5779" s="3">
        <v>5776</v>
      </c>
      <c r="B5779" t="s">
        <v>3969</v>
      </c>
      <c r="C5779" t="s">
        <v>3970</v>
      </c>
      <c r="D5779" t="s">
        <v>3971</v>
      </c>
      <c r="E5779" t="s">
        <v>12</v>
      </c>
      <c r="F5779" t="s">
        <v>3972</v>
      </c>
      <c r="G5779" s="1">
        <v>44368</v>
      </c>
      <c r="H5779" s="1">
        <v>44378</v>
      </c>
      <c r="I5779" s="1">
        <v>45838</v>
      </c>
      <c r="J5779" s="966" t="s">
        <v>22974</v>
      </c>
      <c r="K5779" t="s">
        <v>22975</v>
      </c>
      <c r="L5779" t="s">
        <v>22976</v>
      </c>
      <c r="M5779" t="s">
        <v>22974</v>
      </c>
      <c r="N5779" t="s">
        <v>22976</v>
      </c>
    </row>
    <row r="5780" spans="1:14" x14ac:dyDescent="0.25">
      <c r="A5780" s="3">
        <v>5777</v>
      </c>
      <c r="B5780" t="s">
        <v>3969</v>
      </c>
      <c r="C5780" t="s">
        <v>3970</v>
      </c>
      <c r="D5780" t="s">
        <v>3971</v>
      </c>
      <c r="E5780" t="s">
        <v>12</v>
      </c>
      <c r="F5780" t="s">
        <v>3972</v>
      </c>
      <c r="G5780" s="1">
        <v>44368</v>
      </c>
      <c r="H5780" s="1">
        <v>44378</v>
      </c>
      <c r="I5780" s="1">
        <v>45838</v>
      </c>
      <c r="J5780" s="966" t="s">
        <v>22977</v>
      </c>
      <c r="K5780" t="s">
        <v>22978</v>
      </c>
      <c r="L5780" t="s">
        <v>22979</v>
      </c>
      <c r="M5780" t="s">
        <v>22977</v>
      </c>
      <c r="N5780" t="s">
        <v>22979</v>
      </c>
    </row>
    <row r="5781" spans="1:14" x14ac:dyDescent="0.25">
      <c r="A5781" s="3">
        <v>5778</v>
      </c>
      <c r="B5781" t="s">
        <v>3969</v>
      </c>
      <c r="C5781" t="s">
        <v>3970</v>
      </c>
      <c r="D5781" t="s">
        <v>3971</v>
      </c>
      <c r="E5781" t="s">
        <v>12</v>
      </c>
      <c r="F5781" t="s">
        <v>3972</v>
      </c>
      <c r="G5781" s="1">
        <v>44368</v>
      </c>
      <c r="H5781" s="1">
        <v>44378</v>
      </c>
      <c r="I5781" s="1">
        <v>45838</v>
      </c>
      <c r="J5781" s="966" t="s">
        <v>22980</v>
      </c>
      <c r="K5781" t="s">
        <v>22981</v>
      </c>
      <c r="L5781" t="s">
        <v>22982</v>
      </c>
      <c r="M5781" t="s">
        <v>22980</v>
      </c>
      <c r="N5781" t="s">
        <v>22982</v>
      </c>
    </row>
    <row r="5782" spans="1:14" x14ac:dyDescent="0.25">
      <c r="A5782" s="3">
        <v>5779</v>
      </c>
      <c r="B5782" t="s">
        <v>3969</v>
      </c>
      <c r="C5782" t="s">
        <v>3970</v>
      </c>
      <c r="D5782" t="s">
        <v>3971</v>
      </c>
      <c r="E5782" t="s">
        <v>12</v>
      </c>
      <c r="F5782" t="s">
        <v>3972</v>
      </c>
      <c r="G5782" s="1">
        <v>44368</v>
      </c>
      <c r="H5782" s="1">
        <v>44378</v>
      </c>
      <c r="I5782" s="1">
        <v>45838</v>
      </c>
      <c r="J5782" s="966" t="s">
        <v>22983</v>
      </c>
      <c r="K5782" t="s">
        <v>22984</v>
      </c>
      <c r="L5782" t="s">
        <v>22985</v>
      </c>
      <c r="M5782" t="s">
        <v>22983</v>
      </c>
      <c r="N5782" t="s">
        <v>22985</v>
      </c>
    </row>
    <row r="5783" spans="1:14" x14ac:dyDescent="0.25">
      <c r="A5783" s="3">
        <v>5780</v>
      </c>
      <c r="B5783" t="s">
        <v>3969</v>
      </c>
      <c r="C5783" t="s">
        <v>3970</v>
      </c>
      <c r="D5783" t="s">
        <v>3971</v>
      </c>
      <c r="E5783" t="s">
        <v>12</v>
      </c>
      <c r="F5783" t="s">
        <v>3972</v>
      </c>
      <c r="G5783" s="1">
        <v>44368</v>
      </c>
      <c r="H5783" s="1">
        <v>44378</v>
      </c>
      <c r="I5783" s="1">
        <v>45838</v>
      </c>
      <c r="J5783" s="966" t="s">
        <v>22986</v>
      </c>
      <c r="K5783" t="s">
        <v>22987</v>
      </c>
      <c r="L5783" t="s">
        <v>22988</v>
      </c>
      <c r="M5783" t="s">
        <v>22986</v>
      </c>
      <c r="N5783" t="s">
        <v>22988</v>
      </c>
    </row>
    <row r="5784" spans="1:14" x14ac:dyDescent="0.25">
      <c r="A5784" s="3">
        <v>5781</v>
      </c>
      <c r="B5784" t="s">
        <v>3969</v>
      </c>
      <c r="C5784" t="s">
        <v>3970</v>
      </c>
      <c r="D5784" t="s">
        <v>3971</v>
      </c>
      <c r="E5784" t="s">
        <v>12</v>
      </c>
      <c r="F5784" t="s">
        <v>3972</v>
      </c>
      <c r="G5784" s="1">
        <v>44368</v>
      </c>
      <c r="H5784" s="1">
        <v>44378</v>
      </c>
      <c r="I5784" s="1">
        <v>45838</v>
      </c>
      <c r="J5784" s="966" t="s">
        <v>22989</v>
      </c>
      <c r="K5784" t="s">
        <v>22990</v>
      </c>
      <c r="L5784" t="s">
        <v>22991</v>
      </c>
      <c r="M5784" t="s">
        <v>22989</v>
      </c>
      <c r="N5784" t="s">
        <v>22991</v>
      </c>
    </row>
    <row r="5785" spans="1:14" x14ac:dyDescent="0.25">
      <c r="A5785" s="3">
        <v>5782</v>
      </c>
      <c r="B5785" t="s">
        <v>3969</v>
      </c>
      <c r="C5785" t="s">
        <v>3970</v>
      </c>
      <c r="D5785" t="s">
        <v>3971</v>
      </c>
      <c r="E5785" t="s">
        <v>12</v>
      </c>
      <c r="F5785" t="s">
        <v>3972</v>
      </c>
      <c r="G5785" s="1">
        <v>44368</v>
      </c>
      <c r="H5785" s="1">
        <v>44378</v>
      </c>
      <c r="I5785" s="1">
        <v>45838</v>
      </c>
      <c r="J5785" s="966" t="s">
        <v>22992</v>
      </c>
      <c r="K5785" t="s">
        <v>22993</v>
      </c>
      <c r="L5785" t="s">
        <v>22994</v>
      </c>
      <c r="M5785" t="s">
        <v>22992</v>
      </c>
      <c r="N5785" t="s">
        <v>22994</v>
      </c>
    </row>
    <row r="5786" spans="1:14" x14ac:dyDescent="0.25">
      <c r="A5786" s="3">
        <v>5783</v>
      </c>
      <c r="B5786" t="s">
        <v>3969</v>
      </c>
      <c r="C5786" t="s">
        <v>3970</v>
      </c>
      <c r="D5786" t="s">
        <v>3971</v>
      </c>
      <c r="E5786" t="s">
        <v>12</v>
      </c>
      <c r="F5786" t="s">
        <v>3972</v>
      </c>
      <c r="G5786" s="1">
        <v>44368</v>
      </c>
      <c r="H5786" s="1">
        <v>44378</v>
      </c>
      <c r="I5786" s="1">
        <v>45838</v>
      </c>
      <c r="J5786" s="966" t="s">
        <v>22995</v>
      </c>
      <c r="K5786" t="s">
        <v>22996</v>
      </c>
      <c r="L5786" t="s">
        <v>22997</v>
      </c>
      <c r="M5786" t="s">
        <v>22995</v>
      </c>
      <c r="N5786" t="s">
        <v>22997</v>
      </c>
    </row>
    <row r="5787" spans="1:14" x14ac:dyDescent="0.25">
      <c r="A5787" s="3">
        <v>5784</v>
      </c>
      <c r="B5787" t="s">
        <v>3969</v>
      </c>
      <c r="C5787" t="s">
        <v>3970</v>
      </c>
      <c r="D5787" t="s">
        <v>3971</v>
      </c>
      <c r="E5787" t="s">
        <v>12</v>
      </c>
      <c r="F5787" t="s">
        <v>3972</v>
      </c>
      <c r="G5787" s="1">
        <v>44368</v>
      </c>
      <c r="H5787" s="1">
        <v>44378</v>
      </c>
      <c r="I5787" s="1">
        <v>45838</v>
      </c>
      <c r="J5787" s="966" t="s">
        <v>22998</v>
      </c>
      <c r="K5787" t="s">
        <v>22999</v>
      </c>
      <c r="L5787" t="s">
        <v>23000</v>
      </c>
      <c r="M5787" t="s">
        <v>22998</v>
      </c>
      <c r="N5787" t="s">
        <v>23000</v>
      </c>
    </row>
    <row r="5788" spans="1:14" x14ac:dyDescent="0.25">
      <c r="A5788" s="3">
        <v>5785</v>
      </c>
      <c r="B5788" t="s">
        <v>3969</v>
      </c>
      <c r="C5788" t="s">
        <v>3970</v>
      </c>
      <c r="D5788" t="s">
        <v>3971</v>
      </c>
      <c r="E5788" t="s">
        <v>12</v>
      </c>
      <c r="F5788" t="s">
        <v>3972</v>
      </c>
      <c r="G5788" s="1">
        <v>44368</v>
      </c>
      <c r="H5788" s="1">
        <v>44378</v>
      </c>
      <c r="I5788" s="1">
        <v>45838</v>
      </c>
      <c r="J5788" s="966" t="s">
        <v>23001</v>
      </c>
      <c r="K5788" t="s">
        <v>23002</v>
      </c>
      <c r="L5788" t="s">
        <v>23003</v>
      </c>
      <c r="M5788" t="s">
        <v>23001</v>
      </c>
      <c r="N5788" t="s">
        <v>23003</v>
      </c>
    </row>
    <row r="5789" spans="1:14" x14ac:dyDescent="0.25">
      <c r="A5789" s="3">
        <v>5786</v>
      </c>
      <c r="B5789" t="s">
        <v>3969</v>
      </c>
      <c r="C5789" t="s">
        <v>3970</v>
      </c>
      <c r="D5789" t="s">
        <v>3971</v>
      </c>
      <c r="E5789" t="s">
        <v>12</v>
      </c>
      <c r="F5789" t="s">
        <v>3972</v>
      </c>
      <c r="G5789" s="1">
        <v>44368</v>
      </c>
      <c r="H5789" s="1">
        <v>44378</v>
      </c>
      <c r="I5789" s="1">
        <v>45838</v>
      </c>
      <c r="J5789" s="966" t="s">
        <v>23004</v>
      </c>
      <c r="K5789" t="s">
        <v>23005</v>
      </c>
      <c r="L5789" t="s">
        <v>23006</v>
      </c>
      <c r="M5789" t="s">
        <v>23004</v>
      </c>
      <c r="N5789" t="s">
        <v>23006</v>
      </c>
    </row>
    <row r="5790" spans="1:14" x14ac:dyDescent="0.25">
      <c r="A5790" s="3">
        <v>5787</v>
      </c>
      <c r="B5790" t="s">
        <v>3958</v>
      </c>
      <c r="C5790" t="s">
        <v>3959</v>
      </c>
      <c r="D5790" t="s">
        <v>3960</v>
      </c>
      <c r="E5790" t="s">
        <v>12</v>
      </c>
      <c r="F5790" t="s">
        <v>3961</v>
      </c>
      <c r="G5790" s="1">
        <v>44368</v>
      </c>
      <c r="H5790" s="1">
        <v>44378</v>
      </c>
      <c r="I5790" s="1">
        <v>45838</v>
      </c>
      <c r="J5790" s="966">
        <v>18589</v>
      </c>
      <c r="K5790" t="s">
        <v>23007</v>
      </c>
      <c r="L5790" t="s">
        <v>23008</v>
      </c>
      <c r="N5790" t="s">
        <v>23008</v>
      </c>
    </row>
    <row r="5791" spans="1:14" x14ac:dyDescent="0.25">
      <c r="A5791" s="3">
        <v>5788</v>
      </c>
      <c r="B5791" t="s">
        <v>3958</v>
      </c>
      <c r="C5791" t="s">
        <v>3959</v>
      </c>
      <c r="D5791" t="s">
        <v>3960</v>
      </c>
      <c r="E5791" t="s">
        <v>12</v>
      </c>
      <c r="F5791" t="s">
        <v>3961</v>
      </c>
      <c r="G5791" s="1">
        <v>44368</v>
      </c>
      <c r="H5791" s="1">
        <v>44378</v>
      </c>
      <c r="I5791" s="1">
        <v>45838</v>
      </c>
      <c r="J5791" s="966">
        <v>18590</v>
      </c>
      <c r="K5791" t="s">
        <v>23009</v>
      </c>
      <c r="L5791" t="s">
        <v>23010</v>
      </c>
      <c r="N5791" t="s">
        <v>23010</v>
      </c>
    </row>
    <row r="5792" spans="1:14" x14ac:dyDescent="0.25">
      <c r="A5792" s="3">
        <v>5789</v>
      </c>
      <c r="B5792" t="s">
        <v>3958</v>
      </c>
      <c r="C5792" t="s">
        <v>3959</v>
      </c>
      <c r="D5792" t="s">
        <v>3960</v>
      </c>
      <c r="E5792" t="s">
        <v>12</v>
      </c>
      <c r="F5792" t="s">
        <v>3961</v>
      </c>
      <c r="G5792" s="1">
        <v>44368</v>
      </c>
      <c r="H5792" s="1">
        <v>44378</v>
      </c>
      <c r="I5792" s="1">
        <v>45838</v>
      </c>
      <c r="J5792" s="966">
        <v>18595</v>
      </c>
      <c r="K5792" t="s">
        <v>23011</v>
      </c>
      <c r="L5792" t="s">
        <v>23012</v>
      </c>
      <c r="N5792" t="s">
        <v>23012</v>
      </c>
    </row>
    <row r="5793" spans="1:14" x14ac:dyDescent="0.25">
      <c r="A5793" s="3">
        <v>5790</v>
      </c>
      <c r="B5793" t="s">
        <v>3958</v>
      </c>
      <c r="C5793" t="s">
        <v>3959</v>
      </c>
      <c r="D5793" t="s">
        <v>3960</v>
      </c>
      <c r="E5793" t="s">
        <v>12</v>
      </c>
      <c r="F5793" t="s">
        <v>3961</v>
      </c>
      <c r="G5793" s="1">
        <v>44368</v>
      </c>
      <c r="H5793" s="1">
        <v>44378</v>
      </c>
      <c r="I5793" s="1">
        <v>45838</v>
      </c>
      <c r="J5793" s="966">
        <v>18598</v>
      </c>
      <c r="K5793" t="s">
        <v>23013</v>
      </c>
      <c r="L5793" t="s">
        <v>23014</v>
      </c>
      <c r="N5793" t="s">
        <v>23014</v>
      </c>
    </row>
    <row r="5794" spans="1:14" x14ac:dyDescent="0.25">
      <c r="A5794" s="3">
        <v>5791</v>
      </c>
      <c r="B5794" t="s">
        <v>3958</v>
      </c>
      <c r="C5794" t="s">
        <v>3959</v>
      </c>
      <c r="D5794" t="s">
        <v>3960</v>
      </c>
      <c r="E5794" t="s">
        <v>12</v>
      </c>
      <c r="F5794" t="s">
        <v>3961</v>
      </c>
      <c r="G5794" s="1">
        <v>44368</v>
      </c>
      <c r="H5794" s="1">
        <v>44378</v>
      </c>
      <c r="I5794" s="1">
        <v>45838</v>
      </c>
      <c r="J5794" s="966">
        <v>18599</v>
      </c>
      <c r="K5794" t="s">
        <v>23015</v>
      </c>
      <c r="L5794" t="s">
        <v>23016</v>
      </c>
      <c r="N5794" t="s">
        <v>23016</v>
      </c>
    </row>
    <row r="5795" spans="1:14" x14ac:dyDescent="0.25">
      <c r="A5795" s="3">
        <v>5792</v>
      </c>
      <c r="B5795" t="s">
        <v>3958</v>
      </c>
      <c r="C5795" t="s">
        <v>3959</v>
      </c>
      <c r="D5795" t="s">
        <v>3960</v>
      </c>
      <c r="E5795" t="s">
        <v>12</v>
      </c>
      <c r="F5795" t="s">
        <v>3961</v>
      </c>
      <c r="G5795" s="1">
        <v>44368</v>
      </c>
      <c r="H5795" s="1">
        <v>44378</v>
      </c>
      <c r="I5795" s="1">
        <v>45838</v>
      </c>
      <c r="J5795" s="966">
        <v>18600</v>
      </c>
      <c r="K5795" t="s">
        <v>23017</v>
      </c>
      <c r="L5795" t="s">
        <v>23018</v>
      </c>
      <c r="N5795" t="s">
        <v>23018</v>
      </c>
    </row>
    <row r="5796" spans="1:14" x14ac:dyDescent="0.25">
      <c r="A5796" s="3">
        <v>5793</v>
      </c>
      <c r="B5796" t="s">
        <v>3958</v>
      </c>
      <c r="C5796" t="s">
        <v>3959</v>
      </c>
      <c r="D5796" t="s">
        <v>3960</v>
      </c>
      <c r="E5796" t="s">
        <v>12</v>
      </c>
      <c r="F5796" t="s">
        <v>3961</v>
      </c>
      <c r="G5796" s="1">
        <v>44368</v>
      </c>
      <c r="H5796" s="1">
        <v>44378</v>
      </c>
      <c r="I5796" s="1">
        <v>45838</v>
      </c>
      <c r="J5796" s="966">
        <v>18601</v>
      </c>
      <c r="K5796" t="s">
        <v>23019</v>
      </c>
      <c r="L5796" t="s">
        <v>23020</v>
      </c>
      <c r="N5796" t="s">
        <v>23020</v>
      </c>
    </row>
    <row r="5797" spans="1:14" x14ac:dyDescent="0.25">
      <c r="A5797" s="3">
        <v>5794</v>
      </c>
      <c r="B5797" t="s">
        <v>3958</v>
      </c>
      <c r="C5797" t="s">
        <v>3959</v>
      </c>
      <c r="D5797" t="s">
        <v>3960</v>
      </c>
      <c r="E5797" t="s">
        <v>12</v>
      </c>
      <c r="F5797" t="s">
        <v>3961</v>
      </c>
      <c r="G5797" s="1">
        <v>44368</v>
      </c>
      <c r="H5797" s="1">
        <v>44378</v>
      </c>
      <c r="I5797" s="1">
        <v>45838</v>
      </c>
      <c r="J5797" s="966">
        <v>18602</v>
      </c>
      <c r="K5797" t="s">
        <v>23021</v>
      </c>
      <c r="L5797" t="s">
        <v>23022</v>
      </c>
      <c r="N5797" t="s">
        <v>23022</v>
      </c>
    </row>
    <row r="5798" spans="1:14" x14ac:dyDescent="0.25">
      <c r="A5798" s="3">
        <v>5795</v>
      </c>
      <c r="B5798" t="s">
        <v>3958</v>
      </c>
      <c r="C5798" t="s">
        <v>3959</v>
      </c>
      <c r="D5798" t="s">
        <v>3960</v>
      </c>
      <c r="E5798" t="s">
        <v>12</v>
      </c>
      <c r="F5798" t="s">
        <v>3961</v>
      </c>
      <c r="G5798" s="1">
        <v>44368</v>
      </c>
      <c r="H5798" s="1">
        <v>44378</v>
      </c>
      <c r="I5798" s="1">
        <v>45838</v>
      </c>
      <c r="J5798" s="966">
        <v>18603</v>
      </c>
      <c r="K5798" t="s">
        <v>23023</v>
      </c>
      <c r="L5798" t="s">
        <v>23024</v>
      </c>
      <c r="N5798" t="s">
        <v>23024</v>
      </c>
    </row>
    <row r="5799" spans="1:14" x14ac:dyDescent="0.25">
      <c r="A5799" s="3">
        <v>5796</v>
      </c>
      <c r="B5799" t="s">
        <v>3958</v>
      </c>
      <c r="C5799" t="s">
        <v>3959</v>
      </c>
      <c r="D5799" t="s">
        <v>3960</v>
      </c>
      <c r="E5799" t="s">
        <v>12</v>
      </c>
      <c r="F5799" t="s">
        <v>3961</v>
      </c>
      <c r="G5799" s="1">
        <v>44368</v>
      </c>
      <c r="H5799" s="1">
        <v>44378</v>
      </c>
      <c r="I5799" s="1">
        <v>45838</v>
      </c>
      <c r="J5799" s="966">
        <v>18604</v>
      </c>
      <c r="K5799" t="s">
        <v>23025</v>
      </c>
      <c r="L5799" t="s">
        <v>23026</v>
      </c>
      <c r="N5799" t="s">
        <v>23026</v>
      </c>
    </row>
    <row r="5800" spans="1:14" x14ac:dyDescent="0.25">
      <c r="A5800" s="3">
        <v>5797</v>
      </c>
      <c r="B5800" t="s">
        <v>3958</v>
      </c>
      <c r="C5800" t="s">
        <v>3959</v>
      </c>
      <c r="D5800" t="s">
        <v>3960</v>
      </c>
      <c r="E5800" t="s">
        <v>12</v>
      </c>
      <c r="F5800" t="s">
        <v>3961</v>
      </c>
      <c r="G5800" s="1">
        <v>44368</v>
      </c>
      <c r="H5800" s="1">
        <v>44378</v>
      </c>
      <c r="I5800" s="1">
        <v>45838</v>
      </c>
      <c r="J5800" s="966">
        <v>18605</v>
      </c>
      <c r="K5800" t="s">
        <v>23027</v>
      </c>
      <c r="L5800" t="s">
        <v>23028</v>
      </c>
      <c r="N5800" t="s">
        <v>23028</v>
      </c>
    </row>
    <row r="5801" spans="1:14" x14ac:dyDescent="0.25">
      <c r="A5801" s="3">
        <v>5798</v>
      </c>
      <c r="B5801" t="s">
        <v>3958</v>
      </c>
      <c r="C5801" t="s">
        <v>3959</v>
      </c>
      <c r="D5801" t="s">
        <v>3960</v>
      </c>
      <c r="E5801" t="s">
        <v>12</v>
      </c>
      <c r="F5801" t="s">
        <v>3961</v>
      </c>
      <c r="G5801" s="1">
        <v>44368</v>
      </c>
      <c r="H5801" s="1">
        <v>44378</v>
      </c>
      <c r="I5801" s="1">
        <v>45838</v>
      </c>
      <c r="J5801" s="966">
        <v>18606</v>
      </c>
      <c r="K5801" t="s">
        <v>23029</v>
      </c>
      <c r="L5801" t="s">
        <v>23030</v>
      </c>
      <c r="N5801" t="s">
        <v>23030</v>
      </c>
    </row>
    <row r="5802" spans="1:14" x14ac:dyDescent="0.25">
      <c r="A5802" s="3">
        <v>5799</v>
      </c>
      <c r="B5802" t="s">
        <v>3958</v>
      </c>
      <c r="C5802" t="s">
        <v>3959</v>
      </c>
      <c r="D5802" t="s">
        <v>3960</v>
      </c>
      <c r="E5802" t="s">
        <v>12</v>
      </c>
      <c r="F5802" t="s">
        <v>3961</v>
      </c>
      <c r="G5802" s="1">
        <v>44368</v>
      </c>
      <c r="H5802" s="1">
        <v>44378</v>
      </c>
      <c r="I5802" s="1">
        <v>45838</v>
      </c>
      <c r="J5802" s="966">
        <v>18607</v>
      </c>
      <c r="K5802" t="s">
        <v>23031</v>
      </c>
      <c r="L5802" t="s">
        <v>23032</v>
      </c>
      <c r="N5802" t="s">
        <v>23032</v>
      </c>
    </row>
    <row r="5803" spans="1:14" x14ac:dyDescent="0.25">
      <c r="A5803" s="3">
        <v>5800</v>
      </c>
      <c r="B5803" t="s">
        <v>3958</v>
      </c>
      <c r="C5803" t="s">
        <v>3959</v>
      </c>
      <c r="D5803" t="s">
        <v>3960</v>
      </c>
      <c r="E5803" t="s">
        <v>12</v>
      </c>
      <c r="F5803" t="s">
        <v>3961</v>
      </c>
      <c r="G5803" s="1">
        <v>44368</v>
      </c>
      <c r="H5803" s="1">
        <v>44378</v>
      </c>
      <c r="I5803" s="1">
        <v>45838</v>
      </c>
      <c r="J5803" s="966">
        <v>18608</v>
      </c>
      <c r="K5803" t="s">
        <v>23033</v>
      </c>
      <c r="L5803" t="s">
        <v>23034</v>
      </c>
      <c r="N5803" t="s">
        <v>23034</v>
      </c>
    </row>
    <row r="5804" spans="1:14" x14ac:dyDescent="0.25">
      <c r="A5804" s="3">
        <v>5801</v>
      </c>
      <c r="B5804" t="s">
        <v>3958</v>
      </c>
      <c r="C5804" t="s">
        <v>3959</v>
      </c>
      <c r="D5804" t="s">
        <v>3960</v>
      </c>
      <c r="E5804" t="s">
        <v>12</v>
      </c>
      <c r="F5804" t="s">
        <v>3961</v>
      </c>
      <c r="G5804" s="1">
        <v>44368</v>
      </c>
      <c r="H5804" s="1">
        <v>44378</v>
      </c>
      <c r="I5804" s="1">
        <v>45838</v>
      </c>
      <c r="J5804" s="966">
        <v>18609</v>
      </c>
      <c r="K5804" t="s">
        <v>23035</v>
      </c>
      <c r="L5804" t="s">
        <v>23036</v>
      </c>
      <c r="N5804" t="s">
        <v>23036</v>
      </c>
    </row>
    <row r="5805" spans="1:14" x14ac:dyDescent="0.25">
      <c r="A5805" s="3">
        <v>5802</v>
      </c>
      <c r="B5805" t="s">
        <v>3958</v>
      </c>
      <c r="C5805" t="s">
        <v>3959</v>
      </c>
      <c r="D5805" t="s">
        <v>3960</v>
      </c>
      <c r="E5805" t="s">
        <v>12</v>
      </c>
      <c r="F5805" t="s">
        <v>3961</v>
      </c>
      <c r="G5805" s="1">
        <v>44368</v>
      </c>
      <c r="H5805" s="1">
        <v>44378</v>
      </c>
      <c r="I5805" s="1">
        <v>45838</v>
      </c>
      <c r="J5805" s="966">
        <v>18610</v>
      </c>
      <c r="K5805" t="s">
        <v>23037</v>
      </c>
      <c r="L5805" t="s">
        <v>23038</v>
      </c>
      <c r="N5805" t="s">
        <v>23038</v>
      </c>
    </row>
    <row r="5806" spans="1:14" x14ac:dyDescent="0.25">
      <c r="A5806" s="3">
        <v>5803</v>
      </c>
      <c r="B5806" t="s">
        <v>3958</v>
      </c>
      <c r="C5806" t="s">
        <v>3959</v>
      </c>
      <c r="D5806" t="s">
        <v>3960</v>
      </c>
      <c r="E5806" t="s">
        <v>12</v>
      </c>
      <c r="F5806" t="s">
        <v>3961</v>
      </c>
      <c r="G5806" s="1">
        <v>44368</v>
      </c>
      <c r="H5806" s="1">
        <v>44378</v>
      </c>
      <c r="I5806" s="1">
        <v>45838</v>
      </c>
      <c r="J5806" s="966">
        <v>18615</v>
      </c>
      <c r="K5806" t="s">
        <v>23039</v>
      </c>
      <c r="L5806" t="s">
        <v>23040</v>
      </c>
      <c r="N5806" t="s">
        <v>23040</v>
      </c>
    </row>
    <row r="5807" spans="1:14" x14ac:dyDescent="0.25">
      <c r="A5807" s="3">
        <v>5804</v>
      </c>
      <c r="B5807" t="s">
        <v>3958</v>
      </c>
      <c r="C5807" t="s">
        <v>3959</v>
      </c>
      <c r="D5807" t="s">
        <v>3960</v>
      </c>
      <c r="E5807" t="s">
        <v>12</v>
      </c>
      <c r="F5807" t="s">
        <v>3961</v>
      </c>
      <c r="G5807" s="1">
        <v>44368</v>
      </c>
      <c r="H5807" s="1">
        <v>44378</v>
      </c>
      <c r="I5807" s="1">
        <v>45838</v>
      </c>
      <c r="J5807" s="966">
        <v>18617</v>
      </c>
      <c r="K5807" t="s">
        <v>23041</v>
      </c>
      <c r="L5807" t="s">
        <v>23042</v>
      </c>
      <c r="N5807" t="s">
        <v>23042</v>
      </c>
    </row>
    <row r="5808" spans="1:14" x14ac:dyDescent="0.25">
      <c r="A5808" s="3">
        <v>5805</v>
      </c>
      <c r="B5808" t="s">
        <v>3958</v>
      </c>
      <c r="C5808" t="s">
        <v>3959</v>
      </c>
      <c r="D5808" t="s">
        <v>3960</v>
      </c>
      <c r="E5808" t="s">
        <v>12</v>
      </c>
      <c r="F5808" t="s">
        <v>3961</v>
      </c>
      <c r="G5808" s="1">
        <v>44368</v>
      </c>
      <c r="H5808" s="1">
        <v>44378</v>
      </c>
      <c r="I5808" s="1">
        <v>45838</v>
      </c>
      <c r="J5808" s="966">
        <v>18618</v>
      </c>
      <c r="K5808" t="s">
        <v>23043</v>
      </c>
      <c r="L5808" t="s">
        <v>23044</v>
      </c>
      <c r="N5808" t="s">
        <v>23044</v>
      </c>
    </row>
    <row r="5809" spans="1:14" x14ac:dyDescent="0.25">
      <c r="A5809" s="3">
        <v>5806</v>
      </c>
      <c r="B5809" t="s">
        <v>3958</v>
      </c>
      <c r="C5809" t="s">
        <v>3959</v>
      </c>
      <c r="D5809" t="s">
        <v>3960</v>
      </c>
      <c r="E5809" t="s">
        <v>12</v>
      </c>
      <c r="F5809" t="s">
        <v>3961</v>
      </c>
      <c r="G5809" s="1">
        <v>44368</v>
      </c>
      <c r="H5809" s="1">
        <v>44378</v>
      </c>
      <c r="I5809" s="1">
        <v>45838</v>
      </c>
      <c r="J5809" s="966">
        <v>18619</v>
      </c>
      <c r="K5809" t="s">
        <v>23045</v>
      </c>
      <c r="L5809" t="s">
        <v>23046</v>
      </c>
      <c r="N5809" t="s">
        <v>23046</v>
      </c>
    </row>
    <row r="5810" spans="1:14" x14ac:dyDescent="0.25">
      <c r="A5810" s="3">
        <v>5807</v>
      </c>
      <c r="B5810" t="s">
        <v>3958</v>
      </c>
      <c r="C5810" t="s">
        <v>3959</v>
      </c>
      <c r="D5810" t="s">
        <v>3960</v>
      </c>
      <c r="E5810" t="s">
        <v>12</v>
      </c>
      <c r="F5810" t="s">
        <v>3961</v>
      </c>
      <c r="G5810" s="1">
        <v>44368</v>
      </c>
      <c r="H5810" s="1">
        <v>44378</v>
      </c>
      <c r="I5810" s="1">
        <v>45838</v>
      </c>
      <c r="J5810" s="966">
        <v>18620</v>
      </c>
      <c r="K5810" t="s">
        <v>23047</v>
      </c>
      <c r="L5810" t="s">
        <v>23048</v>
      </c>
      <c r="N5810" t="s">
        <v>23048</v>
      </c>
    </row>
    <row r="5811" spans="1:14" x14ac:dyDescent="0.25">
      <c r="A5811" s="3">
        <v>5808</v>
      </c>
      <c r="B5811" t="s">
        <v>3958</v>
      </c>
      <c r="C5811" t="s">
        <v>3959</v>
      </c>
      <c r="D5811" t="s">
        <v>3960</v>
      </c>
      <c r="E5811" t="s">
        <v>12</v>
      </c>
      <c r="F5811" t="s">
        <v>3961</v>
      </c>
      <c r="G5811" s="1">
        <v>44368</v>
      </c>
      <c r="H5811" s="1">
        <v>44378</v>
      </c>
      <c r="I5811" s="1">
        <v>45838</v>
      </c>
      <c r="J5811" s="966">
        <v>18621</v>
      </c>
      <c r="K5811" t="s">
        <v>23049</v>
      </c>
      <c r="L5811" t="s">
        <v>23050</v>
      </c>
      <c r="N5811" t="s">
        <v>23050</v>
      </c>
    </row>
    <row r="5812" spans="1:14" x14ac:dyDescent="0.25">
      <c r="A5812" s="3">
        <v>5809</v>
      </c>
      <c r="B5812" t="s">
        <v>3963</v>
      </c>
      <c r="C5812" t="s">
        <v>3964</v>
      </c>
      <c r="D5812" t="s">
        <v>3961</v>
      </c>
      <c r="E5812" t="s">
        <v>12</v>
      </c>
      <c r="F5812" t="s">
        <v>3965</v>
      </c>
      <c r="G5812" s="1">
        <v>44368</v>
      </c>
      <c r="H5812" s="1">
        <v>44378</v>
      </c>
      <c r="I5812" s="1">
        <v>45838</v>
      </c>
      <c r="J5812" s="966">
        <v>18504</v>
      </c>
      <c r="K5812" t="s">
        <v>23051</v>
      </c>
      <c r="L5812" t="s">
        <v>23052</v>
      </c>
      <c r="N5812" t="s">
        <v>23052</v>
      </c>
    </row>
    <row r="5813" spans="1:14" x14ac:dyDescent="0.25">
      <c r="A5813" s="3">
        <v>5810</v>
      </c>
      <c r="B5813" t="s">
        <v>3963</v>
      </c>
      <c r="C5813" t="s">
        <v>3964</v>
      </c>
      <c r="D5813" t="s">
        <v>3961</v>
      </c>
      <c r="E5813" t="s">
        <v>12</v>
      </c>
      <c r="F5813" t="s">
        <v>3965</v>
      </c>
      <c r="G5813" s="1">
        <v>44368</v>
      </c>
      <c r="H5813" s="1">
        <v>44378</v>
      </c>
      <c r="I5813" s="1">
        <v>45838</v>
      </c>
      <c r="J5813" s="966">
        <v>18506</v>
      </c>
      <c r="K5813" t="s">
        <v>23053</v>
      </c>
      <c r="L5813" t="s">
        <v>23054</v>
      </c>
      <c r="N5813" t="s">
        <v>23054</v>
      </c>
    </row>
    <row r="5814" spans="1:14" x14ac:dyDescent="0.25">
      <c r="A5814" s="3">
        <v>5811</v>
      </c>
      <c r="B5814" t="s">
        <v>3963</v>
      </c>
      <c r="C5814" t="s">
        <v>3964</v>
      </c>
      <c r="D5814" t="s">
        <v>3961</v>
      </c>
      <c r="E5814" t="s">
        <v>12</v>
      </c>
      <c r="F5814" t="s">
        <v>3965</v>
      </c>
      <c r="G5814" s="1">
        <v>44368</v>
      </c>
      <c r="H5814" s="1">
        <v>44378</v>
      </c>
      <c r="I5814" s="1">
        <v>45838</v>
      </c>
      <c r="J5814" s="966">
        <v>18507</v>
      </c>
      <c r="K5814" t="s">
        <v>23055</v>
      </c>
      <c r="L5814" t="s">
        <v>23056</v>
      </c>
      <c r="N5814" t="s">
        <v>23056</v>
      </c>
    </row>
    <row r="5815" spans="1:14" x14ac:dyDescent="0.25">
      <c r="A5815" s="3">
        <v>5812</v>
      </c>
      <c r="B5815" t="s">
        <v>3963</v>
      </c>
      <c r="C5815" t="s">
        <v>3964</v>
      </c>
      <c r="D5815" t="s">
        <v>3961</v>
      </c>
      <c r="E5815" t="s">
        <v>12</v>
      </c>
      <c r="F5815" t="s">
        <v>3965</v>
      </c>
      <c r="G5815" s="1">
        <v>44368</v>
      </c>
      <c r="H5815" s="1">
        <v>44378</v>
      </c>
      <c r="I5815" s="1">
        <v>45838</v>
      </c>
      <c r="J5815" s="966">
        <v>18505</v>
      </c>
      <c r="K5815" t="s">
        <v>23057</v>
      </c>
      <c r="L5815" t="s">
        <v>23058</v>
      </c>
      <c r="N5815" t="s">
        <v>23058</v>
      </c>
    </row>
    <row r="5816" spans="1:14" x14ac:dyDescent="0.25">
      <c r="A5816" s="3">
        <v>5813</v>
      </c>
      <c r="B5816" t="s">
        <v>3963</v>
      </c>
      <c r="C5816" t="s">
        <v>3964</v>
      </c>
      <c r="D5816" t="s">
        <v>3961</v>
      </c>
      <c r="E5816" t="s">
        <v>12</v>
      </c>
      <c r="F5816" t="s">
        <v>3965</v>
      </c>
      <c r="G5816" s="1">
        <v>44368</v>
      </c>
      <c r="H5816" s="1">
        <v>44378</v>
      </c>
      <c r="I5816" s="1">
        <v>45838</v>
      </c>
      <c r="J5816" s="966">
        <v>18508</v>
      </c>
      <c r="K5816" t="s">
        <v>23059</v>
      </c>
      <c r="L5816" t="s">
        <v>23060</v>
      </c>
      <c r="N5816" t="s">
        <v>23060</v>
      </c>
    </row>
    <row r="5817" spans="1:14" x14ac:dyDescent="0.25">
      <c r="A5817" s="3">
        <v>5814</v>
      </c>
      <c r="B5817" t="s">
        <v>3963</v>
      </c>
      <c r="C5817" t="s">
        <v>3964</v>
      </c>
      <c r="D5817" t="s">
        <v>3961</v>
      </c>
      <c r="E5817" t="s">
        <v>12</v>
      </c>
      <c r="F5817" t="s">
        <v>3965</v>
      </c>
      <c r="G5817" s="1">
        <v>44368</v>
      </c>
      <c r="H5817" s="1">
        <v>44378</v>
      </c>
      <c r="I5817" s="1">
        <v>45838</v>
      </c>
      <c r="J5817" s="966">
        <v>18510</v>
      </c>
      <c r="K5817" t="s">
        <v>23061</v>
      </c>
      <c r="L5817" t="s">
        <v>23062</v>
      </c>
      <c r="N5817" t="s">
        <v>23062</v>
      </c>
    </row>
    <row r="5818" spans="1:14" x14ac:dyDescent="0.25">
      <c r="A5818" s="3">
        <v>5815</v>
      </c>
      <c r="B5818" t="s">
        <v>3963</v>
      </c>
      <c r="C5818" t="s">
        <v>3964</v>
      </c>
      <c r="D5818" t="s">
        <v>3961</v>
      </c>
      <c r="E5818" t="s">
        <v>12</v>
      </c>
      <c r="F5818" t="s">
        <v>3965</v>
      </c>
      <c r="G5818" s="1">
        <v>44368</v>
      </c>
      <c r="H5818" s="1">
        <v>44378</v>
      </c>
      <c r="I5818" s="1">
        <v>45838</v>
      </c>
      <c r="J5818" s="966">
        <v>18511</v>
      </c>
      <c r="K5818" t="s">
        <v>23063</v>
      </c>
      <c r="L5818" t="s">
        <v>23064</v>
      </c>
      <c r="N5818" t="s">
        <v>23064</v>
      </c>
    </row>
    <row r="5819" spans="1:14" x14ac:dyDescent="0.25">
      <c r="A5819" s="3">
        <v>5816</v>
      </c>
      <c r="B5819" t="s">
        <v>3963</v>
      </c>
      <c r="C5819" t="s">
        <v>3964</v>
      </c>
      <c r="D5819" t="s">
        <v>3961</v>
      </c>
      <c r="E5819" t="s">
        <v>12</v>
      </c>
      <c r="F5819" t="s">
        <v>3965</v>
      </c>
      <c r="G5819" s="1">
        <v>44368</v>
      </c>
      <c r="H5819" s="1">
        <v>44378</v>
      </c>
      <c r="I5819" s="1">
        <v>45838</v>
      </c>
      <c r="J5819" s="966">
        <v>18512</v>
      </c>
      <c r="K5819" t="s">
        <v>23065</v>
      </c>
      <c r="L5819" t="s">
        <v>23066</v>
      </c>
      <c r="N5819" t="s">
        <v>23066</v>
      </c>
    </row>
    <row r="5820" spans="1:14" x14ac:dyDescent="0.25">
      <c r="A5820" s="3">
        <v>5817</v>
      </c>
      <c r="B5820" t="s">
        <v>3963</v>
      </c>
      <c r="C5820" t="s">
        <v>3964</v>
      </c>
      <c r="D5820" t="s">
        <v>3961</v>
      </c>
      <c r="E5820" t="s">
        <v>12</v>
      </c>
      <c r="F5820" t="s">
        <v>3965</v>
      </c>
      <c r="G5820" s="1">
        <v>44368</v>
      </c>
      <c r="H5820" s="1">
        <v>44378</v>
      </c>
      <c r="I5820" s="1">
        <v>45838</v>
      </c>
      <c r="J5820" s="966">
        <v>18515</v>
      </c>
      <c r="K5820" t="s">
        <v>23067</v>
      </c>
      <c r="L5820" t="s">
        <v>23068</v>
      </c>
      <c r="N5820" t="s">
        <v>23068</v>
      </c>
    </row>
    <row r="5821" spans="1:14" x14ac:dyDescent="0.25">
      <c r="A5821" s="3">
        <v>5818</v>
      </c>
      <c r="B5821" t="s">
        <v>3963</v>
      </c>
      <c r="C5821" t="s">
        <v>3964</v>
      </c>
      <c r="D5821" t="s">
        <v>3961</v>
      </c>
      <c r="E5821" t="s">
        <v>12</v>
      </c>
      <c r="F5821" t="s">
        <v>3965</v>
      </c>
      <c r="G5821" s="1">
        <v>44368</v>
      </c>
      <c r="H5821" s="1">
        <v>44378</v>
      </c>
      <c r="I5821" s="1">
        <v>45838</v>
      </c>
      <c r="J5821" s="966">
        <v>18520</v>
      </c>
      <c r="K5821" t="s">
        <v>23069</v>
      </c>
      <c r="L5821" t="s">
        <v>23070</v>
      </c>
      <c r="N5821" t="s">
        <v>23070</v>
      </c>
    </row>
    <row r="5822" spans="1:14" x14ac:dyDescent="0.25">
      <c r="A5822" s="3">
        <v>5819</v>
      </c>
      <c r="B5822" t="s">
        <v>3963</v>
      </c>
      <c r="C5822" t="s">
        <v>3964</v>
      </c>
      <c r="D5822" t="s">
        <v>3961</v>
      </c>
      <c r="E5822" t="s">
        <v>12</v>
      </c>
      <c r="F5822" t="s">
        <v>3965</v>
      </c>
      <c r="G5822" s="1">
        <v>44368</v>
      </c>
      <c r="H5822" s="1">
        <v>44378</v>
      </c>
      <c r="I5822" s="1">
        <v>45838</v>
      </c>
      <c r="J5822" s="966">
        <v>18523</v>
      </c>
      <c r="K5822" t="s">
        <v>23071</v>
      </c>
      <c r="L5822" t="s">
        <v>23072</v>
      </c>
      <c r="N5822" t="s">
        <v>23072</v>
      </c>
    </row>
    <row r="5823" spans="1:14" x14ac:dyDescent="0.25">
      <c r="A5823" s="3">
        <v>5820</v>
      </c>
      <c r="B5823" t="s">
        <v>3963</v>
      </c>
      <c r="C5823" t="s">
        <v>3964</v>
      </c>
      <c r="D5823" t="s">
        <v>3961</v>
      </c>
      <c r="E5823" t="s">
        <v>12</v>
      </c>
      <c r="F5823" t="s">
        <v>3965</v>
      </c>
      <c r="G5823" s="1">
        <v>44368</v>
      </c>
      <c r="H5823" s="1">
        <v>44378</v>
      </c>
      <c r="I5823" s="1">
        <v>45838</v>
      </c>
      <c r="J5823" s="966">
        <v>18524</v>
      </c>
      <c r="K5823" t="s">
        <v>23073</v>
      </c>
      <c r="L5823" t="s">
        <v>23074</v>
      </c>
      <c r="N5823" t="s">
        <v>23074</v>
      </c>
    </row>
    <row r="5824" spans="1:14" x14ac:dyDescent="0.25">
      <c r="A5824" s="3">
        <v>5821</v>
      </c>
      <c r="B5824" t="s">
        <v>3963</v>
      </c>
      <c r="C5824" t="s">
        <v>3964</v>
      </c>
      <c r="D5824" t="s">
        <v>3961</v>
      </c>
      <c r="E5824" t="s">
        <v>12</v>
      </c>
      <c r="F5824" t="s">
        <v>3965</v>
      </c>
      <c r="G5824" s="1">
        <v>44368</v>
      </c>
      <c r="H5824" s="1">
        <v>44378</v>
      </c>
      <c r="I5824" s="1">
        <v>45838</v>
      </c>
      <c r="J5824" s="966">
        <v>18525</v>
      </c>
      <c r="K5824" t="s">
        <v>23075</v>
      </c>
      <c r="L5824" t="s">
        <v>23076</v>
      </c>
      <c r="N5824" t="s">
        <v>23076</v>
      </c>
    </row>
    <row r="5825" spans="1:14" x14ac:dyDescent="0.25">
      <c r="A5825" s="3">
        <v>5822</v>
      </c>
      <c r="B5825" t="s">
        <v>3963</v>
      </c>
      <c r="C5825" t="s">
        <v>3964</v>
      </c>
      <c r="D5825" t="s">
        <v>3961</v>
      </c>
      <c r="E5825" t="s">
        <v>12</v>
      </c>
      <c r="F5825" t="s">
        <v>3965</v>
      </c>
      <c r="G5825" s="1">
        <v>44368</v>
      </c>
      <c r="H5825" s="1">
        <v>44378</v>
      </c>
      <c r="I5825" s="1">
        <v>45838</v>
      </c>
      <c r="J5825" s="966">
        <v>18527</v>
      </c>
      <c r="K5825" t="s">
        <v>23077</v>
      </c>
      <c r="L5825" t="s">
        <v>23078</v>
      </c>
      <c r="N5825" t="s">
        <v>23078</v>
      </c>
    </row>
    <row r="5826" spans="1:14" x14ac:dyDescent="0.25">
      <c r="A5826" s="3">
        <v>5823</v>
      </c>
      <c r="B5826" t="s">
        <v>3963</v>
      </c>
      <c r="C5826" t="s">
        <v>3964</v>
      </c>
      <c r="D5826" t="s">
        <v>3961</v>
      </c>
      <c r="E5826" t="s">
        <v>12</v>
      </c>
      <c r="F5826" t="s">
        <v>3965</v>
      </c>
      <c r="G5826" s="1">
        <v>44368</v>
      </c>
      <c r="H5826" s="1">
        <v>44378</v>
      </c>
      <c r="I5826" s="1">
        <v>45838</v>
      </c>
      <c r="J5826" s="966">
        <v>18529</v>
      </c>
      <c r="K5826" t="s">
        <v>23079</v>
      </c>
      <c r="L5826" t="s">
        <v>23080</v>
      </c>
      <c r="N5826" t="s">
        <v>23080</v>
      </c>
    </row>
    <row r="5827" spans="1:14" x14ac:dyDescent="0.25">
      <c r="A5827" s="3">
        <v>5824</v>
      </c>
      <c r="B5827" t="s">
        <v>3963</v>
      </c>
      <c r="C5827" t="s">
        <v>3964</v>
      </c>
      <c r="D5827" t="s">
        <v>3961</v>
      </c>
      <c r="E5827" t="s">
        <v>12</v>
      </c>
      <c r="F5827" t="s">
        <v>3965</v>
      </c>
      <c r="G5827" s="1">
        <v>44368</v>
      </c>
      <c r="H5827" s="1">
        <v>44378</v>
      </c>
      <c r="I5827" s="1">
        <v>45838</v>
      </c>
      <c r="J5827" s="966">
        <v>18530</v>
      </c>
      <c r="K5827" t="s">
        <v>23081</v>
      </c>
      <c r="L5827" t="s">
        <v>23082</v>
      </c>
      <c r="N5827" t="s">
        <v>23082</v>
      </c>
    </row>
    <row r="5828" spans="1:14" x14ac:dyDescent="0.25">
      <c r="A5828" s="3">
        <v>5825</v>
      </c>
      <c r="B5828" t="s">
        <v>3963</v>
      </c>
      <c r="C5828" t="s">
        <v>3964</v>
      </c>
      <c r="D5828" t="s">
        <v>3961</v>
      </c>
      <c r="E5828" t="s">
        <v>12</v>
      </c>
      <c r="F5828" t="s">
        <v>3965</v>
      </c>
      <c r="G5828" s="1">
        <v>44368</v>
      </c>
      <c r="H5828" s="1">
        <v>44378</v>
      </c>
      <c r="I5828" s="1">
        <v>45838</v>
      </c>
      <c r="J5828" s="966">
        <v>18531</v>
      </c>
      <c r="K5828" t="s">
        <v>23083</v>
      </c>
      <c r="L5828" t="s">
        <v>23084</v>
      </c>
      <c r="N5828" t="s">
        <v>23084</v>
      </c>
    </row>
    <row r="5829" spans="1:14" x14ac:dyDescent="0.25">
      <c r="A5829" s="3">
        <v>5826</v>
      </c>
      <c r="B5829" t="s">
        <v>3963</v>
      </c>
      <c r="C5829" t="s">
        <v>3964</v>
      </c>
      <c r="D5829" t="s">
        <v>3961</v>
      </c>
      <c r="E5829" t="s">
        <v>12</v>
      </c>
      <c r="F5829" t="s">
        <v>3965</v>
      </c>
      <c r="G5829" s="1">
        <v>44368</v>
      </c>
      <c r="H5829" s="1">
        <v>44378</v>
      </c>
      <c r="I5829" s="1">
        <v>45838</v>
      </c>
      <c r="J5829" s="966">
        <v>18533</v>
      </c>
      <c r="K5829" t="s">
        <v>23085</v>
      </c>
      <c r="L5829" t="s">
        <v>23086</v>
      </c>
      <c r="N5829" t="s">
        <v>23086</v>
      </c>
    </row>
    <row r="5830" spans="1:14" x14ac:dyDescent="0.25">
      <c r="A5830" s="3">
        <v>5827</v>
      </c>
      <c r="B5830" t="s">
        <v>3963</v>
      </c>
      <c r="C5830" t="s">
        <v>3964</v>
      </c>
      <c r="D5830" t="s">
        <v>3961</v>
      </c>
      <c r="E5830" t="s">
        <v>12</v>
      </c>
      <c r="F5830" t="s">
        <v>3965</v>
      </c>
      <c r="G5830" s="1">
        <v>44368</v>
      </c>
      <c r="H5830" s="1">
        <v>44378</v>
      </c>
      <c r="I5830" s="1">
        <v>45838</v>
      </c>
      <c r="J5830" s="966">
        <v>18534</v>
      </c>
      <c r="K5830" t="s">
        <v>23087</v>
      </c>
      <c r="L5830" t="s">
        <v>23088</v>
      </c>
      <c r="N5830" t="s">
        <v>23088</v>
      </c>
    </row>
    <row r="5831" spans="1:14" x14ac:dyDescent="0.25">
      <c r="A5831" s="3">
        <v>5828</v>
      </c>
      <c r="B5831" t="s">
        <v>3963</v>
      </c>
      <c r="C5831" t="s">
        <v>3964</v>
      </c>
      <c r="D5831" t="s">
        <v>3961</v>
      </c>
      <c r="E5831" t="s">
        <v>12</v>
      </c>
      <c r="F5831" t="s">
        <v>3965</v>
      </c>
      <c r="G5831" s="1">
        <v>44368</v>
      </c>
      <c r="H5831" s="1">
        <v>44378</v>
      </c>
      <c r="I5831" s="1">
        <v>45838</v>
      </c>
      <c r="J5831" s="966">
        <v>18535</v>
      </c>
      <c r="K5831" t="s">
        <v>23089</v>
      </c>
      <c r="L5831" t="s">
        <v>23090</v>
      </c>
      <c r="N5831" t="s">
        <v>23090</v>
      </c>
    </row>
    <row r="5832" spans="1:14" x14ac:dyDescent="0.25">
      <c r="A5832" s="3">
        <v>5829</v>
      </c>
      <c r="B5832" t="s">
        <v>3963</v>
      </c>
      <c r="C5832" t="s">
        <v>3964</v>
      </c>
      <c r="D5832" t="s">
        <v>3961</v>
      </c>
      <c r="E5832" t="s">
        <v>12</v>
      </c>
      <c r="F5832" t="s">
        <v>3965</v>
      </c>
      <c r="G5832" s="1">
        <v>44368</v>
      </c>
      <c r="H5832" s="1">
        <v>44378</v>
      </c>
      <c r="I5832" s="1">
        <v>45838</v>
      </c>
      <c r="J5832" s="966">
        <v>18536</v>
      </c>
      <c r="K5832" t="s">
        <v>23091</v>
      </c>
      <c r="L5832" t="s">
        <v>23092</v>
      </c>
      <c r="N5832" t="s">
        <v>23092</v>
      </c>
    </row>
    <row r="5833" spans="1:14" x14ac:dyDescent="0.25">
      <c r="A5833" s="3">
        <v>5830</v>
      </c>
      <c r="B5833" t="s">
        <v>3963</v>
      </c>
      <c r="C5833" t="s">
        <v>3964</v>
      </c>
      <c r="D5833" t="s">
        <v>3961</v>
      </c>
      <c r="E5833" t="s">
        <v>12</v>
      </c>
      <c r="F5833" t="s">
        <v>3965</v>
      </c>
      <c r="G5833" s="1">
        <v>44368</v>
      </c>
      <c r="H5833" s="1">
        <v>44378</v>
      </c>
      <c r="I5833" s="1">
        <v>45838</v>
      </c>
      <c r="J5833" s="966">
        <v>18537</v>
      </c>
      <c r="K5833" t="s">
        <v>23093</v>
      </c>
      <c r="L5833" t="s">
        <v>23094</v>
      </c>
      <c r="N5833" t="s">
        <v>23094</v>
      </c>
    </row>
    <row r="5834" spans="1:14" x14ac:dyDescent="0.25">
      <c r="A5834" s="3">
        <v>5831</v>
      </c>
      <c r="B5834" t="s">
        <v>3963</v>
      </c>
      <c r="C5834" t="s">
        <v>3964</v>
      </c>
      <c r="D5834" t="s">
        <v>3961</v>
      </c>
      <c r="E5834" t="s">
        <v>12</v>
      </c>
      <c r="F5834" t="s">
        <v>3965</v>
      </c>
      <c r="G5834" s="1">
        <v>44368</v>
      </c>
      <c r="H5834" s="1">
        <v>44378</v>
      </c>
      <c r="I5834" s="1">
        <v>45838</v>
      </c>
      <c r="J5834" s="966">
        <v>18539</v>
      </c>
      <c r="K5834" t="s">
        <v>23095</v>
      </c>
      <c r="L5834" t="s">
        <v>23096</v>
      </c>
      <c r="N5834" t="s">
        <v>23096</v>
      </c>
    </row>
    <row r="5835" spans="1:14" x14ac:dyDescent="0.25">
      <c r="A5835" s="3">
        <v>5832</v>
      </c>
      <c r="B5835" t="s">
        <v>3963</v>
      </c>
      <c r="C5835" t="s">
        <v>3964</v>
      </c>
      <c r="D5835" t="s">
        <v>3961</v>
      </c>
      <c r="E5835" t="s">
        <v>12</v>
      </c>
      <c r="F5835" t="s">
        <v>3965</v>
      </c>
      <c r="G5835" s="1">
        <v>44368</v>
      </c>
      <c r="H5835" s="1">
        <v>44378</v>
      </c>
      <c r="I5835" s="1">
        <v>45838</v>
      </c>
      <c r="J5835" s="966">
        <v>18540</v>
      </c>
      <c r="K5835" t="s">
        <v>23097</v>
      </c>
      <c r="L5835" t="s">
        <v>23098</v>
      </c>
      <c r="N5835" t="s">
        <v>23098</v>
      </c>
    </row>
    <row r="5836" spans="1:14" x14ac:dyDescent="0.25">
      <c r="A5836" s="3">
        <v>5833</v>
      </c>
      <c r="B5836" t="s">
        <v>3963</v>
      </c>
      <c r="C5836" t="s">
        <v>3964</v>
      </c>
      <c r="D5836" t="s">
        <v>3961</v>
      </c>
      <c r="E5836" t="s">
        <v>12</v>
      </c>
      <c r="F5836" t="s">
        <v>3965</v>
      </c>
      <c r="G5836" s="1">
        <v>44368</v>
      </c>
      <c r="H5836" s="1">
        <v>44378</v>
      </c>
      <c r="I5836" s="1">
        <v>45838</v>
      </c>
      <c r="J5836" s="966">
        <v>18541</v>
      </c>
      <c r="K5836" t="s">
        <v>23099</v>
      </c>
      <c r="L5836" t="s">
        <v>23100</v>
      </c>
      <c r="N5836" t="s">
        <v>23100</v>
      </c>
    </row>
    <row r="5837" spans="1:14" x14ac:dyDescent="0.25">
      <c r="A5837" s="3">
        <v>5834</v>
      </c>
      <c r="B5837" t="s">
        <v>3963</v>
      </c>
      <c r="C5837" t="s">
        <v>3964</v>
      </c>
      <c r="D5837" t="s">
        <v>3961</v>
      </c>
      <c r="E5837" t="s">
        <v>12</v>
      </c>
      <c r="F5837" t="s">
        <v>3965</v>
      </c>
      <c r="G5837" s="1">
        <v>44368</v>
      </c>
      <c r="H5837" s="1">
        <v>44378</v>
      </c>
      <c r="I5837" s="1">
        <v>45838</v>
      </c>
      <c r="J5837" s="966">
        <v>18542</v>
      </c>
      <c r="K5837" t="s">
        <v>23101</v>
      </c>
      <c r="L5837" t="s">
        <v>23102</v>
      </c>
      <c r="N5837" t="s">
        <v>23102</v>
      </c>
    </row>
    <row r="5838" spans="1:14" x14ac:dyDescent="0.25">
      <c r="A5838" s="3">
        <v>5835</v>
      </c>
      <c r="B5838" t="s">
        <v>3963</v>
      </c>
      <c r="C5838" t="s">
        <v>3964</v>
      </c>
      <c r="D5838" t="s">
        <v>3961</v>
      </c>
      <c r="E5838" t="s">
        <v>12</v>
      </c>
      <c r="F5838" t="s">
        <v>3965</v>
      </c>
      <c r="G5838" s="1">
        <v>44368</v>
      </c>
      <c r="H5838" s="1">
        <v>44378</v>
      </c>
      <c r="I5838" s="1">
        <v>45838</v>
      </c>
      <c r="J5838" s="966">
        <v>18543</v>
      </c>
      <c r="K5838" t="s">
        <v>23103</v>
      </c>
      <c r="L5838" t="s">
        <v>23104</v>
      </c>
      <c r="N5838" t="s">
        <v>23104</v>
      </c>
    </row>
    <row r="5839" spans="1:14" x14ac:dyDescent="0.25">
      <c r="A5839" s="3">
        <v>5836</v>
      </c>
      <c r="B5839" t="s">
        <v>3963</v>
      </c>
      <c r="C5839" t="s">
        <v>3964</v>
      </c>
      <c r="D5839" t="s">
        <v>3961</v>
      </c>
      <c r="E5839" t="s">
        <v>12</v>
      </c>
      <c r="F5839" t="s">
        <v>3965</v>
      </c>
      <c r="G5839" s="1">
        <v>44368</v>
      </c>
      <c r="H5839" s="1">
        <v>44378</v>
      </c>
      <c r="I5839" s="1">
        <v>45838</v>
      </c>
      <c r="J5839" s="966">
        <v>18545</v>
      </c>
      <c r="K5839" t="s">
        <v>23105</v>
      </c>
      <c r="L5839" t="s">
        <v>23106</v>
      </c>
      <c r="N5839" t="s">
        <v>23106</v>
      </c>
    </row>
    <row r="5840" spans="1:14" x14ac:dyDescent="0.25">
      <c r="A5840" s="3">
        <v>5837</v>
      </c>
      <c r="B5840" t="s">
        <v>3963</v>
      </c>
      <c r="C5840" t="s">
        <v>3964</v>
      </c>
      <c r="D5840" t="s">
        <v>3961</v>
      </c>
      <c r="E5840" t="s">
        <v>12</v>
      </c>
      <c r="F5840" t="s">
        <v>3965</v>
      </c>
      <c r="G5840" s="1">
        <v>44368</v>
      </c>
      <c r="H5840" s="1">
        <v>44378</v>
      </c>
      <c r="I5840" s="1">
        <v>45838</v>
      </c>
      <c r="J5840" s="966">
        <v>18546</v>
      </c>
      <c r="K5840" t="s">
        <v>23107</v>
      </c>
      <c r="L5840" t="s">
        <v>23108</v>
      </c>
      <c r="N5840" t="s">
        <v>23108</v>
      </c>
    </row>
    <row r="5841" spans="1:14" x14ac:dyDescent="0.25">
      <c r="A5841" s="3">
        <v>5838</v>
      </c>
      <c r="B5841" t="s">
        <v>3963</v>
      </c>
      <c r="C5841" t="s">
        <v>3964</v>
      </c>
      <c r="D5841" t="s">
        <v>3961</v>
      </c>
      <c r="E5841" t="s">
        <v>12</v>
      </c>
      <c r="F5841" t="s">
        <v>3965</v>
      </c>
      <c r="G5841" s="1">
        <v>44368</v>
      </c>
      <c r="H5841" s="1">
        <v>44378</v>
      </c>
      <c r="I5841" s="1">
        <v>45838</v>
      </c>
      <c r="J5841" s="966">
        <v>18547</v>
      </c>
      <c r="K5841" t="s">
        <v>23109</v>
      </c>
      <c r="L5841" t="s">
        <v>23110</v>
      </c>
      <c r="N5841" t="s">
        <v>23110</v>
      </c>
    </row>
    <row r="5842" spans="1:14" x14ac:dyDescent="0.25">
      <c r="A5842" s="3">
        <v>5839</v>
      </c>
      <c r="B5842" t="s">
        <v>3963</v>
      </c>
      <c r="C5842" t="s">
        <v>3964</v>
      </c>
      <c r="D5842" t="s">
        <v>3961</v>
      </c>
      <c r="E5842" t="s">
        <v>12</v>
      </c>
      <c r="F5842" t="s">
        <v>3965</v>
      </c>
      <c r="G5842" s="1">
        <v>44368</v>
      </c>
      <c r="H5842" s="1">
        <v>44378</v>
      </c>
      <c r="I5842" s="1">
        <v>45838</v>
      </c>
      <c r="J5842" s="966">
        <v>18549</v>
      </c>
      <c r="K5842" t="s">
        <v>23111</v>
      </c>
      <c r="L5842" t="s">
        <v>23112</v>
      </c>
      <c r="N5842" t="s">
        <v>23112</v>
      </c>
    </row>
    <row r="5843" spans="1:14" x14ac:dyDescent="0.25">
      <c r="A5843" s="3">
        <v>5840</v>
      </c>
      <c r="B5843" t="s">
        <v>3963</v>
      </c>
      <c r="C5843" t="s">
        <v>3964</v>
      </c>
      <c r="D5843" t="s">
        <v>3961</v>
      </c>
      <c r="E5843" t="s">
        <v>12</v>
      </c>
      <c r="F5843" t="s">
        <v>3965</v>
      </c>
      <c r="G5843" s="1">
        <v>44368</v>
      </c>
      <c r="H5843" s="1">
        <v>44378</v>
      </c>
      <c r="I5843" s="1">
        <v>45838</v>
      </c>
      <c r="J5843" s="966">
        <v>18550</v>
      </c>
      <c r="K5843" t="s">
        <v>23113</v>
      </c>
      <c r="L5843" t="s">
        <v>23114</v>
      </c>
      <c r="N5843" t="s">
        <v>23114</v>
      </c>
    </row>
    <row r="5844" spans="1:14" x14ac:dyDescent="0.25">
      <c r="A5844" s="3">
        <v>5841</v>
      </c>
      <c r="B5844" t="s">
        <v>3963</v>
      </c>
      <c r="C5844" t="s">
        <v>3964</v>
      </c>
      <c r="D5844" t="s">
        <v>3961</v>
      </c>
      <c r="E5844" t="s">
        <v>12</v>
      </c>
      <c r="F5844" t="s">
        <v>3965</v>
      </c>
      <c r="G5844" s="1">
        <v>44368</v>
      </c>
      <c r="H5844" s="1">
        <v>44378</v>
      </c>
      <c r="I5844" s="1">
        <v>45838</v>
      </c>
      <c r="J5844" s="966">
        <v>18551</v>
      </c>
      <c r="K5844" t="s">
        <v>23115</v>
      </c>
      <c r="L5844" t="s">
        <v>23116</v>
      </c>
      <c r="N5844" t="s">
        <v>23116</v>
      </c>
    </row>
    <row r="5845" spans="1:14" x14ac:dyDescent="0.25">
      <c r="A5845" s="3">
        <v>5842</v>
      </c>
      <c r="B5845" t="s">
        <v>3963</v>
      </c>
      <c r="C5845" t="s">
        <v>3964</v>
      </c>
      <c r="D5845" t="s">
        <v>3961</v>
      </c>
      <c r="E5845" t="s">
        <v>12</v>
      </c>
      <c r="F5845" t="s">
        <v>3965</v>
      </c>
      <c r="G5845" s="1">
        <v>44368</v>
      </c>
      <c r="H5845" s="1">
        <v>44378</v>
      </c>
      <c r="I5845" s="1">
        <v>45838</v>
      </c>
      <c r="J5845" s="966">
        <v>18552</v>
      </c>
      <c r="K5845" t="s">
        <v>23117</v>
      </c>
      <c r="L5845" t="s">
        <v>23118</v>
      </c>
      <c r="N5845" t="s">
        <v>23118</v>
      </c>
    </row>
    <row r="5846" spans="1:14" x14ac:dyDescent="0.25">
      <c r="A5846" s="3">
        <v>5843</v>
      </c>
      <c r="B5846" t="s">
        <v>3963</v>
      </c>
      <c r="C5846" t="s">
        <v>3964</v>
      </c>
      <c r="D5846" t="s">
        <v>3961</v>
      </c>
      <c r="E5846" t="s">
        <v>12</v>
      </c>
      <c r="F5846" t="s">
        <v>3965</v>
      </c>
      <c r="G5846" s="1">
        <v>44368</v>
      </c>
      <c r="H5846" s="1">
        <v>44378</v>
      </c>
      <c r="I5846" s="1">
        <v>45838</v>
      </c>
      <c r="J5846" s="966">
        <v>18554</v>
      </c>
      <c r="K5846" t="s">
        <v>23119</v>
      </c>
      <c r="L5846" t="s">
        <v>23120</v>
      </c>
      <c r="N5846" t="s">
        <v>23120</v>
      </c>
    </row>
    <row r="5847" spans="1:14" x14ac:dyDescent="0.25">
      <c r="A5847" s="3">
        <v>5844</v>
      </c>
      <c r="B5847" t="s">
        <v>3963</v>
      </c>
      <c r="C5847" t="s">
        <v>3964</v>
      </c>
      <c r="D5847" t="s">
        <v>3961</v>
      </c>
      <c r="E5847" t="s">
        <v>12</v>
      </c>
      <c r="F5847" t="s">
        <v>3965</v>
      </c>
      <c r="G5847" s="1">
        <v>44368</v>
      </c>
      <c r="H5847" s="1">
        <v>44378</v>
      </c>
      <c r="I5847" s="1">
        <v>45838</v>
      </c>
      <c r="J5847" s="966">
        <v>18555</v>
      </c>
      <c r="K5847" t="s">
        <v>23121</v>
      </c>
      <c r="L5847" t="s">
        <v>23122</v>
      </c>
      <c r="N5847" t="s">
        <v>23122</v>
      </c>
    </row>
    <row r="5848" spans="1:14" x14ac:dyDescent="0.25">
      <c r="A5848" s="3">
        <v>5845</v>
      </c>
      <c r="B5848" t="s">
        <v>3963</v>
      </c>
      <c r="C5848" t="s">
        <v>3964</v>
      </c>
      <c r="D5848" t="s">
        <v>3961</v>
      </c>
      <c r="E5848" t="s">
        <v>12</v>
      </c>
      <c r="F5848" t="s">
        <v>3965</v>
      </c>
      <c r="G5848" s="1">
        <v>44368</v>
      </c>
      <c r="H5848" s="1">
        <v>44378</v>
      </c>
      <c r="I5848" s="1">
        <v>45838</v>
      </c>
      <c r="J5848" s="966">
        <v>18556</v>
      </c>
      <c r="K5848" t="s">
        <v>23123</v>
      </c>
      <c r="L5848" t="s">
        <v>23124</v>
      </c>
      <c r="N5848" t="s">
        <v>23124</v>
      </c>
    </row>
    <row r="5849" spans="1:14" x14ac:dyDescent="0.25">
      <c r="A5849" s="3">
        <v>5846</v>
      </c>
      <c r="B5849" t="s">
        <v>3963</v>
      </c>
      <c r="C5849" t="s">
        <v>3964</v>
      </c>
      <c r="D5849" t="s">
        <v>3961</v>
      </c>
      <c r="E5849" t="s">
        <v>12</v>
      </c>
      <c r="F5849" t="s">
        <v>3965</v>
      </c>
      <c r="G5849" s="1">
        <v>44368</v>
      </c>
      <c r="H5849" s="1">
        <v>44378</v>
      </c>
      <c r="I5849" s="1">
        <v>45838</v>
      </c>
      <c r="J5849" s="966">
        <v>18558</v>
      </c>
      <c r="K5849" t="s">
        <v>23125</v>
      </c>
      <c r="L5849" t="s">
        <v>23126</v>
      </c>
      <c r="N5849" t="s">
        <v>23126</v>
      </c>
    </row>
    <row r="5850" spans="1:14" x14ac:dyDescent="0.25">
      <c r="A5850" s="3">
        <v>5847</v>
      </c>
      <c r="B5850" t="s">
        <v>3963</v>
      </c>
      <c r="C5850" t="s">
        <v>3964</v>
      </c>
      <c r="D5850" t="s">
        <v>3961</v>
      </c>
      <c r="E5850" t="s">
        <v>12</v>
      </c>
      <c r="F5850" t="s">
        <v>3965</v>
      </c>
      <c r="G5850" s="1">
        <v>44368</v>
      </c>
      <c r="H5850" s="1">
        <v>44378</v>
      </c>
      <c r="I5850" s="1">
        <v>45838</v>
      </c>
      <c r="J5850" s="966">
        <v>18560</v>
      </c>
      <c r="K5850" t="s">
        <v>23127</v>
      </c>
      <c r="L5850" t="s">
        <v>23128</v>
      </c>
      <c r="N5850" t="s">
        <v>23128</v>
      </c>
    </row>
    <row r="5851" spans="1:14" x14ac:dyDescent="0.25">
      <c r="A5851" s="3">
        <v>5848</v>
      </c>
      <c r="B5851" t="s">
        <v>3963</v>
      </c>
      <c r="C5851" t="s">
        <v>3964</v>
      </c>
      <c r="D5851" t="s">
        <v>3961</v>
      </c>
      <c r="E5851" t="s">
        <v>12</v>
      </c>
      <c r="F5851" t="s">
        <v>3965</v>
      </c>
      <c r="G5851" s="1">
        <v>44368</v>
      </c>
      <c r="H5851" s="1">
        <v>44378</v>
      </c>
      <c r="I5851" s="1">
        <v>45838</v>
      </c>
      <c r="J5851" s="966">
        <v>18513</v>
      </c>
      <c r="K5851" t="s">
        <v>23129</v>
      </c>
      <c r="L5851" t="s">
        <v>23130</v>
      </c>
      <c r="N5851" t="s">
        <v>23130</v>
      </c>
    </row>
    <row r="5852" spans="1:14" x14ac:dyDescent="0.25">
      <c r="A5852" s="3">
        <v>5849</v>
      </c>
      <c r="B5852" t="s">
        <v>3963</v>
      </c>
      <c r="C5852" t="s">
        <v>3964</v>
      </c>
      <c r="D5852" t="s">
        <v>3961</v>
      </c>
      <c r="E5852" t="s">
        <v>12</v>
      </c>
      <c r="F5852" t="s">
        <v>3965</v>
      </c>
      <c r="G5852" s="1">
        <v>44368</v>
      </c>
      <c r="H5852" s="1">
        <v>44378</v>
      </c>
      <c r="I5852" s="1">
        <v>45838</v>
      </c>
      <c r="J5852" s="966">
        <v>18544</v>
      </c>
      <c r="K5852" t="s">
        <v>23131</v>
      </c>
      <c r="L5852" t="s">
        <v>23132</v>
      </c>
      <c r="N5852" t="s">
        <v>23132</v>
      </c>
    </row>
    <row r="5853" spans="1:14" x14ac:dyDescent="0.25">
      <c r="A5853" s="3">
        <v>5850</v>
      </c>
      <c r="B5853" t="s">
        <v>3963</v>
      </c>
      <c r="C5853" t="s">
        <v>3964</v>
      </c>
      <c r="D5853" t="s">
        <v>3961</v>
      </c>
      <c r="E5853" t="s">
        <v>12</v>
      </c>
      <c r="F5853" t="s">
        <v>3965</v>
      </c>
      <c r="G5853" s="1">
        <v>44368</v>
      </c>
      <c r="H5853" s="1">
        <v>44378</v>
      </c>
      <c r="I5853" s="1">
        <v>45838</v>
      </c>
      <c r="J5853" s="966">
        <v>18548</v>
      </c>
      <c r="K5853" t="s">
        <v>23133</v>
      </c>
      <c r="L5853" t="s">
        <v>23134</v>
      </c>
      <c r="N5853" t="s">
        <v>23134</v>
      </c>
    </row>
    <row r="5854" spans="1:14" x14ac:dyDescent="0.25">
      <c r="A5854" s="3">
        <v>5851</v>
      </c>
      <c r="B5854" t="s">
        <v>3963</v>
      </c>
      <c r="C5854" t="s">
        <v>3964</v>
      </c>
      <c r="D5854" t="s">
        <v>3961</v>
      </c>
      <c r="E5854" t="s">
        <v>12</v>
      </c>
      <c r="F5854" t="s">
        <v>3965</v>
      </c>
      <c r="G5854" s="1">
        <v>44368</v>
      </c>
      <c r="H5854" s="1">
        <v>44378</v>
      </c>
      <c r="I5854" s="1">
        <v>45838</v>
      </c>
      <c r="J5854" s="966">
        <v>18557</v>
      </c>
      <c r="K5854" t="s">
        <v>23135</v>
      </c>
      <c r="L5854" t="s">
        <v>23136</v>
      </c>
      <c r="N5854" t="s">
        <v>23136</v>
      </c>
    </row>
    <row r="5855" spans="1:14" x14ac:dyDescent="0.25">
      <c r="A5855" s="3">
        <v>5852</v>
      </c>
      <c r="B5855" t="s">
        <v>3963</v>
      </c>
      <c r="C5855" t="s">
        <v>3964</v>
      </c>
      <c r="D5855" t="s">
        <v>3961</v>
      </c>
      <c r="E5855" t="s">
        <v>12</v>
      </c>
      <c r="F5855" t="s">
        <v>3965</v>
      </c>
      <c r="G5855" s="1">
        <v>44368</v>
      </c>
      <c r="H5855" s="1">
        <v>44378</v>
      </c>
      <c r="I5855" s="1">
        <v>45838</v>
      </c>
      <c r="J5855" s="966">
        <v>18561</v>
      </c>
      <c r="K5855" t="s">
        <v>23137</v>
      </c>
      <c r="L5855" t="s">
        <v>23138</v>
      </c>
      <c r="N5855" t="s">
        <v>23138</v>
      </c>
    </row>
    <row r="5856" spans="1:14" x14ac:dyDescent="0.25">
      <c r="A5856" s="3">
        <v>5853</v>
      </c>
      <c r="B5856" t="s">
        <v>3963</v>
      </c>
      <c r="C5856" t="s">
        <v>3964</v>
      </c>
      <c r="D5856" t="s">
        <v>3961</v>
      </c>
      <c r="E5856" t="s">
        <v>12</v>
      </c>
      <c r="F5856" t="s">
        <v>3965</v>
      </c>
      <c r="G5856" s="1">
        <v>44368</v>
      </c>
      <c r="H5856" s="1">
        <v>44378</v>
      </c>
      <c r="I5856" s="1">
        <v>45838</v>
      </c>
      <c r="J5856" s="966">
        <v>18563</v>
      </c>
      <c r="K5856" t="s">
        <v>23139</v>
      </c>
      <c r="L5856" t="s">
        <v>23140</v>
      </c>
      <c r="N5856" t="s">
        <v>23140</v>
      </c>
    </row>
    <row r="5857" spans="1:14" x14ac:dyDescent="0.25">
      <c r="A5857" s="3">
        <v>5854</v>
      </c>
      <c r="B5857" t="s">
        <v>3963</v>
      </c>
      <c r="C5857" t="s">
        <v>3964</v>
      </c>
      <c r="D5857" t="s">
        <v>3961</v>
      </c>
      <c r="E5857" t="s">
        <v>12</v>
      </c>
      <c r="F5857" t="s">
        <v>3965</v>
      </c>
      <c r="G5857" s="1">
        <v>44368</v>
      </c>
      <c r="H5857" s="1">
        <v>44378</v>
      </c>
      <c r="I5857" s="1">
        <v>45838</v>
      </c>
      <c r="J5857" s="966">
        <v>18565</v>
      </c>
      <c r="K5857" t="s">
        <v>23141</v>
      </c>
      <c r="L5857" t="s">
        <v>23142</v>
      </c>
      <c r="N5857" t="s">
        <v>23142</v>
      </c>
    </row>
    <row r="5858" spans="1:14" x14ac:dyDescent="0.25">
      <c r="A5858" s="3">
        <v>5855</v>
      </c>
      <c r="B5858" t="s">
        <v>3963</v>
      </c>
      <c r="C5858" t="s">
        <v>3964</v>
      </c>
      <c r="D5858" t="s">
        <v>3961</v>
      </c>
      <c r="E5858" t="s">
        <v>12</v>
      </c>
      <c r="F5858" t="s">
        <v>3965</v>
      </c>
      <c r="G5858" s="1">
        <v>44368</v>
      </c>
      <c r="H5858" s="1">
        <v>44378</v>
      </c>
      <c r="I5858" s="1">
        <v>45838</v>
      </c>
      <c r="J5858" s="966">
        <v>18569</v>
      </c>
      <c r="K5858" t="s">
        <v>23143</v>
      </c>
      <c r="L5858" t="s">
        <v>23144</v>
      </c>
      <c r="N5858" t="s">
        <v>23144</v>
      </c>
    </row>
    <row r="5859" spans="1:14" x14ac:dyDescent="0.25">
      <c r="A5859" s="3">
        <v>5856</v>
      </c>
      <c r="B5859" t="s">
        <v>3963</v>
      </c>
      <c r="C5859" t="s">
        <v>3964</v>
      </c>
      <c r="D5859" t="s">
        <v>3961</v>
      </c>
      <c r="E5859" t="s">
        <v>12</v>
      </c>
      <c r="F5859" t="s">
        <v>3965</v>
      </c>
      <c r="G5859" s="1">
        <v>44368</v>
      </c>
      <c r="H5859" s="1">
        <v>44378</v>
      </c>
      <c r="I5859" s="1">
        <v>45838</v>
      </c>
      <c r="J5859" s="966">
        <v>18570</v>
      </c>
      <c r="K5859" t="s">
        <v>23145</v>
      </c>
      <c r="L5859" t="s">
        <v>23146</v>
      </c>
      <c r="N5859" t="s">
        <v>23146</v>
      </c>
    </row>
    <row r="5860" spans="1:14" x14ac:dyDescent="0.25">
      <c r="A5860" s="3">
        <v>5857</v>
      </c>
      <c r="B5860" t="s">
        <v>3963</v>
      </c>
      <c r="C5860" t="s">
        <v>3964</v>
      </c>
      <c r="D5860" t="s">
        <v>3961</v>
      </c>
      <c r="E5860" t="s">
        <v>12</v>
      </c>
      <c r="F5860" t="s">
        <v>3965</v>
      </c>
      <c r="G5860" s="1">
        <v>44368</v>
      </c>
      <c r="H5860" s="1">
        <v>44378</v>
      </c>
      <c r="I5860" s="1">
        <v>45838</v>
      </c>
      <c r="J5860" s="966">
        <v>18571</v>
      </c>
      <c r="K5860" t="s">
        <v>23147</v>
      </c>
      <c r="L5860" t="s">
        <v>23148</v>
      </c>
      <c r="N5860" t="s">
        <v>23148</v>
      </c>
    </row>
    <row r="5861" spans="1:14" x14ac:dyDescent="0.25">
      <c r="A5861" s="3">
        <v>5858</v>
      </c>
      <c r="B5861" t="s">
        <v>3963</v>
      </c>
      <c r="C5861" t="s">
        <v>3964</v>
      </c>
      <c r="D5861" t="s">
        <v>3961</v>
      </c>
      <c r="E5861" t="s">
        <v>12</v>
      </c>
      <c r="F5861" t="s">
        <v>3965</v>
      </c>
      <c r="G5861" s="1">
        <v>44368</v>
      </c>
      <c r="H5861" s="1">
        <v>44378</v>
      </c>
      <c r="I5861" s="1">
        <v>45838</v>
      </c>
      <c r="J5861" s="966">
        <v>18573</v>
      </c>
      <c r="K5861" t="s">
        <v>23149</v>
      </c>
      <c r="L5861" t="s">
        <v>23150</v>
      </c>
      <c r="N5861" t="s">
        <v>23150</v>
      </c>
    </row>
    <row r="5862" spans="1:14" x14ac:dyDescent="0.25">
      <c r="A5862" s="3">
        <v>5859</v>
      </c>
      <c r="B5862" t="s">
        <v>3963</v>
      </c>
      <c r="C5862" t="s">
        <v>3964</v>
      </c>
      <c r="D5862" t="s">
        <v>3961</v>
      </c>
      <c r="E5862" t="s">
        <v>12</v>
      </c>
      <c r="F5862" t="s">
        <v>3965</v>
      </c>
      <c r="G5862" s="1">
        <v>44368</v>
      </c>
      <c r="H5862" s="1">
        <v>44378</v>
      </c>
      <c r="I5862" s="1">
        <v>45838</v>
      </c>
      <c r="J5862" s="966">
        <v>18574</v>
      </c>
      <c r="K5862" t="s">
        <v>23151</v>
      </c>
      <c r="L5862" t="s">
        <v>23152</v>
      </c>
      <c r="N5862" t="s">
        <v>23152</v>
      </c>
    </row>
    <row r="5863" spans="1:14" x14ac:dyDescent="0.25">
      <c r="A5863" s="3">
        <v>5860</v>
      </c>
      <c r="B5863" t="s">
        <v>3963</v>
      </c>
      <c r="C5863" t="s">
        <v>3964</v>
      </c>
      <c r="D5863" t="s">
        <v>3961</v>
      </c>
      <c r="E5863" t="s">
        <v>12</v>
      </c>
      <c r="F5863" t="s">
        <v>3965</v>
      </c>
      <c r="G5863" s="1">
        <v>44368</v>
      </c>
      <c r="H5863" s="1">
        <v>44378</v>
      </c>
      <c r="I5863" s="1">
        <v>45838</v>
      </c>
      <c r="J5863" s="966">
        <v>18559</v>
      </c>
      <c r="K5863" t="s">
        <v>23153</v>
      </c>
      <c r="L5863" t="s">
        <v>23154</v>
      </c>
      <c r="N5863" t="s">
        <v>23154</v>
      </c>
    </row>
    <row r="5864" spans="1:14" x14ac:dyDescent="0.25">
      <c r="A5864" s="3">
        <v>5861</v>
      </c>
      <c r="B5864" t="s">
        <v>3963</v>
      </c>
      <c r="C5864" t="s">
        <v>3964</v>
      </c>
      <c r="D5864" t="s">
        <v>3961</v>
      </c>
      <c r="E5864" t="s">
        <v>12</v>
      </c>
      <c r="F5864" t="s">
        <v>3965</v>
      </c>
      <c r="G5864" s="1">
        <v>44368</v>
      </c>
      <c r="H5864" s="1">
        <v>44378</v>
      </c>
      <c r="I5864" s="1">
        <v>45838</v>
      </c>
      <c r="J5864" s="966">
        <v>18562</v>
      </c>
      <c r="K5864" t="s">
        <v>23155</v>
      </c>
      <c r="L5864" t="s">
        <v>23156</v>
      </c>
      <c r="N5864" t="s">
        <v>23156</v>
      </c>
    </row>
    <row r="5865" spans="1:14" x14ac:dyDescent="0.25">
      <c r="A5865" s="3">
        <v>5862</v>
      </c>
      <c r="B5865" t="s">
        <v>3963</v>
      </c>
      <c r="C5865" t="s">
        <v>3964</v>
      </c>
      <c r="D5865" t="s">
        <v>3961</v>
      </c>
      <c r="E5865" t="s">
        <v>12</v>
      </c>
      <c r="F5865" t="s">
        <v>3965</v>
      </c>
      <c r="G5865" s="1">
        <v>44368</v>
      </c>
      <c r="H5865" s="1">
        <v>44378</v>
      </c>
      <c r="I5865" s="1">
        <v>45838</v>
      </c>
      <c r="J5865" s="966">
        <v>18566</v>
      </c>
      <c r="K5865" t="s">
        <v>23157</v>
      </c>
      <c r="L5865" t="s">
        <v>23158</v>
      </c>
      <c r="N5865" t="s">
        <v>23158</v>
      </c>
    </row>
    <row r="5866" spans="1:14" x14ac:dyDescent="0.25">
      <c r="A5866" s="3">
        <v>5863</v>
      </c>
      <c r="B5866" t="s">
        <v>3963</v>
      </c>
      <c r="C5866" t="s">
        <v>3964</v>
      </c>
      <c r="D5866" t="s">
        <v>3961</v>
      </c>
      <c r="E5866" t="s">
        <v>12</v>
      </c>
      <c r="F5866" t="s">
        <v>3965</v>
      </c>
      <c r="G5866" s="1">
        <v>44368</v>
      </c>
      <c r="H5866" s="1">
        <v>44378</v>
      </c>
      <c r="I5866" s="1">
        <v>45838</v>
      </c>
      <c r="J5866" s="966">
        <v>18567</v>
      </c>
      <c r="K5866" t="s">
        <v>23159</v>
      </c>
      <c r="L5866" t="s">
        <v>23160</v>
      </c>
      <c r="N5866" t="s">
        <v>23160</v>
      </c>
    </row>
    <row r="5867" spans="1:14" x14ac:dyDescent="0.25">
      <c r="A5867" s="3">
        <v>5864</v>
      </c>
      <c r="B5867" t="s">
        <v>3993</v>
      </c>
      <c r="C5867" t="s">
        <v>3994</v>
      </c>
      <c r="D5867" t="s">
        <v>3995</v>
      </c>
      <c r="E5867" t="s">
        <v>12</v>
      </c>
      <c r="F5867" t="s">
        <v>3996</v>
      </c>
      <c r="G5867" s="1">
        <v>44365</v>
      </c>
      <c r="H5867" s="1">
        <v>44369</v>
      </c>
      <c r="I5867" s="1">
        <v>45464</v>
      </c>
      <c r="J5867" s="966" t="s">
        <v>12879</v>
      </c>
      <c r="K5867" t="s">
        <v>23161</v>
      </c>
      <c r="L5867" t="s">
        <v>21654</v>
      </c>
      <c r="M5867" t="s">
        <v>12879</v>
      </c>
      <c r="N5867" t="s">
        <v>21654</v>
      </c>
    </row>
    <row r="5868" spans="1:14" x14ac:dyDescent="0.25">
      <c r="A5868" s="3">
        <v>5865</v>
      </c>
      <c r="B5868" t="s">
        <v>3997</v>
      </c>
      <c r="C5868" t="s">
        <v>3998</v>
      </c>
      <c r="D5868" t="s">
        <v>3999</v>
      </c>
      <c r="E5868" t="s">
        <v>12</v>
      </c>
      <c r="F5868" t="s">
        <v>4000</v>
      </c>
      <c r="G5868" s="1">
        <v>44365</v>
      </c>
      <c r="H5868" s="1">
        <v>44369</v>
      </c>
      <c r="I5868" s="1">
        <v>45464</v>
      </c>
      <c r="J5868" s="966" t="s">
        <v>12882</v>
      </c>
      <c r="K5868" t="s">
        <v>23162</v>
      </c>
      <c r="L5868" t="s">
        <v>18110</v>
      </c>
      <c r="M5868" t="s">
        <v>12882</v>
      </c>
      <c r="N5868" t="s">
        <v>18110</v>
      </c>
    </row>
    <row r="5869" spans="1:14" x14ac:dyDescent="0.25">
      <c r="A5869" s="3">
        <v>5866</v>
      </c>
      <c r="B5869" t="s">
        <v>4001</v>
      </c>
      <c r="C5869" t="s">
        <v>4002</v>
      </c>
      <c r="D5869" t="s">
        <v>4003</v>
      </c>
      <c r="E5869" t="s">
        <v>12</v>
      </c>
      <c r="F5869" t="s">
        <v>4004</v>
      </c>
      <c r="G5869" s="1">
        <v>44365</v>
      </c>
      <c r="H5869" s="1">
        <v>44369</v>
      </c>
      <c r="I5869" s="1">
        <v>45464</v>
      </c>
      <c r="J5869" s="966" t="s">
        <v>12886</v>
      </c>
      <c r="K5869" t="s">
        <v>12888</v>
      </c>
      <c r="L5869" t="s">
        <v>12887</v>
      </c>
      <c r="M5869" t="s">
        <v>12886</v>
      </c>
      <c r="N5869" t="s">
        <v>12887</v>
      </c>
    </row>
    <row r="5870" spans="1:14" x14ac:dyDescent="0.25">
      <c r="A5870" s="3">
        <v>5867</v>
      </c>
      <c r="B5870" t="s">
        <v>3889</v>
      </c>
      <c r="C5870" t="s">
        <v>3890</v>
      </c>
      <c r="D5870" t="s">
        <v>3891</v>
      </c>
      <c r="E5870" t="s">
        <v>12</v>
      </c>
      <c r="F5870" t="s">
        <v>3892</v>
      </c>
      <c r="G5870" s="1">
        <v>44363</v>
      </c>
      <c r="H5870" s="1">
        <v>44370</v>
      </c>
      <c r="I5870" s="1">
        <v>44734</v>
      </c>
      <c r="J5870" s="966" t="s">
        <v>12558</v>
      </c>
      <c r="K5870" t="s">
        <v>12560</v>
      </c>
      <c r="L5870" t="s">
        <v>12559</v>
      </c>
      <c r="M5870" t="s">
        <v>12558</v>
      </c>
      <c r="N5870" t="s">
        <v>12559</v>
      </c>
    </row>
    <row r="5871" spans="1:14" x14ac:dyDescent="0.25">
      <c r="A5871" s="3">
        <v>5868</v>
      </c>
      <c r="B5871" t="s">
        <v>3795</v>
      </c>
      <c r="C5871" t="s">
        <v>3796</v>
      </c>
      <c r="D5871" t="s">
        <v>3797</v>
      </c>
      <c r="E5871" t="s">
        <v>12</v>
      </c>
      <c r="F5871" t="s">
        <v>3798</v>
      </c>
      <c r="G5871" s="1">
        <v>44351</v>
      </c>
      <c r="H5871" s="1">
        <v>44376</v>
      </c>
      <c r="I5871" s="1">
        <v>45471</v>
      </c>
      <c r="J5871" s="966" t="s">
        <v>12737</v>
      </c>
      <c r="K5871" t="s">
        <v>12739</v>
      </c>
      <c r="L5871" t="s">
        <v>12738</v>
      </c>
      <c r="M5871" t="s">
        <v>12737</v>
      </c>
      <c r="N5871" t="s">
        <v>12738</v>
      </c>
    </row>
    <row r="5872" spans="1:14" x14ac:dyDescent="0.25">
      <c r="A5872" s="3">
        <v>5869</v>
      </c>
      <c r="B5872" t="s">
        <v>4009</v>
      </c>
      <c r="C5872" t="s">
        <v>4010</v>
      </c>
      <c r="D5872" t="s">
        <v>4011</v>
      </c>
      <c r="E5872" t="s">
        <v>12</v>
      </c>
      <c r="F5872" t="s">
        <v>4012</v>
      </c>
      <c r="G5872" s="1">
        <v>44365</v>
      </c>
      <c r="H5872" s="1">
        <v>44377</v>
      </c>
      <c r="I5872" s="1">
        <v>45472</v>
      </c>
      <c r="J5872" s="966" t="s">
        <v>12889</v>
      </c>
      <c r="K5872" t="s">
        <v>12891</v>
      </c>
      <c r="L5872" t="s">
        <v>12890</v>
      </c>
      <c r="M5872" t="s">
        <v>12889</v>
      </c>
      <c r="N5872" t="s">
        <v>12890</v>
      </c>
    </row>
    <row r="5873" spans="1:14" x14ac:dyDescent="0.25">
      <c r="A5873" s="3">
        <v>5870</v>
      </c>
      <c r="B5873" t="s">
        <v>4013</v>
      </c>
      <c r="C5873" t="s">
        <v>4014</v>
      </c>
      <c r="D5873" t="s">
        <v>4015</v>
      </c>
      <c r="E5873" t="s">
        <v>12</v>
      </c>
      <c r="F5873" t="s">
        <v>4016</v>
      </c>
      <c r="G5873" s="1">
        <v>44365</v>
      </c>
      <c r="H5873" s="1">
        <v>44371</v>
      </c>
      <c r="I5873" s="1">
        <v>45466</v>
      </c>
      <c r="J5873" s="966" t="s">
        <v>12892</v>
      </c>
      <c r="K5873" t="s">
        <v>23163</v>
      </c>
      <c r="L5873" t="s">
        <v>14377</v>
      </c>
      <c r="M5873" t="s">
        <v>12892</v>
      </c>
      <c r="N5873" t="s">
        <v>14377</v>
      </c>
    </row>
    <row r="5874" spans="1:14" x14ac:dyDescent="0.25">
      <c r="A5874" s="3">
        <v>5871</v>
      </c>
      <c r="B5874" t="s">
        <v>4013</v>
      </c>
      <c r="C5874" t="s">
        <v>4014</v>
      </c>
      <c r="D5874" t="s">
        <v>4015</v>
      </c>
      <c r="E5874" t="s">
        <v>12</v>
      </c>
      <c r="F5874" t="s">
        <v>4016</v>
      </c>
      <c r="G5874" s="1">
        <v>44365</v>
      </c>
      <c r="H5874" s="1">
        <v>44371</v>
      </c>
      <c r="I5874" s="1">
        <v>45466</v>
      </c>
      <c r="J5874" s="966" t="s">
        <v>12895</v>
      </c>
      <c r="K5874" t="s">
        <v>23164</v>
      </c>
      <c r="L5874" t="s">
        <v>14377</v>
      </c>
      <c r="M5874" t="s">
        <v>12895</v>
      </c>
      <c r="N5874" t="s">
        <v>14377</v>
      </c>
    </row>
    <row r="5875" spans="1:14" x14ac:dyDescent="0.25">
      <c r="A5875" s="3">
        <v>5872</v>
      </c>
      <c r="B5875" t="s">
        <v>3336</v>
      </c>
      <c r="C5875" t="s">
        <v>3337</v>
      </c>
      <c r="D5875" t="s">
        <v>3338</v>
      </c>
      <c r="E5875" t="s">
        <v>12</v>
      </c>
      <c r="F5875" t="s">
        <v>3467</v>
      </c>
      <c r="G5875" s="1">
        <v>44294</v>
      </c>
      <c r="H5875" s="1">
        <v>44366</v>
      </c>
      <c r="I5875" s="1">
        <v>46191</v>
      </c>
      <c r="J5875" s="966" t="s">
        <v>23165</v>
      </c>
      <c r="K5875" t="s">
        <v>23166</v>
      </c>
      <c r="L5875" t="s">
        <v>23167</v>
      </c>
      <c r="M5875" t="s">
        <v>23165</v>
      </c>
      <c r="N5875" t="s">
        <v>23167</v>
      </c>
    </row>
    <row r="5876" spans="1:14" x14ac:dyDescent="0.25">
      <c r="A5876" s="3">
        <v>5873</v>
      </c>
      <c r="B5876" t="s">
        <v>3336</v>
      </c>
      <c r="C5876" t="s">
        <v>3337</v>
      </c>
      <c r="D5876" t="s">
        <v>3338</v>
      </c>
      <c r="E5876" t="s">
        <v>12</v>
      </c>
      <c r="F5876" t="s">
        <v>3467</v>
      </c>
      <c r="G5876" s="1">
        <v>44294</v>
      </c>
      <c r="H5876" s="1">
        <v>44366</v>
      </c>
      <c r="I5876" s="1">
        <v>46191</v>
      </c>
      <c r="J5876" s="966" t="s">
        <v>23168</v>
      </c>
      <c r="K5876" t="s">
        <v>23169</v>
      </c>
      <c r="L5876" t="s">
        <v>23170</v>
      </c>
      <c r="M5876" t="s">
        <v>23168</v>
      </c>
      <c r="N5876" t="s">
        <v>23170</v>
      </c>
    </row>
    <row r="5877" spans="1:14" x14ac:dyDescent="0.25">
      <c r="A5877" s="3">
        <v>5874</v>
      </c>
      <c r="B5877" t="s">
        <v>3336</v>
      </c>
      <c r="C5877" t="s">
        <v>3337</v>
      </c>
      <c r="D5877" t="s">
        <v>3338</v>
      </c>
      <c r="E5877" t="s">
        <v>12</v>
      </c>
      <c r="F5877" t="s">
        <v>3467</v>
      </c>
      <c r="G5877" s="1">
        <v>44294</v>
      </c>
      <c r="H5877" s="1">
        <v>44366</v>
      </c>
      <c r="I5877" s="1">
        <v>46191</v>
      </c>
      <c r="J5877" s="966" t="s">
        <v>23171</v>
      </c>
      <c r="K5877" t="s">
        <v>23172</v>
      </c>
      <c r="L5877" t="s">
        <v>23173</v>
      </c>
      <c r="M5877" t="s">
        <v>23171</v>
      </c>
      <c r="N5877" t="s">
        <v>23173</v>
      </c>
    </row>
    <row r="5878" spans="1:14" x14ac:dyDescent="0.25">
      <c r="A5878" s="3">
        <v>5875</v>
      </c>
      <c r="B5878" t="s">
        <v>3336</v>
      </c>
      <c r="C5878" t="s">
        <v>3337</v>
      </c>
      <c r="D5878" t="s">
        <v>3338</v>
      </c>
      <c r="E5878" t="s">
        <v>12</v>
      </c>
      <c r="F5878" t="s">
        <v>3467</v>
      </c>
      <c r="G5878" s="1">
        <v>44294</v>
      </c>
      <c r="H5878" s="1">
        <v>44366</v>
      </c>
      <c r="I5878" s="1">
        <v>46191</v>
      </c>
      <c r="J5878" s="966" t="s">
        <v>23174</v>
      </c>
      <c r="K5878" t="s">
        <v>23175</v>
      </c>
      <c r="L5878" t="s">
        <v>23176</v>
      </c>
      <c r="M5878" t="s">
        <v>23174</v>
      </c>
      <c r="N5878" t="s">
        <v>23176</v>
      </c>
    </row>
    <row r="5879" spans="1:14" x14ac:dyDescent="0.25">
      <c r="A5879" s="3">
        <v>5876</v>
      </c>
      <c r="B5879" t="s">
        <v>3336</v>
      </c>
      <c r="C5879" t="s">
        <v>3337</v>
      </c>
      <c r="D5879" t="s">
        <v>3338</v>
      </c>
      <c r="E5879" t="s">
        <v>12</v>
      </c>
      <c r="F5879" t="s">
        <v>3467</v>
      </c>
      <c r="G5879" s="1">
        <v>44294</v>
      </c>
      <c r="H5879" s="1">
        <v>44366</v>
      </c>
      <c r="I5879" s="1">
        <v>46191</v>
      </c>
      <c r="J5879" s="966" t="s">
        <v>23177</v>
      </c>
      <c r="K5879" t="s">
        <v>23178</v>
      </c>
      <c r="L5879" t="s">
        <v>23179</v>
      </c>
      <c r="M5879" t="s">
        <v>23177</v>
      </c>
      <c r="N5879" t="s">
        <v>23179</v>
      </c>
    </row>
    <row r="5880" spans="1:14" x14ac:dyDescent="0.25">
      <c r="A5880" s="3">
        <v>5877</v>
      </c>
      <c r="B5880" t="s">
        <v>3336</v>
      </c>
      <c r="C5880" t="s">
        <v>3337</v>
      </c>
      <c r="D5880" t="s">
        <v>3338</v>
      </c>
      <c r="E5880" t="s">
        <v>12</v>
      </c>
      <c r="F5880" t="s">
        <v>3467</v>
      </c>
      <c r="G5880" s="1">
        <v>44294</v>
      </c>
      <c r="H5880" s="1">
        <v>44366</v>
      </c>
      <c r="I5880" s="1">
        <v>46191</v>
      </c>
      <c r="J5880" s="966" t="s">
        <v>23180</v>
      </c>
      <c r="K5880" t="s">
        <v>23181</v>
      </c>
      <c r="L5880" t="s">
        <v>23182</v>
      </c>
      <c r="M5880" t="s">
        <v>23180</v>
      </c>
      <c r="N5880" t="s">
        <v>23182</v>
      </c>
    </row>
    <row r="5881" spans="1:14" x14ac:dyDescent="0.25">
      <c r="A5881" s="3">
        <v>5878</v>
      </c>
      <c r="B5881" t="s">
        <v>3336</v>
      </c>
      <c r="C5881" t="s">
        <v>3337</v>
      </c>
      <c r="D5881" t="s">
        <v>3338</v>
      </c>
      <c r="E5881" t="s">
        <v>12</v>
      </c>
      <c r="F5881" t="s">
        <v>3467</v>
      </c>
      <c r="G5881" s="1">
        <v>44294</v>
      </c>
      <c r="H5881" s="1">
        <v>44366</v>
      </c>
      <c r="I5881" s="1">
        <v>46191</v>
      </c>
      <c r="J5881" s="966" t="s">
        <v>23183</v>
      </c>
      <c r="K5881" t="s">
        <v>23184</v>
      </c>
      <c r="L5881" t="s">
        <v>23185</v>
      </c>
      <c r="M5881" t="s">
        <v>23183</v>
      </c>
      <c r="N5881" t="s">
        <v>23185</v>
      </c>
    </row>
    <row r="5882" spans="1:14" x14ac:dyDescent="0.25">
      <c r="A5882" s="3">
        <v>5879</v>
      </c>
      <c r="B5882" t="s">
        <v>3336</v>
      </c>
      <c r="C5882" t="s">
        <v>3337</v>
      </c>
      <c r="D5882" t="s">
        <v>3338</v>
      </c>
      <c r="E5882" t="s">
        <v>12</v>
      </c>
      <c r="F5882" t="s">
        <v>3467</v>
      </c>
      <c r="G5882" s="1">
        <v>44294</v>
      </c>
      <c r="H5882" s="1">
        <v>44366</v>
      </c>
      <c r="I5882" s="1">
        <v>46191</v>
      </c>
      <c r="J5882" s="966" t="s">
        <v>23186</v>
      </c>
      <c r="K5882" t="s">
        <v>23187</v>
      </c>
      <c r="L5882" t="s">
        <v>23188</v>
      </c>
      <c r="M5882" t="s">
        <v>23186</v>
      </c>
      <c r="N5882" t="s">
        <v>23188</v>
      </c>
    </row>
    <row r="5883" spans="1:14" x14ac:dyDescent="0.25">
      <c r="A5883" s="3">
        <v>5880</v>
      </c>
      <c r="B5883" t="s">
        <v>3336</v>
      </c>
      <c r="C5883" t="s">
        <v>3337</v>
      </c>
      <c r="D5883" t="s">
        <v>3338</v>
      </c>
      <c r="E5883" t="s">
        <v>12</v>
      </c>
      <c r="F5883" t="s">
        <v>3467</v>
      </c>
      <c r="G5883" s="1">
        <v>44294</v>
      </c>
      <c r="H5883" s="1">
        <v>44366</v>
      </c>
      <c r="I5883" s="1">
        <v>46191</v>
      </c>
      <c r="J5883" s="966" t="s">
        <v>23189</v>
      </c>
      <c r="K5883" t="s">
        <v>23190</v>
      </c>
      <c r="L5883" t="s">
        <v>23191</v>
      </c>
      <c r="M5883" t="s">
        <v>23189</v>
      </c>
      <c r="N5883" t="s">
        <v>23191</v>
      </c>
    </row>
    <row r="5884" spans="1:14" x14ac:dyDescent="0.25">
      <c r="A5884" s="3">
        <v>5881</v>
      </c>
      <c r="B5884" t="s">
        <v>3336</v>
      </c>
      <c r="C5884" t="s">
        <v>3337</v>
      </c>
      <c r="D5884" t="s">
        <v>3338</v>
      </c>
      <c r="E5884" t="s">
        <v>12</v>
      </c>
      <c r="F5884" t="s">
        <v>3467</v>
      </c>
      <c r="G5884" s="1">
        <v>44294</v>
      </c>
      <c r="H5884" s="1">
        <v>44366</v>
      </c>
      <c r="I5884" s="1">
        <v>46191</v>
      </c>
      <c r="J5884" s="966" t="s">
        <v>23192</v>
      </c>
      <c r="K5884" t="s">
        <v>23193</v>
      </c>
      <c r="L5884" t="s">
        <v>23194</v>
      </c>
      <c r="M5884" t="s">
        <v>23192</v>
      </c>
      <c r="N5884" t="s">
        <v>23194</v>
      </c>
    </row>
    <row r="5885" spans="1:14" x14ac:dyDescent="0.25">
      <c r="A5885" s="3">
        <v>5882</v>
      </c>
      <c r="B5885" t="s">
        <v>3751</v>
      </c>
      <c r="C5885" t="s">
        <v>3752</v>
      </c>
      <c r="D5885" t="s">
        <v>3753</v>
      </c>
      <c r="E5885" t="s">
        <v>12</v>
      </c>
      <c r="F5885" t="s">
        <v>3754</v>
      </c>
      <c r="G5885" s="1">
        <v>44349</v>
      </c>
      <c r="H5885" s="1">
        <v>44363</v>
      </c>
      <c r="I5885" s="1">
        <v>44727</v>
      </c>
      <c r="J5885" s="966" t="s">
        <v>12348</v>
      </c>
      <c r="K5885" t="s">
        <v>12350</v>
      </c>
      <c r="L5885" t="s">
        <v>12349</v>
      </c>
      <c r="M5885" t="s">
        <v>12348</v>
      </c>
      <c r="N5885" t="s">
        <v>12349</v>
      </c>
    </row>
    <row r="5886" spans="1:14" x14ac:dyDescent="0.25">
      <c r="A5886" s="3">
        <v>5883</v>
      </c>
      <c r="B5886" t="s">
        <v>3922</v>
      </c>
      <c r="C5886" t="s">
        <v>3923</v>
      </c>
      <c r="D5886" t="s">
        <v>3924</v>
      </c>
      <c r="E5886" t="s">
        <v>12</v>
      </c>
      <c r="F5886" t="s">
        <v>3925</v>
      </c>
      <c r="G5886" s="1">
        <v>44365</v>
      </c>
      <c r="H5886" s="1">
        <v>44370</v>
      </c>
      <c r="I5886" s="1">
        <v>45465</v>
      </c>
      <c r="J5886" s="966" t="s">
        <v>9652</v>
      </c>
      <c r="K5886" t="s">
        <v>9654</v>
      </c>
      <c r="L5886" t="s">
        <v>9653</v>
      </c>
      <c r="M5886" t="s">
        <v>9652</v>
      </c>
      <c r="N5886" t="s">
        <v>9653</v>
      </c>
    </row>
    <row r="5887" spans="1:14" x14ac:dyDescent="0.25">
      <c r="A5887" s="3">
        <v>5884</v>
      </c>
      <c r="B5887" t="s">
        <v>3468</v>
      </c>
      <c r="C5887" t="s">
        <v>3469</v>
      </c>
      <c r="D5887" t="s">
        <v>3135</v>
      </c>
      <c r="E5887" t="s">
        <v>12</v>
      </c>
      <c r="F5887" t="s">
        <v>3470</v>
      </c>
      <c r="G5887" s="1">
        <v>44299</v>
      </c>
      <c r="H5887" s="1">
        <v>44376</v>
      </c>
      <c r="I5887" s="1">
        <v>45471</v>
      </c>
      <c r="J5887" s="966" t="s">
        <v>12773</v>
      </c>
      <c r="K5887" t="s">
        <v>12775</v>
      </c>
      <c r="L5887" t="s">
        <v>12774</v>
      </c>
      <c r="M5887" t="s">
        <v>12773</v>
      </c>
      <c r="N5887" t="s">
        <v>12774</v>
      </c>
    </row>
    <row r="5888" spans="1:14" x14ac:dyDescent="0.25">
      <c r="A5888" s="3">
        <v>5885</v>
      </c>
      <c r="B5888" t="s">
        <v>3915</v>
      </c>
      <c r="C5888" t="s">
        <v>3916</v>
      </c>
      <c r="D5888" t="s">
        <v>3155</v>
      </c>
      <c r="E5888" t="s">
        <v>12</v>
      </c>
      <c r="F5888" t="s">
        <v>3917</v>
      </c>
      <c r="G5888" s="1">
        <v>44358</v>
      </c>
      <c r="H5888" s="1">
        <v>44367</v>
      </c>
      <c r="I5888" s="1">
        <v>46192</v>
      </c>
      <c r="J5888" s="966" t="s">
        <v>7844</v>
      </c>
      <c r="K5888" t="s">
        <v>7846</v>
      </c>
      <c r="L5888" t="s">
        <v>7845</v>
      </c>
      <c r="M5888" t="s">
        <v>7844</v>
      </c>
      <c r="N5888" t="s">
        <v>7845</v>
      </c>
    </row>
    <row r="5889" spans="1:14" x14ac:dyDescent="0.25">
      <c r="A5889" s="3">
        <v>5886</v>
      </c>
      <c r="B5889" t="s">
        <v>3899</v>
      </c>
      <c r="C5889" t="s">
        <v>3900</v>
      </c>
      <c r="D5889" t="s">
        <v>3901</v>
      </c>
      <c r="E5889" t="s">
        <v>12</v>
      </c>
      <c r="F5889" t="s">
        <v>3902</v>
      </c>
      <c r="G5889" s="1">
        <v>44358</v>
      </c>
      <c r="H5889" s="1">
        <v>44366</v>
      </c>
      <c r="I5889" s="1">
        <v>46191</v>
      </c>
      <c r="J5889" s="966" t="s">
        <v>7818</v>
      </c>
      <c r="K5889" t="s">
        <v>7820</v>
      </c>
      <c r="L5889" t="s">
        <v>7819</v>
      </c>
      <c r="M5889" t="s">
        <v>7818</v>
      </c>
      <c r="N5889" t="s">
        <v>7819</v>
      </c>
    </row>
    <row r="5890" spans="1:14" x14ac:dyDescent="0.25">
      <c r="A5890" s="3">
        <v>5887</v>
      </c>
      <c r="B5890" t="s">
        <v>3569</v>
      </c>
      <c r="C5890" t="s">
        <v>3570</v>
      </c>
      <c r="D5890" t="s">
        <v>3571</v>
      </c>
      <c r="E5890" t="s">
        <v>12</v>
      </c>
      <c r="F5890" t="s">
        <v>3572</v>
      </c>
      <c r="G5890" s="1">
        <v>44316</v>
      </c>
      <c r="H5890" s="1">
        <v>44363</v>
      </c>
      <c r="I5890" s="1">
        <v>45458</v>
      </c>
      <c r="J5890" s="966" t="s">
        <v>23195</v>
      </c>
      <c r="K5890" t="s">
        <v>23196</v>
      </c>
      <c r="L5890" t="s">
        <v>23197</v>
      </c>
      <c r="M5890" t="s">
        <v>23195</v>
      </c>
      <c r="N5890" t="s">
        <v>23197</v>
      </c>
    </row>
    <row r="5891" spans="1:14" x14ac:dyDescent="0.25">
      <c r="A5891" s="3">
        <v>5888</v>
      </c>
      <c r="B5891" t="s">
        <v>3569</v>
      </c>
      <c r="C5891" t="s">
        <v>3570</v>
      </c>
      <c r="D5891" t="s">
        <v>3571</v>
      </c>
      <c r="E5891" t="s">
        <v>12</v>
      </c>
      <c r="F5891" t="s">
        <v>3572</v>
      </c>
      <c r="G5891" s="1">
        <v>44316</v>
      </c>
      <c r="H5891" s="1">
        <v>44363</v>
      </c>
      <c r="I5891" s="1">
        <v>45458</v>
      </c>
      <c r="J5891" s="966" t="s">
        <v>23198</v>
      </c>
      <c r="K5891" t="s">
        <v>23199</v>
      </c>
      <c r="L5891" t="s">
        <v>23200</v>
      </c>
      <c r="M5891" t="s">
        <v>23198</v>
      </c>
      <c r="N5891" t="s">
        <v>23200</v>
      </c>
    </row>
    <row r="5892" spans="1:14" x14ac:dyDescent="0.25">
      <c r="A5892" s="3">
        <v>5889</v>
      </c>
      <c r="B5892" t="s">
        <v>3767</v>
      </c>
      <c r="C5892" t="s">
        <v>3768</v>
      </c>
      <c r="D5892" t="s">
        <v>3769</v>
      </c>
      <c r="E5892" t="s">
        <v>12</v>
      </c>
      <c r="F5892" t="s">
        <v>3770</v>
      </c>
      <c r="G5892" s="1">
        <v>44351</v>
      </c>
      <c r="H5892" s="1">
        <v>44353</v>
      </c>
      <c r="I5892" s="1">
        <v>44717</v>
      </c>
      <c r="J5892" s="966" t="s">
        <v>8745</v>
      </c>
      <c r="K5892" t="s">
        <v>8747</v>
      </c>
      <c r="L5892" t="s">
        <v>8746</v>
      </c>
      <c r="M5892" t="s">
        <v>8745</v>
      </c>
      <c r="N5892" t="s">
        <v>8746</v>
      </c>
    </row>
    <row r="5893" spans="1:14" x14ac:dyDescent="0.25">
      <c r="A5893" s="3">
        <v>5890</v>
      </c>
      <c r="B5893" t="s">
        <v>3767</v>
      </c>
      <c r="C5893" t="s">
        <v>3768</v>
      </c>
      <c r="D5893" t="s">
        <v>3769</v>
      </c>
      <c r="E5893" t="s">
        <v>12</v>
      </c>
      <c r="F5893" t="s">
        <v>3770</v>
      </c>
      <c r="G5893" s="1">
        <v>44351</v>
      </c>
      <c r="H5893" s="1">
        <v>44353</v>
      </c>
      <c r="I5893" s="1">
        <v>44717</v>
      </c>
      <c r="J5893" s="966" t="s">
        <v>8745</v>
      </c>
      <c r="K5893" t="s">
        <v>8747</v>
      </c>
      <c r="L5893" t="s">
        <v>8746</v>
      </c>
      <c r="M5893" t="s">
        <v>8745</v>
      </c>
      <c r="N5893" t="s">
        <v>8746</v>
      </c>
    </row>
    <row r="5894" spans="1:14" x14ac:dyDescent="0.25">
      <c r="A5894" s="3">
        <v>5891</v>
      </c>
      <c r="B5894" t="s">
        <v>4041</v>
      </c>
      <c r="C5894" t="s">
        <v>4042</v>
      </c>
      <c r="D5894" t="s">
        <v>4043</v>
      </c>
      <c r="E5894" t="s">
        <v>12</v>
      </c>
      <c r="F5894" t="s">
        <v>4044</v>
      </c>
      <c r="G5894" s="1">
        <v>44377</v>
      </c>
      <c r="H5894" s="1">
        <v>44384</v>
      </c>
      <c r="I5894" s="1">
        <v>45113</v>
      </c>
      <c r="J5894" s="966" t="s">
        <v>23201</v>
      </c>
      <c r="K5894" t="s">
        <v>23202</v>
      </c>
      <c r="L5894" t="s">
        <v>23203</v>
      </c>
      <c r="M5894" t="s">
        <v>23201</v>
      </c>
      <c r="N5894" t="s">
        <v>23203</v>
      </c>
    </row>
    <row r="5895" spans="1:14" x14ac:dyDescent="0.25">
      <c r="A5895" s="3">
        <v>5892</v>
      </c>
      <c r="B5895" t="s">
        <v>4041</v>
      </c>
      <c r="C5895" t="s">
        <v>4042</v>
      </c>
      <c r="D5895" t="s">
        <v>4043</v>
      </c>
      <c r="E5895" t="s">
        <v>12</v>
      </c>
      <c r="F5895" t="s">
        <v>4044</v>
      </c>
      <c r="G5895" s="1">
        <v>44377</v>
      </c>
      <c r="H5895" s="1">
        <v>44384</v>
      </c>
      <c r="I5895" s="1">
        <v>45113</v>
      </c>
      <c r="J5895" s="966" t="s">
        <v>23204</v>
      </c>
      <c r="K5895" t="s">
        <v>23205</v>
      </c>
      <c r="L5895" t="s">
        <v>23206</v>
      </c>
      <c r="M5895" t="s">
        <v>23204</v>
      </c>
      <c r="N5895" t="s">
        <v>23206</v>
      </c>
    </row>
    <row r="5896" spans="1:14" x14ac:dyDescent="0.25">
      <c r="A5896" s="3">
        <v>5893</v>
      </c>
      <c r="B5896" t="s">
        <v>4041</v>
      </c>
      <c r="C5896" t="s">
        <v>4042</v>
      </c>
      <c r="D5896" t="s">
        <v>4043</v>
      </c>
      <c r="E5896" t="s">
        <v>12</v>
      </c>
      <c r="F5896" t="s">
        <v>4044</v>
      </c>
      <c r="G5896" s="1">
        <v>44377</v>
      </c>
      <c r="H5896" s="1">
        <v>44384</v>
      </c>
      <c r="I5896" s="1">
        <v>45113</v>
      </c>
      <c r="J5896" s="966" t="s">
        <v>23207</v>
      </c>
      <c r="K5896" t="s">
        <v>23208</v>
      </c>
      <c r="L5896" t="s">
        <v>23209</v>
      </c>
      <c r="M5896" t="s">
        <v>23207</v>
      </c>
      <c r="N5896" t="s">
        <v>23209</v>
      </c>
    </row>
    <row r="5897" spans="1:14" x14ac:dyDescent="0.25">
      <c r="A5897" s="3">
        <v>5894</v>
      </c>
      <c r="B5897" t="s">
        <v>3990</v>
      </c>
      <c r="C5897" t="s">
        <v>3991</v>
      </c>
      <c r="D5897" t="s">
        <v>3992</v>
      </c>
      <c r="E5897" t="s">
        <v>12</v>
      </c>
      <c r="F5897" t="s">
        <v>3845</v>
      </c>
      <c r="G5897" s="1">
        <v>44365</v>
      </c>
      <c r="H5897" s="1">
        <v>44376</v>
      </c>
      <c r="I5897" s="1">
        <v>44740</v>
      </c>
      <c r="J5897" s="966" t="s">
        <v>8314</v>
      </c>
      <c r="K5897" t="s">
        <v>8316</v>
      </c>
      <c r="L5897" t="s">
        <v>8315</v>
      </c>
      <c r="M5897" t="s">
        <v>8314</v>
      </c>
      <c r="N5897" t="s">
        <v>8315</v>
      </c>
    </row>
    <row r="5898" spans="1:14" x14ac:dyDescent="0.25">
      <c r="A5898" s="3">
        <v>5895</v>
      </c>
      <c r="B5898" t="s">
        <v>3990</v>
      </c>
      <c r="C5898" t="s">
        <v>3991</v>
      </c>
      <c r="D5898" t="s">
        <v>3992</v>
      </c>
      <c r="E5898" t="s">
        <v>12</v>
      </c>
      <c r="F5898" t="s">
        <v>3845</v>
      </c>
      <c r="G5898" s="1">
        <v>44365</v>
      </c>
      <c r="H5898" s="1">
        <v>44376</v>
      </c>
      <c r="I5898" s="1">
        <v>44740</v>
      </c>
      <c r="J5898" s="966" t="s">
        <v>8314</v>
      </c>
      <c r="K5898" t="s">
        <v>8316</v>
      </c>
      <c r="L5898" t="s">
        <v>8315</v>
      </c>
      <c r="M5898" t="s">
        <v>8314</v>
      </c>
      <c r="N5898" t="s">
        <v>8315</v>
      </c>
    </row>
    <row r="5899" spans="1:14" x14ac:dyDescent="0.25">
      <c r="A5899" s="3">
        <v>5896</v>
      </c>
      <c r="B5899" t="s">
        <v>3990</v>
      </c>
      <c r="C5899" t="s">
        <v>3991</v>
      </c>
      <c r="D5899" t="s">
        <v>3992</v>
      </c>
      <c r="E5899" t="s">
        <v>12</v>
      </c>
      <c r="F5899" t="s">
        <v>3845</v>
      </c>
      <c r="G5899" s="1">
        <v>44365</v>
      </c>
      <c r="H5899" s="1">
        <v>44376</v>
      </c>
      <c r="I5899" s="1">
        <v>44740</v>
      </c>
      <c r="J5899" s="966" t="s">
        <v>13539</v>
      </c>
      <c r="K5899" t="s">
        <v>13541</v>
      </c>
      <c r="L5899" t="s">
        <v>13540</v>
      </c>
      <c r="M5899" t="s">
        <v>13539</v>
      </c>
      <c r="N5899" t="s">
        <v>13540</v>
      </c>
    </row>
    <row r="5900" spans="1:14" x14ac:dyDescent="0.25">
      <c r="A5900" s="3">
        <v>5897</v>
      </c>
      <c r="B5900" t="s">
        <v>3990</v>
      </c>
      <c r="C5900" t="s">
        <v>3991</v>
      </c>
      <c r="D5900" t="s">
        <v>3992</v>
      </c>
      <c r="E5900" t="s">
        <v>12</v>
      </c>
      <c r="F5900" t="s">
        <v>3845</v>
      </c>
      <c r="G5900" s="1">
        <v>44365</v>
      </c>
      <c r="H5900" s="1">
        <v>44376</v>
      </c>
      <c r="I5900" s="1">
        <v>44740</v>
      </c>
      <c r="J5900" s="966" t="s">
        <v>13539</v>
      </c>
      <c r="K5900" t="s">
        <v>13541</v>
      </c>
      <c r="L5900" t="s">
        <v>13540</v>
      </c>
      <c r="M5900" t="s">
        <v>13539</v>
      </c>
      <c r="N5900" t="s">
        <v>13540</v>
      </c>
    </row>
    <row r="5901" spans="1:14" x14ac:dyDescent="0.25">
      <c r="A5901" s="3">
        <v>5898</v>
      </c>
      <c r="B5901" t="s">
        <v>3912</v>
      </c>
      <c r="C5901" t="s">
        <v>3913</v>
      </c>
      <c r="D5901" t="s">
        <v>3151</v>
      </c>
      <c r="E5901" t="s">
        <v>12</v>
      </c>
      <c r="F5901" t="s">
        <v>3914</v>
      </c>
      <c r="G5901" s="1">
        <v>44358</v>
      </c>
      <c r="H5901" s="1">
        <v>44378</v>
      </c>
      <c r="I5901" s="1">
        <v>46203</v>
      </c>
      <c r="J5901" s="966" t="s">
        <v>7841</v>
      </c>
      <c r="K5901" t="s">
        <v>7843</v>
      </c>
      <c r="L5901" t="s">
        <v>7842</v>
      </c>
      <c r="M5901" t="s">
        <v>7841</v>
      </c>
      <c r="N5901" t="s">
        <v>7842</v>
      </c>
    </row>
    <row r="5902" spans="1:14" x14ac:dyDescent="0.25">
      <c r="A5902" s="3">
        <v>5899</v>
      </c>
      <c r="B5902" t="s">
        <v>3893</v>
      </c>
      <c r="C5902" t="s">
        <v>3894</v>
      </c>
      <c r="D5902" t="s">
        <v>3895</v>
      </c>
      <c r="E5902" t="s">
        <v>12</v>
      </c>
      <c r="F5902" t="s">
        <v>3896</v>
      </c>
      <c r="G5902" s="1">
        <v>44357</v>
      </c>
      <c r="H5902" s="1">
        <v>44359</v>
      </c>
      <c r="I5902" s="1">
        <v>46184</v>
      </c>
      <c r="J5902" s="966" t="s">
        <v>13355</v>
      </c>
      <c r="K5902" t="s">
        <v>13357</v>
      </c>
      <c r="L5902" t="s">
        <v>13356</v>
      </c>
      <c r="M5902" t="s">
        <v>13355</v>
      </c>
      <c r="N5902" t="s">
        <v>13356</v>
      </c>
    </row>
    <row r="5903" spans="1:14" x14ac:dyDescent="0.25">
      <c r="A5903" s="3">
        <v>5900</v>
      </c>
      <c r="B5903" t="s">
        <v>3893</v>
      </c>
      <c r="C5903" t="s">
        <v>3894</v>
      </c>
      <c r="D5903" t="s">
        <v>3895</v>
      </c>
      <c r="E5903" t="s">
        <v>12</v>
      </c>
      <c r="F5903" t="s">
        <v>3896</v>
      </c>
      <c r="G5903" s="1">
        <v>44357</v>
      </c>
      <c r="H5903" s="1">
        <v>44359</v>
      </c>
      <c r="I5903" s="1">
        <v>46184</v>
      </c>
      <c r="J5903" s="966" t="s">
        <v>13358</v>
      </c>
      <c r="K5903" t="s">
        <v>13360</v>
      </c>
      <c r="L5903" t="s">
        <v>13359</v>
      </c>
      <c r="M5903" t="s">
        <v>13358</v>
      </c>
      <c r="N5903" t="s">
        <v>13359</v>
      </c>
    </row>
    <row r="5904" spans="1:14" x14ac:dyDescent="0.25">
      <c r="A5904" s="3">
        <v>5901</v>
      </c>
      <c r="B5904" t="s">
        <v>3811</v>
      </c>
      <c r="C5904" t="s">
        <v>3812</v>
      </c>
      <c r="D5904" t="s">
        <v>3813</v>
      </c>
      <c r="E5904" t="s">
        <v>12</v>
      </c>
      <c r="F5904" t="s">
        <v>3814</v>
      </c>
      <c r="G5904" s="1">
        <v>44355</v>
      </c>
      <c r="H5904" s="1">
        <v>44356</v>
      </c>
      <c r="I5904" s="1">
        <v>45451</v>
      </c>
      <c r="J5904" s="966" t="s">
        <v>13421</v>
      </c>
      <c r="K5904" t="s">
        <v>13423</v>
      </c>
      <c r="L5904" t="s">
        <v>13422</v>
      </c>
      <c r="M5904" t="s">
        <v>13421</v>
      </c>
      <c r="N5904" t="s">
        <v>13422</v>
      </c>
    </row>
    <row r="5905" spans="1:14" x14ac:dyDescent="0.25">
      <c r="A5905" s="3">
        <v>5902</v>
      </c>
      <c r="B5905" t="s">
        <v>3661</v>
      </c>
      <c r="C5905" t="s">
        <v>3662</v>
      </c>
      <c r="D5905" t="s">
        <v>3663</v>
      </c>
      <c r="E5905" t="s">
        <v>12</v>
      </c>
      <c r="F5905" t="s">
        <v>3664</v>
      </c>
      <c r="G5905" s="1">
        <v>44341</v>
      </c>
      <c r="H5905" s="1">
        <v>44366</v>
      </c>
      <c r="I5905" s="1">
        <v>45826</v>
      </c>
      <c r="J5905" s="966" t="s">
        <v>7418</v>
      </c>
      <c r="K5905" t="s">
        <v>7420</v>
      </c>
      <c r="L5905" t="s">
        <v>14754</v>
      </c>
      <c r="M5905" t="s">
        <v>7418</v>
      </c>
      <c r="N5905" t="s">
        <v>7419</v>
      </c>
    </row>
    <row r="5906" spans="1:14" x14ac:dyDescent="0.25">
      <c r="A5906" s="3">
        <v>5903</v>
      </c>
      <c r="B5906" t="s">
        <v>3661</v>
      </c>
      <c r="C5906" t="s">
        <v>3662</v>
      </c>
      <c r="D5906" t="s">
        <v>3663</v>
      </c>
      <c r="E5906" t="s">
        <v>12</v>
      </c>
      <c r="F5906" t="s">
        <v>3664</v>
      </c>
      <c r="G5906" s="1">
        <v>44341</v>
      </c>
      <c r="H5906" s="1">
        <v>44366</v>
      </c>
      <c r="I5906" s="1">
        <v>45826</v>
      </c>
      <c r="J5906" s="966" t="s">
        <v>7418</v>
      </c>
      <c r="K5906" t="s">
        <v>7420</v>
      </c>
      <c r="L5906" t="s">
        <v>14754</v>
      </c>
      <c r="M5906" t="s">
        <v>7418</v>
      </c>
      <c r="N5906" t="s">
        <v>7419</v>
      </c>
    </row>
    <row r="5907" spans="1:14" x14ac:dyDescent="0.25">
      <c r="A5907" s="3">
        <v>5904</v>
      </c>
      <c r="B5907" t="s">
        <v>3661</v>
      </c>
      <c r="C5907" t="s">
        <v>3662</v>
      </c>
      <c r="D5907" t="s">
        <v>3663</v>
      </c>
      <c r="E5907" t="s">
        <v>12</v>
      </c>
      <c r="F5907" t="s">
        <v>3664</v>
      </c>
      <c r="G5907" s="1">
        <v>44341</v>
      </c>
      <c r="H5907" s="1">
        <v>44366</v>
      </c>
      <c r="I5907" s="1">
        <v>45826</v>
      </c>
      <c r="J5907" s="966" t="s">
        <v>7418</v>
      </c>
      <c r="K5907" t="s">
        <v>7420</v>
      </c>
      <c r="L5907" t="s">
        <v>14754</v>
      </c>
      <c r="M5907" t="s">
        <v>7418</v>
      </c>
      <c r="N5907" t="s">
        <v>14754</v>
      </c>
    </row>
    <row r="5908" spans="1:14" x14ac:dyDescent="0.25">
      <c r="A5908" s="3">
        <v>5905</v>
      </c>
      <c r="B5908" t="s">
        <v>3978</v>
      </c>
      <c r="C5908" t="s">
        <v>3979</v>
      </c>
      <c r="D5908" t="s">
        <v>3980</v>
      </c>
      <c r="E5908" t="s">
        <v>12</v>
      </c>
      <c r="F5908" t="s">
        <v>3981</v>
      </c>
      <c r="G5908" s="1">
        <v>44365</v>
      </c>
      <c r="H5908" s="1">
        <v>44371</v>
      </c>
      <c r="I5908" s="1">
        <v>45466</v>
      </c>
      <c r="J5908" s="966" t="s">
        <v>13506</v>
      </c>
      <c r="K5908" t="s">
        <v>13508</v>
      </c>
      <c r="L5908" t="s">
        <v>13507</v>
      </c>
      <c r="M5908" t="s">
        <v>13506</v>
      </c>
      <c r="N5908" t="s">
        <v>13507</v>
      </c>
    </row>
    <row r="5909" spans="1:14" x14ac:dyDescent="0.25">
      <c r="A5909" s="3">
        <v>5906</v>
      </c>
      <c r="B5909" t="s">
        <v>3978</v>
      </c>
      <c r="C5909" t="s">
        <v>3979</v>
      </c>
      <c r="D5909" t="s">
        <v>3980</v>
      </c>
      <c r="E5909" t="s">
        <v>12</v>
      </c>
      <c r="F5909" t="s">
        <v>3981</v>
      </c>
      <c r="G5909" s="1">
        <v>44365</v>
      </c>
      <c r="H5909" s="1">
        <v>44371</v>
      </c>
      <c r="I5909" s="1">
        <v>45466</v>
      </c>
      <c r="J5909" s="966" t="s">
        <v>13506</v>
      </c>
      <c r="K5909" t="s">
        <v>13508</v>
      </c>
      <c r="L5909" t="s">
        <v>13507</v>
      </c>
      <c r="M5909" t="s">
        <v>13506</v>
      </c>
      <c r="N5909" t="s">
        <v>13507</v>
      </c>
    </row>
    <row r="5910" spans="1:14" x14ac:dyDescent="0.25">
      <c r="A5910" s="3">
        <v>5907</v>
      </c>
      <c r="B5910" t="s">
        <v>3978</v>
      </c>
      <c r="C5910" t="s">
        <v>3979</v>
      </c>
      <c r="D5910" t="s">
        <v>3980</v>
      </c>
      <c r="E5910" t="s">
        <v>12</v>
      </c>
      <c r="F5910" t="s">
        <v>3981</v>
      </c>
      <c r="G5910" s="1">
        <v>44365</v>
      </c>
      <c r="H5910" s="1">
        <v>44371</v>
      </c>
      <c r="I5910" s="1">
        <v>45466</v>
      </c>
      <c r="J5910" s="966" t="s">
        <v>13509</v>
      </c>
      <c r="K5910" t="s">
        <v>13511</v>
      </c>
      <c r="L5910" t="s">
        <v>13510</v>
      </c>
      <c r="M5910" t="s">
        <v>13509</v>
      </c>
      <c r="N5910" t="s">
        <v>13510</v>
      </c>
    </row>
    <row r="5911" spans="1:14" x14ac:dyDescent="0.25">
      <c r="A5911" s="3">
        <v>5908</v>
      </c>
      <c r="B5911" t="s">
        <v>3978</v>
      </c>
      <c r="C5911" t="s">
        <v>3979</v>
      </c>
      <c r="D5911" t="s">
        <v>3980</v>
      </c>
      <c r="E5911" t="s">
        <v>12</v>
      </c>
      <c r="F5911" t="s">
        <v>3981</v>
      </c>
      <c r="G5911" s="1">
        <v>44365</v>
      </c>
      <c r="H5911" s="1">
        <v>44371</v>
      </c>
      <c r="I5911" s="1">
        <v>45466</v>
      </c>
      <c r="J5911" s="966" t="s">
        <v>13509</v>
      </c>
      <c r="K5911" t="s">
        <v>13511</v>
      </c>
      <c r="L5911" t="s">
        <v>13510</v>
      </c>
      <c r="M5911" t="s">
        <v>13509</v>
      </c>
      <c r="N5911" t="s">
        <v>13510</v>
      </c>
    </row>
    <row r="5912" spans="1:14" x14ac:dyDescent="0.25">
      <c r="A5912" s="3">
        <v>5909</v>
      </c>
      <c r="B5912" t="s">
        <v>3978</v>
      </c>
      <c r="C5912" t="s">
        <v>3979</v>
      </c>
      <c r="D5912" t="s">
        <v>3980</v>
      </c>
      <c r="E5912" t="s">
        <v>12</v>
      </c>
      <c r="F5912" t="s">
        <v>3981</v>
      </c>
      <c r="G5912" s="1">
        <v>44365</v>
      </c>
      <c r="H5912" s="1">
        <v>44371</v>
      </c>
      <c r="I5912" s="1">
        <v>45466</v>
      </c>
      <c r="J5912" s="966" t="s">
        <v>13512</v>
      </c>
      <c r="K5912" t="s">
        <v>13514</v>
      </c>
      <c r="L5912" t="s">
        <v>13513</v>
      </c>
      <c r="M5912" t="s">
        <v>13512</v>
      </c>
      <c r="N5912" t="s">
        <v>13513</v>
      </c>
    </row>
    <row r="5913" spans="1:14" x14ac:dyDescent="0.25">
      <c r="A5913" s="3">
        <v>5910</v>
      </c>
      <c r="B5913" t="s">
        <v>3978</v>
      </c>
      <c r="C5913" t="s">
        <v>3979</v>
      </c>
      <c r="D5913" t="s">
        <v>3980</v>
      </c>
      <c r="E5913" t="s">
        <v>12</v>
      </c>
      <c r="F5913" t="s">
        <v>3981</v>
      </c>
      <c r="G5913" s="1">
        <v>44365</v>
      </c>
      <c r="H5913" s="1">
        <v>44371</v>
      </c>
      <c r="I5913" s="1">
        <v>45466</v>
      </c>
      <c r="J5913" s="966" t="s">
        <v>13512</v>
      </c>
      <c r="K5913" t="s">
        <v>13514</v>
      </c>
      <c r="L5913" t="s">
        <v>13513</v>
      </c>
      <c r="M5913" t="s">
        <v>13512</v>
      </c>
      <c r="N5913" t="s">
        <v>13513</v>
      </c>
    </row>
    <row r="5914" spans="1:14" x14ac:dyDescent="0.25">
      <c r="A5914" s="3">
        <v>5911</v>
      </c>
      <c r="B5914" t="s">
        <v>3885</v>
      </c>
      <c r="C5914" t="s">
        <v>3886</v>
      </c>
      <c r="D5914" t="s">
        <v>3887</v>
      </c>
      <c r="E5914" t="s">
        <v>12</v>
      </c>
      <c r="F5914" t="s">
        <v>3888</v>
      </c>
      <c r="G5914" s="1">
        <v>44364</v>
      </c>
      <c r="H5914" s="1">
        <v>44366</v>
      </c>
      <c r="I5914" s="1">
        <v>45461</v>
      </c>
      <c r="J5914" s="966" t="s">
        <v>13480</v>
      </c>
      <c r="K5914" t="s">
        <v>13482</v>
      </c>
      <c r="L5914" t="s">
        <v>13481</v>
      </c>
      <c r="M5914" t="s">
        <v>13480</v>
      </c>
      <c r="N5914" t="s">
        <v>13481</v>
      </c>
    </row>
    <row r="5915" spans="1:14" x14ac:dyDescent="0.25">
      <c r="A5915" s="3">
        <v>5912</v>
      </c>
      <c r="B5915" t="s">
        <v>3885</v>
      </c>
      <c r="C5915" t="s">
        <v>3886</v>
      </c>
      <c r="D5915" t="s">
        <v>3887</v>
      </c>
      <c r="E5915" t="s">
        <v>12</v>
      </c>
      <c r="F5915" t="s">
        <v>3888</v>
      </c>
      <c r="G5915" s="1">
        <v>44364</v>
      </c>
      <c r="H5915" s="1">
        <v>44366</v>
      </c>
      <c r="I5915" s="1">
        <v>45461</v>
      </c>
      <c r="J5915" s="966" t="s">
        <v>13480</v>
      </c>
      <c r="K5915" t="s">
        <v>13482</v>
      </c>
      <c r="L5915" t="s">
        <v>13481</v>
      </c>
      <c r="M5915" t="s">
        <v>13480</v>
      </c>
      <c r="N5915" t="s">
        <v>13481</v>
      </c>
    </row>
    <row r="5916" spans="1:14" x14ac:dyDescent="0.25">
      <c r="A5916" s="3">
        <v>5913</v>
      </c>
      <c r="B5916" t="s">
        <v>3779</v>
      </c>
      <c r="C5916" t="s">
        <v>3780</v>
      </c>
      <c r="D5916" t="s">
        <v>3781</v>
      </c>
      <c r="E5916" t="s">
        <v>12</v>
      </c>
      <c r="F5916" t="s">
        <v>3782</v>
      </c>
      <c r="G5916" s="1">
        <v>44354</v>
      </c>
      <c r="H5916" s="1">
        <v>44378</v>
      </c>
      <c r="I5916" s="1">
        <v>45473</v>
      </c>
      <c r="J5916" s="966" t="s">
        <v>9436</v>
      </c>
      <c r="K5916" t="s">
        <v>9438</v>
      </c>
      <c r="L5916" t="s">
        <v>9437</v>
      </c>
      <c r="M5916" t="s">
        <v>9436</v>
      </c>
      <c r="N5916" t="s">
        <v>9437</v>
      </c>
    </row>
    <row r="5917" spans="1:14" x14ac:dyDescent="0.25">
      <c r="A5917" s="3">
        <v>5914</v>
      </c>
      <c r="B5917" t="s">
        <v>3909</v>
      </c>
      <c r="C5917" t="s">
        <v>3910</v>
      </c>
      <c r="D5917" t="s">
        <v>3147</v>
      </c>
      <c r="E5917" t="s">
        <v>12</v>
      </c>
      <c r="F5917" t="s">
        <v>3911</v>
      </c>
      <c r="G5917" s="1">
        <v>44358</v>
      </c>
      <c r="H5917" s="1">
        <v>44378</v>
      </c>
      <c r="I5917" s="1">
        <v>46203</v>
      </c>
      <c r="J5917" s="966" t="s">
        <v>7835</v>
      </c>
      <c r="K5917" t="s">
        <v>7837</v>
      </c>
      <c r="L5917" t="s">
        <v>7836</v>
      </c>
      <c r="M5917" t="s">
        <v>7835</v>
      </c>
      <c r="N5917" t="s">
        <v>7836</v>
      </c>
    </row>
    <row r="5918" spans="1:14" x14ac:dyDescent="0.25">
      <c r="A5918" s="3">
        <v>5915</v>
      </c>
      <c r="B5918" t="s">
        <v>4025</v>
      </c>
      <c r="C5918" t="s">
        <v>4026</v>
      </c>
      <c r="D5918" t="s">
        <v>4027</v>
      </c>
      <c r="E5918" t="s">
        <v>12</v>
      </c>
      <c r="F5918" t="s">
        <v>4028</v>
      </c>
      <c r="G5918" s="1">
        <v>44377</v>
      </c>
      <c r="H5918" s="1">
        <v>44380</v>
      </c>
      <c r="I5918" s="1">
        <v>45475</v>
      </c>
      <c r="J5918" s="966" t="s">
        <v>9658</v>
      </c>
      <c r="K5918" t="s">
        <v>9660</v>
      </c>
      <c r="L5918" t="s">
        <v>9659</v>
      </c>
      <c r="N5918" t="s">
        <v>9659</v>
      </c>
    </row>
    <row r="5919" spans="1:14" x14ac:dyDescent="0.25">
      <c r="A5919" s="3">
        <v>5916</v>
      </c>
      <c r="B5919" t="s">
        <v>4025</v>
      </c>
      <c r="C5919" t="s">
        <v>4026</v>
      </c>
      <c r="D5919" t="s">
        <v>4027</v>
      </c>
      <c r="E5919" t="s">
        <v>12</v>
      </c>
      <c r="F5919" t="s">
        <v>4028</v>
      </c>
      <c r="G5919" s="1">
        <v>44377</v>
      </c>
      <c r="H5919" s="1">
        <v>44380</v>
      </c>
      <c r="I5919" s="1">
        <v>45475</v>
      </c>
      <c r="J5919" s="966" t="s">
        <v>9663</v>
      </c>
      <c r="K5919" t="s">
        <v>9665</v>
      </c>
      <c r="L5919" t="s">
        <v>9664</v>
      </c>
      <c r="N5919" t="s">
        <v>9664</v>
      </c>
    </row>
    <row r="5920" spans="1:14" x14ac:dyDescent="0.25">
      <c r="A5920" s="3">
        <v>5917</v>
      </c>
      <c r="B5920" t="s">
        <v>4025</v>
      </c>
      <c r="C5920" t="s">
        <v>4026</v>
      </c>
      <c r="D5920" t="s">
        <v>4027</v>
      </c>
      <c r="E5920" t="s">
        <v>12</v>
      </c>
      <c r="F5920" t="s">
        <v>4028</v>
      </c>
      <c r="G5920" s="1">
        <v>44377</v>
      </c>
      <c r="H5920" s="1">
        <v>44380</v>
      </c>
      <c r="I5920" s="1">
        <v>45475</v>
      </c>
      <c r="J5920" s="966" t="s">
        <v>9666</v>
      </c>
      <c r="K5920" t="s">
        <v>9668</v>
      </c>
      <c r="L5920" t="s">
        <v>9667</v>
      </c>
      <c r="N5920" t="s">
        <v>9667</v>
      </c>
    </row>
    <row r="5921" spans="1:14" x14ac:dyDescent="0.25">
      <c r="A5921" s="3">
        <v>5918</v>
      </c>
      <c r="B5921" t="s">
        <v>3926</v>
      </c>
      <c r="C5921" t="s">
        <v>3927</v>
      </c>
      <c r="D5921" t="s">
        <v>3928</v>
      </c>
      <c r="E5921" t="s">
        <v>12</v>
      </c>
      <c r="F5921" t="s">
        <v>3929</v>
      </c>
      <c r="G5921" s="1">
        <v>44365</v>
      </c>
      <c r="H5921" s="1">
        <v>44369</v>
      </c>
      <c r="I5921" s="1">
        <v>46194</v>
      </c>
      <c r="J5921" s="966" t="s">
        <v>23210</v>
      </c>
      <c r="K5921" t="s">
        <v>23211</v>
      </c>
      <c r="L5921" t="s">
        <v>23212</v>
      </c>
      <c r="M5921" t="s">
        <v>23210</v>
      </c>
      <c r="N5921" t="s">
        <v>23212</v>
      </c>
    </row>
    <row r="5922" spans="1:14" x14ac:dyDescent="0.25">
      <c r="A5922" s="3">
        <v>5919</v>
      </c>
      <c r="B5922" t="s">
        <v>4063</v>
      </c>
      <c r="C5922" t="s">
        <v>4064</v>
      </c>
      <c r="D5922" t="s">
        <v>4065</v>
      </c>
      <c r="E5922" t="s">
        <v>12</v>
      </c>
      <c r="F5922" t="s">
        <v>4066</v>
      </c>
      <c r="G5922" s="1">
        <v>44362</v>
      </c>
      <c r="H5922" s="1">
        <v>44363</v>
      </c>
      <c r="I5922" s="1">
        <v>44727</v>
      </c>
      <c r="J5922" s="966" t="s">
        <v>16841</v>
      </c>
      <c r="K5922" t="s">
        <v>16842</v>
      </c>
      <c r="L5922" t="s">
        <v>16843</v>
      </c>
      <c r="M5922" t="s">
        <v>16841</v>
      </c>
      <c r="N5922" t="s">
        <v>16843</v>
      </c>
    </row>
    <row r="5923" spans="1:14" x14ac:dyDescent="0.25">
      <c r="A5923" s="3">
        <v>5920</v>
      </c>
      <c r="B5923" t="s">
        <v>4063</v>
      </c>
      <c r="C5923" t="s">
        <v>4064</v>
      </c>
      <c r="D5923" t="s">
        <v>4065</v>
      </c>
      <c r="E5923" t="s">
        <v>12</v>
      </c>
      <c r="F5923" t="s">
        <v>4066</v>
      </c>
      <c r="G5923" s="1">
        <v>44362</v>
      </c>
      <c r="H5923" s="1">
        <v>44363</v>
      </c>
      <c r="I5923" s="1">
        <v>44727</v>
      </c>
      <c r="J5923" s="966" t="s">
        <v>16841</v>
      </c>
      <c r="K5923" t="s">
        <v>16842</v>
      </c>
      <c r="L5923" t="s">
        <v>16843</v>
      </c>
      <c r="M5923" t="s">
        <v>16841</v>
      </c>
      <c r="N5923" t="s">
        <v>16843</v>
      </c>
    </row>
    <row r="5924" spans="1:14" x14ac:dyDescent="0.25">
      <c r="A5924" s="3">
        <v>5921</v>
      </c>
      <c r="B5924" t="s">
        <v>4063</v>
      </c>
      <c r="C5924" t="s">
        <v>4064</v>
      </c>
      <c r="D5924" t="s">
        <v>4065</v>
      </c>
      <c r="E5924" t="s">
        <v>12</v>
      </c>
      <c r="F5924" t="s">
        <v>4066</v>
      </c>
      <c r="G5924" s="1">
        <v>44362</v>
      </c>
      <c r="H5924" s="1">
        <v>44363</v>
      </c>
      <c r="I5924" s="1">
        <v>44727</v>
      </c>
      <c r="J5924" s="966" t="s">
        <v>16844</v>
      </c>
      <c r="K5924" t="s">
        <v>16845</v>
      </c>
      <c r="L5924" t="s">
        <v>16846</v>
      </c>
      <c r="M5924" t="s">
        <v>16844</v>
      </c>
      <c r="N5924" t="s">
        <v>16846</v>
      </c>
    </row>
    <row r="5925" spans="1:14" x14ac:dyDescent="0.25">
      <c r="A5925" s="3">
        <v>5922</v>
      </c>
      <c r="B5925" t="s">
        <v>4063</v>
      </c>
      <c r="C5925" t="s">
        <v>4064</v>
      </c>
      <c r="D5925" t="s">
        <v>4065</v>
      </c>
      <c r="E5925" t="s">
        <v>12</v>
      </c>
      <c r="F5925" t="s">
        <v>4066</v>
      </c>
      <c r="G5925" s="1">
        <v>44362</v>
      </c>
      <c r="H5925" s="1">
        <v>44363</v>
      </c>
      <c r="I5925" s="1">
        <v>44727</v>
      </c>
      <c r="J5925" s="966" t="s">
        <v>16844</v>
      </c>
      <c r="K5925" t="s">
        <v>16845</v>
      </c>
      <c r="L5925" t="s">
        <v>16846</v>
      </c>
      <c r="M5925" t="s">
        <v>16844</v>
      </c>
      <c r="N5925" t="s">
        <v>16846</v>
      </c>
    </row>
    <row r="5926" spans="1:14" x14ac:dyDescent="0.25">
      <c r="A5926" s="3">
        <v>5923</v>
      </c>
      <c r="B5926" t="s">
        <v>4063</v>
      </c>
      <c r="C5926" t="s">
        <v>4064</v>
      </c>
      <c r="D5926" t="s">
        <v>4065</v>
      </c>
      <c r="E5926" t="s">
        <v>12</v>
      </c>
      <c r="F5926" t="s">
        <v>4066</v>
      </c>
      <c r="G5926" s="1">
        <v>44362</v>
      </c>
      <c r="H5926" s="1">
        <v>44363</v>
      </c>
      <c r="I5926" s="1">
        <v>44727</v>
      </c>
      <c r="J5926" s="966" t="s">
        <v>16835</v>
      </c>
      <c r="K5926" t="s">
        <v>16836</v>
      </c>
      <c r="L5926" t="s">
        <v>16837</v>
      </c>
      <c r="M5926" t="s">
        <v>16835</v>
      </c>
      <c r="N5926" t="s">
        <v>16837</v>
      </c>
    </row>
    <row r="5927" spans="1:14" x14ac:dyDescent="0.25">
      <c r="A5927" s="3">
        <v>5924</v>
      </c>
      <c r="B5927" t="s">
        <v>4063</v>
      </c>
      <c r="C5927" t="s">
        <v>4064</v>
      </c>
      <c r="D5927" t="s">
        <v>4065</v>
      </c>
      <c r="E5927" t="s">
        <v>12</v>
      </c>
      <c r="F5927" t="s">
        <v>4066</v>
      </c>
      <c r="G5927" s="1">
        <v>44362</v>
      </c>
      <c r="H5927" s="1">
        <v>44363</v>
      </c>
      <c r="I5927" s="1">
        <v>44727</v>
      </c>
      <c r="J5927" s="966" t="s">
        <v>16835</v>
      </c>
      <c r="K5927" t="s">
        <v>16836</v>
      </c>
      <c r="L5927" t="s">
        <v>16837</v>
      </c>
      <c r="M5927" t="s">
        <v>16835</v>
      </c>
      <c r="N5927" t="s">
        <v>16837</v>
      </c>
    </row>
    <row r="5928" spans="1:14" x14ac:dyDescent="0.25">
      <c r="A5928" s="3">
        <v>5925</v>
      </c>
      <c r="B5928" t="s">
        <v>4063</v>
      </c>
      <c r="C5928" t="s">
        <v>4064</v>
      </c>
      <c r="D5928" t="s">
        <v>4065</v>
      </c>
      <c r="E5928" t="s">
        <v>12</v>
      </c>
      <c r="F5928" t="s">
        <v>4066</v>
      </c>
      <c r="G5928" s="1">
        <v>44362</v>
      </c>
      <c r="H5928" s="1">
        <v>44363</v>
      </c>
      <c r="I5928" s="1">
        <v>44727</v>
      </c>
      <c r="J5928" s="966" t="s">
        <v>16835</v>
      </c>
      <c r="K5928" t="s">
        <v>16836</v>
      </c>
      <c r="L5928" t="s">
        <v>16837</v>
      </c>
      <c r="M5928" t="s">
        <v>16835</v>
      </c>
      <c r="N5928" t="s">
        <v>16837</v>
      </c>
    </row>
    <row r="5929" spans="1:14" x14ac:dyDescent="0.25">
      <c r="A5929" s="3">
        <v>5926</v>
      </c>
      <c r="B5929" t="s">
        <v>4063</v>
      </c>
      <c r="C5929" t="s">
        <v>4064</v>
      </c>
      <c r="D5929" t="s">
        <v>4065</v>
      </c>
      <c r="E5929" t="s">
        <v>12</v>
      </c>
      <c r="F5929" t="s">
        <v>4066</v>
      </c>
      <c r="G5929" s="1">
        <v>44362</v>
      </c>
      <c r="H5929" s="1">
        <v>44363</v>
      </c>
      <c r="I5929" s="1">
        <v>44727</v>
      </c>
      <c r="J5929" s="966" t="s">
        <v>16838</v>
      </c>
      <c r="K5929" t="s">
        <v>16839</v>
      </c>
      <c r="L5929" t="s">
        <v>16840</v>
      </c>
      <c r="M5929" t="s">
        <v>16838</v>
      </c>
      <c r="N5929" t="s">
        <v>16840</v>
      </c>
    </row>
    <row r="5930" spans="1:14" x14ac:dyDescent="0.25">
      <c r="A5930" s="3">
        <v>5927</v>
      </c>
      <c r="B5930" t="s">
        <v>4063</v>
      </c>
      <c r="C5930" t="s">
        <v>4064</v>
      </c>
      <c r="D5930" t="s">
        <v>4065</v>
      </c>
      <c r="E5930" t="s">
        <v>12</v>
      </c>
      <c r="F5930" t="s">
        <v>4066</v>
      </c>
      <c r="G5930" s="1">
        <v>44362</v>
      </c>
      <c r="H5930" s="1">
        <v>44363</v>
      </c>
      <c r="I5930" s="1">
        <v>44727</v>
      </c>
      <c r="J5930" s="966" t="s">
        <v>16838</v>
      </c>
      <c r="K5930" t="s">
        <v>16839</v>
      </c>
      <c r="L5930" t="s">
        <v>16840</v>
      </c>
      <c r="M5930" t="s">
        <v>16838</v>
      </c>
      <c r="N5930" t="s">
        <v>16840</v>
      </c>
    </row>
    <row r="5931" spans="1:14" x14ac:dyDescent="0.25">
      <c r="A5931" s="3">
        <v>5928</v>
      </c>
      <c r="B5931" t="s">
        <v>4063</v>
      </c>
      <c r="C5931" t="s">
        <v>4064</v>
      </c>
      <c r="D5931" t="s">
        <v>4065</v>
      </c>
      <c r="E5931" t="s">
        <v>12</v>
      </c>
      <c r="F5931" t="s">
        <v>4066</v>
      </c>
      <c r="G5931" s="1">
        <v>44362</v>
      </c>
      <c r="H5931" s="1">
        <v>44363</v>
      </c>
      <c r="I5931" s="1">
        <v>44727</v>
      </c>
      <c r="J5931" s="966" t="s">
        <v>16847</v>
      </c>
      <c r="K5931" t="s">
        <v>16848</v>
      </c>
      <c r="L5931" t="s">
        <v>16849</v>
      </c>
      <c r="M5931" t="s">
        <v>16847</v>
      </c>
      <c r="N5931" t="s">
        <v>16849</v>
      </c>
    </row>
    <row r="5932" spans="1:14" x14ac:dyDescent="0.25">
      <c r="A5932" s="3">
        <v>5929</v>
      </c>
      <c r="B5932" t="s">
        <v>4063</v>
      </c>
      <c r="C5932" t="s">
        <v>4064</v>
      </c>
      <c r="D5932" t="s">
        <v>4065</v>
      </c>
      <c r="E5932" t="s">
        <v>12</v>
      </c>
      <c r="F5932" t="s">
        <v>4066</v>
      </c>
      <c r="G5932" s="1">
        <v>44362</v>
      </c>
      <c r="H5932" s="1">
        <v>44363</v>
      </c>
      <c r="I5932" s="1">
        <v>44727</v>
      </c>
      <c r="J5932" s="966" t="s">
        <v>16847</v>
      </c>
      <c r="K5932" t="s">
        <v>16848</v>
      </c>
      <c r="L5932" t="s">
        <v>16849</v>
      </c>
      <c r="M5932" t="s">
        <v>16847</v>
      </c>
      <c r="N5932" t="s">
        <v>16849</v>
      </c>
    </row>
    <row r="5933" spans="1:14" x14ac:dyDescent="0.25">
      <c r="A5933" s="3">
        <v>5930</v>
      </c>
      <c r="B5933" t="s">
        <v>4071</v>
      </c>
      <c r="C5933" t="s">
        <v>4072</v>
      </c>
      <c r="D5933" t="s">
        <v>4073</v>
      </c>
      <c r="E5933" t="s">
        <v>12</v>
      </c>
      <c r="F5933" t="s">
        <v>4074</v>
      </c>
      <c r="G5933" s="1">
        <v>44362</v>
      </c>
      <c r="H5933" s="1">
        <v>44363</v>
      </c>
      <c r="I5933" s="1">
        <v>44727</v>
      </c>
      <c r="J5933" s="966" t="s">
        <v>15009</v>
      </c>
      <c r="K5933" t="s">
        <v>15007</v>
      </c>
      <c r="L5933" t="s">
        <v>15008</v>
      </c>
      <c r="M5933" t="s">
        <v>15006</v>
      </c>
      <c r="N5933" t="s">
        <v>15008</v>
      </c>
    </row>
    <row r="5934" spans="1:14" x14ac:dyDescent="0.25">
      <c r="A5934" s="3">
        <v>5931</v>
      </c>
      <c r="B5934" t="s">
        <v>4071</v>
      </c>
      <c r="C5934" t="s">
        <v>4072</v>
      </c>
      <c r="D5934" t="s">
        <v>4073</v>
      </c>
      <c r="E5934" t="s">
        <v>12</v>
      </c>
      <c r="F5934" t="s">
        <v>4074</v>
      </c>
      <c r="G5934" s="1">
        <v>44362</v>
      </c>
      <c r="H5934" s="1">
        <v>44363</v>
      </c>
      <c r="I5934" s="1">
        <v>44727</v>
      </c>
      <c r="J5934" s="966" t="s">
        <v>15009</v>
      </c>
      <c r="K5934" t="s">
        <v>15007</v>
      </c>
      <c r="L5934" t="s">
        <v>15008</v>
      </c>
      <c r="M5934" t="s">
        <v>15009</v>
      </c>
      <c r="N5934" t="s">
        <v>15008</v>
      </c>
    </row>
    <row r="5935" spans="1:14" x14ac:dyDescent="0.25">
      <c r="A5935" s="3">
        <v>5932</v>
      </c>
      <c r="B5935" t="s">
        <v>4071</v>
      </c>
      <c r="C5935" t="s">
        <v>4072</v>
      </c>
      <c r="D5935" t="s">
        <v>4073</v>
      </c>
      <c r="E5935" t="s">
        <v>12</v>
      </c>
      <c r="F5935" t="s">
        <v>4074</v>
      </c>
      <c r="G5935" s="1">
        <v>44362</v>
      </c>
      <c r="H5935" s="1">
        <v>44363</v>
      </c>
      <c r="I5935" s="1">
        <v>44727</v>
      </c>
      <c r="J5935" s="966" t="s">
        <v>15013</v>
      </c>
      <c r="K5935" t="s">
        <v>15011</v>
      </c>
      <c r="L5935" t="s">
        <v>15012</v>
      </c>
      <c r="M5935" t="s">
        <v>15010</v>
      </c>
      <c r="N5935" t="s">
        <v>15012</v>
      </c>
    </row>
    <row r="5936" spans="1:14" x14ac:dyDescent="0.25">
      <c r="A5936" s="3">
        <v>5933</v>
      </c>
      <c r="B5936" t="s">
        <v>4071</v>
      </c>
      <c r="C5936" t="s">
        <v>4072</v>
      </c>
      <c r="D5936" t="s">
        <v>4073</v>
      </c>
      <c r="E5936" t="s">
        <v>12</v>
      </c>
      <c r="F5936" t="s">
        <v>4074</v>
      </c>
      <c r="G5936" s="1">
        <v>44362</v>
      </c>
      <c r="H5936" s="1">
        <v>44363</v>
      </c>
      <c r="I5936" s="1">
        <v>44727</v>
      </c>
      <c r="J5936" s="966" t="s">
        <v>15013</v>
      </c>
      <c r="K5936" t="s">
        <v>15011</v>
      </c>
      <c r="L5936" t="s">
        <v>15012</v>
      </c>
      <c r="M5936" t="s">
        <v>15013</v>
      </c>
      <c r="N5936" t="s">
        <v>15012</v>
      </c>
    </row>
    <row r="5937" spans="1:14" x14ac:dyDescent="0.25">
      <c r="A5937" s="3">
        <v>5934</v>
      </c>
      <c r="B5937" t="s">
        <v>4071</v>
      </c>
      <c r="C5937" t="s">
        <v>4072</v>
      </c>
      <c r="D5937" t="s">
        <v>4073</v>
      </c>
      <c r="E5937" t="s">
        <v>12</v>
      </c>
      <c r="F5937" t="s">
        <v>4074</v>
      </c>
      <c r="G5937" s="1">
        <v>44362</v>
      </c>
      <c r="H5937" s="1">
        <v>44363</v>
      </c>
      <c r="I5937" s="1">
        <v>44727</v>
      </c>
      <c r="J5937" s="966" t="s">
        <v>14999</v>
      </c>
      <c r="K5937" t="s">
        <v>15000</v>
      </c>
      <c r="L5937" t="s">
        <v>15001</v>
      </c>
      <c r="M5937" t="s">
        <v>14999</v>
      </c>
      <c r="N5937" t="s">
        <v>15001</v>
      </c>
    </row>
    <row r="5938" spans="1:14" x14ac:dyDescent="0.25">
      <c r="A5938" s="3">
        <v>5935</v>
      </c>
      <c r="B5938" t="s">
        <v>4071</v>
      </c>
      <c r="C5938" t="s">
        <v>4072</v>
      </c>
      <c r="D5938" t="s">
        <v>4073</v>
      </c>
      <c r="E5938" t="s">
        <v>12</v>
      </c>
      <c r="F5938" t="s">
        <v>4074</v>
      </c>
      <c r="G5938" s="1">
        <v>44362</v>
      </c>
      <c r="H5938" s="1">
        <v>44363</v>
      </c>
      <c r="I5938" s="1">
        <v>44727</v>
      </c>
      <c r="J5938" s="966" t="s">
        <v>14999</v>
      </c>
      <c r="K5938" t="s">
        <v>15000</v>
      </c>
      <c r="L5938" t="s">
        <v>15001</v>
      </c>
      <c r="M5938" t="s">
        <v>14999</v>
      </c>
      <c r="N5938" t="s">
        <v>15001</v>
      </c>
    </row>
    <row r="5939" spans="1:14" x14ac:dyDescent="0.25">
      <c r="A5939" s="3">
        <v>5936</v>
      </c>
      <c r="B5939" t="s">
        <v>4071</v>
      </c>
      <c r="C5939" t="s">
        <v>4072</v>
      </c>
      <c r="D5939" t="s">
        <v>4073</v>
      </c>
      <c r="E5939" t="s">
        <v>12</v>
      </c>
      <c r="F5939" t="s">
        <v>4074</v>
      </c>
      <c r="G5939" s="1">
        <v>44362</v>
      </c>
      <c r="H5939" s="1">
        <v>44363</v>
      </c>
      <c r="I5939" s="1">
        <v>44727</v>
      </c>
      <c r="J5939" s="966" t="s">
        <v>15017</v>
      </c>
      <c r="K5939" t="s">
        <v>15015</v>
      </c>
      <c r="L5939" t="s">
        <v>15016</v>
      </c>
      <c r="M5939" t="s">
        <v>15014</v>
      </c>
      <c r="N5939" t="s">
        <v>15016</v>
      </c>
    </row>
    <row r="5940" spans="1:14" x14ac:dyDescent="0.25">
      <c r="A5940" s="3">
        <v>5937</v>
      </c>
      <c r="B5940" t="s">
        <v>4071</v>
      </c>
      <c r="C5940" t="s">
        <v>4072</v>
      </c>
      <c r="D5940" t="s">
        <v>4073</v>
      </c>
      <c r="E5940" t="s">
        <v>12</v>
      </c>
      <c r="F5940" t="s">
        <v>4074</v>
      </c>
      <c r="G5940" s="1">
        <v>44362</v>
      </c>
      <c r="H5940" s="1">
        <v>44363</v>
      </c>
      <c r="I5940" s="1">
        <v>44727</v>
      </c>
      <c r="J5940" s="966" t="s">
        <v>15017</v>
      </c>
      <c r="K5940" t="s">
        <v>15015</v>
      </c>
      <c r="L5940" t="s">
        <v>15016</v>
      </c>
      <c r="M5940" t="s">
        <v>15017</v>
      </c>
      <c r="N5940" t="s">
        <v>15016</v>
      </c>
    </row>
    <row r="5941" spans="1:14" x14ac:dyDescent="0.25">
      <c r="A5941" s="3">
        <v>5938</v>
      </c>
      <c r="B5941" t="s">
        <v>4071</v>
      </c>
      <c r="C5941" t="s">
        <v>4072</v>
      </c>
      <c r="D5941" t="s">
        <v>4073</v>
      </c>
      <c r="E5941" t="s">
        <v>12</v>
      </c>
      <c r="F5941" t="s">
        <v>4074</v>
      </c>
      <c r="G5941" s="1">
        <v>44362</v>
      </c>
      <c r="H5941" s="1">
        <v>44363</v>
      </c>
      <c r="I5941" s="1">
        <v>44727</v>
      </c>
      <c r="J5941" s="966" t="s">
        <v>15005</v>
      </c>
      <c r="K5941" t="s">
        <v>15003</v>
      </c>
      <c r="L5941" t="s">
        <v>15004</v>
      </c>
      <c r="M5941" t="s">
        <v>15002</v>
      </c>
      <c r="N5941" t="s">
        <v>15004</v>
      </c>
    </row>
    <row r="5942" spans="1:14" x14ac:dyDescent="0.25">
      <c r="A5942" s="3">
        <v>5939</v>
      </c>
      <c r="B5942" t="s">
        <v>4071</v>
      </c>
      <c r="C5942" t="s">
        <v>4072</v>
      </c>
      <c r="D5942" t="s">
        <v>4073</v>
      </c>
      <c r="E5942" t="s">
        <v>12</v>
      </c>
      <c r="F5942" t="s">
        <v>4074</v>
      </c>
      <c r="G5942" s="1">
        <v>44362</v>
      </c>
      <c r="H5942" s="1">
        <v>44363</v>
      </c>
      <c r="I5942" s="1">
        <v>44727</v>
      </c>
      <c r="J5942" s="966" t="s">
        <v>15005</v>
      </c>
      <c r="K5942" t="s">
        <v>15003</v>
      </c>
      <c r="L5942" t="s">
        <v>15004</v>
      </c>
      <c r="M5942" t="s">
        <v>15005</v>
      </c>
      <c r="N5942" t="s">
        <v>15004</v>
      </c>
    </row>
    <row r="5943" spans="1:14" x14ac:dyDescent="0.25">
      <c r="A5943" s="3">
        <v>5940</v>
      </c>
      <c r="B5943" t="s">
        <v>4059</v>
      </c>
      <c r="C5943" t="s">
        <v>4060</v>
      </c>
      <c r="D5943" t="s">
        <v>4061</v>
      </c>
      <c r="E5943" t="s">
        <v>12</v>
      </c>
      <c r="F5943" t="s">
        <v>4062</v>
      </c>
      <c r="G5943" s="1">
        <v>44367</v>
      </c>
      <c r="H5943" s="1">
        <v>44368</v>
      </c>
      <c r="I5943" s="1">
        <v>44732</v>
      </c>
      <c r="J5943" s="966" t="s">
        <v>16656</v>
      </c>
      <c r="K5943" t="s">
        <v>16657</v>
      </c>
      <c r="L5943" t="s">
        <v>16658</v>
      </c>
      <c r="M5943" t="s">
        <v>16656</v>
      </c>
      <c r="N5943" t="s">
        <v>16658</v>
      </c>
    </row>
    <row r="5944" spans="1:14" x14ac:dyDescent="0.25">
      <c r="A5944" s="3">
        <v>5941</v>
      </c>
      <c r="B5944" t="s">
        <v>4059</v>
      </c>
      <c r="C5944" t="s">
        <v>4060</v>
      </c>
      <c r="D5944" t="s">
        <v>4061</v>
      </c>
      <c r="E5944" t="s">
        <v>12</v>
      </c>
      <c r="F5944" t="s">
        <v>4062</v>
      </c>
      <c r="G5944" s="1">
        <v>44367</v>
      </c>
      <c r="H5944" s="1">
        <v>44368</v>
      </c>
      <c r="I5944" s="1">
        <v>44732</v>
      </c>
      <c r="J5944" s="966" t="s">
        <v>16656</v>
      </c>
      <c r="K5944" t="s">
        <v>16657</v>
      </c>
      <c r="L5944" t="s">
        <v>16658</v>
      </c>
      <c r="M5944" t="s">
        <v>16656</v>
      </c>
      <c r="N5944" t="s">
        <v>16658</v>
      </c>
    </row>
    <row r="5945" spans="1:14" x14ac:dyDescent="0.25">
      <c r="A5945" s="3">
        <v>5942</v>
      </c>
      <c r="B5945" t="s">
        <v>4059</v>
      </c>
      <c r="C5945" t="s">
        <v>4060</v>
      </c>
      <c r="D5945" t="s">
        <v>4061</v>
      </c>
      <c r="E5945" t="s">
        <v>12</v>
      </c>
      <c r="F5945" t="s">
        <v>4062</v>
      </c>
      <c r="G5945" s="1">
        <v>44367</v>
      </c>
      <c r="H5945" s="1">
        <v>44368</v>
      </c>
      <c r="I5945" s="1">
        <v>44732</v>
      </c>
      <c r="J5945" s="966" t="s">
        <v>15584</v>
      </c>
      <c r="K5945" t="s">
        <v>15585</v>
      </c>
      <c r="L5945" t="s">
        <v>15586</v>
      </c>
      <c r="M5945" t="s">
        <v>15584</v>
      </c>
      <c r="N5945" t="s">
        <v>15586</v>
      </c>
    </row>
    <row r="5946" spans="1:14" x14ac:dyDescent="0.25">
      <c r="A5946" s="3">
        <v>5943</v>
      </c>
      <c r="B5946" t="s">
        <v>4059</v>
      </c>
      <c r="C5946" t="s">
        <v>4060</v>
      </c>
      <c r="D5946" t="s">
        <v>4061</v>
      </c>
      <c r="E5946" t="s">
        <v>12</v>
      </c>
      <c r="F5946" t="s">
        <v>4062</v>
      </c>
      <c r="G5946" s="1">
        <v>44367</v>
      </c>
      <c r="H5946" s="1">
        <v>44368</v>
      </c>
      <c r="I5946" s="1">
        <v>44732</v>
      </c>
      <c r="J5946" s="966" t="s">
        <v>15584</v>
      </c>
      <c r="K5946" t="s">
        <v>15585</v>
      </c>
      <c r="L5946" t="s">
        <v>15586</v>
      </c>
      <c r="M5946" t="s">
        <v>15584</v>
      </c>
      <c r="N5946" t="s">
        <v>15586</v>
      </c>
    </row>
    <row r="5947" spans="1:14" x14ac:dyDescent="0.25">
      <c r="A5947" s="3">
        <v>5944</v>
      </c>
      <c r="B5947" t="s">
        <v>4059</v>
      </c>
      <c r="C5947" t="s">
        <v>4060</v>
      </c>
      <c r="D5947" t="s">
        <v>4061</v>
      </c>
      <c r="E5947" t="s">
        <v>12</v>
      </c>
      <c r="F5947" t="s">
        <v>4062</v>
      </c>
      <c r="G5947" s="1">
        <v>44367</v>
      </c>
      <c r="H5947" s="1">
        <v>44368</v>
      </c>
      <c r="I5947" s="1">
        <v>44732</v>
      </c>
      <c r="J5947" s="966" t="s">
        <v>16951</v>
      </c>
      <c r="K5947" t="s">
        <v>16952</v>
      </c>
      <c r="L5947" t="s">
        <v>16953</v>
      </c>
      <c r="M5947" t="s">
        <v>16951</v>
      </c>
      <c r="N5947" t="s">
        <v>16953</v>
      </c>
    </row>
    <row r="5948" spans="1:14" x14ac:dyDescent="0.25">
      <c r="A5948" s="3">
        <v>5945</v>
      </c>
      <c r="B5948" t="s">
        <v>4059</v>
      </c>
      <c r="C5948" t="s">
        <v>4060</v>
      </c>
      <c r="D5948" t="s">
        <v>4061</v>
      </c>
      <c r="E5948" t="s">
        <v>12</v>
      </c>
      <c r="F5948" t="s">
        <v>4062</v>
      </c>
      <c r="G5948" s="1">
        <v>44367</v>
      </c>
      <c r="H5948" s="1">
        <v>44368</v>
      </c>
      <c r="I5948" s="1">
        <v>44732</v>
      </c>
      <c r="J5948" s="966" t="s">
        <v>16951</v>
      </c>
      <c r="K5948" t="s">
        <v>16952</v>
      </c>
      <c r="L5948" t="s">
        <v>16953</v>
      </c>
      <c r="M5948" t="s">
        <v>16951</v>
      </c>
      <c r="N5948" t="s">
        <v>16953</v>
      </c>
    </row>
    <row r="5949" spans="1:14" x14ac:dyDescent="0.25">
      <c r="A5949" s="3">
        <v>5946</v>
      </c>
      <c r="B5949" t="s">
        <v>4059</v>
      </c>
      <c r="C5949" t="s">
        <v>4060</v>
      </c>
      <c r="D5949" t="s">
        <v>4061</v>
      </c>
      <c r="E5949" t="s">
        <v>12</v>
      </c>
      <c r="F5949" t="s">
        <v>4062</v>
      </c>
      <c r="G5949" s="1">
        <v>44367</v>
      </c>
      <c r="H5949" s="1">
        <v>44368</v>
      </c>
      <c r="I5949" s="1">
        <v>44732</v>
      </c>
      <c r="J5949" s="966" t="s">
        <v>16653</v>
      </c>
      <c r="K5949" t="s">
        <v>16654</v>
      </c>
      <c r="L5949" t="s">
        <v>16655</v>
      </c>
      <c r="M5949" t="s">
        <v>16653</v>
      </c>
      <c r="N5949" t="s">
        <v>16655</v>
      </c>
    </row>
    <row r="5950" spans="1:14" x14ac:dyDescent="0.25">
      <c r="A5950" s="3">
        <v>5947</v>
      </c>
      <c r="B5950" t="s">
        <v>4059</v>
      </c>
      <c r="C5950" t="s">
        <v>4060</v>
      </c>
      <c r="D5950" t="s">
        <v>4061</v>
      </c>
      <c r="E5950" t="s">
        <v>12</v>
      </c>
      <c r="F5950" t="s">
        <v>4062</v>
      </c>
      <c r="G5950" s="1">
        <v>44367</v>
      </c>
      <c r="H5950" s="1">
        <v>44368</v>
      </c>
      <c r="I5950" s="1">
        <v>44732</v>
      </c>
      <c r="J5950" s="966" t="s">
        <v>16653</v>
      </c>
      <c r="K5950" t="s">
        <v>16654</v>
      </c>
      <c r="L5950" t="s">
        <v>16655</v>
      </c>
      <c r="M5950" t="s">
        <v>16653</v>
      </c>
      <c r="N5950" t="s">
        <v>16655</v>
      </c>
    </row>
    <row r="5951" spans="1:14" x14ac:dyDescent="0.25">
      <c r="A5951" s="3">
        <v>5948</v>
      </c>
      <c r="B5951" t="s">
        <v>4059</v>
      </c>
      <c r="C5951" t="s">
        <v>4060</v>
      </c>
      <c r="D5951" t="s">
        <v>4061</v>
      </c>
      <c r="E5951" t="s">
        <v>12</v>
      </c>
      <c r="F5951" t="s">
        <v>4062</v>
      </c>
      <c r="G5951" s="1">
        <v>44367</v>
      </c>
      <c r="H5951" s="1">
        <v>44368</v>
      </c>
      <c r="I5951" s="1">
        <v>44732</v>
      </c>
      <c r="J5951" s="966" t="s">
        <v>16948</v>
      </c>
      <c r="K5951" t="s">
        <v>16949</v>
      </c>
      <c r="L5951" t="s">
        <v>16950</v>
      </c>
      <c r="M5951" t="s">
        <v>16948</v>
      </c>
      <c r="N5951" t="s">
        <v>16950</v>
      </c>
    </row>
    <row r="5952" spans="1:14" x14ac:dyDescent="0.25">
      <c r="A5952" s="3">
        <v>5949</v>
      </c>
      <c r="B5952" t="s">
        <v>4059</v>
      </c>
      <c r="C5952" t="s">
        <v>4060</v>
      </c>
      <c r="D5952" t="s">
        <v>4061</v>
      </c>
      <c r="E5952" t="s">
        <v>12</v>
      </c>
      <c r="F5952" t="s">
        <v>4062</v>
      </c>
      <c r="G5952" s="1">
        <v>44367</v>
      </c>
      <c r="H5952" s="1">
        <v>44368</v>
      </c>
      <c r="I5952" s="1">
        <v>44732</v>
      </c>
      <c r="J5952" s="966" t="s">
        <v>16948</v>
      </c>
      <c r="K5952" t="s">
        <v>16949</v>
      </c>
      <c r="L5952" t="s">
        <v>16950</v>
      </c>
      <c r="M5952" t="s">
        <v>16948</v>
      </c>
      <c r="N5952" t="s">
        <v>16950</v>
      </c>
    </row>
    <row r="5953" spans="1:14" x14ac:dyDescent="0.25">
      <c r="A5953" s="3">
        <v>5950</v>
      </c>
      <c r="B5953" t="s">
        <v>4059</v>
      </c>
      <c r="C5953" t="s">
        <v>4060</v>
      </c>
      <c r="D5953" t="s">
        <v>4061</v>
      </c>
      <c r="E5953" t="s">
        <v>12</v>
      </c>
      <c r="F5953" t="s">
        <v>4062</v>
      </c>
      <c r="G5953" s="1">
        <v>44367</v>
      </c>
      <c r="H5953" s="1">
        <v>44368</v>
      </c>
      <c r="I5953" s="1">
        <v>44732</v>
      </c>
      <c r="J5953" s="966" t="s">
        <v>15581</v>
      </c>
      <c r="K5953" t="s">
        <v>15582</v>
      </c>
      <c r="L5953" t="s">
        <v>15583</v>
      </c>
      <c r="M5953" t="s">
        <v>15581</v>
      </c>
      <c r="N5953" t="s">
        <v>15583</v>
      </c>
    </row>
    <row r="5954" spans="1:14" x14ac:dyDescent="0.25">
      <c r="A5954" s="3">
        <v>5951</v>
      </c>
      <c r="B5954" t="s">
        <v>4059</v>
      </c>
      <c r="C5954" t="s">
        <v>4060</v>
      </c>
      <c r="D5954" t="s">
        <v>4061</v>
      </c>
      <c r="E5954" t="s">
        <v>12</v>
      </c>
      <c r="F5954" t="s">
        <v>4062</v>
      </c>
      <c r="G5954" s="1">
        <v>44367</v>
      </c>
      <c r="H5954" s="1">
        <v>44368</v>
      </c>
      <c r="I5954" s="1">
        <v>44732</v>
      </c>
      <c r="J5954" s="966" t="s">
        <v>15581</v>
      </c>
      <c r="K5954" t="s">
        <v>15582</v>
      </c>
      <c r="L5954" t="s">
        <v>15583</v>
      </c>
      <c r="M5954" t="s">
        <v>15581</v>
      </c>
      <c r="N5954" t="s">
        <v>15583</v>
      </c>
    </row>
    <row r="5955" spans="1:14" x14ac:dyDescent="0.25">
      <c r="A5955" s="3">
        <v>5952</v>
      </c>
      <c r="B5955" t="s">
        <v>4067</v>
      </c>
      <c r="C5955" t="s">
        <v>4068</v>
      </c>
      <c r="D5955" t="s">
        <v>4069</v>
      </c>
      <c r="E5955" t="s">
        <v>12</v>
      </c>
      <c r="F5955" t="s">
        <v>4070</v>
      </c>
      <c r="G5955" s="1">
        <v>44362</v>
      </c>
      <c r="H5955" s="1">
        <v>44363</v>
      </c>
      <c r="I5955" s="1">
        <v>44727</v>
      </c>
      <c r="J5955" s="966" t="s">
        <v>17154</v>
      </c>
      <c r="K5955" t="s">
        <v>17152</v>
      </c>
      <c r="L5955" t="s">
        <v>17153</v>
      </c>
      <c r="M5955" t="s">
        <v>17151</v>
      </c>
      <c r="N5955" t="s">
        <v>17153</v>
      </c>
    </row>
    <row r="5956" spans="1:14" x14ac:dyDescent="0.25">
      <c r="A5956" s="3">
        <v>5953</v>
      </c>
      <c r="B5956" t="s">
        <v>4067</v>
      </c>
      <c r="C5956" t="s">
        <v>4068</v>
      </c>
      <c r="D5956" t="s">
        <v>4069</v>
      </c>
      <c r="E5956" t="s">
        <v>12</v>
      </c>
      <c r="F5956" t="s">
        <v>4070</v>
      </c>
      <c r="G5956" s="1">
        <v>44362</v>
      </c>
      <c r="H5956" s="1">
        <v>44363</v>
      </c>
      <c r="I5956" s="1">
        <v>44727</v>
      </c>
      <c r="J5956" s="966" t="s">
        <v>17154</v>
      </c>
      <c r="K5956" t="s">
        <v>17152</v>
      </c>
      <c r="L5956" t="s">
        <v>17153</v>
      </c>
      <c r="M5956" t="s">
        <v>17154</v>
      </c>
      <c r="N5956" t="s">
        <v>17153</v>
      </c>
    </row>
    <row r="5957" spans="1:14" x14ac:dyDescent="0.25">
      <c r="A5957" s="3">
        <v>5954</v>
      </c>
      <c r="B5957" t="s">
        <v>4067</v>
      </c>
      <c r="C5957" t="s">
        <v>4068</v>
      </c>
      <c r="D5957" t="s">
        <v>4069</v>
      </c>
      <c r="E5957" t="s">
        <v>12</v>
      </c>
      <c r="F5957" t="s">
        <v>4070</v>
      </c>
      <c r="G5957" s="1">
        <v>44362</v>
      </c>
      <c r="H5957" s="1">
        <v>44363</v>
      </c>
      <c r="I5957" s="1">
        <v>44727</v>
      </c>
      <c r="J5957" s="966" t="s">
        <v>17139</v>
      </c>
      <c r="K5957" t="s">
        <v>17137</v>
      </c>
      <c r="L5957" t="s">
        <v>17138</v>
      </c>
      <c r="M5957" t="s">
        <v>17136</v>
      </c>
      <c r="N5957" t="s">
        <v>17138</v>
      </c>
    </row>
    <row r="5958" spans="1:14" x14ac:dyDescent="0.25">
      <c r="A5958" s="3">
        <v>5955</v>
      </c>
      <c r="B5958" t="s">
        <v>4067</v>
      </c>
      <c r="C5958" t="s">
        <v>4068</v>
      </c>
      <c r="D5958" t="s">
        <v>4069</v>
      </c>
      <c r="E5958" t="s">
        <v>12</v>
      </c>
      <c r="F5958" t="s">
        <v>4070</v>
      </c>
      <c r="G5958" s="1">
        <v>44362</v>
      </c>
      <c r="H5958" s="1">
        <v>44363</v>
      </c>
      <c r="I5958" s="1">
        <v>44727</v>
      </c>
      <c r="J5958" s="966" t="s">
        <v>17139</v>
      </c>
      <c r="K5958" t="s">
        <v>17137</v>
      </c>
      <c r="L5958" t="s">
        <v>17138</v>
      </c>
      <c r="M5958" t="s">
        <v>17139</v>
      </c>
      <c r="N5958" t="s">
        <v>17138</v>
      </c>
    </row>
    <row r="5959" spans="1:14" x14ac:dyDescent="0.25">
      <c r="A5959" s="3">
        <v>5956</v>
      </c>
      <c r="B5959" t="s">
        <v>4067</v>
      </c>
      <c r="C5959" t="s">
        <v>4068</v>
      </c>
      <c r="D5959" t="s">
        <v>4069</v>
      </c>
      <c r="E5959" t="s">
        <v>12</v>
      </c>
      <c r="F5959" t="s">
        <v>4070</v>
      </c>
      <c r="G5959" s="1">
        <v>44362</v>
      </c>
      <c r="H5959" s="1">
        <v>44363</v>
      </c>
      <c r="I5959" s="1">
        <v>44727</v>
      </c>
      <c r="J5959" s="966" t="s">
        <v>17150</v>
      </c>
      <c r="K5959" t="s">
        <v>17148</v>
      </c>
      <c r="L5959" t="s">
        <v>17149</v>
      </c>
      <c r="M5959" t="s">
        <v>17147</v>
      </c>
      <c r="N5959" t="s">
        <v>17149</v>
      </c>
    </row>
    <row r="5960" spans="1:14" x14ac:dyDescent="0.25">
      <c r="A5960" s="3">
        <v>5957</v>
      </c>
      <c r="B5960" t="s">
        <v>4067</v>
      </c>
      <c r="C5960" t="s">
        <v>4068</v>
      </c>
      <c r="D5960" t="s">
        <v>4069</v>
      </c>
      <c r="E5960" t="s">
        <v>12</v>
      </c>
      <c r="F5960" t="s">
        <v>4070</v>
      </c>
      <c r="G5960" s="1">
        <v>44362</v>
      </c>
      <c r="H5960" s="1">
        <v>44363</v>
      </c>
      <c r="I5960" s="1">
        <v>44727</v>
      </c>
      <c r="J5960" s="966" t="s">
        <v>17150</v>
      </c>
      <c r="K5960" t="s">
        <v>17148</v>
      </c>
      <c r="L5960" t="s">
        <v>17149</v>
      </c>
      <c r="M5960" t="s">
        <v>17150</v>
      </c>
      <c r="N5960" t="s">
        <v>17149</v>
      </c>
    </row>
    <row r="5961" spans="1:14" x14ac:dyDescent="0.25">
      <c r="A5961" s="3">
        <v>5958</v>
      </c>
      <c r="B5961" t="s">
        <v>4067</v>
      </c>
      <c r="C5961" t="s">
        <v>4068</v>
      </c>
      <c r="D5961" t="s">
        <v>4069</v>
      </c>
      <c r="E5961" t="s">
        <v>12</v>
      </c>
      <c r="F5961" t="s">
        <v>4070</v>
      </c>
      <c r="G5961" s="1">
        <v>44362</v>
      </c>
      <c r="H5961" s="1">
        <v>44363</v>
      </c>
      <c r="I5961" s="1">
        <v>44727</v>
      </c>
      <c r="J5961" s="966" t="s">
        <v>17146</v>
      </c>
      <c r="K5961" t="s">
        <v>17144</v>
      </c>
      <c r="L5961" t="s">
        <v>17145</v>
      </c>
      <c r="M5961" t="s">
        <v>17143</v>
      </c>
      <c r="N5961" t="s">
        <v>17145</v>
      </c>
    </row>
    <row r="5962" spans="1:14" x14ac:dyDescent="0.25">
      <c r="A5962" s="3">
        <v>5959</v>
      </c>
      <c r="B5962" t="s">
        <v>4067</v>
      </c>
      <c r="C5962" t="s">
        <v>4068</v>
      </c>
      <c r="D5962" t="s">
        <v>4069</v>
      </c>
      <c r="E5962" t="s">
        <v>12</v>
      </c>
      <c r="F5962" t="s">
        <v>4070</v>
      </c>
      <c r="G5962" s="1">
        <v>44362</v>
      </c>
      <c r="H5962" s="1">
        <v>44363</v>
      </c>
      <c r="I5962" s="1">
        <v>44727</v>
      </c>
      <c r="J5962" s="966" t="s">
        <v>17146</v>
      </c>
      <c r="K5962" t="s">
        <v>17144</v>
      </c>
      <c r="L5962" t="s">
        <v>17145</v>
      </c>
      <c r="M5962" t="s">
        <v>17146</v>
      </c>
      <c r="N5962" t="s">
        <v>17145</v>
      </c>
    </row>
    <row r="5963" spans="1:14" x14ac:dyDescent="0.25">
      <c r="A5963" s="3">
        <v>5960</v>
      </c>
      <c r="B5963" t="s">
        <v>4067</v>
      </c>
      <c r="C5963" t="s">
        <v>4068</v>
      </c>
      <c r="D5963" t="s">
        <v>4069</v>
      </c>
      <c r="E5963" t="s">
        <v>12</v>
      </c>
      <c r="F5963" t="s">
        <v>4070</v>
      </c>
      <c r="G5963" s="1">
        <v>44362</v>
      </c>
      <c r="H5963" s="1">
        <v>44363</v>
      </c>
      <c r="I5963" s="1">
        <v>44727</v>
      </c>
      <c r="J5963" s="966" t="s">
        <v>17155</v>
      </c>
      <c r="K5963" t="s">
        <v>17156</v>
      </c>
      <c r="L5963" t="s">
        <v>17157</v>
      </c>
      <c r="M5963" t="s">
        <v>17155</v>
      </c>
      <c r="N5963" t="s">
        <v>17157</v>
      </c>
    </row>
    <row r="5964" spans="1:14" x14ac:dyDescent="0.25">
      <c r="A5964" s="3">
        <v>5961</v>
      </c>
      <c r="B5964" t="s">
        <v>4067</v>
      </c>
      <c r="C5964" t="s">
        <v>4068</v>
      </c>
      <c r="D5964" t="s">
        <v>4069</v>
      </c>
      <c r="E5964" t="s">
        <v>12</v>
      </c>
      <c r="F5964" t="s">
        <v>4070</v>
      </c>
      <c r="G5964" s="1">
        <v>44362</v>
      </c>
      <c r="H5964" s="1">
        <v>44363</v>
      </c>
      <c r="I5964" s="1">
        <v>44727</v>
      </c>
      <c r="J5964" s="966" t="s">
        <v>17155</v>
      </c>
      <c r="K5964" t="s">
        <v>17156</v>
      </c>
      <c r="L5964" t="s">
        <v>17157</v>
      </c>
      <c r="M5964" t="s">
        <v>17155</v>
      </c>
      <c r="N5964" t="s">
        <v>17157</v>
      </c>
    </row>
    <row r="5965" spans="1:14" x14ac:dyDescent="0.25">
      <c r="A5965" s="3">
        <v>5962</v>
      </c>
      <c r="B5965" t="s">
        <v>4067</v>
      </c>
      <c r="C5965" t="s">
        <v>4068</v>
      </c>
      <c r="D5965" t="s">
        <v>4069</v>
      </c>
      <c r="E5965" t="s">
        <v>12</v>
      </c>
      <c r="F5965" t="s">
        <v>4070</v>
      </c>
      <c r="G5965" s="1">
        <v>44362</v>
      </c>
      <c r="H5965" s="1">
        <v>44363</v>
      </c>
      <c r="I5965" s="1">
        <v>44727</v>
      </c>
      <c r="J5965" s="966" t="s">
        <v>17161</v>
      </c>
      <c r="K5965" t="s">
        <v>17159</v>
      </c>
      <c r="L5965" t="s">
        <v>17160</v>
      </c>
      <c r="M5965" t="s">
        <v>17158</v>
      </c>
      <c r="N5965" t="s">
        <v>17160</v>
      </c>
    </row>
    <row r="5966" spans="1:14" x14ac:dyDescent="0.25">
      <c r="A5966" s="3">
        <v>5963</v>
      </c>
      <c r="B5966" t="s">
        <v>4067</v>
      </c>
      <c r="C5966" t="s">
        <v>4068</v>
      </c>
      <c r="D5966" t="s">
        <v>4069</v>
      </c>
      <c r="E5966" t="s">
        <v>12</v>
      </c>
      <c r="F5966" t="s">
        <v>4070</v>
      </c>
      <c r="G5966" s="1">
        <v>44362</v>
      </c>
      <c r="H5966" s="1">
        <v>44363</v>
      </c>
      <c r="I5966" s="1">
        <v>44727</v>
      </c>
      <c r="J5966" s="966" t="s">
        <v>17161</v>
      </c>
      <c r="K5966" t="s">
        <v>17159</v>
      </c>
      <c r="L5966" t="s">
        <v>17160</v>
      </c>
      <c r="M5966" t="s">
        <v>17161</v>
      </c>
      <c r="N5966" t="s">
        <v>17160</v>
      </c>
    </row>
    <row r="5967" spans="1:14" x14ac:dyDescent="0.25">
      <c r="A5967" s="3">
        <v>5964</v>
      </c>
      <c r="B5967" t="s">
        <v>4067</v>
      </c>
      <c r="C5967" t="s">
        <v>4068</v>
      </c>
      <c r="D5967" t="s">
        <v>4069</v>
      </c>
      <c r="E5967" t="s">
        <v>12</v>
      </c>
      <c r="F5967" t="s">
        <v>4070</v>
      </c>
      <c r="G5967" s="1">
        <v>44362</v>
      </c>
      <c r="H5967" s="1">
        <v>44363</v>
      </c>
      <c r="I5967" s="1">
        <v>44727</v>
      </c>
      <c r="J5967" s="966" t="s">
        <v>17140</v>
      </c>
      <c r="K5967" t="s">
        <v>17141</v>
      </c>
      <c r="L5967" t="s">
        <v>17142</v>
      </c>
      <c r="M5967" t="s">
        <v>17140</v>
      </c>
      <c r="N5967" t="s">
        <v>17142</v>
      </c>
    </row>
    <row r="5968" spans="1:14" x14ac:dyDescent="0.25">
      <c r="A5968" s="3">
        <v>5965</v>
      </c>
      <c r="B5968" t="s">
        <v>4067</v>
      </c>
      <c r="C5968" t="s">
        <v>4068</v>
      </c>
      <c r="D5968" t="s">
        <v>4069</v>
      </c>
      <c r="E5968" t="s">
        <v>12</v>
      </c>
      <c r="F5968" t="s">
        <v>4070</v>
      </c>
      <c r="G5968" s="1">
        <v>44362</v>
      </c>
      <c r="H5968" s="1">
        <v>44363</v>
      </c>
      <c r="I5968" s="1">
        <v>44727</v>
      </c>
      <c r="J5968" s="966" t="s">
        <v>17140</v>
      </c>
      <c r="K5968" t="s">
        <v>17141</v>
      </c>
      <c r="L5968" t="s">
        <v>17142</v>
      </c>
      <c r="M5968" t="s">
        <v>17140</v>
      </c>
      <c r="N5968" t="s">
        <v>17142</v>
      </c>
    </row>
    <row r="5969" spans="1:14" x14ac:dyDescent="0.25">
      <c r="A5969" s="3">
        <v>5966</v>
      </c>
      <c r="B5969" t="s">
        <v>3873</v>
      </c>
      <c r="C5969" t="s">
        <v>3874</v>
      </c>
      <c r="D5969" t="s">
        <v>3875</v>
      </c>
      <c r="E5969" t="s">
        <v>12</v>
      </c>
      <c r="F5969" t="s">
        <v>3876</v>
      </c>
      <c r="G5969" s="1">
        <v>44356</v>
      </c>
      <c r="H5969" s="1">
        <v>44362</v>
      </c>
      <c r="I5969" s="1">
        <v>45457</v>
      </c>
      <c r="J5969" s="966" t="s">
        <v>8809</v>
      </c>
      <c r="K5969" t="s">
        <v>8811</v>
      </c>
      <c r="L5969" t="s">
        <v>8810</v>
      </c>
      <c r="N5969" t="s">
        <v>8810</v>
      </c>
    </row>
    <row r="5970" spans="1:14" x14ac:dyDescent="0.25">
      <c r="A5970" s="3">
        <v>5967</v>
      </c>
      <c r="B5970" t="s">
        <v>4079</v>
      </c>
      <c r="C5970" t="s">
        <v>4080</v>
      </c>
      <c r="D5970" t="s">
        <v>4081</v>
      </c>
      <c r="E5970" t="s">
        <v>12</v>
      </c>
      <c r="F5970" t="s">
        <v>4082</v>
      </c>
      <c r="G5970" s="1">
        <v>44382</v>
      </c>
      <c r="H5970" s="1">
        <v>44391</v>
      </c>
      <c r="I5970" s="1">
        <v>45486</v>
      </c>
      <c r="J5970" s="966" t="s">
        <v>23213</v>
      </c>
      <c r="K5970" t="s">
        <v>23214</v>
      </c>
      <c r="L5970" t="s">
        <v>23215</v>
      </c>
      <c r="M5970" t="s">
        <v>23213</v>
      </c>
      <c r="N5970" t="s">
        <v>23215</v>
      </c>
    </row>
    <row r="5971" spans="1:14" x14ac:dyDescent="0.25">
      <c r="A5971" s="3">
        <v>5968</v>
      </c>
      <c r="B5971" t="s">
        <v>4079</v>
      </c>
      <c r="C5971" t="s">
        <v>4080</v>
      </c>
      <c r="D5971" t="s">
        <v>4081</v>
      </c>
      <c r="E5971" t="s">
        <v>12</v>
      </c>
      <c r="F5971" t="s">
        <v>4082</v>
      </c>
      <c r="G5971" s="1">
        <v>44382</v>
      </c>
      <c r="H5971" s="1">
        <v>44391</v>
      </c>
      <c r="I5971" s="1">
        <v>45486</v>
      </c>
      <c r="J5971" s="966" t="s">
        <v>23216</v>
      </c>
      <c r="K5971" t="s">
        <v>23217</v>
      </c>
      <c r="L5971" t="s">
        <v>23218</v>
      </c>
      <c r="M5971" t="s">
        <v>23216</v>
      </c>
      <c r="N5971" t="s">
        <v>23218</v>
      </c>
    </row>
    <row r="5972" spans="1:14" x14ac:dyDescent="0.25">
      <c r="A5972" s="3">
        <v>5969</v>
      </c>
      <c r="B5972" t="s">
        <v>4079</v>
      </c>
      <c r="C5972" t="s">
        <v>4080</v>
      </c>
      <c r="D5972" t="s">
        <v>4081</v>
      </c>
      <c r="E5972" t="s">
        <v>12</v>
      </c>
      <c r="F5972" t="s">
        <v>4082</v>
      </c>
      <c r="G5972" s="1">
        <v>44382</v>
      </c>
      <c r="H5972" s="1">
        <v>44391</v>
      </c>
      <c r="I5972" s="1">
        <v>45486</v>
      </c>
      <c r="J5972" s="966" t="s">
        <v>23219</v>
      </c>
      <c r="K5972" t="s">
        <v>23220</v>
      </c>
      <c r="L5972" t="s">
        <v>23221</v>
      </c>
      <c r="M5972" t="s">
        <v>23219</v>
      </c>
      <c r="N5972" t="s">
        <v>23221</v>
      </c>
    </row>
    <row r="5973" spans="1:14" x14ac:dyDescent="0.25">
      <c r="A5973" s="3">
        <v>5970</v>
      </c>
      <c r="B5973" t="s">
        <v>4079</v>
      </c>
      <c r="C5973" t="s">
        <v>4080</v>
      </c>
      <c r="D5973" t="s">
        <v>4081</v>
      </c>
      <c r="E5973" t="s">
        <v>12</v>
      </c>
      <c r="F5973" t="s">
        <v>4082</v>
      </c>
      <c r="G5973" s="1">
        <v>44382</v>
      </c>
      <c r="H5973" s="1">
        <v>44391</v>
      </c>
      <c r="I5973" s="1">
        <v>45486</v>
      </c>
      <c r="J5973" s="966" t="s">
        <v>23222</v>
      </c>
      <c r="K5973" t="s">
        <v>23223</v>
      </c>
      <c r="L5973" t="s">
        <v>23224</v>
      </c>
      <c r="M5973" t="s">
        <v>23222</v>
      </c>
      <c r="N5973" t="s">
        <v>23224</v>
      </c>
    </row>
    <row r="5974" spans="1:14" x14ac:dyDescent="0.25">
      <c r="A5974" s="3">
        <v>5971</v>
      </c>
      <c r="B5974" t="s">
        <v>4079</v>
      </c>
      <c r="C5974" t="s">
        <v>4080</v>
      </c>
      <c r="D5974" t="s">
        <v>4081</v>
      </c>
      <c r="E5974" t="s">
        <v>12</v>
      </c>
      <c r="F5974" t="s">
        <v>4082</v>
      </c>
      <c r="G5974" s="1">
        <v>44382</v>
      </c>
      <c r="H5974" s="1">
        <v>44391</v>
      </c>
      <c r="I5974" s="1">
        <v>45486</v>
      </c>
      <c r="J5974" s="966" t="s">
        <v>23225</v>
      </c>
      <c r="K5974" t="s">
        <v>23226</v>
      </c>
      <c r="L5974" t="s">
        <v>23227</v>
      </c>
      <c r="M5974" t="s">
        <v>23225</v>
      </c>
      <c r="N5974" t="s">
        <v>23227</v>
      </c>
    </row>
    <row r="5975" spans="1:14" x14ac:dyDescent="0.25">
      <c r="A5975" s="3">
        <v>5972</v>
      </c>
      <c r="B5975" t="s">
        <v>4079</v>
      </c>
      <c r="C5975" t="s">
        <v>4080</v>
      </c>
      <c r="D5975" t="s">
        <v>4081</v>
      </c>
      <c r="E5975" t="s">
        <v>12</v>
      </c>
      <c r="F5975" t="s">
        <v>4082</v>
      </c>
      <c r="G5975" s="1">
        <v>44382</v>
      </c>
      <c r="H5975" s="1">
        <v>44391</v>
      </c>
      <c r="I5975" s="1">
        <v>45486</v>
      </c>
      <c r="J5975" s="966" t="s">
        <v>23228</v>
      </c>
      <c r="K5975" t="s">
        <v>23229</v>
      </c>
      <c r="L5975" t="s">
        <v>23230</v>
      </c>
      <c r="M5975" t="s">
        <v>23228</v>
      </c>
      <c r="N5975" t="s">
        <v>23230</v>
      </c>
    </row>
    <row r="5976" spans="1:14" x14ac:dyDescent="0.25">
      <c r="A5976" s="3">
        <v>5973</v>
      </c>
      <c r="B5976" t="s">
        <v>4037</v>
      </c>
      <c r="C5976" t="s">
        <v>4038</v>
      </c>
      <c r="D5976" t="s">
        <v>4039</v>
      </c>
      <c r="E5976" t="s">
        <v>12</v>
      </c>
      <c r="F5976" t="s">
        <v>4040</v>
      </c>
      <c r="G5976" s="1">
        <v>44372</v>
      </c>
      <c r="H5976" s="1">
        <v>44385</v>
      </c>
      <c r="I5976" s="1">
        <v>45845</v>
      </c>
      <c r="J5976" s="966" t="s">
        <v>22551</v>
      </c>
      <c r="K5976" t="s">
        <v>22552</v>
      </c>
      <c r="L5976" t="s">
        <v>22553</v>
      </c>
      <c r="M5976" t="s">
        <v>22551</v>
      </c>
      <c r="N5976" t="s">
        <v>22553</v>
      </c>
    </row>
    <row r="5977" spans="1:14" x14ac:dyDescent="0.25">
      <c r="A5977" s="3">
        <v>5974</v>
      </c>
      <c r="B5977" t="s">
        <v>4037</v>
      </c>
      <c r="C5977" t="s">
        <v>4038</v>
      </c>
      <c r="D5977" t="s">
        <v>4039</v>
      </c>
      <c r="E5977" t="s">
        <v>12</v>
      </c>
      <c r="F5977" t="s">
        <v>4040</v>
      </c>
      <c r="G5977" s="1">
        <v>44372</v>
      </c>
      <c r="H5977" s="1">
        <v>44385</v>
      </c>
      <c r="I5977" s="1">
        <v>45845</v>
      </c>
      <c r="J5977" s="966" t="s">
        <v>22551</v>
      </c>
      <c r="K5977" t="s">
        <v>22552</v>
      </c>
      <c r="L5977" t="s">
        <v>22553</v>
      </c>
      <c r="M5977" t="s">
        <v>22551</v>
      </c>
      <c r="N5977" t="s">
        <v>22553</v>
      </c>
    </row>
    <row r="5978" spans="1:14" x14ac:dyDescent="0.25">
      <c r="A5978" s="3">
        <v>5975</v>
      </c>
      <c r="B5978" t="s">
        <v>4037</v>
      </c>
      <c r="C5978" t="s">
        <v>4038</v>
      </c>
      <c r="D5978" t="s">
        <v>4039</v>
      </c>
      <c r="E5978" t="s">
        <v>12</v>
      </c>
      <c r="F5978" t="s">
        <v>4040</v>
      </c>
      <c r="G5978" s="1">
        <v>44372</v>
      </c>
      <c r="H5978" s="1">
        <v>44385</v>
      </c>
      <c r="I5978" s="1">
        <v>45845</v>
      </c>
      <c r="J5978" s="966" t="s">
        <v>22570</v>
      </c>
      <c r="K5978" t="s">
        <v>22571</v>
      </c>
      <c r="L5978" t="s">
        <v>22572</v>
      </c>
      <c r="M5978" t="s">
        <v>22570</v>
      </c>
      <c r="N5978" t="s">
        <v>22572</v>
      </c>
    </row>
    <row r="5979" spans="1:14" x14ac:dyDescent="0.25">
      <c r="A5979" s="3">
        <v>5976</v>
      </c>
      <c r="B5979" t="s">
        <v>4037</v>
      </c>
      <c r="C5979" t="s">
        <v>4038</v>
      </c>
      <c r="D5979" t="s">
        <v>4039</v>
      </c>
      <c r="E5979" t="s">
        <v>12</v>
      </c>
      <c r="F5979" t="s">
        <v>4040</v>
      </c>
      <c r="G5979" s="1">
        <v>44372</v>
      </c>
      <c r="H5979" s="1">
        <v>44385</v>
      </c>
      <c r="I5979" s="1">
        <v>45845</v>
      </c>
      <c r="J5979" s="966" t="s">
        <v>22570</v>
      </c>
      <c r="K5979" t="s">
        <v>22571</v>
      </c>
      <c r="L5979" t="s">
        <v>22572</v>
      </c>
      <c r="M5979" t="s">
        <v>22570</v>
      </c>
      <c r="N5979" t="s">
        <v>22572</v>
      </c>
    </row>
    <row r="5980" spans="1:14" x14ac:dyDescent="0.25">
      <c r="A5980" s="3">
        <v>5977</v>
      </c>
      <c r="B5980" t="s">
        <v>4037</v>
      </c>
      <c r="C5980" t="s">
        <v>4038</v>
      </c>
      <c r="D5980" t="s">
        <v>4039</v>
      </c>
      <c r="E5980" t="s">
        <v>12</v>
      </c>
      <c r="F5980" t="s">
        <v>4040</v>
      </c>
      <c r="G5980" s="1">
        <v>44372</v>
      </c>
      <c r="H5980" s="1">
        <v>44385</v>
      </c>
      <c r="I5980" s="1">
        <v>45845</v>
      </c>
      <c r="J5980" s="966" t="s">
        <v>22561</v>
      </c>
      <c r="K5980" t="s">
        <v>22562</v>
      </c>
      <c r="L5980" t="s">
        <v>22563</v>
      </c>
      <c r="M5980" t="s">
        <v>22561</v>
      </c>
      <c r="N5980" t="s">
        <v>22563</v>
      </c>
    </row>
    <row r="5981" spans="1:14" x14ac:dyDescent="0.25">
      <c r="A5981" s="3">
        <v>5978</v>
      </c>
      <c r="B5981" t="s">
        <v>4037</v>
      </c>
      <c r="C5981" t="s">
        <v>4038</v>
      </c>
      <c r="D5981" t="s">
        <v>4039</v>
      </c>
      <c r="E5981" t="s">
        <v>12</v>
      </c>
      <c r="F5981" t="s">
        <v>4040</v>
      </c>
      <c r="G5981" s="1">
        <v>44372</v>
      </c>
      <c r="H5981" s="1">
        <v>44385</v>
      </c>
      <c r="I5981" s="1">
        <v>45845</v>
      </c>
      <c r="J5981" s="966" t="s">
        <v>22561</v>
      </c>
      <c r="K5981" t="s">
        <v>22562</v>
      </c>
      <c r="L5981" t="s">
        <v>22563</v>
      </c>
      <c r="M5981" t="s">
        <v>22561</v>
      </c>
      <c r="N5981" t="s">
        <v>22563</v>
      </c>
    </row>
    <row r="5982" spans="1:14" x14ac:dyDescent="0.25">
      <c r="A5982" s="3">
        <v>5979</v>
      </c>
      <c r="B5982" t="s">
        <v>4037</v>
      </c>
      <c r="C5982" t="s">
        <v>4038</v>
      </c>
      <c r="D5982" t="s">
        <v>4039</v>
      </c>
      <c r="E5982" t="s">
        <v>12</v>
      </c>
      <c r="F5982" t="s">
        <v>4040</v>
      </c>
      <c r="G5982" s="1">
        <v>44372</v>
      </c>
      <c r="H5982" s="1">
        <v>44385</v>
      </c>
      <c r="I5982" s="1">
        <v>45845</v>
      </c>
      <c r="J5982" s="966" t="s">
        <v>22545</v>
      </c>
      <c r="K5982" t="s">
        <v>22546</v>
      </c>
      <c r="L5982" t="s">
        <v>22547</v>
      </c>
      <c r="M5982" t="s">
        <v>22545</v>
      </c>
      <c r="N5982" t="s">
        <v>22547</v>
      </c>
    </row>
    <row r="5983" spans="1:14" x14ac:dyDescent="0.25">
      <c r="A5983" s="3">
        <v>5980</v>
      </c>
      <c r="B5983" t="s">
        <v>4037</v>
      </c>
      <c r="C5983" t="s">
        <v>4038</v>
      </c>
      <c r="D5983" t="s">
        <v>4039</v>
      </c>
      <c r="E5983" t="s">
        <v>12</v>
      </c>
      <c r="F5983" t="s">
        <v>4040</v>
      </c>
      <c r="G5983" s="1">
        <v>44372</v>
      </c>
      <c r="H5983" s="1">
        <v>44385</v>
      </c>
      <c r="I5983" s="1">
        <v>45845</v>
      </c>
      <c r="J5983" s="966" t="s">
        <v>22545</v>
      </c>
      <c r="K5983" t="s">
        <v>22546</v>
      </c>
      <c r="L5983" t="s">
        <v>22547</v>
      </c>
      <c r="M5983" t="s">
        <v>22545</v>
      </c>
      <c r="N5983" t="s">
        <v>22547</v>
      </c>
    </row>
    <row r="5984" spans="1:14" x14ac:dyDescent="0.25">
      <c r="A5984" s="3">
        <v>5981</v>
      </c>
      <c r="B5984" t="s">
        <v>4037</v>
      </c>
      <c r="C5984" t="s">
        <v>4038</v>
      </c>
      <c r="D5984" t="s">
        <v>4039</v>
      </c>
      <c r="E5984" t="s">
        <v>12</v>
      </c>
      <c r="F5984" t="s">
        <v>4040</v>
      </c>
      <c r="G5984" s="1">
        <v>44372</v>
      </c>
      <c r="H5984" s="1">
        <v>44385</v>
      </c>
      <c r="I5984" s="1">
        <v>45845</v>
      </c>
      <c r="J5984" s="966" t="s">
        <v>22573</v>
      </c>
      <c r="K5984" t="s">
        <v>22574</v>
      </c>
      <c r="L5984" t="s">
        <v>22575</v>
      </c>
      <c r="M5984" t="s">
        <v>22573</v>
      </c>
      <c r="N5984" t="s">
        <v>22575</v>
      </c>
    </row>
    <row r="5985" spans="1:14" x14ac:dyDescent="0.25">
      <c r="A5985" s="3">
        <v>5982</v>
      </c>
      <c r="B5985" t="s">
        <v>4037</v>
      </c>
      <c r="C5985" t="s">
        <v>4038</v>
      </c>
      <c r="D5985" t="s">
        <v>4039</v>
      </c>
      <c r="E5985" t="s">
        <v>12</v>
      </c>
      <c r="F5985" t="s">
        <v>4040</v>
      </c>
      <c r="G5985" s="1">
        <v>44372</v>
      </c>
      <c r="H5985" s="1">
        <v>44385</v>
      </c>
      <c r="I5985" s="1">
        <v>45845</v>
      </c>
      <c r="J5985" s="966" t="s">
        <v>22573</v>
      </c>
      <c r="K5985" t="s">
        <v>22574</v>
      </c>
      <c r="L5985" t="s">
        <v>22575</v>
      </c>
      <c r="M5985" t="s">
        <v>22573</v>
      </c>
      <c r="N5985" t="s">
        <v>22575</v>
      </c>
    </row>
    <row r="5986" spans="1:14" x14ac:dyDescent="0.25">
      <c r="A5986" s="3">
        <v>5983</v>
      </c>
      <c r="B5986" t="s">
        <v>4037</v>
      </c>
      <c r="C5986" t="s">
        <v>4038</v>
      </c>
      <c r="D5986" t="s">
        <v>4039</v>
      </c>
      <c r="E5986" t="s">
        <v>12</v>
      </c>
      <c r="F5986" t="s">
        <v>4040</v>
      </c>
      <c r="G5986" s="1">
        <v>44372</v>
      </c>
      <c r="H5986" s="1">
        <v>44385</v>
      </c>
      <c r="I5986" s="1">
        <v>45845</v>
      </c>
      <c r="J5986" s="966" t="s">
        <v>22560</v>
      </c>
      <c r="K5986" t="s">
        <v>22558</v>
      </c>
      <c r="L5986" t="s">
        <v>22559</v>
      </c>
      <c r="M5986" t="s">
        <v>22557</v>
      </c>
      <c r="N5986" t="s">
        <v>22559</v>
      </c>
    </row>
    <row r="5987" spans="1:14" x14ac:dyDescent="0.25">
      <c r="A5987" s="3">
        <v>5984</v>
      </c>
      <c r="B5987" t="s">
        <v>4037</v>
      </c>
      <c r="C5987" t="s">
        <v>4038</v>
      </c>
      <c r="D5987" t="s">
        <v>4039</v>
      </c>
      <c r="E5987" t="s">
        <v>12</v>
      </c>
      <c r="F5987" t="s">
        <v>4040</v>
      </c>
      <c r="G5987" s="1">
        <v>44372</v>
      </c>
      <c r="H5987" s="1">
        <v>44385</v>
      </c>
      <c r="I5987" s="1">
        <v>45845</v>
      </c>
      <c r="J5987" s="966" t="s">
        <v>22560</v>
      </c>
      <c r="K5987" t="s">
        <v>22558</v>
      </c>
      <c r="L5987" t="s">
        <v>22559</v>
      </c>
      <c r="M5987" t="s">
        <v>22560</v>
      </c>
      <c r="N5987" t="s">
        <v>22559</v>
      </c>
    </row>
    <row r="5988" spans="1:14" x14ac:dyDescent="0.25">
      <c r="A5988" s="3">
        <v>5985</v>
      </c>
      <c r="B5988" t="s">
        <v>4037</v>
      </c>
      <c r="C5988" t="s">
        <v>4038</v>
      </c>
      <c r="D5988" t="s">
        <v>4039</v>
      </c>
      <c r="E5988" t="s">
        <v>12</v>
      </c>
      <c r="F5988" t="s">
        <v>4040</v>
      </c>
      <c r="G5988" s="1">
        <v>44372</v>
      </c>
      <c r="H5988" s="1">
        <v>44385</v>
      </c>
      <c r="I5988" s="1">
        <v>45845</v>
      </c>
      <c r="J5988" s="966" t="s">
        <v>22548</v>
      </c>
      <c r="K5988" t="s">
        <v>22549</v>
      </c>
      <c r="L5988" t="s">
        <v>22550</v>
      </c>
      <c r="M5988" t="s">
        <v>22548</v>
      </c>
      <c r="N5988" t="s">
        <v>22550</v>
      </c>
    </row>
    <row r="5989" spans="1:14" x14ac:dyDescent="0.25">
      <c r="A5989" s="3">
        <v>5986</v>
      </c>
      <c r="B5989" t="s">
        <v>4037</v>
      </c>
      <c r="C5989" t="s">
        <v>4038</v>
      </c>
      <c r="D5989" t="s">
        <v>4039</v>
      </c>
      <c r="E5989" t="s">
        <v>12</v>
      </c>
      <c r="F5989" t="s">
        <v>4040</v>
      </c>
      <c r="G5989" s="1">
        <v>44372</v>
      </c>
      <c r="H5989" s="1">
        <v>44385</v>
      </c>
      <c r="I5989" s="1">
        <v>45845</v>
      </c>
      <c r="J5989" s="966" t="s">
        <v>22548</v>
      </c>
      <c r="K5989" t="s">
        <v>22549</v>
      </c>
      <c r="L5989" t="s">
        <v>22550</v>
      </c>
      <c r="M5989" t="s">
        <v>22548</v>
      </c>
      <c r="N5989" t="s">
        <v>22550</v>
      </c>
    </row>
    <row r="5990" spans="1:14" x14ac:dyDescent="0.25">
      <c r="A5990" s="3">
        <v>5987</v>
      </c>
      <c r="B5990" t="s">
        <v>4037</v>
      </c>
      <c r="C5990" t="s">
        <v>4038</v>
      </c>
      <c r="D5990" t="s">
        <v>4039</v>
      </c>
      <c r="E5990" t="s">
        <v>12</v>
      </c>
      <c r="F5990" t="s">
        <v>4040</v>
      </c>
      <c r="G5990" s="1">
        <v>44372</v>
      </c>
      <c r="H5990" s="1">
        <v>44385</v>
      </c>
      <c r="I5990" s="1">
        <v>45845</v>
      </c>
      <c r="J5990" s="966" t="s">
        <v>22554</v>
      </c>
      <c r="K5990" t="s">
        <v>22555</v>
      </c>
      <c r="L5990" t="s">
        <v>22556</v>
      </c>
      <c r="M5990" t="s">
        <v>22554</v>
      </c>
      <c r="N5990" t="s">
        <v>22556</v>
      </c>
    </row>
    <row r="5991" spans="1:14" x14ac:dyDescent="0.25">
      <c r="A5991" s="3">
        <v>5988</v>
      </c>
      <c r="B5991" t="s">
        <v>4037</v>
      </c>
      <c r="C5991" t="s">
        <v>4038</v>
      </c>
      <c r="D5991" t="s">
        <v>4039</v>
      </c>
      <c r="E5991" t="s">
        <v>12</v>
      </c>
      <c r="F5991" t="s">
        <v>4040</v>
      </c>
      <c r="G5991" s="1">
        <v>44372</v>
      </c>
      <c r="H5991" s="1">
        <v>44385</v>
      </c>
      <c r="I5991" s="1">
        <v>45845</v>
      </c>
      <c r="J5991" s="966" t="s">
        <v>22554</v>
      </c>
      <c r="K5991" t="s">
        <v>22555</v>
      </c>
      <c r="L5991" t="s">
        <v>22556</v>
      </c>
      <c r="M5991" t="s">
        <v>22554</v>
      </c>
      <c r="N5991" t="s">
        <v>22556</v>
      </c>
    </row>
    <row r="5992" spans="1:14" x14ac:dyDescent="0.25">
      <c r="A5992" s="3">
        <v>5989</v>
      </c>
      <c r="B5992" t="s">
        <v>4037</v>
      </c>
      <c r="C5992" t="s">
        <v>4038</v>
      </c>
      <c r="D5992" t="s">
        <v>4039</v>
      </c>
      <c r="E5992" t="s">
        <v>12</v>
      </c>
      <c r="F5992" t="s">
        <v>4040</v>
      </c>
      <c r="G5992" s="1">
        <v>44372</v>
      </c>
      <c r="H5992" s="1">
        <v>44385</v>
      </c>
      <c r="I5992" s="1">
        <v>45845</v>
      </c>
      <c r="J5992" s="966" t="s">
        <v>22567</v>
      </c>
      <c r="K5992" t="s">
        <v>22568</v>
      </c>
      <c r="L5992" t="s">
        <v>22569</v>
      </c>
      <c r="M5992" t="s">
        <v>22567</v>
      </c>
      <c r="N5992" t="s">
        <v>22569</v>
      </c>
    </row>
    <row r="5993" spans="1:14" x14ac:dyDescent="0.25">
      <c r="A5993" s="3">
        <v>5990</v>
      </c>
      <c r="B5993" t="s">
        <v>4037</v>
      </c>
      <c r="C5993" t="s">
        <v>4038</v>
      </c>
      <c r="D5993" t="s">
        <v>4039</v>
      </c>
      <c r="E5993" t="s">
        <v>12</v>
      </c>
      <c r="F5993" t="s">
        <v>4040</v>
      </c>
      <c r="G5993" s="1">
        <v>44372</v>
      </c>
      <c r="H5993" s="1">
        <v>44385</v>
      </c>
      <c r="I5993" s="1">
        <v>45845</v>
      </c>
      <c r="J5993" s="966" t="s">
        <v>22567</v>
      </c>
      <c r="K5993" t="s">
        <v>22568</v>
      </c>
      <c r="L5993" t="s">
        <v>22569</v>
      </c>
      <c r="M5993" t="s">
        <v>22567</v>
      </c>
      <c r="N5993" t="s">
        <v>22569</v>
      </c>
    </row>
    <row r="5994" spans="1:14" x14ac:dyDescent="0.25">
      <c r="A5994" s="3">
        <v>5991</v>
      </c>
      <c r="B5994" t="s">
        <v>4037</v>
      </c>
      <c r="C5994" t="s">
        <v>4038</v>
      </c>
      <c r="D5994" t="s">
        <v>4039</v>
      </c>
      <c r="E5994" t="s">
        <v>12</v>
      </c>
      <c r="F5994" t="s">
        <v>4040</v>
      </c>
      <c r="G5994" s="1">
        <v>44372</v>
      </c>
      <c r="H5994" s="1">
        <v>44385</v>
      </c>
      <c r="I5994" s="1">
        <v>45845</v>
      </c>
      <c r="J5994" s="966" t="s">
        <v>22564</v>
      </c>
      <c r="K5994" t="s">
        <v>22565</v>
      </c>
      <c r="L5994" t="s">
        <v>22566</v>
      </c>
      <c r="M5994" t="s">
        <v>22564</v>
      </c>
      <c r="N5994" t="s">
        <v>22566</v>
      </c>
    </row>
    <row r="5995" spans="1:14" x14ac:dyDescent="0.25">
      <c r="A5995" s="3">
        <v>5992</v>
      </c>
      <c r="B5995" t="s">
        <v>4037</v>
      </c>
      <c r="C5995" t="s">
        <v>4038</v>
      </c>
      <c r="D5995" t="s">
        <v>4039</v>
      </c>
      <c r="E5995" t="s">
        <v>12</v>
      </c>
      <c r="F5995" t="s">
        <v>4040</v>
      </c>
      <c r="G5995" s="1">
        <v>44372</v>
      </c>
      <c r="H5995" s="1">
        <v>44385</v>
      </c>
      <c r="I5995" s="1">
        <v>45845</v>
      </c>
      <c r="J5995" s="966" t="s">
        <v>22564</v>
      </c>
      <c r="K5995" t="s">
        <v>22565</v>
      </c>
      <c r="L5995" t="s">
        <v>22566</v>
      </c>
      <c r="M5995" t="s">
        <v>22564</v>
      </c>
      <c r="N5995" t="s">
        <v>22566</v>
      </c>
    </row>
    <row r="5996" spans="1:14" x14ac:dyDescent="0.25">
      <c r="A5996" s="3">
        <v>5993</v>
      </c>
      <c r="B5996" t="s">
        <v>3665</v>
      </c>
      <c r="C5996" t="s">
        <v>3666</v>
      </c>
      <c r="D5996" t="s">
        <v>3667</v>
      </c>
      <c r="E5996" t="s">
        <v>12</v>
      </c>
      <c r="F5996" t="s">
        <v>3668</v>
      </c>
      <c r="G5996" s="1">
        <v>44343</v>
      </c>
      <c r="H5996" s="1">
        <v>44363</v>
      </c>
      <c r="I5996" s="1">
        <v>45458</v>
      </c>
      <c r="J5996" s="966" t="s">
        <v>9430</v>
      </c>
      <c r="K5996" t="s">
        <v>9432</v>
      </c>
      <c r="L5996" t="s">
        <v>9431</v>
      </c>
      <c r="M5996" t="s">
        <v>9430</v>
      </c>
      <c r="N5996" t="s">
        <v>9431</v>
      </c>
    </row>
    <row r="5997" spans="1:14" x14ac:dyDescent="0.25">
      <c r="A5997" s="3">
        <v>5994</v>
      </c>
      <c r="B5997" t="s">
        <v>3868</v>
      </c>
      <c r="C5997" t="s">
        <v>3869</v>
      </c>
      <c r="D5997" t="s">
        <v>3870</v>
      </c>
      <c r="E5997" t="s">
        <v>12</v>
      </c>
      <c r="F5997" t="s">
        <v>3871</v>
      </c>
      <c r="G5997" s="1">
        <v>44356</v>
      </c>
      <c r="H5997" s="1">
        <v>44362</v>
      </c>
      <c r="I5997" s="1">
        <v>45822</v>
      </c>
      <c r="J5997" s="966" t="s">
        <v>8799</v>
      </c>
      <c r="K5997" t="s">
        <v>8801</v>
      </c>
      <c r="L5997" t="s">
        <v>8800</v>
      </c>
      <c r="M5997" t="s">
        <v>8799</v>
      </c>
      <c r="N5997" t="s">
        <v>8800</v>
      </c>
    </row>
    <row r="5998" spans="1:14" x14ac:dyDescent="0.25">
      <c r="A5998" s="3">
        <v>5995</v>
      </c>
      <c r="B5998" t="s">
        <v>3868</v>
      </c>
      <c r="C5998" t="s">
        <v>3869</v>
      </c>
      <c r="D5998" t="s">
        <v>3870</v>
      </c>
      <c r="E5998" t="s">
        <v>12</v>
      </c>
      <c r="F5998" t="s">
        <v>3871</v>
      </c>
      <c r="G5998" s="1">
        <v>44356</v>
      </c>
      <c r="H5998" s="1">
        <v>44362</v>
      </c>
      <c r="I5998" s="1">
        <v>45822</v>
      </c>
      <c r="J5998" s="966" t="s">
        <v>8802</v>
      </c>
      <c r="K5998" t="s">
        <v>8804</v>
      </c>
      <c r="L5998" t="s">
        <v>8803</v>
      </c>
      <c r="M5998" t="s">
        <v>8802</v>
      </c>
      <c r="N5998" t="s">
        <v>8803</v>
      </c>
    </row>
    <row r="5999" spans="1:14" x14ac:dyDescent="0.25">
      <c r="A5999" s="3">
        <v>5996</v>
      </c>
      <c r="B5999" t="s">
        <v>3860</v>
      </c>
      <c r="C5999" t="s">
        <v>3861</v>
      </c>
      <c r="D5999" t="s">
        <v>3862</v>
      </c>
      <c r="E5999" t="s">
        <v>12</v>
      </c>
      <c r="F5999" t="s">
        <v>3863</v>
      </c>
      <c r="G5999" s="1">
        <v>44354</v>
      </c>
      <c r="H5999" s="1">
        <v>44362</v>
      </c>
      <c r="I5999" s="1">
        <v>45822</v>
      </c>
      <c r="J5999" s="966" t="s">
        <v>8787</v>
      </c>
      <c r="K5999" t="s">
        <v>8789</v>
      </c>
      <c r="L5999" t="s">
        <v>8788</v>
      </c>
      <c r="M5999" t="s">
        <v>8787</v>
      </c>
      <c r="N5999" t="s">
        <v>8788</v>
      </c>
    </row>
    <row r="6000" spans="1:14" x14ac:dyDescent="0.25">
      <c r="A6000" s="3">
        <v>5997</v>
      </c>
      <c r="B6000" t="s">
        <v>3860</v>
      </c>
      <c r="C6000" t="s">
        <v>3861</v>
      </c>
      <c r="D6000" t="s">
        <v>3862</v>
      </c>
      <c r="E6000" t="s">
        <v>12</v>
      </c>
      <c r="F6000" t="s">
        <v>3863</v>
      </c>
      <c r="G6000" s="1">
        <v>44354</v>
      </c>
      <c r="H6000" s="1">
        <v>44362</v>
      </c>
      <c r="I6000" s="1">
        <v>45822</v>
      </c>
      <c r="J6000" s="966" t="s">
        <v>8790</v>
      </c>
      <c r="K6000" t="s">
        <v>8792</v>
      </c>
      <c r="L6000" t="s">
        <v>8791</v>
      </c>
      <c r="M6000" t="s">
        <v>8790</v>
      </c>
      <c r="N6000" t="s">
        <v>8791</v>
      </c>
    </row>
    <row r="6001" spans="1:14" x14ac:dyDescent="0.25">
      <c r="A6001" s="3">
        <v>5998</v>
      </c>
      <c r="B6001" t="s">
        <v>3860</v>
      </c>
      <c r="C6001" t="s">
        <v>3861</v>
      </c>
      <c r="D6001" t="s">
        <v>3862</v>
      </c>
      <c r="E6001" t="s">
        <v>12</v>
      </c>
      <c r="F6001" t="s">
        <v>3863</v>
      </c>
      <c r="G6001" s="1">
        <v>44354</v>
      </c>
      <c r="H6001" s="1">
        <v>44362</v>
      </c>
      <c r="I6001" s="1">
        <v>45822</v>
      </c>
      <c r="J6001" s="966" t="s">
        <v>8793</v>
      </c>
      <c r="K6001" t="s">
        <v>8795</v>
      </c>
      <c r="L6001" t="s">
        <v>8794</v>
      </c>
      <c r="M6001" t="s">
        <v>8793</v>
      </c>
      <c r="N6001" t="s">
        <v>8794</v>
      </c>
    </row>
    <row r="6002" spans="1:14" x14ac:dyDescent="0.25">
      <c r="A6002" s="3">
        <v>5999</v>
      </c>
      <c r="B6002" t="s">
        <v>4033</v>
      </c>
      <c r="C6002" t="s">
        <v>4034</v>
      </c>
      <c r="D6002" t="s">
        <v>4035</v>
      </c>
      <c r="E6002" t="s">
        <v>12</v>
      </c>
      <c r="F6002" t="s">
        <v>4036</v>
      </c>
      <c r="G6002" s="1">
        <v>44372</v>
      </c>
      <c r="H6002" s="1">
        <v>44378</v>
      </c>
      <c r="I6002" s="1">
        <v>45838</v>
      </c>
      <c r="J6002" s="966" t="s">
        <v>22349</v>
      </c>
      <c r="K6002" t="s">
        <v>22350</v>
      </c>
      <c r="L6002" t="s">
        <v>22351</v>
      </c>
      <c r="M6002" t="s">
        <v>22349</v>
      </c>
      <c r="N6002" t="s">
        <v>22351</v>
      </c>
    </row>
    <row r="6003" spans="1:14" x14ac:dyDescent="0.25">
      <c r="A6003" s="3">
        <v>6000</v>
      </c>
      <c r="B6003" t="s">
        <v>4033</v>
      </c>
      <c r="C6003" t="s">
        <v>4034</v>
      </c>
      <c r="D6003" t="s">
        <v>4035</v>
      </c>
      <c r="E6003" t="s">
        <v>12</v>
      </c>
      <c r="F6003" t="s">
        <v>4036</v>
      </c>
      <c r="G6003" s="1">
        <v>44372</v>
      </c>
      <c r="H6003" s="1">
        <v>44378</v>
      </c>
      <c r="I6003" s="1">
        <v>45838</v>
      </c>
      <c r="J6003" s="966" t="s">
        <v>22349</v>
      </c>
      <c r="K6003" t="s">
        <v>22350</v>
      </c>
      <c r="L6003" t="s">
        <v>22351</v>
      </c>
      <c r="M6003" t="s">
        <v>22349</v>
      </c>
      <c r="N6003" t="s">
        <v>22351</v>
      </c>
    </row>
    <row r="6004" spans="1:14" x14ac:dyDescent="0.25">
      <c r="A6004" s="3">
        <v>6001</v>
      </c>
      <c r="B6004" t="s">
        <v>4033</v>
      </c>
      <c r="C6004" t="s">
        <v>4034</v>
      </c>
      <c r="D6004" t="s">
        <v>4035</v>
      </c>
      <c r="E6004" t="s">
        <v>12</v>
      </c>
      <c r="F6004" t="s">
        <v>4036</v>
      </c>
      <c r="G6004" s="1">
        <v>44372</v>
      </c>
      <c r="H6004" s="1">
        <v>44378</v>
      </c>
      <c r="I6004" s="1">
        <v>45838</v>
      </c>
      <c r="J6004" s="966" t="s">
        <v>22370</v>
      </c>
      <c r="K6004" t="s">
        <v>22368</v>
      </c>
      <c r="L6004" t="s">
        <v>22369</v>
      </c>
      <c r="M6004" t="s">
        <v>22370</v>
      </c>
      <c r="N6004" t="s">
        <v>22369</v>
      </c>
    </row>
    <row r="6005" spans="1:14" x14ac:dyDescent="0.25">
      <c r="A6005" s="3">
        <v>6002</v>
      </c>
      <c r="B6005" t="s">
        <v>4033</v>
      </c>
      <c r="C6005" t="s">
        <v>4034</v>
      </c>
      <c r="D6005" t="s">
        <v>4035</v>
      </c>
      <c r="E6005" t="s">
        <v>12</v>
      </c>
      <c r="F6005" t="s">
        <v>4036</v>
      </c>
      <c r="G6005" s="1">
        <v>44372</v>
      </c>
      <c r="H6005" s="1">
        <v>44378</v>
      </c>
      <c r="I6005" s="1">
        <v>45838</v>
      </c>
      <c r="J6005" s="966" t="s">
        <v>22370</v>
      </c>
      <c r="K6005" t="s">
        <v>22368</v>
      </c>
      <c r="L6005" t="s">
        <v>22369</v>
      </c>
      <c r="M6005" t="s">
        <v>22367</v>
      </c>
      <c r="N6005" t="s">
        <v>22369</v>
      </c>
    </row>
    <row r="6006" spans="1:14" x14ac:dyDescent="0.25">
      <c r="A6006" s="3">
        <v>6003</v>
      </c>
      <c r="B6006" t="s">
        <v>4033</v>
      </c>
      <c r="C6006" t="s">
        <v>4034</v>
      </c>
      <c r="D6006" t="s">
        <v>4035</v>
      </c>
      <c r="E6006" t="s">
        <v>12</v>
      </c>
      <c r="F6006" t="s">
        <v>4036</v>
      </c>
      <c r="G6006" s="1">
        <v>44372</v>
      </c>
      <c r="H6006" s="1">
        <v>44378</v>
      </c>
      <c r="I6006" s="1">
        <v>45838</v>
      </c>
      <c r="J6006" s="966" t="s">
        <v>22371</v>
      </c>
      <c r="K6006" t="s">
        <v>22372</v>
      </c>
      <c r="L6006" t="s">
        <v>22373</v>
      </c>
      <c r="M6006" t="s">
        <v>22371</v>
      </c>
      <c r="N6006" t="s">
        <v>22373</v>
      </c>
    </row>
    <row r="6007" spans="1:14" x14ac:dyDescent="0.25">
      <c r="A6007" s="3">
        <v>6004</v>
      </c>
      <c r="B6007" t="s">
        <v>4033</v>
      </c>
      <c r="C6007" t="s">
        <v>4034</v>
      </c>
      <c r="D6007" t="s">
        <v>4035</v>
      </c>
      <c r="E6007" t="s">
        <v>12</v>
      </c>
      <c r="F6007" t="s">
        <v>4036</v>
      </c>
      <c r="G6007" s="1">
        <v>44372</v>
      </c>
      <c r="H6007" s="1">
        <v>44378</v>
      </c>
      <c r="I6007" s="1">
        <v>45838</v>
      </c>
      <c r="J6007" s="966" t="s">
        <v>22371</v>
      </c>
      <c r="K6007" t="s">
        <v>22372</v>
      </c>
      <c r="L6007" t="s">
        <v>22373</v>
      </c>
      <c r="M6007" t="s">
        <v>22371</v>
      </c>
      <c r="N6007" t="s">
        <v>22373</v>
      </c>
    </row>
    <row r="6008" spans="1:14" x14ac:dyDescent="0.25">
      <c r="A6008" s="3">
        <v>6005</v>
      </c>
      <c r="B6008" t="s">
        <v>4033</v>
      </c>
      <c r="C6008" t="s">
        <v>4034</v>
      </c>
      <c r="D6008" t="s">
        <v>4035</v>
      </c>
      <c r="E6008" t="s">
        <v>12</v>
      </c>
      <c r="F6008" t="s">
        <v>4036</v>
      </c>
      <c r="G6008" s="1">
        <v>44372</v>
      </c>
      <c r="H6008" s="1">
        <v>44378</v>
      </c>
      <c r="I6008" s="1">
        <v>45838</v>
      </c>
      <c r="J6008" s="966" t="s">
        <v>22386</v>
      </c>
      <c r="K6008" t="s">
        <v>22387</v>
      </c>
      <c r="L6008" t="s">
        <v>22388</v>
      </c>
      <c r="M6008" t="s">
        <v>22386</v>
      </c>
      <c r="N6008" t="s">
        <v>22388</v>
      </c>
    </row>
    <row r="6009" spans="1:14" x14ac:dyDescent="0.25">
      <c r="A6009" s="3">
        <v>6006</v>
      </c>
      <c r="B6009" t="s">
        <v>4033</v>
      </c>
      <c r="C6009" t="s">
        <v>4034</v>
      </c>
      <c r="D6009" t="s">
        <v>4035</v>
      </c>
      <c r="E6009" t="s">
        <v>12</v>
      </c>
      <c r="F6009" t="s">
        <v>4036</v>
      </c>
      <c r="G6009" s="1">
        <v>44372</v>
      </c>
      <c r="H6009" s="1">
        <v>44378</v>
      </c>
      <c r="I6009" s="1">
        <v>45838</v>
      </c>
      <c r="J6009" s="966" t="s">
        <v>22386</v>
      </c>
      <c r="K6009" t="s">
        <v>22387</v>
      </c>
      <c r="L6009" t="s">
        <v>22388</v>
      </c>
      <c r="M6009" t="s">
        <v>22386</v>
      </c>
      <c r="N6009" t="s">
        <v>22388</v>
      </c>
    </row>
    <row r="6010" spans="1:14" x14ac:dyDescent="0.25">
      <c r="A6010" s="3">
        <v>6007</v>
      </c>
      <c r="B6010" t="s">
        <v>4033</v>
      </c>
      <c r="C6010" t="s">
        <v>4034</v>
      </c>
      <c r="D6010" t="s">
        <v>4035</v>
      </c>
      <c r="E6010" t="s">
        <v>12</v>
      </c>
      <c r="F6010" t="s">
        <v>4036</v>
      </c>
      <c r="G6010" s="1">
        <v>44372</v>
      </c>
      <c r="H6010" s="1">
        <v>44378</v>
      </c>
      <c r="I6010" s="1">
        <v>45838</v>
      </c>
      <c r="J6010" s="966" t="s">
        <v>22364</v>
      </c>
      <c r="K6010" t="s">
        <v>22365</v>
      </c>
      <c r="L6010" t="s">
        <v>22366</v>
      </c>
      <c r="M6010" t="s">
        <v>22364</v>
      </c>
      <c r="N6010" t="s">
        <v>22366</v>
      </c>
    </row>
    <row r="6011" spans="1:14" x14ac:dyDescent="0.25">
      <c r="A6011" s="3">
        <v>6008</v>
      </c>
      <c r="B6011" t="s">
        <v>4033</v>
      </c>
      <c r="C6011" t="s">
        <v>4034</v>
      </c>
      <c r="D6011" t="s">
        <v>4035</v>
      </c>
      <c r="E6011" t="s">
        <v>12</v>
      </c>
      <c r="F6011" t="s">
        <v>4036</v>
      </c>
      <c r="G6011" s="1">
        <v>44372</v>
      </c>
      <c r="H6011" s="1">
        <v>44378</v>
      </c>
      <c r="I6011" s="1">
        <v>45838</v>
      </c>
      <c r="J6011" s="966" t="s">
        <v>22364</v>
      </c>
      <c r="K6011" t="s">
        <v>22365</v>
      </c>
      <c r="L6011" t="s">
        <v>22366</v>
      </c>
      <c r="M6011" t="s">
        <v>22364</v>
      </c>
      <c r="N6011" t="s">
        <v>22366</v>
      </c>
    </row>
    <row r="6012" spans="1:14" x14ac:dyDescent="0.25">
      <c r="A6012" s="3">
        <v>6009</v>
      </c>
      <c r="B6012" t="s">
        <v>4033</v>
      </c>
      <c r="C6012" t="s">
        <v>4034</v>
      </c>
      <c r="D6012" t="s">
        <v>4035</v>
      </c>
      <c r="E6012" t="s">
        <v>12</v>
      </c>
      <c r="F6012" t="s">
        <v>4036</v>
      </c>
      <c r="G6012" s="1">
        <v>44372</v>
      </c>
      <c r="H6012" s="1">
        <v>44378</v>
      </c>
      <c r="I6012" s="1">
        <v>45838</v>
      </c>
      <c r="J6012" s="966" t="s">
        <v>22377</v>
      </c>
      <c r="K6012" t="s">
        <v>22378</v>
      </c>
      <c r="L6012" t="s">
        <v>22379</v>
      </c>
      <c r="M6012" t="s">
        <v>22377</v>
      </c>
      <c r="N6012" t="s">
        <v>22379</v>
      </c>
    </row>
    <row r="6013" spans="1:14" x14ac:dyDescent="0.25">
      <c r="A6013" s="3">
        <v>6010</v>
      </c>
      <c r="B6013" t="s">
        <v>4033</v>
      </c>
      <c r="C6013" t="s">
        <v>4034</v>
      </c>
      <c r="D6013" t="s">
        <v>4035</v>
      </c>
      <c r="E6013" t="s">
        <v>12</v>
      </c>
      <c r="F6013" t="s">
        <v>4036</v>
      </c>
      <c r="G6013" s="1">
        <v>44372</v>
      </c>
      <c r="H6013" s="1">
        <v>44378</v>
      </c>
      <c r="I6013" s="1">
        <v>45838</v>
      </c>
      <c r="J6013" s="966" t="s">
        <v>22377</v>
      </c>
      <c r="K6013" t="s">
        <v>22378</v>
      </c>
      <c r="L6013" t="s">
        <v>22379</v>
      </c>
      <c r="M6013" t="s">
        <v>22377</v>
      </c>
      <c r="N6013" t="s">
        <v>22379</v>
      </c>
    </row>
    <row r="6014" spans="1:14" x14ac:dyDescent="0.25">
      <c r="A6014" s="3">
        <v>6011</v>
      </c>
      <c r="B6014" t="s">
        <v>4033</v>
      </c>
      <c r="C6014" t="s">
        <v>4034</v>
      </c>
      <c r="D6014" t="s">
        <v>4035</v>
      </c>
      <c r="E6014" t="s">
        <v>12</v>
      </c>
      <c r="F6014" t="s">
        <v>4036</v>
      </c>
      <c r="G6014" s="1">
        <v>44372</v>
      </c>
      <c r="H6014" s="1">
        <v>44378</v>
      </c>
      <c r="I6014" s="1">
        <v>45838</v>
      </c>
      <c r="J6014" s="966" t="s">
        <v>22352</v>
      </c>
      <c r="K6014" t="s">
        <v>22353</v>
      </c>
      <c r="L6014" t="s">
        <v>22354</v>
      </c>
      <c r="M6014" t="s">
        <v>22352</v>
      </c>
      <c r="N6014" t="s">
        <v>22354</v>
      </c>
    </row>
    <row r="6015" spans="1:14" x14ac:dyDescent="0.25">
      <c r="A6015" s="3">
        <v>6012</v>
      </c>
      <c r="B6015" t="s">
        <v>4033</v>
      </c>
      <c r="C6015" t="s">
        <v>4034</v>
      </c>
      <c r="D6015" t="s">
        <v>4035</v>
      </c>
      <c r="E6015" t="s">
        <v>12</v>
      </c>
      <c r="F6015" t="s">
        <v>4036</v>
      </c>
      <c r="G6015" s="1">
        <v>44372</v>
      </c>
      <c r="H6015" s="1">
        <v>44378</v>
      </c>
      <c r="I6015" s="1">
        <v>45838</v>
      </c>
      <c r="J6015" s="966" t="s">
        <v>22352</v>
      </c>
      <c r="K6015" t="s">
        <v>22353</v>
      </c>
      <c r="L6015" t="s">
        <v>22354</v>
      </c>
      <c r="M6015" t="s">
        <v>22352</v>
      </c>
      <c r="N6015" t="s">
        <v>22354</v>
      </c>
    </row>
    <row r="6016" spans="1:14" x14ac:dyDescent="0.25">
      <c r="A6016" s="3">
        <v>6013</v>
      </c>
      <c r="B6016" t="s">
        <v>4033</v>
      </c>
      <c r="C6016" t="s">
        <v>4034</v>
      </c>
      <c r="D6016" t="s">
        <v>4035</v>
      </c>
      <c r="E6016" t="s">
        <v>12</v>
      </c>
      <c r="F6016" t="s">
        <v>4036</v>
      </c>
      <c r="G6016" s="1">
        <v>44372</v>
      </c>
      <c r="H6016" s="1">
        <v>44378</v>
      </c>
      <c r="I6016" s="1">
        <v>45838</v>
      </c>
      <c r="J6016" s="966" t="s">
        <v>22343</v>
      </c>
      <c r="K6016" t="s">
        <v>22344</v>
      </c>
      <c r="L6016" t="s">
        <v>22345</v>
      </c>
      <c r="M6016" t="s">
        <v>22343</v>
      </c>
      <c r="N6016" t="s">
        <v>22345</v>
      </c>
    </row>
    <row r="6017" spans="1:14" x14ac:dyDescent="0.25">
      <c r="A6017" s="3">
        <v>6014</v>
      </c>
      <c r="B6017" t="s">
        <v>4033</v>
      </c>
      <c r="C6017" t="s">
        <v>4034</v>
      </c>
      <c r="D6017" t="s">
        <v>4035</v>
      </c>
      <c r="E6017" t="s">
        <v>12</v>
      </c>
      <c r="F6017" t="s">
        <v>4036</v>
      </c>
      <c r="G6017" s="1">
        <v>44372</v>
      </c>
      <c r="H6017" s="1">
        <v>44378</v>
      </c>
      <c r="I6017" s="1">
        <v>45838</v>
      </c>
      <c r="J6017" s="966" t="s">
        <v>22343</v>
      </c>
      <c r="K6017" t="s">
        <v>22344</v>
      </c>
      <c r="L6017" t="s">
        <v>22345</v>
      </c>
      <c r="M6017" t="s">
        <v>22343</v>
      </c>
      <c r="N6017" t="s">
        <v>22345</v>
      </c>
    </row>
    <row r="6018" spans="1:14" x14ac:dyDescent="0.25">
      <c r="A6018" s="3">
        <v>6015</v>
      </c>
      <c r="B6018" t="s">
        <v>4033</v>
      </c>
      <c r="C6018" t="s">
        <v>4034</v>
      </c>
      <c r="D6018" t="s">
        <v>4035</v>
      </c>
      <c r="E6018" t="s">
        <v>12</v>
      </c>
      <c r="F6018" t="s">
        <v>4036</v>
      </c>
      <c r="G6018" s="1">
        <v>44372</v>
      </c>
      <c r="H6018" s="1">
        <v>44378</v>
      </c>
      <c r="I6018" s="1">
        <v>45838</v>
      </c>
      <c r="J6018" s="966" t="s">
        <v>22380</v>
      </c>
      <c r="K6018" t="s">
        <v>22381</v>
      </c>
      <c r="L6018" t="s">
        <v>22382</v>
      </c>
      <c r="M6018" t="s">
        <v>22380</v>
      </c>
      <c r="N6018" t="s">
        <v>22382</v>
      </c>
    </row>
    <row r="6019" spans="1:14" x14ac:dyDescent="0.25">
      <c r="A6019" s="3">
        <v>6016</v>
      </c>
      <c r="B6019" t="s">
        <v>4033</v>
      </c>
      <c r="C6019" t="s">
        <v>4034</v>
      </c>
      <c r="D6019" t="s">
        <v>4035</v>
      </c>
      <c r="E6019" t="s">
        <v>12</v>
      </c>
      <c r="F6019" t="s">
        <v>4036</v>
      </c>
      <c r="G6019" s="1">
        <v>44372</v>
      </c>
      <c r="H6019" s="1">
        <v>44378</v>
      </c>
      <c r="I6019" s="1">
        <v>45838</v>
      </c>
      <c r="J6019" s="966" t="s">
        <v>22380</v>
      </c>
      <c r="K6019" t="s">
        <v>22381</v>
      </c>
      <c r="L6019" t="s">
        <v>22382</v>
      </c>
      <c r="M6019" t="s">
        <v>22380</v>
      </c>
      <c r="N6019" t="s">
        <v>22382</v>
      </c>
    </row>
    <row r="6020" spans="1:14" x14ac:dyDescent="0.25">
      <c r="A6020" s="3">
        <v>6017</v>
      </c>
      <c r="B6020" t="s">
        <v>4033</v>
      </c>
      <c r="C6020" t="s">
        <v>4034</v>
      </c>
      <c r="D6020" t="s">
        <v>4035</v>
      </c>
      <c r="E6020" t="s">
        <v>12</v>
      </c>
      <c r="F6020" t="s">
        <v>4036</v>
      </c>
      <c r="G6020" s="1">
        <v>44372</v>
      </c>
      <c r="H6020" s="1">
        <v>44378</v>
      </c>
      <c r="I6020" s="1">
        <v>45838</v>
      </c>
      <c r="J6020" s="966" t="s">
        <v>22374</v>
      </c>
      <c r="K6020" t="s">
        <v>22375</v>
      </c>
      <c r="L6020" t="s">
        <v>22376</v>
      </c>
      <c r="M6020" t="s">
        <v>22374</v>
      </c>
      <c r="N6020" t="s">
        <v>22376</v>
      </c>
    </row>
    <row r="6021" spans="1:14" x14ac:dyDescent="0.25">
      <c r="A6021" s="3">
        <v>6018</v>
      </c>
      <c r="B6021" t="s">
        <v>4033</v>
      </c>
      <c r="C6021" t="s">
        <v>4034</v>
      </c>
      <c r="D6021" t="s">
        <v>4035</v>
      </c>
      <c r="E6021" t="s">
        <v>12</v>
      </c>
      <c r="F6021" t="s">
        <v>4036</v>
      </c>
      <c r="G6021" s="1">
        <v>44372</v>
      </c>
      <c r="H6021" s="1">
        <v>44378</v>
      </c>
      <c r="I6021" s="1">
        <v>45838</v>
      </c>
      <c r="J6021" s="966" t="s">
        <v>22374</v>
      </c>
      <c r="K6021" t="s">
        <v>22375</v>
      </c>
      <c r="L6021" t="s">
        <v>22376</v>
      </c>
      <c r="M6021" t="s">
        <v>22374</v>
      </c>
      <c r="N6021" t="s">
        <v>22376</v>
      </c>
    </row>
    <row r="6022" spans="1:14" x14ac:dyDescent="0.25">
      <c r="A6022" s="3">
        <v>6019</v>
      </c>
      <c r="B6022" t="s">
        <v>4033</v>
      </c>
      <c r="C6022" t="s">
        <v>4034</v>
      </c>
      <c r="D6022" t="s">
        <v>4035</v>
      </c>
      <c r="E6022" t="s">
        <v>12</v>
      </c>
      <c r="F6022" t="s">
        <v>4036</v>
      </c>
      <c r="G6022" s="1">
        <v>44372</v>
      </c>
      <c r="H6022" s="1">
        <v>44378</v>
      </c>
      <c r="I6022" s="1">
        <v>45838</v>
      </c>
      <c r="J6022" s="966" t="s">
        <v>22358</v>
      </c>
      <c r="K6022" t="s">
        <v>22359</v>
      </c>
      <c r="L6022" t="s">
        <v>22360</v>
      </c>
      <c r="M6022" t="s">
        <v>22358</v>
      </c>
      <c r="N6022" t="s">
        <v>22360</v>
      </c>
    </row>
    <row r="6023" spans="1:14" x14ac:dyDescent="0.25">
      <c r="A6023" s="3">
        <v>6020</v>
      </c>
      <c r="B6023" t="s">
        <v>4033</v>
      </c>
      <c r="C6023" t="s">
        <v>4034</v>
      </c>
      <c r="D6023" t="s">
        <v>4035</v>
      </c>
      <c r="E6023" t="s">
        <v>12</v>
      </c>
      <c r="F6023" t="s">
        <v>4036</v>
      </c>
      <c r="G6023" s="1">
        <v>44372</v>
      </c>
      <c r="H6023" s="1">
        <v>44378</v>
      </c>
      <c r="I6023" s="1">
        <v>45838</v>
      </c>
      <c r="J6023" s="966" t="s">
        <v>22358</v>
      </c>
      <c r="K6023" t="s">
        <v>22359</v>
      </c>
      <c r="L6023" t="s">
        <v>22360</v>
      </c>
      <c r="M6023" t="s">
        <v>22358</v>
      </c>
      <c r="N6023" t="s">
        <v>22360</v>
      </c>
    </row>
    <row r="6024" spans="1:14" x14ac:dyDescent="0.25">
      <c r="A6024" s="3">
        <v>6021</v>
      </c>
      <c r="B6024" t="s">
        <v>4033</v>
      </c>
      <c r="C6024" t="s">
        <v>4034</v>
      </c>
      <c r="D6024" t="s">
        <v>4035</v>
      </c>
      <c r="E6024" t="s">
        <v>12</v>
      </c>
      <c r="F6024" t="s">
        <v>4036</v>
      </c>
      <c r="G6024" s="1">
        <v>44372</v>
      </c>
      <c r="H6024" s="1">
        <v>44378</v>
      </c>
      <c r="I6024" s="1">
        <v>45838</v>
      </c>
      <c r="J6024" s="966" t="s">
        <v>22346</v>
      </c>
      <c r="K6024" t="s">
        <v>22347</v>
      </c>
      <c r="L6024" t="s">
        <v>22348</v>
      </c>
      <c r="M6024" t="s">
        <v>22346</v>
      </c>
      <c r="N6024" t="s">
        <v>22348</v>
      </c>
    </row>
    <row r="6025" spans="1:14" x14ac:dyDescent="0.25">
      <c r="A6025" s="3">
        <v>6022</v>
      </c>
      <c r="B6025" t="s">
        <v>4033</v>
      </c>
      <c r="C6025" t="s">
        <v>4034</v>
      </c>
      <c r="D6025" t="s">
        <v>4035</v>
      </c>
      <c r="E6025" t="s">
        <v>12</v>
      </c>
      <c r="F6025" t="s">
        <v>4036</v>
      </c>
      <c r="G6025" s="1">
        <v>44372</v>
      </c>
      <c r="H6025" s="1">
        <v>44378</v>
      </c>
      <c r="I6025" s="1">
        <v>45838</v>
      </c>
      <c r="J6025" s="966" t="s">
        <v>22346</v>
      </c>
      <c r="K6025" t="s">
        <v>22347</v>
      </c>
      <c r="L6025" t="s">
        <v>22348</v>
      </c>
      <c r="M6025" t="s">
        <v>22346</v>
      </c>
      <c r="N6025" t="s">
        <v>22348</v>
      </c>
    </row>
    <row r="6026" spans="1:14" x14ac:dyDescent="0.25">
      <c r="A6026" s="3">
        <v>6023</v>
      </c>
      <c r="B6026" t="s">
        <v>4033</v>
      </c>
      <c r="C6026" t="s">
        <v>4034</v>
      </c>
      <c r="D6026" t="s">
        <v>4035</v>
      </c>
      <c r="E6026" t="s">
        <v>12</v>
      </c>
      <c r="F6026" t="s">
        <v>4036</v>
      </c>
      <c r="G6026" s="1">
        <v>44372</v>
      </c>
      <c r="H6026" s="1">
        <v>44378</v>
      </c>
      <c r="I6026" s="1">
        <v>45838</v>
      </c>
      <c r="J6026" s="966" t="s">
        <v>22361</v>
      </c>
      <c r="K6026" t="s">
        <v>22362</v>
      </c>
      <c r="L6026" t="s">
        <v>22363</v>
      </c>
      <c r="M6026" t="s">
        <v>22361</v>
      </c>
      <c r="N6026" t="s">
        <v>22363</v>
      </c>
    </row>
    <row r="6027" spans="1:14" x14ac:dyDescent="0.25">
      <c r="A6027" s="3">
        <v>6024</v>
      </c>
      <c r="B6027" t="s">
        <v>4033</v>
      </c>
      <c r="C6027" t="s">
        <v>4034</v>
      </c>
      <c r="D6027" t="s">
        <v>4035</v>
      </c>
      <c r="E6027" t="s">
        <v>12</v>
      </c>
      <c r="F6027" t="s">
        <v>4036</v>
      </c>
      <c r="G6027" s="1">
        <v>44372</v>
      </c>
      <c r="H6027" s="1">
        <v>44378</v>
      </c>
      <c r="I6027" s="1">
        <v>45838</v>
      </c>
      <c r="J6027" s="966" t="s">
        <v>22361</v>
      </c>
      <c r="K6027" t="s">
        <v>22362</v>
      </c>
      <c r="L6027" t="s">
        <v>22363</v>
      </c>
      <c r="M6027" t="s">
        <v>22361</v>
      </c>
      <c r="N6027" t="s">
        <v>22363</v>
      </c>
    </row>
    <row r="6028" spans="1:14" x14ac:dyDescent="0.25">
      <c r="A6028" s="3">
        <v>6025</v>
      </c>
      <c r="B6028" t="s">
        <v>4033</v>
      </c>
      <c r="C6028" t="s">
        <v>4034</v>
      </c>
      <c r="D6028" t="s">
        <v>4035</v>
      </c>
      <c r="E6028" t="s">
        <v>12</v>
      </c>
      <c r="F6028" t="s">
        <v>4036</v>
      </c>
      <c r="G6028" s="1">
        <v>44372</v>
      </c>
      <c r="H6028" s="1">
        <v>44378</v>
      </c>
      <c r="I6028" s="1">
        <v>45838</v>
      </c>
      <c r="J6028" s="966" t="s">
        <v>22383</v>
      </c>
      <c r="K6028" t="s">
        <v>22384</v>
      </c>
      <c r="L6028" t="s">
        <v>22385</v>
      </c>
      <c r="M6028" t="s">
        <v>22383</v>
      </c>
      <c r="N6028" t="s">
        <v>22385</v>
      </c>
    </row>
    <row r="6029" spans="1:14" x14ac:dyDescent="0.25">
      <c r="A6029" s="3">
        <v>6026</v>
      </c>
      <c r="B6029" t="s">
        <v>4033</v>
      </c>
      <c r="C6029" t="s">
        <v>4034</v>
      </c>
      <c r="D6029" t="s">
        <v>4035</v>
      </c>
      <c r="E6029" t="s">
        <v>12</v>
      </c>
      <c r="F6029" t="s">
        <v>4036</v>
      </c>
      <c r="G6029" s="1">
        <v>44372</v>
      </c>
      <c r="H6029" s="1">
        <v>44378</v>
      </c>
      <c r="I6029" s="1">
        <v>45838</v>
      </c>
      <c r="J6029" s="966" t="s">
        <v>22383</v>
      </c>
      <c r="K6029" t="s">
        <v>22384</v>
      </c>
      <c r="L6029" t="s">
        <v>22385</v>
      </c>
      <c r="M6029" t="s">
        <v>22383</v>
      </c>
      <c r="N6029" t="s">
        <v>22385</v>
      </c>
    </row>
    <row r="6030" spans="1:14" x14ac:dyDescent="0.25">
      <c r="A6030" s="3">
        <v>6027</v>
      </c>
      <c r="B6030" t="s">
        <v>4033</v>
      </c>
      <c r="C6030" t="s">
        <v>4034</v>
      </c>
      <c r="D6030" t="s">
        <v>4035</v>
      </c>
      <c r="E6030" t="s">
        <v>12</v>
      </c>
      <c r="F6030" t="s">
        <v>4036</v>
      </c>
      <c r="G6030" s="1">
        <v>44372</v>
      </c>
      <c r="H6030" s="1">
        <v>44378</v>
      </c>
      <c r="I6030" s="1">
        <v>45838</v>
      </c>
      <c r="J6030" s="966" t="s">
        <v>22355</v>
      </c>
      <c r="K6030" t="s">
        <v>22356</v>
      </c>
      <c r="L6030" t="s">
        <v>22357</v>
      </c>
      <c r="M6030" t="s">
        <v>22355</v>
      </c>
      <c r="N6030" t="s">
        <v>22357</v>
      </c>
    </row>
    <row r="6031" spans="1:14" x14ac:dyDescent="0.25">
      <c r="A6031" s="3">
        <v>6028</v>
      </c>
      <c r="B6031" t="s">
        <v>4033</v>
      </c>
      <c r="C6031" t="s">
        <v>4034</v>
      </c>
      <c r="D6031" t="s">
        <v>4035</v>
      </c>
      <c r="E6031" t="s">
        <v>12</v>
      </c>
      <c r="F6031" t="s">
        <v>4036</v>
      </c>
      <c r="G6031" s="1">
        <v>44372</v>
      </c>
      <c r="H6031" s="1">
        <v>44378</v>
      </c>
      <c r="I6031" s="1">
        <v>45838</v>
      </c>
      <c r="J6031" s="966" t="s">
        <v>22355</v>
      </c>
      <c r="K6031" t="s">
        <v>22356</v>
      </c>
      <c r="L6031" t="s">
        <v>22357</v>
      </c>
      <c r="M6031" t="s">
        <v>22355</v>
      </c>
      <c r="N6031" t="s">
        <v>22357</v>
      </c>
    </row>
    <row r="6032" spans="1:14" x14ac:dyDescent="0.25">
      <c r="A6032" s="3">
        <v>6029</v>
      </c>
      <c r="B6032" t="s">
        <v>4083</v>
      </c>
      <c r="C6032" t="s">
        <v>4084</v>
      </c>
      <c r="D6032" t="s">
        <v>4085</v>
      </c>
      <c r="E6032" t="s">
        <v>12</v>
      </c>
      <c r="F6032" t="s">
        <v>4086</v>
      </c>
      <c r="G6032" s="1">
        <v>44378</v>
      </c>
      <c r="H6032" s="1">
        <v>44379</v>
      </c>
      <c r="I6032" s="1">
        <v>44743</v>
      </c>
      <c r="J6032" s="966" t="s">
        <v>13535</v>
      </c>
      <c r="K6032" t="s">
        <v>13537</v>
      </c>
      <c r="L6032" t="s">
        <v>13536</v>
      </c>
      <c r="M6032" t="s">
        <v>13535</v>
      </c>
      <c r="N6032" t="s">
        <v>13536</v>
      </c>
    </row>
    <row r="6033" spans="1:14" x14ac:dyDescent="0.25">
      <c r="A6033" s="3">
        <v>6030</v>
      </c>
      <c r="B6033" t="s">
        <v>4083</v>
      </c>
      <c r="C6033" t="s">
        <v>4084</v>
      </c>
      <c r="D6033" t="s">
        <v>4085</v>
      </c>
      <c r="E6033" t="s">
        <v>12</v>
      </c>
      <c r="F6033" t="s">
        <v>4086</v>
      </c>
      <c r="G6033" s="1">
        <v>44378</v>
      </c>
      <c r="H6033" s="1">
        <v>44379</v>
      </c>
      <c r="I6033" s="1">
        <v>44743</v>
      </c>
      <c r="J6033" s="966" t="s">
        <v>13535</v>
      </c>
      <c r="K6033" t="s">
        <v>13537</v>
      </c>
      <c r="L6033" t="s">
        <v>13536</v>
      </c>
      <c r="M6033" t="s">
        <v>13535</v>
      </c>
      <c r="N6033" t="s">
        <v>13536</v>
      </c>
    </row>
    <row r="6034" spans="1:14" x14ac:dyDescent="0.25">
      <c r="A6034" s="3">
        <v>6031</v>
      </c>
      <c r="B6034" t="s">
        <v>3877</v>
      </c>
      <c r="C6034" t="s">
        <v>3878</v>
      </c>
      <c r="D6034" t="s">
        <v>3879</v>
      </c>
      <c r="E6034" t="s">
        <v>12</v>
      </c>
      <c r="F6034" t="s">
        <v>3880</v>
      </c>
      <c r="G6034" s="1">
        <v>44356</v>
      </c>
      <c r="H6034" s="1">
        <v>44378</v>
      </c>
      <c r="I6034" s="1">
        <v>44742</v>
      </c>
      <c r="J6034" s="966" t="s">
        <v>8813</v>
      </c>
      <c r="K6034" t="s">
        <v>8815</v>
      </c>
      <c r="L6034" t="s">
        <v>8814</v>
      </c>
      <c r="M6034" t="s">
        <v>8813</v>
      </c>
      <c r="N6034" t="s">
        <v>8814</v>
      </c>
    </row>
    <row r="6035" spans="1:14" x14ac:dyDescent="0.25">
      <c r="A6035" s="3">
        <v>6032</v>
      </c>
      <c r="B6035" t="s">
        <v>3569</v>
      </c>
      <c r="C6035" t="s">
        <v>3570</v>
      </c>
      <c r="D6035" t="s">
        <v>3571</v>
      </c>
      <c r="E6035" t="s">
        <v>12</v>
      </c>
      <c r="F6035" t="s">
        <v>3897</v>
      </c>
      <c r="G6035" s="1">
        <v>44316</v>
      </c>
      <c r="H6035" s="1">
        <v>44381</v>
      </c>
      <c r="I6035" s="1">
        <v>45476</v>
      </c>
      <c r="J6035" s="966" t="s">
        <v>8824</v>
      </c>
      <c r="K6035" t="s">
        <v>23231</v>
      </c>
      <c r="L6035" t="s">
        <v>23232</v>
      </c>
      <c r="M6035" t="s">
        <v>8824</v>
      </c>
      <c r="N6035" t="s">
        <v>23232</v>
      </c>
    </row>
    <row r="6036" spans="1:14" x14ac:dyDescent="0.25">
      <c r="A6036" s="3">
        <v>6033</v>
      </c>
      <c r="B6036" t="s">
        <v>3569</v>
      </c>
      <c r="C6036" t="s">
        <v>3570</v>
      </c>
      <c r="D6036" t="s">
        <v>3571</v>
      </c>
      <c r="E6036" t="s">
        <v>12</v>
      </c>
      <c r="F6036" t="s">
        <v>3897</v>
      </c>
      <c r="G6036" s="1">
        <v>44316</v>
      </c>
      <c r="H6036" s="1">
        <v>44381</v>
      </c>
      <c r="I6036" s="1">
        <v>45476</v>
      </c>
      <c r="J6036" s="966" t="s">
        <v>8832</v>
      </c>
      <c r="K6036" t="s">
        <v>23233</v>
      </c>
      <c r="L6036" t="s">
        <v>23234</v>
      </c>
      <c r="M6036" t="s">
        <v>8832</v>
      </c>
      <c r="N6036" t="s">
        <v>23234</v>
      </c>
    </row>
    <row r="6037" spans="1:14" x14ac:dyDescent="0.25">
      <c r="A6037" s="3">
        <v>6034</v>
      </c>
      <c r="B6037" t="s">
        <v>3868</v>
      </c>
      <c r="C6037" t="s">
        <v>3869</v>
      </c>
      <c r="D6037" t="s">
        <v>3870</v>
      </c>
      <c r="E6037" t="s">
        <v>12</v>
      </c>
      <c r="F6037" t="s">
        <v>3872</v>
      </c>
      <c r="G6037" s="1">
        <v>44356</v>
      </c>
      <c r="H6037" s="1">
        <v>44378</v>
      </c>
      <c r="I6037" s="1">
        <v>45838</v>
      </c>
      <c r="J6037" s="966" t="s">
        <v>8805</v>
      </c>
      <c r="K6037" t="s">
        <v>8807</v>
      </c>
      <c r="L6037" t="s">
        <v>8806</v>
      </c>
      <c r="M6037" t="s">
        <v>8805</v>
      </c>
      <c r="N6037" t="s">
        <v>8806</v>
      </c>
    </row>
    <row r="6038" spans="1:14" x14ac:dyDescent="0.25">
      <c r="A6038" s="3">
        <v>6035</v>
      </c>
      <c r="B6038" t="s">
        <v>4056</v>
      </c>
      <c r="C6038" t="s">
        <v>4057</v>
      </c>
      <c r="D6038" t="s">
        <v>3741</v>
      </c>
      <c r="E6038" t="s">
        <v>12</v>
      </c>
      <c r="F6038" t="s">
        <v>4058</v>
      </c>
      <c r="G6038" s="1">
        <v>44378</v>
      </c>
      <c r="H6038" s="1">
        <v>44383</v>
      </c>
      <c r="I6038" s="1">
        <v>45843</v>
      </c>
      <c r="J6038" s="966" t="s">
        <v>8818</v>
      </c>
      <c r="K6038" t="s">
        <v>8820</v>
      </c>
      <c r="L6038" t="s">
        <v>8819</v>
      </c>
      <c r="N6038" t="s">
        <v>8819</v>
      </c>
    </row>
    <row r="6039" spans="1:14" x14ac:dyDescent="0.25">
      <c r="A6039" s="3">
        <v>6036</v>
      </c>
      <c r="B6039" t="s">
        <v>4018</v>
      </c>
      <c r="C6039" t="s">
        <v>4019</v>
      </c>
      <c r="D6039" t="s">
        <v>3733</v>
      </c>
      <c r="E6039" t="s">
        <v>12</v>
      </c>
      <c r="F6039" t="s">
        <v>4020</v>
      </c>
      <c r="G6039" s="1">
        <v>44372</v>
      </c>
      <c r="H6039" s="1">
        <v>44383</v>
      </c>
      <c r="I6039" s="1">
        <v>45843</v>
      </c>
      <c r="J6039" s="966" t="s">
        <v>13415</v>
      </c>
      <c r="K6039" t="s">
        <v>13417</v>
      </c>
      <c r="L6039" t="s">
        <v>13416</v>
      </c>
      <c r="M6039" t="s">
        <v>13415</v>
      </c>
      <c r="N6039" t="s">
        <v>13416</v>
      </c>
    </row>
    <row r="6040" spans="1:14" x14ac:dyDescent="0.25">
      <c r="A6040" s="3">
        <v>6037</v>
      </c>
      <c r="B6040" t="s">
        <v>4029</v>
      </c>
      <c r="C6040" t="s">
        <v>4030</v>
      </c>
      <c r="D6040" t="s">
        <v>4031</v>
      </c>
      <c r="E6040" t="s">
        <v>12</v>
      </c>
      <c r="F6040" t="s">
        <v>4032</v>
      </c>
      <c r="G6040" s="1">
        <v>44372</v>
      </c>
      <c r="H6040" s="1">
        <v>44374</v>
      </c>
      <c r="I6040" s="1">
        <v>45834</v>
      </c>
      <c r="J6040" s="966" t="s">
        <v>21888</v>
      </c>
      <c r="K6040" t="s">
        <v>21889</v>
      </c>
      <c r="L6040" t="s">
        <v>21890</v>
      </c>
      <c r="M6040" t="s">
        <v>21888</v>
      </c>
      <c r="N6040" t="s">
        <v>21890</v>
      </c>
    </row>
    <row r="6041" spans="1:14" x14ac:dyDescent="0.25">
      <c r="A6041" s="3">
        <v>6038</v>
      </c>
      <c r="B6041" t="s">
        <v>4029</v>
      </c>
      <c r="C6041" t="s">
        <v>4030</v>
      </c>
      <c r="D6041" t="s">
        <v>4031</v>
      </c>
      <c r="E6041" t="s">
        <v>12</v>
      </c>
      <c r="F6041" t="s">
        <v>4032</v>
      </c>
      <c r="G6041" s="1">
        <v>44372</v>
      </c>
      <c r="H6041" s="1">
        <v>44374</v>
      </c>
      <c r="I6041" s="1">
        <v>45834</v>
      </c>
      <c r="J6041" s="966" t="s">
        <v>21888</v>
      </c>
      <c r="K6041" t="s">
        <v>21889</v>
      </c>
      <c r="L6041" t="s">
        <v>21890</v>
      </c>
      <c r="M6041" t="s">
        <v>21888</v>
      </c>
      <c r="N6041" t="s">
        <v>21890</v>
      </c>
    </row>
    <row r="6042" spans="1:14" x14ac:dyDescent="0.25">
      <c r="A6042" s="3">
        <v>6039</v>
      </c>
      <c r="B6042" t="s">
        <v>4029</v>
      </c>
      <c r="C6042" t="s">
        <v>4030</v>
      </c>
      <c r="D6042" t="s">
        <v>4031</v>
      </c>
      <c r="E6042" t="s">
        <v>12</v>
      </c>
      <c r="F6042" t="s">
        <v>4032</v>
      </c>
      <c r="G6042" s="1">
        <v>44372</v>
      </c>
      <c r="H6042" s="1">
        <v>44374</v>
      </c>
      <c r="I6042" s="1">
        <v>45834</v>
      </c>
      <c r="J6042" s="966" t="s">
        <v>21903</v>
      </c>
      <c r="K6042" t="s">
        <v>21904</v>
      </c>
      <c r="L6042" t="s">
        <v>21905</v>
      </c>
      <c r="M6042" t="s">
        <v>21903</v>
      </c>
      <c r="N6042" t="s">
        <v>21905</v>
      </c>
    </row>
    <row r="6043" spans="1:14" x14ac:dyDescent="0.25">
      <c r="A6043" s="3">
        <v>6040</v>
      </c>
      <c r="B6043" t="s">
        <v>4029</v>
      </c>
      <c r="C6043" t="s">
        <v>4030</v>
      </c>
      <c r="D6043" t="s">
        <v>4031</v>
      </c>
      <c r="E6043" t="s">
        <v>12</v>
      </c>
      <c r="F6043" t="s">
        <v>4032</v>
      </c>
      <c r="G6043" s="1">
        <v>44372</v>
      </c>
      <c r="H6043" s="1">
        <v>44374</v>
      </c>
      <c r="I6043" s="1">
        <v>45834</v>
      </c>
      <c r="J6043" s="966" t="s">
        <v>21903</v>
      </c>
      <c r="K6043" t="s">
        <v>21904</v>
      </c>
      <c r="L6043" t="s">
        <v>21905</v>
      </c>
      <c r="M6043" t="s">
        <v>21903</v>
      </c>
      <c r="N6043" t="s">
        <v>21905</v>
      </c>
    </row>
    <row r="6044" spans="1:14" x14ac:dyDescent="0.25">
      <c r="A6044" s="3">
        <v>6041</v>
      </c>
      <c r="B6044" t="s">
        <v>4029</v>
      </c>
      <c r="C6044" t="s">
        <v>4030</v>
      </c>
      <c r="D6044" t="s">
        <v>4031</v>
      </c>
      <c r="E6044" t="s">
        <v>12</v>
      </c>
      <c r="F6044" t="s">
        <v>4032</v>
      </c>
      <c r="G6044" s="1">
        <v>44372</v>
      </c>
      <c r="H6044" s="1">
        <v>44374</v>
      </c>
      <c r="I6044" s="1">
        <v>45834</v>
      </c>
      <c r="J6044" s="966" t="s">
        <v>21882</v>
      </c>
      <c r="K6044" t="s">
        <v>21883</v>
      </c>
      <c r="L6044" t="s">
        <v>21884</v>
      </c>
      <c r="M6044" t="s">
        <v>21882</v>
      </c>
      <c r="N6044" t="s">
        <v>21884</v>
      </c>
    </row>
    <row r="6045" spans="1:14" x14ac:dyDescent="0.25">
      <c r="A6045" s="3">
        <v>6042</v>
      </c>
      <c r="B6045" t="s">
        <v>4029</v>
      </c>
      <c r="C6045" t="s">
        <v>4030</v>
      </c>
      <c r="D6045" t="s">
        <v>4031</v>
      </c>
      <c r="E6045" t="s">
        <v>12</v>
      </c>
      <c r="F6045" t="s">
        <v>4032</v>
      </c>
      <c r="G6045" s="1">
        <v>44372</v>
      </c>
      <c r="H6045" s="1">
        <v>44374</v>
      </c>
      <c r="I6045" s="1">
        <v>45834</v>
      </c>
      <c r="J6045" s="966" t="s">
        <v>21882</v>
      </c>
      <c r="K6045" t="s">
        <v>21883</v>
      </c>
      <c r="L6045" t="s">
        <v>21884</v>
      </c>
      <c r="M6045" t="s">
        <v>21882</v>
      </c>
      <c r="N6045" t="s">
        <v>21884</v>
      </c>
    </row>
    <row r="6046" spans="1:14" x14ac:dyDescent="0.25">
      <c r="A6046" s="3">
        <v>6043</v>
      </c>
      <c r="B6046" t="s">
        <v>4029</v>
      </c>
      <c r="C6046" t="s">
        <v>4030</v>
      </c>
      <c r="D6046" t="s">
        <v>4031</v>
      </c>
      <c r="E6046" t="s">
        <v>12</v>
      </c>
      <c r="F6046" t="s">
        <v>4032</v>
      </c>
      <c r="G6046" s="1">
        <v>44372</v>
      </c>
      <c r="H6046" s="1">
        <v>44374</v>
      </c>
      <c r="I6046" s="1">
        <v>45834</v>
      </c>
      <c r="J6046" s="966" t="s">
        <v>21867</v>
      </c>
      <c r="K6046" t="s">
        <v>21868</v>
      </c>
      <c r="L6046" t="s">
        <v>21869</v>
      </c>
      <c r="M6046" t="s">
        <v>21867</v>
      </c>
      <c r="N6046" t="s">
        <v>21869</v>
      </c>
    </row>
    <row r="6047" spans="1:14" x14ac:dyDescent="0.25">
      <c r="A6047" s="3">
        <v>6044</v>
      </c>
      <c r="B6047" t="s">
        <v>4029</v>
      </c>
      <c r="C6047" t="s">
        <v>4030</v>
      </c>
      <c r="D6047" t="s">
        <v>4031</v>
      </c>
      <c r="E6047" t="s">
        <v>12</v>
      </c>
      <c r="F6047" t="s">
        <v>4032</v>
      </c>
      <c r="G6047" s="1">
        <v>44372</v>
      </c>
      <c r="H6047" s="1">
        <v>44374</v>
      </c>
      <c r="I6047" s="1">
        <v>45834</v>
      </c>
      <c r="J6047" s="966" t="s">
        <v>21867</v>
      </c>
      <c r="K6047" t="s">
        <v>21868</v>
      </c>
      <c r="L6047" t="s">
        <v>21869</v>
      </c>
      <c r="M6047" t="s">
        <v>21867</v>
      </c>
      <c r="N6047" t="s">
        <v>21869</v>
      </c>
    </row>
    <row r="6048" spans="1:14" x14ac:dyDescent="0.25">
      <c r="A6048" s="3">
        <v>6045</v>
      </c>
      <c r="B6048" t="s">
        <v>4029</v>
      </c>
      <c r="C6048" t="s">
        <v>4030</v>
      </c>
      <c r="D6048" t="s">
        <v>4031</v>
      </c>
      <c r="E6048" t="s">
        <v>12</v>
      </c>
      <c r="F6048" t="s">
        <v>4032</v>
      </c>
      <c r="G6048" s="1">
        <v>44372</v>
      </c>
      <c r="H6048" s="1">
        <v>44374</v>
      </c>
      <c r="I6048" s="1">
        <v>45834</v>
      </c>
      <c r="J6048" s="966" t="s">
        <v>21891</v>
      </c>
      <c r="K6048" t="s">
        <v>21892</v>
      </c>
      <c r="L6048" t="s">
        <v>21893</v>
      </c>
      <c r="M6048" t="s">
        <v>21891</v>
      </c>
      <c r="N6048" t="s">
        <v>21893</v>
      </c>
    </row>
    <row r="6049" spans="1:14" x14ac:dyDescent="0.25">
      <c r="A6049" s="3">
        <v>6046</v>
      </c>
      <c r="B6049" t="s">
        <v>4029</v>
      </c>
      <c r="C6049" t="s">
        <v>4030</v>
      </c>
      <c r="D6049" t="s">
        <v>4031</v>
      </c>
      <c r="E6049" t="s">
        <v>12</v>
      </c>
      <c r="F6049" t="s">
        <v>4032</v>
      </c>
      <c r="G6049" s="1">
        <v>44372</v>
      </c>
      <c r="H6049" s="1">
        <v>44374</v>
      </c>
      <c r="I6049" s="1">
        <v>45834</v>
      </c>
      <c r="J6049" s="966" t="s">
        <v>21891</v>
      </c>
      <c r="K6049" t="s">
        <v>21892</v>
      </c>
      <c r="L6049" t="s">
        <v>21893</v>
      </c>
      <c r="M6049" t="s">
        <v>21891</v>
      </c>
      <c r="N6049" t="s">
        <v>21893</v>
      </c>
    </row>
    <row r="6050" spans="1:14" x14ac:dyDescent="0.25">
      <c r="A6050" s="3">
        <v>6047</v>
      </c>
      <c r="B6050" t="s">
        <v>4029</v>
      </c>
      <c r="C6050" t="s">
        <v>4030</v>
      </c>
      <c r="D6050" t="s">
        <v>4031</v>
      </c>
      <c r="E6050" t="s">
        <v>12</v>
      </c>
      <c r="F6050" t="s">
        <v>4032</v>
      </c>
      <c r="G6050" s="1">
        <v>44372</v>
      </c>
      <c r="H6050" s="1">
        <v>44374</v>
      </c>
      <c r="I6050" s="1">
        <v>45834</v>
      </c>
      <c r="J6050" s="966" t="s">
        <v>21885</v>
      </c>
      <c r="K6050" t="s">
        <v>21886</v>
      </c>
      <c r="L6050" t="s">
        <v>21887</v>
      </c>
      <c r="M6050" t="s">
        <v>21885</v>
      </c>
      <c r="N6050" t="s">
        <v>21887</v>
      </c>
    </row>
    <row r="6051" spans="1:14" x14ac:dyDescent="0.25">
      <c r="A6051" s="3">
        <v>6048</v>
      </c>
      <c r="B6051" t="s">
        <v>4029</v>
      </c>
      <c r="C6051" t="s">
        <v>4030</v>
      </c>
      <c r="D6051" t="s">
        <v>4031</v>
      </c>
      <c r="E6051" t="s">
        <v>12</v>
      </c>
      <c r="F6051" t="s">
        <v>4032</v>
      </c>
      <c r="G6051" s="1">
        <v>44372</v>
      </c>
      <c r="H6051" s="1">
        <v>44374</v>
      </c>
      <c r="I6051" s="1">
        <v>45834</v>
      </c>
      <c r="J6051" s="966" t="s">
        <v>21885</v>
      </c>
      <c r="K6051" t="s">
        <v>21886</v>
      </c>
      <c r="L6051" t="s">
        <v>21887</v>
      </c>
      <c r="M6051" t="s">
        <v>21885</v>
      </c>
      <c r="N6051" t="s">
        <v>21887</v>
      </c>
    </row>
    <row r="6052" spans="1:14" x14ac:dyDescent="0.25">
      <c r="A6052" s="3">
        <v>6049</v>
      </c>
      <c r="B6052" t="s">
        <v>4029</v>
      </c>
      <c r="C6052" t="s">
        <v>4030</v>
      </c>
      <c r="D6052" t="s">
        <v>4031</v>
      </c>
      <c r="E6052" t="s">
        <v>12</v>
      </c>
      <c r="F6052" t="s">
        <v>4032</v>
      </c>
      <c r="G6052" s="1">
        <v>44372</v>
      </c>
      <c r="H6052" s="1">
        <v>44374</v>
      </c>
      <c r="I6052" s="1">
        <v>45834</v>
      </c>
      <c r="J6052" s="966" t="s">
        <v>21876</v>
      </c>
      <c r="K6052" t="s">
        <v>21877</v>
      </c>
      <c r="L6052" t="s">
        <v>21878</v>
      </c>
      <c r="M6052" t="s">
        <v>21876</v>
      </c>
      <c r="N6052" t="s">
        <v>21878</v>
      </c>
    </row>
    <row r="6053" spans="1:14" x14ac:dyDescent="0.25">
      <c r="A6053" s="3">
        <v>6050</v>
      </c>
      <c r="B6053" t="s">
        <v>4029</v>
      </c>
      <c r="C6053" t="s">
        <v>4030</v>
      </c>
      <c r="D6053" t="s">
        <v>4031</v>
      </c>
      <c r="E6053" t="s">
        <v>12</v>
      </c>
      <c r="F6053" t="s">
        <v>4032</v>
      </c>
      <c r="G6053" s="1">
        <v>44372</v>
      </c>
      <c r="H6053" s="1">
        <v>44374</v>
      </c>
      <c r="I6053" s="1">
        <v>45834</v>
      </c>
      <c r="J6053" s="966" t="s">
        <v>21876</v>
      </c>
      <c r="K6053" t="s">
        <v>21877</v>
      </c>
      <c r="L6053" t="s">
        <v>21878</v>
      </c>
      <c r="M6053" t="s">
        <v>21876</v>
      </c>
      <c r="N6053" t="s">
        <v>21878</v>
      </c>
    </row>
    <row r="6054" spans="1:14" x14ac:dyDescent="0.25">
      <c r="A6054" s="3">
        <v>6051</v>
      </c>
      <c r="B6054" t="s">
        <v>4029</v>
      </c>
      <c r="C6054" t="s">
        <v>4030</v>
      </c>
      <c r="D6054" t="s">
        <v>4031</v>
      </c>
      <c r="E6054" t="s">
        <v>12</v>
      </c>
      <c r="F6054" t="s">
        <v>4032</v>
      </c>
      <c r="G6054" s="1">
        <v>44372</v>
      </c>
      <c r="H6054" s="1">
        <v>44374</v>
      </c>
      <c r="I6054" s="1">
        <v>45834</v>
      </c>
      <c r="J6054" s="966" t="s">
        <v>21870</v>
      </c>
      <c r="K6054" t="s">
        <v>21871</v>
      </c>
      <c r="L6054" t="s">
        <v>21872</v>
      </c>
      <c r="M6054" t="s">
        <v>21870</v>
      </c>
      <c r="N6054" t="s">
        <v>21872</v>
      </c>
    </row>
    <row r="6055" spans="1:14" x14ac:dyDescent="0.25">
      <c r="A6055" s="3">
        <v>6052</v>
      </c>
      <c r="B6055" t="s">
        <v>4029</v>
      </c>
      <c r="C6055" t="s">
        <v>4030</v>
      </c>
      <c r="D6055" t="s">
        <v>4031</v>
      </c>
      <c r="E6055" t="s">
        <v>12</v>
      </c>
      <c r="F6055" t="s">
        <v>4032</v>
      </c>
      <c r="G6055" s="1">
        <v>44372</v>
      </c>
      <c r="H6055" s="1">
        <v>44374</v>
      </c>
      <c r="I6055" s="1">
        <v>45834</v>
      </c>
      <c r="J6055" s="966" t="s">
        <v>21870</v>
      </c>
      <c r="K6055" t="s">
        <v>21871</v>
      </c>
      <c r="L6055" t="s">
        <v>21872</v>
      </c>
      <c r="M6055" t="s">
        <v>21870</v>
      </c>
      <c r="N6055" t="s">
        <v>21872</v>
      </c>
    </row>
    <row r="6056" spans="1:14" x14ac:dyDescent="0.25">
      <c r="A6056" s="3">
        <v>6053</v>
      </c>
      <c r="B6056" t="s">
        <v>4029</v>
      </c>
      <c r="C6056" t="s">
        <v>4030</v>
      </c>
      <c r="D6056" t="s">
        <v>4031</v>
      </c>
      <c r="E6056" t="s">
        <v>12</v>
      </c>
      <c r="F6056" t="s">
        <v>4032</v>
      </c>
      <c r="G6056" s="1">
        <v>44372</v>
      </c>
      <c r="H6056" s="1">
        <v>44374</v>
      </c>
      <c r="I6056" s="1">
        <v>45834</v>
      </c>
      <c r="J6056" s="966" t="s">
        <v>21909</v>
      </c>
      <c r="K6056" t="s">
        <v>21910</v>
      </c>
      <c r="L6056" t="s">
        <v>21911</v>
      </c>
      <c r="M6056" t="s">
        <v>21909</v>
      </c>
      <c r="N6056" t="s">
        <v>21911</v>
      </c>
    </row>
    <row r="6057" spans="1:14" x14ac:dyDescent="0.25">
      <c r="A6057" s="3">
        <v>6054</v>
      </c>
      <c r="B6057" t="s">
        <v>4029</v>
      </c>
      <c r="C6057" t="s">
        <v>4030</v>
      </c>
      <c r="D6057" t="s">
        <v>4031</v>
      </c>
      <c r="E6057" t="s">
        <v>12</v>
      </c>
      <c r="F6057" t="s">
        <v>4032</v>
      </c>
      <c r="G6057" s="1">
        <v>44372</v>
      </c>
      <c r="H6057" s="1">
        <v>44374</v>
      </c>
      <c r="I6057" s="1">
        <v>45834</v>
      </c>
      <c r="J6057" s="966" t="s">
        <v>21909</v>
      </c>
      <c r="K6057" t="s">
        <v>21910</v>
      </c>
      <c r="L6057" t="s">
        <v>21911</v>
      </c>
      <c r="M6057" t="s">
        <v>21909</v>
      </c>
      <c r="N6057" t="s">
        <v>21911</v>
      </c>
    </row>
    <row r="6058" spans="1:14" x14ac:dyDescent="0.25">
      <c r="A6058" s="3">
        <v>6055</v>
      </c>
      <c r="B6058" t="s">
        <v>4029</v>
      </c>
      <c r="C6058" t="s">
        <v>4030</v>
      </c>
      <c r="D6058" t="s">
        <v>4031</v>
      </c>
      <c r="E6058" t="s">
        <v>12</v>
      </c>
      <c r="F6058" t="s">
        <v>4032</v>
      </c>
      <c r="G6058" s="1">
        <v>44372</v>
      </c>
      <c r="H6058" s="1">
        <v>44374</v>
      </c>
      <c r="I6058" s="1">
        <v>45834</v>
      </c>
      <c r="J6058" s="966" t="s">
        <v>21894</v>
      </c>
      <c r="K6058" t="s">
        <v>21895</v>
      </c>
      <c r="L6058" t="s">
        <v>21896</v>
      </c>
      <c r="M6058" t="s">
        <v>21894</v>
      </c>
      <c r="N6058" t="s">
        <v>21896</v>
      </c>
    </row>
    <row r="6059" spans="1:14" x14ac:dyDescent="0.25">
      <c r="A6059" s="3">
        <v>6056</v>
      </c>
      <c r="B6059" t="s">
        <v>4029</v>
      </c>
      <c r="C6059" t="s">
        <v>4030</v>
      </c>
      <c r="D6059" t="s">
        <v>4031</v>
      </c>
      <c r="E6059" t="s">
        <v>12</v>
      </c>
      <c r="F6059" t="s">
        <v>4032</v>
      </c>
      <c r="G6059" s="1">
        <v>44372</v>
      </c>
      <c r="H6059" s="1">
        <v>44374</v>
      </c>
      <c r="I6059" s="1">
        <v>45834</v>
      </c>
      <c r="J6059" s="966" t="s">
        <v>21894</v>
      </c>
      <c r="K6059" t="s">
        <v>21895</v>
      </c>
      <c r="L6059" t="s">
        <v>21896</v>
      </c>
      <c r="M6059" t="s">
        <v>21894</v>
      </c>
      <c r="N6059" t="s">
        <v>21896</v>
      </c>
    </row>
    <row r="6060" spans="1:14" x14ac:dyDescent="0.25">
      <c r="A6060" s="3">
        <v>6057</v>
      </c>
      <c r="B6060" t="s">
        <v>4029</v>
      </c>
      <c r="C6060" t="s">
        <v>4030</v>
      </c>
      <c r="D6060" t="s">
        <v>4031</v>
      </c>
      <c r="E6060" t="s">
        <v>12</v>
      </c>
      <c r="F6060" t="s">
        <v>4032</v>
      </c>
      <c r="G6060" s="1">
        <v>44372</v>
      </c>
      <c r="H6060" s="1">
        <v>44374</v>
      </c>
      <c r="I6060" s="1">
        <v>45834</v>
      </c>
      <c r="J6060" s="966" t="s">
        <v>21906</v>
      </c>
      <c r="K6060" t="s">
        <v>21907</v>
      </c>
      <c r="L6060" t="s">
        <v>21908</v>
      </c>
      <c r="M6060" t="s">
        <v>21906</v>
      </c>
      <c r="N6060" t="s">
        <v>21908</v>
      </c>
    </row>
    <row r="6061" spans="1:14" x14ac:dyDescent="0.25">
      <c r="A6061" s="3">
        <v>6058</v>
      </c>
      <c r="B6061" t="s">
        <v>4029</v>
      </c>
      <c r="C6061" t="s">
        <v>4030</v>
      </c>
      <c r="D6061" t="s">
        <v>4031</v>
      </c>
      <c r="E6061" t="s">
        <v>12</v>
      </c>
      <c r="F6061" t="s">
        <v>4032</v>
      </c>
      <c r="G6061" s="1">
        <v>44372</v>
      </c>
      <c r="H6061" s="1">
        <v>44374</v>
      </c>
      <c r="I6061" s="1">
        <v>45834</v>
      </c>
      <c r="J6061" s="966" t="s">
        <v>21906</v>
      </c>
      <c r="K6061" t="s">
        <v>21907</v>
      </c>
      <c r="L6061" t="s">
        <v>21908</v>
      </c>
      <c r="M6061" t="s">
        <v>21906</v>
      </c>
      <c r="N6061" t="s">
        <v>21908</v>
      </c>
    </row>
    <row r="6062" spans="1:14" x14ac:dyDescent="0.25">
      <c r="A6062" s="3">
        <v>6059</v>
      </c>
      <c r="B6062" t="s">
        <v>4029</v>
      </c>
      <c r="C6062" t="s">
        <v>4030</v>
      </c>
      <c r="D6062" t="s">
        <v>4031</v>
      </c>
      <c r="E6062" t="s">
        <v>12</v>
      </c>
      <c r="F6062" t="s">
        <v>4032</v>
      </c>
      <c r="G6062" s="1">
        <v>44372</v>
      </c>
      <c r="H6062" s="1">
        <v>44374</v>
      </c>
      <c r="I6062" s="1">
        <v>45834</v>
      </c>
      <c r="J6062" s="966" t="s">
        <v>21879</v>
      </c>
      <c r="K6062" t="s">
        <v>21880</v>
      </c>
      <c r="L6062" t="s">
        <v>21881</v>
      </c>
      <c r="M6062" t="s">
        <v>21879</v>
      </c>
      <c r="N6062" t="s">
        <v>21881</v>
      </c>
    </row>
    <row r="6063" spans="1:14" x14ac:dyDescent="0.25">
      <c r="A6063" s="3">
        <v>6060</v>
      </c>
      <c r="B6063" t="s">
        <v>4029</v>
      </c>
      <c r="C6063" t="s">
        <v>4030</v>
      </c>
      <c r="D6063" t="s">
        <v>4031</v>
      </c>
      <c r="E6063" t="s">
        <v>12</v>
      </c>
      <c r="F6063" t="s">
        <v>4032</v>
      </c>
      <c r="G6063" s="1">
        <v>44372</v>
      </c>
      <c r="H6063" s="1">
        <v>44374</v>
      </c>
      <c r="I6063" s="1">
        <v>45834</v>
      </c>
      <c r="J6063" s="966" t="s">
        <v>21879</v>
      </c>
      <c r="K6063" t="s">
        <v>21880</v>
      </c>
      <c r="L6063" t="s">
        <v>21881</v>
      </c>
      <c r="M6063" t="s">
        <v>21879</v>
      </c>
      <c r="N6063" t="s">
        <v>21881</v>
      </c>
    </row>
    <row r="6064" spans="1:14" x14ac:dyDescent="0.25">
      <c r="A6064" s="3">
        <v>6061</v>
      </c>
      <c r="B6064" t="s">
        <v>4029</v>
      </c>
      <c r="C6064" t="s">
        <v>4030</v>
      </c>
      <c r="D6064" t="s">
        <v>4031</v>
      </c>
      <c r="E6064" t="s">
        <v>12</v>
      </c>
      <c r="F6064" t="s">
        <v>4032</v>
      </c>
      <c r="G6064" s="1">
        <v>44372</v>
      </c>
      <c r="H6064" s="1">
        <v>44374</v>
      </c>
      <c r="I6064" s="1">
        <v>45834</v>
      </c>
      <c r="J6064" s="966" t="s">
        <v>21897</v>
      </c>
      <c r="K6064" t="s">
        <v>21898</v>
      </c>
      <c r="L6064" t="s">
        <v>21899</v>
      </c>
      <c r="M6064" t="s">
        <v>21897</v>
      </c>
      <c r="N6064" t="s">
        <v>21899</v>
      </c>
    </row>
    <row r="6065" spans="1:14" x14ac:dyDescent="0.25">
      <c r="A6065" s="3">
        <v>6062</v>
      </c>
      <c r="B6065" t="s">
        <v>4029</v>
      </c>
      <c r="C6065" t="s">
        <v>4030</v>
      </c>
      <c r="D6065" t="s">
        <v>4031</v>
      </c>
      <c r="E6065" t="s">
        <v>12</v>
      </c>
      <c r="F6065" t="s">
        <v>4032</v>
      </c>
      <c r="G6065" s="1">
        <v>44372</v>
      </c>
      <c r="H6065" s="1">
        <v>44374</v>
      </c>
      <c r="I6065" s="1">
        <v>45834</v>
      </c>
      <c r="J6065" s="966" t="s">
        <v>21897</v>
      </c>
      <c r="K6065" t="s">
        <v>21898</v>
      </c>
      <c r="L6065" t="s">
        <v>21899</v>
      </c>
      <c r="M6065" t="s">
        <v>21897</v>
      </c>
      <c r="N6065" t="s">
        <v>21899</v>
      </c>
    </row>
    <row r="6066" spans="1:14" x14ac:dyDescent="0.25">
      <c r="A6066" s="3">
        <v>6063</v>
      </c>
      <c r="B6066" t="s">
        <v>4029</v>
      </c>
      <c r="C6066" t="s">
        <v>4030</v>
      </c>
      <c r="D6066" t="s">
        <v>4031</v>
      </c>
      <c r="E6066" t="s">
        <v>12</v>
      </c>
      <c r="F6066" t="s">
        <v>4032</v>
      </c>
      <c r="G6066" s="1">
        <v>44372</v>
      </c>
      <c r="H6066" s="1">
        <v>44374</v>
      </c>
      <c r="I6066" s="1">
        <v>45834</v>
      </c>
      <c r="J6066" s="966" t="s">
        <v>21873</v>
      </c>
      <c r="K6066" t="s">
        <v>23235</v>
      </c>
      <c r="L6066" t="s">
        <v>21875</v>
      </c>
      <c r="M6066" t="s">
        <v>21873</v>
      </c>
      <c r="N6066" t="s">
        <v>21875</v>
      </c>
    </row>
    <row r="6067" spans="1:14" x14ac:dyDescent="0.25">
      <c r="A6067" s="3">
        <v>6064</v>
      </c>
      <c r="B6067" t="s">
        <v>4029</v>
      </c>
      <c r="C6067" t="s">
        <v>4030</v>
      </c>
      <c r="D6067" t="s">
        <v>4031</v>
      </c>
      <c r="E6067" t="s">
        <v>12</v>
      </c>
      <c r="F6067" t="s">
        <v>4032</v>
      </c>
      <c r="G6067" s="1">
        <v>44372</v>
      </c>
      <c r="H6067" s="1">
        <v>44374</v>
      </c>
      <c r="I6067" s="1">
        <v>45834</v>
      </c>
      <c r="J6067" s="966" t="s">
        <v>21873</v>
      </c>
      <c r="K6067" t="s">
        <v>23235</v>
      </c>
      <c r="L6067" t="s">
        <v>21875</v>
      </c>
      <c r="M6067" t="s">
        <v>21873</v>
      </c>
      <c r="N6067" t="s">
        <v>21875</v>
      </c>
    </row>
    <row r="6068" spans="1:14" x14ac:dyDescent="0.25">
      <c r="A6068" s="3">
        <v>6065</v>
      </c>
      <c r="B6068" t="s">
        <v>4029</v>
      </c>
      <c r="C6068" t="s">
        <v>4030</v>
      </c>
      <c r="D6068" t="s">
        <v>4031</v>
      </c>
      <c r="E6068" t="s">
        <v>12</v>
      </c>
      <c r="F6068" t="s">
        <v>4032</v>
      </c>
      <c r="G6068" s="1">
        <v>44372</v>
      </c>
      <c r="H6068" s="1">
        <v>44374</v>
      </c>
      <c r="I6068" s="1">
        <v>45834</v>
      </c>
      <c r="J6068" s="966" t="s">
        <v>21900</v>
      </c>
      <c r="K6068" t="s">
        <v>21901</v>
      </c>
      <c r="L6068" t="s">
        <v>21902</v>
      </c>
      <c r="M6068" t="s">
        <v>21900</v>
      </c>
      <c r="N6068" t="s">
        <v>21902</v>
      </c>
    </row>
    <row r="6069" spans="1:14" x14ac:dyDescent="0.25">
      <c r="A6069" s="3">
        <v>6066</v>
      </c>
      <c r="B6069" t="s">
        <v>4029</v>
      </c>
      <c r="C6069" t="s">
        <v>4030</v>
      </c>
      <c r="D6069" t="s">
        <v>4031</v>
      </c>
      <c r="E6069" t="s">
        <v>12</v>
      </c>
      <c r="F6069" t="s">
        <v>4032</v>
      </c>
      <c r="G6069" s="1">
        <v>44372</v>
      </c>
      <c r="H6069" s="1">
        <v>44374</v>
      </c>
      <c r="I6069" s="1">
        <v>45834</v>
      </c>
      <c r="J6069" s="966" t="s">
        <v>21900</v>
      </c>
      <c r="K6069" t="s">
        <v>21901</v>
      </c>
      <c r="L6069" t="s">
        <v>21902</v>
      </c>
      <c r="M6069" t="s">
        <v>21900</v>
      </c>
      <c r="N6069" t="s">
        <v>21902</v>
      </c>
    </row>
    <row r="6070" spans="1:14" x14ac:dyDescent="0.25">
      <c r="A6070" s="3">
        <v>6067</v>
      </c>
      <c r="B6070" t="s">
        <v>3597</v>
      </c>
      <c r="C6070" t="s">
        <v>3598</v>
      </c>
      <c r="D6070" t="s">
        <v>3599</v>
      </c>
      <c r="E6070" t="s">
        <v>12</v>
      </c>
      <c r="F6070" t="s">
        <v>3600</v>
      </c>
      <c r="G6070" s="1">
        <v>44326</v>
      </c>
      <c r="H6070" s="1">
        <v>44345</v>
      </c>
      <c r="I6070" s="1">
        <v>44709</v>
      </c>
      <c r="J6070" s="966" t="s">
        <v>9423</v>
      </c>
      <c r="K6070" t="s">
        <v>9425</v>
      </c>
      <c r="L6070" t="s">
        <v>9424</v>
      </c>
      <c r="M6070" t="s">
        <v>9423</v>
      </c>
      <c r="N6070" t="s">
        <v>9424</v>
      </c>
    </row>
    <row r="6071" spans="1:14" x14ac:dyDescent="0.25">
      <c r="A6071" s="3">
        <v>6068</v>
      </c>
      <c r="B6071" t="s">
        <v>3597</v>
      </c>
      <c r="C6071" t="s">
        <v>3598</v>
      </c>
      <c r="D6071" t="s">
        <v>3599</v>
      </c>
      <c r="E6071" t="s">
        <v>12</v>
      </c>
      <c r="F6071" t="s">
        <v>3600</v>
      </c>
      <c r="G6071" s="1">
        <v>44326</v>
      </c>
      <c r="H6071" s="1">
        <v>44345</v>
      </c>
      <c r="I6071" s="1">
        <v>44709</v>
      </c>
      <c r="J6071" s="966" t="s">
        <v>9423</v>
      </c>
      <c r="K6071" t="s">
        <v>9425</v>
      </c>
      <c r="L6071" t="s">
        <v>9424</v>
      </c>
      <c r="M6071" t="s">
        <v>9423</v>
      </c>
      <c r="N6071" t="s">
        <v>9424</v>
      </c>
    </row>
    <row r="6072" spans="1:14" x14ac:dyDescent="0.25">
      <c r="A6072" s="3">
        <v>6069</v>
      </c>
      <c r="B6072" t="s">
        <v>4134</v>
      </c>
      <c r="C6072" t="s">
        <v>4135</v>
      </c>
      <c r="D6072" t="s">
        <v>4136</v>
      </c>
      <c r="E6072" t="s">
        <v>12</v>
      </c>
      <c r="F6072" t="s">
        <v>4137</v>
      </c>
      <c r="G6072" s="1">
        <v>44390</v>
      </c>
      <c r="H6072" s="1">
        <v>44397</v>
      </c>
      <c r="I6072" s="1">
        <v>45857</v>
      </c>
      <c r="J6072" s="966" t="s">
        <v>23236</v>
      </c>
      <c r="K6072" t="s">
        <v>23237</v>
      </c>
      <c r="L6072" t="s">
        <v>23238</v>
      </c>
      <c r="M6072" t="s">
        <v>23236</v>
      </c>
      <c r="N6072" t="s">
        <v>23238</v>
      </c>
    </row>
    <row r="6073" spans="1:14" x14ac:dyDescent="0.25">
      <c r="A6073" s="3">
        <v>6070</v>
      </c>
      <c r="B6073" t="s">
        <v>4134</v>
      </c>
      <c r="C6073" t="s">
        <v>4135</v>
      </c>
      <c r="D6073" t="s">
        <v>4136</v>
      </c>
      <c r="E6073" t="s">
        <v>12</v>
      </c>
      <c r="F6073" t="s">
        <v>4137</v>
      </c>
      <c r="G6073" s="1">
        <v>44390</v>
      </c>
      <c r="H6073" s="1">
        <v>44397</v>
      </c>
      <c r="I6073" s="1">
        <v>45857</v>
      </c>
      <c r="J6073" s="966" t="s">
        <v>23239</v>
      </c>
      <c r="K6073" t="s">
        <v>23240</v>
      </c>
      <c r="L6073" t="s">
        <v>23241</v>
      </c>
      <c r="M6073" t="s">
        <v>23239</v>
      </c>
      <c r="N6073" t="s">
        <v>23241</v>
      </c>
    </row>
    <row r="6074" spans="1:14" x14ac:dyDescent="0.25">
      <c r="A6074" s="3">
        <v>6071</v>
      </c>
      <c r="B6074" t="s">
        <v>4134</v>
      </c>
      <c r="C6074" t="s">
        <v>4135</v>
      </c>
      <c r="D6074" t="s">
        <v>4136</v>
      </c>
      <c r="E6074" t="s">
        <v>12</v>
      </c>
      <c r="F6074" t="s">
        <v>4137</v>
      </c>
      <c r="G6074" s="1">
        <v>44390</v>
      </c>
      <c r="H6074" s="1">
        <v>44397</v>
      </c>
      <c r="I6074" s="1">
        <v>45857</v>
      </c>
      <c r="J6074" s="966" t="s">
        <v>23242</v>
      </c>
      <c r="K6074" t="s">
        <v>23243</v>
      </c>
      <c r="L6074" t="s">
        <v>23244</v>
      </c>
      <c r="M6074" t="s">
        <v>23242</v>
      </c>
      <c r="N6074" t="s">
        <v>23244</v>
      </c>
    </row>
    <row r="6075" spans="1:14" x14ac:dyDescent="0.25">
      <c r="A6075" s="3">
        <v>6072</v>
      </c>
      <c r="B6075" t="s">
        <v>4134</v>
      </c>
      <c r="C6075" t="s">
        <v>4135</v>
      </c>
      <c r="D6075" t="s">
        <v>4136</v>
      </c>
      <c r="E6075" t="s">
        <v>12</v>
      </c>
      <c r="F6075" t="s">
        <v>4137</v>
      </c>
      <c r="G6075" s="1">
        <v>44390</v>
      </c>
      <c r="H6075" s="1">
        <v>44397</v>
      </c>
      <c r="I6075" s="1">
        <v>45857</v>
      </c>
      <c r="J6075" s="966" t="s">
        <v>23245</v>
      </c>
      <c r="K6075" t="s">
        <v>23246</v>
      </c>
      <c r="L6075" t="s">
        <v>23247</v>
      </c>
      <c r="M6075" t="s">
        <v>23245</v>
      </c>
      <c r="N6075" t="s">
        <v>23247</v>
      </c>
    </row>
    <row r="6076" spans="1:14" x14ac:dyDescent="0.25">
      <c r="A6076" s="3">
        <v>6073</v>
      </c>
      <c r="B6076" t="s">
        <v>4134</v>
      </c>
      <c r="C6076" t="s">
        <v>4135</v>
      </c>
      <c r="D6076" t="s">
        <v>4136</v>
      </c>
      <c r="E6076" t="s">
        <v>12</v>
      </c>
      <c r="F6076" t="s">
        <v>4137</v>
      </c>
      <c r="G6076" s="1">
        <v>44390</v>
      </c>
      <c r="H6076" s="1">
        <v>44397</v>
      </c>
      <c r="I6076" s="1">
        <v>45857</v>
      </c>
      <c r="J6076" s="966" t="s">
        <v>23248</v>
      </c>
      <c r="K6076" t="s">
        <v>23249</v>
      </c>
      <c r="L6076" t="s">
        <v>23250</v>
      </c>
      <c r="M6076" t="s">
        <v>23248</v>
      </c>
      <c r="N6076" t="s">
        <v>23250</v>
      </c>
    </row>
    <row r="6077" spans="1:14" x14ac:dyDescent="0.25">
      <c r="A6077" s="3">
        <v>6074</v>
      </c>
      <c r="B6077" t="s">
        <v>4134</v>
      </c>
      <c r="C6077" t="s">
        <v>4135</v>
      </c>
      <c r="D6077" t="s">
        <v>4136</v>
      </c>
      <c r="E6077" t="s">
        <v>12</v>
      </c>
      <c r="F6077" t="s">
        <v>4137</v>
      </c>
      <c r="G6077" s="1">
        <v>44390</v>
      </c>
      <c r="H6077" s="1">
        <v>44397</v>
      </c>
      <c r="I6077" s="1">
        <v>45857</v>
      </c>
      <c r="J6077" s="966" t="s">
        <v>23251</v>
      </c>
      <c r="K6077" t="s">
        <v>23252</v>
      </c>
      <c r="L6077" t="s">
        <v>23253</v>
      </c>
      <c r="M6077" t="s">
        <v>23251</v>
      </c>
      <c r="N6077" t="s">
        <v>23253</v>
      </c>
    </row>
    <row r="6078" spans="1:14" x14ac:dyDescent="0.25">
      <c r="A6078" s="3">
        <v>6075</v>
      </c>
      <c r="B6078" t="s">
        <v>4134</v>
      </c>
      <c r="C6078" t="s">
        <v>4135</v>
      </c>
      <c r="D6078" t="s">
        <v>4136</v>
      </c>
      <c r="E6078" t="s">
        <v>12</v>
      </c>
      <c r="F6078" t="s">
        <v>4137</v>
      </c>
      <c r="G6078" s="1">
        <v>44390</v>
      </c>
      <c r="H6078" s="1">
        <v>44397</v>
      </c>
      <c r="I6078" s="1">
        <v>45857</v>
      </c>
      <c r="J6078" s="966" t="s">
        <v>23254</v>
      </c>
      <c r="K6078" t="s">
        <v>23255</v>
      </c>
      <c r="L6078" t="s">
        <v>23256</v>
      </c>
      <c r="M6078" t="s">
        <v>23254</v>
      </c>
      <c r="N6078" t="s">
        <v>23256</v>
      </c>
    </row>
    <row r="6079" spans="1:14" x14ac:dyDescent="0.25">
      <c r="A6079" s="3">
        <v>6076</v>
      </c>
      <c r="B6079" t="s">
        <v>4134</v>
      </c>
      <c r="C6079" t="s">
        <v>4135</v>
      </c>
      <c r="D6079" t="s">
        <v>4136</v>
      </c>
      <c r="E6079" t="s">
        <v>12</v>
      </c>
      <c r="F6079" t="s">
        <v>4137</v>
      </c>
      <c r="G6079" s="1">
        <v>44390</v>
      </c>
      <c r="H6079" s="1">
        <v>44397</v>
      </c>
      <c r="I6079" s="1">
        <v>45857</v>
      </c>
      <c r="J6079" s="966" t="s">
        <v>23257</v>
      </c>
      <c r="K6079" t="s">
        <v>23258</v>
      </c>
      <c r="L6079" t="s">
        <v>23259</v>
      </c>
      <c r="M6079" t="s">
        <v>23257</v>
      </c>
      <c r="N6079" t="s">
        <v>23259</v>
      </c>
    </row>
    <row r="6080" spans="1:14" x14ac:dyDescent="0.25">
      <c r="A6080" s="3">
        <v>6077</v>
      </c>
      <c r="B6080" t="s">
        <v>4138</v>
      </c>
      <c r="C6080" t="s">
        <v>4139</v>
      </c>
      <c r="D6080" t="s">
        <v>4140</v>
      </c>
      <c r="E6080" t="s">
        <v>12</v>
      </c>
      <c r="F6080" t="s">
        <v>4141</v>
      </c>
      <c r="G6080" s="1">
        <v>44389</v>
      </c>
      <c r="H6080" s="1">
        <v>44393</v>
      </c>
      <c r="I6080" s="1">
        <v>45488</v>
      </c>
      <c r="J6080" s="966" t="s">
        <v>12901</v>
      </c>
      <c r="K6080" t="s">
        <v>23260</v>
      </c>
      <c r="L6080" t="s">
        <v>23261</v>
      </c>
      <c r="M6080" t="s">
        <v>12901</v>
      </c>
      <c r="N6080" t="s">
        <v>23261</v>
      </c>
    </row>
    <row r="6081" spans="1:14" x14ac:dyDescent="0.25">
      <c r="A6081" s="3">
        <v>6078</v>
      </c>
      <c r="B6081" t="s">
        <v>4119</v>
      </c>
      <c r="C6081" t="s">
        <v>4120</v>
      </c>
      <c r="D6081" t="s">
        <v>4121</v>
      </c>
      <c r="E6081" t="s">
        <v>12</v>
      </c>
      <c r="F6081" t="s">
        <v>4121</v>
      </c>
      <c r="G6081" s="1">
        <v>44377</v>
      </c>
      <c r="H6081" s="1">
        <v>44390</v>
      </c>
      <c r="I6081" s="1">
        <v>45485</v>
      </c>
      <c r="J6081" s="966" t="s">
        <v>23195</v>
      </c>
      <c r="K6081" t="s">
        <v>23262</v>
      </c>
      <c r="L6081" t="s">
        <v>23263</v>
      </c>
      <c r="M6081" t="s">
        <v>23195</v>
      </c>
      <c r="N6081" t="s">
        <v>23263</v>
      </c>
    </row>
    <row r="6082" spans="1:14" x14ac:dyDescent="0.25">
      <c r="A6082" s="3">
        <v>6079</v>
      </c>
      <c r="B6082" t="s">
        <v>3803</v>
      </c>
      <c r="C6082" t="s">
        <v>3804</v>
      </c>
      <c r="D6082" t="s">
        <v>3805</v>
      </c>
      <c r="E6082" t="s">
        <v>12</v>
      </c>
      <c r="F6082" t="s">
        <v>3806</v>
      </c>
      <c r="G6082" s="1">
        <v>44354</v>
      </c>
      <c r="H6082" s="1">
        <v>44370</v>
      </c>
      <c r="I6082" s="1">
        <v>44734</v>
      </c>
      <c r="J6082" s="966" t="s">
        <v>12533</v>
      </c>
      <c r="K6082" t="s">
        <v>12535</v>
      </c>
      <c r="L6082" t="s">
        <v>12534</v>
      </c>
      <c r="M6082" t="s">
        <v>12533</v>
      </c>
      <c r="N6082" t="s">
        <v>12534</v>
      </c>
    </row>
    <row r="6083" spans="1:14" x14ac:dyDescent="0.25">
      <c r="A6083" s="3">
        <v>6080</v>
      </c>
      <c r="B6083" t="s">
        <v>3803</v>
      </c>
      <c r="C6083" t="s">
        <v>3804</v>
      </c>
      <c r="D6083" t="s">
        <v>3805</v>
      </c>
      <c r="E6083" t="s">
        <v>12</v>
      </c>
      <c r="F6083" t="s">
        <v>3806</v>
      </c>
      <c r="G6083" s="1">
        <v>44354</v>
      </c>
      <c r="H6083" s="1">
        <v>44370</v>
      </c>
      <c r="I6083" s="1">
        <v>44734</v>
      </c>
      <c r="J6083" s="966" t="s">
        <v>12533</v>
      </c>
      <c r="K6083" t="s">
        <v>12535</v>
      </c>
      <c r="L6083" t="s">
        <v>12534</v>
      </c>
      <c r="M6083" t="s">
        <v>12533</v>
      </c>
      <c r="N6083" t="s">
        <v>12534</v>
      </c>
    </row>
    <row r="6084" spans="1:14" x14ac:dyDescent="0.25">
      <c r="A6084" s="3">
        <v>6081</v>
      </c>
      <c r="B6084" t="s">
        <v>3803</v>
      </c>
      <c r="C6084" t="s">
        <v>3804</v>
      </c>
      <c r="D6084" t="s">
        <v>3805</v>
      </c>
      <c r="E6084" t="s">
        <v>12</v>
      </c>
      <c r="F6084" t="s">
        <v>3806</v>
      </c>
      <c r="G6084" s="1">
        <v>44354</v>
      </c>
      <c r="H6084" s="1">
        <v>44370</v>
      </c>
      <c r="I6084" s="1">
        <v>44734</v>
      </c>
      <c r="J6084" s="966" t="s">
        <v>12533</v>
      </c>
      <c r="K6084" t="s">
        <v>12535</v>
      </c>
      <c r="L6084" t="s">
        <v>12534</v>
      </c>
      <c r="M6084" t="s">
        <v>12533</v>
      </c>
      <c r="N6084" t="s">
        <v>12534</v>
      </c>
    </row>
    <row r="6085" spans="1:14" x14ac:dyDescent="0.25">
      <c r="A6085" s="3">
        <v>6082</v>
      </c>
      <c r="B6085" t="s">
        <v>3974</v>
      </c>
      <c r="C6085" t="s">
        <v>3975</v>
      </c>
      <c r="D6085" t="s">
        <v>3976</v>
      </c>
      <c r="E6085" t="s">
        <v>12</v>
      </c>
      <c r="F6085" t="s">
        <v>3977</v>
      </c>
      <c r="G6085" s="1">
        <v>44371</v>
      </c>
      <c r="H6085" s="1">
        <v>44393</v>
      </c>
      <c r="I6085" s="1">
        <v>45853</v>
      </c>
      <c r="J6085" s="966" t="s">
        <v>11712</v>
      </c>
      <c r="K6085" t="s">
        <v>11714</v>
      </c>
      <c r="L6085" t="s">
        <v>11713</v>
      </c>
      <c r="M6085" t="s">
        <v>11712</v>
      </c>
      <c r="N6085" t="s">
        <v>11713</v>
      </c>
    </row>
    <row r="6086" spans="1:14" x14ac:dyDescent="0.25">
      <c r="A6086" s="3">
        <v>6083</v>
      </c>
      <c r="B6086" t="s">
        <v>4079</v>
      </c>
      <c r="C6086" t="s">
        <v>4080</v>
      </c>
      <c r="D6086" t="s">
        <v>4081</v>
      </c>
      <c r="E6086" t="s">
        <v>12</v>
      </c>
      <c r="F6086" t="s">
        <v>4114</v>
      </c>
      <c r="G6086" s="1">
        <v>44382</v>
      </c>
      <c r="H6086" s="1">
        <v>44401</v>
      </c>
      <c r="I6086" s="1">
        <v>45496</v>
      </c>
      <c r="J6086" s="966" t="s">
        <v>23264</v>
      </c>
      <c r="K6086" t="s">
        <v>23265</v>
      </c>
      <c r="L6086" t="s">
        <v>23266</v>
      </c>
      <c r="M6086" t="s">
        <v>23264</v>
      </c>
      <c r="N6086" t="s">
        <v>23266</v>
      </c>
    </row>
    <row r="6087" spans="1:14" x14ac:dyDescent="0.25">
      <c r="A6087" s="3">
        <v>6084</v>
      </c>
      <c r="B6087" t="s">
        <v>4079</v>
      </c>
      <c r="C6087" t="s">
        <v>4080</v>
      </c>
      <c r="D6087" t="s">
        <v>4081</v>
      </c>
      <c r="E6087" t="s">
        <v>12</v>
      </c>
      <c r="F6087" t="s">
        <v>4114</v>
      </c>
      <c r="G6087" s="1">
        <v>44382</v>
      </c>
      <c r="H6087" s="1">
        <v>44401</v>
      </c>
      <c r="I6087" s="1">
        <v>45496</v>
      </c>
      <c r="J6087" s="966" t="s">
        <v>23267</v>
      </c>
      <c r="K6087" t="s">
        <v>23268</v>
      </c>
      <c r="L6087" t="s">
        <v>23269</v>
      </c>
      <c r="M6087" t="s">
        <v>23267</v>
      </c>
      <c r="N6087" t="s">
        <v>23269</v>
      </c>
    </row>
    <row r="6088" spans="1:14" x14ac:dyDescent="0.25">
      <c r="A6088" s="3">
        <v>6085</v>
      </c>
      <c r="B6088" t="s">
        <v>3775</v>
      </c>
      <c r="C6088" t="s">
        <v>3776</v>
      </c>
      <c r="D6088" t="s">
        <v>3777</v>
      </c>
      <c r="E6088" t="s">
        <v>12</v>
      </c>
      <c r="F6088" t="s">
        <v>3778</v>
      </c>
      <c r="G6088" s="1">
        <v>44354</v>
      </c>
      <c r="H6088" s="1">
        <v>44378</v>
      </c>
      <c r="I6088" s="1">
        <v>45473</v>
      </c>
      <c r="J6088" s="966" t="s">
        <v>9433</v>
      </c>
      <c r="K6088" t="s">
        <v>9435</v>
      </c>
      <c r="L6088" t="s">
        <v>9434</v>
      </c>
      <c r="M6088" t="s">
        <v>9433</v>
      </c>
      <c r="N6088" t="s">
        <v>9434</v>
      </c>
    </row>
    <row r="6089" spans="1:14" x14ac:dyDescent="0.25">
      <c r="A6089" s="3">
        <v>6086</v>
      </c>
      <c r="B6089" t="s">
        <v>4142</v>
      </c>
      <c r="C6089" t="s">
        <v>4143</v>
      </c>
      <c r="D6089" t="s">
        <v>4144</v>
      </c>
      <c r="E6089" t="s">
        <v>12</v>
      </c>
      <c r="F6089" t="s">
        <v>4145</v>
      </c>
      <c r="G6089" s="1">
        <v>44389</v>
      </c>
      <c r="H6089" s="1">
        <v>44394</v>
      </c>
      <c r="I6089" s="1">
        <v>45489</v>
      </c>
      <c r="J6089" s="966" t="s">
        <v>12904</v>
      </c>
      <c r="K6089" t="s">
        <v>23270</v>
      </c>
      <c r="L6089" t="s">
        <v>23271</v>
      </c>
      <c r="M6089" t="s">
        <v>12904</v>
      </c>
      <c r="N6089" t="s">
        <v>23271</v>
      </c>
    </row>
    <row r="6090" spans="1:14" x14ac:dyDescent="0.25">
      <c r="A6090" s="3">
        <v>6087</v>
      </c>
      <c r="B6090" t="s">
        <v>3930</v>
      </c>
      <c r="C6090" t="s">
        <v>3931</v>
      </c>
      <c r="D6090" t="s">
        <v>3932</v>
      </c>
      <c r="E6090" t="s">
        <v>12</v>
      </c>
      <c r="F6090" t="s">
        <v>3933</v>
      </c>
      <c r="G6090" s="1">
        <v>44365</v>
      </c>
      <c r="H6090" s="1">
        <v>44369</v>
      </c>
      <c r="I6090" s="1">
        <v>45829</v>
      </c>
      <c r="J6090" s="966" t="s">
        <v>23272</v>
      </c>
      <c r="K6090" t="s">
        <v>23273</v>
      </c>
      <c r="L6090" t="s">
        <v>23274</v>
      </c>
      <c r="M6090" t="s">
        <v>23272</v>
      </c>
      <c r="N6090" t="s">
        <v>23274</v>
      </c>
    </row>
    <row r="6091" spans="1:14" x14ac:dyDescent="0.25">
      <c r="A6091" s="3">
        <v>6088</v>
      </c>
      <c r="B6091" t="s">
        <v>3930</v>
      </c>
      <c r="C6091" t="s">
        <v>3931</v>
      </c>
      <c r="D6091" t="s">
        <v>3932</v>
      </c>
      <c r="E6091" t="s">
        <v>12</v>
      </c>
      <c r="F6091" t="s">
        <v>3933</v>
      </c>
      <c r="G6091" s="1">
        <v>44365</v>
      </c>
      <c r="H6091" s="1">
        <v>44369</v>
      </c>
      <c r="I6091" s="1">
        <v>45829</v>
      </c>
      <c r="J6091" s="966" t="s">
        <v>23275</v>
      </c>
      <c r="K6091" t="s">
        <v>23276</v>
      </c>
      <c r="L6091" t="s">
        <v>23277</v>
      </c>
      <c r="M6091" t="s">
        <v>23275</v>
      </c>
      <c r="N6091" t="s">
        <v>23277</v>
      </c>
    </row>
    <row r="6092" spans="1:14" x14ac:dyDescent="0.25">
      <c r="A6092" s="3">
        <v>6089</v>
      </c>
      <c r="B6092" t="s">
        <v>3930</v>
      </c>
      <c r="C6092" t="s">
        <v>3931</v>
      </c>
      <c r="D6092" t="s">
        <v>3932</v>
      </c>
      <c r="E6092" t="s">
        <v>12</v>
      </c>
      <c r="F6092" t="s">
        <v>3933</v>
      </c>
      <c r="G6092" s="1">
        <v>44365</v>
      </c>
      <c r="H6092" s="1">
        <v>44369</v>
      </c>
      <c r="I6092" s="1">
        <v>45829</v>
      </c>
      <c r="J6092" s="966" t="s">
        <v>23278</v>
      </c>
      <c r="K6092" t="s">
        <v>23279</v>
      </c>
      <c r="L6092" t="s">
        <v>23280</v>
      </c>
      <c r="M6092" t="s">
        <v>23278</v>
      </c>
      <c r="N6092" t="s">
        <v>23280</v>
      </c>
    </row>
    <row r="6093" spans="1:14" x14ac:dyDescent="0.25">
      <c r="A6093" s="3">
        <v>6090</v>
      </c>
      <c r="B6093" t="s">
        <v>3637</v>
      </c>
      <c r="C6093" t="s">
        <v>3638</v>
      </c>
      <c r="D6093" t="s">
        <v>3639</v>
      </c>
      <c r="E6093" t="s">
        <v>12</v>
      </c>
      <c r="F6093" t="s">
        <v>3640</v>
      </c>
      <c r="G6093" s="1">
        <v>44336</v>
      </c>
      <c r="H6093" s="1">
        <v>44379</v>
      </c>
      <c r="I6093" s="1">
        <v>46204</v>
      </c>
      <c r="J6093" s="966" t="s">
        <v>12678</v>
      </c>
      <c r="K6093" t="s">
        <v>12680</v>
      </c>
      <c r="L6093" t="s">
        <v>12679</v>
      </c>
      <c r="M6093" t="s">
        <v>12678</v>
      </c>
      <c r="N6093" t="s">
        <v>12679</v>
      </c>
    </row>
    <row r="6094" spans="1:14" x14ac:dyDescent="0.25">
      <c r="A6094" s="3">
        <v>6091</v>
      </c>
      <c r="B6094" t="s">
        <v>4146</v>
      </c>
      <c r="C6094" t="s">
        <v>4147</v>
      </c>
      <c r="D6094" t="s">
        <v>4148</v>
      </c>
      <c r="E6094" t="s">
        <v>12</v>
      </c>
      <c r="F6094" t="s">
        <v>4149</v>
      </c>
      <c r="G6094" s="1">
        <v>44389</v>
      </c>
      <c r="H6094" s="1">
        <v>44392</v>
      </c>
      <c r="I6094" s="1">
        <v>45487</v>
      </c>
      <c r="J6094" s="966" t="s">
        <v>12907</v>
      </c>
      <c r="K6094" t="s">
        <v>23281</v>
      </c>
      <c r="L6094" t="s">
        <v>23282</v>
      </c>
      <c r="M6094" t="s">
        <v>12907</v>
      </c>
      <c r="N6094" t="s">
        <v>23282</v>
      </c>
    </row>
    <row r="6095" spans="1:14" x14ac:dyDescent="0.25">
      <c r="A6095" s="3">
        <v>6092</v>
      </c>
      <c r="B6095" t="s">
        <v>3881</v>
      </c>
      <c r="C6095" t="s">
        <v>3882</v>
      </c>
      <c r="D6095" t="s">
        <v>3883</v>
      </c>
      <c r="E6095" t="s">
        <v>12</v>
      </c>
      <c r="F6095" t="s">
        <v>3884</v>
      </c>
      <c r="G6095" s="1">
        <v>44361</v>
      </c>
      <c r="H6095" s="1">
        <v>44372</v>
      </c>
      <c r="I6095" s="1">
        <v>44736</v>
      </c>
      <c r="J6095" s="966" t="s">
        <v>12611</v>
      </c>
      <c r="K6095" t="s">
        <v>12613</v>
      </c>
      <c r="L6095" t="s">
        <v>12612</v>
      </c>
      <c r="M6095" t="s">
        <v>12611</v>
      </c>
      <c r="N6095" t="s">
        <v>12612</v>
      </c>
    </row>
    <row r="6096" spans="1:14" x14ac:dyDescent="0.25">
      <c r="A6096" s="3">
        <v>6093</v>
      </c>
      <c r="B6096" t="s">
        <v>3881</v>
      </c>
      <c r="C6096" t="s">
        <v>3882</v>
      </c>
      <c r="D6096" t="s">
        <v>3883</v>
      </c>
      <c r="E6096" t="s">
        <v>12</v>
      </c>
      <c r="F6096" t="s">
        <v>3884</v>
      </c>
      <c r="G6096" s="1">
        <v>44361</v>
      </c>
      <c r="H6096" s="1">
        <v>44372</v>
      </c>
      <c r="I6096" s="1">
        <v>44736</v>
      </c>
      <c r="J6096" s="966" t="s">
        <v>12614</v>
      </c>
      <c r="K6096" t="s">
        <v>12616</v>
      </c>
      <c r="L6096" t="s">
        <v>12615</v>
      </c>
      <c r="M6096" t="s">
        <v>12614</v>
      </c>
      <c r="N6096" t="s">
        <v>12615</v>
      </c>
    </row>
    <row r="6097" spans="1:14" x14ac:dyDescent="0.25">
      <c r="A6097" s="3">
        <v>6094</v>
      </c>
      <c r="B6097" t="s">
        <v>3881</v>
      </c>
      <c r="C6097" t="s">
        <v>3882</v>
      </c>
      <c r="D6097" t="s">
        <v>3883</v>
      </c>
      <c r="E6097" t="s">
        <v>12</v>
      </c>
      <c r="F6097" t="s">
        <v>3884</v>
      </c>
      <c r="G6097" s="1">
        <v>44361</v>
      </c>
      <c r="H6097" s="1">
        <v>44372</v>
      </c>
      <c r="I6097" s="1">
        <v>44736</v>
      </c>
      <c r="J6097" s="966" t="s">
        <v>23283</v>
      </c>
      <c r="K6097" t="s">
        <v>12619</v>
      </c>
      <c r="L6097" t="s">
        <v>12618</v>
      </c>
      <c r="M6097" t="s">
        <v>23283</v>
      </c>
      <c r="N6097" t="s">
        <v>12618</v>
      </c>
    </row>
    <row r="6098" spans="1:14" x14ac:dyDescent="0.25">
      <c r="A6098" s="3">
        <v>6095</v>
      </c>
      <c r="B6098" t="s">
        <v>3881</v>
      </c>
      <c r="C6098" t="s">
        <v>3882</v>
      </c>
      <c r="D6098" t="s">
        <v>3883</v>
      </c>
      <c r="E6098" t="s">
        <v>12</v>
      </c>
      <c r="F6098" t="s">
        <v>3884</v>
      </c>
      <c r="G6098" s="1">
        <v>44361</v>
      </c>
      <c r="H6098" s="1">
        <v>44372</v>
      </c>
      <c r="I6098" s="1">
        <v>44736</v>
      </c>
      <c r="J6098" s="966" t="s">
        <v>12620</v>
      </c>
      <c r="K6098" t="s">
        <v>12622</v>
      </c>
      <c r="L6098" t="s">
        <v>12621</v>
      </c>
      <c r="M6098" t="s">
        <v>12620</v>
      </c>
      <c r="N6098" t="s">
        <v>12621</v>
      </c>
    </row>
    <row r="6099" spans="1:14" x14ac:dyDescent="0.25">
      <c r="A6099" s="3">
        <v>6096</v>
      </c>
      <c r="B6099" t="s">
        <v>3881</v>
      </c>
      <c r="C6099" t="s">
        <v>3882</v>
      </c>
      <c r="D6099" t="s">
        <v>3883</v>
      </c>
      <c r="E6099" t="s">
        <v>12</v>
      </c>
      <c r="F6099" t="s">
        <v>3884</v>
      </c>
      <c r="G6099" s="1">
        <v>44361</v>
      </c>
      <c r="H6099" s="1">
        <v>44372</v>
      </c>
      <c r="I6099" s="1">
        <v>44736</v>
      </c>
      <c r="J6099" s="966" t="s">
        <v>12623</v>
      </c>
      <c r="K6099" t="s">
        <v>12625</v>
      </c>
      <c r="L6099" t="s">
        <v>12624</v>
      </c>
      <c r="M6099" t="s">
        <v>12623</v>
      </c>
      <c r="N6099" t="s">
        <v>12624</v>
      </c>
    </row>
    <row r="6100" spans="1:14" x14ac:dyDescent="0.25">
      <c r="A6100" s="3">
        <v>6097</v>
      </c>
      <c r="B6100" t="s">
        <v>3881</v>
      </c>
      <c r="C6100" t="s">
        <v>3882</v>
      </c>
      <c r="D6100" t="s">
        <v>3883</v>
      </c>
      <c r="E6100" t="s">
        <v>12</v>
      </c>
      <c r="F6100" t="s">
        <v>3884</v>
      </c>
      <c r="G6100" s="1">
        <v>44361</v>
      </c>
      <c r="H6100" s="1">
        <v>44372</v>
      </c>
      <c r="I6100" s="1">
        <v>44736</v>
      </c>
      <c r="J6100" s="966" t="s">
        <v>12626</v>
      </c>
      <c r="K6100" t="s">
        <v>12628</v>
      </c>
      <c r="L6100" t="s">
        <v>12627</v>
      </c>
      <c r="M6100" t="s">
        <v>12626</v>
      </c>
      <c r="N6100" t="s">
        <v>12627</v>
      </c>
    </row>
    <row r="6101" spans="1:14" x14ac:dyDescent="0.25">
      <c r="A6101" s="3">
        <v>6098</v>
      </c>
      <c r="B6101" t="s">
        <v>3881</v>
      </c>
      <c r="C6101" t="s">
        <v>3882</v>
      </c>
      <c r="D6101" t="s">
        <v>3883</v>
      </c>
      <c r="E6101" t="s">
        <v>12</v>
      </c>
      <c r="F6101" t="s">
        <v>3884</v>
      </c>
      <c r="G6101" s="1">
        <v>44361</v>
      </c>
      <c r="H6101" s="1">
        <v>44372</v>
      </c>
      <c r="I6101" s="1">
        <v>44736</v>
      </c>
      <c r="J6101" s="966" t="s">
        <v>12629</v>
      </c>
      <c r="K6101" t="s">
        <v>12631</v>
      </c>
      <c r="L6101" t="s">
        <v>12630</v>
      </c>
      <c r="M6101" t="s">
        <v>12629</v>
      </c>
      <c r="N6101" t="s">
        <v>12630</v>
      </c>
    </row>
    <row r="6102" spans="1:14" x14ac:dyDescent="0.25">
      <c r="A6102" s="3">
        <v>6099</v>
      </c>
      <c r="B6102" t="s">
        <v>3881</v>
      </c>
      <c r="C6102" t="s">
        <v>3882</v>
      </c>
      <c r="D6102" t="s">
        <v>3883</v>
      </c>
      <c r="E6102" t="s">
        <v>12</v>
      </c>
      <c r="F6102" t="s">
        <v>3884</v>
      </c>
      <c r="G6102" s="1">
        <v>44361</v>
      </c>
      <c r="H6102" s="1">
        <v>44372</v>
      </c>
      <c r="I6102" s="1">
        <v>44736</v>
      </c>
      <c r="J6102" s="966" t="s">
        <v>12632</v>
      </c>
      <c r="K6102" t="s">
        <v>12634</v>
      </c>
      <c r="L6102" t="s">
        <v>12633</v>
      </c>
      <c r="M6102" t="s">
        <v>12632</v>
      </c>
      <c r="N6102" t="s">
        <v>12633</v>
      </c>
    </row>
    <row r="6103" spans="1:14" x14ac:dyDescent="0.25">
      <c r="A6103" s="3">
        <v>6100</v>
      </c>
      <c r="B6103" t="s">
        <v>3881</v>
      </c>
      <c r="C6103" t="s">
        <v>3882</v>
      </c>
      <c r="D6103" t="s">
        <v>3883</v>
      </c>
      <c r="E6103" t="s">
        <v>12</v>
      </c>
      <c r="F6103" t="s">
        <v>3884</v>
      </c>
      <c r="G6103" s="1">
        <v>44361</v>
      </c>
      <c r="H6103" s="1">
        <v>44372</v>
      </c>
      <c r="I6103" s="1">
        <v>44736</v>
      </c>
      <c r="J6103" s="966" t="s">
        <v>12635</v>
      </c>
      <c r="K6103" t="s">
        <v>12637</v>
      </c>
      <c r="L6103" t="s">
        <v>12636</v>
      </c>
      <c r="M6103" t="s">
        <v>12635</v>
      </c>
      <c r="N6103" t="s">
        <v>12636</v>
      </c>
    </row>
    <row r="6104" spans="1:14" x14ac:dyDescent="0.25">
      <c r="A6104" s="3">
        <v>6101</v>
      </c>
      <c r="B6104" t="s">
        <v>3881</v>
      </c>
      <c r="C6104" t="s">
        <v>3882</v>
      </c>
      <c r="D6104" t="s">
        <v>3883</v>
      </c>
      <c r="E6104" t="s">
        <v>12</v>
      </c>
      <c r="F6104" t="s">
        <v>3884</v>
      </c>
      <c r="G6104" s="1">
        <v>44361</v>
      </c>
      <c r="H6104" s="1">
        <v>44372</v>
      </c>
      <c r="I6104" s="1">
        <v>44736</v>
      </c>
      <c r="J6104" s="966" t="s">
        <v>12638</v>
      </c>
      <c r="K6104" t="s">
        <v>12640</v>
      </c>
      <c r="L6104" t="s">
        <v>12639</v>
      </c>
      <c r="M6104" t="s">
        <v>12638</v>
      </c>
      <c r="N6104" t="s">
        <v>12639</v>
      </c>
    </row>
    <row r="6105" spans="1:14" x14ac:dyDescent="0.25">
      <c r="A6105" s="3">
        <v>6102</v>
      </c>
      <c r="B6105" t="s">
        <v>3881</v>
      </c>
      <c r="C6105" t="s">
        <v>3882</v>
      </c>
      <c r="D6105" t="s">
        <v>3883</v>
      </c>
      <c r="E6105" t="s">
        <v>12</v>
      </c>
      <c r="F6105" t="s">
        <v>3884</v>
      </c>
      <c r="G6105" s="1">
        <v>44361</v>
      </c>
      <c r="H6105" s="1">
        <v>44372</v>
      </c>
      <c r="I6105" s="1">
        <v>44736</v>
      </c>
      <c r="J6105" s="966" t="s">
        <v>12641</v>
      </c>
      <c r="K6105" t="s">
        <v>12643</v>
      </c>
      <c r="L6105" t="s">
        <v>12642</v>
      </c>
      <c r="M6105" t="s">
        <v>12641</v>
      </c>
      <c r="N6105" t="s">
        <v>12642</v>
      </c>
    </row>
    <row r="6106" spans="1:14" x14ac:dyDescent="0.25">
      <c r="A6106" s="3">
        <v>6103</v>
      </c>
      <c r="B6106" t="s">
        <v>3881</v>
      </c>
      <c r="C6106" t="s">
        <v>3882</v>
      </c>
      <c r="D6106" t="s">
        <v>3883</v>
      </c>
      <c r="E6106" t="s">
        <v>12</v>
      </c>
      <c r="F6106" t="s">
        <v>3884</v>
      </c>
      <c r="G6106" s="1">
        <v>44361</v>
      </c>
      <c r="H6106" s="1">
        <v>44372</v>
      </c>
      <c r="I6106" s="1">
        <v>44736</v>
      </c>
      <c r="J6106" s="966" t="s">
        <v>12644</v>
      </c>
      <c r="K6106" t="s">
        <v>12646</v>
      </c>
      <c r="L6106" t="s">
        <v>12645</v>
      </c>
      <c r="M6106" t="s">
        <v>12644</v>
      </c>
      <c r="N6106" t="s">
        <v>12645</v>
      </c>
    </row>
    <row r="6107" spans="1:14" x14ac:dyDescent="0.25">
      <c r="A6107" s="3">
        <v>6104</v>
      </c>
      <c r="B6107" t="s">
        <v>3881</v>
      </c>
      <c r="C6107" t="s">
        <v>3882</v>
      </c>
      <c r="D6107" t="s">
        <v>3883</v>
      </c>
      <c r="E6107" t="s">
        <v>12</v>
      </c>
      <c r="F6107" t="s">
        <v>3884</v>
      </c>
      <c r="G6107" s="1">
        <v>44361</v>
      </c>
      <c r="H6107" s="1">
        <v>44372</v>
      </c>
      <c r="I6107" s="1">
        <v>44736</v>
      </c>
      <c r="J6107" s="966" t="s">
        <v>12647</v>
      </c>
      <c r="K6107" t="s">
        <v>12649</v>
      </c>
      <c r="L6107" t="s">
        <v>12648</v>
      </c>
      <c r="M6107" t="s">
        <v>12647</v>
      </c>
      <c r="N6107" t="s">
        <v>12648</v>
      </c>
    </row>
    <row r="6108" spans="1:14" x14ac:dyDescent="0.25">
      <c r="A6108" s="3">
        <v>6105</v>
      </c>
      <c r="B6108" t="s">
        <v>3881</v>
      </c>
      <c r="C6108" t="s">
        <v>3882</v>
      </c>
      <c r="D6108" t="s">
        <v>3883</v>
      </c>
      <c r="E6108" t="s">
        <v>12</v>
      </c>
      <c r="F6108" t="s">
        <v>3884</v>
      </c>
      <c r="G6108" s="1">
        <v>44361</v>
      </c>
      <c r="H6108" s="1">
        <v>44372</v>
      </c>
      <c r="I6108" s="1">
        <v>44736</v>
      </c>
      <c r="J6108" s="966" t="s">
        <v>12650</v>
      </c>
      <c r="K6108" t="s">
        <v>12652</v>
      </c>
      <c r="L6108" t="s">
        <v>12651</v>
      </c>
      <c r="M6108" t="s">
        <v>12650</v>
      </c>
      <c r="N6108" t="s">
        <v>12651</v>
      </c>
    </row>
    <row r="6109" spans="1:14" x14ac:dyDescent="0.25">
      <c r="A6109" s="3">
        <v>6106</v>
      </c>
      <c r="B6109" t="s">
        <v>3881</v>
      </c>
      <c r="C6109" t="s">
        <v>3882</v>
      </c>
      <c r="D6109" t="s">
        <v>3883</v>
      </c>
      <c r="E6109" t="s">
        <v>12</v>
      </c>
      <c r="F6109" t="s">
        <v>3884</v>
      </c>
      <c r="G6109" s="1">
        <v>44361</v>
      </c>
      <c r="H6109" s="1">
        <v>44372</v>
      </c>
      <c r="I6109" s="1">
        <v>44736</v>
      </c>
      <c r="J6109" s="966" t="s">
        <v>12653</v>
      </c>
      <c r="K6109" t="s">
        <v>12655</v>
      </c>
      <c r="L6109" t="s">
        <v>12654</v>
      </c>
      <c r="M6109" t="s">
        <v>12653</v>
      </c>
      <c r="N6109" t="s">
        <v>12654</v>
      </c>
    </row>
    <row r="6110" spans="1:14" x14ac:dyDescent="0.25">
      <c r="A6110" s="3">
        <v>6107</v>
      </c>
      <c r="B6110" t="s">
        <v>3881</v>
      </c>
      <c r="C6110" t="s">
        <v>3882</v>
      </c>
      <c r="D6110" t="s">
        <v>3883</v>
      </c>
      <c r="E6110" t="s">
        <v>12</v>
      </c>
      <c r="F6110" t="s">
        <v>3884</v>
      </c>
      <c r="G6110" s="1">
        <v>44361</v>
      </c>
      <c r="H6110" s="1">
        <v>44372</v>
      </c>
      <c r="I6110" s="1">
        <v>44736</v>
      </c>
      <c r="J6110" s="966" t="s">
        <v>12656</v>
      </c>
      <c r="K6110" t="s">
        <v>12658</v>
      </c>
      <c r="L6110" t="s">
        <v>12657</v>
      </c>
      <c r="M6110" t="s">
        <v>12656</v>
      </c>
      <c r="N6110" t="s">
        <v>12657</v>
      </c>
    </row>
    <row r="6111" spans="1:14" x14ac:dyDescent="0.25">
      <c r="A6111" s="3">
        <v>6108</v>
      </c>
      <c r="B6111" t="s">
        <v>4075</v>
      </c>
      <c r="C6111" t="s">
        <v>4076</v>
      </c>
      <c r="D6111" t="s">
        <v>4077</v>
      </c>
      <c r="E6111" t="s">
        <v>12</v>
      </c>
      <c r="F6111" t="s">
        <v>4078</v>
      </c>
      <c r="G6111" s="1">
        <v>44375</v>
      </c>
      <c r="H6111" s="1">
        <v>44380</v>
      </c>
      <c r="I6111" s="1">
        <v>46205</v>
      </c>
      <c r="J6111" s="966" t="s">
        <v>23284</v>
      </c>
      <c r="K6111" t="s">
        <v>23285</v>
      </c>
      <c r="L6111" t="s">
        <v>23286</v>
      </c>
      <c r="M6111" t="s">
        <v>23284</v>
      </c>
      <c r="N6111" t="s">
        <v>23286</v>
      </c>
    </row>
    <row r="6112" spans="1:14" x14ac:dyDescent="0.25">
      <c r="A6112" s="3">
        <v>6109</v>
      </c>
      <c r="B6112" t="s">
        <v>4075</v>
      </c>
      <c r="C6112" t="s">
        <v>4076</v>
      </c>
      <c r="D6112" t="s">
        <v>4077</v>
      </c>
      <c r="E6112" t="s">
        <v>12</v>
      </c>
      <c r="F6112" t="s">
        <v>4078</v>
      </c>
      <c r="G6112" s="1">
        <v>44375</v>
      </c>
      <c r="H6112" s="1">
        <v>44380</v>
      </c>
      <c r="I6112" s="1">
        <v>46205</v>
      </c>
      <c r="J6112" s="966" t="s">
        <v>23287</v>
      </c>
      <c r="K6112" t="s">
        <v>23288</v>
      </c>
      <c r="L6112" t="s">
        <v>23289</v>
      </c>
      <c r="M6112" t="s">
        <v>23287</v>
      </c>
      <c r="N6112" t="s">
        <v>23289</v>
      </c>
    </row>
    <row r="6113" spans="1:14" x14ac:dyDescent="0.25">
      <c r="A6113" s="3">
        <v>6110</v>
      </c>
      <c r="B6113" t="s">
        <v>4075</v>
      </c>
      <c r="C6113" t="s">
        <v>4076</v>
      </c>
      <c r="D6113" t="s">
        <v>4077</v>
      </c>
      <c r="E6113" t="s">
        <v>12</v>
      </c>
      <c r="F6113" t="s">
        <v>4078</v>
      </c>
      <c r="G6113" s="1">
        <v>44375</v>
      </c>
      <c r="H6113" s="1">
        <v>44380</v>
      </c>
      <c r="I6113" s="1">
        <v>46205</v>
      </c>
      <c r="J6113" s="966" t="s">
        <v>23290</v>
      </c>
      <c r="K6113" t="s">
        <v>23291</v>
      </c>
      <c r="L6113" t="s">
        <v>23292</v>
      </c>
      <c r="M6113" t="s">
        <v>23290</v>
      </c>
      <c r="N6113" t="s">
        <v>23292</v>
      </c>
    </row>
    <row r="6114" spans="1:14" x14ac:dyDescent="0.25">
      <c r="A6114" s="3">
        <v>6111</v>
      </c>
      <c r="B6114" t="s">
        <v>4075</v>
      </c>
      <c r="C6114" t="s">
        <v>4076</v>
      </c>
      <c r="D6114" t="s">
        <v>4077</v>
      </c>
      <c r="E6114" t="s">
        <v>12</v>
      </c>
      <c r="F6114" t="s">
        <v>4078</v>
      </c>
      <c r="G6114" s="1">
        <v>44375</v>
      </c>
      <c r="H6114" s="1">
        <v>44380</v>
      </c>
      <c r="I6114" s="1">
        <v>46205</v>
      </c>
      <c r="J6114" s="966" t="s">
        <v>23293</v>
      </c>
      <c r="K6114" t="s">
        <v>23294</v>
      </c>
      <c r="L6114" t="s">
        <v>23295</v>
      </c>
      <c r="M6114" t="s">
        <v>23293</v>
      </c>
      <c r="N6114" t="s">
        <v>23295</v>
      </c>
    </row>
    <row r="6115" spans="1:14" x14ac:dyDescent="0.25">
      <c r="A6115" s="3">
        <v>6112</v>
      </c>
      <c r="B6115" t="s">
        <v>4075</v>
      </c>
      <c r="C6115" t="s">
        <v>4076</v>
      </c>
      <c r="D6115" t="s">
        <v>4077</v>
      </c>
      <c r="E6115" t="s">
        <v>12</v>
      </c>
      <c r="F6115" t="s">
        <v>4078</v>
      </c>
      <c r="G6115" s="1">
        <v>44375</v>
      </c>
      <c r="H6115" s="1">
        <v>44380</v>
      </c>
      <c r="I6115" s="1">
        <v>46205</v>
      </c>
      <c r="J6115" s="966" t="s">
        <v>23296</v>
      </c>
      <c r="K6115" t="s">
        <v>23297</v>
      </c>
      <c r="L6115" t="s">
        <v>23298</v>
      </c>
      <c r="M6115" t="s">
        <v>23296</v>
      </c>
      <c r="N6115" t="s">
        <v>23298</v>
      </c>
    </row>
    <row r="6116" spans="1:14" x14ac:dyDescent="0.25">
      <c r="A6116" s="3">
        <v>6113</v>
      </c>
      <c r="B6116" t="s">
        <v>4191</v>
      </c>
      <c r="C6116" t="s">
        <v>4192</v>
      </c>
      <c r="D6116" t="s">
        <v>4193</v>
      </c>
      <c r="E6116" t="s">
        <v>12</v>
      </c>
      <c r="F6116" t="s">
        <v>4194</v>
      </c>
      <c r="G6116" s="1">
        <v>44396</v>
      </c>
      <c r="H6116" s="1">
        <v>44399</v>
      </c>
      <c r="I6116" s="1">
        <v>44763</v>
      </c>
      <c r="J6116" s="966" t="s">
        <v>12567</v>
      </c>
      <c r="K6116" t="s">
        <v>12569</v>
      </c>
      <c r="L6116" t="s">
        <v>12568</v>
      </c>
      <c r="M6116" t="s">
        <v>12567</v>
      </c>
      <c r="N6116" t="s">
        <v>12568</v>
      </c>
    </row>
    <row r="6117" spans="1:14" x14ac:dyDescent="0.25">
      <c r="A6117" s="3">
        <v>6114</v>
      </c>
      <c r="B6117" t="s">
        <v>4191</v>
      </c>
      <c r="C6117" t="s">
        <v>4192</v>
      </c>
      <c r="D6117" t="s">
        <v>4193</v>
      </c>
      <c r="E6117" t="s">
        <v>12</v>
      </c>
      <c r="F6117" t="s">
        <v>4194</v>
      </c>
      <c r="G6117" s="1">
        <v>44396</v>
      </c>
      <c r="H6117" s="1">
        <v>44399</v>
      </c>
      <c r="I6117" s="1">
        <v>44763</v>
      </c>
      <c r="J6117" s="966" t="s">
        <v>12567</v>
      </c>
      <c r="K6117" t="s">
        <v>12569</v>
      </c>
      <c r="L6117" t="s">
        <v>12568</v>
      </c>
      <c r="M6117" t="s">
        <v>12567</v>
      </c>
      <c r="N6117" t="s">
        <v>12568</v>
      </c>
    </row>
    <row r="6118" spans="1:14" x14ac:dyDescent="0.25">
      <c r="A6118" s="3">
        <v>6115</v>
      </c>
      <c r="B6118" t="s">
        <v>4052</v>
      </c>
      <c r="C6118" t="s">
        <v>4053</v>
      </c>
      <c r="D6118" t="s">
        <v>4054</v>
      </c>
      <c r="E6118" t="s">
        <v>12</v>
      </c>
      <c r="F6118" t="s">
        <v>4055</v>
      </c>
      <c r="G6118" s="1">
        <v>44389</v>
      </c>
      <c r="H6118" s="1">
        <v>44394</v>
      </c>
      <c r="I6118" s="1">
        <v>45123</v>
      </c>
      <c r="J6118" s="966" t="s">
        <v>9440</v>
      </c>
      <c r="K6118" t="s">
        <v>9442</v>
      </c>
      <c r="L6118" t="s">
        <v>9441</v>
      </c>
      <c r="M6118" t="s">
        <v>9440</v>
      </c>
      <c r="N6118" t="s">
        <v>9441</v>
      </c>
    </row>
    <row r="6119" spans="1:14" x14ac:dyDescent="0.25">
      <c r="A6119" s="3">
        <v>6116</v>
      </c>
      <c r="B6119" t="s">
        <v>4159</v>
      </c>
      <c r="C6119" t="s">
        <v>4160</v>
      </c>
      <c r="D6119" t="s">
        <v>4161</v>
      </c>
      <c r="E6119" t="s">
        <v>12</v>
      </c>
      <c r="F6119" t="s">
        <v>4162</v>
      </c>
      <c r="G6119" s="1">
        <v>44392</v>
      </c>
      <c r="H6119" s="1">
        <v>44394</v>
      </c>
      <c r="I6119" s="1">
        <v>46219</v>
      </c>
      <c r="J6119" s="966" t="s">
        <v>23299</v>
      </c>
      <c r="K6119" t="s">
        <v>23300</v>
      </c>
      <c r="L6119" t="s">
        <v>23301</v>
      </c>
      <c r="M6119" t="s">
        <v>23299</v>
      </c>
      <c r="N6119" t="s">
        <v>23301</v>
      </c>
    </row>
    <row r="6120" spans="1:14" x14ac:dyDescent="0.25">
      <c r="A6120" s="3">
        <v>6117</v>
      </c>
      <c r="B6120" t="s">
        <v>4159</v>
      </c>
      <c r="C6120" t="s">
        <v>4160</v>
      </c>
      <c r="D6120" t="s">
        <v>4161</v>
      </c>
      <c r="E6120" t="s">
        <v>12</v>
      </c>
      <c r="F6120" t="s">
        <v>4162</v>
      </c>
      <c r="G6120" s="1">
        <v>44392</v>
      </c>
      <c r="H6120" s="1">
        <v>44394</v>
      </c>
      <c r="I6120" s="1">
        <v>46219</v>
      </c>
      <c r="J6120" s="966" t="s">
        <v>23302</v>
      </c>
      <c r="K6120" t="s">
        <v>23303</v>
      </c>
      <c r="L6120" t="s">
        <v>23304</v>
      </c>
      <c r="M6120" t="s">
        <v>23302</v>
      </c>
      <c r="N6120" t="s">
        <v>23304</v>
      </c>
    </row>
    <row r="6121" spans="1:14" x14ac:dyDescent="0.25">
      <c r="A6121" s="3">
        <v>6118</v>
      </c>
      <c r="B6121" t="s">
        <v>3742</v>
      </c>
      <c r="C6121" t="s">
        <v>3743</v>
      </c>
      <c r="D6121" t="s">
        <v>3744</v>
      </c>
      <c r="E6121" t="s">
        <v>12</v>
      </c>
      <c r="F6121" t="s">
        <v>3745</v>
      </c>
      <c r="G6121" s="1">
        <v>44349</v>
      </c>
      <c r="H6121" s="1">
        <v>44378</v>
      </c>
      <c r="I6121" s="1">
        <v>44742</v>
      </c>
      <c r="J6121" s="966" t="s">
        <v>12338</v>
      </c>
      <c r="K6121" t="s">
        <v>12340</v>
      </c>
      <c r="L6121" t="s">
        <v>12339</v>
      </c>
      <c r="M6121" t="s">
        <v>12338</v>
      </c>
      <c r="N6121" t="s">
        <v>12339</v>
      </c>
    </row>
    <row r="6122" spans="1:14" x14ac:dyDescent="0.25">
      <c r="A6122" s="3">
        <v>6119</v>
      </c>
      <c r="B6122" t="s">
        <v>3771</v>
      </c>
      <c r="C6122" t="s">
        <v>3772</v>
      </c>
      <c r="D6122" t="s">
        <v>3773</v>
      </c>
      <c r="E6122" t="s">
        <v>12</v>
      </c>
      <c r="F6122" t="s">
        <v>3774</v>
      </c>
      <c r="G6122" s="1">
        <v>44351</v>
      </c>
      <c r="H6122" s="1">
        <v>44377</v>
      </c>
      <c r="I6122" s="1">
        <v>44741</v>
      </c>
      <c r="J6122" s="966" t="s">
        <v>8755</v>
      </c>
      <c r="K6122" t="s">
        <v>8757</v>
      </c>
      <c r="L6122" t="s">
        <v>8756</v>
      </c>
      <c r="M6122" t="s">
        <v>8755</v>
      </c>
      <c r="N6122" t="s">
        <v>8756</v>
      </c>
    </row>
    <row r="6123" spans="1:14" x14ac:dyDescent="0.25">
      <c r="A6123" s="3">
        <v>6120</v>
      </c>
      <c r="B6123" t="s">
        <v>3771</v>
      </c>
      <c r="C6123" t="s">
        <v>3772</v>
      </c>
      <c r="D6123" t="s">
        <v>3773</v>
      </c>
      <c r="E6123" t="s">
        <v>12</v>
      </c>
      <c r="F6123" t="s">
        <v>3774</v>
      </c>
      <c r="G6123" s="1">
        <v>44351</v>
      </c>
      <c r="H6123" s="1">
        <v>44377</v>
      </c>
      <c r="I6123" s="1">
        <v>44741</v>
      </c>
      <c r="J6123" s="966" t="s">
        <v>8755</v>
      </c>
      <c r="K6123" t="s">
        <v>8757</v>
      </c>
      <c r="L6123" t="s">
        <v>8756</v>
      </c>
      <c r="M6123" t="s">
        <v>8755</v>
      </c>
      <c r="N6123" t="s">
        <v>8756</v>
      </c>
    </row>
    <row r="6124" spans="1:14" x14ac:dyDescent="0.25">
      <c r="A6124" s="3">
        <v>6121</v>
      </c>
      <c r="B6124" t="s">
        <v>3771</v>
      </c>
      <c r="C6124" t="s">
        <v>3772</v>
      </c>
      <c r="D6124" t="s">
        <v>3773</v>
      </c>
      <c r="E6124" t="s">
        <v>12</v>
      </c>
      <c r="F6124" t="s">
        <v>3774</v>
      </c>
      <c r="G6124" s="1">
        <v>44351</v>
      </c>
      <c r="H6124" s="1">
        <v>44377</v>
      </c>
      <c r="I6124" s="1">
        <v>44741</v>
      </c>
      <c r="J6124" s="966" t="s">
        <v>8762</v>
      </c>
      <c r="K6124" t="s">
        <v>8764</v>
      </c>
      <c r="L6124" t="s">
        <v>8763</v>
      </c>
      <c r="M6124" t="s">
        <v>8762</v>
      </c>
      <c r="N6124" t="s">
        <v>8763</v>
      </c>
    </row>
    <row r="6125" spans="1:14" x14ac:dyDescent="0.25">
      <c r="A6125" s="3">
        <v>6122</v>
      </c>
      <c r="B6125" t="s">
        <v>3771</v>
      </c>
      <c r="C6125" t="s">
        <v>3772</v>
      </c>
      <c r="D6125" t="s">
        <v>3773</v>
      </c>
      <c r="E6125" t="s">
        <v>12</v>
      </c>
      <c r="F6125" t="s">
        <v>3774</v>
      </c>
      <c r="G6125" s="1">
        <v>44351</v>
      </c>
      <c r="H6125" s="1">
        <v>44377</v>
      </c>
      <c r="I6125" s="1">
        <v>44741</v>
      </c>
      <c r="J6125" s="966" t="s">
        <v>8762</v>
      </c>
      <c r="K6125" t="s">
        <v>8764</v>
      </c>
      <c r="L6125" t="s">
        <v>8763</v>
      </c>
      <c r="M6125" t="s">
        <v>8762</v>
      </c>
      <c r="N6125" t="s">
        <v>8763</v>
      </c>
    </row>
    <row r="6126" spans="1:14" x14ac:dyDescent="0.25">
      <c r="A6126" s="3">
        <v>6123</v>
      </c>
      <c r="B6126" t="s">
        <v>3771</v>
      </c>
      <c r="C6126" t="s">
        <v>3772</v>
      </c>
      <c r="D6126" t="s">
        <v>3773</v>
      </c>
      <c r="E6126" t="s">
        <v>12</v>
      </c>
      <c r="F6126" t="s">
        <v>3774</v>
      </c>
      <c r="G6126" s="1">
        <v>44351</v>
      </c>
      <c r="H6126" s="1">
        <v>44377</v>
      </c>
      <c r="I6126" s="1">
        <v>44741</v>
      </c>
      <c r="J6126" s="966" t="s">
        <v>8768</v>
      </c>
      <c r="K6126" t="s">
        <v>8770</v>
      </c>
      <c r="L6126" t="s">
        <v>8769</v>
      </c>
      <c r="M6126" t="s">
        <v>8768</v>
      </c>
      <c r="N6126" t="s">
        <v>8769</v>
      </c>
    </row>
    <row r="6127" spans="1:14" x14ac:dyDescent="0.25">
      <c r="A6127" s="3">
        <v>6124</v>
      </c>
      <c r="B6127" t="s">
        <v>3771</v>
      </c>
      <c r="C6127" t="s">
        <v>3772</v>
      </c>
      <c r="D6127" t="s">
        <v>3773</v>
      </c>
      <c r="E6127" t="s">
        <v>12</v>
      </c>
      <c r="F6127" t="s">
        <v>3774</v>
      </c>
      <c r="G6127" s="1">
        <v>44351</v>
      </c>
      <c r="H6127" s="1">
        <v>44377</v>
      </c>
      <c r="I6127" s="1">
        <v>44741</v>
      </c>
      <c r="J6127" s="966" t="s">
        <v>8768</v>
      </c>
      <c r="K6127" t="s">
        <v>8770</v>
      </c>
      <c r="L6127" t="s">
        <v>8769</v>
      </c>
      <c r="M6127" t="s">
        <v>8768</v>
      </c>
      <c r="N6127" t="s">
        <v>8769</v>
      </c>
    </row>
    <row r="6128" spans="1:14" x14ac:dyDescent="0.25">
      <c r="A6128" s="3">
        <v>6125</v>
      </c>
      <c r="B6128" t="s">
        <v>3237</v>
      </c>
      <c r="C6128" t="s">
        <v>3238</v>
      </c>
      <c r="D6128" t="s">
        <v>3061</v>
      </c>
      <c r="E6128" t="s">
        <v>12</v>
      </c>
      <c r="F6128" t="s">
        <v>3239</v>
      </c>
      <c r="G6128" s="1">
        <v>44273</v>
      </c>
      <c r="H6128" s="1">
        <v>44395</v>
      </c>
      <c r="I6128" s="1">
        <v>45490</v>
      </c>
      <c r="J6128" s="966" t="s">
        <v>13292</v>
      </c>
      <c r="K6128" t="s">
        <v>13294</v>
      </c>
      <c r="L6128" t="s">
        <v>13293</v>
      </c>
      <c r="M6128" t="s">
        <v>13292</v>
      </c>
      <c r="N6128" t="s">
        <v>13293</v>
      </c>
    </row>
    <row r="6129" spans="1:14" x14ac:dyDescent="0.25">
      <c r="A6129" s="3">
        <v>6126</v>
      </c>
      <c r="B6129" t="s">
        <v>3601</v>
      </c>
      <c r="C6129" t="s">
        <v>3602</v>
      </c>
      <c r="D6129" t="s">
        <v>3603</v>
      </c>
      <c r="E6129" t="s">
        <v>12</v>
      </c>
      <c r="F6129" t="s">
        <v>4211</v>
      </c>
      <c r="G6129" s="1">
        <v>44399</v>
      </c>
      <c r="H6129" s="1">
        <v>44404</v>
      </c>
      <c r="I6129" s="1">
        <v>46229</v>
      </c>
      <c r="J6129" s="966" t="s">
        <v>23305</v>
      </c>
      <c r="K6129" t="s">
        <v>23306</v>
      </c>
      <c r="L6129" t="s">
        <v>23307</v>
      </c>
      <c r="M6129" t="s">
        <v>23305</v>
      </c>
      <c r="N6129" t="s">
        <v>23307</v>
      </c>
    </row>
    <row r="6130" spans="1:14" x14ac:dyDescent="0.25">
      <c r="A6130" s="3">
        <v>6127</v>
      </c>
      <c r="B6130" t="s">
        <v>2268</v>
      </c>
      <c r="C6130" t="s">
        <v>2269</v>
      </c>
      <c r="D6130" t="s">
        <v>2270</v>
      </c>
      <c r="E6130" t="s">
        <v>12</v>
      </c>
      <c r="F6130" t="s">
        <v>3614</v>
      </c>
      <c r="G6130" s="1">
        <v>44319</v>
      </c>
      <c r="H6130" s="1">
        <v>44404</v>
      </c>
      <c r="I6130" s="1">
        <v>46229</v>
      </c>
      <c r="J6130" s="966" t="s">
        <v>23308</v>
      </c>
      <c r="K6130" t="s">
        <v>23309</v>
      </c>
      <c r="L6130" t="s">
        <v>23310</v>
      </c>
      <c r="M6130" t="s">
        <v>23308</v>
      </c>
      <c r="N6130" t="s">
        <v>23310</v>
      </c>
    </row>
    <row r="6131" spans="1:14" x14ac:dyDescent="0.25">
      <c r="A6131" s="3">
        <v>6128</v>
      </c>
      <c r="B6131" t="s">
        <v>3843</v>
      </c>
      <c r="C6131" t="s">
        <v>3844</v>
      </c>
      <c r="D6131" t="s">
        <v>3845</v>
      </c>
      <c r="E6131" t="s">
        <v>12</v>
      </c>
      <c r="F6131" t="s">
        <v>3847</v>
      </c>
      <c r="G6131" s="1">
        <v>44354</v>
      </c>
      <c r="H6131" s="1">
        <v>44377</v>
      </c>
      <c r="I6131" s="1">
        <v>45472</v>
      </c>
      <c r="J6131" s="966" t="s">
        <v>9015</v>
      </c>
      <c r="K6131" t="s">
        <v>9017</v>
      </c>
      <c r="L6131" t="s">
        <v>9016</v>
      </c>
      <c r="M6131" t="s">
        <v>9015</v>
      </c>
      <c r="N6131" t="s">
        <v>9016</v>
      </c>
    </row>
    <row r="6132" spans="1:14" x14ac:dyDescent="0.25">
      <c r="A6132" s="3">
        <v>6129</v>
      </c>
      <c r="B6132" t="s">
        <v>4163</v>
      </c>
      <c r="C6132" t="s">
        <v>4164</v>
      </c>
      <c r="D6132" t="s">
        <v>4165</v>
      </c>
      <c r="E6132" t="s">
        <v>12</v>
      </c>
      <c r="F6132" t="s">
        <v>4166</v>
      </c>
      <c r="G6132" s="1">
        <v>44382</v>
      </c>
      <c r="H6132" s="1">
        <v>44383</v>
      </c>
      <c r="I6132" s="1">
        <v>46208</v>
      </c>
      <c r="J6132" s="966" t="s">
        <v>13694</v>
      </c>
      <c r="K6132" t="s">
        <v>13696</v>
      </c>
      <c r="L6132" t="s">
        <v>13695</v>
      </c>
      <c r="M6132" t="s">
        <v>13694</v>
      </c>
      <c r="N6132" t="s">
        <v>13695</v>
      </c>
    </row>
    <row r="6133" spans="1:14" x14ac:dyDescent="0.25">
      <c r="A6133" s="3">
        <v>6130</v>
      </c>
      <c r="B6133" t="s">
        <v>4163</v>
      </c>
      <c r="C6133" t="s">
        <v>4164</v>
      </c>
      <c r="D6133" t="s">
        <v>4165</v>
      </c>
      <c r="E6133" t="s">
        <v>12</v>
      </c>
      <c r="F6133" t="s">
        <v>4166</v>
      </c>
      <c r="G6133" s="1">
        <v>44382</v>
      </c>
      <c r="H6133" s="1">
        <v>44383</v>
      </c>
      <c r="I6133" s="1">
        <v>46208</v>
      </c>
      <c r="J6133" s="966" t="s">
        <v>13694</v>
      </c>
      <c r="K6133" t="s">
        <v>13696</v>
      </c>
      <c r="L6133" t="s">
        <v>13695</v>
      </c>
      <c r="M6133" t="s">
        <v>13694</v>
      </c>
      <c r="N6133" t="s">
        <v>13695</v>
      </c>
    </row>
    <row r="6134" spans="1:14" x14ac:dyDescent="0.25">
      <c r="A6134" s="3">
        <v>6131</v>
      </c>
      <c r="B6134" t="s">
        <v>4163</v>
      </c>
      <c r="C6134" t="s">
        <v>4164</v>
      </c>
      <c r="D6134" t="s">
        <v>4165</v>
      </c>
      <c r="E6134" t="s">
        <v>12</v>
      </c>
      <c r="F6134" t="s">
        <v>4166</v>
      </c>
      <c r="G6134" s="1">
        <v>44382</v>
      </c>
      <c r="H6134" s="1">
        <v>44383</v>
      </c>
      <c r="I6134" s="1">
        <v>46208</v>
      </c>
      <c r="J6134" s="966" t="s">
        <v>13694</v>
      </c>
      <c r="K6134" t="s">
        <v>13696</v>
      </c>
      <c r="L6134" t="s">
        <v>13695</v>
      </c>
      <c r="M6134" t="s">
        <v>13694</v>
      </c>
      <c r="N6134" t="s">
        <v>13695</v>
      </c>
    </row>
    <row r="6135" spans="1:14" x14ac:dyDescent="0.25">
      <c r="A6135" s="3">
        <v>6132</v>
      </c>
      <c r="B6135" t="s">
        <v>4163</v>
      </c>
      <c r="C6135" t="s">
        <v>4164</v>
      </c>
      <c r="D6135" t="s">
        <v>4165</v>
      </c>
      <c r="E6135" t="s">
        <v>12</v>
      </c>
      <c r="F6135" t="s">
        <v>4166</v>
      </c>
      <c r="G6135" s="1">
        <v>44382</v>
      </c>
      <c r="H6135" s="1">
        <v>44383</v>
      </c>
      <c r="I6135" s="1">
        <v>46208</v>
      </c>
      <c r="J6135" s="966" t="s">
        <v>13694</v>
      </c>
      <c r="K6135" t="s">
        <v>13696</v>
      </c>
      <c r="L6135" t="s">
        <v>13695</v>
      </c>
      <c r="M6135" t="s">
        <v>13694</v>
      </c>
      <c r="N6135" t="s">
        <v>13695</v>
      </c>
    </row>
    <row r="6136" spans="1:14" x14ac:dyDescent="0.25">
      <c r="A6136" s="3">
        <v>6133</v>
      </c>
      <c r="B6136" t="s">
        <v>3958</v>
      </c>
      <c r="C6136" t="s">
        <v>3959</v>
      </c>
      <c r="D6136" t="s">
        <v>3960</v>
      </c>
      <c r="E6136" t="s">
        <v>12</v>
      </c>
      <c r="F6136" t="s">
        <v>3973</v>
      </c>
      <c r="G6136" s="1">
        <v>44392</v>
      </c>
      <c r="H6136" s="1">
        <v>44408</v>
      </c>
      <c r="I6136" s="1">
        <v>45868</v>
      </c>
      <c r="J6136" s="966" t="s">
        <v>23311</v>
      </c>
      <c r="K6136" t="s">
        <v>23312</v>
      </c>
      <c r="L6136" t="s">
        <v>23313</v>
      </c>
      <c r="M6136" t="s">
        <v>23311</v>
      </c>
      <c r="N6136" t="s">
        <v>23313</v>
      </c>
    </row>
    <row r="6137" spans="1:14" x14ac:dyDescent="0.25">
      <c r="A6137" s="3">
        <v>6134</v>
      </c>
      <c r="B6137" t="s">
        <v>3958</v>
      </c>
      <c r="C6137" t="s">
        <v>3959</v>
      </c>
      <c r="D6137" t="s">
        <v>3960</v>
      </c>
      <c r="E6137" t="s">
        <v>12</v>
      </c>
      <c r="F6137" t="s">
        <v>3973</v>
      </c>
      <c r="G6137" s="1">
        <v>44392</v>
      </c>
      <c r="H6137" s="1">
        <v>44408</v>
      </c>
      <c r="I6137" s="1">
        <v>45868</v>
      </c>
      <c r="J6137" s="966" t="s">
        <v>23314</v>
      </c>
      <c r="K6137" t="s">
        <v>23315</v>
      </c>
      <c r="L6137" t="s">
        <v>23316</v>
      </c>
      <c r="M6137" t="s">
        <v>23314</v>
      </c>
      <c r="N6137" t="s">
        <v>23316</v>
      </c>
    </row>
    <row r="6138" spans="1:14" x14ac:dyDescent="0.25">
      <c r="A6138" s="3">
        <v>6135</v>
      </c>
      <c r="B6138" t="s">
        <v>3958</v>
      </c>
      <c r="C6138" t="s">
        <v>3959</v>
      </c>
      <c r="D6138" t="s">
        <v>3960</v>
      </c>
      <c r="E6138" t="s">
        <v>12</v>
      </c>
      <c r="F6138" t="s">
        <v>3973</v>
      </c>
      <c r="G6138" s="1">
        <v>44392</v>
      </c>
      <c r="H6138" s="1">
        <v>44408</v>
      </c>
      <c r="I6138" s="1">
        <v>45868</v>
      </c>
      <c r="J6138" s="966" t="s">
        <v>23317</v>
      </c>
      <c r="K6138" t="s">
        <v>23318</v>
      </c>
      <c r="L6138" t="s">
        <v>23319</v>
      </c>
      <c r="M6138" t="s">
        <v>23317</v>
      </c>
      <c r="N6138" t="s">
        <v>23319</v>
      </c>
    </row>
    <row r="6139" spans="1:14" x14ac:dyDescent="0.25">
      <c r="A6139" s="3">
        <v>6136</v>
      </c>
      <c r="B6139" t="s">
        <v>3958</v>
      </c>
      <c r="C6139" t="s">
        <v>3959</v>
      </c>
      <c r="D6139" t="s">
        <v>3960</v>
      </c>
      <c r="E6139" t="s">
        <v>12</v>
      </c>
      <c r="F6139" t="s">
        <v>3973</v>
      </c>
      <c r="G6139" s="1">
        <v>44392</v>
      </c>
      <c r="H6139" s="1">
        <v>44408</v>
      </c>
      <c r="I6139" s="1">
        <v>45868</v>
      </c>
      <c r="J6139" s="966" t="s">
        <v>23320</v>
      </c>
      <c r="K6139" t="s">
        <v>23321</v>
      </c>
      <c r="L6139" t="s">
        <v>23322</v>
      </c>
      <c r="M6139" t="s">
        <v>23320</v>
      </c>
      <c r="N6139" t="s">
        <v>23322</v>
      </c>
    </row>
    <row r="6140" spans="1:14" x14ac:dyDescent="0.25">
      <c r="A6140" s="3">
        <v>6137</v>
      </c>
      <c r="B6140" t="s">
        <v>3958</v>
      </c>
      <c r="C6140" t="s">
        <v>3959</v>
      </c>
      <c r="D6140" t="s">
        <v>3960</v>
      </c>
      <c r="E6140" t="s">
        <v>12</v>
      </c>
      <c r="F6140" t="s">
        <v>3973</v>
      </c>
      <c r="G6140" s="1">
        <v>44392</v>
      </c>
      <c r="H6140" s="1">
        <v>44408</v>
      </c>
      <c r="I6140" s="1">
        <v>45868</v>
      </c>
      <c r="J6140" s="966" t="s">
        <v>23323</v>
      </c>
      <c r="K6140" t="s">
        <v>23324</v>
      </c>
      <c r="L6140" t="s">
        <v>23325</v>
      </c>
      <c r="M6140" t="s">
        <v>23323</v>
      </c>
      <c r="N6140" t="s">
        <v>23325</v>
      </c>
    </row>
    <row r="6141" spans="1:14" x14ac:dyDescent="0.25">
      <c r="A6141" s="3">
        <v>6138</v>
      </c>
      <c r="B6141" t="s">
        <v>3958</v>
      </c>
      <c r="C6141" t="s">
        <v>3959</v>
      </c>
      <c r="D6141" t="s">
        <v>3960</v>
      </c>
      <c r="E6141" t="s">
        <v>12</v>
      </c>
      <c r="F6141" t="s">
        <v>3973</v>
      </c>
      <c r="G6141" s="1">
        <v>44392</v>
      </c>
      <c r="H6141" s="1">
        <v>44408</v>
      </c>
      <c r="I6141" s="1">
        <v>45868</v>
      </c>
      <c r="J6141" s="966" t="s">
        <v>23326</v>
      </c>
      <c r="K6141" t="s">
        <v>23327</v>
      </c>
      <c r="L6141" t="s">
        <v>23328</v>
      </c>
      <c r="M6141" t="s">
        <v>23326</v>
      </c>
      <c r="N6141" t="s">
        <v>23328</v>
      </c>
    </row>
    <row r="6142" spans="1:14" x14ac:dyDescent="0.25">
      <c r="A6142" s="3">
        <v>6139</v>
      </c>
      <c r="B6142" t="s">
        <v>3958</v>
      </c>
      <c r="C6142" t="s">
        <v>3959</v>
      </c>
      <c r="D6142" t="s">
        <v>3960</v>
      </c>
      <c r="E6142" t="s">
        <v>12</v>
      </c>
      <c r="F6142" t="s">
        <v>3973</v>
      </c>
      <c r="G6142" s="1">
        <v>44392</v>
      </c>
      <c r="H6142" s="1">
        <v>44408</v>
      </c>
      <c r="I6142" s="1">
        <v>45868</v>
      </c>
      <c r="J6142" s="966" t="s">
        <v>23329</v>
      </c>
      <c r="K6142" t="s">
        <v>23330</v>
      </c>
      <c r="L6142" t="s">
        <v>23331</v>
      </c>
      <c r="M6142" t="s">
        <v>23329</v>
      </c>
      <c r="N6142" t="s">
        <v>23331</v>
      </c>
    </row>
    <row r="6143" spans="1:14" x14ac:dyDescent="0.25">
      <c r="A6143" s="3">
        <v>6140</v>
      </c>
      <c r="B6143" t="s">
        <v>3958</v>
      </c>
      <c r="C6143" t="s">
        <v>3959</v>
      </c>
      <c r="D6143" t="s">
        <v>3960</v>
      </c>
      <c r="E6143" t="s">
        <v>12</v>
      </c>
      <c r="F6143" t="s">
        <v>3973</v>
      </c>
      <c r="G6143" s="1">
        <v>44392</v>
      </c>
      <c r="H6143" s="1">
        <v>44408</v>
      </c>
      <c r="I6143" s="1">
        <v>45868</v>
      </c>
      <c r="J6143" s="966" t="s">
        <v>23332</v>
      </c>
      <c r="K6143" t="s">
        <v>23333</v>
      </c>
      <c r="L6143" t="s">
        <v>23334</v>
      </c>
      <c r="M6143" t="s">
        <v>23332</v>
      </c>
      <c r="N6143" t="s">
        <v>23334</v>
      </c>
    </row>
    <row r="6144" spans="1:14" x14ac:dyDescent="0.25">
      <c r="A6144" s="3">
        <v>6141</v>
      </c>
      <c r="B6144" t="s">
        <v>3958</v>
      </c>
      <c r="C6144" t="s">
        <v>3959</v>
      </c>
      <c r="D6144" t="s">
        <v>3960</v>
      </c>
      <c r="E6144" t="s">
        <v>12</v>
      </c>
      <c r="F6144" t="s">
        <v>3973</v>
      </c>
      <c r="G6144" s="1">
        <v>44392</v>
      </c>
      <c r="H6144" s="1">
        <v>44408</v>
      </c>
      <c r="I6144" s="1">
        <v>45868</v>
      </c>
      <c r="J6144" s="966" t="s">
        <v>23335</v>
      </c>
      <c r="K6144" t="s">
        <v>23336</v>
      </c>
      <c r="L6144" t="s">
        <v>23337</v>
      </c>
      <c r="M6144" t="s">
        <v>23335</v>
      </c>
      <c r="N6144" t="s">
        <v>23337</v>
      </c>
    </row>
    <row r="6145" spans="1:14" x14ac:dyDescent="0.25">
      <c r="A6145" s="3">
        <v>6142</v>
      </c>
      <c r="B6145" t="s">
        <v>3958</v>
      </c>
      <c r="C6145" t="s">
        <v>3959</v>
      </c>
      <c r="D6145" t="s">
        <v>3960</v>
      </c>
      <c r="E6145" t="s">
        <v>12</v>
      </c>
      <c r="F6145" t="s">
        <v>3973</v>
      </c>
      <c r="G6145" s="1">
        <v>44392</v>
      </c>
      <c r="H6145" s="1">
        <v>44408</v>
      </c>
      <c r="I6145" s="1">
        <v>45868</v>
      </c>
      <c r="J6145" s="966" t="s">
        <v>23338</v>
      </c>
      <c r="K6145" t="s">
        <v>23339</v>
      </c>
      <c r="L6145" t="s">
        <v>23340</v>
      </c>
      <c r="M6145" t="s">
        <v>23338</v>
      </c>
      <c r="N6145" t="s">
        <v>23340</v>
      </c>
    </row>
    <row r="6146" spans="1:14" x14ac:dyDescent="0.25">
      <c r="A6146" s="3">
        <v>6143</v>
      </c>
      <c r="B6146" t="s">
        <v>3958</v>
      </c>
      <c r="C6146" t="s">
        <v>3959</v>
      </c>
      <c r="D6146" t="s">
        <v>3960</v>
      </c>
      <c r="E6146" t="s">
        <v>12</v>
      </c>
      <c r="F6146" t="s">
        <v>3973</v>
      </c>
      <c r="G6146" s="1">
        <v>44392</v>
      </c>
      <c r="H6146" s="1">
        <v>44408</v>
      </c>
      <c r="I6146" s="1">
        <v>45868</v>
      </c>
      <c r="J6146" s="966" t="s">
        <v>23341</v>
      </c>
      <c r="K6146" t="s">
        <v>23342</v>
      </c>
      <c r="L6146" t="s">
        <v>23343</v>
      </c>
      <c r="M6146" t="s">
        <v>23341</v>
      </c>
      <c r="N6146" t="s">
        <v>23343</v>
      </c>
    </row>
    <row r="6147" spans="1:14" x14ac:dyDescent="0.25">
      <c r="A6147" s="3">
        <v>6144</v>
      </c>
      <c r="B6147" t="s">
        <v>3958</v>
      </c>
      <c r="C6147" t="s">
        <v>3959</v>
      </c>
      <c r="D6147" t="s">
        <v>3960</v>
      </c>
      <c r="E6147" t="s">
        <v>12</v>
      </c>
      <c r="F6147" t="s">
        <v>3973</v>
      </c>
      <c r="G6147" s="1">
        <v>44392</v>
      </c>
      <c r="H6147" s="1">
        <v>44408</v>
      </c>
      <c r="I6147" s="1">
        <v>45868</v>
      </c>
      <c r="J6147" s="966" t="s">
        <v>23344</v>
      </c>
      <c r="K6147" t="s">
        <v>23345</v>
      </c>
      <c r="L6147" t="s">
        <v>23346</v>
      </c>
      <c r="M6147" t="s">
        <v>23344</v>
      </c>
      <c r="N6147" t="s">
        <v>23346</v>
      </c>
    </row>
    <row r="6148" spans="1:14" x14ac:dyDescent="0.25">
      <c r="A6148" s="3">
        <v>6145</v>
      </c>
      <c r="B6148" t="s">
        <v>3958</v>
      </c>
      <c r="C6148" t="s">
        <v>3959</v>
      </c>
      <c r="D6148" t="s">
        <v>3960</v>
      </c>
      <c r="E6148" t="s">
        <v>12</v>
      </c>
      <c r="F6148" t="s">
        <v>3973</v>
      </c>
      <c r="G6148" s="1">
        <v>44392</v>
      </c>
      <c r="H6148" s="1">
        <v>44408</v>
      </c>
      <c r="I6148" s="1">
        <v>45868</v>
      </c>
      <c r="J6148" s="966" t="s">
        <v>23347</v>
      </c>
      <c r="K6148" t="s">
        <v>23348</v>
      </c>
      <c r="L6148" t="s">
        <v>23349</v>
      </c>
      <c r="M6148" t="s">
        <v>23347</v>
      </c>
      <c r="N6148" t="s">
        <v>23349</v>
      </c>
    </row>
    <row r="6149" spans="1:14" x14ac:dyDescent="0.25">
      <c r="A6149" s="3">
        <v>6146</v>
      </c>
      <c r="B6149" t="s">
        <v>3958</v>
      </c>
      <c r="C6149" t="s">
        <v>3959</v>
      </c>
      <c r="D6149" t="s">
        <v>3960</v>
      </c>
      <c r="E6149" t="s">
        <v>12</v>
      </c>
      <c r="F6149" t="s">
        <v>3973</v>
      </c>
      <c r="G6149" s="1">
        <v>44392</v>
      </c>
      <c r="H6149" s="1">
        <v>44408</v>
      </c>
      <c r="I6149" s="1">
        <v>45868</v>
      </c>
      <c r="J6149" s="966" t="s">
        <v>23350</v>
      </c>
      <c r="K6149" t="s">
        <v>23351</v>
      </c>
      <c r="L6149" t="s">
        <v>23352</v>
      </c>
      <c r="M6149" t="s">
        <v>23350</v>
      </c>
      <c r="N6149" t="s">
        <v>23352</v>
      </c>
    </row>
    <row r="6150" spans="1:14" x14ac:dyDescent="0.25">
      <c r="A6150" s="3">
        <v>6147</v>
      </c>
      <c r="B6150" t="s">
        <v>3958</v>
      </c>
      <c r="C6150" t="s">
        <v>3959</v>
      </c>
      <c r="D6150" t="s">
        <v>3960</v>
      </c>
      <c r="E6150" t="s">
        <v>12</v>
      </c>
      <c r="F6150" t="s">
        <v>3973</v>
      </c>
      <c r="G6150" s="1">
        <v>44392</v>
      </c>
      <c r="H6150" s="1">
        <v>44408</v>
      </c>
      <c r="I6150" s="1">
        <v>45868</v>
      </c>
      <c r="J6150" s="966" t="s">
        <v>23353</v>
      </c>
      <c r="K6150" t="s">
        <v>23354</v>
      </c>
      <c r="L6150" t="s">
        <v>23355</v>
      </c>
      <c r="M6150" t="s">
        <v>23353</v>
      </c>
      <c r="N6150" t="s">
        <v>23355</v>
      </c>
    </row>
    <row r="6151" spans="1:14" x14ac:dyDescent="0.25">
      <c r="A6151" s="3">
        <v>6148</v>
      </c>
      <c r="B6151" t="s">
        <v>3958</v>
      </c>
      <c r="C6151" t="s">
        <v>3959</v>
      </c>
      <c r="D6151" t="s">
        <v>3960</v>
      </c>
      <c r="E6151" t="s">
        <v>12</v>
      </c>
      <c r="F6151" t="s">
        <v>3973</v>
      </c>
      <c r="G6151" s="1">
        <v>44392</v>
      </c>
      <c r="H6151" s="1">
        <v>44408</v>
      </c>
      <c r="I6151" s="1">
        <v>45868</v>
      </c>
      <c r="J6151" s="966" t="s">
        <v>23356</v>
      </c>
      <c r="K6151" t="s">
        <v>23357</v>
      </c>
      <c r="L6151" t="s">
        <v>23358</v>
      </c>
      <c r="M6151" t="s">
        <v>23356</v>
      </c>
      <c r="N6151" t="s">
        <v>23358</v>
      </c>
    </row>
    <row r="6152" spans="1:14" x14ac:dyDescent="0.25">
      <c r="A6152" s="3">
        <v>6149</v>
      </c>
      <c r="B6152" t="s">
        <v>3958</v>
      </c>
      <c r="C6152" t="s">
        <v>3959</v>
      </c>
      <c r="D6152" t="s">
        <v>3960</v>
      </c>
      <c r="E6152" t="s">
        <v>12</v>
      </c>
      <c r="F6152" t="s">
        <v>3973</v>
      </c>
      <c r="G6152" s="1">
        <v>44392</v>
      </c>
      <c r="H6152" s="1">
        <v>44408</v>
      </c>
      <c r="I6152" s="1">
        <v>45868</v>
      </c>
      <c r="J6152" s="966" t="s">
        <v>23359</v>
      </c>
      <c r="K6152" t="s">
        <v>23360</v>
      </c>
      <c r="L6152" t="s">
        <v>23361</v>
      </c>
      <c r="M6152" t="s">
        <v>23359</v>
      </c>
      <c r="N6152" t="s">
        <v>23361</v>
      </c>
    </row>
    <row r="6153" spans="1:14" x14ac:dyDescent="0.25">
      <c r="A6153" s="3">
        <v>6150</v>
      </c>
      <c r="B6153" t="s">
        <v>3958</v>
      </c>
      <c r="C6153" t="s">
        <v>3959</v>
      </c>
      <c r="D6153" t="s">
        <v>3960</v>
      </c>
      <c r="E6153" t="s">
        <v>12</v>
      </c>
      <c r="F6153" t="s">
        <v>3973</v>
      </c>
      <c r="G6153" s="1">
        <v>44392</v>
      </c>
      <c r="H6153" s="1">
        <v>44408</v>
      </c>
      <c r="I6153" s="1">
        <v>45868</v>
      </c>
      <c r="J6153" s="966" t="s">
        <v>8840</v>
      </c>
      <c r="K6153" t="s">
        <v>23362</v>
      </c>
      <c r="L6153" t="s">
        <v>23363</v>
      </c>
      <c r="M6153" t="s">
        <v>8840</v>
      </c>
      <c r="N6153" t="s">
        <v>23363</v>
      </c>
    </row>
    <row r="6154" spans="1:14" x14ac:dyDescent="0.25">
      <c r="A6154" s="3">
        <v>6151</v>
      </c>
      <c r="B6154" t="s">
        <v>3958</v>
      </c>
      <c r="C6154" t="s">
        <v>3959</v>
      </c>
      <c r="D6154" t="s">
        <v>3960</v>
      </c>
      <c r="E6154" t="s">
        <v>12</v>
      </c>
      <c r="F6154" t="s">
        <v>3973</v>
      </c>
      <c r="G6154" s="1">
        <v>44392</v>
      </c>
      <c r="H6154" s="1">
        <v>44408</v>
      </c>
      <c r="I6154" s="1">
        <v>45868</v>
      </c>
      <c r="J6154" s="966" t="s">
        <v>8832</v>
      </c>
      <c r="K6154" t="s">
        <v>23364</v>
      </c>
      <c r="L6154" t="s">
        <v>23365</v>
      </c>
      <c r="M6154" t="s">
        <v>8832</v>
      </c>
      <c r="N6154" t="s">
        <v>23365</v>
      </c>
    </row>
    <row r="6155" spans="1:14" x14ac:dyDescent="0.25">
      <c r="A6155" s="3">
        <v>6152</v>
      </c>
      <c r="B6155" t="s">
        <v>3958</v>
      </c>
      <c r="C6155" t="s">
        <v>3959</v>
      </c>
      <c r="D6155" t="s">
        <v>3960</v>
      </c>
      <c r="E6155" t="s">
        <v>12</v>
      </c>
      <c r="F6155" t="s">
        <v>3973</v>
      </c>
      <c r="G6155" s="1">
        <v>44392</v>
      </c>
      <c r="H6155" s="1">
        <v>44408</v>
      </c>
      <c r="I6155" s="1">
        <v>45868</v>
      </c>
      <c r="J6155" s="966" t="s">
        <v>8824</v>
      </c>
      <c r="K6155" t="s">
        <v>23366</v>
      </c>
      <c r="L6155" t="s">
        <v>23367</v>
      </c>
      <c r="M6155" t="s">
        <v>8824</v>
      </c>
      <c r="N6155" t="s">
        <v>23367</v>
      </c>
    </row>
    <row r="6156" spans="1:14" x14ac:dyDescent="0.25">
      <c r="A6156" s="3">
        <v>6153</v>
      </c>
      <c r="B6156" t="s">
        <v>3197</v>
      </c>
      <c r="C6156" t="s">
        <v>3198</v>
      </c>
      <c r="D6156" t="s">
        <v>3199</v>
      </c>
      <c r="E6156" t="s">
        <v>12</v>
      </c>
      <c r="F6156" t="s">
        <v>3200</v>
      </c>
      <c r="G6156" s="1">
        <v>44271</v>
      </c>
      <c r="H6156" s="1">
        <v>44400</v>
      </c>
      <c r="I6156" s="1">
        <v>46225</v>
      </c>
      <c r="J6156" s="966" t="s">
        <v>7802</v>
      </c>
      <c r="K6156" t="s">
        <v>7804</v>
      </c>
      <c r="L6156" t="s">
        <v>7803</v>
      </c>
      <c r="M6156" t="s">
        <v>7802</v>
      </c>
      <c r="N6156" t="s">
        <v>7803</v>
      </c>
    </row>
    <row r="6157" spans="1:14" x14ac:dyDescent="0.25">
      <c r="A6157" s="3">
        <v>6154</v>
      </c>
      <c r="B6157" t="s">
        <v>3201</v>
      </c>
      <c r="C6157" t="s">
        <v>3202</v>
      </c>
      <c r="D6157" t="s">
        <v>3203</v>
      </c>
      <c r="E6157" t="s">
        <v>12</v>
      </c>
      <c r="F6157" t="s">
        <v>3204</v>
      </c>
      <c r="G6157" s="1">
        <v>44271</v>
      </c>
      <c r="H6157" s="1">
        <v>44401</v>
      </c>
      <c r="I6157" s="1">
        <v>46226</v>
      </c>
      <c r="J6157" s="966" t="s">
        <v>7807</v>
      </c>
      <c r="K6157" t="s">
        <v>7809</v>
      </c>
      <c r="L6157" t="s">
        <v>7808</v>
      </c>
      <c r="M6157" t="s">
        <v>7807</v>
      </c>
      <c r="N6157" t="s">
        <v>7808</v>
      </c>
    </row>
    <row r="6158" spans="1:14" x14ac:dyDescent="0.25">
      <c r="A6158" s="3">
        <v>6155</v>
      </c>
      <c r="B6158" t="s">
        <v>3205</v>
      </c>
      <c r="C6158" t="s">
        <v>3206</v>
      </c>
      <c r="D6158" t="s">
        <v>3207</v>
      </c>
      <c r="E6158" t="s">
        <v>12</v>
      </c>
      <c r="F6158" t="s">
        <v>3208</v>
      </c>
      <c r="G6158" s="1">
        <v>44271</v>
      </c>
      <c r="H6158" s="1">
        <v>44404</v>
      </c>
      <c r="I6158" s="1">
        <v>46229</v>
      </c>
      <c r="J6158" s="966" t="s">
        <v>7812</v>
      </c>
      <c r="K6158" t="s">
        <v>7814</v>
      </c>
      <c r="L6158" t="s">
        <v>7813</v>
      </c>
      <c r="M6158" t="s">
        <v>7812</v>
      </c>
      <c r="N6158" t="s">
        <v>7813</v>
      </c>
    </row>
    <row r="6159" spans="1:14" x14ac:dyDescent="0.25">
      <c r="A6159" s="3">
        <v>6156</v>
      </c>
      <c r="B6159" t="s">
        <v>3966</v>
      </c>
      <c r="C6159" t="s">
        <v>3967</v>
      </c>
      <c r="D6159" t="s">
        <v>3965</v>
      </c>
      <c r="E6159" t="s">
        <v>12</v>
      </c>
      <c r="F6159" t="s">
        <v>3968</v>
      </c>
      <c r="G6159" s="1">
        <v>44392</v>
      </c>
      <c r="H6159" s="1">
        <v>44408</v>
      </c>
      <c r="I6159" s="1">
        <v>45868</v>
      </c>
      <c r="J6159" s="966" t="s">
        <v>23368</v>
      </c>
      <c r="K6159" t="s">
        <v>23369</v>
      </c>
      <c r="L6159" t="s">
        <v>23370</v>
      </c>
      <c r="M6159" t="s">
        <v>23368</v>
      </c>
      <c r="N6159" t="s">
        <v>23370</v>
      </c>
    </row>
    <row r="6160" spans="1:14" x14ac:dyDescent="0.25">
      <c r="A6160" s="3">
        <v>6157</v>
      </c>
      <c r="B6160" t="s">
        <v>3966</v>
      </c>
      <c r="C6160" t="s">
        <v>3967</v>
      </c>
      <c r="D6160" t="s">
        <v>3965</v>
      </c>
      <c r="E6160" t="s">
        <v>12</v>
      </c>
      <c r="F6160" t="s">
        <v>3968</v>
      </c>
      <c r="G6160" s="1">
        <v>44392</v>
      </c>
      <c r="H6160" s="1">
        <v>44408</v>
      </c>
      <c r="I6160" s="1">
        <v>45868</v>
      </c>
      <c r="J6160" s="966" t="s">
        <v>23371</v>
      </c>
      <c r="K6160" t="s">
        <v>23372</v>
      </c>
      <c r="L6160" t="s">
        <v>23373</v>
      </c>
      <c r="M6160" t="s">
        <v>23371</v>
      </c>
      <c r="N6160" t="s">
        <v>23373</v>
      </c>
    </row>
    <row r="6161" spans="1:14" x14ac:dyDescent="0.25">
      <c r="A6161" s="3">
        <v>6158</v>
      </c>
      <c r="B6161" t="s">
        <v>3966</v>
      </c>
      <c r="C6161" t="s">
        <v>3967</v>
      </c>
      <c r="D6161" t="s">
        <v>3965</v>
      </c>
      <c r="E6161" t="s">
        <v>12</v>
      </c>
      <c r="F6161" t="s">
        <v>3968</v>
      </c>
      <c r="G6161" s="1">
        <v>44392</v>
      </c>
      <c r="H6161" s="1">
        <v>44408</v>
      </c>
      <c r="I6161" s="1">
        <v>45868</v>
      </c>
      <c r="J6161" s="966" t="s">
        <v>23374</v>
      </c>
      <c r="K6161" t="s">
        <v>23375</v>
      </c>
      <c r="L6161" t="s">
        <v>23376</v>
      </c>
      <c r="M6161" t="s">
        <v>23374</v>
      </c>
      <c r="N6161" t="s">
        <v>23376</v>
      </c>
    </row>
    <row r="6162" spans="1:14" x14ac:dyDescent="0.25">
      <c r="A6162" s="3">
        <v>6159</v>
      </c>
      <c r="B6162" t="s">
        <v>3966</v>
      </c>
      <c r="C6162" t="s">
        <v>3967</v>
      </c>
      <c r="D6162" t="s">
        <v>3965</v>
      </c>
      <c r="E6162" t="s">
        <v>12</v>
      </c>
      <c r="F6162" t="s">
        <v>3968</v>
      </c>
      <c r="G6162" s="1">
        <v>44392</v>
      </c>
      <c r="H6162" s="1">
        <v>44408</v>
      </c>
      <c r="I6162" s="1">
        <v>45868</v>
      </c>
      <c r="J6162" s="966" t="s">
        <v>23377</v>
      </c>
      <c r="K6162" t="s">
        <v>23378</v>
      </c>
      <c r="L6162" t="s">
        <v>23379</v>
      </c>
      <c r="M6162" t="s">
        <v>23377</v>
      </c>
      <c r="N6162" t="s">
        <v>23379</v>
      </c>
    </row>
    <row r="6163" spans="1:14" x14ac:dyDescent="0.25">
      <c r="A6163" s="3">
        <v>6160</v>
      </c>
      <c r="B6163" t="s">
        <v>3966</v>
      </c>
      <c r="C6163" t="s">
        <v>3967</v>
      </c>
      <c r="D6163" t="s">
        <v>3965</v>
      </c>
      <c r="E6163" t="s">
        <v>12</v>
      </c>
      <c r="F6163" t="s">
        <v>3968</v>
      </c>
      <c r="G6163" s="1">
        <v>44392</v>
      </c>
      <c r="H6163" s="1">
        <v>44408</v>
      </c>
      <c r="I6163" s="1">
        <v>45868</v>
      </c>
      <c r="J6163" s="966" t="s">
        <v>23380</v>
      </c>
      <c r="K6163" t="s">
        <v>23381</v>
      </c>
      <c r="L6163" t="s">
        <v>23382</v>
      </c>
      <c r="M6163" t="s">
        <v>23380</v>
      </c>
      <c r="N6163" t="s">
        <v>23382</v>
      </c>
    </row>
    <row r="6164" spans="1:14" x14ac:dyDescent="0.25">
      <c r="A6164" s="3">
        <v>6161</v>
      </c>
      <c r="B6164" t="s">
        <v>3966</v>
      </c>
      <c r="C6164" t="s">
        <v>3967</v>
      </c>
      <c r="D6164" t="s">
        <v>3965</v>
      </c>
      <c r="E6164" t="s">
        <v>12</v>
      </c>
      <c r="F6164" t="s">
        <v>3968</v>
      </c>
      <c r="G6164" s="1">
        <v>44392</v>
      </c>
      <c r="H6164" s="1">
        <v>44408</v>
      </c>
      <c r="I6164" s="1">
        <v>45868</v>
      </c>
      <c r="J6164" s="966" t="s">
        <v>23383</v>
      </c>
      <c r="K6164" t="s">
        <v>23384</v>
      </c>
      <c r="L6164" t="s">
        <v>23385</v>
      </c>
      <c r="M6164" t="s">
        <v>23383</v>
      </c>
      <c r="N6164" t="s">
        <v>23385</v>
      </c>
    </row>
    <row r="6165" spans="1:14" x14ac:dyDescent="0.25">
      <c r="A6165" s="3">
        <v>6162</v>
      </c>
      <c r="B6165" t="s">
        <v>3966</v>
      </c>
      <c r="C6165" t="s">
        <v>3967</v>
      </c>
      <c r="D6165" t="s">
        <v>3965</v>
      </c>
      <c r="E6165" t="s">
        <v>12</v>
      </c>
      <c r="F6165" t="s">
        <v>3968</v>
      </c>
      <c r="G6165" s="1">
        <v>44392</v>
      </c>
      <c r="H6165" s="1">
        <v>44408</v>
      </c>
      <c r="I6165" s="1">
        <v>45868</v>
      </c>
      <c r="J6165" s="966" t="s">
        <v>23386</v>
      </c>
      <c r="K6165" t="s">
        <v>23387</v>
      </c>
      <c r="L6165" t="s">
        <v>23388</v>
      </c>
      <c r="M6165" t="s">
        <v>23386</v>
      </c>
      <c r="N6165" t="s">
        <v>23388</v>
      </c>
    </row>
    <row r="6166" spans="1:14" x14ac:dyDescent="0.25">
      <c r="A6166" s="3">
        <v>6163</v>
      </c>
      <c r="B6166" t="s">
        <v>3966</v>
      </c>
      <c r="C6166" t="s">
        <v>3967</v>
      </c>
      <c r="D6166" t="s">
        <v>3965</v>
      </c>
      <c r="E6166" t="s">
        <v>12</v>
      </c>
      <c r="F6166" t="s">
        <v>3968</v>
      </c>
      <c r="G6166" s="1">
        <v>44392</v>
      </c>
      <c r="H6166" s="1">
        <v>44408</v>
      </c>
      <c r="I6166" s="1">
        <v>45868</v>
      </c>
      <c r="J6166" s="966" t="s">
        <v>23389</v>
      </c>
      <c r="K6166" t="s">
        <v>23390</v>
      </c>
      <c r="L6166" t="s">
        <v>23391</v>
      </c>
      <c r="M6166" t="s">
        <v>23389</v>
      </c>
      <c r="N6166" t="s">
        <v>23391</v>
      </c>
    </row>
    <row r="6167" spans="1:14" x14ac:dyDescent="0.25">
      <c r="A6167" s="3">
        <v>6164</v>
      </c>
      <c r="B6167" t="s">
        <v>3966</v>
      </c>
      <c r="C6167" t="s">
        <v>3967</v>
      </c>
      <c r="D6167" t="s">
        <v>3965</v>
      </c>
      <c r="E6167" t="s">
        <v>12</v>
      </c>
      <c r="F6167" t="s">
        <v>3968</v>
      </c>
      <c r="G6167" s="1">
        <v>44392</v>
      </c>
      <c r="H6167" s="1">
        <v>44408</v>
      </c>
      <c r="I6167" s="1">
        <v>45868</v>
      </c>
      <c r="J6167" s="966" t="s">
        <v>23392</v>
      </c>
      <c r="K6167" t="s">
        <v>23393</v>
      </c>
      <c r="L6167" t="s">
        <v>23394</v>
      </c>
      <c r="M6167" t="s">
        <v>23392</v>
      </c>
      <c r="N6167" t="s">
        <v>23394</v>
      </c>
    </row>
    <row r="6168" spans="1:14" x14ac:dyDescent="0.25">
      <c r="A6168" s="3">
        <v>6165</v>
      </c>
      <c r="B6168" t="s">
        <v>3966</v>
      </c>
      <c r="C6168" t="s">
        <v>3967</v>
      </c>
      <c r="D6168" t="s">
        <v>3965</v>
      </c>
      <c r="E6168" t="s">
        <v>12</v>
      </c>
      <c r="F6168" t="s">
        <v>3968</v>
      </c>
      <c r="G6168" s="1">
        <v>44392</v>
      </c>
      <c r="H6168" s="1">
        <v>44408</v>
      </c>
      <c r="I6168" s="1">
        <v>45868</v>
      </c>
      <c r="J6168" s="966" t="s">
        <v>23395</v>
      </c>
      <c r="K6168" t="s">
        <v>23396</v>
      </c>
      <c r="L6168" t="s">
        <v>23397</v>
      </c>
      <c r="M6168" t="s">
        <v>23395</v>
      </c>
      <c r="N6168" t="s">
        <v>23397</v>
      </c>
    </row>
    <row r="6169" spans="1:14" x14ac:dyDescent="0.25">
      <c r="A6169" s="3">
        <v>6166</v>
      </c>
      <c r="B6169" t="s">
        <v>3966</v>
      </c>
      <c r="C6169" t="s">
        <v>3967</v>
      </c>
      <c r="D6169" t="s">
        <v>3965</v>
      </c>
      <c r="E6169" t="s">
        <v>12</v>
      </c>
      <c r="F6169" t="s">
        <v>3968</v>
      </c>
      <c r="G6169" s="1">
        <v>44392</v>
      </c>
      <c r="H6169" s="1">
        <v>44408</v>
      </c>
      <c r="I6169" s="1">
        <v>45868</v>
      </c>
      <c r="J6169" s="966" t="s">
        <v>23311</v>
      </c>
      <c r="K6169" t="s">
        <v>23398</v>
      </c>
      <c r="L6169" t="s">
        <v>23399</v>
      </c>
      <c r="M6169" t="s">
        <v>23311</v>
      </c>
      <c r="N6169" t="s">
        <v>23399</v>
      </c>
    </row>
    <row r="6170" spans="1:14" x14ac:dyDescent="0.25">
      <c r="A6170" s="3">
        <v>6167</v>
      </c>
      <c r="B6170" t="s">
        <v>3966</v>
      </c>
      <c r="C6170" t="s">
        <v>3967</v>
      </c>
      <c r="D6170" t="s">
        <v>3965</v>
      </c>
      <c r="E6170" t="s">
        <v>12</v>
      </c>
      <c r="F6170" t="s">
        <v>3968</v>
      </c>
      <c r="G6170" s="1">
        <v>44392</v>
      </c>
      <c r="H6170" s="1">
        <v>44408</v>
      </c>
      <c r="I6170" s="1">
        <v>45868</v>
      </c>
      <c r="J6170" s="966" t="s">
        <v>23314</v>
      </c>
      <c r="K6170" t="s">
        <v>23400</v>
      </c>
      <c r="L6170" t="s">
        <v>23401</v>
      </c>
      <c r="M6170" t="s">
        <v>23314</v>
      </c>
      <c r="N6170" t="s">
        <v>23401</v>
      </c>
    </row>
    <row r="6171" spans="1:14" x14ac:dyDescent="0.25">
      <c r="A6171" s="3">
        <v>6168</v>
      </c>
      <c r="B6171" t="s">
        <v>3966</v>
      </c>
      <c r="C6171" t="s">
        <v>3967</v>
      </c>
      <c r="D6171" t="s">
        <v>3965</v>
      </c>
      <c r="E6171" t="s">
        <v>12</v>
      </c>
      <c r="F6171" t="s">
        <v>3968</v>
      </c>
      <c r="G6171" s="1">
        <v>44392</v>
      </c>
      <c r="H6171" s="1">
        <v>44408</v>
      </c>
      <c r="I6171" s="1">
        <v>45868</v>
      </c>
      <c r="J6171" s="966" t="s">
        <v>23317</v>
      </c>
      <c r="K6171" t="s">
        <v>23402</v>
      </c>
      <c r="L6171" t="s">
        <v>23403</v>
      </c>
      <c r="M6171" t="s">
        <v>23317</v>
      </c>
      <c r="N6171" t="s">
        <v>23403</v>
      </c>
    </row>
    <row r="6172" spans="1:14" x14ac:dyDescent="0.25">
      <c r="A6172" s="3">
        <v>6169</v>
      </c>
      <c r="B6172" t="s">
        <v>3966</v>
      </c>
      <c r="C6172" t="s">
        <v>3967</v>
      </c>
      <c r="D6172" t="s">
        <v>3965</v>
      </c>
      <c r="E6172" t="s">
        <v>12</v>
      </c>
      <c r="F6172" t="s">
        <v>3968</v>
      </c>
      <c r="G6172" s="1">
        <v>44392</v>
      </c>
      <c r="H6172" s="1">
        <v>44408</v>
      </c>
      <c r="I6172" s="1">
        <v>45868</v>
      </c>
      <c r="J6172" s="966" t="s">
        <v>23320</v>
      </c>
      <c r="K6172" t="s">
        <v>23404</v>
      </c>
      <c r="L6172" t="s">
        <v>23405</v>
      </c>
      <c r="M6172" t="s">
        <v>23320</v>
      </c>
      <c r="N6172" t="s">
        <v>23405</v>
      </c>
    </row>
    <row r="6173" spans="1:14" x14ac:dyDescent="0.25">
      <c r="A6173" s="3">
        <v>6170</v>
      </c>
      <c r="B6173" t="s">
        <v>3966</v>
      </c>
      <c r="C6173" t="s">
        <v>3967</v>
      </c>
      <c r="D6173" t="s">
        <v>3965</v>
      </c>
      <c r="E6173" t="s">
        <v>12</v>
      </c>
      <c r="F6173" t="s">
        <v>3968</v>
      </c>
      <c r="G6173" s="1">
        <v>44392</v>
      </c>
      <c r="H6173" s="1">
        <v>44408</v>
      </c>
      <c r="I6173" s="1">
        <v>45868</v>
      </c>
      <c r="J6173" s="966" t="s">
        <v>23323</v>
      </c>
      <c r="K6173" t="s">
        <v>23406</v>
      </c>
      <c r="L6173" t="s">
        <v>23407</v>
      </c>
      <c r="M6173" t="s">
        <v>23323</v>
      </c>
      <c r="N6173" t="s">
        <v>23407</v>
      </c>
    </row>
    <row r="6174" spans="1:14" x14ac:dyDescent="0.25">
      <c r="A6174" s="3">
        <v>6171</v>
      </c>
      <c r="B6174" t="s">
        <v>3966</v>
      </c>
      <c r="C6174" t="s">
        <v>3967</v>
      </c>
      <c r="D6174" t="s">
        <v>3965</v>
      </c>
      <c r="E6174" t="s">
        <v>12</v>
      </c>
      <c r="F6174" t="s">
        <v>3968</v>
      </c>
      <c r="G6174" s="1">
        <v>44392</v>
      </c>
      <c r="H6174" s="1">
        <v>44408</v>
      </c>
      <c r="I6174" s="1">
        <v>45868</v>
      </c>
      <c r="J6174" s="966" t="s">
        <v>23326</v>
      </c>
      <c r="K6174" t="s">
        <v>23408</v>
      </c>
      <c r="L6174" t="s">
        <v>23409</v>
      </c>
      <c r="M6174" t="s">
        <v>23326</v>
      </c>
      <c r="N6174" t="s">
        <v>23409</v>
      </c>
    </row>
    <row r="6175" spans="1:14" x14ac:dyDescent="0.25">
      <c r="A6175" s="3">
        <v>6172</v>
      </c>
      <c r="B6175" t="s">
        <v>3966</v>
      </c>
      <c r="C6175" t="s">
        <v>3967</v>
      </c>
      <c r="D6175" t="s">
        <v>3965</v>
      </c>
      <c r="E6175" t="s">
        <v>12</v>
      </c>
      <c r="F6175" t="s">
        <v>3968</v>
      </c>
      <c r="G6175" s="1">
        <v>44392</v>
      </c>
      <c r="H6175" s="1">
        <v>44408</v>
      </c>
      <c r="I6175" s="1">
        <v>45868</v>
      </c>
      <c r="J6175" s="966" t="s">
        <v>23329</v>
      </c>
      <c r="K6175" t="s">
        <v>23410</v>
      </c>
      <c r="L6175" t="s">
        <v>23411</v>
      </c>
      <c r="M6175" t="s">
        <v>23329</v>
      </c>
      <c r="N6175" t="s">
        <v>23411</v>
      </c>
    </row>
    <row r="6176" spans="1:14" x14ac:dyDescent="0.25">
      <c r="A6176" s="3">
        <v>6173</v>
      </c>
      <c r="B6176" t="s">
        <v>3966</v>
      </c>
      <c r="C6176" t="s">
        <v>3967</v>
      </c>
      <c r="D6176" t="s">
        <v>3965</v>
      </c>
      <c r="E6176" t="s">
        <v>12</v>
      </c>
      <c r="F6176" t="s">
        <v>3968</v>
      </c>
      <c r="G6176" s="1">
        <v>44392</v>
      </c>
      <c r="H6176" s="1">
        <v>44408</v>
      </c>
      <c r="I6176" s="1">
        <v>45868</v>
      </c>
      <c r="J6176" s="966" t="s">
        <v>23332</v>
      </c>
      <c r="K6176" t="s">
        <v>23412</v>
      </c>
      <c r="L6176" t="s">
        <v>23413</v>
      </c>
      <c r="M6176" t="s">
        <v>23332</v>
      </c>
      <c r="N6176" t="s">
        <v>23413</v>
      </c>
    </row>
    <row r="6177" spans="1:14" x14ac:dyDescent="0.25">
      <c r="A6177" s="3">
        <v>6174</v>
      </c>
      <c r="B6177" t="s">
        <v>3966</v>
      </c>
      <c r="C6177" t="s">
        <v>3967</v>
      </c>
      <c r="D6177" t="s">
        <v>3965</v>
      </c>
      <c r="E6177" t="s">
        <v>12</v>
      </c>
      <c r="F6177" t="s">
        <v>3968</v>
      </c>
      <c r="G6177" s="1">
        <v>44392</v>
      </c>
      <c r="H6177" s="1">
        <v>44408</v>
      </c>
      <c r="I6177" s="1">
        <v>45868</v>
      </c>
      <c r="J6177" s="966" t="s">
        <v>23335</v>
      </c>
      <c r="K6177" t="s">
        <v>23414</v>
      </c>
      <c r="L6177" t="s">
        <v>23415</v>
      </c>
      <c r="M6177" t="s">
        <v>23335</v>
      </c>
      <c r="N6177" t="s">
        <v>23415</v>
      </c>
    </row>
    <row r="6178" spans="1:14" x14ac:dyDescent="0.25">
      <c r="A6178" s="3">
        <v>6175</v>
      </c>
      <c r="B6178" t="s">
        <v>3966</v>
      </c>
      <c r="C6178" t="s">
        <v>3967</v>
      </c>
      <c r="D6178" t="s">
        <v>3965</v>
      </c>
      <c r="E6178" t="s">
        <v>12</v>
      </c>
      <c r="F6178" t="s">
        <v>3968</v>
      </c>
      <c r="G6178" s="1">
        <v>44392</v>
      </c>
      <c r="H6178" s="1">
        <v>44408</v>
      </c>
      <c r="I6178" s="1">
        <v>45868</v>
      </c>
      <c r="J6178" s="966" t="s">
        <v>23338</v>
      </c>
      <c r="K6178" t="s">
        <v>23416</v>
      </c>
      <c r="L6178" t="s">
        <v>23417</v>
      </c>
      <c r="M6178" t="s">
        <v>23338</v>
      </c>
      <c r="N6178" t="s">
        <v>23417</v>
      </c>
    </row>
    <row r="6179" spans="1:14" x14ac:dyDescent="0.25">
      <c r="A6179" s="3">
        <v>6176</v>
      </c>
      <c r="B6179" t="s">
        <v>3966</v>
      </c>
      <c r="C6179" t="s">
        <v>3967</v>
      </c>
      <c r="D6179" t="s">
        <v>3965</v>
      </c>
      <c r="E6179" t="s">
        <v>12</v>
      </c>
      <c r="F6179" t="s">
        <v>3968</v>
      </c>
      <c r="G6179" s="1">
        <v>44392</v>
      </c>
      <c r="H6179" s="1">
        <v>44408</v>
      </c>
      <c r="I6179" s="1">
        <v>45868</v>
      </c>
      <c r="J6179" s="966" t="s">
        <v>23341</v>
      </c>
      <c r="K6179" t="s">
        <v>23418</v>
      </c>
      <c r="L6179" t="s">
        <v>23419</v>
      </c>
      <c r="M6179" t="s">
        <v>23341</v>
      </c>
      <c r="N6179" t="s">
        <v>23419</v>
      </c>
    </row>
    <row r="6180" spans="1:14" x14ac:dyDescent="0.25">
      <c r="A6180" s="3">
        <v>6177</v>
      </c>
      <c r="B6180" t="s">
        <v>3966</v>
      </c>
      <c r="C6180" t="s">
        <v>3967</v>
      </c>
      <c r="D6180" t="s">
        <v>3965</v>
      </c>
      <c r="E6180" t="s">
        <v>12</v>
      </c>
      <c r="F6180" t="s">
        <v>3968</v>
      </c>
      <c r="G6180" s="1">
        <v>44392</v>
      </c>
      <c r="H6180" s="1">
        <v>44408</v>
      </c>
      <c r="I6180" s="1">
        <v>45868</v>
      </c>
      <c r="J6180" s="966" t="s">
        <v>23344</v>
      </c>
      <c r="K6180" t="s">
        <v>23420</v>
      </c>
      <c r="L6180" t="s">
        <v>23421</v>
      </c>
      <c r="M6180" t="s">
        <v>23344</v>
      </c>
      <c r="N6180" t="s">
        <v>23421</v>
      </c>
    </row>
    <row r="6181" spans="1:14" x14ac:dyDescent="0.25">
      <c r="A6181" s="3">
        <v>6178</v>
      </c>
      <c r="B6181" t="s">
        <v>3966</v>
      </c>
      <c r="C6181" t="s">
        <v>3967</v>
      </c>
      <c r="D6181" t="s">
        <v>3965</v>
      </c>
      <c r="E6181" t="s">
        <v>12</v>
      </c>
      <c r="F6181" t="s">
        <v>3968</v>
      </c>
      <c r="G6181" s="1">
        <v>44392</v>
      </c>
      <c r="H6181" s="1">
        <v>44408</v>
      </c>
      <c r="I6181" s="1">
        <v>45868</v>
      </c>
      <c r="J6181" s="966" t="s">
        <v>23347</v>
      </c>
      <c r="K6181" t="s">
        <v>23422</v>
      </c>
      <c r="L6181" t="s">
        <v>23423</v>
      </c>
      <c r="M6181" t="s">
        <v>23347</v>
      </c>
      <c r="N6181" t="s">
        <v>23423</v>
      </c>
    </row>
    <row r="6182" spans="1:14" x14ac:dyDescent="0.25">
      <c r="A6182" s="3">
        <v>6179</v>
      </c>
      <c r="B6182" t="s">
        <v>3966</v>
      </c>
      <c r="C6182" t="s">
        <v>3967</v>
      </c>
      <c r="D6182" t="s">
        <v>3965</v>
      </c>
      <c r="E6182" t="s">
        <v>12</v>
      </c>
      <c r="F6182" t="s">
        <v>3968</v>
      </c>
      <c r="G6182" s="1">
        <v>44392</v>
      </c>
      <c r="H6182" s="1">
        <v>44408</v>
      </c>
      <c r="I6182" s="1">
        <v>45868</v>
      </c>
      <c r="J6182" s="966" t="s">
        <v>23350</v>
      </c>
      <c r="K6182" t="s">
        <v>23424</v>
      </c>
      <c r="L6182" t="s">
        <v>23425</v>
      </c>
      <c r="M6182" t="s">
        <v>23350</v>
      </c>
      <c r="N6182" t="s">
        <v>23425</v>
      </c>
    </row>
    <row r="6183" spans="1:14" x14ac:dyDescent="0.25">
      <c r="A6183" s="3">
        <v>6180</v>
      </c>
      <c r="B6183" t="s">
        <v>3966</v>
      </c>
      <c r="C6183" t="s">
        <v>3967</v>
      </c>
      <c r="D6183" t="s">
        <v>3965</v>
      </c>
      <c r="E6183" t="s">
        <v>12</v>
      </c>
      <c r="F6183" t="s">
        <v>3968</v>
      </c>
      <c r="G6183" s="1">
        <v>44392</v>
      </c>
      <c r="H6183" s="1">
        <v>44408</v>
      </c>
      <c r="I6183" s="1">
        <v>45868</v>
      </c>
      <c r="J6183" s="966" t="s">
        <v>23353</v>
      </c>
      <c r="K6183" t="s">
        <v>23426</v>
      </c>
      <c r="L6183" t="s">
        <v>23427</v>
      </c>
      <c r="M6183" t="s">
        <v>23353</v>
      </c>
      <c r="N6183" t="s">
        <v>23427</v>
      </c>
    </row>
    <row r="6184" spans="1:14" x14ac:dyDescent="0.25">
      <c r="A6184" s="3">
        <v>6181</v>
      </c>
      <c r="B6184" t="s">
        <v>3966</v>
      </c>
      <c r="C6184" t="s">
        <v>3967</v>
      </c>
      <c r="D6184" t="s">
        <v>3965</v>
      </c>
      <c r="E6184" t="s">
        <v>12</v>
      </c>
      <c r="F6184" t="s">
        <v>3968</v>
      </c>
      <c r="G6184" s="1">
        <v>44392</v>
      </c>
      <c r="H6184" s="1">
        <v>44408</v>
      </c>
      <c r="I6184" s="1">
        <v>45868</v>
      </c>
      <c r="J6184" s="966" t="s">
        <v>23356</v>
      </c>
      <c r="K6184" t="s">
        <v>23428</v>
      </c>
      <c r="L6184" t="s">
        <v>23429</v>
      </c>
      <c r="M6184" t="s">
        <v>23356</v>
      </c>
      <c r="N6184" t="s">
        <v>23429</v>
      </c>
    </row>
    <row r="6185" spans="1:14" x14ac:dyDescent="0.25">
      <c r="A6185" s="3">
        <v>6182</v>
      </c>
      <c r="B6185" t="s">
        <v>3966</v>
      </c>
      <c r="C6185" t="s">
        <v>3967</v>
      </c>
      <c r="D6185" t="s">
        <v>3965</v>
      </c>
      <c r="E6185" t="s">
        <v>12</v>
      </c>
      <c r="F6185" t="s">
        <v>3968</v>
      </c>
      <c r="G6185" s="1">
        <v>44392</v>
      </c>
      <c r="H6185" s="1">
        <v>44408</v>
      </c>
      <c r="I6185" s="1">
        <v>45868</v>
      </c>
      <c r="J6185" s="966" t="s">
        <v>23359</v>
      </c>
      <c r="K6185" t="s">
        <v>23430</v>
      </c>
      <c r="L6185" t="s">
        <v>23431</v>
      </c>
      <c r="M6185" t="s">
        <v>23359</v>
      </c>
      <c r="N6185" t="s">
        <v>23431</v>
      </c>
    </row>
    <row r="6186" spans="1:14" x14ac:dyDescent="0.25">
      <c r="A6186" s="3">
        <v>6183</v>
      </c>
      <c r="B6186" t="s">
        <v>3966</v>
      </c>
      <c r="C6186" t="s">
        <v>3967</v>
      </c>
      <c r="D6186" t="s">
        <v>3965</v>
      </c>
      <c r="E6186" t="s">
        <v>12</v>
      </c>
      <c r="F6186" t="s">
        <v>3968</v>
      </c>
      <c r="G6186" s="1">
        <v>44392</v>
      </c>
      <c r="H6186" s="1">
        <v>44408</v>
      </c>
      <c r="I6186" s="1">
        <v>45868</v>
      </c>
      <c r="J6186" s="966" t="s">
        <v>8840</v>
      </c>
      <c r="K6186" t="s">
        <v>23432</v>
      </c>
      <c r="L6186" t="s">
        <v>23433</v>
      </c>
      <c r="M6186" t="s">
        <v>8840</v>
      </c>
      <c r="N6186" t="s">
        <v>23433</v>
      </c>
    </row>
    <row r="6187" spans="1:14" x14ac:dyDescent="0.25">
      <c r="A6187" s="3">
        <v>6184</v>
      </c>
      <c r="B6187" t="s">
        <v>3966</v>
      </c>
      <c r="C6187" t="s">
        <v>3967</v>
      </c>
      <c r="D6187" t="s">
        <v>3965</v>
      </c>
      <c r="E6187" t="s">
        <v>12</v>
      </c>
      <c r="F6187" t="s">
        <v>3968</v>
      </c>
      <c r="G6187" s="1">
        <v>44392</v>
      </c>
      <c r="H6187" s="1">
        <v>44408</v>
      </c>
      <c r="I6187" s="1">
        <v>45868</v>
      </c>
      <c r="J6187" s="966" t="s">
        <v>8832</v>
      </c>
      <c r="K6187" t="s">
        <v>23434</v>
      </c>
      <c r="L6187" t="s">
        <v>23435</v>
      </c>
      <c r="M6187" t="s">
        <v>8832</v>
      </c>
      <c r="N6187" t="s">
        <v>23435</v>
      </c>
    </row>
    <row r="6188" spans="1:14" x14ac:dyDescent="0.25">
      <c r="A6188" s="3">
        <v>6185</v>
      </c>
      <c r="B6188" t="s">
        <v>3966</v>
      </c>
      <c r="C6188" t="s">
        <v>3967</v>
      </c>
      <c r="D6188" t="s">
        <v>3965</v>
      </c>
      <c r="E6188" t="s">
        <v>12</v>
      </c>
      <c r="F6188" t="s">
        <v>3968</v>
      </c>
      <c r="G6188" s="1">
        <v>44392</v>
      </c>
      <c r="H6188" s="1">
        <v>44408</v>
      </c>
      <c r="I6188" s="1">
        <v>45868</v>
      </c>
      <c r="J6188" s="966" t="s">
        <v>8824</v>
      </c>
      <c r="K6188" t="s">
        <v>23436</v>
      </c>
      <c r="L6188" t="s">
        <v>23437</v>
      </c>
      <c r="M6188" t="s">
        <v>8824</v>
      </c>
      <c r="N6188" t="s">
        <v>23437</v>
      </c>
    </row>
    <row r="6189" spans="1:14" x14ac:dyDescent="0.25">
      <c r="A6189" s="3">
        <v>6186</v>
      </c>
      <c r="B6189" t="s">
        <v>3903</v>
      </c>
      <c r="C6189" t="s">
        <v>3904</v>
      </c>
      <c r="D6189" t="s">
        <v>3051</v>
      </c>
      <c r="E6189" t="s">
        <v>12</v>
      </c>
      <c r="F6189" t="s">
        <v>3905</v>
      </c>
      <c r="G6189" s="1">
        <v>44358</v>
      </c>
      <c r="H6189" s="1">
        <v>44406</v>
      </c>
      <c r="I6189" s="1">
        <v>46231</v>
      </c>
      <c r="J6189" s="966" t="s">
        <v>7824</v>
      </c>
      <c r="K6189" t="s">
        <v>7826</v>
      </c>
      <c r="L6189" t="s">
        <v>7825</v>
      </c>
      <c r="M6189" t="s">
        <v>7824</v>
      </c>
      <c r="N6189" t="s">
        <v>7825</v>
      </c>
    </row>
    <row r="6190" spans="1:14" x14ac:dyDescent="0.25">
      <c r="A6190" s="3">
        <v>6187</v>
      </c>
      <c r="B6190" t="s">
        <v>3906</v>
      </c>
      <c r="C6190" t="s">
        <v>3907</v>
      </c>
      <c r="D6190" t="s">
        <v>3056</v>
      </c>
      <c r="E6190" t="s">
        <v>12</v>
      </c>
      <c r="F6190" t="s">
        <v>3908</v>
      </c>
      <c r="G6190" s="1">
        <v>44358</v>
      </c>
      <c r="H6190" s="1">
        <v>44406</v>
      </c>
      <c r="I6190" s="1">
        <v>46231</v>
      </c>
      <c r="J6190" s="966" t="s">
        <v>7832</v>
      </c>
      <c r="K6190" t="s">
        <v>7834</v>
      </c>
      <c r="L6190" t="s">
        <v>7833</v>
      </c>
      <c r="M6190" t="s">
        <v>7832</v>
      </c>
      <c r="N6190" t="s">
        <v>7833</v>
      </c>
    </row>
    <row r="6191" spans="1:14" x14ac:dyDescent="0.25">
      <c r="A6191" s="3">
        <v>6188</v>
      </c>
      <c r="B6191" t="s">
        <v>3116</v>
      </c>
      <c r="C6191" t="s">
        <v>3117</v>
      </c>
      <c r="D6191" t="s">
        <v>3118</v>
      </c>
      <c r="E6191" t="s">
        <v>12</v>
      </c>
      <c r="F6191" t="s">
        <v>3119</v>
      </c>
      <c r="G6191" s="1">
        <v>44256</v>
      </c>
      <c r="H6191" s="1">
        <v>44406</v>
      </c>
      <c r="I6191" s="1">
        <v>46231</v>
      </c>
      <c r="J6191" s="966" t="s">
        <v>23438</v>
      </c>
      <c r="K6191" t="s">
        <v>23439</v>
      </c>
      <c r="L6191" t="s">
        <v>23440</v>
      </c>
      <c r="M6191" t="s">
        <v>23438</v>
      </c>
      <c r="N6191" t="s">
        <v>23440</v>
      </c>
    </row>
    <row r="6192" spans="1:14" x14ac:dyDescent="0.25">
      <c r="A6192" s="3">
        <v>6189</v>
      </c>
      <c r="B6192" t="s">
        <v>3116</v>
      </c>
      <c r="C6192" t="s">
        <v>3117</v>
      </c>
      <c r="D6192" t="s">
        <v>3118</v>
      </c>
      <c r="E6192" t="s">
        <v>12</v>
      </c>
      <c r="F6192" t="s">
        <v>3120</v>
      </c>
      <c r="G6192" s="1">
        <v>44256</v>
      </c>
      <c r="H6192" s="1">
        <v>44406</v>
      </c>
      <c r="I6192" s="1">
        <v>46231</v>
      </c>
      <c r="J6192" s="966" t="s">
        <v>23441</v>
      </c>
      <c r="K6192" t="s">
        <v>23442</v>
      </c>
      <c r="L6192" t="s">
        <v>23443</v>
      </c>
      <c r="M6192" t="s">
        <v>23441</v>
      </c>
      <c r="N6192" t="s">
        <v>23443</v>
      </c>
    </row>
    <row r="6193" spans="1:14" x14ac:dyDescent="0.25">
      <c r="A6193" s="3">
        <v>6190</v>
      </c>
      <c r="B6193" t="s">
        <v>4111</v>
      </c>
      <c r="C6193" t="s">
        <v>4112</v>
      </c>
      <c r="D6193" t="s">
        <v>3778</v>
      </c>
      <c r="E6193" t="s">
        <v>12</v>
      </c>
      <c r="F6193" t="s">
        <v>4113</v>
      </c>
      <c r="G6193" s="1">
        <v>44391</v>
      </c>
      <c r="H6193" s="1">
        <v>44393</v>
      </c>
      <c r="I6193" s="1">
        <v>45853</v>
      </c>
      <c r="J6193" s="966" t="s">
        <v>13527</v>
      </c>
      <c r="K6193" t="s">
        <v>13529</v>
      </c>
      <c r="L6193" t="s">
        <v>23444</v>
      </c>
      <c r="M6193" t="s">
        <v>13527</v>
      </c>
      <c r="N6193" t="s">
        <v>23444</v>
      </c>
    </row>
    <row r="6194" spans="1:14" x14ac:dyDescent="0.25">
      <c r="A6194" s="3">
        <v>6191</v>
      </c>
      <c r="B6194" t="s">
        <v>3116</v>
      </c>
      <c r="C6194" t="s">
        <v>3117</v>
      </c>
      <c r="D6194" t="s">
        <v>3118</v>
      </c>
      <c r="E6194" t="s">
        <v>12</v>
      </c>
      <c r="F6194" t="s">
        <v>3121</v>
      </c>
      <c r="G6194" s="1">
        <v>44256</v>
      </c>
      <c r="H6194" s="1">
        <v>44406</v>
      </c>
      <c r="I6194" s="1">
        <v>46231</v>
      </c>
      <c r="J6194" s="966" t="s">
        <v>23445</v>
      </c>
      <c r="K6194" t="s">
        <v>23446</v>
      </c>
      <c r="L6194" t="s">
        <v>23447</v>
      </c>
      <c r="M6194" t="s">
        <v>23445</v>
      </c>
      <c r="N6194" t="s">
        <v>23447</v>
      </c>
    </row>
    <row r="6195" spans="1:14" x14ac:dyDescent="0.25">
      <c r="A6195" s="3">
        <v>6192</v>
      </c>
      <c r="B6195" t="s">
        <v>3116</v>
      </c>
      <c r="C6195" t="s">
        <v>3117</v>
      </c>
      <c r="D6195" t="s">
        <v>3118</v>
      </c>
      <c r="E6195" t="s">
        <v>12</v>
      </c>
      <c r="F6195" t="s">
        <v>3122</v>
      </c>
      <c r="G6195" s="1">
        <v>44256</v>
      </c>
      <c r="H6195" s="1">
        <v>44406</v>
      </c>
      <c r="I6195" s="1">
        <v>46231</v>
      </c>
      <c r="J6195" s="966" t="s">
        <v>23448</v>
      </c>
      <c r="K6195" t="s">
        <v>23449</v>
      </c>
      <c r="L6195" t="s">
        <v>23450</v>
      </c>
      <c r="M6195" t="s">
        <v>23448</v>
      </c>
      <c r="N6195" t="s">
        <v>23450</v>
      </c>
    </row>
    <row r="6196" spans="1:14" x14ac:dyDescent="0.25">
      <c r="A6196" s="3">
        <v>6193</v>
      </c>
      <c r="B6196" t="s">
        <v>3116</v>
      </c>
      <c r="C6196" t="s">
        <v>3117</v>
      </c>
      <c r="D6196" t="s">
        <v>3118</v>
      </c>
      <c r="E6196" t="s">
        <v>12</v>
      </c>
      <c r="F6196" t="s">
        <v>3123</v>
      </c>
      <c r="G6196" s="1">
        <v>44256</v>
      </c>
      <c r="H6196" s="1">
        <v>44406</v>
      </c>
      <c r="I6196" s="1">
        <v>46231</v>
      </c>
      <c r="J6196" s="966" t="s">
        <v>23451</v>
      </c>
      <c r="K6196" t="s">
        <v>23452</v>
      </c>
      <c r="L6196" t="s">
        <v>23453</v>
      </c>
      <c r="M6196" t="s">
        <v>23451</v>
      </c>
      <c r="N6196" t="s">
        <v>23453</v>
      </c>
    </row>
    <row r="6197" spans="1:14" x14ac:dyDescent="0.25">
      <c r="A6197" s="3">
        <v>6194</v>
      </c>
      <c r="B6197" t="s">
        <v>4119</v>
      </c>
      <c r="C6197" t="s">
        <v>4120</v>
      </c>
      <c r="D6197" t="s">
        <v>4121</v>
      </c>
      <c r="E6197" t="s">
        <v>12</v>
      </c>
      <c r="F6197" t="s">
        <v>4234</v>
      </c>
      <c r="G6197" s="1">
        <v>44391</v>
      </c>
      <c r="H6197" s="1">
        <v>44405</v>
      </c>
      <c r="I6197" s="1">
        <v>45500</v>
      </c>
      <c r="J6197" s="966" t="s">
        <v>23195</v>
      </c>
      <c r="K6197" t="s">
        <v>23454</v>
      </c>
      <c r="L6197" t="s">
        <v>23455</v>
      </c>
      <c r="M6197" t="s">
        <v>23195</v>
      </c>
      <c r="N6197" t="s">
        <v>23455</v>
      </c>
    </row>
    <row r="6198" spans="1:14" x14ac:dyDescent="0.25">
      <c r="A6198" s="3">
        <v>6195</v>
      </c>
      <c r="B6198" t="s">
        <v>3526</v>
      </c>
      <c r="C6198" t="s">
        <v>3527</v>
      </c>
      <c r="D6198" t="s">
        <v>3528</v>
      </c>
      <c r="E6198" t="s">
        <v>12</v>
      </c>
      <c r="F6198" t="s">
        <v>3529</v>
      </c>
      <c r="G6198" s="1">
        <v>44307</v>
      </c>
      <c r="H6198" s="1">
        <v>44404</v>
      </c>
      <c r="I6198" s="1">
        <v>46229</v>
      </c>
      <c r="J6198" s="966" t="s">
        <v>23456</v>
      </c>
      <c r="K6198" t="s">
        <v>23457</v>
      </c>
      <c r="L6198" t="s">
        <v>23458</v>
      </c>
      <c r="M6198" t="s">
        <v>23456</v>
      </c>
      <c r="N6198" t="s">
        <v>23458</v>
      </c>
    </row>
    <row r="6199" spans="1:14" x14ac:dyDescent="0.25">
      <c r="A6199" s="3">
        <v>6196</v>
      </c>
      <c r="B6199" t="s">
        <v>3526</v>
      </c>
      <c r="C6199" t="s">
        <v>3527</v>
      </c>
      <c r="D6199" t="s">
        <v>3528</v>
      </c>
      <c r="E6199" t="s">
        <v>12</v>
      </c>
      <c r="F6199" t="s">
        <v>3529</v>
      </c>
      <c r="G6199" s="1">
        <v>44307</v>
      </c>
      <c r="H6199" s="1">
        <v>44404</v>
      </c>
      <c r="I6199" s="1">
        <v>46229</v>
      </c>
      <c r="J6199" s="966" t="s">
        <v>23459</v>
      </c>
      <c r="K6199" t="s">
        <v>23460</v>
      </c>
      <c r="L6199" t="s">
        <v>23461</v>
      </c>
      <c r="M6199" t="s">
        <v>23459</v>
      </c>
      <c r="N6199" t="s">
        <v>23461</v>
      </c>
    </row>
    <row r="6200" spans="1:14" x14ac:dyDescent="0.25">
      <c r="A6200" s="3">
        <v>6197</v>
      </c>
      <c r="B6200" t="s">
        <v>4150</v>
      </c>
      <c r="C6200" t="s">
        <v>4151</v>
      </c>
      <c r="D6200" t="s">
        <v>4152</v>
      </c>
      <c r="E6200" t="s">
        <v>12</v>
      </c>
      <c r="F6200" t="s">
        <v>4153</v>
      </c>
      <c r="G6200" s="1">
        <v>44389</v>
      </c>
      <c r="H6200" s="1">
        <v>44395</v>
      </c>
      <c r="I6200" s="1">
        <v>45855</v>
      </c>
      <c r="J6200" s="966" t="s">
        <v>13402</v>
      </c>
      <c r="K6200" t="s">
        <v>13404</v>
      </c>
      <c r="L6200" t="s">
        <v>13403</v>
      </c>
      <c r="M6200" t="s">
        <v>13402</v>
      </c>
      <c r="N6200" t="s">
        <v>13403</v>
      </c>
    </row>
    <row r="6201" spans="1:14" x14ac:dyDescent="0.25">
      <c r="A6201" s="3">
        <v>6198</v>
      </c>
      <c r="B6201" t="s">
        <v>4115</v>
      </c>
      <c r="C6201" t="s">
        <v>4116</v>
      </c>
      <c r="D6201" t="s">
        <v>4117</v>
      </c>
      <c r="E6201" t="s">
        <v>12</v>
      </c>
      <c r="F6201" t="s">
        <v>4118</v>
      </c>
      <c r="G6201" s="1">
        <v>44389</v>
      </c>
      <c r="H6201" s="1">
        <v>44408</v>
      </c>
      <c r="I6201" s="1">
        <v>44772</v>
      </c>
      <c r="J6201" s="966" t="s">
        <v>12512</v>
      </c>
      <c r="K6201" t="s">
        <v>12514</v>
      </c>
      <c r="L6201" t="s">
        <v>12513</v>
      </c>
      <c r="M6201" t="s">
        <v>12512</v>
      </c>
      <c r="N6201" t="s">
        <v>12513</v>
      </c>
    </row>
    <row r="6202" spans="1:14" x14ac:dyDescent="0.25">
      <c r="A6202" s="3">
        <v>6199</v>
      </c>
      <c r="B6202" t="s">
        <v>4115</v>
      </c>
      <c r="C6202" t="s">
        <v>4116</v>
      </c>
      <c r="D6202" t="s">
        <v>4117</v>
      </c>
      <c r="E6202" t="s">
        <v>12</v>
      </c>
      <c r="F6202" t="s">
        <v>4118</v>
      </c>
      <c r="G6202" s="1">
        <v>44389</v>
      </c>
      <c r="H6202" s="1">
        <v>44408</v>
      </c>
      <c r="I6202" s="1">
        <v>44772</v>
      </c>
      <c r="J6202" s="966" t="s">
        <v>12512</v>
      </c>
      <c r="K6202" t="s">
        <v>12514</v>
      </c>
      <c r="L6202" t="s">
        <v>12513</v>
      </c>
      <c r="M6202" t="s">
        <v>12512</v>
      </c>
      <c r="N6202" t="s">
        <v>12513</v>
      </c>
    </row>
    <row r="6203" spans="1:14" x14ac:dyDescent="0.25">
      <c r="A6203" s="3">
        <v>6200</v>
      </c>
      <c r="B6203" t="s">
        <v>4130</v>
      </c>
      <c r="C6203" t="s">
        <v>4131</v>
      </c>
      <c r="D6203" t="s">
        <v>4132</v>
      </c>
      <c r="E6203" t="s">
        <v>12</v>
      </c>
      <c r="F6203" t="s">
        <v>4133</v>
      </c>
      <c r="G6203" s="1">
        <v>44386</v>
      </c>
      <c r="H6203" s="1">
        <v>44387</v>
      </c>
      <c r="I6203" s="1">
        <v>44751</v>
      </c>
      <c r="J6203" s="966" t="s">
        <v>12528</v>
      </c>
      <c r="K6203" t="s">
        <v>12530</v>
      </c>
      <c r="L6203" t="s">
        <v>12529</v>
      </c>
      <c r="M6203" t="s">
        <v>12528</v>
      </c>
      <c r="N6203" t="s">
        <v>12529</v>
      </c>
    </row>
    <row r="6204" spans="1:14" x14ac:dyDescent="0.25">
      <c r="A6204" s="3">
        <v>6201</v>
      </c>
      <c r="B6204" t="s">
        <v>4130</v>
      </c>
      <c r="C6204" t="s">
        <v>4131</v>
      </c>
      <c r="D6204" t="s">
        <v>4132</v>
      </c>
      <c r="E6204" t="s">
        <v>12</v>
      </c>
      <c r="F6204" t="s">
        <v>4133</v>
      </c>
      <c r="G6204" s="1">
        <v>44386</v>
      </c>
      <c r="H6204" s="1">
        <v>44387</v>
      </c>
      <c r="I6204" s="1">
        <v>44751</v>
      </c>
      <c r="J6204" s="966" t="s">
        <v>12528</v>
      </c>
      <c r="K6204" t="s">
        <v>12530</v>
      </c>
      <c r="L6204" t="s">
        <v>12529</v>
      </c>
      <c r="M6204" t="s">
        <v>12528</v>
      </c>
      <c r="N6204" t="s">
        <v>12529</v>
      </c>
    </row>
    <row r="6205" spans="1:14" x14ac:dyDescent="0.25">
      <c r="A6205" s="3">
        <v>6202</v>
      </c>
      <c r="B6205" t="s">
        <v>4126</v>
      </c>
      <c r="C6205" t="s">
        <v>4127</v>
      </c>
      <c r="D6205" t="s">
        <v>4128</v>
      </c>
      <c r="E6205" t="s">
        <v>12</v>
      </c>
      <c r="F6205" t="s">
        <v>4129</v>
      </c>
      <c r="G6205" s="1">
        <v>44386</v>
      </c>
      <c r="H6205" s="1">
        <v>44387</v>
      </c>
      <c r="I6205" s="1">
        <v>44751</v>
      </c>
      <c r="J6205" s="966" t="s">
        <v>12517</v>
      </c>
      <c r="K6205" t="s">
        <v>12519</v>
      </c>
      <c r="L6205" t="s">
        <v>12518</v>
      </c>
      <c r="M6205" t="s">
        <v>12517</v>
      </c>
      <c r="N6205" t="s">
        <v>12518</v>
      </c>
    </row>
    <row r="6206" spans="1:14" x14ac:dyDescent="0.25">
      <c r="A6206" s="3">
        <v>6203</v>
      </c>
      <c r="B6206" t="s">
        <v>4126</v>
      </c>
      <c r="C6206" t="s">
        <v>4127</v>
      </c>
      <c r="D6206" t="s">
        <v>4128</v>
      </c>
      <c r="E6206" t="s">
        <v>12</v>
      </c>
      <c r="F6206" t="s">
        <v>4129</v>
      </c>
      <c r="G6206" s="1">
        <v>44386</v>
      </c>
      <c r="H6206" s="1">
        <v>44387</v>
      </c>
      <c r="I6206" s="1">
        <v>44751</v>
      </c>
      <c r="J6206" s="966" t="s">
        <v>12517</v>
      </c>
      <c r="K6206" t="s">
        <v>12519</v>
      </c>
      <c r="L6206" t="s">
        <v>12518</v>
      </c>
      <c r="M6206" t="s">
        <v>12517</v>
      </c>
      <c r="N6206" t="s">
        <v>12518</v>
      </c>
    </row>
    <row r="6207" spans="1:14" x14ac:dyDescent="0.25">
      <c r="A6207" s="3">
        <v>6204</v>
      </c>
      <c r="B6207" t="s">
        <v>4122</v>
      </c>
      <c r="C6207" t="s">
        <v>4123</v>
      </c>
      <c r="D6207" t="s">
        <v>4124</v>
      </c>
      <c r="E6207" t="s">
        <v>12</v>
      </c>
      <c r="F6207" t="s">
        <v>4125</v>
      </c>
      <c r="G6207" s="1">
        <v>44386</v>
      </c>
      <c r="H6207" s="1">
        <v>44387</v>
      </c>
      <c r="I6207" s="1">
        <v>44751</v>
      </c>
      <c r="J6207" s="966" t="s">
        <v>12524</v>
      </c>
      <c r="K6207" t="s">
        <v>12526</v>
      </c>
      <c r="L6207" t="s">
        <v>12525</v>
      </c>
      <c r="M6207" t="s">
        <v>12524</v>
      </c>
      <c r="N6207" t="s">
        <v>12525</v>
      </c>
    </row>
    <row r="6208" spans="1:14" x14ac:dyDescent="0.25">
      <c r="A6208" s="3">
        <v>6205</v>
      </c>
      <c r="B6208" t="s">
        <v>4122</v>
      </c>
      <c r="C6208" t="s">
        <v>4123</v>
      </c>
      <c r="D6208" t="s">
        <v>4124</v>
      </c>
      <c r="E6208" t="s">
        <v>12</v>
      </c>
      <c r="F6208" t="s">
        <v>4125</v>
      </c>
      <c r="G6208" s="1">
        <v>44386</v>
      </c>
      <c r="H6208" s="1">
        <v>44387</v>
      </c>
      <c r="I6208" s="1">
        <v>44751</v>
      </c>
      <c r="J6208" s="966" t="s">
        <v>12524</v>
      </c>
      <c r="K6208" t="s">
        <v>12526</v>
      </c>
      <c r="L6208" t="s">
        <v>12525</v>
      </c>
      <c r="M6208" t="s">
        <v>12524</v>
      </c>
      <c r="N6208" t="s">
        <v>12525</v>
      </c>
    </row>
    <row r="6209" spans="1:14" x14ac:dyDescent="0.25">
      <c r="A6209" s="3">
        <v>6206</v>
      </c>
      <c r="B6209" t="s">
        <v>4122</v>
      </c>
      <c r="C6209" t="s">
        <v>4123</v>
      </c>
      <c r="D6209" t="s">
        <v>4124</v>
      </c>
      <c r="E6209" t="s">
        <v>12</v>
      </c>
      <c r="F6209" t="s">
        <v>4125</v>
      </c>
      <c r="G6209" s="1">
        <v>44386</v>
      </c>
      <c r="H6209" s="1">
        <v>44387</v>
      </c>
      <c r="I6209" s="1">
        <v>44751</v>
      </c>
      <c r="J6209" s="966" t="s">
        <v>12521</v>
      </c>
      <c r="K6209" t="s">
        <v>12523</v>
      </c>
      <c r="L6209" t="s">
        <v>12522</v>
      </c>
      <c r="M6209" t="s">
        <v>12521</v>
      </c>
      <c r="N6209" t="s">
        <v>12522</v>
      </c>
    </row>
    <row r="6210" spans="1:14" x14ac:dyDescent="0.25">
      <c r="A6210" s="3">
        <v>6207</v>
      </c>
      <c r="B6210" t="s">
        <v>4122</v>
      </c>
      <c r="C6210" t="s">
        <v>4123</v>
      </c>
      <c r="D6210" t="s">
        <v>4124</v>
      </c>
      <c r="E6210" t="s">
        <v>12</v>
      </c>
      <c r="F6210" t="s">
        <v>4125</v>
      </c>
      <c r="G6210" s="1">
        <v>44386</v>
      </c>
      <c r="H6210" s="1">
        <v>44387</v>
      </c>
      <c r="I6210" s="1">
        <v>44751</v>
      </c>
      <c r="J6210" s="966" t="s">
        <v>12521</v>
      </c>
      <c r="K6210" t="s">
        <v>12523</v>
      </c>
      <c r="L6210" t="s">
        <v>12522</v>
      </c>
      <c r="M6210" t="s">
        <v>12521</v>
      </c>
      <c r="N6210" t="s">
        <v>12522</v>
      </c>
    </row>
    <row r="6211" spans="1:14" x14ac:dyDescent="0.25">
      <c r="A6211" s="3">
        <v>6208</v>
      </c>
      <c r="B6211" t="s">
        <v>3759</v>
      </c>
      <c r="C6211" t="s">
        <v>3760</v>
      </c>
      <c r="D6211" t="s">
        <v>3761</v>
      </c>
      <c r="E6211" t="s">
        <v>12</v>
      </c>
      <c r="F6211" t="s">
        <v>3762</v>
      </c>
      <c r="G6211" s="1">
        <v>44349</v>
      </c>
      <c r="H6211" s="1">
        <v>44409</v>
      </c>
      <c r="I6211" s="1">
        <v>44773</v>
      </c>
      <c r="J6211" s="966" t="s">
        <v>12355</v>
      </c>
      <c r="K6211" t="s">
        <v>12357</v>
      </c>
      <c r="L6211" t="s">
        <v>12356</v>
      </c>
      <c r="M6211" t="s">
        <v>12355</v>
      </c>
      <c r="N6211" t="s">
        <v>12356</v>
      </c>
    </row>
    <row r="6212" spans="1:14" x14ac:dyDescent="0.25">
      <c r="A6212" s="3">
        <v>6209</v>
      </c>
      <c r="B6212" t="s">
        <v>4104</v>
      </c>
      <c r="C6212" t="s">
        <v>4105</v>
      </c>
      <c r="D6212" t="s">
        <v>4106</v>
      </c>
      <c r="E6212" t="s">
        <v>12</v>
      </c>
      <c r="F6212" t="s">
        <v>4107</v>
      </c>
      <c r="G6212" s="1">
        <v>44384</v>
      </c>
      <c r="H6212" s="1">
        <v>44387</v>
      </c>
      <c r="I6212" s="1">
        <v>45482</v>
      </c>
      <c r="J6212" s="966" t="s">
        <v>13334</v>
      </c>
      <c r="K6212" t="s">
        <v>13336</v>
      </c>
      <c r="L6212" t="s">
        <v>13335</v>
      </c>
      <c r="M6212" t="s">
        <v>13334</v>
      </c>
      <c r="N6212" t="s">
        <v>13335</v>
      </c>
    </row>
    <row r="6213" spans="1:14" x14ac:dyDescent="0.25">
      <c r="A6213" s="3">
        <v>6210</v>
      </c>
      <c r="B6213" t="s">
        <v>4087</v>
      </c>
      <c r="C6213" t="s">
        <v>4088</v>
      </c>
      <c r="D6213" t="s">
        <v>4089</v>
      </c>
      <c r="E6213" t="s">
        <v>12</v>
      </c>
      <c r="F6213" t="s">
        <v>3992</v>
      </c>
      <c r="G6213" s="1">
        <v>44364</v>
      </c>
      <c r="H6213" s="1">
        <v>44409</v>
      </c>
      <c r="I6213" s="1">
        <v>46234</v>
      </c>
      <c r="J6213" s="966" t="s">
        <v>5491</v>
      </c>
      <c r="K6213" t="s">
        <v>5493</v>
      </c>
      <c r="L6213" t="s">
        <v>5492</v>
      </c>
      <c r="M6213" t="s">
        <v>5491</v>
      </c>
      <c r="N6213" t="s">
        <v>5492</v>
      </c>
    </row>
    <row r="6214" spans="1:14" x14ac:dyDescent="0.25">
      <c r="A6214" s="3">
        <v>6211</v>
      </c>
      <c r="B6214" t="s">
        <v>4087</v>
      </c>
      <c r="C6214" t="s">
        <v>4088</v>
      </c>
      <c r="D6214" t="s">
        <v>4089</v>
      </c>
      <c r="E6214" t="s">
        <v>12</v>
      </c>
      <c r="F6214" t="s">
        <v>3992</v>
      </c>
      <c r="G6214" s="1">
        <v>44364</v>
      </c>
      <c r="H6214" s="1">
        <v>44409</v>
      </c>
      <c r="I6214" s="1">
        <v>46234</v>
      </c>
      <c r="J6214" s="966" t="s">
        <v>5491</v>
      </c>
      <c r="K6214" t="s">
        <v>5493</v>
      </c>
      <c r="L6214" t="s">
        <v>5492</v>
      </c>
      <c r="M6214" t="s">
        <v>5491</v>
      </c>
      <c r="N6214" t="s">
        <v>13472</v>
      </c>
    </row>
    <row r="6215" spans="1:14" x14ac:dyDescent="0.25">
      <c r="A6215" s="3">
        <v>6212</v>
      </c>
      <c r="B6215" t="s">
        <v>4090</v>
      </c>
      <c r="C6215" t="s">
        <v>4091</v>
      </c>
      <c r="D6215" t="s">
        <v>4092</v>
      </c>
      <c r="E6215" t="s">
        <v>12</v>
      </c>
      <c r="F6215" t="s">
        <v>4093</v>
      </c>
      <c r="G6215" s="1">
        <v>44364</v>
      </c>
      <c r="H6215" s="1">
        <v>44409</v>
      </c>
      <c r="I6215" s="1">
        <v>45504</v>
      </c>
      <c r="J6215" s="966" t="s">
        <v>5499</v>
      </c>
      <c r="K6215" t="s">
        <v>5501</v>
      </c>
      <c r="L6215" t="s">
        <v>5500</v>
      </c>
      <c r="M6215" t="s">
        <v>5499</v>
      </c>
      <c r="N6215" t="s">
        <v>5500</v>
      </c>
    </row>
    <row r="6216" spans="1:14" x14ac:dyDescent="0.25">
      <c r="A6216" s="3">
        <v>6213</v>
      </c>
      <c r="B6216" t="s">
        <v>4094</v>
      </c>
      <c r="C6216" t="s">
        <v>4095</v>
      </c>
      <c r="D6216" t="s">
        <v>3766</v>
      </c>
      <c r="E6216" t="s">
        <v>12</v>
      </c>
      <c r="F6216" t="s">
        <v>4096</v>
      </c>
      <c r="G6216" s="1">
        <v>44364</v>
      </c>
      <c r="H6216" s="1">
        <v>44409</v>
      </c>
      <c r="I6216" s="1">
        <v>45504</v>
      </c>
      <c r="J6216" s="966" t="s">
        <v>5508</v>
      </c>
      <c r="K6216" t="s">
        <v>5510</v>
      </c>
      <c r="L6216" t="s">
        <v>5509</v>
      </c>
      <c r="M6216" t="s">
        <v>5508</v>
      </c>
      <c r="N6216" t="s">
        <v>5509</v>
      </c>
    </row>
    <row r="6217" spans="1:14" x14ac:dyDescent="0.25">
      <c r="A6217" s="3">
        <v>6214</v>
      </c>
      <c r="B6217" t="s">
        <v>4097</v>
      </c>
      <c r="C6217" t="s">
        <v>4098</v>
      </c>
      <c r="D6217" t="s">
        <v>3842</v>
      </c>
      <c r="E6217" t="s">
        <v>12</v>
      </c>
      <c r="F6217" t="s">
        <v>4099</v>
      </c>
      <c r="G6217" s="1">
        <v>44364</v>
      </c>
      <c r="H6217" s="1">
        <v>44409</v>
      </c>
      <c r="I6217" s="1">
        <v>45504</v>
      </c>
      <c r="J6217" s="966" t="s">
        <v>5511</v>
      </c>
      <c r="K6217" t="s">
        <v>5513</v>
      </c>
      <c r="L6217" t="s">
        <v>5512</v>
      </c>
      <c r="M6217" t="s">
        <v>5511</v>
      </c>
      <c r="N6217" t="s">
        <v>5512</v>
      </c>
    </row>
    <row r="6218" spans="1:14" x14ac:dyDescent="0.25">
      <c r="A6218" s="3">
        <v>6215</v>
      </c>
      <c r="B6218" t="s">
        <v>4167</v>
      </c>
      <c r="C6218" t="s">
        <v>4168</v>
      </c>
      <c r="D6218" t="s">
        <v>4169</v>
      </c>
      <c r="E6218" t="s">
        <v>12</v>
      </c>
      <c r="F6218" t="s">
        <v>4170</v>
      </c>
      <c r="G6218" s="1">
        <v>44386</v>
      </c>
      <c r="H6218" s="1">
        <v>44387</v>
      </c>
      <c r="I6218" s="1">
        <v>44751</v>
      </c>
      <c r="J6218" s="966" t="s">
        <v>11860</v>
      </c>
      <c r="K6218" t="s">
        <v>23462</v>
      </c>
      <c r="L6218" t="s">
        <v>11861</v>
      </c>
      <c r="M6218" t="s">
        <v>11860</v>
      </c>
      <c r="N6218" t="s">
        <v>11861</v>
      </c>
    </row>
    <row r="6219" spans="1:14" x14ac:dyDescent="0.25">
      <c r="A6219" s="3">
        <v>6216</v>
      </c>
      <c r="B6219" t="s">
        <v>4108</v>
      </c>
      <c r="C6219" t="s">
        <v>4109</v>
      </c>
      <c r="D6219" t="s">
        <v>3774</v>
      </c>
      <c r="E6219" t="s">
        <v>12</v>
      </c>
      <c r="F6219" t="s">
        <v>4110</v>
      </c>
      <c r="G6219" s="1">
        <v>44404</v>
      </c>
      <c r="H6219" s="1">
        <v>44408</v>
      </c>
      <c r="I6219" s="1">
        <v>45868</v>
      </c>
      <c r="J6219" s="966" t="s">
        <v>13530</v>
      </c>
      <c r="K6219" t="s">
        <v>13532</v>
      </c>
      <c r="L6219" t="s">
        <v>13531</v>
      </c>
      <c r="M6219" t="s">
        <v>13530</v>
      </c>
      <c r="N6219" t="s">
        <v>13531</v>
      </c>
    </row>
    <row r="6220" spans="1:14" x14ac:dyDescent="0.25">
      <c r="A6220" s="3">
        <v>6217</v>
      </c>
      <c r="B6220" t="s">
        <v>4021</v>
      </c>
      <c r="C6220" t="s">
        <v>4022</v>
      </c>
      <c r="D6220" t="s">
        <v>4023</v>
      </c>
      <c r="E6220" t="s">
        <v>12</v>
      </c>
      <c r="F6220" t="s">
        <v>4024</v>
      </c>
      <c r="G6220" s="1">
        <v>44372</v>
      </c>
      <c r="H6220" s="1">
        <v>44408</v>
      </c>
      <c r="I6220" s="1">
        <v>44772</v>
      </c>
      <c r="J6220" s="966" t="s">
        <v>8920</v>
      </c>
      <c r="K6220" t="s">
        <v>8922</v>
      </c>
      <c r="L6220" t="s">
        <v>8921</v>
      </c>
      <c r="M6220" t="s">
        <v>8920</v>
      </c>
      <c r="N6220" t="s">
        <v>8921</v>
      </c>
    </row>
    <row r="6221" spans="1:14" x14ac:dyDescent="0.25">
      <c r="A6221" s="3">
        <v>6218</v>
      </c>
      <c r="B6221" t="s">
        <v>4021</v>
      </c>
      <c r="C6221" t="s">
        <v>4022</v>
      </c>
      <c r="D6221" t="s">
        <v>4023</v>
      </c>
      <c r="E6221" t="s">
        <v>12</v>
      </c>
      <c r="F6221" t="s">
        <v>4024</v>
      </c>
      <c r="G6221" s="1">
        <v>44372</v>
      </c>
      <c r="H6221" s="1">
        <v>44408</v>
      </c>
      <c r="I6221" s="1">
        <v>44772</v>
      </c>
      <c r="J6221" s="966" t="s">
        <v>8920</v>
      </c>
      <c r="K6221" t="s">
        <v>8922</v>
      </c>
      <c r="L6221" t="s">
        <v>8921</v>
      </c>
      <c r="M6221" t="s">
        <v>8920</v>
      </c>
      <c r="N6221" t="s">
        <v>8921</v>
      </c>
    </row>
    <row r="6222" spans="1:14" x14ac:dyDescent="0.25">
      <c r="A6222" s="3">
        <v>6219</v>
      </c>
      <c r="B6222" t="s">
        <v>4219</v>
      </c>
      <c r="C6222" t="s">
        <v>4220</v>
      </c>
      <c r="D6222" t="s">
        <v>4221</v>
      </c>
      <c r="E6222" t="s">
        <v>12</v>
      </c>
      <c r="F6222" t="s">
        <v>4222</v>
      </c>
      <c r="G6222" s="1">
        <v>44398</v>
      </c>
      <c r="H6222" s="1">
        <v>44400</v>
      </c>
      <c r="I6222" s="1">
        <v>44764</v>
      </c>
      <c r="J6222" s="966" t="s">
        <v>13226</v>
      </c>
      <c r="K6222" t="s">
        <v>13228</v>
      </c>
      <c r="L6222" t="s">
        <v>13227</v>
      </c>
      <c r="M6222" t="s">
        <v>13226</v>
      </c>
      <c r="N6222" t="s">
        <v>13227</v>
      </c>
    </row>
    <row r="6223" spans="1:14" x14ac:dyDescent="0.25">
      <c r="A6223" s="3">
        <v>6220</v>
      </c>
      <c r="B6223" t="s">
        <v>4219</v>
      </c>
      <c r="C6223" t="s">
        <v>4220</v>
      </c>
      <c r="D6223" t="s">
        <v>4221</v>
      </c>
      <c r="E6223" t="s">
        <v>12</v>
      </c>
      <c r="F6223" t="s">
        <v>4222</v>
      </c>
      <c r="G6223" s="1">
        <v>44398</v>
      </c>
      <c r="H6223" s="1">
        <v>44400</v>
      </c>
      <c r="I6223" s="1">
        <v>44764</v>
      </c>
      <c r="J6223" s="966" t="s">
        <v>13226</v>
      </c>
      <c r="K6223" t="s">
        <v>13228</v>
      </c>
      <c r="L6223" t="s">
        <v>13227</v>
      </c>
      <c r="M6223" t="s">
        <v>13226</v>
      </c>
      <c r="N6223" t="s">
        <v>13227</v>
      </c>
    </row>
    <row r="6224" spans="1:14" x14ac:dyDescent="0.25">
      <c r="A6224" s="3">
        <v>6221</v>
      </c>
      <c r="B6224" t="s">
        <v>4219</v>
      </c>
      <c r="C6224" t="s">
        <v>4220</v>
      </c>
      <c r="D6224" t="s">
        <v>4221</v>
      </c>
      <c r="E6224" t="s">
        <v>12</v>
      </c>
      <c r="F6224" t="s">
        <v>4222</v>
      </c>
      <c r="G6224" s="1">
        <v>44398</v>
      </c>
      <c r="H6224" s="1">
        <v>44400</v>
      </c>
      <c r="I6224" s="1">
        <v>44764</v>
      </c>
      <c r="J6224" s="966" t="s">
        <v>13226</v>
      </c>
      <c r="K6224" t="s">
        <v>13228</v>
      </c>
      <c r="L6224" t="s">
        <v>13227</v>
      </c>
      <c r="M6224" t="s">
        <v>13226</v>
      </c>
      <c r="N6224" t="s">
        <v>13227</v>
      </c>
    </row>
    <row r="6225" spans="1:14" x14ac:dyDescent="0.25">
      <c r="A6225" s="3">
        <v>6222</v>
      </c>
      <c r="B6225" t="s">
        <v>4219</v>
      </c>
      <c r="C6225" t="s">
        <v>4220</v>
      </c>
      <c r="D6225" t="s">
        <v>4221</v>
      </c>
      <c r="E6225" t="s">
        <v>12</v>
      </c>
      <c r="F6225" t="s">
        <v>4222</v>
      </c>
      <c r="G6225" s="1">
        <v>44398</v>
      </c>
      <c r="H6225" s="1">
        <v>44400</v>
      </c>
      <c r="I6225" s="1">
        <v>44764</v>
      </c>
      <c r="J6225" s="966" t="s">
        <v>13226</v>
      </c>
      <c r="K6225" t="s">
        <v>13228</v>
      </c>
      <c r="L6225" t="s">
        <v>13227</v>
      </c>
      <c r="M6225" t="s">
        <v>13226</v>
      </c>
      <c r="N6225" t="s">
        <v>13227</v>
      </c>
    </row>
    <row r="6226" spans="1:14" x14ac:dyDescent="0.25">
      <c r="A6226" s="3">
        <v>6223</v>
      </c>
      <c r="B6226" t="s">
        <v>4203</v>
      </c>
      <c r="C6226" t="s">
        <v>4204</v>
      </c>
      <c r="D6226" t="s">
        <v>4205</v>
      </c>
      <c r="E6226" t="s">
        <v>12</v>
      </c>
      <c r="F6226" t="s">
        <v>4206</v>
      </c>
      <c r="G6226" s="1">
        <v>44396</v>
      </c>
      <c r="H6226" s="1">
        <v>44397</v>
      </c>
      <c r="I6226" s="1">
        <v>45126</v>
      </c>
      <c r="J6226" s="966" t="s">
        <v>12682</v>
      </c>
      <c r="K6226" t="s">
        <v>12684</v>
      </c>
      <c r="L6226" t="s">
        <v>12683</v>
      </c>
      <c r="M6226" t="s">
        <v>12682</v>
      </c>
      <c r="N6226" t="s">
        <v>12683</v>
      </c>
    </row>
    <row r="6227" spans="1:14" x14ac:dyDescent="0.25">
      <c r="A6227" s="3">
        <v>6224</v>
      </c>
      <c r="B6227" t="s">
        <v>4203</v>
      </c>
      <c r="C6227" t="s">
        <v>4204</v>
      </c>
      <c r="D6227" t="s">
        <v>4205</v>
      </c>
      <c r="E6227" t="s">
        <v>12</v>
      </c>
      <c r="F6227" t="s">
        <v>4206</v>
      </c>
      <c r="G6227" s="1">
        <v>44396</v>
      </c>
      <c r="H6227" s="1">
        <v>44397</v>
      </c>
      <c r="I6227" s="1">
        <v>45126</v>
      </c>
      <c r="J6227" s="966" t="s">
        <v>12682</v>
      </c>
      <c r="K6227" t="s">
        <v>12684</v>
      </c>
      <c r="L6227" t="s">
        <v>12683</v>
      </c>
      <c r="M6227" t="s">
        <v>12682</v>
      </c>
      <c r="N6227" t="s">
        <v>12683</v>
      </c>
    </row>
    <row r="6228" spans="1:14" x14ac:dyDescent="0.25">
      <c r="A6228" s="3">
        <v>6225</v>
      </c>
      <c r="B6228" t="s">
        <v>4203</v>
      </c>
      <c r="C6228" t="s">
        <v>4204</v>
      </c>
      <c r="D6228" t="s">
        <v>4205</v>
      </c>
      <c r="E6228" t="s">
        <v>12</v>
      </c>
      <c r="F6228" t="s">
        <v>4206</v>
      </c>
      <c r="G6228" s="1">
        <v>44396</v>
      </c>
      <c r="H6228" s="1">
        <v>44397</v>
      </c>
      <c r="I6228" s="1">
        <v>45126</v>
      </c>
      <c r="J6228" s="966" t="s">
        <v>12682</v>
      </c>
      <c r="K6228" t="s">
        <v>12684</v>
      </c>
      <c r="L6228" t="s">
        <v>12683</v>
      </c>
      <c r="M6228" t="s">
        <v>12682</v>
      </c>
      <c r="N6228" t="s">
        <v>12683</v>
      </c>
    </row>
    <row r="6229" spans="1:14" x14ac:dyDescent="0.25">
      <c r="A6229" s="3">
        <v>6226</v>
      </c>
      <c r="B6229" t="s">
        <v>4207</v>
      </c>
      <c r="C6229" t="s">
        <v>4208</v>
      </c>
      <c r="D6229" t="s">
        <v>4209</v>
      </c>
      <c r="E6229" t="s">
        <v>12</v>
      </c>
      <c r="F6229" t="s">
        <v>4210</v>
      </c>
      <c r="G6229" s="1">
        <v>44396</v>
      </c>
      <c r="H6229" s="1">
        <v>44397</v>
      </c>
      <c r="I6229" s="1">
        <v>45126</v>
      </c>
      <c r="J6229" s="966" t="s">
        <v>12686</v>
      </c>
      <c r="K6229" t="s">
        <v>12688</v>
      </c>
      <c r="L6229" t="s">
        <v>12687</v>
      </c>
      <c r="M6229" t="s">
        <v>12686</v>
      </c>
      <c r="N6229" t="s">
        <v>12687</v>
      </c>
    </row>
    <row r="6230" spans="1:14" x14ac:dyDescent="0.25">
      <c r="A6230" s="3">
        <v>6227</v>
      </c>
      <c r="B6230" t="s">
        <v>4207</v>
      </c>
      <c r="C6230" t="s">
        <v>4208</v>
      </c>
      <c r="D6230" t="s">
        <v>4209</v>
      </c>
      <c r="E6230" t="s">
        <v>12</v>
      </c>
      <c r="F6230" t="s">
        <v>4210</v>
      </c>
      <c r="G6230" s="1">
        <v>44396</v>
      </c>
      <c r="H6230" s="1">
        <v>44397</v>
      </c>
      <c r="I6230" s="1">
        <v>45126</v>
      </c>
      <c r="J6230" s="966" t="s">
        <v>12686</v>
      </c>
      <c r="K6230" t="s">
        <v>12688</v>
      </c>
      <c r="L6230" t="s">
        <v>12687</v>
      </c>
      <c r="M6230" t="s">
        <v>12686</v>
      </c>
      <c r="N6230" t="s">
        <v>12687</v>
      </c>
    </row>
    <row r="6231" spans="1:14" x14ac:dyDescent="0.25">
      <c r="A6231" s="3">
        <v>6228</v>
      </c>
      <c r="B6231" t="s">
        <v>4100</v>
      </c>
      <c r="C6231" t="s">
        <v>4101</v>
      </c>
      <c r="D6231" t="s">
        <v>4102</v>
      </c>
      <c r="E6231" t="s">
        <v>12</v>
      </c>
      <c r="F6231" t="s">
        <v>4103</v>
      </c>
      <c r="G6231" s="1">
        <v>44364</v>
      </c>
      <c r="H6231" s="1">
        <v>44409</v>
      </c>
      <c r="I6231" s="1">
        <v>45504</v>
      </c>
      <c r="J6231" s="966" t="s">
        <v>5515</v>
      </c>
      <c r="K6231" t="s">
        <v>5517</v>
      </c>
      <c r="L6231" t="s">
        <v>5516</v>
      </c>
      <c r="M6231" t="s">
        <v>5515</v>
      </c>
      <c r="N6231" t="s">
        <v>5516</v>
      </c>
    </row>
    <row r="6232" spans="1:14" x14ac:dyDescent="0.25">
      <c r="A6232" s="3">
        <v>6229</v>
      </c>
      <c r="B6232" t="s">
        <v>4277</v>
      </c>
      <c r="C6232" t="s">
        <v>4278</v>
      </c>
      <c r="D6232" t="s">
        <v>4279</v>
      </c>
      <c r="E6232" t="s">
        <v>12</v>
      </c>
      <c r="F6232" t="s">
        <v>4280</v>
      </c>
      <c r="G6232" s="1">
        <v>44411</v>
      </c>
      <c r="H6232" s="1">
        <v>44422</v>
      </c>
      <c r="I6232" s="1">
        <v>45151</v>
      </c>
      <c r="J6232" s="966" t="s">
        <v>23463</v>
      </c>
      <c r="K6232" t="s">
        <v>23464</v>
      </c>
      <c r="L6232" t="s">
        <v>23465</v>
      </c>
      <c r="M6232" t="s">
        <v>23463</v>
      </c>
      <c r="N6232" t="s">
        <v>23465</v>
      </c>
    </row>
    <row r="6233" spans="1:14" x14ac:dyDescent="0.25">
      <c r="A6233" s="3">
        <v>6230</v>
      </c>
      <c r="B6233" t="s">
        <v>4251</v>
      </c>
      <c r="C6233" t="s">
        <v>4252</v>
      </c>
      <c r="D6233" t="s">
        <v>4253</v>
      </c>
      <c r="E6233" t="s">
        <v>12</v>
      </c>
      <c r="F6233" t="s">
        <v>4254</v>
      </c>
      <c r="G6233" s="1">
        <v>44411</v>
      </c>
      <c r="H6233" s="1">
        <v>44422</v>
      </c>
      <c r="I6233" s="1">
        <v>45882</v>
      </c>
      <c r="J6233" s="966" t="s">
        <v>23466</v>
      </c>
      <c r="K6233" t="s">
        <v>23467</v>
      </c>
      <c r="L6233" t="s">
        <v>23468</v>
      </c>
      <c r="M6233" t="s">
        <v>23466</v>
      </c>
      <c r="N6233" t="s">
        <v>23468</v>
      </c>
    </row>
    <row r="6234" spans="1:14" x14ac:dyDescent="0.25">
      <c r="A6234" s="3">
        <v>6231</v>
      </c>
      <c r="B6234" t="s">
        <v>4251</v>
      </c>
      <c r="C6234" t="s">
        <v>4252</v>
      </c>
      <c r="D6234" t="s">
        <v>4253</v>
      </c>
      <c r="E6234" t="s">
        <v>12</v>
      </c>
      <c r="F6234" t="s">
        <v>4254</v>
      </c>
      <c r="G6234" s="1">
        <v>44411</v>
      </c>
      <c r="H6234" s="1">
        <v>44422</v>
      </c>
      <c r="I6234" s="1">
        <v>45882</v>
      </c>
      <c r="J6234" s="966" t="s">
        <v>23469</v>
      </c>
      <c r="K6234" t="s">
        <v>23470</v>
      </c>
      <c r="L6234" t="s">
        <v>23471</v>
      </c>
      <c r="M6234" t="s">
        <v>23469</v>
      </c>
      <c r="N6234" t="s">
        <v>23471</v>
      </c>
    </row>
    <row r="6235" spans="1:14" x14ac:dyDescent="0.25">
      <c r="A6235" s="3">
        <v>6232</v>
      </c>
      <c r="B6235" t="s">
        <v>4251</v>
      </c>
      <c r="C6235" t="s">
        <v>4252</v>
      </c>
      <c r="D6235" t="s">
        <v>4253</v>
      </c>
      <c r="E6235" t="s">
        <v>12</v>
      </c>
      <c r="F6235" t="s">
        <v>4254</v>
      </c>
      <c r="G6235" s="1">
        <v>44411</v>
      </c>
      <c r="H6235" s="1">
        <v>44422</v>
      </c>
      <c r="I6235" s="1">
        <v>45882</v>
      </c>
      <c r="J6235" s="966" t="s">
        <v>23472</v>
      </c>
      <c r="K6235" t="s">
        <v>23473</v>
      </c>
      <c r="L6235" t="s">
        <v>23474</v>
      </c>
      <c r="M6235" t="s">
        <v>23472</v>
      </c>
      <c r="N6235" t="s">
        <v>23474</v>
      </c>
    </row>
    <row r="6236" spans="1:14" x14ac:dyDescent="0.25">
      <c r="A6236" s="3">
        <v>6233</v>
      </c>
      <c r="B6236" t="s">
        <v>4251</v>
      </c>
      <c r="C6236" t="s">
        <v>4252</v>
      </c>
      <c r="D6236" t="s">
        <v>4253</v>
      </c>
      <c r="E6236" t="s">
        <v>12</v>
      </c>
      <c r="F6236" t="s">
        <v>4254</v>
      </c>
      <c r="G6236" s="1">
        <v>44411</v>
      </c>
      <c r="H6236" s="1">
        <v>44422</v>
      </c>
      <c r="I6236" s="1">
        <v>45882</v>
      </c>
      <c r="J6236" s="966" t="s">
        <v>23475</v>
      </c>
      <c r="K6236" t="s">
        <v>23476</v>
      </c>
      <c r="L6236" t="s">
        <v>23477</v>
      </c>
      <c r="M6236" t="s">
        <v>23475</v>
      </c>
      <c r="N6236" t="s">
        <v>23477</v>
      </c>
    </row>
    <row r="6237" spans="1:14" x14ac:dyDescent="0.25">
      <c r="A6237" s="3">
        <v>6234</v>
      </c>
      <c r="B6237" t="s">
        <v>4251</v>
      </c>
      <c r="C6237" t="s">
        <v>4252</v>
      </c>
      <c r="D6237" t="s">
        <v>4253</v>
      </c>
      <c r="E6237" t="s">
        <v>12</v>
      </c>
      <c r="F6237" t="s">
        <v>4254</v>
      </c>
      <c r="G6237" s="1">
        <v>44411</v>
      </c>
      <c r="H6237" s="1">
        <v>44422</v>
      </c>
      <c r="I6237" s="1">
        <v>45882</v>
      </c>
      <c r="J6237" s="966" t="s">
        <v>23478</v>
      </c>
      <c r="K6237" t="s">
        <v>23479</v>
      </c>
      <c r="L6237" t="s">
        <v>23480</v>
      </c>
      <c r="M6237" t="s">
        <v>23478</v>
      </c>
      <c r="N6237" t="s">
        <v>23480</v>
      </c>
    </row>
    <row r="6238" spans="1:14" x14ac:dyDescent="0.25">
      <c r="A6238" s="3">
        <v>6235</v>
      </c>
      <c r="B6238" t="s">
        <v>4251</v>
      </c>
      <c r="C6238" t="s">
        <v>4252</v>
      </c>
      <c r="D6238" t="s">
        <v>4253</v>
      </c>
      <c r="E6238" t="s">
        <v>12</v>
      </c>
      <c r="F6238" t="s">
        <v>4254</v>
      </c>
      <c r="G6238" s="1">
        <v>44411</v>
      </c>
      <c r="H6238" s="1">
        <v>44422</v>
      </c>
      <c r="I6238" s="1">
        <v>45882</v>
      </c>
      <c r="J6238" s="966" t="s">
        <v>23481</v>
      </c>
      <c r="K6238" t="s">
        <v>23482</v>
      </c>
      <c r="L6238" t="s">
        <v>23483</v>
      </c>
      <c r="M6238" t="s">
        <v>23481</v>
      </c>
      <c r="N6238" t="s">
        <v>23483</v>
      </c>
    </row>
    <row r="6239" spans="1:14" x14ac:dyDescent="0.25">
      <c r="A6239" s="3">
        <v>6236</v>
      </c>
      <c r="B6239" t="s">
        <v>4251</v>
      </c>
      <c r="C6239" t="s">
        <v>4252</v>
      </c>
      <c r="D6239" t="s">
        <v>4253</v>
      </c>
      <c r="E6239" t="s">
        <v>12</v>
      </c>
      <c r="F6239" t="s">
        <v>4254</v>
      </c>
      <c r="G6239" s="1">
        <v>44411</v>
      </c>
      <c r="H6239" s="1">
        <v>44422</v>
      </c>
      <c r="I6239" s="1">
        <v>45882</v>
      </c>
      <c r="J6239" s="966" t="s">
        <v>23484</v>
      </c>
      <c r="K6239" t="s">
        <v>23485</v>
      </c>
      <c r="L6239" t="s">
        <v>23486</v>
      </c>
      <c r="M6239" t="s">
        <v>23484</v>
      </c>
      <c r="N6239" t="s">
        <v>23486</v>
      </c>
    </row>
    <row r="6240" spans="1:14" x14ac:dyDescent="0.25">
      <c r="A6240" s="3">
        <v>6237</v>
      </c>
      <c r="B6240" t="s">
        <v>4251</v>
      </c>
      <c r="C6240" t="s">
        <v>4252</v>
      </c>
      <c r="D6240" t="s">
        <v>4253</v>
      </c>
      <c r="E6240" t="s">
        <v>12</v>
      </c>
      <c r="F6240" t="s">
        <v>4254</v>
      </c>
      <c r="G6240" s="1">
        <v>44411</v>
      </c>
      <c r="H6240" s="1">
        <v>44422</v>
      </c>
      <c r="I6240" s="1">
        <v>45882</v>
      </c>
      <c r="J6240" s="966" t="s">
        <v>23487</v>
      </c>
      <c r="K6240" t="s">
        <v>23488</v>
      </c>
      <c r="L6240" t="s">
        <v>23489</v>
      </c>
      <c r="M6240" t="s">
        <v>23487</v>
      </c>
      <c r="N6240" t="s">
        <v>23489</v>
      </c>
    </row>
    <row r="6241" spans="1:14" x14ac:dyDescent="0.25">
      <c r="A6241" s="3">
        <v>6238</v>
      </c>
      <c r="B6241" t="s">
        <v>4251</v>
      </c>
      <c r="C6241" t="s">
        <v>4252</v>
      </c>
      <c r="D6241" t="s">
        <v>4253</v>
      </c>
      <c r="E6241" t="s">
        <v>12</v>
      </c>
      <c r="F6241" t="s">
        <v>4254</v>
      </c>
      <c r="G6241" s="1">
        <v>44411</v>
      </c>
      <c r="H6241" s="1">
        <v>44422</v>
      </c>
      <c r="I6241" s="1">
        <v>45882</v>
      </c>
      <c r="J6241" s="966" t="s">
        <v>23490</v>
      </c>
      <c r="K6241" t="s">
        <v>23491</v>
      </c>
      <c r="L6241" t="s">
        <v>23492</v>
      </c>
      <c r="M6241" t="s">
        <v>23490</v>
      </c>
      <c r="N6241" t="s">
        <v>23492</v>
      </c>
    </row>
    <row r="6242" spans="1:14" x14ac:dyDescent="0.25">
      <c r="A6242" s="3">
        <v>6239</v>
      </c>
      <c r="B6242" t="s">
        <v>4251</v>
      </c>
      <c r="C6242" t="s">
        <v>4252</v>
      </c>
      <c r="D6242" t="s">
        <v>4253</v>
      </c>
      <c r="E6242" t="s">
        <v>12</v>
      </c>
      <c r="F6242" t="s">
        <v>4254</v>
      </c>
      <c r="G6242" s="1">
        <v>44411</v>
      </c>
      <c r="H6242" s="1">
        <v>44422</v>
      </c>
      <c r="I6242" s="1">
        <v>45882</v>
      </c>
      <c r="J6242" s="966" t="s">
        <v>23493</v>
      </c>
      <c r="K6242" t="s">
        <v>23494</v>
      </c>
      <c r="L6242" t="s">
        <v>23495</v>
      </c>
      <c r="M6242" t="s">
        <v>23493</v>
      </c>
      <c r="N6242" t="s">
        <v>23495</v>
      </c>
    </row>
    <row r="6243" spans="1:14" x14ac:dyDescent="0.25">
      <c r="A6243" s="3">
        <v>6240</v>
      </c>
      <c r="B6243" t="s">
        <v>4251</v>
      </c>
      <c r="C6243" t="s">
        <v>4252</v>
      </c>
      <c r="D6243" t="s">
        <v>4253</v>
      </c>
      <c r="E6243" t="s">
        <v>12</v>
      </c>
      <c r="F6243" t="s">
        <v>4254</v>
      </c>
      <c r="G6243" s="1">
        <v>44411</v>
      </c>
      <c r="H6243" s="1">
        <v>44422</v>
      </c>
      <c r="I6243" s="1">
        <v>45882</v>
      </c>
      <c r="J6243" s="966" t="s">
        <v>23496</v>
      </c>
      <c r="K6243" t="s">
        <v>23497</v>
      </c>
      <c r="L6243" t="s">
        <v>23498</v>
      </c>
      <c r="M6243" t="s">
        <v>23496</v>
      </c>
      <c r="N6243" t="s">
        <v>23498</v>
      </c>
    </row>
    <row r="6244" spans="1:14" x14ac:dyDescent="0.25">
      <c r="A6244" s="3">
        <v>6241</v>
      </c>
      <c r="B6244" t="s">
        <v>4251</v>
      </c>
      <c r="C6244" t="s">
        <v>4252</v>
      </c>
      <c r="D6244" t="s">
        <v>4253</v>
      </c>
      <c r="E6244" t="s">
        <v>12</v>
      </c>
      <c r="F6244" t="s">
        <v>4254</v>
      </c>
      <c r="G6244" s="1">
        <v>44411</v>
      </c>
      <c r="H6244" s="1">
        <v>44422</v>
      </c>
      <c r="I6244" s="1">
        <v>45882</v>
      </c>
      <c r="J6244" s="966" t="s">
        <v>23499</v>
      </c>
      <c r="K6244" t="s">
        <v>23500</v>
      </c>
      <c r="L6244" t="s">
        <v>23501</v>
      </c>
      <c r="M6244" t="s">
        <v>23499</v>
      </c>
      <c r="N6244" t="s">
        <v>23501</v>
      </c>
    </row>
    <row r="6245" spans="1:14" x14ac:dyDescent="0.25">
      <c r="A6245" s="3">
        <v>6242</v>
      </c>
      <c r="B6245" t="s">
        <v>4251</v>
      </c>
      <c r="C6245" t="s">
        <v>4252</v>
      </c>
      <c r="D6245" t="s">
        <v>4253</v>
      </c>
      <c r="E6245" t="s">
        <v>12</v>
      </c>
      <c r="F6245" t="s">
        <v>4254</v>
      </c>
      <c r="G6245" s="1">
        <v>44411</v>
      </c>
      <c r="H6245" s="1">
        <v>44422</v>
      </c>
      <c r="I6245" s="1">
        <v>45882</v>
      </c>
      <c r="J6245" s="966" t="s">
        <v>23502</v>
      </c>
      <c r="K6245" t="s">
        <v>23503</v>
      </c>
      <c r="L6245" t="s">
        <v>23504</v>
      </c>
      <c r="M6245" t="s">
        <v>23502</v>
      </c>
      <c r="N6245" t="s">
        <v>23504</v>
      </c>
    </row>
    <row r="6246" spans="1:14" x14ac:dyDescent="0.25">
      <c r="A6246" s="3">
        <v>6243</v>
      </c>
      <c r="B6246" t="s">
        <v>4251</v>
      </c>
      <c r="C6246" t="s">
        <v>4252</v>
      </c>
      <c r="D6246" t="s">
        <v>4253</v>
      </c>
      <c r="E6246" t="s">
        <v>12</v>
      </c>
      <c r="F6246" t="s">
        <v>4254</v>
      </c>
      <c r="G6246" s="1">
        <v>44411</v>
      </c>
      <c r="H6246" s="1">
        <v>44422</v>
      </c>
      <c r="I6246" s="1">
        <v>45882</v>
      </c>
      <c r="J6246" s="966" t="s">
        <v>23505</v>
      </c>
      <c r="K6246" t="s">
        <v>23506</v>
      </c>
      <c r="L6246" t="s">
        <v>23507</v>
      </c>
      <c r="M6246" t="s">
        <v>23505</v>
      </c>
      <c r="N6246" t="s">
        <v>23507</v>
      </c>
    </row>
    <row r="6247" spans="1:14" x14ac:dyDescent="0.25">
      <c r="A6247" s="3">
        <v>6244</v>
      </c>
      <c r="B6247" t="s">
        <v>4251</v>
      </c>
      <c r="C6247" t="s">
        <v>4252</v>
      </c>
      <c r="D6247" t="s">
        <v>4253</v>
      </c>
      <c r="E6247" t="s">
        <v>12</v>
      </c>
      <c r="F6247" t="s">
        <v>4254</v>
      </c>
      <c r="G6247" s="1">
        <v>44411</v>
      </c>
      <c r="H6247" s="1">
        <v>44422</v>
      </c>
      <c r="I6247" s="1">
        <v>45882</v>
      </c>
      <c r="J6247" s="966" t="s">
        <v>23508</v>
      </c>
      <c r="K6247" t="s">
        <v>23509</v>
      </c>
      <c r="L6247" t="s">
        <v>23510</v>
      </c>
      <c r="M6247" t="s">
        <v>23508</v>
      </c>
      <c r="N6247" t="s">
        <v>23510</v>
      </c>
    </row>
    <row r="6248" spans="1:14" x14ac:dyDescent="0.25">
      <c r="A6248" s="3">
        <v>6245</v>
      </c>
      <c r="B6248" t="s">
        <v>4251</v>
      </c>
      <c r="C6248" t="s">
        <v>4252</v>
      </c>
      <c r="D6248" t="s">
        <v>4253</v>
      </c>
      <c r="E6248" t="s">
        <v>12</v>
      </c>
      <c r="F6248" t="s">
        <v>4254</v>
      </c>
      <c r="G6248" s="1">
        <v>44411</v>
      </c>
      <c r="H6248" s="1">
        <v>44422</v>
      </c>
      <c r="I6248" s="1">
        <v>45882</v>
      </c>
      <c r="J6248" s="966" t="s">
        <v>23511</v>
      </c>
      <c r="K6248" t="s">
        <v>23512</v>
      </c>
      <c r="L6248" t="s">
        <v>23513</v>
      </c>
      <c r="M6248" t="s">
        <v>23511</v>
      </c>
      <c r="N6248" t="s">
        <v>23513</v>
      </c>
    </row>
    <row r="6249" spans="1:14" x14ac:dyDescent="0.25">
      <c r="A6249" s="3">
        <v>6246</v>
      </c>
      <c r="B6249" t="s">
        <v>4251</v>
      </c>
      <c r="C6249" t="s">
        <v>4252</v>
      </c>
      <c r="D6249" t="s">
        <v>4253</v>
      </c>
      <c r="E6249" t="s">
        <v>12</v>
      </c>
      <c r="F6249" t="s">
        <v>4254</v>
      </c>
      <c r="G6249" s="1">
        <v>44411</v>
      </c>
      <c r="H6249" s="1">
        <v>44422</v>
      </c>
      <c r="I6249" s="1">
        <v>45882</v>
      </c>
      <c r="J6249" s="966" t="s">
        <v>23514</v>
      </c>
      <c r="K6249" t="s">
        <v>23515</v>
      </c>
      <c r="L6249" t="s">
        <v>23516</v>
      </c>
      <c r="M6249" t="s">
        <v>23514</v>
      </c>
      <c r="N6249" t="s">
        <v>23516</v>
      </c>
    </row>
    <row r="6250" spans="1:14" x14ac:dyDescent="0.25">
      <c r="A6250" s="3">
        <v>6247</v>
      </c>
      <c r="B6250" t="s">
        <v>4251</v>
      </c>
      <c r="C6250" t="s">
        <v>4252</v>
      </c>
      <c r="D6250" t="s">
        <v>4253</v>
      </c>
      <c r="E6250" t="s">
        <v>12</v>
      </c>
      <c r="F6250" t="s">
        <v>4254</v>
      </c>
      <c r="G6250" s="1">
        <v>44411</v>
      </c>
      <c r="H6250" s="1">
        <v>44422</v>
      </c>
      <c r="I6250" s="1">
        <v>45882</v>
      </c>
      <c r="J6250" s="966" t="s">
        <v>23517</v>
      </c>
      <c r="K6250" t="s">
        <v>23518</v>
      </c>
      <c r="L6250" t="s">
        <v>23519</v>
      </c>
      <c r="M6250" t="s">
        <v>23517</v>
      </c>
      <c r="N6250" t="s">
        <v>23519</v>
      </c>
    </row>
    <row r="6251" spans="1:14" x14ac:dyDescent="0.25">
      <c r="A6251" s="3">
        <v>6248</v>
      </c>
      <c r="B6251" t="s">
        <v>4251</v>
      </c>
      <c r="C6251" t="s">
        <v>4252</v>
      </c>
      <c r="D6251" t="s">
        <v>4253</v>
      </c>
      <c r="E6251" t="s">
        <v>12</v>
      </c>
      <c r="F6251" t="s">
        <v>4254</v>
      </c>
      <c r="G6251" s="1">
        <v>44411</v>
      </c>
      <c r="H6251" s="1">
        <v>44422</v>
      </c>
      <c r="I6251" s="1">
        <v>45882</v>
      </c>
      <c r="J6251" s="966" t="s">
        <v>23520</v>
      </c>
      <c r="K6251" t="s">
        <v>23521</v>
      </c>
      <c r="L6251" t="s">
        <v>23522</v>
      </c>
      <c r="M6251" t="s">
        <v>23520</v>
      </c>
      <c r="N6251" t="s">
        <v>23522</v>
      </c>
    </row>
    <row r="6252" spans="1:14" x14ac:dyDescent="0.25">
      <c r="A6252" s="3">
        <v>6249</v>
      </c>
      <c r="B6252" t="s">
        <v>4251</v>
      </c>
      <c r="C6252" t="s">
        <v>4252</v>
      </c>
      <c r="D6252" t="s">
        <v>4253</v>
      </c>
      <c r="E6252" t="s">
        <v>12</v>
      </c>
      <c r="F6252" t="s">
        <v>4254</v>
      </c>
      <c r="G6252" s="1">
        <v>44411</v>
      </c>
      <c r="H6252" s="1">
        <v>44422</v>
      </c>
      <c r="I6252" s="1">
        <v>45882</v>
      </c>
      <c r="J6252" s="966" t="s">
        <v>23523</v>
      </c>
      <c r="K6252" t="s">
        <v>23524</v>
      </c>
      <c r="L6252" t="s">
        <v>23525</v>
      </c>
      <c r="M6252" t="s">
        <v>23523</v>
      </c>
      <c r="N6252" t="s">
        <v>23525</v>
      </c>
    </row>
    <row r="6253" spans="1:14" x14ac:dyDescent="0.25">
      <c r="A6253" s="3">
        <v>6250</v>
      </c>
      <c r="B6253" t="s">
        <v>4251</v>
      </c>
      <c r="C6253" t="s">
        <v>4252</v>
      </c>
      <c r="D6253" t="s">
        <v>4253</v>
      </c>
      <c r="E6253" t="s">
        <v>12</v>
      </c>
      <c r="F6253" t="s">
        <v>4254</v>
      </c>
      <c r="G6253" s="1">
        <v>44411</v>
      </c>
      <c r="H6253" s="1">
        <v>44422</v>
      </c>
      <c r="I6253" s="1">
        <v>45882</v>
      </c>
      <c r="J6253" s="966" t="s">
        <v>23526</v>
      </c>
      <c r="K6253" t="s">
        <v>23527</v>
      </c>
      <c r="L6253" t="s">
        <v>23528</v>
      </c>
      <c r="M6253" t="s">
        <v>23526</v>
      </c>
      <c r="N6253" t="s">
        <v>23528</v>
      </c>
    </row>
    <row r="6254" spans="1:14" x14ac:dyDescent="0.25">
      <c r="A6254" s="3">
        <v>6251</v>
      </c>
      <c r="B6254" t="s">
        <v>4251</v>
      </c>
      <c r="C6254" t="s">
        <v>4252</v>
      </c>
      <c r="D6254" t="s">
        <v>4253</v>
      </c>
      <c r="E6254" t="s">
        <v>12</v>
      </c>
      <c r="F6254" t="s">
        <v>4254</v>
      </c>
      <c r="G6254" s="1">
        <v>44411</v>
      </c>
      <c r="H6254" s="1">
        <v>44422</v>
      </c>
      <c r="I6254" s="1">
        <v>45882</v>
      </c>
      <c r="J6254" s="966" t="s">
        <v>23529</v>
      </c>
      <c r="K6254" t="s">
        <v>23530</v>
      </c>
      <c r="L6254" t="s">
        <v>23531</v>
      </c>
      <c r="M6254" t="s">
        <v>23529</v>
      </c>
      <c r="N6254" t="s">
        <v>23531</v>
      </c>
    </row>
    <row r="6255" spans="1:14" x14ac:dyDescent="0.25">
      <c r="A6255" s="3">
        <v>6252</v>
      </c>
      <c r="B6255" t="s">
        <v>4251</v>
      </c>
      <c r="C6255" t="s">
        <v>4252</v>
      </c>
      <c r="D6255" t="s">
        <v>4253</v>
      </c>
      <c r="E6255" t="s">
        <v>12</v>
      </c>
      <c r="F6255" t="s">
        <v>4254</v>
      </c>
      <c r="G6255" s="1">
        <v>44411</v>
      </c>
      <c r="H6255" s="1">
        <v>44422</v>
      </c>
      <c r="I6255" s="1">
        <v>45882</v>
      </c>
      <c r="J6255" s="966" t="s">
        <v>23532</v>
      </c>
      <c r="K6255" t="s">
        <v>23533</v>
      </c>
      <c r="L6255" t="s">
        <v>23534</v>
      </c>
      <c r="M6255" t="s">
        <v>23532</v>
      </c>
      <c r="N6255" t="s">
        <v>23534</v>
      </c>
    </row>
    <row r="6256" spans="1:14" x14ac:dyDescent="0.25">
      <c r="A6256" s="3">
        <v>6253</v>
      </c>
      <c r="B6256" t="s">
        <v>4251</v>
      </c>
      <c r="C6256" t="s">
        <v>4252</v>
      </c>
      <c r="D6256" t="s">
        <v>4253</v>
      </c>
      <c r="E6256" t="s">
        <v>12</v>
      </c>
      <c r="F6256" t="s">
        <v>4254</v>
      </c>
      <c r="G6256" s="1">
        <v>44411</v>
      </c>
      <c r="H6256" s="1">
        <v>44422</v>
      </c>
      <c r="I6256" s="1">
        <v>45882</v>
      </c>
      <c r="J6256" s="966" t="s">
        <v>23535</v>
      </c>
      <c r="K6256" t="s">
        <v>23536</v>
      </c>
      <c r="L6256" t="s">
        <v>23537</v>
      </c>
      <c r="M6256" t="s">
        <v>23535</v>
      </c>
      <c r="N6256" t="s">
        <v>23537</v>
      </c>
    </row>
    <row r="6257" spans="1:14" x14ac:dyDescent="0.25">
      <c r="A6257" s="3">
        <v>6254</v>
      </c>
      <c r="B6257" t="s">
        <v>4251</v>
      </c>
      <c r="C6257" t="s">
        <v>4252</v>
      </c>
      <c r="D6257" t="s">
        <v>4253</v>
      </c>
      <c r="E6257" t="s">
        <v>12</v>
      </c>
      <c r="F6257" t="s">
        <v>4254</v>
      </c>
      <c r="G6257" s="1">
        <v>44411</v>
      </c>
      <c r="H6257" s="1">
        <v>44422</v>
      </c>
      <c r="I6257" s="1">
        <v>45882</v>
      </c>
      <c r="J6257" s="966" t="s">
        <v>23538</v>
      </c>
      <c r="K6257" t="s">
        <v>23539</v>
      </c>
      <c r="L6257" t="s">
        <v>23540</v>
      </c>
      <c r="M6257" t="s">
        <v>23538</v>
      </c>
      <c r="N6257" t="s">
        <v>23540</v>
      </c>
    </row>
    <row r="6258" spans="1:14" x14ac:dyDescent="0.25">
      <c r="A6258" s="3">
        <v>6255</v>
      </c>
      <c r="B6258" t="s">
        <v>4333</v>
      </c>
      <c r="C6258" t="s">
        <v>4333</v>
      </c>
      <c r="D6258" t="s">
        <v>4334</v>
      </c>
      <c r="E6258" t="s">
        <v>4335</v>
      </c>
      <c r="F6258" t="s">
        <v>4335</v>
      </c>
      <c r="G6258" s="1">
        <v>44398</v>
      </c>
      <c r="H6258" s="1">
        <v>44399</v>
      </c>
      <c r="I6258" s="1">
        <v>44764</v>
      </c>
      <c r="J6258" s="966" t="s">
        <v>17741</v>
      </c>
      <c r="K6258" t="s">
        <v>17742</v>
      </c>
      <c r="L6258" t="s">
        <v>17743</v>
      </c>
      <c r="M6258" t="s">
        <v>17741</v>
      </c>
      <c r="N6258" t="s">
        <v>17743</v>
      </c>
    </row>
    <row r="6259" spans="1:14" x14ac:dyDescent="0.25">
      <c r="A6259" s="3">
        <v>6256</v>
      </c>
      <c r="B6259" t="s">
        <v>4333</v>
      </c>
      <c r="C6259" t="s">
        <v>4333</v>
      </c>
      <c r="D6259" t="s">
        <v>4334</v>
      </c>
      <c r="E6259" t="s">
        <v>4335</v>
      </c>
      <c r="F6259" t="s">
        <v>4335</v>
      </c>
      <c r="G6259" s="1">
        <v>44398</v>
      </c>
      <c r="H6259" s="1">
        <v>44399</v>
      </c>
      <c r="I6259" s="1">
        <v>44764</v>
      </c>
      <c r="J6259" s="966" t="s">
        <v>17192</v>
      </c>
      <c r="K6259" t="s">
        <v>17193</v>
      </c>
      <c r="L6259" t="s">
        <v>17194</v>
      </c>
      <c r="M6259" t="s">
        <v>17192</v>
      </c>
      <c r="N6259" t="s">
        <v>17194</v>
      </c>
    </row>
    <row r="6260" spans="1:14" x14ac:dyDescent="0.25">
      <c r="A6260" s="3">
        <v>6257</v>
      </c>
      <c r="B6260" t="s">
        <v>4333</v>
      </c>
      <c r="C6260" t="s">
        <v>4333</v>
      </c>
      <c r="D6260" t="s">
        <v>4334</v>
      </c>
      <c r="E6260" t="s">
        <v>4335</v>
      </c>
      <c r="F6260" t="s">
        <v>4335</v>
      </c>
      <c r="G6260" s="1">
        <v>44398</v>
      </c>
      <c r="H6260" s="1">
        <v>44399</v>
      </c>
      <c r="I6260" s="1">
        <v>44764</v>
      </c>
      <c r="J6260" s="966" t="s">
        <v>17427</v>
      </c>
      <c r="K6260" t="s">
        <v>17428</v>
      </c>
      <c r="L6260" t="s">
        <v>17429</v>
      </c>
      <c r="M6260" t="s">
        <v>17427</v>
      </c>
      <c r="N6260" t="s">
        <v>17429</v>
      </c>
    </row>
    <row r="6261" spans="1:14" x14ac:dyDescent="0.25">
      <c r="A6261" s="3">
        <v>6258</v>
      </c>
      <c r="B6261" t="s">
        <v>4333</v>
      </c>
      <c r="C6261" t="s">
        <v>4333</v>
      </c>
      <c r="D6261" t="s">
        <v>4334</v>
      </c>
      <c r="E6261" t="s">
        <v>4335</v>
      </c>
      <c r="F6261" t="s">
        <v>4335</v>
      </c>
      <c r="G6261" s="1">
        <v>44398</v>
      </c>
      <c r="H6261" s="1">
        <v>44399</v>
      </c>
      <c r="I6261" s="1">
        <v>44764</v>
      </c>
      <c r="J6261" s="966" t="s">
        <v>17300</v>
      </c>
      <c r="K6261" t="s">
        <v>17301</v>
      </c>
      <c r="L6261" t="s">
        <v>17302</v>
      </c>
      <c r="M6261" t="s">
        <v>17300</v>
      </c>
      <c r="N6261" t="s">
        <v>17302</v>
      </c>
    </row>
    <row r="6262" spans="1:14" x14ac:dyDescent="0.25">
      <c r="A6262" s="3">
        <v>6259</v>
      </c>
      <c r="B6262" t="s">
        <v>4333</v>
      </c>
      <c r="C6262" t="s">
        <v>4333</v>
      </c>
      <c r="D6262" t="s">
        <v>4334</v>
      </c>
      <c r="E6262" t="s">
        <v>4335</v>
      </c>
      <c r="F6262" t="s">
        <v>4335</v>
      </c>
      <c r="G6262" s="1">
        <v>44398</v>
      </c>
      <c r="H6262" s="1">
        <v>44399</v>
      </c>
      <c r="I6262" s="1">
        <v>44764</v>
      </c>
      <c r="J6262" s="966" t="s">
        <v>17376</v>
      </c>
      <c r="K6262" t="s">
        <v>17377</v>
      </c>
      <c r="L6262" t="s">
        <v>17378</v>
      </c>
      <c r="M6262" t="s">
        <v>17376</v>
      </c>
      <c r="N6262" t="s">
        <v>17378</v>
      </c>
    </row>
    <row r="6263" spans="1:14" x14ac:dyDescent="0.25">
      <c r="A6263" s="3">
        <v>6260</v>
      </c>
      <c r="B6263" t="s">
        <v>4333</v>
      </c>
      <c r="C6263" t="s">
        <v>4333</v>
      </c>
      <c r="D6263" t="s">
        <v>4334</v>
      </c>
      <c r="E6263" t="s">
        <v>4335</v>
      </c>
      <c r="F6263" t="s">
        <v>4335</v>
      </c>
      <c r="G6263" s="1">
        <v>44398</v>
      </c>
      <c r="H6263" s="1">
        <v>44399</v>
      </c>
      <c r="I6263" s="1">
        <v>44764</v>
      </c>
      <c r="J6263" s="966" t="s">
        <v>17484</v>
      </c>
      <c r="K6263" t="s">
        <v>17485</v>
      </c>
      <c r="L6263" t="s">
        <v>17486</v>
      </c>
      <c r="M6263" t="s">
        <v>17484</v>
      </c>
      <c r="N6263" t="s">
        <v>17486</v>
      </c>
    </row>
    <row r="6264" spans="1:14" x14ac:dyDescent="0.25">
      <c r="A6264" s="3">
        <v>6261</v>
      </c>
      <c r="B6264" t="s">
        <v>4333</v>
      </c>
      <c r="C6264" t="s">
        <v>4333</v>
      </c>
      <c r="D6264" t="s">
        <v>4334</v>
      </c>
      <c r="E6264" t="s">
        <v>4335</v>
      </c>
      <c r="F6264" t="s">
        <v>4335</v>
      </c>
      <c r="G6264" s="1">
        <v>44398</v>
      </c>
      <c r="H6264" s="1">
        <v>44399</v>
      </c>
      <c r="I6264" s="1">
        <v>44764</v>
      </c>
      <c r="J6264" s="966" t="s">
        <v>17439</v>
      </c>
      <c r="K6264" t="s">
        <v>17440</v>
      </c>
      <c r="L6264" t="s">
        <v>17441</v>
      </c>
      <c r="M6264" t="s">
        <v>17439</v>
      </c>
      <c r="N6264" t="s">
        <v>17441</v>
      </c>
    </row>
    <row r="6265" spans="1:14" x14ac:dyDescent="0.25">
      <c r="A6265" s="3">
        <v>6262</v>
      </c>
      <c r="B6265" t="s">
        <v>4333</v>
      </c>
      <c r="C6265" t="s">
        <v>4333</v>
      </c>
      <c r="D6265" t="s">
        <v>4334</v>
      </c>
      <c r="E6265" t="s">
        <v>4335</v>
      </c>
      <c r="F6265" t="s">
        <v>4335</v>
      </c>
      <c r="G6265" s="1">
        <v>44398</v>
      </c>
      <c r="H6265" s="1">
        <v>44399</v>
      </c>
      <c r="I6265" s="1">
        <v>44764</v>
      </c>
      <c r="J6265" s="966" t="s">
        <v>17791</v>
      </c>
      <c r="K6265" t="s">
        <v>17792</v>
      </c>
      <c r="L6265" t="s">
        <v>17793</v>
      </c>
      <c r="M6265" t="s">
        <v>17791</v>
      </c>
      <c r="N6265" t="s">
        <v>17793</v>
      </c>
    </row>
    <row r="6266" spans="1:14" x14ac:dyDescent="0.25">
      <c r="A6266" s="3">
        <v>6263</v>
      </c>
      <c r="B6266" t="s">
        <v>4333</v>
      </c>
      <c r="C6266" t="s">
        <v>4333</v>
      </c>
      <c r="D6266" t="s">
        <v>4334</v>
      </c>
      <c r="E6266" t="s">
        <v>4335</v>
      </c>
      <c r="F6266" t="s">
        <v>4335</v>
      </c>
      <c r="G6266" s="1">
        <v>44398</v>
      </c>
      <c r="H6266" s="1">
        <v>44399</v>
      </c>
      <c r="I6266" s="1">
        <v>44764</v>
      </c>
      <c r="J6266" s="966" t="s">
        <v>17297</v>
      </c>
      <c r="K6266" t="s">
        <v>17298</v>
      </c>
      <c r="L6266" t="s">
        <v>17299</v>
      </c>
      <c r="M6266" t="s">
        <v>17297</v>
      </c>
      <c r="N6266" t="s">
        <v>17299</v>
      </c>
    </row>
    <row r="6267" spans="1:14" x14ac:dyDescent="0.25">
      <c r="A6267" s="3">
        <v>6264</v>
      </c>
      <c r="B6267" t="s">
        <v>4333</v>
      </c>
      <c r="C6267" t="s">
        <v>4333</v>
      </c>
      <c r="D6267" t="s">
        <v>4334</v>
      </c>
      <c r="E6267" t="s">
        <v>4335</v>
      </c>
      <c r="F6267" t="s">
        <v>4335</v>
      </c>
      <c r="G6267" s="1">
        <v>44398</v>
      </c>
      <c r="H6267" s="1">
        <v>44399</v>
      </c>
      <c r="I6267" s="1">
        <v>44764</v>
      </c>
      <c r="J6267" s="966" t="s">
        <v>17294</v>
      </c>
      <c r="K6267" t="s">
        <v>17295</v>
      </c>
      <c r="L6267" t="s">
        <v>17296</v>
      </c>
      <c r="M6267" t="s">
        <v>17294</v>
      </c>
      <c r="N6267" t="s">
        <v>17296</v>
      </c>
    </row>
    <row r="6268" spans="1:14" x14ac:dyDescent="0.25">
      <c r="A6268" s="3">
        <v>6265</v>
      </c>
      <c r="B6268" t="s">
        <v>4333</v>
      </c>
      <c r="C6268" t="s">
        <v>4333</v>
      </c>
      <c r="D6268" t="s">
        <v>4334</v>
      </c>
      <c r="E6268" t="s">
        <v>4335</v>
      </c>
      <c r="F6268" t="s">
        <v>4335</v>
      </c>
      <c r="G6268" s="1">
        <v>44398</v>
      </c>
      <c r="H6268" s="1">
        <v>44399</v>
      </c>
      <c r="I6268" s="1">
        <v>44764</v>
      </c>
      <c r="J6268" s="966" t="s">
        <v>17303</v>
      </c>
      <c r="K6268" t="s">
        <v>17304</v>
      </c>
      <c r="L6268" t="s">
        <v>17305</v>
      </c>
      <c r="M6268" t="s">
        <v>17303</v>
      </c>
      <c r="N6268" t="s">
        <v>17305</v>
      </c>
    </row>
    <row r="6269" spans="1:14" x14ac:dyDescent="0.25">
      <c r="A6269" s="3">
        <v>6266</v>
      </c>
      <c r="B6269" t="s">
        <v>4333</v>
      </c>
      <c r="C6269" t="s">
        <v>4333</v>
      </c>
      <c r="D6269" t="s">
        <v>4334</v>
      </c>
      <c r="E6269" t="s">
        <v>4335</v>
      </c>
      <c r="F6269" t="s">
        <v>4335</v>
      </c>
      <c r="G6269" s="1">
        <v>44398</v>
      </c>
      <c r="H6269" s="1">
        <v>44399</v>
      </c>
      <c r="I6269" s="1">
        <v>44764</v>
      </c>
      <c r="J6269" s="966" t="s">
        <v>17231</v>
      </c>
      <c r="K6269" t="s">
        <v>17232</v>
      </c>
      <c r="L6269" t="s">
        <v>17233</v>
      </c>
      <c r="M6269" t="s">
        <v>17231</v>
      </c>
      <c r="N6269" t="s">
        <v>17233</v>
      </c>
    </row>
    <row r="6270" spans="1:14" x14ac:dyDescent="0.25">
      <c r="A6270" s="3">
        <v>6267</v>
      </c>
      <c r="B6270" t="s">
        <v>4333</v>
      </c>
      <c r="C6270" t="s">
        <v>4333</v>
      </c>
      <c r="D6270" t="s">
        <v>4334</v>
      </c>
      <c r="E6270" t="s">
        <v>4335</v>
      </c>
      <c r="F6270" t="s">
        <v>4335</v>
      </c>
      <c r="G6270" s="1">
        <v>44398</v>
      </c>
      <c r="H6270" s="1">
        <v>44399</v>
      </c>
      <c r="I6270" s="1">
        <v>44764</v>
      </c>
      <c r="J6270" s="966" t="s">
        <v>17228</v>
      </c>
      <c r="K6270" t="s">
        <v>17229</v>
      </c>
      <c r="L6270" t="s">
        <v>17230</v>
      </c>
      <c r="M6270" t="s">
        <v>17228</v>
      </c>
      <c r="N6270" t="s">
        <v>17230</v>
      </c>
    </row>
    <row r="6271" spans="1:14" x14ac:dyDescent="0.25">
      <c r="A6271" s="3">
        <v>6268</v>
      </c>
      <c r="B6271" t="s">
        <v>4333</v>
      </c>
      <c r="C6271" t="s">
        <v>4333</v>
      </c>
      <c r="D6271" t="s">
        <v>4334</v>
      </c>
      <c r="E6271" t="s">
        <v>4335</v>
      </c>
      <c r="F6271" t="s">
        <v>4335</v>
      </c>
      <c r="G6271" s="1">
        <v>44398</v>
      </c>
      <c r="H6271" s="1">
        <v>44399</v>
      </c>
      <c r="I6271" s="1">
        <v>44764</v>
      </c>
      <c r="J6271" s="966" t="s">
        <v>17436</v>
      </c>
      <c r="K6271" t="s">
        <v>17437</v>
      </c>
      <c r="L6271" t="s">
        <v>17438</v>
      </c>
      <c r="M6271" t="s">
        <v>17436</v>
      </c>
      <c r="N6271" t="s">
        <v>17438</v>
      </c>
    </row>
    <row r="6272" spans="1:14" x14ac:dyDescent="0.25">
      <c r="A6272" s="3">
        <v>6269</v>
      </c>
      <c r="B6272" t="s">
        <v>4333</v>
      </c>
      <c r="C6272" t="s">
        <v>4333</v>
      </c>
      <c r="D6272" t="s">
        <v>4334</v>
      </c>
      <c r="E6272" t="s">
        <v>4335</v>
      </c>
      <c r="F6272" t="s">
        <v>4335</v>
      </c>
      <c r="G6272" s="1">
        <v>44398</v>
      </c>
      <c r="H6272" s="1">
        <v>44399</v>
      </c>
      <c r="I6272" s="1">
        <v>44764</v>
      </c>
      <c r="J6272" s="966" t="s">
        <v>17309</v>
      </c>
      <c r="K6272" t="s">
        <v>17310</v>
      </c>
      <c r="L6272" t="s">
        <v>17311</v>
      </c>
      <c r="M6272" t="s">
        <v>17309</v>
      </c>
      <c r="N6272" t="s">
        <v>17311</v>
      </c>
    </row>
    <row r="6273" spans="1:14" x14ac:dyDescent="0.25">
      <c r="A6273" s="3">
        <v>6270</v>
      </c>
      <c r="B6273" t="s">
        <v>4333</v>
      </c>
      <c r="C6273" t="s">
        <v>4333</v>
      </c>
      <c r="D6273" t="s">
        <v>4334</v>
      </c>
      <c r="E6273" t="s">
        <v>4335</v>
      </c>
      <c r="F6273" t="s">
        <v>4335</v>
      </c>
      <c r="G6273" s="1">
        <v>44398</v>
      </c>
      <c r="H6273" s="1">
        <v>44399</v>
      </c>
      <c r="I6273" s="1">
        <v>44764</v>
      </c>
      <c r="J6273" s="966" t="s">
        <v>17309</v>
      </c>
      <c r="K6273" t="s">
        <v>17310</v>
      </c>
      <c r="L6273" t="s">
        <v>17311</v>
      </c>
      <c r="M6273" t="s">
        <v>17309</v>
      </c>
      <c r="N6273" t="s">
        <v>17311</v>
      </c>
    </row>
    <row r="6274" spans="1:14" x14ac:dyDescent="0.25">
      <c r="A6274" s="3">
        <v>6271</v>
      </c>
      <c r="B6274" t="s">
        <v>4333</v>
      </c>
      <c r="C6274" t="s">
        <v>4333</v>
      </c>
      <c r="D6274" t="s">
        <v>4334</v>
      </c>
      <c r="E6274" t="s">
        <v>4335</v>
      </c>
      <c r="F6274" t="s">
        <v>4335</v>
      </c>
      <c r="G6274" s="1">
        <v>44398</v>
      </c>
      <c r="H6274" s="1">
        <v>44399</v>
      </c>
      <c r="I6274" s="1">
        <v>44764</v>
      </c>
      <c r="J6274" s="966" t="s">
        <v>17306</v>
      </c>
      <c r="K6274" t="s">
        <v>17307</v>
      </c>
      <c r="L6274" t="s">
        <v>17308</v>
      </c>
      <c r="M6274" t="s">
        <v>17306</v>
      </c>
      <c r="N6274" t="s">
        <v>17308</v>
      </c>
    </row>
    <row r="6275" spans="1:14" x14ac:dyDescent="0.25">
      <c r="A6275" s="3">
        <v>6272</v>
      </c>
      <c r="B6275" t="s">
        <v>4333</v>
      </c>
      <c r="C6275" t="s">
        <v>4333</v>
      </c>
      <c r="D6275" t="s">
        <v>4334</v>
      </c>
      <c r="E6275" t="s">
        <v>4335</v>
      </c>
      <c r="F6275" t="s">
        <v>4335</v>
      </c>
      <c r="G6275" s="1">
        <v>44398</v>
      </c>
      <c r="H6275" s="1">
        <v>44399</v>
      </c>
      <c r="I6275" s="1">
        <v>44764</v>
      </c>
      <c r="J6275" s="966" t="s">
        <v>17306</v>
      </c>
      <c r="K6275" t="s">
        <v>17307</v>
      </c>
      <c r="L6275" t="s">
        <v>17308</v>
      </c>
      <c r="M6275" t="s">
        <v>17306</v>
      </c>
      <c r="N6275" t="s">
        <v>17308</v>
      </c>
    </row>
    <row r="6276" spans="1:14" x14ac:dyDescent="0.25">
      <c r="A6276" s="3">
        <v>6273</v>
      </c>
      <c r="B6276" t="s">
        <v>4333</v>
      </c>
      <c r="C6276" t="s">
        <v>4333</v>
      </c>
      <c r="D6276" t="s">
        <v>4334</v>
      </c>
      <c r="E6276" t="s">
        <v>4335</v>
      </c>
      <c r="F6276" t="s">
        <v>4335</v>
      </c>
      <c r="G6276" s="1">
        <v>44398</v>
      </c>
      <c r="H6276" s="1">
        <v>44399</v>
      </c>
      <c r="I6276" s="1">
        <v>44764</v>
      </c>
      <c r="J6276" s="966" t="s">
        <v>17433</v>
      </c>
      <c r="K6276" t="s">
        <v>17434</v>
      </c>
      <c r="L6276" t="s">
        <v>17435</v>
      </c>
      <c r="M6276" t="s">
        <v>17433</v>
      </c>
      <c r="N6276" t="s">
        <v>17435</v>
      </c>
    </row>
    <row r="6277" spans="1:14" x14ac:dyDescent="0.25">
      <c r="A6277" s="3">
        <v>6274</v>
      </c>
      <c r="B6277" t="s">
        <v>4333</v>
      </c>
      <c r="C6277" t="s">
        <v>4333</v>
      </c>
      <c r="D6277" t="s">
        <v>4334</v>
      </c>
      <c r="E6277" t="s">
        <v>4335</v>
      </c>
      <c r="F6277" t="s">
        <v>4335</v>
      </c>
      <c r="G6277" s="1">
        <v>44398</v>
      </c>
      <c r="H6277" s="1">
        <v>44399</v>
      </c>
      <c r="I6277" s="1">
        <v>44764</v>
      </c>
      <c r="J6277" s="966" t="s">
        <v>17430</v>
      </c>
      <c r="K6277" t="s">
        <v>17431</v>
      </c>
      <c r="L6277" t="s">
        <v>17432</v>
      </c>
      <c r="M6277" t="s">
        <v>17430</v>
      </c>
      <c r="N6277" t="s">
        <v>17432</v>
      </c>
    </row>
    <row r="6278" spans="1:14" x14ac:dyDescent="0.25">
      <c r="A6278" s="3">
        <v>6275</v>
      </c>
      <c r="B6278" t="s">
        <v>4333</v>
      </c>
      <c r="C6278" t="s">
        <v>4333</v>
      </c>
      <c r="D6278" t="s">
        <v>4334</v>
      </c>
      <c r="E6278" t="s">
        <v>4335</v>
      </c>
      <c r="F6278" t="s">
        <v>4335</v>
      </c>
      <c r="G6278" s="1">
        <v>44398</v>
      </c>
      <c r="H6278" s="1">
        <v>44399</v>
      </c>
      <c r="I6278" s="1">
        <v>44764</v>
      </c>
      <c r="J6278" s="966" t="s">
        <v>17424</v>
      </c>
      <c r="K6278" t="s">
        <v>17425</v>
      </c>
      <c r="L6278" t="s">
        <v>17426</v>
      </c>
      <c r="M6278" t="s">
        <v>17424</v>
      </c>
      <c r="N6278" t="s">
        <v>17426</v>
      </c>
    </row>
    <row r="6279" spans="1:14" x14ac:dyDescent="0.25">
      <c r="A6279" s="3">
        <v>6276</v>
      </c>
      <c r="B6279" t="s">
        <v>4333</v>
      </c>
      <c r="C6279" t="s">
        <v>4333</v>
      </c>
      <c r="D6279" t="s">
        <v>4334</v>
      </c>
      <c r="E6279" t="s">
        <v>4335</v>
      </c>
      <c r="F6279" t="s">
        <v>4335</v>
      </c>
      <c r="G6279" s="1">
        <v>44398</v>
      </c>
      <c r="H6279" s="1">
        <v>44399</v>
      </c>
      <c r="I6279" s="1">
        <v>44764</v>
      </c>
      <c r="J6279" s="966" t="s">
        <v>17738</v>
      </c>
      <c r="K6279" t="s">
        <v>17739</v>
      </c>
      <c r="L6279" t="s">
        <v>17740</v>
      </c>
      <c r="M6279" t="s">
        <v>17738</v>
      </c>
      <c r="N6279" t="s">
        <v>17740</v>
      </c>
    </row>
    <row r="6280" spans="1:14" x14ac:dyDescent="0.25">
      <c r="A6280" s="3">
        <v>6277</v>
      </c>
      <c r="B6280" t="s">
        <v>4333</v>
      </c>
      <c r="C6280" t="s">
        <v>4333</v>
      </c>
      <c r="D6280" t="s">
        <v>4334</v>
      </c>
      <c r="E6280" t="s">
        <v>4335</v>
      </c>
      <c r="F6280" t="s">
        <v>4335</v>
      </c>
      <c r="G6280" s="1">
        <v>44398</v>
      </c>
      <c r="H6280" s="1">
        <v>44399</v>
      </c>
      <c r="I6280" s="1">
        <v>44764</v>
      </c>
      <c r="J6280" s="966" t="s">
        <v>17442</v>
      </c>
      <c r="K6280" t="s">
        <v>17443</v>
      </c>
      <c r="L6280" t="s">
        <v>17444</v>
      </c>
      <c r="M6280" t="s">
        <v>17442</v>
      </c>
      <c r="N6280" t="s">
        <v>17444</v>
      </c>
    </row>
    <row r="6281" spans="1:14" x14ac:dyDescent="0.25">
      <c r="A6281" s="3">
        <v>6278</v>
      </c>
      <c r="B6281" t="s">
        <v>4333</v>
      </c>
      <c r="C6281" t="s">
        <v>4333</v>
      </c>
      <c r="D6281" t="s">
        <v>4334</v>
      </c>
      <c r="E6281" t="s">
        <v>4335</v>
      </c>
      <c r="F6281" t="s">
        <v>4335</v>
      </c>
      <c r="G6281" s="1">
        <v>44398</v>
      </c>
      <c r="H6281" s="1">
        <v>44399</v>
      </c>
      <c r="I6281" s="1">
        <v>44764</v>
      </c>
      <c r="J6281" s="966" t="s">
        <v>17442</v>
      </c>
      <c r="K6281" t="s">
        <v>17443</v>
      </c>
      <c r="L6281" t="s">
        <v>17444</v>
      </c>
      <c r="M6281" t="s">
        <v>17442</v>
      </c>
      <c r="N6281" t="s">
        <v>17444</v>
      </c>
    </row>
    <row r="6282" spans="1:14" x14ac:dyDescent="0.25">
      <c r="A6282" s="3">
        <v>6279</v>
      </c>
      <c r="B6282" t="s">
        <v>4333</v>
      </c>
      <c r="C6282" t="s">
        <v>4333</v>
      </c>
      <c r="D6282" t="s">
        <v>4334</v>
      </c>
      <c r="E6282" t="s">
        <v>4335</v>
      </c>
      <c r="F6282" t="s">
        <v>4335</v>
      </c>
      <c r="G6282" s="1">
        <v>44398</v>
      </c>
      <c r="H6282" s="1">
        <v>44399</v>
      </c>
      <c r="I6282" s="1">
        <v>44764</v>
      </c>
      <c r="J6282" s="966" t="s">
        <v>17315</v>
      </c>
      <c r="K6282" t="s">
        <v>17313</v>
      </c>
      <c r="L6282" t="s">
        <v>17314</v>
      </c>
      <c r="M6282" t="s">
        <v>17312</v>
      </c>
      <c r="N6282" t="s">
        <v>17314</v>
      </c>
    </row>
    <row r="6283" spans="1:14" x14ac:dyDescent="0.25">
      <c r="A6283" s="3">
        <v>6280</v>
      </c>
      <c r="B6283" t="s">
        <v>4333</v>
      </c>
      <c r="C6283" t="s">
        <v>4333</v>
      </c>
      <c r="D6283" t="s">
        <v>4334</v>
      </c>
      <c r="E6283" t="s">
        <v>4335</v>
      </c>
      <c r="F6283" t="s">
        <v>4335</v>
      </c>
      <c r="G6283" s="1">
        <v>44398</v>
      </c>
      <c r="H6283" s="1">
        <v>44399</v>
      </c>
      <c r="I6283" s="1">
        <v>44764</v>
      </c>
      <c r="J6283" s="966" t="s">
        <v>17315</v>
      </c>
      <c r="K6283" t="s">
        <v>17313</v>
      </c>
      <c r="L6283" t="s">
        <v>17314</v>
      </c>
      <c r="M6283" t="s">
        <v>17315</v>
      </c>
      <c r="N6283" t="s">
        <v>17314</v>
      </c>
    </row>
    <row r="6284" spans="1:14" x14ac:dyDescent="0.25">
      <c r="A6284" s="3">
        <v>6281</v>
      </c>
      <c r="B6284" t="s">
        <v>4333</v>
      </c>
      <c r="C6284" t="s">
        <v>4333</v>
      </c>
      <c r="D6284" t="s">
        <v>4334</v>
      </c>
      <c r="E6284" t="s">
        <v>4335</v>
      </c>
      <c r="F6284" t="s">
        <v>4335</v>
      </c>
      <c r="G6284" s="1">
        <v>44398</v>
      </c>
      <c r="H6284" s="1">
        <v>44399</v>
      </c>
      <c r="I6284" s="1">
        <v>44764</v>
      </c>
      <c r="J6284" s="966" t="s">
        <v>17616</v>
      </c>
      <c r="K6284" t="s">
        <v>17617</v>
      </c>
      <c r="L6284" t="s">
        <v>17618</v>
      </c>
      <c r="M6284" t="s">
        <v>17616</v>
      </c>
      <c r="N6284" t="s">
        <v>17618</v>
      </c>
    </row>
    <row r="6285" spans="1:14" x14ac:dyDescent="0.25">
      <c r="A6285" s="3">
        <v>6282</v>
      </c>
      <c r="B6285" t="s">
        <v>4333</v>
      </c>
      <c r="C6285" t="s">
        <v>4333</v>
      </c>
      <c r="D6285" t="s">
        <v>4334</v>
      </c>
      <c r="E6285" t="s">
        <v>4335</v>
      </c>
      <c r="F6285" t="s">
        <v>4335</v>
      </c>
      <c r="G6285" s="1">
        <v>44398</v>
      </c>
      <c r="H6285" s="1">
        <v>44399</v>
      </c>
      <c r="I6285" s="1">
        <v>44764</v>
      </c>
      <c r="J6285" s="966" t="s">
        <v>17517</v>
      </c>
      <c r="K6285" t="s">
        <v>17518</v>
      </c>
      <c r="L6285" t="s">
        <v>17519</v>
      </c>
      <c r="M6285" t="s">
        <v>17517</v>
      </c>
      <c r="N6285" t="s">
        <v>17519</v>
      </c>
    </row>
    <row r="6286" spans="1:14" x14ac:dyDescent="0.25">
      <c r="A6286" s="3">
        <v>6283</v>
      </c>
      <c r="B6286" t="s">
        <v>4333</v>
      </c>
      <c r="C6286" t="s">
        <v>4333</v>
      </c>
      <c r="D6286" t="s">
        <v>4334</v>
      </c>
      <c r="E6286" t="s">
        <v>4335</v>
      </c>
      <c r="F6286" t="s">
        <v>4335</v>
      </c>
      <c r="G6286" s="1">
        <v>44398</v>
      </c>
      <c r="H6286" s="1">
        <v>44399</v>
      </c>
      <c r="I6286" s="1">
        <v>44764</v>
      </c>
      <c r="J6286" s="966" t="s">
        <v>17613</v>
      </c>
      <c r="K6286" t="s">
        <v>17614</v>
      </c>
      <c r="L6286" t="s">
        <v>17615</v>
      </c>
      <c r="M6286" t="s">
        <v>17613</v>
      </c>
      <c r="N6286" t="s">
        <v>17615</v>
      </c>
    </row>
    <row r="6287" spans="1:14" x14ac:dyDescent="0.25">
      <c r="A6287" s="3">
        <v>6284</v>
      </c>
      <c r="B6287" t="s">
        <v>4333</v>
      </c>
      <c r="C6287" t="s">
        <v>4333</v>
      </c>
      <c r="D6287" t="s">
        <v>4334</v>
      </c>
      <c r="E6287" t="s">
        <v>4335</v>
      </c>
      <c r="F6287" t="s">
        <v>4335</v>
      </c>
      <c r="G6287" s="1">
        <v>44398</v>
      </c>
      <c r="H6287" s="1">
        <v>44399</v>
      </c>
      <c r="I6287" s="1">
        <v>44764</v>
      </c>
      <c r="J6287" s="966" t="s">
        <v>17613</v>
      </c>
      <c r="K6287" t="s">
        <v>17614</v>
      </c>
      <c r="L6287" t="s">
        <v>17615</v>
      </c>
      <c r="M6287" t="s">
        <v>17613</v>
      </c>
      <c r="N6287" t="s">
        <v>17615</v>
      </c>
    </row>
    <row r="6288" spans="1:14" x14ac:dyDescent="0.25">
      <c r="A6288" s="3">
        <v>6285</v>
      </c>
      <c r="B6288" t="s">
        <v>4333</v>
      </c>
      <c r="C6288" t="s">
        <v>4333</v>
      </c>
      <c r="D6288" t="s">
        <v>4334</v>
      </c>
      <c r="E6288" t="s">
        <v>4335</v>
      </c>
      <c r="F6288" t="s">
        <v>4335</v>
      </c>
      <c r="G6288" s="1">
        <v>44398</v>
      </c>
      <c r="H6288" s="1">
        <v>44399</v>
      </c>
      <c r="I6288" s="1">
        <v>44764</v>
      </c>
      <c r="J6288" s="966" t="s">
        <v>17604</v>
      </c>
      <c r="K6288" t="s">
        <v>17605</v>
      </c>
      <c r="L6288" t="s">
        <v>17606</v>
      </c>
      <c r="M6288" t="s">
        <v>17604</v>
      </c>
      <c r="N6288" t="s">
        <v>17606</v>
      </c>
    </row>
    <row r="6289" spans="1:14" x14ac:dyDescent="0.25">
      <c r="A6289" s="3">
        <v>6286</v>
      </c>
      <c r="B6289" t="s">
        <v>4333</v>
      </c>
      <c r="C6289" t="s">
        <v>4333</v>
      </c>
      <c r="D6289" t="s">
        <v>4334</v>
      </c>
      <c r="E6289" t="s">
        <v>4335</v>
      </c>
      <c r="F6289" t="s">
        <v>4335</v>
      </c>
      <c r="G6289" s="1">
        <v>44398</v>
      </c>
      <c r="H6289" s="1">
        <v>44399</v>
      </c>
      <c r="I6289" s="1">
        <v>44764</v>
      </c>
      <c r="J6289" s="966" t="s">
        <v>17604</v>
      </c>
      <c r="K6289" t="s">
        <v>17605</v>
      </c>
      <c r="L6289" t="s">
        <v>17606</v>
      </c>
      <c r="M6289" t="s">
        <v>17604</v>
      </c>
      <c r="N6289" t="s">
        <v>17606</v>
      </c>
    </row>
    <row r="6290" spans="1:14" x14ac:dyDescent="0.25">
      <c r="A6290" s="3">
        <v>6287</v>
      </c>
      <c r="B6290" t="s">
        <v>3919</v>
      </c>
      <c r="C6290" t="s">
        <v>3920</v>
      </c>
      <c r="D6290" t="s">
        <v>3158</v>
      </c>
      <c r="E6290" t="s">
        <v>12</v>
      </c>
      <c r="F6290" t="s">
        <v>3921</v>
      </c>
      <c r="G6290" s="1">
        <v>44358</v>
      </c>
      <c r="H6290" s="1">
        <v>44414</v>
      </c>
      <c r="I6290" s="1">
        <v>46239</v>
      </c>
      <c r="J6290" s="966" t="s">
        <v>7852</v>
      </c>
      <c r="K6290" t="s">
        <v>7854</v>
      </c>
      <c r="L6290" t="s">
        <v>7853</v>
      </c>
      <c r="M6290" t="s">
        <v>7852</v>
      </c>
      <c r="N6290" t="s">
        <v>7853</v>
      </c>
    </row>
    <row r="6291" spans="1:14" x14ac:dyDescent="0.25">
      <c r="A6291" s="3">
        <v>6288</v>
      </c>
      <c r="B6291" t="s">
        <v>4227</v>
      </c>
      <c r="C6291" t="s">
        <v>4228</v>
      </c>
      <c r="D6291" t="s">
        <v>4229</v>
      </c>
      <c r="E6291" t="s">
        <v>12</v>
      </c>
      <c r="F6291" t="s">
        <v>4230</v>
      </c>
      <c r="G6291" s="1">
        <v>44378</v>
      </c>
      <c r="H6291" s="1">
        <v>44407</v>
      </c>
      <c r="I6291" s="1">
        <v>45502</v>
      </c>
      <c r="J6291" s="966" t="s">
        <v>8824</v>
      </c>
      <c r="K6291" t="s">
        <v>23541</v>
      </c>
      <c r="L6291" t="s">
        <v>23542</v>
      </c>
      <c r="M6291" t="s">
        <v>8824</v>
      </c>
      <c r="N6291" t="s">
        <v>23542</v>
      </c>
    </row>
    <row r="6292" spans="1:14" x14ac:dyDescent="0.25">
      <c r="A6292" s="3">
        <v>6289</v>
      </c>
      <c r="B6292" t="s">
        <v>4223</v>
      </c>
      <c r="C6292" t="s">
        <v>4224</v>
      </c>
      <c r="D6292" t="s">
        <v>4225</v>
      </c>
      <c r="E6292" t="s">
        <v>12</v>
      </c>
      <c r="F6292" t="s">
        <v>4226</v>
      </c>
      <c r="G6292" s="1">
        <v>44378</v>
      </c>
      <c r="H6292" s="1">
        <v>44407</v>
      </c>
      <c r="I6292" s="1">
        <v>45502</v>
      </c>
      <c r="J6292" s="966" t="s">
        <v>8824</v>
      </c>
      <c r="K6292" t="s">
        <v>23543</v>
      </c>
      <c r="L6292" t="s">
        <v>23544</v>
      </c>
      <c r="M6292" t="s">
        <v>8824</v>
      </c>
      <c r="N6292" t="s">
        <v>23544</v>
      </c>
    </row>
    <row r="6293" spans="1:14" x14ac:dyDescent="0.25">
      <c r="A6293" s="3">
        <v>6290</v>
      </c>
      <c r="B6293" t="s">
        <v>4223</v>
      </c>
      <c r="C6293" t="s">
        <v>4224</v>
      </c>
      <c r="D6293" t="s">
        <v>4225</v>
      </c>
      <c r="E6293" t="s">
        <v>12</v>
      </c>
      <c r="F6293" t="s">
        <v>4226</v>
      </c>
      <c r="G6293" s="1">
        <v>44378</v>
      </c>
      <c r="H6293" s="1">
        <v>44407</v>
      </c>
      <c r="I6293" s="1">
        <v>45502</v>
      </c>
      <c r="J6293" s="966" t="s">
        <v>8832</v>
      </c>
      <c r="K6293" t="s">
        <v>23545</v>
      </c>
      <c r="L6293" t="s">
        <v>23546</v>
      </c>
      <c r="M6293" t="s">
        <v>8832</v>
      </c>
      <c r="N6293" t="s">
        <v>23546</v>
      </c>
    </row>
    <row r="6294" spans="1:14" x14ac:dyDescent="0.25">
      <c r="A6294" s="3">
        <v>6291</v>
      </c>
      <c r="B6294" t="s">
        <v>4323</v>
      </c>
      <c r="C6294" t="s">
        <v>4324</v>
      </c>
      <c r="D6294" t="s">
        <v>4325</v>
      </c>
      <c r="E6294" t="s">
        <v>12</v>
      </c>
      <c r="F6294" t="s">
        <v>4326</v>
      </c>
      <c r="G6294" s="1">
        <v>44414</v>
      </c>
      <c r="H6294" s="1">
        <v>44419</v>
      </c>
      <c r="I6294" s="1">
        <v>46244</v>
      </c>
      <c r="J6294" s="966" t="s">
        <v>23547</v>
      </c>
      <c r="K6294" t="s">
        <v>23548</v>
      </c>
      <c r="L6294" t="s">
        <v>23549</v>
      </c>
      <c r="M6294" t="s">
        <v>23547</v>
      </c>
      <c r="N6294" t="s">
        <v>23549</v>
      </c>
    </row>
    <row r="6295" spans="1:14" x14ac:dyDescent="0.25">
      <c r="A6295" s="3">
        <v>6292</v>
      </c>
      <c r="B6295" t="s">
        <v>4323</v>
      </c>
      <c r="C6295" t="s">
        <v>4324</v>
      </c>
      <c r="D6295" t="s">
        <v>4325</v>
      </c>
      <c r="E6295" t="s">
        <v>12</v>
      </c>
      <c r="F6295" t="s">
        <v>4326</v>
      </c>
      <c r="G6295" s="1">
        <v>44414</v>
      </c>
      <c r="H6295" s="1">
        <v>44419</v>
      </c>
      <c r="I6295" s="1">
        <v>46244</v>
      </c>
      <c r="J6295" s="966" t="s">
        <v>23550</v>
      </c>
      <c r="K6295" t="s">
        <v>23551</v>
      </c>
      <c r="L6295" t="s">
        <v>23552</v>
      </c>
      <c r="M6295" t="s">
        <v>23550</v>
      </c>
      <c r="N6295" t="s">
        <v>23552</v>
      </c>
    </row>
    <row r="6296" spans="1:14" x14ac:dyDescent="0.25">
      <c r="A6296" s="3">
        <v>6293</v>
      </c>
      <c r="B6296" t="s">
        <v>4323</v>
      </c>
      <c r="C6296" t="s">
        <v>4324</v>
      </c>
      <c r="D6296" t="s">
        <v>4325</v>
      </c>
      <c r="E6296" t="s">
        <v>12</v>
      </c>
      <c r="F6296" t="s">
        <v>4326</v>
      </c>
      <c r="G6296" s="1">
        <v>44414</v>
      </c>
      <c r="H6296" s="1">
        <v>44419</v>
      </c>
      <c r="I6296" s="1">
        <v>46244</v>
      </c>
      <c r="J6296" s="966" t="s">
        <v>23553</v>
      </c>
      <c r="K6296" t="s">
        <v>23554</v>
      </c>
      <c r="L6296" t="s">
        <v>23555</v>
      </c>
      <c r="M6296" t="s">
        <v>23553</v>
      </c>
      <c r="N6296" t="s">
        <v>23555</v>
      </c>
    </row>
    <row r="6297" spans="1:14" x14ac:dyDescent="0.25">
      <c r="A6297" s="3">
        <v>6294</v>
      </c>
      <c r="B6297" t="s">
        <v>4323</v>
      </c>
      <c r="C6297" t="s">
        <v>4324</v>
      </c>
      <c r="D6297" t="s">
        <v>4325</v>
      </c>
      <c r="E6297" t="s">
        <v>12</v>
      </c>
      <c r="F6297" t="s">
        <v>4326</v>
      </c>
      <c r="G6297" s="1">
        <v>44414</v>
      </c>
      <c r="H6297" s="1">
        <v>44419</v>
      </c>
      <c r="I6297" s="1">
        <v>46244</v>
      </c>
      <c r="J6297" s="966" t="s">
        <v>23556</v>
      </c>
      <c r="K6297" t="s">
        <v>23557</v>
      </c>
      <c r="L6297" t="s">
        <v>23558</v>
      </c>
      <c r="M6297" t="s">
        <v>23556</v>
      </c>
      <c r="N6297" t="s">
        <v>23558</v>
      </c>
    </row>
    <row r="6298" spans="1:14" x14ac:dyDescent="0.25">
      <c r="A6298" s="3">
        <v>6295</v>
      </c>
      <c r="B6298" t="s">
        <v>4323</v>
      </c>
      <c r="C6298" t="s">
        <v>4324</v>
      </c>
      <c r="D6298" t="s">
        <v>4325</v>
      </c>
      <c r="E6298" t="s">
        <v>12</v>
      </c>
      <c r="F6298" t="s">
        <v>4326</v>
      </c>
      <c r="G6298" s="1">
        <v>44414</v>
      </c>
      <c r="H6298" s="1">
        <v>44419</v>
      </c>
      <c r="I6298" s="1">
        <v>46244</v>
      </c>
      <c r="J6298" s="966" t="s">
        <v>23559</v>
      </c>
      <c r="K6298" t="s">
        <v>23560</v>
      </c>
      <c r="L6298" t="s">
        <v>23561</v>
      </c>
      <c r="M6298" t="s">
        <v>23559</v>
      </c>
      <c r="N6298" t="s">
        <v>23561</v>
      </c>
    </row>
    <row r="6299" spans="1:14" x14ac:dyDescent="0.25">
      <c r="A6299" s="3">
        <v>6296</v>
      </c>
      <c r="B6299" t="s">
        <v>4323</v>
      </c>
      <c r="C6299" t="s">
        <v>4324</v>
      </c>
      <c r="D6299" t="s">
        <v>4325</v>
      </c>
      <c r="E6299" t="s">
        <v>12</v>
      </c>
      <c r="F6299" t="s">
        <v>4326</v>
      </c>
      <c r="G6299" s="1">
        <v>44414</v>
      </c>
      <c r="H6299" s="1">
        <v>44419</v>
      </c>
      <c r="I6299" s="1">
        <v>46244</v>
      </c>
      <c r="J6299" s="966" t="s">
        <v>23562</v>
      </c>
      <c r="K6299" t="s">
        <v>23563</v>
      </c>
      <c r="L6299" t="s">
        <v>23564</v>
      </c>
      <c r="M6299" t="s">
        <v>23562</v>
      </c>
      <c r="N6299" t="s">
        <v>23564</v>
      </c>
    </row>
    <row r="6300" spans="1:14" x14ac:dyDescent="0.25">
      <c r="A6300" s="3">
        <v>6297</v>
      </c>
      <c r="B6300" t="s">
        <v>4323</v>
      </c>
      <c r="C6300" t="s">
        <v>4324</v>
      </c>
      <c r="D6300" t="s">
        <v>4325</v>
      </c>
      <c r="E6300" t="s">
        <v>12</v>
      </c>
      <c r="F6300" t="s">
        <v>4326</v>
      </c>
      <c r="G6300" s="1">
        <v>44414</v>
      </c>
      <c r="H6300" s="1">
        <v>44419</v>
      </c>
      <c r="I6300" s="1">
        <v>46244</v>
      </c>
      <c r="J6300" s="966" t="s">
        <v>23565</v>
      </c>
      <c r="K6300" t="s">
        <v>23566</v>
      </c>
      <c r="L6300" t="s">
        <v>23567</v>
      </c>
      <c r="M6300" t="s">
        <v>23565</v>
      </c>
      <c r="N6300" t="s">
        <v>23567</v>
      </c>
    </row>
    <row r="6301" spans="1:14" x14ac:dyDescent="0.25">
      <c r="A6301" s="3">
        <v>6298</v>
      </c>
      <c r="B6301" t="s">
        <v>4293</v>
      </c>
      <c r="C6301" t="s">
        <v>4294</v>
      </c>
      <c r="D6301" t="s">
        <v>4295</v>
      </c>
      <c r="E6301" t="s">
        <v>12</v>
      </c>
      <c r="F6301" t="s">
        <v>4296</v>
      </c>
      <c r="G6301" s="1">
        <v>44410</v>
      </c>
      <c r="H6301" s="1">
        <v>44413</v>
      </c>
      <c r="I6301" s="1">
        <v>45508</v>
      </c>
      <c r="J6301" s="966" t="s">
        <v>12914</v>
      </c>
      <c r="K6301" t="s">
        <v>23568</v>
      </c>
      <c r="L6301" t="s">
        <v>23569</v>
      </c>
      <c r="M6301" t="s">
        <v>12914</v>
      </c>
      <c r="N6301" t="s">
        <v>23569</v>
      </c>
    </row>
    <row r="6302" spans="1:14" x14ac:dyDescent="0.25">
      <c r="A6302" s="3">
        <v>6299</v>
      </c>
      <c r="B6302" t="s">
        <v>3569</v>
      </c>
      <c r="C6302" t="s">
        <v>3570</v>
      </c>
      <c r="D6302" t="s">
        <v>3571</v>
      </c>
      <c r="E6302" t="s">
        <v>12</v>
      </c>
      <c r="F6302" t="s">
        <v>3898</v>
      </c>
      <c r="G6302" s="1">
        <v>44316</v>
      </c>
      <c r="H6302" s="1">
        <v>44421</v>
      </c>
      <c r="I6302" s="1">
        <v>45516</v>
      </c>
      <c r="J6302" s="966" t="s">
        <v>8824</v>
      </c>
      <c r="K6302" t="s">
        <v>23570</v>
      </c>
      <c r="L6302" t="s">
        <v>23571</v>
      </c>
      <c r="M6302" t="s">
        <v>8824</v>
      </c>
      <c r="N6302" t="s">
        <v>23571</v>
      </c>
    </row>
    <row r="6303" spans="1:14" x14ac:dyDescent="0.25">
      <c r="A6303" s="3">
        <v>6300</v>
      </c>
      <c r="B6303" t="s">
        <v>4261</v>
      </c>
      <c r="C6303" t="s">
        <v>4262</v>
      </c>
      <c r="D6303" t="s">
        <v>4263</v>
      </c>
      <c r="E6303" t="s">
        <v>12</v>
      </c>
      <c r="F6303" t="s">
        <v>4264</v>
      </c>
      <c r="G6303" s="1">
        <v>44399</v>
      </c>
      <c r="H6303" s="1">
        <v>44411</v>
      </c>
      <c r="I6303" s="1">
        <v>45871</v>
      </c>
      <c r="J6303" s="966" t="s">
        <v>8824</v>
      </c>
      <c r="K6303" t="s">
        <v>13548</v>
      </c>
      <c r="L6303" t="s">
        <v>13547</v>
      </c>
      <c r="M6303" t="s">
        <v>8824</v>
      </c>
      <c r="N6303" t="s">
        <v>13547</v>
      </c>
    </row>
    <row r="6304" spans="1:14" x14ac:dyDescent="0.25">
      <c r="A6304" s="3">
        <v>6301</v>
      </c>
      <c r="B6304" t="s">
        <v>3244</v>
      </c>
      <c r="C6304" t="s">
        <v>3245</v>
      </c>
      <c r="D6304" t="s">
        <v>3246</v>
      </c>
      <c r="E6304" t="s">
        <v>12</v>
      </c>
      <c r="F6304" t="s">
        <v>3247</v>
      </c>
      <c r="G6304" s="1">
        <v>44272</v>
      </c>
      <c r="H6304" s="1">
        <v>44416</v>
      </c>
      <c r="I6304" s="1">
        <v>45145</v>
      </c>
      <c r="J6304" s="966" t="s">
        <v>23572</v>
      </c>
      <c r="K6304" t="s">
        <v>23573</v>
      </c>
      <c r="L6304" t="s">
        <v>23574</v>
      </c>
      <c r="M6304" t="s">
        <v>23572</v>
      </c>
      <c r="N6304" t="s">
        <v>23574</v>
      </c>
    </row>
    <row r="6305" spans="1:14" x14ac:dyDescent="0.25">
      <c r="A6305" s="3">
        <v>6302</v>
      </c>
      <c r="B6305" t="s">
        <v>4309</v>
      </c>
      <c r="C6305" t="s">
        <v>4310</v>
      </c>
      <c r="D6305" t="s">
        <v>4311</v>
      </c>
      <c r="E6305" t="s">
        <v>12</v>
      </c>
      <c r="F6305" t="s">
        <v>4312</v>
      </c>
      <c r="G6305" s="1">
        <v>44414</v>
      </c>
      <c r="H6305" s="1">
        <v>44422</v>
      </c>
      <c r="I6305" s="1">
        <v>46247</v>
      </c>
      <c r="J6305" s="966" t="s">
        <v>23575</v>
      </c>
      <c r="K6305" t="s">
        <v>23576</v>
      </c>
      <c r="L6305" t="s">
        <v>23577</v>
      </c>
      <c r="M6305" t="s">
        <v>23575</v>
      </c>
      <c r="N6305" t="s">
        <v>23577</v>
      </c>
    </row>
    <row r="6306" spans="1:14" x14ac:dyDescent="0.25">
      <c r="A6306" s="3">
        <v>6303</v>
      </c>
      <c r="B6306" t="s">
        <v>4309</v>
      </c>
      <c r="C6306" t="s">
        <v>4310</v>
      </c>
      <c r="D6306" t="s">
        <v>4311</v>
      </c>
      <c r="E6306" t="s">
        <v>12</v>
      </c>
      <c r="F6306" t="s">
        <v>4312</v>
      </c>
      <c r="G6306" s="1">
        <v>44414</v>
      </c>
      <c r="H6306" s="1">
        <v>44422</v>
      </c>
      <c r="I6306" s="1">
        <v>46247</v>
      </c>
      <c r="J6306" s="966" t="s">
        <v>23578</v>
      </c>
      <c r="K6306" t="s">
        <v>23579</v>
      </c>
      <c r="L6306" t="s">
        <v>23580</v>
      </c>
      <c r="M6306" t="s">
        <v>23578</v>
      </c>
      <c r="N6306" t="s">
        <v>23580</v>
      </c>
    </row>
    <row r="6307" spans="1:14" x14ac:dyDescent="0.25">
      <c r="A6307" s="3">
        <v>6304</v>
      </c>
      <c r="B6307" t="s">
        <v>4309</v>
      </c>
      <c r="C6307" t="s">
        <v>4310</v>
      </c>
      <c r="D6307" t="s">
        <v>4311</v>
      </c>
      <c r="E6307" t="s">
        <v>12</v>
      </c>
      <c r="F6307" t="s">
        <v>4312</v>
      </c>
      <c r="G6307" s="1">
        <v>44414</v>
      </c>
      <c r="H6307" s="1">
        <v>44422</v>
      </c>
      <c r="I6307" s="1">
        <v>46247</v>
      </c>
      <c r="J6307" s="966" t="s">
        <v>23581</v>
      </c>
      <c r="K6307" t="s">
        <v>23582</v>
      </c>
      <c r="L6307" t="s">
        <v>23583</v>
      </c>
      <c r="M6307" t="s">
        <v>23581</v>
      </c>
      <c r="N6307" t="s">
        <v>23583</v>
      </c>
    </row>
    <row r="6308" spans="1:14" x14ac:dyDescent="0.25">
      <c r="A6308" s="3">
        <v>6305</v>
      </c>
      <c r="B6308" t="s">
        <v>4309</v>
      </c>
      <c r="C6308" t="s">
        <v>4310</v>
      </c>
      <c r="D6308" t="s">
        <v>4311</v>
      </c>
      <c r="E6308" t="s">
        <v>12</v>
      </c>
      <c r="F6308" t="s">
        <v>4312</v>
      </c>
      <c r="G6308" s="1">
        <v>44414</v>
      </c>
      <c r="H6308" s="1">
        <v>44422</v>
      </c>
      <c r="I6308" s="1">
        <v>46247</v>
      </c>
      <c r="J6308" s="966" t="s">
        <v>23584</v>
      </c>
      <c r="K6308" t="s">
        <v>23585</v>
      </c>
      <c r="L6308" t="s">
        <v>23586</v>
      </c>
      <c r="M6308" t="s">
        <v>23584</v>
      </c>
      <c r="N6308" t="s">
        <v>23586</v>
      </c>
    </row>
    <row r="6309" spans="1:14" x14ac:dyDescent="0.25">
      <c r="A6309" s="3">
        <v>6306</v>
      </c>
      <c r="B6309" t="s">
        <v>4309</v>
      </c>
      <c r="C6309" t="s">
        <v>4310</v>
      </c>
      <c r="D6309" t="s">
        <v>4311</v>
      </c>
      <c r="E6309" t="s">
        <v>12</v>
      </c>
      <c r="F6309" t="s">
        <v>4312</v>
      </c>
      <c r="G6309" s="1">
        <v>44414</v>
      </c>
      <c r="H6309" s="1">
        <v>44422</v>
      </c>
      <c r="I6309" s="1">
        <v>46247</v>
      </c>
      <c r="J6309" s="966" t="s">
        <v>23587</v>
      </c>
      <c r="K6309" t="s">
        <v>23588</v>
      </c>
      <c r="L6309" t="s">
        <v>23589</v>
      </c>
      <c r="M6309" t="s">
        <v>23587</v>
      </c>
      <c r="N6309" t="s">
        <v>23589</v>
      </c>
    </row>
    <row r="6310" spans="1:14" x14ac:dyDescent="0.25">
      <c r="A6310" s="3">
        <v>6307</v>
      </c>
      <c r="B6310" t="s">
        <v>4309</v>
      </c>
      <c r="C6310" t="s">
        <v>4310</v>
      </c>
      <c r="D6310" t="s">
        <v>4311</v>
      </c>
      <c r="E6310" t="s">
        <v>12</v>
      </c>
      <c r="F6310" t="s">
        <v>4312</v>
      </c>
      <c r="G6310" s="1">
        <v>44414</v>
      </c>
      <c r="H6310" s="1">
        <v>44422</v>
      </c>
      <c r="I6310" s="1">
        <v>46247</v>
      </c>
      <c r="J6310" s="966" t="s">
        <v>23590</v>
      </c>
      <c r="K6310" t="s">
        <v>23591</v>
      </c>
      <c r="L6310" t="s">
        <v>23592</v>
      </c>
      <c r="M6310" t="s">
        <v>23590</v>
      </c>
      <c r="N6310" t="s">
        <v>23592</v>
      </c>
    </row>
    <row r="6311" spans="1:14" x14ac:dyDescent="0.25">
      <c r="A6311" s="3">
        <v>6308</v>
      </c>
      <c r="B6311" t="s">
        <v>4309</v>
      </c>
      <c r="C6311" t="s">
        <v>4310</v>
      </c>
      <c r="D6311" t="s">
        <v>4311</v>
      </c>
      <c r="E6311" t="s">
        <v>12</v>
      </c>
      <c r="F6311" t="s">
        <v>4312</v>
      </c>
      <c r="G6311" s="1">
        <v>44414</v>
      </c>
      <c r="H6311" s="1">
        <v>44422</v>
      </c>
      <c r="I6311" s="1">
        <v>46247</v>
      </c>
      <c r="J6311" s="966" t="s">
        <v>23593</v>
      </c>
      <c r="K6311" t="s">
        <v>23594</v>
      </c>
      <c r="L6311" t="s">
        <v>23595</v>
      </c>
      <c r="M6311" t="s">
        <v>23593</v>
      </c>
      <c r="N6311" t="s">
        <v>23595</v>
      </c>
    </row>
    <row r="6312" spans="1:14" x14ac:dyDescent="0.25">
      <c r="A6312" s="3">
        <v>6309</v>
      </c>
      <c r="B6312" t="s">
        <v>4309</v>
      </c>
      <c r="C6312" t="s">
        <v>4310</v>
      </c>
      <c r="D6312" t="s">
        <v>4311</v>
      </c>
      <c r="E6312" t="s">
        <v>12</v>
      </c>
      <c r="F6312" t="s">
        <v>4312</v>
      </c>
      <c r="G6312" s="1">
        <v>44414</v>
      </c>
      <c r="H6312" s="1">
        <v>44422</v>
      </c>
      <c r="I6312" s="1">
        <v>46247</v>
      </c>
      <c r="J6312" s="966" t="s">
        <v>23596</v>
      </c>
      <c r="K6312" t="s">
        <v>23597</v>
      </c>
      <c r="L6312" t="s">
        <v>23598</v>
      </c>
      <c r="M6312" t="s">
        <v>23596</v>
      </c>
      <c r="N6312" t="s">
        <v>23598</v>
      </c>
    </row>
    <row r="6313" spans="1:14" x14ac:dyDescent="0.25">
      <c r="A6313" s="3">
        <v>6310</v>
      </c>
      <c r="B6313" t="s">
        <v>4309</v>
      </c>
      <c r="C6313" t="s">
        <v>4310</v>
      </c>
      <c r="D6313" t="s">
        <v>4311</v>
      </c>
      <c r="E6313" t="s">
        <v>12</v>
      </c>
      <c r="F6313" t="s">
        <v>4312</v>
      </c>
      <c r="G6313" s="1">
        <v>44414</v>
      </c>
      <c r="H6313" s="1">
        <v>44422</v>
      </c>
      <c r="I6313" s="1">
        <v>46247</v>
      </c>
      <c r="J6313" s="966" t="s">
        <v>23599</v>
      </c>
      <c r="K6313" t="s">
        <v>23600</v>
      </c>
      <c r="L6313" t="s">
        <v>23601</v>
      </c>
      <c r="M6313" t="s">
        <v>23599</v>
      </c>
      <c r="N6313" t="s">
        <v>23601</v>
      </c>
    </row>
    <row r="6314" spans="1:14" x14ac:dyDescent="0.25">
      <c r="A6314" s="3">
        <v>6311</v>
      </c>
      <c r="B6314" t="s">
        <v>4309</v>
      </c>
      <c r="C6314" t="s">
        <v>4310</v>
      </c>
      <c r="D6314" t="s">
        <v>4311</v>
      </c>
      <c r="E6314" t="s">
        <v>12</v>
      </c>
      <c r="F6314" t="s">
        <v>4312</v>
      </c>
      <c r="G6314" s="1">
        <v>44414</v>
      </c>
      <c r="H6314" s="1">
        <v>44422</v>
      </c>
      <c r="I6314" s="1">
        <v>46247</v>
      </c>
      <c r="J6314" s="966" t="s">
        <v>23602</v>
      </c>
      <c r="K6314" t="s">
        <v>23603</v>
      </c>
      <c r="L6314" t="s">
        <v>23604</v>
      </c>
      <c r="M6314" t="s">
        <v>23602</v>
      </c>
      <c r="N6314" t="s">
        <v>23604</v>
      </c>
    </row>
    <row r="6315" spans="1:14" x14ac:dyDescent="0.25">
      <c r="A6315" s="3">
        <v>6312</v>
      </c>
      <c r="B6315" t="s">
        <v>3746</v>
      </c>
      <c r="C6315" t="s">
        <v>3747</v>
      </c>
      <c r="D6315" t="s">
        <v>3748</v>
      </c>
      <c r="E6315" t="s">
        <v>12</v>
      </c>
      <c r="F6315" t="s">
        <v>3749</v>
      </c>
      <c r="G6315" s="1">
        <v>44349</v>
      </c>
      <c r="H6315" s="1">
        <v>44422</v>
      </c>
      <c r="I6315" s="1">
        <v>44786</v>
      </c>
      <c r="J6315" s="966" t="s">
        <v>12342</v>
      </c>
      <c r="K6315" t="s">
        <v>12344</v>
      </c>
      <c r="L6315" t="s">
        <v>12343</v>
      </c>
      <c r="M6315" t="s">
        <v>12342</v>
      </c>
      <c r="N6315" t="s">
        <v>12343</v>
      </c>
    </row>
    <row r="6316" spans="1:14" x14ac:dyDescent="0.25">
      <c r="A6316" s="3">
        <v>6313</v>
      </c>
      <c r="B6316" t="s">
        <v>3746</v>
      </c>
      <c r="C6316" t="s">
        <v>3747</v>
      </c>
      <c r="D6316" t="s">
        <v>3748</v>
      </c>
      <c r="E6316" t="s">
        <v>12</v>
      </c>
      <c r="F6316" t="s">
        <v>3750</v>
      </c>
      <c r="G6316" s="1">
        <v>44349</v>
      </c>
      <c r="H6316" s="1">
        <v>44422</v>
      </c>
      <c r="I6316" s="1">
        <v>44786</v>
      </c>
      <c r="J6316" s="966" t="s">
        <v>12345</v>
      </c>
      <c r="K6316" t="s">
        <v>12347</v>
      </c>
      <c r="L6316" t="s">
        <v>12346</v>
      </c>
      <c r="M6316" t="s">
        <v>12345</v>
      </c>
      <c r="N6316" t="s">
        <v>12346</v>
      </c>
    </row>
    <row r="6317" spans="1:14" x14ac:dyDescent="0.25">
      <c r="A6317" s="3">
        <v>6314</v>
      </c>
      <c r="B6317" t="s">
        <v>4171</v>
      </c>
      <c r="C6317" t="s">
        <v>4172</v>
      </c>
      <c r="D6317" t="s">
        <v>4173</v>
      </c>
      <c r="E6317" t="s">
        <v>12</v>
      </c>
      <c r="F6317" t="s">
        <v>4174</v>
      </c>
      <c r="G6317" s="1">
        <v>44417</v>
      </c>
      <c r="H6317" s="1">
        <v>44418</v>
      </c>
      <c r="I6317" s="1">
        <v>45513</v>
      </c>
      <c r="J6317" s="966" t="s">
        <v>8824</v>
      </c>
      <c r="K6317" t="s">
        <v>13317</v>
      </c>
      <c r="L6317" t="s">
        <v>13316</v>
      </c>
      <c r="M6317" t="s">
        <v>8824</v>
      </c>
      <c r="N6317" t="s">
        <v>13316</v>
      </c>
    </row>
    <row r="6318" spans="1:14" x14ac:dyDescent="0.25">
      <c r="A6318" s="3">
        <v>6315</v>
      </c>
      <c r="B6318" t="s">
        <v>4171</v>
      </c>
      <c r="C6318" t="s">
        <v>4172</v>
      </c>
      <c r="D6318" t="s">
        <v>4173</v>
      </c>
      <c r="E6318" t="s">
        <v>12</v>
      </c>
      <c r="F6318" t="s">
        <v>4174</v>
      </c>
      <c r="G6318" s="1">
        <v>44417</v>
      </c>
      <c r="H6318" s="1">
        <v>44418</v>
      </c>
      <c r="I6318" s="1">
        <v>45513</v>
      </c>
      <c r="J6318" s="966" t="s">
        <v>8832</v>
      </c>
      <c r="K6318" t="s">
        <v>13320</v>
      </c>
      <c r="L6318" t="s">
        <v>13319</v>
      </c>
      <c r="M6318" t="s">
        <v>8832</v>
      </c>
      <c r="N6318" t="s">
        <v>13319</v>
      </c>
    </row>
    <row r="6319" spans="1:14" x14ac:dyDescent="0.25">
      <c r="A6319" s="3">
        <v>6316</v>
      </c>
      <c r="B6319" t="s">
        <v>4171</v>
      </c>
      <c r="C6319" t="s">
        <v>4172</v>
      </c>
      <c r="D6319" t="s">
        <v>4173</v>
      </c>
      <c r="E6319" t="s">
        <v>12</v>
      </c>
      <c r="F6319" t="s">
        <v>4174</v>
      </c>
      <c r="G6319" s="1">
        <v>44417</v>
      </c>
      <c r="H6319" s="1">
        <v>44418</v>
      </c>
      <c r="I6319" s="1">
        <v>45513</v>
      </c>
      <c r="J6319" s="966" t="s">
        <v>8840</v>
      </c>
      <c r="K6319" t="s">
        <v>13323</v>
      </c>
      <c r="L6319" t="s">
        <v>13322</v>
      </c>
      <c r="M6319" t="s">
        <v>8840</v>
      </c>
      <c r="N6319" t="s">
        <v>13322</v>
      </c>
    </row>
    <row r="6320" spans="1:14" x14ac:dyDescent="0.25">
      <c r="A6320" s="3">
        <v>6317</v>
      </c>
      <c r="B6320" t="s">
        <v>4171</v>
      </c>
      <c r="C6320" t="s">
        <v>4172</v>
      </c>
      <c r="D6320" t="s">
        <v>4173</v>
      </c>
      <c r="E6320" t="s">
        <v>12</v>
      </c>
      <c r="F6320" t="s">
        <v>4174</v>
      </c>
      <c r="G6320" s="1">
        <v>44417</v>
      </c>
      <c r="H6320" s="1">
        <v>44418</v>
      </c>
      <c r="I6320" s="1">
        <v>45513</v>
      </c>
      <c r="J6320" s="966" t="s">
        <v>23359</v>
      </c>
      <c r="K6320" t="s">
        <v>13326</v>
      </c>
      <c r="L6320" t="s">
        <v>13325</v>
      </c>
      <c r="M6320" t="s">
        <v>23359</v>
      </c>
      <c r="N6320" t="s">
        <v>13325</v>
      </c>
    </row>
    <row r="6321" spans="1:14" x14ac:dyDescent="0.25">
      <c r="A6321" s="3">
        <v>6318</v>
      </c>
      <c r="B6321" t="s">
        <v>3755</v>
      </c>
      <c r="C6321" t="s">
        <v>3756</v>
      </c>
      <c r="D6321" t="s">
        <v>3757</v>
      </c>
      <c r="E6321" t="s">
        <v>12</v>
      </c>
      <c r="F6321" t="s">
        <v>3758</v>
      </c>
      <c r="G6321" s="1">
        <v>44349</v>
      </c>
      <c r="H6321" s="1">
        <v>44422</v>
      </c>
      <c r="I6321" s="1">
        <v>44786</v>
      </c>
      <c r="J6321" s="966" t="s">
        <v>12351</v>
      </c>
      <c r="K6321" t="s">
        <v>12353</v>
      </c>
      <c r="L6321" t="s">
        <v>12352</v>
      </c>
      <c r="M6321" t="s">
        <v>12351</v>
      </c>
      <c r="N6321" t="s">
        <v>12352</v>
      </c>
    </row>
    <row r="6322" spans="1:14" x14ac:dyDescent="0.25">
      <c r="A6322" s="3">
        <v>6319</v>
      </c>
      <c r="B6322" t="s">
        <v>4183</v>
      </c>
      <c r="C6322" t="s">
        <v>4184</v>
      </c>
      <c r="D6322" t="s">
        <v>4185</v>
      </c>
      <c r="E6322" t="s">
        <v>12</v>
      </c>
      <c r="F6322" t="s">
        <v>4186</v>
      </c>
      <c r="G6322" s="1">
        <v>44398</v>
      </c>
      <c r="H6322" s="1">
        <v>44409</v>
      </c>
      <c r="I6322" s="1">
        <v>44773</v>
      </c>
      <c r="J6322" s="966" t="s">
        <v>12223</v>
      </c>
      <c r="K6322" t="s">
        <v>12225</v>
      </c>
      <c r="L6322" t="s">
        <v>12224</v>
      </c>
      <c r="M6322" t="s">
        <v>12223</v>
      </c>
      <c r="N6322" t="s">
        <v>12224</v>
      </c>
    </row>
    <row r="6323" spans="1:14" x14ac:dyDescent="0.25">
      <c r="A6323" s="3">
        <v>6320</v>
      </c>
      <c r="B6323" t="s">
        <v>4183</v>
      </c>
      <c r="C6323" t="s">
        <v>4184</v>
      </c>
      <c r="D6323" t="s">
        <v>4185</v>
      </c>
      <c r="E6323" t="s">
        <v>12</v>
      </c>
      <c r="F6323" t="s">
        <v>4186</v>
      </c>
      <c r="G6323" s="1">
        <v>44398</v>
      </c>
      <c r="H6323" s="1">
        <v>44409</v>
      </c>
      <c r="I6323" s="1">
        <v>44773</v>
      </c>
      <c r="J6323" s="966" t="s">
        <v>12223</v>
      </c>
      <c r="K6323" t="s">
        <v>12225</v>
      </c>
      <c r="L6323" t="s">
        <v>12224</v>
      </c>
      <c r="M6323" t="s">
        <v>12223</v>
      </c>
      <c r="N6323" t="s">
        <v>12224</v>
      </c>
    </row>
    <row r="6324" spans="1:14" x14ac:dyDescent="0.25">
      <c r="A6324" s="3">
        <v>6321</v>
      </c>
      <c r="B6324" t="s">
        <v>4336</v>
      </c>
      <c r="C6324" t="s">
        <v>4337</v>
      </c>
      <c r="D6324" t="s">
        <v>4338</v>
      </c>
      <c r="E6324" t="s">
        <v>12</v>
      </c>
      <c r="F6324" t="s">
        <v>4339</v>
      </c>
      <c r="G6324" s="1">
        <v>44424</v>
      </c>
      <c r="H6324" s="1">
        <v>44429</v>
      </c>
      <c r="I6324" s="1">
        <v>45524</v>
      </c>
      <c r="J6324" s="966" t="s">
        <v>9697</v>
      </c>
      <c r="K6324" t="s">
        <v>9699</v>
      </c>
      <c r="L6324" t="s">
        <v>9698</v>
      </c>
      <c r="M6324" t="s">
        <v>9697</v>
      </c>
      <c r="N6324" t="s">
        <v>9698</v>
      </c>
    </row>
    <row r="6325" spans="1:14" x14ac:dyDescent="0.25">
      <c r="A6325" s="3">
        <v>6322</v>
      </c>
      <c r="B6325" t="s">
        <v>4336</v>
      </c>
      <c r="C6325" t="s">
        <v>4337</v>
      </c>
      <c r="D6325" t="s">
        <v>4338</v>
      </c>
      <c r="E6325" t="s">
        <v>12</v>
      </c>
      <c r="F6325" t="s">
        <v>4339</v>
      </c>
      <c r="G6325" s="1">
        <v>44424</v>
      </c>
      <c r="H6325" s="1">
        <v>44429</v>
      </c>
      <c r="I6325" s="1">
        <v>45524</v>
      </c>
      <c r="J6325" s="966" t="s">
        <v>9702</v>
      </c>
      <c r="K6325" t="s">
        <v>9704</v>
      </c>
      <c r="L6325" t="s">
        <v>9703</v>
      </c>
      <c r="M6325" t="s">
        <v>9702</v>
      </c>
      <c r="N6325" t="s">
        <v>9703</v>
      </c>
    </row>
    <row r="6326" spans="1:14" x14ac:dyDescent="0.25">
      <c r="A6326" s="3">
        <v>6323</v>
      </c>
      <c r="B6326" t="s">
        <v>4154</v>
      </c>
      <c r="C6326" t="s">
        <v>4155</v>
      </c>
      <c r="D6326" t="s">
        <v>4156</v>
      </c>
      <c r="E6326" t="s">
        <v>12</v>
      </c>
      <c r="F6326" t="s">
        <v>4157</v>
      </c>
      <c r="G6326" s="1">
        <v>44385</v>
      </c>
      <c r="H6326" s="1">
        <v>44408</v>
      </c>
      <c r="I6326" s="1">
        <v>45503</v>
      </c>
      <c r="J6326" s="966" t="s">
        <v>13337</v>
      </c>
      <c r="K6326" t="s">
        <v>13339</v>
      </c>
      <c r="L6326" t="s">
        <v>13338</v>
      </c>
      <c r="M6326" t="s">
        <v>13337</v>
      </c>
      <c r="N6326" t="s">
        <v>13338</v>
      </c>
    </row>
    <row r="6327" spans="1:14" x14ac:dyDescent="0.25">
      <c r="A6327" s="3">
        <v>6324</v>
      </c>
      <c r="B6327" t="s">
        <v>4257</v>
      </c>
      <c r="C6327" t="s">
        <v>4258</v>
      </c>
      <c r="D6327" t="s">
        <v>4259</v>
      </c>
      <c r="E6327" t="s">
        <v>12</v>
      </c>
      <c r="F6327" t="s">
        <v>4260</v>
      </c>
      <c r="G6327" s="1">
        <v>44399</v>
      </c>
      <c r="H6327" s="1">
        <v>44419</v>
      </c>
      <c r="I6327" s="1">
        <v>45879</v>
      </c>
      <c r="J6327" s="966" t="s">
        <v>23605</v>
      </c>
      <c r="K6327" t="s">
        <v>23606</v>
      </c>
      <c r="L6327" t="s">
        <v>23607</v>
      </c>
      <c r="M6327" t="s">
        <v>23605</v>
      </c>
      <c r="N6327" t="s">
        <v>23607</v>
      </c>
    </row>
    <row r="6328" spans="1:14" x14ac:dyDescent="0.25">
      <c r="A6328" s="3">
        <v>6325</v>
      </c>
      <c r="B6328" t="s">
        <v>4365</v>
      </c>
      <c r="C6328" t="s">
        <v>4366</v>
      </c>
      <c r="D6328" t="s">
        <v>4367</v>
      </c>
      <c r="E6328" t="s">
        <v>12</v>
      </c>
      <c r="F6328" t="s">
        <v>4368</v>
      </c>
      <c r="G6328" s="1">
        <v>44431</v>
      </c>
      <c r="H6328" s="1">
        <v>44436</v>
      </c>
      <c r="I6328" s="1">
        <v>45165</v>
      </c>
      <c r="J6328" s="966" t="s">
        <v>23608</v>
      </c>
      <c r="K6328" t="s">
        <v>23609</v>
      </c>
      <c r="L6328" t="s">
        <v>23610</v>
      </c>
      <c r="M6328" t="s">
        <v>23608</v>
      </c>
      <c r="N6328" t="s">
        <v>23610</v>
      </c>
    </row>
    <row r="6329" spans="1:14" x14ac:dyDescent="0.25">
      <c r="A6329" s="3">
        <v>6326</v>
      </c>
      <c r="B6329" t="s">
        <v>3839</v>
      </c>
      <c r="C6329" t="s">
        <v>3840</v>
      </c>
      <c r="D6329" t="s">
        <v>3841</v>
      </c>
      <c r="E6329" t="s">
        <v>12</v>
      </c>
      <c r="F6329" t="s">
        <v>3842</v>
      </c>
      <c r="G6329" s="1">
        <v>44347</v>
      </c>
      <c r="H6329" s="1">
        <v>44407</v>
      </c>
      <c r="I6329" s="1">
        <v>45502</v>
      </c>
      <c r="J6329" s="966" t="s">
        <v>8999</v>
      </c>
      <c r="K6329" t="s">
        <v>9001</v>
      </c>
      <c r="L6329" t="s">
        <v>9000</v>
      </c>
      <c r="M6329" t="s">
        <v>8999</v>
      </c>
      <c r="N6329" t="s">
        <v>9000</v>
      </c>
    </row>
    <row r="6330" spans="1:14" x14ac:dyDescent="0.25">
      <c r="A6330" s="3">
        <v>6327</v>
      </c>
      <c r="B6330" t="s">
        <v>4215</v>
      </c>
      <c r="C6330" t="s">
        <v>4216</v>
      </c>
      <c r="D6330" t="s">
        <v>4217</v>
      </c>
      <c r="E6330" t="s">
        <v>12</v>
      </c>
      <c r="F6330" t="s">
        <v>4218</v>
      </c>
      <c r="G6330" s="1">
        <v>44398</v>
      </c>
      <c r="H6330" s="1">
        <v>44412</v>
      </c>
      <c r="I6330" s="1">
        <v>45507</v>
      </c>
      <c r="J6330" s="966" t="s">
        <v>13522</v>
      </c>
      <c r="K6330" t="s">
        <v>13524</v>
      </c>
      <c r="L6330" t="s">
        <v>13523</v>
      </c>
      <c r="M6330" t="s">
        <v>13522</v>
      </c>
      <c r="N6330" t="s">
        <v>13523</v>
      </c>
    </row>
    <row r="6331" spans="1:14" x14ac:dyDescent="0.25">
      <c r="A6331" s="3">
        <v>6328</v>
      </c>
      <c r="B6331" t="s">
        <v>4049</v>
      </c>
      <c r="C6331" t="s">
        <v>4050</v>
      </c>
      <c r="D6331" t="s">
        <v>3737</v>
      </c>
      <c r="E6331" t="s">
        <v>12</v>
      </c>
      <c r="F6331" t="s">
        <v>4051</v>
      </c>
      <c r="G6331" s="1">
        <v>44377</v>
      </c>
      <c r="H6331" s="1">
        <v>44411</v>
      </c>
      <c r="I6331" s="1">
        <v>45140</v>
      </c>
      <c r="J6331" s="966" t="s">
        <v>23611</v>
      </c>
      <c r="K6331" t="s">
        <v>13555</v>
      </c>
      <c r="L6331" t="s">
        <v>13554</v>
      </c>
      <c r="M6331" t="s">
        <v>23611</v>
      </c>
      <c r="N6331" t="s">
        <v>13554</v>
      </c>
    </row>
    <row r="6332" spans="1:14" x14ac:dyDescent="0.25">
      <c r="A6332" s="3">
        <v>6329</v>
      </c>
      <c r="B6332" t="s">
        <v>4049</v>
      </c>
      <c r="C6332" t="s">
        <v>4050</v>
      </c>
      <c r="D6332" t="s">
        <v>3737</v>
      </c>
      <c r="E6332" t="s">
        <v>12</v>
      </c>
      <c r="F6332" t="s">
        <v>4051</v>
      </c>
      <c r="G6332" s="1">
        <v>44377</v>
      </c>
      <c r="H6332" s="1">
        <v>44411</v>
      </c>
      <c r="I6332" s="1">
        <v>45140</v>
      </c>
      <c r="J6332" s="966" t="s">
        <v>23612</v>
      </c>
      <c r="K6332" t="s">
        <v>13558</v>
      </c>
      <c r="L6332" t="s">
        <v>13557</v>
      </c>
      <c r="M6332" t="s">
        <v>23612</v>
      </c>
      <c r="N6332" t="s">
        <v>13557</v>
      </c>
    </row>
    <row r="6333" spans="1:14" x14ac:dyDescent="0.25">
      <c r="A6333" s="3">
        <v>6330</v>
      </c>
      <c r="B6333" t="s">
        <v>4049</v>
      </c>
      <c r="C6333" t="s">
        <v>4050</v>
      </c>
      <c r="D6333" t="s">
        <v>3737</v>
      </c>
      <c r="E6333" t="s">
        <v>12</v>
      </c>
      <c r="F6333" t="s">
        <v>4051</v>
      </c>
      <c r="G6333" s="1">
        <v>44377</v>
      </c>
      <c r="H6333" s="1">
        <v>44411</v>
      </c>
      <c r="I6333" s="1">
        <v>45140</v>
      </c>
      <c r="J6333" s="966" t="s">
        <v>23613</v>
      </c>
      <c r="K6333" t="s">
        <v>13561</v>
      </c>
      <c r="L6333" t="s">
        <v>13560</v>
      </c>
      <c r="M6333" t="s">
        <v>23613</v>
      </c>
      <c r="N6333" t="s">
        <v>13560</v>
      </c>
    </row>
    <row r="6334" spans="1:14" x14ac:dyDescent="0.25">
      <c r="A6334" s="3">
        <v>6331</v>
      </c>
      <c r="B6334" t="s">
        <v>4049</v>
      </c>
      <c r="C6334" t="s">
        <v>4050</v>
      </c>
      <c r="D6334" t="s">
        <v>3737</v>
      </c>
      <c r="E6334" t="s">
        <v>12</v>
      </c>
      <c r="F6334" t="s">
        <v>4051</v>
      </c>
      <c r="G6334" s="1">
        <v>44377</v>
      </c>
      <c r="H6334" s="1">
        <v>44411</v>
      </c>
      <c r="I6334" s="1">
        <v>45140</v>
      </c>
      <c r="J6334" s="966" t="s">
        <v>13562</v>
      </c>
      <c r="K6334" t="s">
        <v>13564</v>
      </c>
      <c r="L6334" t="s">
        <v>13563</v>
      </c>
      <c r="M6334" t="s">
        <v>13562</v>
      </c>
      <c r="N6334" t="s">
        <v>13563</v>
      </c>
    </row>
    <row r="6335" spans="1:14" x14ac:dyDescent="0.25">
      <c r="A6335" s="3">
        <v>6332</v>
      </c>
      <c r="B6335" t="s">
        <v>4049</v>
      </c>
      <c r="C6335" t="s">
        <v>4050</v>
      </c>
      <c r="D6335" t="s">
        <v>3737</v>
      </c>
      <c r="E6335" t="s">
        <v>12</v>
      </c>
      <c r="F6335" t="s">
        <v>4051</v>
      </c>
      <c r="G6335" s="1">
        <v>44377</v>
      </c>
      <c r="H6335" s="1">
        <v>44411</v>
      </c>
      <c r="I6335" s="1">
        <v>45140</v>
      </c>
      <c r="J6335" s="966" t="s">
        <v>13565</v>
      </c>
      <c r="K6335" t="s">
        <v>13567</v>
      </c>
      <c r="L6335" t="s">
        <v>13566</v>
      </c>
      <c r="M6335" t="s">
        <v>13565</v>
      </c>
      <c r="N6335" t="s">
        <v>13566</v>
      </c>
    </row>
    <row r="6336" spans="1:14" x14ac:dyDescent="0.25">
      <c r="A6336" s="3">
        <v>6333</v>
      </c>
      <c r="B6336" t="s">
        <v>4049</v>
      </c>
      <c r="C6336" t="s">
        <v>4050</v>
      </c>
      <c r="D6336" t="s">
        <v>3737</v>
      </c>
      <c r="E6336" t="s">
        <v>12</v>
      </c>
      <c r="F6336" t="s">
        <v>4051</v>
      </c>
      <c r="G6336" s="1">
        <v>44377</v>
      </c>
      <c r="H6336" s="1">
        <v>44411</v>
      </c>
      <c r="I6336" s="1">
        <v>45140</v>
      </c>
      <c r="J6336" s="966" t="s">
        <v>23614</v>
      </c>
      <c r="K6336" t="s">
        <v>13570</v>
      </c>
      <c r="L6336" t="s">
        <v>13569</v>
      </c>
      <c r="M6336" t="s">
        <v>23614</v>
      </c>
      <c r="N6336" t="s">
        <v>13569</v>
      </c>
    </row>
    <row r="6337" spans="1:14" x14ac:dyDescent="0.25">
      <c r="A6337" s="3">
        <v>6334</v>
      </c>
      <c r="B6337" t="s">
        <v>4049</v>
      </c>
      <c r="C6337" t="s">
        <v>4050</v>
      </c>
      <c r="D6337" t="s">
        <v>3737</v>
      </c>
      <c r="E6337" t="s">
        <v>12</v>
      </c>
      <c r="F6337" t="s">
        <v>4051</v>
      </c>
      <c r="G6337" s="1">
        <v>44377</v>
      </c>
      <c r="H6337" s="1">
        <v>44411</v>
      </c>
      <c r="I6337" s="1">
        <v>45140</v>
      </c>
      <c r="J6337" s="966" t="s">
        <v>13571</v>
      </c>
      <c r="K6337" t="s">
        <v>13573</v>
      </c>
      <c r="L6337" t="s">
        <v>13572</v>
      </c>
      <c r="M6337" t="s">
        <v>13571</v>
      </c>
      <c r="N6337" t="s">
        <v>13572</v>
      </c>
    </row>
    <row r="6338" spans="1:14" x14ac:dyDescent="0.25">
      <c r="A6338" s="3">
        <v>6335</v>
      </c>
      <c r="B6338" t="s">
        <v>4049</v>
      </c>
      <c r="C6338" t="s">
        <v>4050</v>
      </c>
      <c r="D6338" t="s">
        <v>3737</v>
      </c>
      <c r="E6338" t="s">
        <v>12</v>
      </c>
      <c r="F6338" t="s">
        <v>4051</v>
      </c>
      <c r="G6338" s="1">
        <v>44377</v>
      </c>
      <c r="H6338" s="1">
        <v>44411</v>
      </c>
      <c r="I6338" s="1">
        <v>45140</v>
      </c>
      <c r="J6338" s="966" t="s">
        <v>13574</v>
      </c>
      <c r="K6338" t="s">
        <v>13576</v>
      </c>
      <c r="L6338" t="s">
        <v>13575</v>
      </c>
      <c r="M6338" t="s">
        <v>13574</v>
      </c>
      <c r="N6338" t="s">
        <v>13575</v>
      </c>
    </row>
    <row r="6339" spans="1:14" x14ac:dyDescent="0.25">
      <c r="A6339" s="3">
        <v>6336</v>
      </c>
      <c r="B6339" t="s">
        <v>4049</v>
      </c>
      <c r="C6339" t="s">
        <v>4050</v>
      </c>
      <c r="D6339" t="s">
        <v>3737</v>
      </c>
      <c r="E6339" t="s">
        <v>12</v>
      </c>
      <c r="F6339" t="s">
        <v>4051</v>
      </c>
      <c r="G6339" s="1">
        <v>44377</v>
      </c>
      <c r="H6339" s="1">
        <v>44411</v>
      </c>
      <c r="I6339" s="1">
        <v>45140</v>
      </c>
      <c r="J6339" s="966" t="s">
        <v>23615</v>
      </c>
      <c r="K6339" t="s">
        <v>13579</v>
      </c>
      <c r="L6339" t="s">
        <v>13578</v>
      </c>
      <c r="M6339" t="s">
        <v>23615</v>
      </c>
      <c r="N6339" t="s">
        <v>13578</v>
      </c>
    </row>
    <row r="6340" spans="1:14" x14ac:dyDescent="0.25">
      <c r="A6340" s="3">
        <v>6337</v>
      </c>
      <c r="B6340" t="s">
        <v>4049</v>
      </c>
      <c r="C6340" t="s">
        <v>4050</v>
      </c>
      <c r="D6340" t="s">
        <v>3737</v>
      </c>
      <c r="E6340" t="s">
        <v>12</v>
      </c>
      <c r="F6340" t="s">
        <v>4051</v>
      </c>
      <c r="G6340" s="1">
        <v>44377</v>
      </c>
      <c r="H6340" s="1">
        <v>44411</v>
      </c>
      <c r="I6340" s="1">
        <v>45140</v>
      </c>
      <c r="J6340" s="966" t="s">
        <v>13580</v>
      </c>
      <c r="K6340" t="s">
        <v>13582</v>
      </c>
      <c r="L6340" t="s">
        <v>13581</v>
      </c>
      <c r="M6340" t="s">
        <v>13580</v>
      </c>
      <c r="N6340" t="s">
        <v>13581</v>
      </c>
    </row>
    <row r="6341" spans="1:14" x14ac:dyDescent="0.25">
      <c r="A6341" s="3">
        <v>6338</v>
      </c>
      <c r="B6341" t="s">
        <v>4049</v>
      </c>
      <c r="C6341" t="s">
        <v>4050</v>
      </c>
      <c r="D6341" t="s">
        <v>3737</v>
      </c>
      <c r="E6341" t="s">
        <v>12</v>
      </c>
      <c r="F6341" t="s">
        <v>4051</v>
      </c>
      <c r="G6341" s="1">
        <v>44377</v>
      </c>
      <c r="H6341" s="1">
        <v>44411</v>
      </c>
      <c r="I6341" s="1">
        <v>45140</v>
      </c>
      <c r="J6341" s="966" t="s">
        <v>13583</v>
      </c>
      <c r="K6341" t="s">
        <v>13585</v>
      </c>
      <c r="L6341" t="s">
        <v>13584</v>
      </c>
      <c r="M6341" t="s">
        <v>13583</v>
      </c>
      <c r="N6341" t="s">
        <v>13584</v>
      </c>
    </row>
    <row r="6342" spans="1:14" x14ac:dyDescent="0.25">
      <c r="A6342" s="3">
        <v>6339</v>
      </c>
      <c r="B6342" t="s">
        <v>4049</v>
      </c>
      <c r="C6342" t="s">
        <v>4050</v>
      </c>
      <c r="D6342" t="s">
        <v>3737</v>
      </c>
      <c r="E6342" t="s">
        <v>12</v>
      </c>
      <c r="F6342" t="s">
        <v>4051</v>
      </c>
      <c r="G6342" s="1">
        <v>44377</v>
      </c>
      <c r="H6342" s="1">
        <v>44411</v>
      </c>
      <c r="I6342" s="1">
        <v>45140</v>
      </c>
      <c r="J6342" s="966" t="s">
        <v>13586</v>
      </c>
      <c r="K6342" t="s">
        <v>13588</v>
      </c>
      <c r="L6342" t="s">
        <v>13587</v>
      </c>
      <c r="M6342" t="s">
        <v>13586</v>
      </c>
      <c r="N6342" t="s">
        <v>13587</v>
      </c>
    </row>
    <row r="6343" spans="1:14" x14ac:dyDescent="0.25">
      <c r="A6343" s="3">
        <v>6340</v>
      </c>
      <c r="B6343" t="s">
        <v>4049</v>
      </c>
      <c r="C6343" t="s">
        <v>4050</v>
      </c>
      <c r="D6343" t="s">
        <v>3737</v>
      </c>
      <c r="E6343" t="s">
        <v>12</v>
      </c>
      <c r="F6343" t="s">
        <v>4051</v>
      </c>
      <c r="G6343" s="1">
        <v>44377</v>
      </c>
      <c r="H6343" s="1">
        <v>44411</v>
      </c>
      <c r="I6343" s="1">
        <v>45140</v>
      </c>
      <c r="J6343" s="966" t="s">
        <v>13589</v>
      </c>
      <c r="K6343" t="s">
        <v>13591</v>
      </c>
      <c r="L6343" t="s">
        <v>13590</v>
      </c>
      <c r="M6343" t="s">
        <v>13589</v>
      </c>
      <c r="N6343" t="s">
        <v>13590</v>
      </c>
    </row>
    <row r="6344" spans="1:14" x14ac:dyDescent="0.25">
      <c r="A6344" s="3">
        <v>6341</v>
      </c>
      <c r="B6344" t="s">
        <v>4049</v>
      </c>
      <c r="C6344" t="s">
        <v>4050</v>
      </c>
      <c r="D6344" t="s">
        <v>3737</v>
      </c>
      <c r="E6344" t="s">
        <v>12</v>
      </c>
      <c r="F6344" t="s">
        <v>4051</v>
      </c>
      <c r="G6344" s="1">
        <v>44377</v>
      </c>
      <c r="H6344" s="1">
        <v>44411</v>
      </c>
      <c r="I6344" s="1">
        <v>45140</v>
      </c>
      <c r="J6344" s="966" t="s">
        <v>13592</v>
      </c>
      <c r="K6344" t="s">
        <v>13594</v>
      </c>
      <c r="L6344" t="s">
        <v>13593</v>
      </c>
      <c r="M6344" t="s">
        <v>13592</v>
      </c>
      <c r="N6344" t="s">
        <v>13593</v>
      </c>
    </row>
    <row r="6345" spans="1:14" x14ac:dyDescent="0.25">
      <c r="A6345" s="3">
        <v>6342</v>
      </c>
      <c r="B6345" t="s">
        <v>4049</v>
      </c>
      <c r="C6345" t="s">
        <v>4050</v>
      </c>
      <c r="D6345" t="s">
        <v>3737</v>
      </c>
      <c r="E6345" t="s">
        <v>12</v>
      </c>
      <c r="F6345" t="s">
        <v>4051</v>
      </c>
      <c r="G6345" s="1">
        <v>44377</v>
      </c>
      <c r="H6345" s="1">
        <v>44411</v>
      </c>
      <c r="I6345" s="1">
        <v>45140</v>
      </c>
      <c r="J6345" s="966" t="s">
        <v>13595</v>
      </c>
      <c r="K6345" t="s">
        <v>13597</v>
      </c>
      <c r="L6345" t="s">
        <v>13596</v>
      </c>
      <c r="M6345" t="s">
        <v>13595</v>
      </c>
      <c r="N6345" t="s">
        <v>13596</v>
      </c>
    </row>
    <row r="6346" spans="1:14" x14ac:dyDescent="0.25">
      <c r="A6346" s="3">
        <v>6343</v>
      </c>
      <c r="B6346" t="s">
        <v>4049</v>
      </c>
      <c r="C6346" t="s">
        <v>4050</v>
      </c>
      <c r="D6346" t="s">
        <v>3737</v>
      </c>
      <c r="E6346" t="s">
        <v>12</v>
      </c>
      <c r="F6346" t="s">
        <v>4051</v>
      </c>
      <c r="G6346" s="1">
        <v>44377</v>
      </c>
      <c r="H6346" s="1">
        <v>44411</v>
      </c>
      <c r="I6346" s="1">
        <v>45140</v>
      </c>
      <c r="J6346" s="966" t="s">
        <v>23616</v>
      </c>
      <c r="K6346" t="s">
        <v>13600</v>
      </c>
      <c r="L6346" t="s">
        <v>13599</v>
      </c>
      <c r="M6346" t="s">
        <v>23616</v>
      </c>
      <c r="N6346" t="s">
        <v>13599</v>
      </c>
    </row>
    <row r="6347" spans="1:14" x14ac:dyDescent="0.25">
      <c r="A6347" s="3">
        <v>6344</v>
      </c>
      <c r="B6347" t="s">
        <v>4049</v>
      </c>
      <c r="C6347" t="s">
        <v>4050</v>
      </c>
      <c r="D6347" t="s">
        <v>3737</v>
      </c>
      <c r="E6347" t="s">
        <v>12</v>
      </c>
      <c r="F6347" t="s">
        <v>4051</v>
      </c>
      <c r="G6347" s="1">
        <v>44377</v>
      </c>
      <c r="H6347" s="1">
        <v>44411</v>
      </c>
      <c r="I6347" s="1">
        <v>45140</v>
      </c>
      <c r="J6347" s="966" t="s">
        <v>23617</v>
      </c>
      <c r="K6347" t="s">
        <v>13603</v>
      </c>
      <c r="L6347" t="s">
        <v>13602</v>
      </c>
      <c r="M6347" t="s">
        <v>23617</v>
      </c>
      <c r="N6347" t="s">
        <v>13602</v>
      </c>
    </row>
    <row r="6348" spans="1:14" x14ac:dyDescent="0.25">
      <c r="A6348" s="3">
        <v>6345</v>
      </c>
      <c r="B6348" t="s">
        <v>4049</v>
      </c>
      <c r="C6348" t="s">
        <v>4050</v>
      </c>
      <c r="D6348" t="s">
        <v>3737</v>
      </c>
      <c r="E6348" t="s">
        <v>12</v>
      </c>
      <c r="F6348" t="s">
        <v>4051</v>
      </c>
      <c r="G6348" s="1">
        <v>44377</v>
      </c>
      <c r="H6348" s="1">
        <v>44411</v>
      </c>
      <c r="I6348" s="1">
        <v>45140</v>
      </c>
      <c r="J6348" s="966" t="s">
        <v>23618</v>
      </c>
      <c r="K6348" t="s">
        <v>13606</v>
      </c>
      <c r="L6348" t="s">
        <v>13605</v>
      </c>
      <c r="M6348" t="s">
        <v>23618</v>
      </c>
      <c r="N6348" t="s">
        <v>13605</v>
      </c>
    </row>
    <row r="6349" spans="1:14" x14ac:dyDescent="0.25">
      <c r="A6349" s="3">
        <v>6346</v>
      </c>
      <c r="B6349" t="s">
        <v>4049</v>
      </c>
      <c r="C6349" t="s">
        <v>4050</v>
      </c>
      <c r="D6349" t="s">
        <v>3737</v>
      </c>
      <c r="E6349" t="s">
        <v>12</v>
      </c>
      <c r="F6349" t="s">
        <v>4051</v>
      </c>
      <c r="G6349" s="1">
        <v>44377</v>
      </c>
      <c r="H6349" s="1">
        <v>44411</v>
      </c>
      <c r="I6349" s="1">
        <v>45140</v>
      </c>
      <c r="J6349" s="966" t="s">
        <v>23619</v>
      </c>
      <c r="K6349" t="s">
        <v>13609</v>
      </c>
      <c r="L6349" t="s">
        <v>13608</v>
      </c>
      <c r="M6349" t="s">
        <v>23619</v>
      </c>
      <c r="N6349" t="s">
        <v>13608</v>
      </c>
    </row>
    <row r="6350" spans="1:14" x14ac:dyDescent="0.25">
      <c r="A6350" s="3">
        <v>6347</v>
      </c>
      <c r="B6350" t="s">
        <v>4049</v>
      </c>
      <c r="C6350" t="s">
        <v>4050</v>
      </c>
      <c r="D6350" t="s">
        <v>3737</v>
      </c>
      <c r="E6350" t="s">
        <v>12</v>
      </c>
      <c r="F6350" t="s">
        <v>4051</v>
      </c>
      <c r="G6350" s="1">
        <v>44377</v>
      </c>
      <c r="H6350" s="1">
        <v>44411</v>
      </c>
      <c r="I6350" s="1">
        <v>45140</v>
      </c>
      <c r="J6350" s="966" t="s">
        <v>13610</v>
      </c>
      <c r="K6350" t="s">
        <v>13612</v>
      </c>
      <c r="L6350" t="s">
        <v>13611</v>
      </c>
      <c r="M6350" t="s">
        <v>13610</v>
      </c>
      <c r="N6350" t="s">
        <v>13611</v>
      </c>
    </row>
    <row r="6351" spans="1:14" x14ac:dyDescent="0.25">
      <c r="A6351" s="3">
        <v>6348</v>
      </c>
      <c r="B6351" t="s">
        <v>4187</v>
      </c>
      <c r="C6351" t="s">
        <v>4188</v>
      </c>
      <c r="D6351" t="s">
        <v>4189</v>
      </c>
      <c r="E6351" t="s">
        <v>12</v>
      </c>
      <c r="F6351" t="s">
        <v>4190</v>
      </c>
      <c r="G6351" s="1">
        <v>44398</v>
      </c>
      <c r="H6351" s="1">
        <v>44423</v>
      </c>
      <c r="I6351" s="1">
        <v>44787</v>
      </c>
      <c r="J6351" s="966" t="s">
        <v>12358</v>
      </c>
      <c r="K6351" t="s">
        <v>12360</v>
      </c>
      <c r="L6351" t="s">
        <v>12359</v>
      </c>
      <c r="M6351" t="s">
        <v>12358</v>
      </c>
      <c r="N6351" t="s">
        <v>12359</v>
      </c>
    </row>
    <row r="6352" spans="1:14" x14ac:dyDescent="0.25">
      <c r="A6352" s="3">
        <v>6349</v>
      </c>
      <c r="B6352" t="s">
        <v>4297</v>
      </c>
      <c r="C6352" t="s">
        <v>4298</v>
      </c>
      <c r="D6352" t="s">
        <v>4299</v>
      </c>
      <c r="E6352" t="s">
        <v>12</v>
      </c>
      <c r="F6352" t="s">
        <v>4300</v>
      </c>
      <c r="G6352" s="1">
        <v>44412</v>
      </c>
      <c r="H6352" s="1">
        <v>44413</v>
      </c>
      <c r="I6352" s="1">
        <v>45142</v>
      </c>
      <c r="J6352" s="966" t="s">
        <v>12690</v>
      </c>
      <c r="K6352" t="s">
        <v>12692</v>
      </c>
      <c r="L6352" t="s">
        <v>12691</v>
      </c>
      <c r="M6352" t="s">
        <v>12690</v>
      </c>
      <c r="N6352" t="s">
        <v>12691</v>
      </c>
    </row>
    <row r="6353" spans="1:14" x14ac:dyDescent="0.25">
      <c r="A6353" s="3">
        <v>6350</v>
      </c>
      <c r="B6353" t="s">
        <v>4297</v>
      </c>
      <c r="C6353" t="s">
        <v>4298</v>
      </c>
      <c r="D6353" t="s">
        <v>4299</v>
      </c>
      <c r="E6353" t="s">
        <v>12</v>
      </c>
      <c r="F6353" t="s">
        <v>4300</v>
      </c>
      <c r="G6353" s="1">
        <v>44412</v>
      </c>
      <c r="H6353" s="1">
        <v>44413</v>
      </c>
      <c r="I6353" s="1">
        <v>45142</v>
      </c>
      <c r="J6353" s="966" t="s">
        <v>12690</v>
      </c>
      <c r="K6353" t="s">
        <v>12692</v>
      </c>
      <c r="L6353" t="s">
        <v>12691</v>
      </c>
      <c r="M6353" t="s">
        <v>12690</v>
      </c>
      <c r="N6353" t="s">
        <v>12691</v>
      </c>
    </row>
    <row r="6354" spans="1:14" x14ac:dyDescent="0.25">
      <c r="A6354" s="3">
        <v>6351</v>
      </c>
      <c r="B6354" t="s">
        <v>4212</v>
      </c>
      <c r="C6354" t="s">
        <v>4213</v>
      </c>
      <c r="D6354" t="s">
        <v>3770</v>
      </c>
      <c r="E6354" t="s">
        <v>12</v>
      </c>
      <c r="F6354" t="s">
        <v>4214</v>
      </c>
      <c r="G6354" s="1">
        <v>44403</v>
      </c>
      <c r="H6354" s="1">
        <v>44436</v>
      </c>
      <c r="I6354" s="1">
        <v>45896</v>
      </c>
      <c r="J6354" s="966" t="s">
        <v>8824</v>
      </c>
      <c r="K6354" t="s">
        <v>8826</v>
      </c>
      <c r="L6354" t="s">
        <v>8825</v>
      </c>
      <c r="M6354" t="s">
        <v>8824</v>
      </c>
      <c r="N6354" t="s">
        <v>8825</v>
      </c>
    </row>
    <row r="6355" spans="1:14" x14ac:dyDescent="0.25">
      <c r="A6355" s="3">
        <v>6352</v>
      </c>
      <c r="B6355" t="s">
        <v>4243</v>
      </c>
      <c r="C6355" t="s">
        <v>4244</v>
      </c>
      <c r="D6355" t="s">
        <v>4245</v>
      </c>
      <c r="E6355" t="s">
        <v>12</v>
      </c>
      <c r="F6355" t="s">
        <v>4246</v>
      </c>
      <c r="G6355" s="1">
        <v>44410</v>
      </c>
      <c r="H6355" s="1">
        <v>44436</v>
      </c>
      <c r="I6355" s="1">
        <v>45896</v>
      </c>
      <c r="J6355" s="966" t="s">
        <v>8824</v>
      </c>
      <c r="K6355" t="s">
        <v>8831</v>
      </c>
      <c r="L6355" t="s">
        <v>8830</v>
      </c>
      <c r="M6355" t="s">
        <v>8824</v>
      </c>
      <c r="N6355" t="s">
        <v>8830</v>
      </c>
    </row>
    <row r="6356" spans="1:14" x14ac:dyDescent="0.25">
      <c r="A6356" s="3">
        <v>6353</v>
      </c>
      <c r="B6356" t="s">
        <v>4243</v>
      </c>
      <c r="C6356" t="s">
        <v>4244</v>
      </c>
      <c r="D6356" t="s">
        <v>4245</v>
      </c>
      <c r="E6356" t="s">
        <v>12</v>
      </c>
      <c r="F6356" t="s">
        <v>4246</v>
      </c>
      <c r="G6356" s="1">
        <v>44410</v>
      </c>
      <c r="H6356" s="1">
        <v>44436</v>
      </c>
      <c r="I6356" s="1">
        <v>45896</v>
      </c>
      <c r="J6356" s="966" t="s">
        <v>8832</v>
      </c>
      <c r="K6356" t="s">
        <v>8834</v>
      </c>
      <c r="L6356" t="s">
        <v>8833</v>
      </c>
      <c r="M6356" t="s">
        <v>8832</v>
      </c>
      <c r="N6356" t="s">
        <v>8833</v>
      </c>
    </row>
    <row r="6357" spans="1:14" x14ac:dyDescent="0.25">
      <c r="A6357" s="3">
        <v>6354</v>
      </c>
      <c r="B6357" t="s">
        <v>4265</v>
      </c>
      <c r="C6357" t="s">
        <v>4266</v>
      </c>
      <c r="D6357" t="s">
        <v>4267</v>
      </c>
      <c r="E6357" t="s">
        <v>12</v>
      </c>
      <c r="F6357" t="s">
        <v>4268</v>
      </c>
      <c r="G6357" s="1">
        <v>44410</v>
      </c>
      <c r="H6357" s="1">
        <v>44436</v>
      </c>
      <c r="I6357" s="1">
        <v>45896</v>
      </c>
      <c r="J6357" s="966" t="s">
        <v>8824</v>
      </c>
      <c r="K6357" t="s">
        <v>8837</v>
      </c>
      <c r="L6357" t="s">
        <v>8836</v>
      </c>
      <c r="M6357" t="s">
        <v>8824</v>
      </c>
      <c r="N6357" t="s">
        <v>8836</v>
      </c>
    </row>
    <row r="6358" spans="1:14" x14ac:dyDescent="0.25">
      <c r="A6358" s="3">
        <v>6355</v>
      </c>
      <c r="B6358" t="s">
        <v>4265</v>
      </c>
      <c r="C6358" t="s">
        <v>4266</v>
      </c>
      <c r="D6358" t="s">
        <v>4267</v>
      </c>
      <c r="E6358" t="s">
        <v>12</v>
      </c>
      <c r="F6358" t="s">
        <v>4268</v>
      </c>
      <c r="G6358" s="1">
        <v>44410</v>
      </c>
      <c r="H6358" s="1">
        <v>44436</v>
      </c>
      <c r="I6358" s="1">
        <v>45896</v>
      </c>
      <c r="J6358" s="966" t="s">
        <v>8832</v>
      </c>
      <c r="K6358" t="s">
        <v>8839</v>
      </c>
      <c r="L6358" t="s">
        <v>8838</v>
      </c>
      <c r="M6358" t="s">
        <v>8832</v>
      </c>
      <c r="N6358" t="s">
        <v>8838</v>
      </c>
    </row>
    <row r="6359" spans="1:14" x14ac:dyDescent="0.25">
      <c r="A6359" s="3">
        <v>6356</v>
      </c>
      <c r="B6359" t="s">
        <v>4265</v>
      </c>
      <c r="C6359" t="s">
        <v>4266</v>
      </c>
      <c r="D6359" t="s">
        <v>4267</v>
      </c>
      <c r="E6359" t="s">
        <v>12</v>
      </c>
      <c r="F6359" t="s">
        <v>4268</v>
      </c>
      <c r="G6359" s="1">
        <v>44410</v>
      </c>
      <c r="H6359" s="1">
        <v>44436</v>
      </c>
      <c r="I6359" s="1">
        <v>45896</v>
      </c>
      <c r="J6359" s="966" t="s">
        <v>8840</v>
      </c>
      <c r="K6359" t="s">
        <v>8842</v>
      </c>
      <c r="L6359" t="s">
        <v>8841</v>
      </c>
      <c r="M6359" t="s">
        <v>8840</v>
      </c>
      <c r="N6359" t="s">
        <v>8841</v>
      </c>
    </row>
    <row r="6360" spans="1:14" x14ac:dyDescent="0.25">
      <c r="A6360" s="3">
        <v>6357</v>
      </c>
      <c r="B6360" t="s">
        <v>4235</v>
      </c>
      <c r="C6360" t="s">
        <v>4236</v>
      </c>
      <c r="D6360" t="s">
        <v>4237</v>
      </c>
      <c r="E6360" t="s">
        <v>12</v>
      </c>
      <c r="F6360" t="s">
        <v>4238</v>
      </c>
      <c r="G6360" s="1">
        <v>44405</v>
      </c>
      <c r="H6360" s="1">
        <v>44431</v>
      </c>
      <c r="I6360" s="1">
        <v>45160</v>
      </c>
      <c r="J6360" s="966" t="s">
        <v>12661</v>
      </c>
      <c r="K6360" t="s">
        <v>12663</v>
      </c>
      <c r="L6360" t="s">
        <v>12662</v>
      </c>
      <c r="M6360" t="s">
        <v>12661</v>
      </c>
      <c r="N6360" t="s">
        <v>12662</v>
      </c>
    </row>
    <row r="6361" spans="1:14" x14ac:dyDescent="0.25">
      <c r="A6361" s="3">
        <v>6358</v>
      </c>
      <c r="B6361" t="s">
        <v>4235</v>
      </c>
      <c r="C6361" t="s">
        <v>4236</v>
      </c>
      <c r="D6361" t="s">
        <v>4237</v>
      </c>
      <c r="E6361" t="s">
        <v>12</v>
      </c>
      <c r="F6361" t="s">
        <v>4238</v>
      </c>
      <c r="G6361" s="1">
        <v>44405</v>
      </c>
      <c r="H6361" s="1">
        <v>44431</v>
      </c>
      <c r="I6361" s="1">
        <v>45160</v>
      </c>
      <c r="J6361" s="966" t="s">
        <v>12661</v>
      </c>
      <c r="K6361" t="s">
        <v>12663</v>
      </c>
      <c r="L6361" t="s">
        <v>12662</v>
      </c>
      <c r="M6361" t="s">
        <v>12661</v>
      </c>
      <c r="N6361" t="s">
        <v>12662</v>
      </c>
    </row>
    <row r="6362" spans="1:14" x14ac:dyDescent="0.25">
      <c r="A6362" s="3">
        <v>6359</v>
      </c>
      <c r="B6362" t="s">
        <v>4049</v>
      </c>
      <c r="C6362" t="s">
        <v>4050</v>
      </c>
      <c r="D6362" t="s">
        <v>3737</v>
      </c>
      <c r="E6362" t="s">
        <v>12</v>
      </c>
      <c r="F6362" t="s">
        <v>4256</v>
      </c>
      <c r="G6362" s="1">
        <v>44410</v>
      </c>
      <c r="H6362" s="1">
        <v>44428</v>
      </c>
      <c r="I6362" s="1">
        <v>45157</v>
      </c>
      <c r="J6362" s="966" t="s">
        <v>23620</v>
      </c>
      <c r="K6362" t="s">
        <v>13657</v>
      </c>
      <c r="L6362" t="s">
        <v>13656</v>
      </c>
      <c r="M6362" t="s">
        <v>23620</v>
      </c>
      <c r="N6362" t="s">
        <v>13656</v>
      </c>
    </row>
    <row r="6363" spans="1:14" x14ac:dyDescent="0.25">
      <c r="A6363" s="3">
        <v>6360</v>
      </c>
      <c r="B6363" t="s">
        <v>4049</v>
      </c>
      <c r="C6363" t="s">
        <v>4050</v>
      </c>
      <c r="D6363" t="s">
        <v>3737</v>
      </c>
      <c r="E6363" t="s">
        <v>12</v>
      </c>
      <c r="F6363" t="s">
        <v>4256</v>
      </c>
      <c r="G6363" s="1">
        <v>44410</v>
      </c>
      <c r="H6363" s="1">
        <v>44428</v>
      </c>
      <c r="I6363" s="1">
        <v>45157</v>
      </c>
      <c r="J6363" s="966" t="s">
        <v>13658</v>
      </c>
      <c r="K6363" t="s">
        <v>13660</v>
      </c>
      <c r="L6363" t="s">
        <v>13659</v>
      </c>
      <c r="M6363" t="s">
        <v>13658</v>
      </c>
      <c r="N6363" t="s">
        <v>13659</v>
      </c>
    </row>
    <row r="6364" spans="1:14" x14ac:dyDescent="0.25">
      <c r="A6364" s="3">
        <v>6361</v>
      </c>
      <c r="B6364" t="s">
        <v>4049</v>
      </c>
      <c r="C6364" t="s">
        <v>4050</v>
      </c>
      <c r="D6364" t="s">
        <v>3737</v>
      </c>
      <c r="E6364" t="s">
        <v>12</v>
      </c>
      <c r="F6364" t="s">
        <v>4256</v>
      </c>
      <c r="G6364" s="1">
        <v>44410</v>
      </c>
      <c r="H6364" s="1">
        <v>44428</v>
      </c>
      <c r="I6364" s="1">
        <v>45157</v>
      </c>
      <c r="J6364" s="966" t="s">
        <v>13661</v>
      </c>
      <c r="K6364" t="s">
        <v>13663</v>
      </c>
      <c r="L6364" t="s">
        <v>13662</v>
      </c>
      <c r="M6364" t="s">
        <v>13661</v>
      </c>
      <c r="N6364" t="s">
        <v>13662</v>
      </c>
    </row>
    <row r="6365" spans="1:14" x14ac:dyDescent="0.25">
      <c r="A6365" s="3">
        <v>6362</v>
      </c>
      <c r="B6365" t="s">
        <v>4049</v>
      </c>
      <c r="C6365" t="s">
        <v>4050</v>
      </c>
      <c r="D6365" t="s">
        <v>3737</v>
      </c>
      <c r="E6365" t="s">
        <v>12</v>
      </c>
      <c r="F6365" t="s">
        <v>4256</v>
      </c>
      <c r="G6365" s="1">
        <v>44410</v>
      </c>
      <c r="H6365" s="1">
        <v>44428</v>
      </c>
      <c r="I6365" s="1">
        <v>45157</v>
      </c>
      <c r="J6365" s="966" t="s">
        <v>13664</v>
      </c>
      <c r="K6365" t="s">
        <v>13666</v>
      </c>
      <c r="L6365" t="s">
        <v>13665</v>
      </c>
      <c r="M6365" t="s">
        <v>13664</v>
      </c>
      <c r="N6365" t="s">
        <v>13665</v>
      </c>
    </row>
    <row r="6366" spans="1:14" x14ac:dyDescent="0.25">
      <c r="A6366" s="3">
        <v>6363</v>
      </c>
      <c r="B6366" t="s">
        <v>4049</v>
      </c>
      <c r="C6366" t="s">
        <v>4050</v>
      </c>
      <c r="D6366" t="s">
        <v>3737</v>
      </c>
      <c r="E6366" t="s">
        <v>12</v>
      </c>
      <c r="F6366" t="s">
        <v>4256</v>
      </c>
      <c r="G6366" s="1">
        <v>44410</v>
      </c>
      <c r="H6366" s="1">
        <v>44428</v>
      </c>
      <c r="I6366" s="1">
        <v>45157</v>
      </c>
      <c r="J6366" s="966" t="s">
        <v>13667</v>
      </c>
      <c r="K6366" t="s">
        <v>13669</v>
      </c>
      <c r="L6366" t="s">
        <v>13668</v>
      </c>
      <c r="M6366" t="s">
        <v>13667</v>
      </c>
      <c r="N6366" t="s">
        <v>13668</v>
      </c>
    </row>
    <row r="6367" spans="1:14" x14ac:dyDescent="0.25">
      <c r="A6367" s="3">
        <v>6364</v>
      </c>
      <c r="B6367" t="s">
        <v>4049</v>
      </c>
      <c r="C6367" t="s">
        <v>4050</v>
      </c>
      <c r="D6367" t="s">
        <v>3737</v>
      </c>
      <c r="E6367" t="s">
        <v>12</v>
      </c>
      <c r="F6367" t="s">
        <v>4256</v>
      </c>
      <c r="G6367" s="1">
        <v>44410</v>
      </c>
      <c r="H6367" s="1">
        <v>44428</v>
      </c>
      <c r="I6367" s="1">
        <v>45157</v>
      </c>
      <c r="J6367" s="966" t="s">
        <v>13670</v>
      </c>
      <c r="K6367" t="s">
        <v>13672</v>
      </c>
      <c r="L6367" t="s">
        <v>13671</v>
      </c>
      <c r="M6367" t="s">
        <v>13670</v>
      </c>
      <c r="N6367" t="s">
        <v>13671</v>
      </c>
    </row>
    <row r="6368" spans="1:14" x14ac:dyDescent="0.25">
      <c r="A6368" s="3">
        <v>6365</v>
      </c>
      <c r="B6368" t="s">
        <v>4049</v>
      </c>
      <c r="C6368" t="s">
        <v>4050</v>
      </c>
      <c r="D6368" t="s">
        <v>3737</v>
      </c>
      <c r="E6368" t="s">
        <v>12</v>
      </c>
      <c r="F6368" t="s">
        <v>4256</v>
      </c>
      <c r="G6368" s="1">
        <v>44410</v>
      </c>
      <c r="H6368" s="1">
        <v>44428</v>
      </c>
      <c r="I6368" s="1">
        <v>45157</v>
      </c>
      <c r="J6368" s="966" t="s">
        <v>13673</v>
      </c>
      <c r="K6368" t="s">
        <v>13675</v>
      </c>
      <c r="L6368" t="s">
        <v>13674</v>
      </c>
      <c r="M6368" t="s">
        <v>13673</v>
      </c>
      <c r="N6368" t="s">
        <v>13674</v>
      </c>
    </row>
    <row r="6369" spans="1:14" x14ac:dyDescent="0.25">
      <c r="A6369" s="3">
        <v>6366</v>
      </c>
      <c r="B6369" t="s">
        <v>4049</v>
      </c>
      <c r="C6369" t="s">
        <v>4050</v>
      </c>
      <c r="D6369" t="s">
        <v>3737</v>
      </c>
      <c r="E6369" t="s">
        <v>12</v>
      </c>
      <c r="F6369" t="s">
        <v>4256</v>
      </c>
      <c r="G6369" s="1">
        <v>44410</v>
      </c>
      <c r="H6369" s="1">
        <v>44428</v>
      </c>
      <c r="I6369" s="1">
        <v>45157</v>
      </c>
      <c r="J6369" s="966" t="s">
        <v>13676</v>
      </c>
      <c r="K6369" t="s">
        <v>13678</v>
      </c>
      <c r="L6369" t="s">
        <v>13677</v>
      </c>
      <c r="M6369" t="s">
        <v>13676</v>
      </c>
      <c r="N6369" t="s">
        <v>13677</v>
      </c>
    </row>
    <row r="6370" spans="1:14" x14ac:dyDescent="0.25">
      <c r="A6370" s="3">
        <v>6367</v>
      </c>
      <c r="B6370" t="s">
        <v>4049</v>
      </c>
      <c r="C6370" t="s">
        <v>4050</v>
      </c>
      <c r="D6370" t="s">
        <v>3737</v>
      </c>
      <c r="E6370" t="s">
        <v>12</v>
      </c>
      <c r="F6370" t="s">
        <v>4256</v>
      </c>
      <c r="G6370" s="1">
        <v>44410</v>
      </c>
      <c r="H6370" s="1">
        <v>44428</v>
      </c>
      <c r="I6370" s="1">
        <v>45157</v>
      </c>
      <c r="J6370" s="966" t="s">
        <v>13679</v>
      </c>
      <c r="K6370" t="s">
        <v>13681</v>
      </c>
      <c r="L6370" t="s">
        <v>13680</v>
      </c>
      <c r="M6370" t="s">
        <v>13679</v>
      </c>
      <c r="N6370" t="s">
        <v>13680</v>
      </c>
    </row>
    <row r="6371" spans="1:14" x14ac:dyDescent="0.25">
      <c r="A6371" s="3">
        <v>6368</v>
      </c>
      <c r="B6371" t="s">
        <v>4049</v>
      </c>
      <c r="C6371" t="s">
        <v>4050</v>
      </c>
      <c r="D6371" t="s">
        <v>3737</v>
      </c>
      <c r="E6371" t="s">
        <v>12</v>
      </c>
      <c r="F6371" t="s">
        <v>4256</v>
      </c>
      <c r="G6371" s="1">
        <v>44410</v>
      </c>
      <c r="H6371" s="1">
        <v>44428</v>
      </c>
      <c r="I6371" s="1">
        <v>45157</v>
      </c>
      <c r="J6371" s="966" t="s">
        <v>13682</v>
      </c>
      <c r="K6371" t="s">
        <v>13684</v>
      </c>
      <c r="L6371" t="s">
        <v>13683</v>
      </c>
      <c r="M6371" t="s">
        <v>13682</v>
      </c>
      <c r="N6371" t="s">
        <v>13683</v>
      </c>
    </row>
    <row r="6372" spans="1:14" x14ac:dyDescent="0.25">
      <c r="A6372" s="3">
        <v>6369</v>
      </c>
      <c r="B6372" t="s">
        <v>4049</v>
      </c>
      <c r="C6372" t="s">
        <v>4050</v>
      </c>
      <c r="D6372" t="s">
        <v>3737</v>
      </c>
      <c r="E6372" t="s">
        <v>12</v>
      </c>
      <c r="F6372" t="s">
        <v>4255</v>
      </c>
      <c r="G6372" s="1">
        <v>44410</v>
      </c>
      <c r="H6372" s="1">
        <v>44425</v>
      </c>
      <c r="I6372" s="1">
        <v>45154</v>
      </c>
      <c r="J6372" s="966" t="s">
        <v>13613</v>
      </c>
      <c r="K6372" t="s">
        <v>13615</v>
      </c>
      <c r="L6372" t="s">
        <v>13614</v>
      </c>
      <c r="M6372" t="s">
        <v>13613</v>
      </c>
      <c r="N6372" t="s">
        <v>13614</v>
      </c>
    </row>
    <row r="6373" spans="1:14" x14ac:dyDescent="0.25">
      <c r="A6373" s="3">
        <v>6370</v>
      </c>
      <c r="B6373" t="s">
        <v>4049</v>
      </c>
      <c r="C6373" t="s">
        <v>4050</v>
      </c>
      <c r="D6373" t="s">
        <v>3737</v>
      </c>
      <c r="E6373" t="s">
        <v>12</v>
      </c>
      <c r="F6373" t="s">
        <v>4255</v>
      </c>
      <c r="G6373" s="1">
        <v>44410</v>
      </c>
      <c r="H6373" s="1">
        <v>44425</v>
      </c>
      <c r="I6373" s="1">
        <v>45154</v>
      </c>
      <c r="J6373" s="966" t="s">
        <v>13616</v>
      </c>
      <c r="K6373" t="s">
        <v>13618</v>
      </c>
      <c r="L6373" t="s">
        <v>13617</v>
      </c>
      <c r="M6373" t="s">
        <v>13616</v>
      </c>
      <c r="N6373" t="s">
        <v>13617</v>
      </c>
    </row>
    <row r="6374" spans="1:14" x14ac:dyDescent="0.25">
      <c r="A6374" s="3">
        <v>6371</v>
      </c>
      <c r="B6374" t="s">
        <v>4049</v>
      </c>
      <c r="C6374" t="s">
        <v>4050</v>
      </c>
      <c r="D6374" t="s">
        <v>3737</v>
      </c>
      <c r="E6374" t="s">
        <v>12</v>
      </c>
      <c r="F6374" t="s">
        <v>4255</v>
      </c>
      <c r="G6374" s="1">
        <v>44410</v>
      </c>
      <c r="H6374" s="1">
        <v>44425</v>
      </c>
      <c r="I6374" s="1">
        <v>45154</v>
      </c>
      <c r="J6374" s="966" t="s">
        <v>13619</v>
      </c>
      <c r="K6374" t="s">
        <v>13621</v>
      </c>
      <c r="L6374" t="s">
        <v>13620</v>
      </c>
      <c r="M6374" t="s">
        <v>13619</v>
      </c>
      <c r="N6374" t="s">
        <v>13620</v>
      </c>
    </row>
    <row r="6375" spans="1:14" x14ac:dyDescent="0.25">
      <c r="A6375" s="3">
        <v>6372</v>
      </c>
      <c r="B6375" t="s">
        <v>4049</v>
      </c>
      <c r="C6375" t="s">
        <v>4050</v>
      </c>
      <c r="D6375" t="s">
        <v>3737</v>
      </c>
      <c r="E6375" t="s">
        <v>12</v>
      </c>
      <c r="F6375" t="s">
        <v>4255</v>
      </c>
      <c r="G6375" s="1">
        <v>44410</v>
      </c>
      <c r="H6375" s="1">
        <v>44425</v>
      </c>
      <c r="I6375" s="1">
        <v>45154</v>
      </c>
      <c r="J6375" s="966" t="s">
        <v>13622</v>
      </c>
      <c r="K6375" t="s">
        <v>13624</v>
      </c>
      <c r="L6375" t="s">
        <v>13623</v>
      </c>
      <c r="M6375" t="s">
        <v>13622</v>
      </c>
      <c r="N6375" t="s">
        <v>13623</v>
      </c>
    </row>
    <row r="6376" spans="1:14" x14ac:dyDescent="0.25">
      <c r="A6376" s="3">
        <v>6373</v>
      </c>
      <c r="B6376" t="s">
        <v>4049</v>
      </c>
      <c r="C6376" t="s">
        <v>4050</v>
      </c>
      <c r="D6376" t="s">
        <v>3737</v>
      </c>
      <c r="E6376" t="s">
        <v>12</v>
      </c>
      <c r="F6376" t="s">
        <v>4255</v>
      </c>
      <c r="G6376" s="1">
        <v>44410</v>
      </c>
      <c r="H6376" s="1">
        <v>44425</v>
      </c>
      <c r="I6376" s="1">
        <v>45154</v>
      </c>
      <c r="J6376" s="966" t="s">
        <v>13625</v>
      </c>
      <c r="K6376" t="s">
        <v>13627</v>
      </c>
      <c r="L6376" t="s">
        <v>13626</v>
      </c>
      <c r="M6376" t="s">
        <v>13625</v>
      </c>
      <c r="N6376" t="s">
        <v>13626</v>
      </c>
    </row>
    <row r="6377" spans="1:14" x14ac:dyDescent="0.25">
      <c r="A6377" s="3">
        <v>6374</v>
      </c>
      <c r="B6377" t="s">
        <v>4049</v>
      </c>
      <c r="C6377" t="s">
        <v>4050</v>
      </c>
      <c r="D6377" t="s">
        <v>3737</v>
      </c>
      <c r="E6377" t="s">
        <v>12</v>
      </c>
      <c r="F6377" t="s">
        <v>4255</v>
      </c>
      <c r="G6377" s="1">
        <v>44410</v>
      </c>
      <c r="H6377" s="1">
        <v>44425</v>
      </c>
      <c r="I6377" s="1">
        <v>45154</v>
      </c>
      <c r="J6377" s="966" t="s">
        <v>13628</v>
      </c>
      <c r="K6377" t="s">
        <v>13630</v>
      </c>
      <c r="L6377" t="s">
        <v>13629</v>
      </c>
      <c r="M6377" t="s">
        <v>13628</v>
      </c>
      <c r="N6377" t="s">
        <v>13629</v>
      </c>
    </row>
    <row r="6378" spans="1:14" x14ac:dyDescent="0.25">
      <c r="A6378" s="3">
        <v>6375</v>
      </c>
      <c r="B6378" t="s">
        <v>4049</v>
      </c>
      <c r="C6378" t="s">
        <v>4050</v>
      </c>
      <c r="D6378" t="s">
        <v>3737</v>
      </c>
      <c r="E6378" t="s">
        <v>12</v>
      </c>
      <c r="F6378" t="s">
        <v>4255</v>
      </c>
      <c r="G6378" s="1">
        <v>44410</v>
      </c>
      <c r="H6378" s="1">
        <v>44425</v>
      </c>
      <c r="I6378" s="1">
        <v>45154</v>
      </c>
      <c r="J6378" s="966" t="s">
        <v>13631</v>
      </c>
      <c r="K6378" t="s">
        <v>13633</v>
      </c>
      <c r="L6378" t="s">
        <v>13632</v>
      </c>
      <c r="M6378" t="s">
        <v>13631</v>
      </c>
      <c r="N6378" t="s">
        <v>13632</v>
      </c>
    </row>
    <row r="6379" spans="1:14" x14ac:dyDescent="0.25">
      <c r="A6379" s="3">
        <v>6376</v>
      </c>
      <c r="B6379" t="s">
        <v>4049</v>
      </c>
      <c r="C6379" t="s">
        <v>4050</v>
      </c>
      <c r="D6379" t="s">
        <v>3737</v>
      </c>
      <c r="E6379" t="s">
        <v>12</v>
      </c>
      <c r="F6379" t="s">
        <v>4255</v>
      </c>
      <c r="G6379" s="1">
        <v>44410</v>
      </c>
      <c r="H6379" s="1">
        <v>44425</v>
      </c>
      <c r="I6379" s="1">
        <v>45154</v>
      </c>
      <c r="J6379" s="966" t="s">
        <v>13634</v>
      </c>
      <c r="K6379" t="s">
        <v>13636</v>
      </c>
      <c r="L6379" t="s">
        <v>13635</v>
      </c>
      <c r="M6379" t="s">
        <v>13634</v>
      </c>
      <c r="N6379" t="s">
        <v>13635</v>
      </c>
    </row>
    <row r="6380" spans="1:14" x14ac:dyDescent="0.25">
      <c r="A6380" s="3">
        <v>6377</v>
      </c>
      <c r="B6380" t="s">
        <v>4049</v>
      </c>
      <c r="C6380" t="s">
        <v>4050</v>
      </c>
      <c r="D6380" t="s">
        <v>3737</v>
      </c>
      <c r="E6380" t="s">
        <v>12</v>
      </c>
      <c r="F6380" t="s">
        <v>4255</v>
      </c>
      <c r="G6380" s="1">
        <v>44410</v>
      </c>
      <c r="H6380" s="1">
        <v>44425</v>
      </c>
      <c r="I6380" s="1">
        <v>45154</v>
      </c>
      <c r="J6380" s="966" t="s">
        <v>13637</v>
      </c>
      <c r="K6380" t="s">
        <v>13639</v>
      </c>
      <c r="L6380" t="s">
        <v>13638</v>
      </c>
      <c r="M6380" t="s">
        <v>13637</v>
      </c>
      <c r="N6380" t="s">
        <v>13638</v>
      </c>
    </row>
    <row r="6381" spans="1:14" x14ac:dyDescent="0.25">
      <c r="A6381" s="3">
        <v>6378</v>
      </c>
      <c r="B6381" t="s">
        <v>4049</v>
      </c>
      <c r="C6381" t="s">
        <v>4050</v>
      </c>
      <c r="D6381" t="s">
        <v>3737</v>
      </c>
      <c r="E6381" t="s">
        <v>12</v>
      </c>
      <c r="F6381" t="s">
        <v>4255</v>
      </c>
      <c r="G6381" s="1">
        <v>44410</v>
      </c>
      <c r="H6381" s="1">
        <v>44425</v>
      </c>
      <c r="I6381" s="1">
        <v>45154</v>
      </c>
      <c r="J6381" s="966" t="s">
        <v>13640</v>
      </c>
      <c r="K6381" t="s">
        <v>13642</v>
      </c>
      <c r="L6381" t="s">
        <v>13641</v>
      </c>
      <c r="M6381" t="s">
        <v>13640</v>
      </c>
      <c r="N6381" t="s">
        <v>13641</v>
      </c>
    </row>
    <row r="6382" spans="1:14" x14ac:dyDescent="0.25">
      <c r="A6382" s="3">
        <v>6379</v>
      </c>
      <c r="B6382" t="s">
        <v>4049</v>
      </c>
      <c r="C6382" t="s">
        <v>4050</v>
      </c>
      <c r="D6382" t="s">
        <v>3737</v>
      </c>
      <c r="E6382" t="s">
        <v>12</v>
      </c>
      <c r="F6382" t="s">
        <v>4255</v>
      </c>
      <c r="G6382" s="1">
        <v>44410</v>
      </c>
      <c r="H6382" s="1">
        <v>44425</v>
      </c>
      <c r="I6382" s="1">
        <v>45154</v>
      </c>
      <c r="J6382" s="966" t="s">
        <v>13643</v>
      </c>
      <c r="K6382" t="s">
        <v>13645</v>
      </c>
      <c r="L6382" t="s">
        <v>13644</v>
      </c>
      <c r="M6382" t="s">
        <v>13643</v>
      </c>
      <c r="N6382" t="s">
        <v>13644</v>
      </c>
    </row>
    <row r="6383" spans="1:14" x14ac:dyDescent="0.25">
      <c r="A6383" s="3">
        <v>6380</v>
      </c>
      <c r="B6383" t="s">
        <v>4049</v>
      </c>
      <c r="C6383" t="s">
        <v>4050</v>
      </c>
      <c r="D6383" t="s">
        <v>3737</v>
      </c>
      <c r="E6383" t="s">
        <v>12</v>
      </c>
      <c r="F6383" t="s">
        <v>4255</v>
      </c>
      <c r="G6383" s="1">
        <v>44410</v>
      </c>
      <c r="H6383" s="1">
        <v>44425</v>
      </c>
      <c r="I6383" s="1">
        <v>45154</v>
      </c>
      <c r="J6383" s="966" t="s">
        <v>13646</v>
      </c>
      <c r="K6383" t="s">
        <v>13648</v>
      </c>
      <c r="L6383" t="s">
        <v>13647</v>
      </c>
      <c r="M6383" t="s">
        <v>13646</v>
      </c>
      <c r="N6383" t="s">
        <v>13647</v>
      </c>
    </row>
    <row r="6384" spans="1:14" x14ac:dyDescent="0.25">
      <c r="A6384" s="3">
        <v>6381</v>
      </c>
      <c r="B6384" t="s">
        <v>4049</v>
      </c>
      <c r="C6384" t="s">
        <v>4050</v>
      </c>
      <c r="D6384" t="s">
        <v>3737</v>
      </c>
      <c r="E6384" t="s">
        <v>12</v>
      </c>
      <c r="F6384" t="s">
        <v>4255</v>
      </c>
      <c r="G6384" s="1">
        <v>44410</v>
      </c>
      <c r="H6384" s="1">
        <v>44425</v>
      </c>
      <c r="I6384" s="1">
        <v>45154</v>
      </c>
      <c r="J6384" s="966" t="s">
        <v>13649</v>
      </c>
      <c r="K6384" t="s">
        <v>13651</v>
      </c>
      <c r="L6384" t="s">
        <v>13650</v>
      </c>
      <c r="M6384" t="s">
        <v>13649</v>
      </c>
      <c r="N6384" t="s">
        <v>13650</v>
      </c>
    </row>
    <row r="6385" spans="1:14" x14ac:dyDescent="0.25">
      <c r="A6385" s="3">
        <v>6382</v>
      </c>
      <c r="B6385" t="s">
        <v>4049</v>
      </c>
      <c r="C6385" t="s">
        <v>4050</v>
      </c>
      <c r="D6385" t="s">
        <v>3737</v>
      </c>
      <c r="E6385" t="s">
        <v>12</v>
      </c>
      <c r="F6385" t="s">
        <v>4255</v>
      </c>
      <c r="G6385" s="1">
        <v>44410</v>
      </c>
      <c r="H6385" s="1">
        <v>44425</v>
      </c>
      <c r="I6385" s="1">
        <v>45154</v>
      </c>
      <c r="J6385" s="966" t="s">
        <v>13652</v>
      </c>
      <c r="K6385" t="s">
        <v>13654</v>
      </c>
      <c r="L6385" t="s">
        <v>13653</v>
      </c>
      <c r="M6385" t="s">
        <v>13652</v>
      </c>
      <c r="N6385" t="s">
        <v>13653</v>
      </c>
    </row>
    <row r="6386" spans="1:14" x14ac:dyDescent="0.25">
      <c r="A6386" s="3">
        <v>6383</v>
      </c>
      <c r="B6386" t="s">
        <v>4009</v>
      </c>
      <c r="C6386" t="s">
        <v>4010</v>
      </c>
      <c r="D6386" t="s">
        <v>4011</v>
      </c>
      <c r="E6386" t="s">
        <v>12</v>
      </c>
      <c r="F6386" t="s">
        <v>4017</v>
      </c>
      <c r="G6386" s="1">
        <v>44365</v>
      </c>
      <c r="H6386" s="1">
        <v>44436</v>
      </c>
      <c r="I6386" s="1">
        <v>45531</v>
      </c>
      <c r="J6386" s="966" t="s">
        <v>12898</v>
      </c>
      <c r="K6386" t="s">
        <v>12900</v>
      </c>
      <c r="L6386" t="s">
        <v>12899</v>
      </c>
      <c r="M6386" t="s">
        <v>12898</v>
      </c>
      <c r="N6386" t="s">
        <v>12899</v>
      </c>
    </row>
    <row r="6387" spans="1:14" x14ac:dyDescent="0.25">
      <c r="A6387" s="3">
        <v>6384</v>
      </c>
      <c r="B6387" t="s">
        <v>4369</v>
      </c>
      <c r="C6387" t="s">
        <v>4370</v>
      </c>
      <c r="D6387" t="s">
        <v>4371</v>
      </c>
      <c r="E6387" t="s">
        <v>12</v>
      </c>
      <c r="F6387" t="s">
        <v>4372</v>
      </c>
      <c r="G6387" s="1">
        <v>44434</v>
      </c>
      <c r="H6387" s="1">
        <v>44436</v>
      </c>
      <c r="I6387" s="1">
        <v>45531</v>
      </c>
      <c r="J6387" s="966" t="s">
        <v>13395</v>
      </c>
      <c r="K6387" t="s">
        <v>13397</v>
      </c>
      <c r="L6387" t="s">
        <v>13396</v>
      </c>
      <c r="M6387" t="s">
        <v>13395</v>
      </c>
      <c r="N6387" t="s">
        <v>13396</v>
      </c>
    </row>
    <row r="6388" spans="1:14" x14ac:dyDescent="0.25">
      <c r="A6388" s="3">
        <v>6385</v>
      </c>
      <c r="B6388" t="s">
        <v>4281</v>
      </c>
      <c r="C6388" t="s">
        <v>4282</v>
      </c>
      <c r="D6388" t="s">
        <v>4283</v>
      </c>
      <c r="E6388" t="s">
        <v>12</v>
      </c>
      <c r="F6388" t="s">
        <v>4284</v>
      </c>
      <c r="G6388" s="1">
        <v>44412</v>
      </c>
      <c r="H6388" s="1">
        <v>44440</v>
      </c>
      <c r="I6388" s="1">
        <v>45900</v>
      </c>
      <c r="J6388" s="966" t="s">
        <v>23621</v>
      </c>
      <c r="K6388" t="s">
        <v>23622</v>
      </c>
      <c r="L6388" t="s">
        <v>23623</v>
      </c>
      <c r="M6388" t="s">
        <v>23621</v>
      </c>
      <c r="N6388" t="s">
        <v>23623</v>
      </c>
    </row>
    <row r="6389" spans="1:14" x14ac:dyDescent="0.25">
      <c r="A6389" s="3">
        <v>6386</v>
      </c>
      <c r="B6389" t="s">
        <v>4281</v>
      </c>
      <c r="C6389" t="s">
        <v>4282</v>
      </c>
      <c r="D6389" t="s">
        <v>4283</v>
      </c>
      <c r="E6389" t="s">
        <v>12</v>
      </c>
      <c r="F6389" t="s">
        <v>4284</v>
      </c>
      <c r="G6389" s="1">
        <v>44412</v>
      </c>
      <c r="H6389" s="1">
        <v>44440</v>
      </c>
      <c r="I6389" s="1">
        <v>45900</v>
      </c>
      <c r="J6389" s="966" t="s">
        <v>23624</v>
      </c>
      <c r="K6389" t="s">
        <v>23625</v>
      </c>
      <c r="L6389" t="s">
        <v>23626</v>
      </c>
      <c r="M6389" t="s">
        <v>23624</v>
      </c>
      <c r="N6389" t="s">
        <v>23626</v>
      </c>
    </row>
    <row r="6390" spans="1:14" x14ac:dyDescent="0.25">
      <c r="A6390" s="3">
        <v>6387</v>
      </c>
      <c r="B6390" t="s">
        <v>4281</v>
      </c>
      <c r="C6390" t="s">
        <v>4282</v>
      </c>
      <c r="D6390" t="s">
        <v>4283</v>
      </c>
      <c r="E6390" t="s">
        <v>12</v>
      </c>
      <c r="F6390" t="s">
        <v>4284</v>
      </c>
      <c r="G6390" s="1">
        <v>44412</v>
      </c>
      <c r="H6390" s="1">
        <v>44440</v>
      </c>
      <c r="I6390" s="1">
        <v>45900</v>
      </c>
      <c r="J6390" s="966" t="s">
        <v>23627</v>
      </c>
      <c r="K6390" t="s">
        <v>23628</v>
      </c>
      <c r="L6390" t="s">
        <v>23629</v>
      </c>
      <c r="M6390" t="s">
        <v>23627</v>
      </c>
      <c r="N6390" t="s">
        <v>23629</v>
      </c>
    </row>
    <row r="6391" spans="1:14" x14ac:dyDescent="0.25">
      <c r="A6391" s="3">
        <v>6388</v>
      </c>
      <c r="B6391" t="s">
        <v>4289</v>
      </c>
      <c r="C6391" t="s">
        <v>4290</v>
      </c>
      <c r="D6391" t="s">
        <v>4291</v>
      </c>
      <c r="E6391" t="s">
        <v>12</v>
      </c>
      <c r="F6391" t="s">
        <v>4292</v>
      </c>
      <c r="G6391" s="1">
        <v>44410</v>
      </c>
      <c r="H6391" s="1">
        <v>44420</v>
      </c>
      <c r="I6391" s="1">
        <v>45515</v>
      </c>
      <c r="J6391" s="966" t="s">
        <v>12911</v>
      </c>
      <c r="K6391" t="s">
        <v>23630</v>
      </c>
      <c r="L6391" t="s">
        <v>23631</v>
      </c>
      <c r="M6391" t="s">
        <v>23632</v>
      </c>
      <c r="N6391" t="s">
        <v>23633</v>
      </c>
    </row>
    <row r="6392" spans="1:14" x14ac:dyDescent="0.25">
      <c r="A6392" s="3">
        <v>6389</v>
      </c>
      <c r="B6392" t="s">
        <v>4289</v>
      </c>
      <c r="C6392" t="s">
        <v>4290</v>
      </c>
      <c r="D6392" t="s">
        <v>4291</v>
      </c>
      <c r="E6392" t="s">
        <v>12</v>
      </c>
      <c r="F6392" t="s">
        <v>4292</v>
      </c>
      <c r="G6392" s="1">
        <v>44410</v>
      </c>
      <c r="H6392" s="1">
        <v>44420</v>
      </c>
      <c r="I6392" s="1">
        <v>45515</v>
      </c>
      <c r="J6392" s="966" t="s">
        <v>12911</v>
      </c>
      <c r="K6392" t="s">
        <v>23630</v>
      </c>
      <c r="L6392" t="s">
        <v>23631</v>
      </c>
      <c r="M6392" t="s">
        <v>12911</v>
      </c>
      <c r="N6392" t="s">
        <v>23631</v>
      </c>
    </row>
    <row r="6393" spans="1:14" x14ac:dyDescent="0.25">
      <c r="A6393" s="3">
        <v>6390</v>
      </c>
      <c r="B6393" t="s">
        <v>4353</v>
      </c>
      <c r="C6393" t="s">
        <v>4354</v>
      </c>
      <c r="D6393" t="s">
        <v>4355</v>
      </c>
      <c r="E6393" t="s">
        <v>12</v>
      </c>
      <c r="F6393" t="s">
        <v>4356</v>
      </c>
      <c r="G6393" s="1">
        <v>44427</v>
      </c>
      <c r="H6393" s="1">
        <v>44436</v>
      </c>
      <c r="I6393" s="1">
        <v>45896</v>
      </c>
      <c r="J6393" s="966" t="s">
        <v>8843</v>
      </c>
      <c r="K6393" t="s">
        <v>8845</v>
      </c>
      <c r="L6393" t="s">
        <v>8844</v>
      </c>
      <c r="M6393" t="s">
        <v>8843</v>
      </c>
      <c r="N6393" t="s">
        <v>8844</v>
      </c>
    </row>
    <row r="6394" spans="1:14" x14ac:dyDescent="0.25">
      <c r="A6394" s="3">
        <v>6391</v>
      </c>
      <c r="B6394" t="s">
        <v>4285</v>
      </c>
      <c r="C6394" t="s">
        <v>4286</v>
      </c>
      <c r="D6394" t="s">
        <v>4287</v>
      </c>
      <c r="E6394" t="s">
        <v>12</v>
      </c>
      <c r="F6394" t="s">
        <v>4288</v>
      </c>
      <c r="G6394" s="1">
        <v>44412</v>
      </c>
      <c r="H6394" s="1">
        <v>44416</v>
      </c>
      <c r="I6394" s="1">
        <v>45145</v>
      </c>
      <c r="J6394" s="966" t="s">
        <v>18564</v>
      </c>
      <c r="K6394" t="s">
        <v>18565</v>
      </c>
      <c r="L6394" t="s">
        <v>18566</v>
      </c>
      <c r="M6394" t="s">
        <v>18564</v>
      </c>
      <c r="N6394" t="s">
        <v>18566</v>
      </c>
    </row>
    <row r="6395" spans="1:14" x14ac:dyDescent="0.25">
      <c r="A6395" s="3">
        <v>6392</v>
      </c>
      <c r="B6395" t="s">
        <v>4285</v>
      </c>
      <c r="C6395" t="s">
        <v>4286</v>
      </c>
      <c r="D6395" t="s">
        <v>4287</v>
      </c>
      <c r="E6395" t="s">
        <v>12</v>
      </c>
      <c r="F6395" t="s">
        <v>4288</v>
      </c>
      <c r="G6395" s="1">
        <v>44412</v>
      </c>
      <c r="H6395" s="1">
        <v>44416</v>
      </c>
      <c r="I6395" s="1">
        <v>45145</v>
      </c>
      <c r="J6395" s="966" t="s">
        <v>18564</v>
      </c>
      <c r="K6395" t="s">
        <v>18565</v>
      </c>
      <c r="L6395" t="s">
        <v>18566</v>
      </c>
      <c r="M6395" t="s">
        <v>18564</v>
      </c>
      <c r="N6395" t="s">
        <v>18566</v>
      </c>
    </row>
    <row r="6396" spans="1:14" x14ac:dyDescent="0.25">
      <c r="A6396" s="3">
        <v>6393</v>
      </c>
      <c r="B6396" t="s">
        <v>4273</v>
      </c>
      <c r="C6396" t="s">
        <v>4274</v>
      </c>
      <c r="D6396" t="s">
        <v>4275</v>
      </c>
      <c r="E6396" t="s">
        <v>12</v>
      </c>
      <c r="F6396" t="s">
        <v>4276</v>
      </c>
      <c r="G6396" s="1">
        <v>44411</v>
      </c>
      <c r="H6396" s="1">
        <v>44440</v>
      </c>
      <c r="I6396" s="1">
        <v>44804</v>
      </c>
      <c r="J6396" s="966" t="s">
        <v>12374</v>
      </c>
      <c r="K6396" t="s">
        <v>12376</v>
      </c>
      <c r="L6396" t="s">
        <v>12375</v>
      </c>
      <c r="M6396" t="s">
        <v>12374</v>
      </c>
      <c r="N6396" t="s">
        <v>12375</v>
      </c>
    </row>
    <row r="6397" spans="1:14" x14ac:dyDescent="0.25">
      <c r="A6397" s="3">
        <v>6394</v>
      </c>
      <c r="B6397" t="s">
        <v>4199</v>
      </c>
      <c r="C6397" t="s">
        <v>4200</v>
      </c>
      <c r="D6397" t="s">
        <v>4201</v>
      </c>
      <c r="E6397" t="s">
        <v>12</v>
      </c>
      <c r="F6397" t="s">
        <v>4202</v>
      </c>
      <c r="G6397" s="1">
        <v>44396</v>
      </c>
      <c r="H6397" s="1">
        <v>44439</v>
      </c>
      <c r="I6397" s="1">
        <v>45899</v>
      </c>
      <c r="J6397" s="966" t="s">
        <v>12574</v>
      </c>
      <c r="K6397" t="s">
        <v>12576</v>
      </c>
      <c r="L6397" t="s">
        <v>23634</v>
      </c>
      <c r="M6397" t="s">
        <v>12574</v>
      </c>
      <c r="N6397" t="s">
        <v>23634</v>
      </c>
    </row>
    <row r="6398" spans="1:14" x14ac:dyDescent="0.25">
      <c r="A6398" s="3">
        <v>6395</v>
      </c>
      <c r="B6398" t="s">
        <v>4247</v>
      </c>
      <c r="C6398" t="s">
        <v>4248</v>
      </c>
      <c r="D6398" t="s">
        <v>4249</v>
      </c>
      <c r="E6398" t="s">
        <v>12</v>
      </c>
      <c r="F6398" t="s">
        <v>4250</v>
      </c>
      <c r="G6398" s="1">
        <v>44453</v>
      </c>
      <c r="H6398" s="1">
        <v>44423</v>
      </c>
      <c r="I6398" s="1">
        <v>45152</v>
      </c>
      <c r="J6398" s="966" t="s">
        <v>18727</v>
      </c>
      <c r="K6398" t="s">
        <v>12137</v>
      </c>
      <c r="L6398" t="s">
        <v>12136</v>
      </c>
      <c r="M6398" t="s">
        <v>18727</v>
      </c>
      <c r="N6398" t="s">
        <v>12136</v>
      </c>
    </row>
    <row r="6399" spans="1:14" x14ac:dyDescent="0.25">
      <c r="A6399" s="3">
        <v>6396</v>
      </c>
      <c r="B6399" t="s">
        <v>4247</v>
      </c>
      <c r="C6399" t="s">
        <v>4248</v>
      </c>
      <c r="D6399" t="s">
        <v>4249</v>
      </c>
      <c r="E6399" t="s">
        <v>12</v>
      </c>
      <c r="F6399" t="s">
        <v>4250</v>
      </c>
      <c r="G6399" s="1">
        <v>44453</v>
      </c>
      <c r="H6399" s="1">
        <v>44423</v>
      </c>
      <c r="I6399" s="1">
        <v>45152</v>
      </c>
      <c r="J6399" s="966" t="s">
        <v>18727</v>
      </c>
      <c r="K6399" t="s">
        <v>12137</v>
      </c>
      <c r="L6399" t="s">
        <v>12136</v>
      </c>
      <c r="M6399" t="s">
        <v>12137</v>
      </c>
      <c r="N6399" t="s">
        <v>12136</v>
      </c>
    </row>
    <row r="6400" spans="1:14" x14ac:dyDescent="0.25">
      <c r="A6400" s="3">
        <v>6397</v>
      </c>
      <c r="B6400" t="s">
        <v>4247</v>
      </c>
      <c r="C6400" t="s">
        <v>4248</v>
      </c>
      <c r="D6400" t="s">
        <v>4249</v>
      </c>
      <c r="E6400" t="s">
        <v>12</v>
      </c>
      <c r="F6400" t="s">
        <v>4250</v>
      </c>
      <c r="G6400" s="1">
        <v>44453</v>
      </c>
      <c r="H6400" s="1">
        <v>44423</v>
      </c>
      <c r="I6400" s="1">
        <v>45152</v>
      </c>
      <c r="J6400" s="966" t="s">
        <v>18727</v>
      </c>
      <c r="K6400" t="s">
        <v>12137</v>
      </c>
      <c r="L6400" t="s">
        <v>12136</v>
      </c>
      <c r="M6400" t="s">
        <v>18727</v>
      </c>
      <c r="N6400" t="s">
        <v>12136</v>
      </c>
    </row>
    <row r="6401" spans="1:14" x14ac:dyDescent="0.25">
      <c r="A6401" s="3">
        <v>6398</v>
      </c>
      <c r="B6401" t="s">
        <v>4357</v>
      </c>
      <c r="C6401" t="s">
        <v>4358</v>
      </c>
      <c r="D6401" t="s">
        <v>4359</v>
      </c>
      <c r="E6401" t="s">
        <v>12</v>
      </c>
      <c r="F6401" t="s">
        <v>4360</v>
      </c>
      <c r="G6401" s="1">
        <v>44427</v>
      </c>
      <c r="H6401" s="1">
        <v>44436</v>
      </c>
      <c r="I6401" s="1">
        <v>44800</v>
      </c>
      <c r="J6401" s="966" t="s">
        <v>8846</v>
      </c>
      <c r="K6401" t="s">
        <v>8848</v>
      </c>
      <c r="L6401" t="s">
        <v>8847</v>
      </c>
      <c r="M6401" t="s">
        <v>8846</v>
      </c>
      <c r="N6401" t="s">
        <v>8847</v>
      </c>
    </row>
    <row r="6402" spans="1:14" x14ac:dyDescent="0.25">
      <c r="A6402" s="3">
        <v>6399</v>
      </c>
      <c r="B6402" t="s">
        <v>3601</v>
      </c>
      <c r="C6402" t="s">
        <v>3602</v>
      </c>
      <c r="D6402" t="s">
        <v>3603</v>
      </c>
      <c r="E6402" t="s">
        <v>12</v>
      </c>
      <c r="F6402" t="s">
        <v>4158</v>
      </c>
      <c r="G6402" s="1">
        <v>44393</v>
      </c>
      <c r="H6402" s="1">
        <v>44436</v>
      </c>
      <c r="I6402" s="1">
        <v>46261</v>
      </c>
      <c r="J6402" s="966" t="s">
        <v>23635</v>
      </c>
      <c r="K6402" t="s">
        <v>23636</v>
      </c>
      <c r="L6402" t="s">
        <v>23637</v>
      </c>
      <c r="M6402" t="s">
        <v>23635</v>
      </c>
      <c r="N6402" t="s">
        <v>23637</v>
      </c>
    </row>
    <row r="6403" spans="1:14" x14ac:dyDescent="0.25">
      <c r="A6403" s="3">
        <v>6400</v>
      </c>
      <c r="B6403" t="s">
        <v>3601</v>
      </c>
      <c r="C6403" t="s">
        <v>3602</v>
      </c>
      <c r="D6403" t="s">
        <v>3603</v>
      </c>
      <c r="E6403" t="s">
        <v>12</v>
      </c>
      <c r="F6403" t="s">
        <v>4158</v>
      </c>
      <c r="G6403" s="1">
        <v>44393</v>
      </c>
      <c r="H6403" s="1">
        <v>44436</v>
      </c>
      <c r="I6403" s="1">
        <v>46261</v>
      </c>
      <c r="J6403" s="966" t="s">
        <v>23638</v>
      </c>
      <c r="K6403" t="s">
        <v>23639</v>
      </c>
      <c r="L6403" t="s">
        <v>23640</v>
      </c>
      <c r="M6403" t="s">
        <v>23638</v>
      </c>
      <c r="N6403" t="s">
        <v>23640</v>
      </c>
    </row>
    <row r="6404" spans="1:14" x14ac:dyDescent="0.25">
      <c r="A6404" s="3">
        <v>6401</v>
      </c>
      <c r="B6404" t="s">
        <v>4328</v>
      </c>
      <c r="C6404" t="s">
        <v>4329</v>
      </c>
      <c r="D6404" t="s">
        <v>4330</v>
      </c>
      <c r="E6404" t="s">
        <v>12</v>
      </c>
      <c r="F6404" t="s">
        <v>4331</v>
      </c>
      <c r="G6404" s="1">
        <v>44421</v>
      </c>
      <c r="H6404" s="1">
        <v>44437</v>
      </c>
      <c r="I6404" s="1">
        <v>44801</v>
      </c>
      <c r="J6404" s="966" t="s">
        <v>14846</v>
      </c>
      <c r="K6404" t="s">
        <v>23641</v>
      </c>
      <c r="L6404" t="s">
        <v>12144</v>
      </c>
      <c r="M6404" t="s">
        <v>14846</v>
      </c>
      <c r="N6404" t="s">
        <v>12144</v>
      </c>
    </row>
    <row r="6405" spans="1:14" x14ac:dyDescent="0.25">
      <c r="A6405" s="3">
        <v>6402</v>
      </c>
      <c r="B6405" t="s">
        <v>4328</v>
      </c>
      <c r="C6405" t="s">
        <v>4329</v>
      </c>
      <c r="D6405" t="s">
        <v>4330</v>
      </c>
      <c r="E6405" t="s">
        <v>12</v>
      </c>
      <c r="F6405" t="s">
        <v>4331</v>
      </c>
      <c r="G6405" s="1">
        <v>44421</v>
      </c>
      <c r="H6405" s="1">
        <v>44437</v>
      </c>
      <c r="I6405" s="1">
        <v>44801</v>
      </c>
      <c r="J6405" s="966" t="s">
        <v>14846</v>
      </c>
      <c r="K6405" t="s">
        <v>23641</v>
      </c>
      <c r="L6405" t="s">
        <v>12144</v>
      </c>
      <c r="M6405" t="s">
        <v>14846</v>
      </c>
      <c r="N6405" t="s">
        <v>12144</v>
      </c>
    </row>
    <row r="6406" spans="1:14" x14ac:dyDescent="0.25">
      <c r="A6406" s="3">
        <v>6403</v>
      </c>
      <c r="B6406" t="s">
        <v>4406</v>
      </c>
      <c r="C6406" t="s">
        <v>4407</v>
      </c>
      <c r="D6406" t="s">
        <v>4408</v>
      </c>
      <c r="E6406" t="s">
        <v>12</v>
      </c>
      <c r="F6406" t="s">
        <v>4409</v>
      </c>
      <c r="G6406" s="1">
        <v>44435</v>
      </c>
      <c r="H6406" s="1">
        <v>44436</v>
      </c>
      <c r="I6406" s="1">
        <v>44800</v>
      </c>
      <c r="J6406" s="966" t="s">
        <v>12715</v>
      </c>
      <c r="K6406" t="s">
        <v>12717</v>
      </c>
      <c r="L6406" t="s">
        <v>12716</v>
      </c>
      <c r="N6406" t="s">
        <v>12716</v>
      </c>
    </row>
    <row r="6407" spans="1:14" x14ac:dyDescent="0.25">
      <c r="A6407" s="3">
        <v>6404</v>
      </c>
      <c r="B6407" t="s">
        <v>4406</v>
      </c>
      <c r="C6407" t="s">
        <v>4407</v>
      </c>
      <c r="D6407" t="s">
        <v>4408</v>
      </c>
      <c r="E6407" t="s">
        <v>12</v>
      </c>
      <c r="F6407" t="s">
        <v>4409</v>
      </c>
      <c r="G6407" s="1">
        <v>44435</v>
      </c>
      <c r="H6407" s="1">
        <v>44436</v>
      </c>
      <c r="I6407" s="1">
        <v>44800</v>
      </c>
      <c r="J6407" s="966" t="s">
        <v>12715</v>
      </c>
      <c r="K6407" t="s">
        <v>12717</v>
      </c>
      <c r="L6407" t="s">
        <v>12716</v>
      </c>
      <c r="M6407" t="s">
        <v>12715</v>
      </c>
      <c r="N6407" t="s">
        <v>12716</v>
      </c>
    </row>
    <row r="6408" spans="1:14" x14ac:dyDescent="0.25">
      <c r="A6408" s="3">
        <v>6405</v>
      </c>
      <c r="B6408" t="s">
        <v>4269</v>
      </c>
      <c r="C6408" t="s">
        <v>4270</v>
      </c>
      <c r="D6408" t="s">
        <v>4271</v>
      </c>
      <c r="E6408" t="s">
        <v>12</v>
      </c>
      <c r="F6408" t="s">
        <v>4272</v>
      </c>
      <c r="G6408" s="1">
        <v>44411</v>
      </c>
      <c r="H6408" s="1">
        <v>44439</v>
      </c>
      <c r="I6408" s="1">
        <v>44803</v>
      </c>
      <c r="J6408" s="966" t="s">
        <v>23642</v>
      </c>
      <c r="K6408" t="s">
        <v>23643</v>
      </c>
      <c r="L6408" t="s">
        <v>23644</v>
      </c>
      <c r="M6408" t="s">
        <v>23642</v>
      </c>
      <c r="N6408" t="s">
        <v>23644</v>
      </c>
    </row>
    <row r="6409" spans="1:14" x14ac:dyDescent="0.25">
      <c r="A6409" s="3">
        <v>6406</v>
      </c>
      <c r="B6409" t="s">
        <v>4373</v>
      </c>
      <c r="C6409" t="s">
        <v>4374</v>
      </c>
      <c r="D6409" t="s">
        <v>4375</v>
      </c>
      <c r="E6409" t="s">
        <v>12</v>
      </c>
      <c r="F6409" t="s">
        <v>4376</v>
      </c>
      <c r="G6409" s="1">
        <v>44432</v>
      </c>
      <c r="H6409" s="1">
        <v>44440</v>
      </c>
      <c r="I6409" s="1">
        <v>44804</v>
      </c>
      <c r="J6409" s="966" t="s">
        <v>23645</v>
      </c>
      <c r="K6409" t="s">
        <v>23646</v>
      </c>
      <c r="L6409" t="s">
        <v>23647</v>
      </c>
      <c r="M6409" t="s">
        <v>23645</v>
      </c>
      <c r="N6409" t="s">
        <v>23647</v>
      </c>
    </row>
    <row r="6410" spans="1:14" x14ac:dyDescent="0.25">
      <c r="A6410" s="3">
        <v>6407</v>
      </c>
      <c r="B6410" t="s">
        <v>3926</v>
      </c>
      <c r="C6410" t="s">
        <v>3927</v>
      </c>
      <c r="D6410" t="s">
        <v>3928</v>
      </c>
      <c r="E6410" t="s">
        <v>12</v>
      </c>
      <c r="F6410" t="s">
        <v>4332</v>
      </c>
      <c r="G6410" s="1">
        <v>44414</v>
      </c>
      <c r="H6410" s="1">
        <v>44418</v>
      </c>
      <c r="I6410" s="1">
        <v>46243</v>
      </c>
      <c r="J6410" s="966" t="s">
        <v>23648</v>
      </c>
      <c r="K6410" t="s">
        <v>23649</v>
      </c>
      <c r="L6410" t="s">
        <v>23650</v>
      </c>
      <c r="M6410" t="s">
        <v>23648</v>
      </c>
      <c r="N6410" t="s">
        <v>23650</v>
      </c>
    </row>
    <row r="6411" spans="1:14" x14ac:dyDescent="0.25">
      <c r="A6411" s="3">
        <v>6408</v>
      </c>
      <c r="B6411" t="s">
        <v>4348</v>
      </c>
      <c r="C6411" t="s">
        <v>4349</v>
      </c>
      <c r="D6411" t="s">
        <v>4350</v>
      </c>
      <c r="E6411" t="s">
        <v>12</v>
      </c>
      <c r="F6411" t="s">
        <v>4351</v>
      </c>
      <c r="G6411" s="1">
        <v>44421</v>
      </c>
      <c r="H6411" s="1">
        <v>44422</v>
      </c>
      <c r="I6411" s="1">
        <v>45517</v>
      </c>
      <c r="J6411" s="966" t="s">
        <v>23651</v>
      </c>
      <c r="K6411" t="s">
        <v>23652</v>
      </c>
      <c r="L6411" t="s">
        <v>23653</v>
      </c>
      <c r="M6411" t="s">
        <v>23651</v>
      </c>
      <c r="N6411" t="s">
        <v>23653</v>
      </c>
    </row>
    <row r="6412" spans="1:14" x14ac:dyDescent="0.25">
      <c r="A6412" s="3">
        <v>6409</v>
      </c>
      <c r="B6412" t="s">
        <v>4195</v>
      </c>
      <c r="C6412" t="s">
        <v>4196</v>
      </c>
      <c r="D6412" t="s">
        <v>4197</v>
      </c>
      <c r="E6412" t="s">
        <v>12</v>
      </c>
      <c r="F6412" t="s">
        <v>4198</v>
      </c>
      <c r="G6412" s="1">
        <v>44396</v>
      </c>
      <c r="H6412" s="1">
        <v>44443</v>
      </c>
      <c r="I6412" s="1">
        <v>45903</v>
      </c>
      <c r="J6412" s="966" t="s">
        <v>12571</v>
      </c>
      <c r="K6412" t="s">
        <v>12573</v>
      </c>
      <c r="L6412" t="s">
        <v>12572</v>
      </c>
      <c r="M6412" t="s">
        <v>12571</v>
      </c>
      <c r="N6412" t="s">
        <v>12572</v>
      </c>
    </row>
    <row r="6413" spans="1:14" x14ac:dyDescent="0.25">
      <c r="A6413" s="3">
        <v>6410</v>
      </c>
      <c r="B6413" t="s">
        <v>4309</v>
      </c>
      <c r="C6413" t="s">
        <v>4310</v>
      </c>
      <c r="D6413" t="s">
        <v>4311</v>
      </c>
      <c r="E6413" t="s">
        <v>12</v>
      </c>
      <c r="F6413" t="s">
        <v>4472</v>
      </c>
      <c r="G6413" s="1">
        <v>44414</v>
      </c>
      <c r="H6413" s="1">
        <v>44447</v>
      </c>
      <c r="I6413" s="1">
        <v>46272</v>
      </c>
      <c r="J6413" s="966" t="s">
        <v>23654</v>
      </c>
      <c r="K6413" t="s">
        <v>23655</v>
      </c>
      <c r="L6413" t="s">
        <v>23656</v>
      </c>
      <c r="M6413" t="s">
        <v>23654</v>
      </c>
      <c r="N6413" t="s">
        <v>23656</v>
      </c>
    </row>
    <row r="6414" spans="1:14" x14ac:dyDescent="0.25">
      <c r="A6414" s="3">
        <v>6411</v>
      </c>
      <c r="B6414" t="s">
        <v>4309</v>
      </c>
      <c r="C6414" t="s">
        <v>4310</v>
      </c>
      <c r="D6414" t="s">
        <v>4311</v>
      </c>
      <c r="E6414" t="s">
        <v>12</v>
      </c>
      <c r="F6414" t="s">
        <v>4472</v>
      </c>
      <c r="G6414" s="1">
        <v>44414</v>
      </c>
      <c r="H6414" s="1">
        <v>44447</v>
      </c>
      <c r="I6414" s="1">
        <v>46272</v>
      </c>
      <c r="J6414" s="966" t="s">
        <v>23657</v>
      </c>
      <c r="K6414" t="s">
        <v>23658</v>
      </c>
      <c r="L6414" t="s">
        <v>23659</v>
      </c>
      <c r="M6414" t="s">
        <v>23657</v>
      </c>
      <c r="N6414" t="s">
        <v>23659</v>
      </c>
    </row>
    <row r="6415" spans="1:14" x14ac:dyDescent="0.25">
      <c r="A6415" s="3">
        <v>6412</v>
      </c>
      <c r="B6415" t="s">
        <v>4309</v>
      </c>
      <c r="C6415" t="s">
        <v>4310</v>
      </c>
      <c r="D6415" t="s">
        <v>4311</v>
      </c>
      <c r="E6415" t="s">
        <v>12</v>
      </c>
      <c r="F6415" t="s">
        <v>4472</v>
      </c>
      <c r="G6415" s="1">
        <v>44414</v>
      </c>
      <c r="H6415" s="1">
        <v>44447</v>
      </c>
      <c r="I6415" s="1">
        <v>46272</v>
      </c>
      <c r="J6415" s="966" t="s">
        <v>23660</v>
      </c>
      <c r="K6415" t="s">
        <v>23661</v>
      </c>
      <c r="L6415" t="s">
        <v>23662</v>
      </c>
      <c r="M6415" t="s">
        <v>23660</v>
      </c>
      <c r="N6415" t="s">
        <v>23662</v>
      </c>
    </row>
    <row r="6416" spans="1:14" x14ac:dyDescent="0.25">
      <c r="A6416" s="3">
        <v>6413</v>
      </c>
      <c r="B6416" t="s">
        <v>4309</v>
      </c>
      <c r="C6416" t="s">
        <v>4310</v>
      </c>
      <c r="D6416" t="s">
        <v>4311</v>
      </c>
      <c r="E6416" t="s">
        <v>12</v>
      </c>
      <c r="F6416" t="s">
        <v>4472</v>
      </c>
      <c r="G6416" s="1">
        <v>44414</v>
      </c>
      <c r="H6416" s="1">
        <v>44447</v>
      </c>
      <c r="I6416" s="1">
        <v>46272</v>
      </c>
      <c r="J6416" s="966" t="s">
        <v>23663</v>
      </c>
      <c r="K6416" t="s">
        <v>23664</v>
      </c>
      <c r="L6416" t="s">
        <v>23665</v>
      </c>
      <c r="M6416" t="s">
        <v>23663</v>
      </c>
      <c r="N6416" t="s">
        <v>23665</v>
      </c>
    </row>
    <row r="6417" spans="1:14" x14ac:dyDescent="0.25">
      <c r="A6417" s="3">
        <v>6414</v>
      </c>
      <c r="B6417" t="s">
        <v>4309</v>
      </c>
      <c r="C6417" t="s">
        <v>4310</v>
      </c>
      <c r="D6417" t="s">
        <v>4311</v>
      </c>
      <c r="E6417" t="s">
        <v>12</v>
      </c>
      <c r="F6417" t="s">
        <v>4313</v>
      </c>
      <c r="G6417" s="1">
        <v>44414</v>
      </c>
      <c r="H6417" s="1">
        <v>44435</v>
      </c>
      <c r="I6417" s="1">
        <v>46260</v>
      </c>
      <c r="J6417" s="966" t="s">
        <v>23666</v>
      </c>
      <c r="K6417" t="s">
        <v>23667</v>
      </c>
      <c r="L6417" t="s">
        <v>23668</v>
      </c>
      <c r="M6417" t="s">
        <v>23666</v>
      </c>
      <c r="N6417" t="s">
        <v>23668</v>
      </c>
    </row>
    <row r="6418" spans="1:14" x14ac:dyDescent="0.25">
      <c r="A6418" s="3">
        <v>6415</v>
      </c>
      <c r="B6418" t="s">
        <v>4309</v>
      </c>
      <c r="C6418" t="s">
        <v>4310</v>
      </c>
      <c r="D6418" t="s">
        <v>4311</v>
      </c>
      <c r="E6418" t="s">
        <v>12</v>
      </c>
      <c r="F6418" t="s">
        <v>4313</v>
      </c>
      <c r="G6418" s="1">
        <v>44414</v>
      </c>
      <c r="H6418" s="1">
        <v>44435</v>
      </c>
      <c r="I6418" s="1">
        <v>46260</v>
      </c>
      <c r="J6418" s="966" t="s">
        <v>23669</v>
      </c>
      <c r="K6418" t="s">
        <v>23670</v>
      </c>
      <c r="L6418" t="s">
        <v>23671</v>
      </c>
      <c r="M6418" t="s">
        <v>23669</v>
      </c>
      <c r="N6418" t="s">
        <v>23671</v>
      </c>
    </row>
    <row r="6419" spans="1:14" x14ac:dyDescent="0.25">
      <c r="A6419" s="3">
        <v>6416</v>
      </c>
      <c r="B6419" t="s">
        <v>4309</v>
      </c>
      <c r="C6419" t="s">
        <v>4310</v>
      </c>
      <c r="D6419" t="s">
        <v>4311</v>
      </c>
      <c r="E6419" t="s">
        <v>12</v>
      </c>
      <c r="F6419" t="s">
        <v>4313</v>
      </c>
      <c r="G6419" s="1">
        <v>44414</v>
      </c>
      <c r="H6419" s="1">
        <v>44435</v>
      </c>
      <c r="I6419" s="1">
        <v>46260</v>
      </c>
      <c r="J6419" s="966" t="s">
        <v>23672</v>
      </c>
      <c r="K6419" t="s">
        <v>23673</v>
      </c>
      <c r="L6419" t="s">
        <v>23674</v>
      </c>
      <c r="M6419" t="s">
        <v>23672</v>
      </c>
      <c r="N6419" t="s">
        <v>23674</v>
      </c>
    </row>
    <row r="6420" spans="1:14" x14ac:dyDescent="0.25">
      <c r="A6420" s="3">
        <v>6417</v>
      </c>
      <c r="B6420" t="s">
        <v>4309</v>
      </c>
      <c r="C6420" t="s">
        <v>4310</v>
      </c>
      <c r="D6420" t="s">
        <v>4311</v>
      </c>
      <c r="E6420" t="s">
        <v>12</v>
      </c>
      <c r="F6420" t="s">
        <v>4313</v>
      </c>
      <c r="G6420" s="1">
        <v>44414</v>
      </c>
      <c r="H6420" s="1">
        <v>44435</v>
      </c>
      <c r="I6420" s="1">
        <v>46260</v>
      </c>
      <c r="J6420" s="966" t="s">
        <v>23675</v>
      </c>
      <c r="K6420" t="s">
        <v>23676</v>
      </c>
      <c r="L6420" t="s">
        <v>23677</v>
      </c>
      <c r="M6420" t="s">
        <v>23675</v>
      </c>
      <c r="N6420" t="s">
        <v>23677</v>
      </c>
    </row>
    <row r="6421" spans="1:14" x14ac:dyDescent="0.25">
      <c r="A6421" s="3">
        <v>6418</v>
      </c>
      <c r="B6421" t="s">
        <v>4309</v>
      </c>
      <c r="C6421" t="s">
        <v>4310</v>
      </c>
      <c r="D6421" t="s">
        <v>4311</v>
      </c>
      <c r="E6421" t="s">
        <v>12</v>
      </c>
      <c r="F6421" t="s">
        <v>4313</v>
      </c>
      <c r="G6421" s="1">
        <v>44414</v>
      </c>
      <c r="H6421" s="1">
        <v>44435</v>
      </c>
      <c r="I6421" s="1">
        <v>46260</v>
      </c>
      <c r="J6421" s="966" t="s">
        <v>23678</v>
      </c>
      <c r="K6421" t="s">
        <v>23679</v>
      </c>
      <c r="L6421" t="s">
        <v>23680</v>
      </c>
      <c r="M6421" t="s">
        <v>23678</v>
      </c>
      <c r="N6421" t="s">
        <v>23680</v>
      </c>
    </row>
    <row r="6422" spans="1:14" x14ac:dyDescent="0.25">
      <c r="A6422" s="3">
        <v>6419</v>
      </c>
      <c r="B6422" t="s">
        <v>4309</v>
      </c>
      <c r="C6422" t="s">
        <v>4310</v>
      </c>
      <c r="D6422" t="s">
        <v>4311</v>
      </c>
      <c r="E6422" t="s">
        <v>12</v>
      </c>
      <c r="F6422" t="s">
        <v>4313</v>
      </c>
      <c r="G6422" s="1">
        <v>44414</v>
      </c>
      <c r="H6422" s="1">
        <v>44435</v>
      </c>
      <c r="I6422" s="1">
        <v>46260</v>
      </c>
      <c r="J6422" s="966" t="s">
        <v>23681</v>
      </c>
      <c r="K6422" t="s">
        <v>23682</v>
      </c>
      <c r="L6422" t="s">
        <v>23683</v>
      </c>
      <c r="M6422" t="s">
        <v>23681</v>
      </c>
      <c r="N6422" t="s">
        <v>23683</v>
      </c>
    </row>
    <row r="6423" spans="1:14" x14ac:dyDescent="0.25">
      <c r="A6423" s="3">
        <v>6420</v>
      </c>
      <c r="B6423" t="s">
        <v>4424</v>
      </c>
      <c r="C6423" t="s">
        <v>4425</v>
      </c>
      <c r="D6423" t="s">
        <v>4426</v>
      </c>
      <c r="E6423" t="s">
        <v>12</v>
      </c>
      <c r="F6423" t="s">
        <v>4427</v>
      </c>
      <c r="G6423" s="1">
        <v>44435</v>
      </c>
      <c r="H6423" s="1">
        <v>44438</v>
      </c>
      <c r="I6423" s="1">
        <v>44802</v>
      </c>
      <c r="J6423" s="966" t="s">
        <v>12210</v>
      </c>
      <c r="K6423" t="s">
        <v>12212</v>
      </c>
      <c r="L6423" t="s">
        <v>12211</v>
      </c>
      <c r="M6423" t="s">
        <v>12210</v>
      </c>
      <c r="N6423" t="s">
        <v>12211</v>
      </c>
    </row>
    <row r="6424" spans="1:14" x14ac:dyDescent="0.25">
      <c r="A6424" s="3">
        <v>6421</v>
      </c>
      <c r="B6424" t="s">
        <v>4424</v>
      </c>
      <c r="C6424" t="s">
        <v>4425</v>
      </c>
      <c r="D6424" t="s">
        <v>4426</v>
      </c>
      <c r="E6424" t="s">
        <v>12</v>
      </c>
      <c r="F6424" t="s">
        <v>4427</v>
      </c>
      <c r="G6424" s="1">
        <v>44435</v>
      </c>
      <c r="H6424" s="1">
        <v>44438</v>
      </c>
      <c r="I6424" s="1">
        <v>44802</v>
      </c>
      <c r="J6424" s="966" t="s">
        <v>12210</v>
      </c>
      <c r="K6424" t="s">
        <v>12212</v>
      </c>
      <c r="L6424" t="s">
        <v>12211</v>
      </c>
      <c r="M6424" t="s">
        <v>12210</v>
      </c>
      <c r="N6424" t="s">
        <v>12211</v>
      </c>
    </row>
    <row r="6425" spans="1:14" x14ac:dyDescent="0.25">
      <c r="A6425" s="3">
        <v>6422</v>
      </c>
      <c r="B6425" t="s">
        <v>4428</v>
      </c>
      <c r="C6425" t="s">
        <v>4429</v>
      </c>
      <c r="D6425" t="s">
        <v>4430</v>
      </c>
      <c r="E6425" t="s">
        <v>12</v>
      </c>
      <c r="F6425" t="s">
        <v>4431</v>
      </c>
      <c r="G6425" s="1">
        <v>44435</v>
      </c>
      <c r="H6425" s="1">
        <v>44438</v>
      </c>
      <c r="I6425" s="1">
        <v>44802</v>
      </c>
      <c r="J6425" s="966" t="s">
        <v>12219</v>
      </c>
      <c r="K6425" t="s">
        <v>12221</v>
      </c>
      <c r="L6425" t="s">
        <v>12220</v>
      </c>
      <c r="M6425" t="s">
        <v>12219</v>
      </c>
      <c r="N6425" t="s">
        <v>12220</v>
      </c>
    </row>
    <row r="6426" spans="1:14" x14ac:dyDescent="0.25">
      <c r="A6426" s="3">
        <v>6423</v>
      </c>
      <c r="B6426" t="s">
        <v>4428</v>
      </c>
      <c r="C6426" t="s">
        <v>4429</v>
      </c>
      <c r="D6426" t="s">
        <v>4430</v>
      </c>
      <c r="E6426" t="s">
        <v>12</v>
      </c>
      <c r="F6426" t="s">
        <v>4431</v>
      </c>
      <c r="G6426" s="1">
        <v>44435</v>
      </c>
      <c r="H6426" s="1">
        <v>44438</v>
      </c>
      <c r="I6426" s="1">
        <v>44802</v>
      </c>
      <c r="J6426" s="966" t="s">
        <v>12219</v>
      </c>
      <c r="K6426" t="s">
        <v>12221</v>
      </c>
      <c r="L6426" t="s">
        <v>12220</v>
      </c>
      <c r="M6426" t="s">
        <v>12219</v>
      </c>
      <c r="N6426" t="s">
        <v>12220</v>
      </c>
    </row>
    <row r="6427" spans="1:14" x14ac:dyDescent="0.25">
      <c r="A6427" s="3">
        <v>6424</v>
      </c>
      <c r="B6427" t="s">
        <v>4344</v>
      </c>
      <c r="C6427" t="s">
        <v>4345</v>
      </c>
      <c r="D6427" t="s">
        <v>4346</v>
      </c>
      <c r="E6427" t="s">
        <v>12</v>
      </c>
      <c r="F6427" t="s">
        <v>4347</v>
      </c>
      <c r="G6427" s="1">
        <v>44546</v>
      </c>
      <c r="H6427" s="1">
        <v>44439</v>
      </c>
      <c r="I6427" s="1">
        <v>44803</v>
      </c>
      <c r="J6427" s="966" t="s">
        <v>16613</v>
      </c>
      <c r="K6427" t="s">
        <v>16611</v>
      </c>
      <c r="L6427" t="s">
        <v>16612</v>
      </c>
      <c r="M6427" t="s">
        <v>16610</v>
      </c>
      <c r="N6427" t="s">
        <v>16612</v>
      </c>
    </row>
    <row r="6428" spans="1:14" x14ac:dyDescent="0.25">
      <c r="A6428" s="3">
        <v>6425</v>
      </c>
      <c r="B6428" t="s">
        <v>4344</v>
      </c>
      <c r="C6428" t="s">
        <v>4345</v>
      </c>
      <c r="D6428" t="s">
        <v>4346</v>
      </c>
      <c r="E6428" t="s">
        <v>12</v>
      </c>
      <c r="F6428" t="s">
        <v>4347</v>
      </c>
      <c r="G6428" s="1">
        <v>44546</v>
      </c>
      <c r="H6428" s="1">
        <v>44439</v>
      </c>
      <c r="I6428" s="1">
        <v>44803</v>
      </c>
      <c r="J6428" s="966" t="s">
        <v>16613</v>
      </c>
      <c r="K6428" t="s">
        <v>16611</v>
      </c>
      <c r="L6428" t="s">
        <v>16612</v>
      </c>
      <c r="M6428" t="s">
        <v>16613</v>
      </c>
      <c r="N6428" t="s">
        <v>16612</v>
      </c>
    </row>
    <row r="6429" spans="1:14" x14ac:dyDescent="0.25">
      <c r="A6429" s="3">
        <v>6426</v>
      </c>
      <c r="B6429" t="s">
        <v>4344</v>
      </c>
      <c r="C6429" t="s">
        <v>4345</v>
      </c>
      <c r="D6429" t="s">
        <v>4346</v>
      </c>
      <c r="E6429" t="s">
        <v>12</v>
      </c>
      <c r="F6429" t="s">
        <v>4347</v>
      </c>
      <c r="G6429" s="1">
        <v>44546</v>
      </c>
      <c r="H6429" s="1">
        <v>44439</v>
      </c>
      <c r="I6429" s="1">
        <v>44803</v>
      </c>
      <c r="J6429" s="966" t="s">
        <v>16613</v>
      </c>
      <c r="K6429" t="s">
        <v>16611</v>
      </c>
      <c r="L6429" t="s">
        <v>16612</v>
      </c>
      <c r="M6429" t="s">
        <v>16613</v>
      </c>
      <c r="N6429" t="s">
        <v>16612</v>
      </c>
    </row>
    <row r="6430" spans="1:14" x14ac:dyDescent="0.25">
      <c r="A6430" s="3">
        <v>6427</v>
      </c>
      <c r="B6430" t="s">
        <v>4344</v>
      </c>
      <c r="C6430" t="s">
        <v>4345</v>
      </c>
      <c r="D6430" t="s">
        <v>4346</v>
      </c>
      <c r="E6430" t="s">
        <v>12</v>
      </c>
      <c r="F6430" t="s">
        <v>4347</v>
      </c>
      <c r="G6430" s="1">
        <v>44546</v>
      </c>
      <c r="H6430" s="1">
        <v>44439</v>
      </c>
      <c r="I6430" s="1">
        <v>44803</v>
      </c>
      <c r="J6430" s="966" t="s">
        <v>16613</v>
      </c>
      <c r="K6430" t="s">
        <v>16611</v>
      </c>
      <c r="L6430" t="s">
        <v>16612</v>
      </c>
      <c r="M6430" t="s">
        <v>16613</v>
      </c>
      <c r="N6430" t="s">
        <v>16612</v>
      </c>
    </row>
    <row r="6431" spans="1:14" x14ac:dyDescent="0.25">
      <c r="A6431" s="3">
        <v>6428</v>
      </c>
      <c r="B6431" t="s">
        <v>4344</v>
      </c>
      <c r="C6431" t="s">
        <v>4345</v>
      </c>
      <c r="D6431" t="s">
        <v>4346</v>
      </c>
      <c r="E6431" t="s">
        <v>12</v>
      </c>
      <c r="F6431" t="s">
        <v>4347</v>
      </c>
      <c r="G6431" s="1">
        <v>44546</v>
      </c>
      <c r="H6431" s="1">
        <v>44439</v>
      </c>
      <c r="I6431" s="1">
        <v>44803</v>
      </c>
      <c r="J6431" s="966" t="s">
        <v>16624</v>
      </c>
      <c r="K6431" t="s">
        <v>16622</v>
      </c>
      <c r="L6431" t="s">
        <v>16623</v>
      </c>
      <c r="M6431" t="s">
        <v>16621</v>
      </c>
      <c r="N6431" t="s">
        <v>16623</v>
      </c>
    </row>
    <row r="6432" spans="1:14" x14ac:dyDescent="0.25">
      <c r="A6432" s="3">
        <v>6429</v>
      </c>
      <c r="B6432" t="s">
        <v>4344</v>
      </c>
      <c r="C6432" t="s">
        <v>4345</v>
      </c>
      <c r="D6432" t="s">
        <v>4346</v>
      </c>
      <c r="E6432" t="s">
        <v>12</v>
      </c>
      <c r="F6432" t="s">
        <v>4347</v>
      </c>
      <c r="G6432" s="1">
        <v>44546</v>
      </c>
      <c r="H6432" s="1">
        <v>44439</v>
      </c>
      <c r="I6432" s="1">
        <v>44803</v>
      </c>
      <c r="J6432" s="966" t="s">
        <v>16624</v>
      </c>
      <c r="K6432" t="s">
        <v>16622</v>
      </c>
      <c r="L6432" t="s">
        <v>16623</v>
      </c>
      <c r="M6432" t="s">
        <v>16624</v>
      </c>
      <c r="N6432" t="s">
        <v>16623</v>
      </c>
    </row>
    <row r="6433" spans="1:14" x14ac:dyDescent="0.25">
      <c r="A6433" s="3">
        <v>6430</v>
      </c>
      <c r="B6433" t="s">
        <v>4344</v>
      </c>
      <c r="C6433" t="s">
        <v>4345</v>
      </c>
      <c r="D6433" t="s">
        <v>4346</v>
      </c>
      <c r="E6433" t="s">
        <v>12</v>
      </c>
      <c r="F6433" t="s">
        <v>4347</v>
      </c>
      <c r="G6433" s="1">
        <v>44546</v>
      </c>
      <c r="H6433" s="1">
        <v>44439</v>
      </c>
      <c r="I6433" s="1">
        <v>44803</v>
      </c>
      <c r="J6433" s="966" t="s">
        <v>16624</v>
      </c>
      <c r="K6433" t="s">
        <v>16622</v>
      </c>
      <c r="L6433" t="s">
        <v>16623</v>
      </c>
      <c r="M6433" t="s">
        <v>16624</v>
      </c>
      <c r="N6433" t="s">
        <v>16623</v>
      </c>
    </row>
    <row r="6434" spans="1:14" x14ac:dyDescent="0.25">
      <c r="A6434" s="3">
        <v>6431</v>
      </c>
      <c r="B6434" t="s">
        <v>4344</v>
      </c>
      <c r="C6434" t="s">
        <v>4345</v>
      </c>
      <c r="D6434" t="s">
        <v>4346</v>
      </c>
      <c r="E6434" t="s">
        <v>12</v>
      </c>
      <c r="F6434" t="s">
        <v>4347</v>
      </c>
      <c r="G6434" s="1">
        <v>44546</v>
      </c>
      <c r="H6434" s="1">
        <v>44439</v>
      </c>
      <c r="I6434" s="1">
        <v>44803</v>
      </c>
      <c r="J6434" s="966" t="s">
        <v>16624</v>
      </c>
      <c r="K6434" t="s">
        <v>16622</v>
      </c>
      <c r="L6434" t="s">
        <v>16623</v>
      </c>
      <c r="M6434" t="s">
        <v>16624</v>
      </c>
      <c r="N6434" t="s">
        <v>16623</v>
      </c>
    </row>
    <row r="6435" spans="1:14" x14ac:dyDescent="0.25">
      <c r="A6435" s="3">
        <v>6432</v>
      </c>
      <c r="B6435" t="s">
        <v>4344</v>
      </c>
      <c r="C6435" t="s">
        <v>4345</v>
      </c>
      <c r="D6435" t="s">
        <v>4346</v>
      </c>
      <c r="E6435" t="s">
        <v>12</v>
      </c>
      <c r="F6435" t="s">
        <v>4347</v>
      </c>
      <c r="G6435" s="1">
        <v>44546</v>
      </c>
      <c r="H6435" s="1">
        <v>44439</v>
      </c>
      <c r="I6435" s="1">
        <v>44803</v>
      </c>
      <c r="J6435" s="966" t="s">
        <v>16617</v>
      </c>
      <c r="K6435" t="s">
        <v>16615</v>
      </c>
      <c r="L6435" t="s">
        <v>16616</v>
      </c>
      <c r="M6435" t="s">
        <v>16614</v>
      </c>
      <c r="N6435" t="s">
        <v>16616</v>
      </c>
    </row>
    <row r="6436" spans="1:14" x14ac:dyDescent="0.25">
      <c r="A6436" s="3">
        <v>6433</v>
      </c>
      <c r="B6436" t="s">
        <v>4344</v>
      </c>
      <c r="C6436" t="s">
        <v>4345</v>
      </c>
      <c r="D6436" t="s">
        <v>4346</v>
      </c>
      <c r="E6436" t="s">
        <v>12</v>
      </c>
      <c r="F6436" t="s">
        <v>4347</v>
      </c>
      <c r="G6436" s="1">
        <v>44546</v>
      </c>
      <c r="H6436" s="1">
        <v>44439</v>
      </c>
      <c r="I6436" s="1">
        <v>44803</v>
      </c>
      <c r="J6436" s="966" t="s">
        <v>16617</v>
      </c>
      <c r="K6436" t="s">
        <v>16615</v>
      </c>
      <c r="L6436" t="s">
        <v>16616</v>
      </c>
      <c r="M6436" t="s">
        <v>16617</v>
      </c>
      <c r="N6436" t="s">
        <v>16616</v>
      </c>
    </row>
    <row r="6437" spans="1:14" x14ac:dyDescent="0.25">
      <c r="A6437" s="3">
        <v>6434</v>
      </c>
      <c r="B6437" t="s">
        <v>4344</v>
      </c>
      <c r="C6437" t="s">
        <v>4345</v>
      </c>
      <c r="D6437" t="s">
        <v>4346</v>
      </c>
      <c r="E6437" t="s">
        <v>12</v>
      </c>
      <c r="F6437" t="s">
        <v>4347</v>
      </c>
      <c r="G6437" s="1">
        <v>44546</v>
      </c>
      <c r="H6437" s="1">
        <v>44439</v>
      </c>
      <c r="I6437" s="1">
        <v>44803</v>
      </c>
      <c r="J6437" s="966" t="s">
        <v>16617</v>
      </c>
      <c r="K6437" t="s">
        <v>16615</v>
      </c>
      <c r="L6437" t="s">
        <v>16616</v>
      </c>
      <c r="M6437" t="s">
        <v>16617</v>
      </c>
      <c r="N6437" t="s">
        <v>16616</v>
      </c>
    </row>
    <row r="6438" spans="1:14" x14ac:dyDescent="0.25">
      <c r="A6438" s="3">
        <v>6435</v>
      </c>
      <c r="B6438" t="s">
        <v>4344</v>
      </c>
      <c r="C6438" t="s">
        <v>4345</v>
      </c>
      <c r="D6438" t="s">
        <v>4346</v>
      </c>
      <c r="E6438" t="s">
        <v>12</v>
      </c>
      <c r="F6438" t="s">
        <v>4347</v>
      </c>
      <c r="G6438" s="1">
        <v>44546</v>
      </c>
      <c r="H6438" s="1">
        <v>44439</v>
      </c>
      <c r="I6438" s="1">
        <v>44803</v>
      </c>
      <c r="J6438" s="966" t="s">
        <v>16617</v>
      </c>
      <c r="K6438" t="s">
        <v>16615</v>
      </c>
      <c r="L6438" t="s">
        <v>16616</v>
      </c>
      <c r="M6438" t="s">
        <v>16617</v>
      </c>
      <c r="N6438" t="s">
        <v>16616</v>
      </c>
    </row>
    <row r="6439" spans="1:14" x14ac:dyDescent="0.25">
      <c r="A6439" s="3">
        <v>6436</v>
      </c>
      <c r="B6439" t="s">
        <v>4340</v>
      </c>
      <c r="C6439" t="s">
        <v>4341</v>
      </c>
      <c r="D6439" t="s">
        <v>4342</v>
      </c>
      <c r="E6439" t="s">
        <v>12</v>
      </c>
      <c r="F6439" t="s">
        <v>4343</v>
      </c>
      <c r="G6439" s="1">
        <v>44546</v>
      </c>
      <c r="H6439" s="1">
        <v>44439</v>
      </c>
      <c r="I6439" s="1">
        <v>44803</v>
      </c>
      <c r="J6439" s="966" t="s">
        <v>16794</v>
      </c>
      <c r="K6439" t="s">
        <v>16792</v>
      </c>
      <c r="L6439" t="s">
        <v>16793</v>
      </c>
      <c r="M6439" t="s">
        <v>16791</v>
      </c>
      <c r="N6439" t="s">
        <v>16793</v>
      </c>
    </row>
    <row r="6440" spans="1:14" x14ac:dyDescent="0.25">
      <c r="A6440" s="3">
        <v>6437</v>
      </c>
      <c r="B6440" t="s">
        <v>4340</v>
      </c>
      <c r="C6440" t="s">
        <v>4341</v>
      </c>
      <c r="D6440" t="s">
        <v>4342</v>
      </c>
      <c r="E6440" t="s">
        <v>12</v>
      </c>
      <c r="F6440" t="s">
        <v>4343</v>
      </c>
      <c r="G6440" s="1">
        <v>44546</v>
      </c>
      <c r="H6440" s="1">
        <v>44439</v>
      </c>
      <c r="I6440" s="1">
        <v>44803</v>
      </c>
      <c r="J6440" s="966" t="s">
        <v>16794</v>
      </c>
      <c r="K6440" t="s">
        <v>16792</v>
      </c>
      <c r="L6440" t="s">
        <v>16793</v>
      </c>
      <c r="M6440" t="s">
        <v>16794</v>
      </c>
      <c r="N6440" t="s">
        <v>16793</v>
      </c>
    </row>
    <row r="6441" spans="1:14" x14ac:dyDescent="0.25">
      <c r="A6441" s="3">
        <v>6438</v>
      </c>
      <c r="B6441" t="s">
        <v>4340</v>
      </c>
      <c r="C6441" t="s">
        <v>4341</v>
      </c>
      <c r="D6441" t="s">
        <v>4342</v>
      </c>
      <c r="E6441" t="s">
        <v>12</v>
      </c>
      <c r="F6441" t="s">
        <v>4343</v>
      </c>
      <c r="G6441" s="1">
        <v>44546</v>
      </c>
      <c r="H6441" s="1">
        <v>44439</v>
      </c>
      <c r="I6441" s="1">
        <v>44803</v>
      </c>
      <c r="J6441" s="966" t="s">
        <v>16794</v>
      </c>
      <c r="K6441" t="s">
        <v>16792</v>
      </c>
      <c r="L6441" t="s">
        <v>16793</v>
      </c>
      <c r="M6441" t="s">
        <v>16794</v>
      </c>
      <c r="N6441" t="s">
        <v>16793</v>
      </c>
    </row>
    <row r="6442" spans="1:14" x14ac:dyDescent="0.25">
      <c r="A6442" s="3">
        <v>6439</v>
      </c>
      <c r="B6442" t="s">
        <v>4340</v>
      </c>
      <c r="C6442" t="s">
        <v>4341</v>
      </c>
      <c r="D6442" t="s">
        <v>4342</v>
      </c>
      <c r="E6442" t="s">
        <v>12</v>
      </c>
      <c r="F6442" t="s">
        <v>4343</v>
      </c>
      <c r="G6442" s="1">
        <v>44546</v>
      </c>
      <c r="H6442" s="1">
        <v>44439</v>
      </c>
      <c r="I6442" s="1">
        <v>44803</v>
      </c>
      <c r="J6442" s="966" t="s">
        <v>16794</v>
      </c>
      <c r="K6442" t="s">
        <v>16792</v>
      </c>
      <c r="L6442" t="s">
        <v>16793</v>
      </c>
      <c r="M6442" t="s">
        <v>16794</v>
      </c>
      <c r="N6442" t="s">
        <v>16793</v>
      </c>
    </row>
    <row r="6443" spans="1:14" x14ac:dyDescent="0.25">
      <c r="A6443" s="3">
        <v>6440</v>
      </c>
      <c r="B6443" t="s">
        <v>4340</v>
      </c>
      <c r="C6443" t="s">
        <v>4341</v>
      </c>
      <c r="D6443" t="s">
        <v>4342</v>
      </c>
      <c r="E6443" t="s">
        <v>12</v>
      </c>
      <c r="F6443" t="s">
        <v>4343</v>
      </c>
      <c r="G6443" s="1">
        <v>44546</v>
      </c>
      <c r="H6443" s="1">
        <v>44439</v>
      </c>
      <c r="I6443" s="1">
        <v>44803</v>
      </c>
      <c r="J6443" s="966" t="s">
        <v>16798</v>
      </c>
      <c r="K6443" t="s">
        <v>16796</v>
      </c>
      <c r="L6443" t="s">
        <v>16797</v>
      </c>
      <c r="M6443" t="s">
        <v>16795</v>
      </c>
      <c r="N6443" t="s">
        <v>16797</v>
      </c>
    </row>
    <row r="6444" spans="1:14" x14ac:dyDescent="0.25">
      <c r="A6444" s="3">
        <v>6441</v>
      </c>
      <c r="B6444" t="s">
        <v>4340</v>
      </c>
      <c r="C6444" t="s">
        <v>4341</v>
      </c>
      <c r="D6444" t="s">
        <v>4342</v>
      </c>
      <c r="E6444" t="s">
        <v>12</v>
      </c>
      <c r="F6444" t="s">
        <v>4343</v>
      </c>
      <c r="G6444" s="1">
        <v>44546</v>
      </c>
      <c r="H6444" s="1">
        <v>44439</v>
      </c>
      <c r="I6444" s="1">
        <v>44803</v>
      </c>
      <c r="J6444" s="966" t="s">
        <v>16798</v>
      </c>
      <c r="K6444" t="s">
        <v>16796</v>
      </c>
      <c r="L6444" t="s">
        <v>16797</v>
      </c>
      <c r="M6444" t="s">
        <v>16798</v>
      </c>
      <c r="N6444" t="s">
        <v>16797</v>
      </c>
    </row>
    <row r="6445" spans="1:14" x14ac:dyDescent="0.25">
      <c r="A6445" s="3">
        <v>6442</v>
      </c>
      <c r="B6445" t="s">
        <v>4340</v>
      </c>
      <c r="C6445" t="s">
        <v>4341</v>
      </c>
      <c r="D6445" t="s">
        <v>4342</v>
      </c>
      <c r="E6445" t="s">
        <v>12</v>
      </c>
      <c r="F6445" t="s">
        <v>4343</v>
      </c>
      <c r="G6445" s="1">
        <v>44546</v>
      </c>
      <c r="H6445" s="1">
        <v>44439</v>
      </c>
      <c r="I6445" s="1">
        <v>44803</v>
      </c>
      <c r="J6445" s="966" t="s">
        <v>16798</v>
      </c>
      <c r="K6445" t="s">
        <v>16796</v>
      </c>
      <c r="L6445" t="s">
        <v>16797</v>
      </c>
      <c r="M6445" t="s">
        <v>16798</v>
      </c>
      <c r="N6445" t="s">
        <v>16797</v>
      </c>
    </row>
    <row r="6446" spans="1:14" x14ac:dyDescent="0.25">
      <c r="A6446" s="3">
        <v>6443</v>
      </c>
      <c r="B6446" t="s">
        <v>4340</v>
      </c>
      <c r="C6446" t="s">
        <v>4341</v>
      </c>
      <c r="D6446" t="s">
        <v>4342</v>
      </c>
      <c r="E6446" t="s">
        <v>12</v>
      </c>
      <c r="F6446" t="s">
        <v>4343</v>
      </c>
      <c r="G6446" s="1">
        <v>44546</v>
      </c>
      <c r="H6446" s="1">
        <v>44439</v>
      </c>
      <c r="I6446" s="1">
        <v>44803</v>
      </c>
      <c r="J6446" s="966" t="s">
        <v>16798</v>
      </c>
      <c r="K6446" t="s">
        <v>16796</v>
      </c>
      <c r="L6446" t="s">
        <v>16797</v>
      </c>
      <c r="M6446" t="s">
        <v>16798</v>
      </c>
      <c r="N6446" t="s">
        <v>16797</v>
      </c>
    </row>
    <row r="6447" spans="1:14" x14ac:dyDescent="0.25">
      <c r="A6447" s="3">
        <v>6444</v>
      </c>
      <c r="B6447" t="s">
        <v>4340</v>
      </c>
      <c r="C6447" t="s">
        <v>4341</v>
      </c>
      <c r="D6447" t="s">
        <v>4342</v>
      </c>
      <c r="E6447" t="s">
        <v>12</v>
      </c>
      <c r="F6447" t="s">
        <v>4343</v>
      </c>
      <c r="G6447" s="1">
        <v>44546</v>
      </c>
      <c r="H6447" s="1">
        <v>44439</v>
      </c>
      <c r="I6447" s="1">
        <v>44803</v>
      </c>
      <c r="J6447" s="966" t="s">
        <v>16806</v>
      </c>
      <c r="K6447" t="s">
        <v>16804</v>
      </c>
      <c r="L6447" t="s">
        <v>16805</v>
      </c>
      <c r="M6447" t="s">
        <v>16803</v>
      </c>
      <c r="N6447" t="s">
        <v>16805</v>
      </c>
    </row>
    <row r="6448" spans="1:14" x14ac:dyDescent="0.25">
      <c r="A6448" s="3">
        <v>6445</v>
      </c>
      <c r="B6448" t="s">
        <v>4340</v>
      </c>
      <c r="C6448" t="s">
        <v>4341</v>
      </c>
      <c r="D6448" t="s">
        <v>4342</v>
      </c>
      <c r="E6448" t="s">
        <v>12</v>
      </c>
      <c r="F6448" t="s">
        <v>4343</v>
      </c>
      <c r="G6448" s="1">
        <v>44546</v>
      </c>
      <c r="H6448" s="1">
        <v>44439</v>
      </c>
      <c r="I6448" s="1">
        <v>44803</v>
      </c>
      <c r="J6448" s="966" t="s">
        <v>16806</v>
      </c>
      <c r="K6448" t="s">
        <v>16804</v>
      </c>
      <c r="L6448" t="s">
        <v>16805</v>
      </c>
      <c r="M6448" t="s">
        <v>16806</v>
      </c>
      <c r="N6448" t="s">
        <v>16805</v>
      </c>
    </row>
    <row r="6449" spans="1:14" x14ac:dyDescent="0.25">
      <c r="A6449" s="3">
        <v>6446</v>
      </c>
      <c r="B6449" t="s">
        <v>4340</v>
      </c>
      <c r="C6449" t="s">
        <v>4341</v>
      </c>
      <c r="D6449" t="s">
        <v>4342</v>
      </c>
      <c r="E6449" t="s">
        <v>12</v>
      </c>
      <c r="F6449" t="s">
        <v>4343</v>
      </c>
      <c r="G6449" s="1">
        <v>44546</v>
      </c>
      <c r="H6449" s="1">
        <v>44439</v>
      </c>
      <c r="I6449" s="1">
        <v>44803</v>
      </c>
      <c r="J6449" s="966" t="s">
        <v>16806</v>
      </c>
      <c r="K6449" t="s">
        <v>16804</v>
      </c>
      <c r="L6449" t="s">
        <v>16805</v>
      </c>
      <c r="M6449" t="s">
        <v>16806</v>
      </c>
      <c r="N6449" t="s">
        <v>16805</v>
      </c>
    </row>
    <row r="6450" spans="1:14" x14ac:dyDescent="0.25">
      <c r="A6450" s="3">
        <v>6447</v>
      </c>
      <c r="B6450" t="s">
        <v>4340</v>
      </c>
      <c r="C6450" t="s">
        <v>4341</v>
      </c>
      <c r="D6450" t="s">
        <v>4342</v>
      </c>
      <c r="E6450" t="s">
        <v>12</v>
      </c>
      <c r="F6450" t="s">
        <v>4343</v>
      </c>
      <c r="G6450" s="1">
        <v>44546</v>
      </c>
      <c r="H6450" s="1">
        <v>44439</v>
      </c>
      <c r="I6450" s="1">
        <v>44803</v>
      </c>
      <c r="J6450" s="966" t="s">
        <v>16806</v>
      </c>
      <c r="K6450" t="s">
        <v>16804</v>
      </c>
      <c r="L6450" t="s">
        <v>16805</v>
      </c>
      <c r="M6450" t="s">
        <v>16806</v>
      </c>
      <c r="N6450" t="s">
        <v>16805</v>
      </c>
    </row>
    <row r="6451" spans="1:14" x14ac:dyDescent="0.25">
      <c r="A6451" s="3">
        <v>6448</v>
      </c>
      <c r="B6451" t="s">
        <v>4340</v>
      </c>
      <c r="C6451" t="s">
        <v>4341</v>
      </c>
      <c r="D6451" t="s">
        <v>4342</v>
      </c>
      <c r="E6451" t="s">
        <v>12</v>
      </c>
      <c r="F6451" t="s">
        <v>4343</v>
      </c>
      <c r="G6451" s="1">
        <v>44546</v>
      </c>
      <c r="H6451" s="1">
        <v>44439</v>
      </c>
      <c r="I6451" s="1">
        <v>44803</v>
      </c>
      <c r="J6451" s="966" t="s">
        <v>16810</v>
      </c>
      <c r="K6451" t="s">
        <v>16808</v>
      </c>
      <c r="L6451" t="s">
        <v>16809</v>
      </c>
      <c r="M6451" t="s">
        <v>16807</v>
      </c>
      <c r="N6451" t="s">
        <v>16809</v>
      </c>
    </row>
    <row r="6452" spans="1:14" x14ac:dyDescent="0.25">
      <c r="A6452" s="3">
        <v>6449</v>
      </c>
      <c r="B6452" t="s">
        <v>4340</v>
      </c>
      <c r="C6452" t="s">
        <v>4341</v>
      </c>
      <c r="D6452" t="s">
        <v>4342</v>
      </c>
      <c r="E6452" t="s">
        <v>12</v>
      </c>
      <c r="F6452" t="s">
        <v>4343</v>
      </c>
      <c r="G6452" s="1">
        <v>44546</v>
      </c>
      <c r="H6452" s="1">
        <v>44439</v>
      </c>
      <c r="I6452" s="1">
        <v>44803</v>
      </c>
      <c r="J6452" s="966" t="s">
        <v>16810</v>
      </c>
      <c r="K6452" t="s">
        <v>16808</v>
      </c>
      <c r="L6452" t="s">
        <v>16809</v>
      </c>
      <c r="M6452" t="s">
        <v>16810</v>
      </c>
      <c r="N6452" t="s">
        <v>16809</v>
      </c>
    </row>
    <row r="6453" spans="1:14" x14ac:dyDescent="0.25">
      <c r="A6453" s="3">
        <v>6450</v>
      </c>
      <c r="B6453" t="s">
        <v>4340</v>
      </c>
      <c r="C6453" t="s">
        <v>4341</v>
      </c>
      <c r="D6453" t="s">
        <v>4342</v>
      </c>
      <c r="E6453" t="s">
        <v>12</v>
      </c>
      <c r="F6453" t="s">
        <v>4343</v>
      </c>
      <c r="G6453" s="1">
        <v>44546</v>
      </c>
      <c r="H6453" s="1">
        <v>44439</v>
      </c>
      <c r="I6453" s="1">
        <v>44803</v>
      </c>
      <c r="J6453" s="966" t="s">
        <v>16810</v>
      </c>
      <c r="K6453" t="s">
        <v>16808</v>
      </c>
      <c r="L6453" t="s">
        <v>16809</v>
      </c>
      <c r="M6453" t="s">
        <v>16810</v>
      </c>
      <c r="N6453" t="s">
        <v>16809</v>
      </c>
    </row>
    <row r="6454" spans="1:14" x14ac:dyDescent="0.25">
      <c r="A6454" s="3">
        <v>6451</v>
      </c>
      <c r="B6454" t="s">
        <v>4340</v>
      </c>
      <c r="C6454" t="s">
        <v>4341</v>
      </c>
      <c r="D6454" t="s">
        <v>4342</v>
      </c>
      <c r="E6454" t="s">
        <v>12</v>
      </c>
      <c r="F6454" t="s">
        <v>4343</v>
      </c>
      <c r="G6454" s="1">
        <v>44546</v>
      </c>
      <c r="H6454" s="1">
        <v>44439</v>
      </c>
      <c r="I6454" s="1">
        <v>44803</v>
      </c>
      <c r="J6454" s="966" t="s">
        <v>16810</v>
      </c>
      <c r="K6454" t="s">
        <v>16808</v>
      </c>
      <c r="L6454" t="s">
        <v>16809</v>
      </c>
      <c r="M6454" t="s">
        <v>16810</v>
      </c>
      <c r="N6454" t="s">
        <v>16809</v>
      </c>
    </row>
    <row r="6455" spans="1:14" x14ac:dyDescent="0.25">
      <c r="A6455" s="3">
        <v>6452</v>
      </c>
      <c r="B6455" t="s">
        <v>4340</v>
      </c>
      <c r="C6455" t="s">
        <v>4341</v>
      </c>
      <c r="D6455" t="s">
        <v>4342</v>
      </c>
      <c r="E6455" t="s">
        <v>12</v>
      </c>
      <c r="F6455" t="s">
        <v>4343</v>
      </c>
      <c r="G6455" s="1">
        <v>44546</v>
      </c>
      <c r="H6455" s="1">
        <v>44439</v>
      </c>
      <c r="I6455" s="1">
        <v>44803</v>
      </c>
      <c r="J6455" s="966" t="s">
        <v>16814</v>
      </c>
      <c r="K6455" t="s">
        <v>16812</v>
      </c>
      <c r="L6455" t="s">
        <v>16813</v>
      </c>
      <c r="M6455" t="s">
        <v>16811</v>
      </c>
      <c r="N6455" t="s">
        <v>16813</v>
      </c>
    </row>
    <row r="6456" spans="1:14" x14ac:dyDescent="0.25">
      <c r="A6456" s="3">
        <v>6453</v>
      </c>
      <c r="B6456" t="s">
        <v>4340</v>
      </c>
      <c r="C6456" t="s">
        <v>4341</v>
      </c>
      <c r="D6456" t="s">
        <v>4342</v>
      </c>
      <c r="E6456" t="s">
        <v>12</v>
      </c>
      <c r="F6456" t="s">
        <v>4343</v>
      </c>
      <c r="G6456" s="1">
        <v>44546</v>
      </c>
      <c r="H6456" s="1">
        <v>44439</v>
      </c>
      <c r="I6456" s="1">
        <v>44803</v>
      </c>
      <c r="J6456" s="966" t="s">
        <v>16814</v>
      </c>
      <c r="K6456" t="s">
        <v>16812</v>
      </c>
      <c r="L6456" t="s">
        <v>16813</v>
      </c>
      <c r="M6456" t="s">
        <v>16814</v>
      </c>
      <c r="N6456" t="s">
        <v>16813</v>
      </c>
    </row>
    <row r="6457" spans="1:14" x14ac:dyDescent="0.25">
      <c r="A6457" s="3">
        <v>6454</v>
      </c>
      <c r="B6457" t="s">
        <v>4340</v>
      </c>
      <c r="C6457" t="s">
        <v>4341</v>
      </c>
      <c r="D6457" t="s">
        <v>4342</v>
      </c>
      <c r="E6457" t="s">
        <v>12</v>
      </c>
      <c r="F6457" t="s">
        <v>4343</v>
      </c>
      <c r="G6457" s="1">
        <v>44546</v>
      </c>
      <c r="H6457" s="1">
        <v>44439</v>
      </c>
      <c r="I6457" s="1">
        <v>44803</v>
      </c>
      <c r="J6457" s="966" t="s">
        <v>16814</v>
      </c>
      <c r="K6457" t="s">
        <v>16812</v>
      </c>
      <c r="L6457" t="s">
        <v>16813</v>
      </c>
      <c r="M6457" t="s">
        <v>16814</v>
      </c>
      <c r="N6457" t="s">
        <v>16813</v>
      </c>
    </row>
    <row r="6458" spans="1:14" x14ac:dyDescent="0.25">
      <c r="A6458" s="3">
        <v>6455</v>
      </c>
      <c r="B6458" t="s">
        <v>4340</v>
      </c>
      <c r="C6458" t="s">
        <v>4341</v>
      </c>
      <c r="D6458" t="s">
        <v>4342</v>
      </c>
      <c r="E6458" t="s">
        <v>12</v>
      </c>
      <c r="F6458" t="s">
        <v>4343</v>
      </c>
      <c r="G6458" s="1">
        <v>44546</v>
      </c>
      <c r="H6458" s="1">
        <v>44439</v>
      </c>
      <c r="I6458" s="1">
        <v>44803</v>
      </c>
      <c r="J6458" s="966" t="s">
        <v>16814</v>
      </c>
      <c r="K6458" t="s">
        <v>16812</v>
      </c>
      <c r="L6458" t="s">
        <v>16813</v>
      </c>
      <c r="M6458" t="s">
        <v>16814</v>
      </c>
      <c r="N6458" t="s">
        <v>16813</v>
      </c>
    </row>
    <row r="6459" spans="1:14" x14ac:dyDescent="0.25">
      <c r="A6459" s="3">
        <v>6456</v>
      </c>
      <c r="B6459" t="s">
        <v>4340</v>
      </c>
      <c r="C6459" t="s">
        <v>4341</v>
      </c>
      <c r="D6459" t="s">
        <v>4342</v>
      </c>
      <c r="E6459" t="s">
        <v>12</v>
      </c>
      <c r="F6459" t="s">
        <v>4343</v>
      </c>
      <c r="G6459" s="1">
        <v>44546</v>
      </c>
      <c r="H6459" s="1">
        <v>44439</v>
      </c>
      <c r="I6459" s="1">
        <v>44803</v>
      </c>
      <c r="J6459" s="966" t="s">
        <v>16818</v>
      </c>
      <c r="K6459" t="s">
        <v>16816</v>
      </c>
      <c r="L6459" t="s">
        <v>16817</v>
      </c>
      <c r="M6459" t="s">
        <v>16815</v>
      </c>
      <c r="N6459" t="s">
        <v>16817</v>
      </c>
    </row>
    <row r="6460" spans="1:14" x14ac:dyDescent="0.25">
      <c r="A6460" s="3">
        <v>6457</v>
      </c>
      <c r="B6460" t="s">
        <v>4340</v>
      </c>
      <c r="C6460" t="s">
        <v>4341</v>
      </c>
      <c r="D6460" t="s">
        <v>4342</v>
      </c>
      <c r="E6460" t="s">
        <v>12</v>
      </c>
      <c r="F6460" t="s">
        <v>4343</v>
      </c>
      <c r="G6460" s="1">
        <v>44546</v>
      </c>
      <c r="H6460" s="1">
        <v>44439</v>
      </c>
      <c r="I6460" s="1">
        <v>44803</v>
      </c>
      <c r="J6460" s="966" t="s">
        <v>16818</v>
      </c>
      <c r="K6460" t="s">
        <v>16816</v>
      </c>
      <c r="L6460" t="s">
        <v>16817</v>
      </c>
      <c r="M6460" t="s">
        <v>16818</v>
      </c>
      <c r="N6460" t="s">
        <v>16817</v>
      </c>
    </row>
    <row r="6461" spans="1:14" x14ac:dyDescent="0.25">
      <c r="A6461" s="3">
        <v>6458</v>
      </c>
      <c r="B6461" t="s">
        <v>4340</v>
      </c>
      <c r="C6461" t="s">
        <v>4341</v>
      </c>
      <c r="D6461" t="s">
        <v>4342</v>
      </c>
      <c r="E6461" t="s">
        <v>12</v>
      </c>
      <c r="F6461" t="s">
        <v>4343</v>
      </c>
      <c r="G6461" s="1">
        <v>44546</v>
      </c>
      <c r="H6461" s="1">
        <v>44439</v>
      </c>
      <c r="I6461" s="1">
        <v>44803</v>
      </c>
      <c r="J6461" s="966" t="s">
        <v>16818</v>
      </c>
      <c r="K6461" t="s">
        <v>16816</v>
      </c>
      <c r="L6461" t="s">
        <v>16817</v>
      </c>
      <c r="M6461" t="s">
        <v>16818</v>
      </c>
      <c r="N6461" t="s">
        <v>16817</v>
      </c>
    </row>
    <row r="6462" spans="1:14" x14ac:dyDescent="0.25">
      <c r="A6462" s="3">
        <v>6459</v>
      </c>
      <c r="B6462" t="s">
        <v>4340</v>
      </c>
      <c r="C6462" t="s">
        <v>4341</v>
      </c>
      <c r="D6462" t="s">
        <v>4342</v>
      </c>
      <c r="E6462" t="s">
        <v>12</v>
      </c>
      <c r="F6462" t="s">
        <v>4343</v>
      </c>
      <c r="G6462" s="1">
        <v>44546</v>
      </c>
      <c r="H6462" s="1">
        <v>44439</v>
      </c>
      <c r="I6462" s="1">
        <v>44803</v>
      </c>
      <c r="J6462" s="966" t="s">
        <v>16818</v>
      </c>
      <c r="K6462" t="s">
        <v>16816</v>
      </c>
      <c r="L6462" t="s">
        <v>16817</v>
      </c>
      <c r="M6462" t="s">
        <v>16818</v>
      </c>
      <c r="N6462" t="s">
        <v>16817</v>
      </c>
    </row>
    <row r="6463" spans="1:14" x14ac:dyDescent="0.25">
      <c r="A6463" s="3">
        <v>6460</v>
      </c>
      <c r="B6463" t="s">
        <v>4340</v>
      </c>
      <c r="C6463" t="s">
        <v>4341</v>
      </c>
      <c r="D6463" t="s">
        <v>4342</v>
      </c>
      <c r="E6463" t="s">
        <v>12</v>
      </c>
      <c r="F6463" t="s">
        <v>4343</v>
      </c>
      <c r="G6463" s="1">
        <v>44546</v>
      </c>
      <c r="H6463" s="1">
        <v>44439</v>
      </c>
      <c r="I6463" s="1">
        <v>44803</v>
      </c>
      <c r="J6463" s="966" t="s">
        <v>16822</v>
      </c>
      <c r="K6463" t="s">
        <v>16820</v>
      </c>
      <c r="L6463" t="s">
        <v>16821</v>
      </c>
      <c r="M6463" t="s">
        <v>16819</v>
      </c>
      <c r="N6463" t="s">
        <v>16821</v>
      </c>
    </row>
    <row r="6464" spans="1:14" x14ac:dyDescent="0.25">
      <c r="A6464" s="3">
        <v>6461</v>
      </c>
      <c r="B6464" t="s">
        <v>4340</v>
      </c>
      <c r="C6464" t="s">
        <v>4341</v>
      </c>
      <c r="D6464" t="s">
        <v>4342</v>
      </c>
      <c r="E6464" t="s">
        <v>12</v>
      </c>
      <c r="F6464" t="s">
        <v>4343</v>
      </c>
      <c r="G6464" s="1">
        <v>44546</v>
      </c>
      <c r="H6464" s="1">
        <v>44439</v>
      </c>
      <c r="I6464" s="1">
        <v>44803</v>
      </c>
      <c r="J6464" s="966" t="s">
        <v>16822</v>
      </c>
      <c r="K6464" t="s">
        <v>16820</v>
      </c>
      <c r="L6464" t="s">
        <v>16821</v>
      </c>
      <c r="M6464" t="s">
        <v>16822</v>
      </c>
      <c r="N6464" t="s">
        <v>16821</v>
      </c>
    </row>
    <row r="6465" spans="1:14" x14ac:dyDescent="0.25">
      <c r="A6465" s="3">
        <v>6462</v>
      </c>
      <c r="B6465" t="s">
        <v>4340</v>
      </c>
      <c r="C6465" t="s">
        <v>4341</v>
      </c>
      <c r="D6465" t="s">
        <v>4342</v>
      </c>
      <c r="E6465" t="s">
        <v>12</v>
      </c>
      <c r="F6465" t="s">
        <v>4343</v>
      </c>
      <c r="G6465" s="1">
        <v>44546</v>
      </c>
      <c r="H6465" s="1">
        <v>44439</v>
      </c>
      <c r="I6465" s="1">
        <v>44803</v>
      </c>
      <c r="J6465" s="966" t="s">
        <v>16822</v>
      </c>
      <c r="K6465" t="s">
        <v>16820</v>
      </c>
      <c r="L6465" t="s">
        <v>16821</v>
      </c>
      <c r="M6465" t="s">
        <v>16822</v>
      </c>
      <c r="N6465" t="s">
        <v>16821</v>
      </c>
    </row>
    <row r="6466" spans="1:14" x14ac:dyDescent="0.25">
      <c r="A6466" s="3">
        <v>6463</v>
      </c>
      <c r="B6466" t="s">
        <v>4340</v>
      </c>
      <c r="C6466" t="s">
        <v>4341</v>
      </c>
      <c r="D6466" t="s">
        <v>4342</v>
      </c>
      <c r="E6466" t="s">
        <v>12</v>
      </c>
      <c r="F6466" t="s">
        <v>4343</v>
      </c>
      <c r="G6466" s="1">
        <v>44546</v>
      </c>
      <c r="H6466" s="1">
        <v>44439</v>
      </c>
      <c r="I6466" s="1">
        <v>44803</v>
      </c>
      <c r="J6466" s="966" t="s">
        <v>16822</v>
      </c>
      <c r="K6466" t="s">
        <v>16820</v>
      </c>
      <c r="L6466" t="s">
        <v>16821</v>
      </c>
      <c r="M6466" t="s">
        <v>16822</v>
      </c>
      <c r="N6466" t="s">
        <v>16821</v>
      </c>
    </row>
    <row r="6467" spans="1:14" x14ac:dyDescent="0.25">
      <c r="A6467" s="3">
        <v>6464</v>
      </c>
      <c r="B6467" t="s">
        <v>4340</v>
      </c>
      <c r="C6467" t="s">
        <v>4341</v>
      </c>
      <c r="D6467" t="s">
        <v>4342</v>
      </c>
      <c r="E6467" t="s">
        <v>12</v>
      </c>
      <c r="F6467" t="s">
        <v>4343</v>
      </c>
      <c r="G6467" s="1">
        <v>44546</v>
      </c>
      <c r="H6467" s="1">
        <v>44439</v>
      </c>
      <c r="I6467" s="1">
        <v>44803</v>
      </c>
      <c r="J6467" s="966" t="s">
        <v>16826</v>
      </c>
      <c r="K6467" t="s">
        <v>16824</v>
      </c>
      <c r="L6467" t="s">
        <v>16825</v>
      </c>
      <c r="M6467" t="s">
        <v>16823</v>
      </c>
      <c r="N6467" t="s">
        <v>16825</v>
      </c>
    </row>
    <row r="6468" spans="1:14" x14ac:dyDescent="0.25">
      <c r="A6468" s="3">
        <v>6465</v>
      </c>
      <c r="B6468" t="s">
        <v>4340</v>
      </c>
      <c r="C6468" t="s">
        <v>4341</v>
      </c>
      <c r="D6468" t="s">
        <v>4342</v>
      </c>
      <c r="E6468" t="s">
        <v>12</v>
      </c>
      <c r="F6468" t="s">
        <v>4343</v>
      </c>
      <c r="G6468" s="1">
        <v>44546</v>
      </c>
      <c r="H6468" s="1">
        <v>44439</v>
      </c>
      <c r="I6468" s="1">
        <v>44803</v>
      </c>
      <c r="J6468" s="966" t="s">
        <v>16826</v>
      </c>
      <c r="K6468" t="s">
        <v>16824</v>
      </c>
      <c r="L6468" t="s">
        <v>16825</v>
      </c>
      <c r="M6468" t="s">
        <v>16826</v>
      </c>
      <c r="N6468" t="s">
        <v>16825</v>
      </c>
    </row>
    <row r="6469" spans="1:14" x14ac:dyDescent="0.25">
      <c r="A6469" s="3">
        <v>6466</v>
      </c>
      <c r="B6469" t="s">
        <v>4340</v>
      </c>
      <c r="C6469" t="s">
        <v>4341</v>
      </c>
      <c r="D6469" t="s">
        <v>4342</v>
      </c>
      <c r="E6469" t="s">
        <v>12</v>
      </c>
      <c r="F6469" t="s">
        <v>4343</v>
      </c>
      <c r="G6469" s="1">
        <v>44546</v>
      </c>
      <c r="H6469" s="1">
        <v>44439</v>
      </c>
      <c r="I6469" s="1">
        <v>44803</v>
      </c>
      <c r="J6469" s="966" t="s">
        <v>16826</v>
      </c>
      <c r="K6469" t="s">
        <v>16824</v>
      </c>
      <c r="L6469" t="s">
        <v>16825</v>
      </c>
      <c r="M6469" t="s">
        <v>16826</v>
      </c>
      <c r="N6469" t="s">
        <v>16825</v>
      </c>
    </row>
    <row r="6470" spans="1:14" x14ac:dyDescent="0.25">
      <c r="A6470" s="3">
        <v>6467</v>
      </c>
      <c r="B6470" t="s">
        <v>4340</v>
      </c>
      <c r="C6470" t="s">
        <v>4341</v>
      </c>
      <c r="D6470" t="s">
        <v>4342</v>
      </c>
      <c r="E6470" t="s">
        <v>12</v>
      </c>
      <c r="F6470" t="s">
        <v>4343</v>
      </c>
      <c r="G6470" s="1">
        <v>44546</v>
      </c>
      <c r="H6470" s="1">
        <v>44439</v>
      </c>
      <c r="I6470" s="1">
        <v>44803</v>
      </c>
      <c r="J6470" s="966" t="s">
        <v>16826</v>
      </c>
      <c r="K6470" t="s">
        <v>16824</v>
      </c>
      <c r="L6470" t="s">
        <v>16825</v>
      </c>
      <c r="M6470" t="s">
        <v>16826</v>
      </c>
      <c r="N6470" t="s">
        <v>16825</v>
      </c>
    </row>
    <row r="6471" spans="1:14" x14ac:dyDescent="0.25">
      <c r="A6471" s="3">
        <v>6468</v>
      </c>
      <c r="B6471" t="s">
        <v>4340</v>
      </c>
      <c r="C6471" t="s">
        <v>4341</v>
      </c>
      <c r="D6471" t="s">
        <v>4342</v>
      </c>
      <c r="E6471" t="s">
        <v>12</v>
      </c>
      <c r="F6471" t="s">
        <v>4343</v>
      </c>
      <c r="G6471" s="1">
        <v>44546</v>
      </c>
      <c r="H6471" s="1">
        <v>44439</v>
      </c>
      <c r="I6471" s="1">
        <v>44803</v>
      </c>
      <c r="J6471" s="966" t="s">
        <v>16830</v>
      </c>
      <c r="K6471" t="s">
        <v>16828</v>
      </c>
      <c r="L6471" t="s">
        <v>16829</v>
      </c>
      <c r="M6471" t="s">
        <v>16827</v>
      </c>
      <c r="N6471" t="s">
        <v>16829</v>
      </c>
    </row>
    <row r="6472" spans="1:14" x14ac:dyDescent="0.25">
      <c r="A6472" s="3">
        <v>6469</v>
      </c>
      <c r="B6472" t="s">
        <v>4340</v>
      </c>
      <c r="C6472" t="s">
        <v>4341</v>
      </c>
      <c r="D6472" t="s">
        <v>4342</v>
      </c>
      <c r="E6472" t="s">
        <v>12</v>
      </c>
      <c r="F6472" t="s">
        <v>4343</v>
      </c>
      <c r="G6472" s="1">
        <v>44546</v>
      </c>
      <c r="H6472" s="1">
        <v>44439</v>
      </c>
      <c r="I6472" s="1">
        <v>44803</v>
      </c>
      <c r="J6472" s="966" t="s">
        <v>16830</v>
      </c>
      <c r="K6472" t="s">
        <v>16828</v>
      </c>
      <c r="L6472" t="s">
        <v>16829</v>
      </c>
      <c r="M6472" t="s">
        <v>16830</v>
      </c>
      <c r="N6472" t="s">
        <v>16829</v>
      </c>
    </row>
    <row r="6473" spans="1:14" x14ac:dyDescent="0.25">
      <c r="A6473" s="3">
        <v>6470</v>
      </c>
      <c r="B6473" t="s">
        <v>4340</v>
      </c>
      <c r="C6473" t="s">
        <v>4341</v>
      </c>
      <c r="D6473" t="s">
        <v>4342</v>
      </c>
      <c r="E6473" t="s">
        <v>12</v>
      </c>
      <c r="F6473" t="s">
        <v>4343</v>
      </c>
      <c r="G6473" s="1">
        <v>44546</v>
      </c>
      <c r="H6473" s="1">
        <v>44439</v>
      </c>
      <c r="I6473" s="1">
        <v>44803</v>
      </c>
      <c r="J6473" s="966" t="s">
        <v>16830</v>
      </c>
      <c r="K6473" t="s">
        <v>16828</v>
      </c>
      <c r="L6473" t="s">
        <v>16829</v>
      </c>
      <c r="M6473" t="s">
        <v>16830</v>
      </c>
      <c r="N6473" t="s">
        <v>16829</v>
      </c>
    </row>
    <row r="6474" spans="1:14" x14ac:dyDescent="0.25">
      <c r="A6474" s="3">
        <v>6471</v>
      </c>
      <c r="B6474" t="s">
        <v>4340</v>
      </c>
      <c r="C6474" t="s">
        <v>4341</v>
      </c>
      <c r="D6474" t="s">
        <v>4342</v>
      </c>
      <c r="E6474" t="s">
        <v>12</v>
      </c>
      <c r="F6474" t="s">
        <v>4343</v>
      </c>
      <c r="G6474" s="1">
        <v>44546</v>
      </c>
      <c r="H6474" s="1">
        <v>44439</v>
      </c>
      <c r="I6474" s="1">
        <v>44803</v>
      </c>
      <c r="J6474" s="966" t="s">
        <v>16830</v>
      </c>
      <c r="K6474" t="s">
        <v>16828</v>
      </c>
      <c r="L6474" t="s">
        <v>16829</v>
      </c>
      <c r="M6474" t="s">
        <v>16830</v>
      </c>
      <c r="N6474" t="s">
        <v>16829</v>
      </c>
    </row>
    <row r="6475" spans="1:14" x14ac:dyDescent="0.25">
      <c r="A6475" s="3">
        <v>6472</v>
      </c>
      <c r="B6475" t="s">
        <v>4489</v>
      </c>
      <c r="C6475" t="s">
        <v>4490</v>
      </c>
      <c r="D6475" t="s">
        <v>4491</v>
      </c>
      <c r="E6475" t="s">
        <v>12</v>
      </c>
      <c r="F6475" t="s">
        <v>4492</v>
      </c>
      <c r="G6475" s="1">
        <v>44449</v>
      </c>
      <c r="H6475" s="1">
        <v>44456</v>
      </c>
      <c r="I6475" s="1">
        <v>45916</v>
      </c>
      <c r="J6475" s="966" t="s">
        <v>23684</v>
      </c>
      <c r="K6475" t="s">
        <v>23685</v>
      </c>
      <c r="L6475" t="s">
        <v>23686</v>
      </c>
      <c r="M6475" t="s">
        <v>23684</v>
      </c>
      <c r="N6475" t="s">
        <v>23686</v>
      </c>
    </row>
    <row r="6476" spans="1:14" x14ac:dyDescent="0.25">
      <c r="A6476" s="3">
        <v>6473</v>
      </c>
      <c r="B6476" t="s">
        <v>4493</v>
      </c>
      <c r="C6476" t="s">
        <v>4494</v>
      </c>
      <c r="D6476" t="s">
        <v>4495</v>
      </c>
      <c r="E6476" t="s">
        <v>12</v>
      </c>
      <c r="F6476" t="s">
        <v>4496</v>
      </c>
      <c r="G6476" s="1">
        <v>44449</v>
      </c>
      <c r="H6476" s="1">
        <v>44456</v>
      </c>
      <c r="I6476" s="1">
        <v>45916</v>
      </c>
      <c r="J6476" s="966" t="s">
        <v>23687</v>
      </c>
      <c r="K6476" t="s">
        <v>23688</v>
      </c>
      <c r="L6476" t="s">
        <v>23689</v>
      </c>
      <c r="M6476" t="s">
        <v>23687</v>
      </c>
      <c r="N6476" t="s">
        <v>23689</v>
      </c>
    </row>
    <row r="6477" spans="1:14" x14ac:dyDescent="0.25">
      <c r="A6477" s="3">
        <v>6474</v>
      </c>
      <c r="B6477" t="s">
        <v>4398</v>
      </c>
      <c r="C6477" t="s">
        <v>4399</v>
      </c>
      <c r="D6477" t="s">
        <v>4400</v>
      </c>
      <c r="E6477" t="s">
        <v>12</v>
      </c>
      <c r="F6477" t="s">
        <v>4401</v>
      </c>
      <c r="G6477" s="1">
        <v>44435</v>
      </c>
      <c r="H6477" s="1">
        <v>44453</v>
      </c>
      <c r="I6477" s="1">
        <v>45548</v>
      </c>
      <c r="J6477" s="966" t="s">
        <v>13424</v>
      </c>
      <c r="K6477" t="s">
        <v>13426</v>
      </c>
      <c r="L6477" t="s">
        <v>13425</v>
      </c>
      <c r="M6477" t="s">
        <v>13424</v>
      </c>
      <c r="N6477" t="s">
        <v>13425</v>
      </c>
    </row>
    <row r="6478" spans="1:14" x14ac:dyDescent="0.25">
      <c r="A6478" s="3">
        <v>6475</v>
      </c>
      <c r="B6478" t="s">
        <v>4239</v>
      </c>
      <c r="C6478" t="s">
        <v>4240</v>
      </c>
      <c r="D6478" t="s">
        <v>4241</v>
      </c>
      <c r="E6478" t="s">
        <v>12</v>
      </c>
      <c r="F6478" t="s">
        <v>4242</v>
      </c>
      <c r="G6478" s="1">
        <v>44405</v>
      </c>
      <c r="H6478" s="1">
        <v>44443</v>
      </c>
      <c r="I6478" s="1">
        <v>45538</v>
      </c>
      <c r="J6478" s="966" t="s">
        <v>9445</v>
      </c>
      <c r="K6478" t="s">
        <v>9447</v>
      </c>
      <c r="L6478" t="s">
        <v>9446</v>
      </c>
      <c r="M6478" t="s">
        <v>9445</v>
      </c>
      <c r="N6478" t="s">
        <v>9446</v>
      </c>
    </row>
    <row r="6479" spans="1:14" x14ac:dyDescent="0.25">
      <c r="A6479" s="3">
        <v>6476</v>
      </c>
      <c r="B6479" t="s">
        <v>4381</v>
      </c>
      <c r="C6479" t="s">
        <v>4382</v>
      </c>
      <c r="D6479" t="s">
        <v>4383</v>
      </c>
      <c r="E6479" t="s">
        <v>12</v>
      </c>
      <c r="F6479" t="s">
        <v>4384</v>
      </c>
      <c r="G6479" s="1">
        <v>44433</v>
      </c>
      <c r="H6479" s="1">
        <v>44450</v>
      </c>
      <c r="I6479" s="1">
        <v>45545</v>
      </c>
      <c r="J6479" s="966" t="s">
        <v>13698</v>
      </c>
      <c r="K6479" t="s">
        <v>13700</v>
      </c>
      <c r="L6479" t="s">
        <v>13699</v>
      </c>
      <c r="M6479" t="s">
        <v>13698</v>
      </c>
      <c r="N6479" t="s">
        <v>13699</v>
      </c>
    </row>
    <row r="6480" spans="1:14" x14ac:dyDescent="0.25">
      <c r="A6480" s="3">
        <v>6477</v>
      </c>
      <c r="B6480" t="s">
        <v>3718</v>
      </c>
      <c r="C6480" t="s">
        <v>3719</v>
      </c>
      <c r="D6480" t="s">
        <v>3720</v>
      </c>
      <c r="E6480" t="s">
        <v>12</v>
      </c>
      <c r="F6480" t="s">
        <v>3721</v>
      </c>
      <c r="G6480" s="1">
        <v>44344</v>
      </c>
      <c r="H6480" s="1">
        <v>44455</v>
      </c>
      <c r="I6480" s="1">
        <v>46280</v>
      </c>
      <c r="J6480" s="966" t="s">
        <v>12918</v>
      </c>
      <c r="K6480" t="s">
        <v>12920</v>
      </c>
      <c r="L6480" t="s">
        <v>12919</v>
      </c>
      <c r="M6480" t="s">
        <v>12918</v>
      </c>
      <c r="N6480" t="s">
        <v>12919</v>
      </c>
    </row>
    <row r="6481" spans="1:14" x14ac:dyDescent="0.25">
      <c r="A6481" s="3">
        <v>6478</v>
      </c>
      <c r="B6481" t="s">
        <v>4377</v>
      </c>
      <c r="C6481" t="s">
        <v>4378</v>
      </c>
      <c r="D6481" t="s">
        <v>4379</v>
      </c>
      <c r="E6481" t="s">
        <v>12</v>
      </c>
      <c r="F6481" t="s">
        <v>4380</v>
      </c>
      <c r="G6481" s="1">
        <v>44434</v>
      </c>
      <c r="H6481" s="1">
        <v>44461</v>
      </c>
      <c r="I6481" s="1">
        <v>45556</v>
      </c>
      <c r="J6481" s="966" t="s">
        <v>23195</v>
      </c>
      <c r="K6481" t="s">
        <v>23690</v>
      </c>
      <c r="L6481" t="s">
        <v>23691</v>
      </c>
      <c r="M6481" t="s">
        <v>23195</v>
      </c>
      <c r="N6481" t="s">
        <v>23691</v>
      </c>
    </row>
    <row r="6482" spans="1:14" x14ac:dyDescent="0.25">
      <c r="A6482" s="3">
        <v>6479</v>
      </c>
      <c r="B6482" t="s">
        <v>4179</v>
      </c>
      <c r="C6482" t="s">
        <v>4180</v>
      </c>
      <c r="D6482" t="s">
        <v>4181</v>
      </c>
      <c r="E6482" t="s">
        <v>12</v>
      </c>
      <c r="F6482" t="s">
        <v>4182</v>
      </c>
      <c r="G6482" s="1">
        <v>44393</v>
      </c>
      <c r="H6482" s="1">
        <v>44450</v>
      </c>
      <c r="I6482" s="1">
        <v>44814</v>
      </c>
      <c r="J6482" s="966" t="s">
        <v>12365</v>
      </c>
      <c r="K6482" t="s">
        <v>12367</v>
      </c>
      <c r="L6482" t="s">
        <v>12366</v>
      </c>
      <c r="M6482" t="s">
        <v>12365</v>
      </c>
      <c r="N6482" t="s">
        <v>12366</v>
      </c>
    </row>
    <row r="6483" spans="1:14" x14ac:dyDescent="0.25">
      <c r="A6483" s="3">
        <v>6480</v>
      </c>
      <c r="B6483" t="s">
        <v>4179</v>
      </c>
      <c r="C6483" t="s">
        <v>4180</v>
      </c>
      <c r="D6483" t="s">
        <v>4181</v>
      </c>
      <c r="E6483" t="s">
        <v>12</v>
      </c>
      <c r="F6483" t="s">
        <v>4182</v>
      </c>
      <c r="G6483" s="1">
        <v>44393</v>
      </c>
      <c r="H6483" s="1">
        <v>44450</v>
      </c>
      <c r="I6483" s="1">
        <v>44814</v>
      </c>
      <c r="J6483" s="966" t="s">
        <v>23692</v>
      </c>
      <c r="K6483" t="s">
        <v>12369</v>
      </c>
      <c r="L6483" t="s">
        <v>12368</v>
      </c>
      <c r="M6483" t="s">
        <v>23692</v>
      </c>
      <c r="N6483" t="s">
        <v>12368</v>
      </c>
    </row>
    <row r="6484" spans="1:14" x14ac:dyDescent="0.25">
      <c r="A6484" s="3">
        <v>6481</v>
      </c>
      <c r="B6484" t="s">
        <v>4179</v>
      </c>
      <c r="C6484" t="s">
        <v>4180</v>
      </c>
      <c r="D6484" t="s">
        <v>4181</v>
      </c>
      <c r="E6484" t="s">
        <v>12</v>
      </c>
      <c r="F6484" t="s">
        <v>4182</v>
      </c>
      <c r="G6484" s="1">
        <v>44393</v>
      </c>
      <c r="H6484" s="1">
        <v>44450</v>
      </c>
      <c r="I6484" s="1">
        <v>44814</v>
      </c>
      <c r="J6484" s="966" t="s">
        <v>23693</v>
      </c>
      <c r="K6484" t="s">
        <v>12371</v>
      </c>
      <c r="L6484" t="s">
        <v>12370</v>
      </c>
      <c r="M6484" t="s">
        <v>23693</v>
      </c>
      <c r="N6484" t="s">
        <v>12370</v>
      </c>
    </row>
    <row r="6485" spans="1:14" x14ac:dyDescent="0.25">
      <c r="A6485" s="3">
        <v>6482</v>
      </c>
      <c r="B6485" t="s">
        <v>4386</v>
      </c>
      <c r="C6485" t="s">
        <v>4387</v>
      </c>
      <c r="D6485" t="s">
        <v>4388</v>
      </c>
      <c r="E6485" t="s">
        <v>12</v>
      </c>
      <c r="F6485" t="s">
        <v>4389</v>
      </c>
      <c r="G6485" s="1">
        <v>44433</v>
      </c>
      <c r="H6485" s="1">
        <v>44450</v>
      </c>
      <c r="I6485" s="1">
        <v>45545</v>
      </c>
      <c r="J6485" s="966" t="s">
        <v>13701</v>
      </c>
      <c r="K6485" t="s">
        <v>13703</v>
      </c>
      <c r="L6485" t="s">
        <v>13702</v>
      </c>
      <c r="M6485" t="s">
        <v>13701</v>
      </c>
      <c r="N6485" t="s">
        <v>13702</v>
      </c>
    </row>
    <row r="6486" spans="1:14" x14ac:dyDescent="0.25">
      <c r="A6486" s="3">
        <v>6483</v>
      </c>
      <c r="B6486" t="s">
        <v>4231</v>
      </c>
      <c r="C6486" t="s">
        <v>4232</v>
      </c>
      <c r="D6486" t="s">
        <v>4233</v>
      </c>
      <c r="E6486" t="s">
        <v>12</v>
      </c>
      <c r="F6486" t="s">
        <v>4233</v>
      </c>
      <c r="G6486" s="1">
        <v>44391</v>
      </c>
      <c r="H6486" s="1">
        <v>44449</v>
      </c>
      <c r="I6486" s="1">
        <v>45544</v>
      </c>
      <c r="J6486" s="966" t="s">
        <v>23694</v>
      </c>
      <c r="K6486" t="s">
        <v>23695</v>
      </c>
      <c r="L6486" t="s">
        <v>23696</v>
      </c>
      <c r="M6486" t="s">
        <v>23694</v>
      </c>
      <c r="N6486" t="s">
        <v>23696</v>
      </c>
    </row>
    <row r="6487" spans="1:14" x14ac:dyDescent="0.25">
      <c r="A6487" s="3">
        <v>6484</v>
      </c>
      <c r="B6487" t="s">
        <v>4231</v>
      </c>
      <c r="C6487" t="s">
        <v>4232</v>
      </c>
      <c r="D6487" t="s">
        <v>4233</v>
      </c>
      <c r="E6487" t="s">
        <v>12</v>
      </c>
      <c r="F6487" t="s">
        <v>4233</v>
      </c>
      <c r="G6487" s="1">
        <v>44391</v>
      </c>
      <c r="H6487" s="1">
        <v>44449</v>
      </c>
      <c r="I6487" s="1">
        <v>45544</v>
      </c>
      <c r="J6487" s="966" t="s">
        <v>23697</v>
      </c>
      <c r="K6487" t="s">
        <v>23698</v>
      </c>
      <c r="L6487" t="s">
        <v>23699</v>
      </c>
      <c r="M6487" t="s">
        <v>23697</v>
      </c>
      <c r="N6487" t="s">
        <v>23699</v>
      </c>
    </row>
    <row r="6488" spans="1:14" x14ac:dyDescent="0.25">
      <c r="A6488" s="3">
        <v>6485</v>
      </c>
      <c r="B6488" t="s">
        <v>4231</v>
      </c>
      <c r="C6488" t="s">
        <v>4232</v>
      </c>
      <c r="D6488" t="s">
        <v>4233</v>
      </c>
      <c r="E6488" t="s">
        <v>12</v>
      </c>
      <c r="F6488" t="s">
        <v>4233</v>
      </c>
      <c r="G6488" s="1">
        <v>44391</v>
      </c>
      <c r="H6488" s="1">
        <v>44449</v>
      </c>
      <c r="I6488" s="1">
        <v>45544</v>
      </c>
      <c r="J6488" s="966" t="s">
        <v>23700</v>
      </c>
      <c r="K6488" t="s">
        <v>23701</v>
      </c>
      <c r="L6488" t="s">
        <v>23702</v>
      </c>
      <c r="M6488" t="s">
        <v>23700</v>
      </c>
      <c r="N6488" t="s">
        <v>23702</v>
      </c>
    </row>
    <row r="6489" spans="1:14" x14ac:dyDescent="0.25">
      <c r="A6489" s="3">
        <v>6486</v>
      </c>
      <c r="B6489" t="s">
        <v>4231</v>
      </c>
      <c r="C6489" t="s">
        <v>4232</v>
      </c>
      <c r="D6489" t="s">
        <v>4233</v>
      </c>
      <c r="E6489" t="s">
        <v>12</v>
      </c>
      <c r="F6489" t="s">
        <v>4233</v>
      </c>
      <c r="G6489" s="1">
        <v>44391</v>
      </c>
      <c r="H6489" s="1">
        <v>44449</v>
      </c>
      <c r="I6489" s="1">
        <v>45544</v>
      </c>
      <c r="J6489" s="966" t="s">
        <v>23703</v>
      </c>
      <c r="K6489" t="s">
        <v>23704</v>
      </c>
      <c r="L6489" t="s">
        <v>23705</v>
      </c>
      <c r="M6489" t="s">
        <v>23703</v>
      </c>
      <c r="N6489" t="s">
        <v>23705</v>
      </c>
    </row>
    <row r="6490" spans="1:14" x14ac:dyDescent="0.25">
      <c r="A6490" s="3">
        <v>6487</v>
      </c>
      <c r="B6490" t="s">
        <v>4231</v>
      </c>
      <c r="C6490" t="s">
        <v>4232</v>
      </c>
      <c r="D6490" t="s">
        <v>4233</v>
      </c>
      <c r="E6490" t="s">
        <v>12</v>
      </c>
      <c r="F6490" t="s">
        <v>4233</v>
      </c>
      <c r="G6490" s="1">
        <v>44391</v>
      </c>
      <c r="H6490" s="1">
        <v>44449</v>
      </c>
      <c r="I6490" s="1">
        <v>45544</v>
      </c>
      <c r="J6490" s="966" t="s">
        <v>23706</v>
      </c>
      <c r="K6490" t="s">
        <v>23707</v>
      </c>
      <c r="L6490" t="s">
        <v>23708</v>
      </c>
      <c r="M6490" t="s">
        <v>23706</v>
      </c>
      <c r="N6490" t="s">
        <v>23708</v>
      </c>
    </row>
    <row r="6491" spans="1:14" x14ac:dyDescent="0.25">
      <c r="A6491" s="3">
        <v>6488</v>
      </c>
      <c r="B6491" t="s">
        <v>4309</v>
      </c>
      <c r="C6491" t="s">
        <v>4310</v>
      </c>
      <c r="D6491" t="s">
        <v>4311</v>
      </c>
      <c r="E6491" t="s">
        <v>12</v>
      </c>
      <c r="F6491" t="s">
        <v>4314</v>
      </c>
      <c r="G6491" s="1">
        <v>44414</v>
      </c>
      <c r="H6491" s="1">
        <v>44453</v>
      </c>
      <c r="I6491" s="1">
        <v>46278</v>
      </c>
      <c r="J6491" s="966" t="s">
        <v>23709</v>
      </c>
      <c r="K6491" t="s">
        <v>23710</v>
      </c>
      <c r="L6491" t="s">
        <v>23711</v>
      </c>
      <c r="M6491" t="s">
        <v>23709</v>
      </c>
      <c r="N6491" t="s">
        <v>23711</v>
      </c>
    </row>
    <row r="6492" spans="1:14" x14ac:dyDescent="0.25">
      <c r="A6492" s="3">
        <v>6489</v>
      </c>
      <c r="B6492" t="s">
        <v>4309</v>
      </c>
      <c r="C6492" t="s">
        <v>4310</v>
      </c>
      <c r="D6492" t="s">
        <v>4311</v>
      </c>
      <c r="E6492" t="s">
        <v>12</v>
      </c>
      <c r="F6492" t="s">
        <v>4314</v>
      </c>
      <c r="G6492" s="1">
        <v>44414</v>
      </c>
      <c r="H6492" s="1">
        <v>44453</v>
      </c>
      <c r="I6492" s="1">
        <v>46278</v>
      </c>
      <c r="J6492" s="966" t="s">
        <v>23712</v>
      </c>
      <c r="K6492" t="s">
        <v>23713</v>
      </c>
      <c r="L6492" t="s">
        <v>23714</v>
      </c>
      <c r="M6492" t="s">
        <v>23712</v>
      </c>
      <c r="N6492" t="s">
        <v>23714</v>
      </c>
    </row>
    <row r="6493" spans="1:14" x14ac:dyDescent="0.25">
      <c r="A6493" s="3">
        <v>6490</v>
      </c>
      <c r="B6493" t="s">
        <v>4309</v>
      </c>
      <c r="C6493" t="s">
        <v>4310</v>
      </c>
      <c r="D6493" t="s">
        <v>4311</v>
      </c>
      <c r="E6493" t="s">
        <v>12</v>
      </c>
      <c r="F6493" t="s">
        <v>4314</v>
      </c>
      <c r="G6493" s="1">
        <v>44414</v>
      </c>
      <c r="H6493" s="1">
        <v>44453</v>
      </c>
      <c r="I6493" s="1">
        <v>46278</v>
      </c>
      <c r="J6493" s="966" t="s">
        <v>23715</v>
      </c>
      <c r="K6493" t="s">
        <v>23716</v>
      </c>
      <c r="L6493" t="s">
        <v>23717</v>
      </c>
      <c r="M6493" t="s">
        <v>23715</v>
      </c>
      <c r="N6493" t="s">
        <v>23717</v>
      </c>
    </row>
    <row r="6494" spans="1:14" x14ac:dyDescent="0.25">
      <c r="A6494" s="3">
        <v>6491</v>
      </c>
      <c r="B6494" t="s">
        <v>4309</v>
      </c>
      <c r="C6494" t="s">
        <v>4310</v>
      </c>
      <c r="D6494" t="s">
        <v>4311</v>
      </c>
      <c r="E6494" t="s">
        <v>12</v>
      </c>
      <c r="F6494" t="s">
        <v>4314</v>
      </c>
      <c r="G6494" s="1">
        <v>44414</v>
      </c>
      <c r="H6494" s="1">
        <v>44453</v>
      </c>
      <c r="I6494" s="1">
        <v>46278</v>
      </c>
      <c r="J6494" s="966" t="s">
        <v>23718</v>
      </c>
      <c r="K6494" t="s">
        <v>23719</v>
      </c>
      <c r="L6494" t="s">
        <v>23720</v>
      </c>
      <c r="M6494" t="s">
        <v>23718</v>
      </c>
      <c r="N6494" t="s">
        <v>23720</v>
      </c>
    </row>
    <row r="6495" spans="1:14" x14ac:dyDescent="0.25">
      <c r="A6495" s="3">
        <v>6492</v>
      </c>
      <c r="B6495" t="s">
        <v>4309</v>
      </c>
      <c r="C6495" t="s">
        <v>4310</v>
      </c>
      <c r="D6495" t="s">
        <v>4311</v>
      </c>
      <c r="E6495" t="s">
        <v>12</v>
      </c>
      <c r="F6495" t="s">
        <v>4314</v>
      </c>
      <c r="G6495" s="1">
        <v>44414</v>
      </c>
      <c r="H6495" s="1">
        <v>44453</v>
      </c>
      <c r="I6495" s="1">
        <v>46278</v>
      </c>
      <c r="J6495" s="966" t="s">
        <v>23721</v>
      </c>
      <c r="K6495" t="s">
        <v>23722</v>
      </c>
      <c r="L6495" t="s">
        <v>23723</v>
      </c>
      <c r="M6495" t="s">
        <v>23721</v>
      </c>
      <c r="N6495" t="s">
        <v>23723</v>
      </c>
    </row>
    <row r="6496" spans="1:14" x14ac:dyDescent="0.25">
      <c r="A6496" s="3">
        <v>6493</v>
      </c>
      <c r="B6496" t="s">
        <v>4309</v>
      </c>
      <c r="C6496" t="s">
        <v>4310</v>
      </c>
      <c r="D6496" t="s">
        <v>4311</v>
      </c>
      <c r="E6496" t="s">
        <v>12</v>
      </c>
      <c r="F6496" t="s">
        <v>4314</v>
      </c>
      <c r="G6496" s="1">
        <v>44414</v>
      </c>
      <c r="H6496" s="1">
        <v>44453</v>
      </c>
      <c r="I6496" s="1">
        <v>46278</v>
      </c>
      <c r="J6496" s="966" t="s">
        <v>23724</v>
      </c>
      <c r="K6496" t="s">
        <v>23725</v>
      </c>
      <c r="L6496" t="s">
        <v>23726</v>
      </c>
      <c r="M6496" t="s">
        <v>23724</v>
      </c>
      <c r="N6496" t="s">
        <v>23726</v>
      </c>
    </row>
    <row r="6497" spans="1:14" x14ac:dyDescent="0.25">
      <c r="A6497" s="3">
        <v>6494</v>
      </c>
      <c r="B6497" t="s">
        <v>4309</v>
      </c>
      <c r="C6497" t="s">
        <v>4310</v>
      </c>
      <c r="D6497" t="s">
        <v>4311</v>
      </c>
      <c r="E6497" t="s">
        <v>12</v>
      </c>
      <c r="F6497" t="s">
        <v>4314</v>
      </c>
      <c r="G6497" s="1">
        <v>44414</v>
      </c>
      <c r="H6497" s="1">
        <v>44453</v>
      </c>
      <c r="I6497" s="1">
        <v>46278</v>
      </c>
      <c r="J6497" s="966" t="s">
        <v>23727</v>
      </c>
      <c r="K6497" t="s">
        <v>23728</v>
      </c>
      <c r="L6497" t="s">
        <v>23729</v>
      </c>
      <c r="M6497" t="s">
        <v>23727</v>
      </c>
      <c r="N6497" t="s">
        <v>23729</v>
      </c>
    </row>
    <row r="6498" spans="1:14" x14ac:dyDescent="0.25">
      <c r="A6498" s="3">
        <v>6495</v>
      </c>
      <c r="B6498" t="s">
        <v>4309</v>
      </c>
      <c r="C6498" t="s">
        <v>4310</v>
      </c>
      <c r="D6498" t="s">
        <v>4311</v>
      </c>
      <c r="E6498" t="s">
        <v>12</v>
      </c>
      <c r="F6498" t="s">
        <v>4314</v>
      </c>
      <c r="G6498" s="1">
        <v>44414</v>
      </c>
      <c r="H6498" s="1">
        <v>44453</v>
      </c>
      <c r="I6498" s="1">
        <v>46278</v>
      </c>
      <c r="J6498" s="966" t="s">
        <v>23730</v>
      </c>
      <c r="K6498" t="s">
        <v>23731</v>
      </c>
      <c r="L6498" t="s">
        <v>23732</v>
      </c>
      <c r="M6498" t="s">
        <v>23730</v>
      </c>
      <c r="N6498" t="s">
        <v>23732</v>
      </c>
    </row>
    <row r="6499" spans="1:14" x14ac:dyDescent="0.25">
      <c r="A6499" s="3">
        <v>6496</v>
      </c>
      <c r="B6499" t="s">
        <v>4309</v>
      </c>
      <c r="C6499" t="s">
        <v>4310</v>
      </c>
      <c r="D6499" t="s">
        <v>4311</v>
      </c>
      <c r="E6499" t="s">
        <v>12</v>
      </c>
      <c r="F6499" t="s">
        <v>4314</v>
      </c>
      <c r="G6499" s="1">
        <v>44414</v>
      </c>
      <c r="H6499" s="1">
        <v>44453</v>
      </c>
      <c r="I6499" s="1">
        <v>46278</v>
      </c>
      <c r="J6499" s="966" t="s">
        <v>23733</v>
      </c>
      <c r="K6499" t="s">
        <v>23734</v>
      </c>
      <c r="L6499" t="s">
        <v>23735</v>
      </c>
      <c r="M6499" t="s">
        <v>23733</v>
      </c>
      <c r="N6499" t="s">
        <v>23735</v>
      </c>
    </row>
    <row r="6500" spans="1:14" x14ac:dyDescent="0.25">
      <c r="A6500" s="3">
        <v>6497</v>
      </c>
      <c r="B6500" t="s">
        <v>4309</v>
      </c>
      <c r="C6500" t="s">
        <v>4310</v>
      </c>
      <c r="D6500" t="s">
        <v>4311</v>
      </c>
      <c r="E6500" t="s">
        <v>12</v>
      </c>
      <c r="F6500" t="s">
        <v>4314</v>
      </c>
      <c r="G6500" s="1">
        <v>44414</v>
      </c>
      <c r="H6500" s="1">
        <v>44453</v>
      </c>
      <c r="I6500" s="1">
        <v>46278</v>
      </c>
      <c r="J6500" s="966" t="s">
        <v>23736</v>
      </c>
      <c r="K6500" t="s">
        <v>23737</v>
      </c>
      <c r="L6500" t="s">
        <v>23738</v>
      </c>
      <c r="M6500" t="s">
        <v>23736</v>
      </c>
      <c r="N6500" t="s">
        <v>23738</v>
      </c>
    </row>
    <row r="6501" spans="1:14" x14ac:dyDescent="0.25">
      <c r="A6501" s="3">
        <v>6498</v>
      </c>
      <c r="B6501" t="s">
        <v>4481</v>
      </c>
      <c r="C6501" t="s">
        <v>4482</v>
      </c>
      <c r="D6501" t="s">
        <v>4483</v>
      </c>
      <c r="E6501" t="s">
        <v>12</v>
      </c>
      <c r="F6501" t="s">
        <v>4484</v>
      </c>
      <c r="G6501" s="1">
        <v>44448</v>
      </c>
      <c r="H6501" s="1">
        <v>44462</v>
      </c>
      <c r="I6501" s="1">
        <v>45191</v>
      </c>
      <c r="J6501" s="966" t="s">
        <v>23739</v>
      </c>
      <c r="K6501" t="s">
        <v>23740</v>
      </c>
      <c r="L6501" t="s">
        <v>23741</v>
      </c>
      <c r="M6501" t="s">
        <v>23739</v>
      </c>
      <c r="N6501" t="s">
        <v>23741</v>
      </c>
    </row>
    <row r="6502" spans="1:14" x14ac:dyDescent="0.25">
      <c r="A6502" s="3">
        <v>6499</v>
      </c>
      <c r="B6502" t="s">
        <v>4464</v>
      </c>
      <c r="C6502" t="s">
        <v>4465</v>
      </c>
      <c r="D6502" t="s">
        <v>4466</v>
      </c>
      <c r="E6502" t="s">
        <v>12</v>
      </c>
      <c r="F6502" t="s">
        <v>4467</v>
      </c>
      <c r="G6502" s="1">
        <v>44446</v>
      </c>
      <c r="H6502" s="1">
        <v>44454</v>
      </c>
      <c r="I6502" s="1">
        <v>45549</v>
      </c>
      <c r="J6502" s="966" t="s">
        <v>12933</v>
      </c>
      <c r="K6502" t="s">
        <v>12935</v>
      </c>
      <c r="L6502" t="s">
        <v>12934</v>
      </c>
      <c r="M6502" t="s">
        <v>12933</v>
      </c>
      <c r="N6502" t="s">
        <v>12934</v>
      </c>
    </row>
    <row r="6503" spans="1:14" x14ac:dyDescent="0.25">
      <c r="A6503" s="3">
        <v>6500</v>
      </c>
      <c r="B6503" t="s">
        <v>4464</v>
      </c>
      <c r="C6503" t="s">
        <v>4465</v>
      </c>
      <c r="D6503" t="s">
        <v>4466</v>
      </c>
      <c r="E6503" t="s">
        <v>12</v>
      </c>
      <c r="F6503" t="s">
        <v>4467</v>
      </c>
      <c r="G6503" s="1">
        <v>44446</v>
      </c>
      <c r="H6503" s="1">
        <v>44454</v>
      </c>
      <c r="I6503" s="1">
        <v>45549</v>
      </c>
      <c r="J6503" s="966" t="s">
        <v>12936</v>
      </c>
      <c r="K6503" t="s">
        <v>12938</v>
      </c>
      <c r="L6503" t="s">
        <v>12937</v>
      </c>
      <c r="M6503" t="s">
        <v>12936</v>
      </c>
      <c r="N6503" t="s">
        <v>12937</v>
      </c>
    </row>
    <row r="6504" spans="1:14" x14ac:dyDescent="0.25">
      <c r="A6504" s="3">
        <v>6501</v>
      </c>
      <c r="B6504" t="s">
        <v>3025</v>
      </c>
      <c r="C6504" t="s">
        <v>3026</v>
      </c>
      <c r="D6504" t="s">
        <v>3027</v>
      </c>
      <c r="E6504" t="s">
        <v>12</v>
      </c>
      <c r="F6504" t="s">
        <v>3028</v>
      </c>
      <c r="G6504" s="1">
        <v>44243</v>
      </c>
      <c r="H6504" s="1">
        <v>44458</v>
      </c>
      <c r="I6504" s="1">
        <v>44822</v>
      </c>
      <c r="J6504" s="966" t="s">
        <v>13260</v>
      </c>
      <c r="K6504" t="s">
        <v>13262</v>
      </c>
      <c r="L6504" t="s">
        <v>13261</v>
      </c>
      <c r="M6504" t="s">
        <v>13260</v>
      </c>
      <c r="N6504" t="s">
        <v>13261</v>
      </c>
    </row>
    <row r="6505" spans="1:14" x14ac:dyDescent="0.25">
      <c r="A6505" s="3">
        <v>6502</v>
      </c>
      <c r="B6505" t="s">
        <v>4281</v>
      </c>
      <c r="C6505" t="s">
        <v>4282</v>
      </c>
      <c r="D6505" t="s">
        <v>4283</v>
      </c>
      <c r="E6505" t="s">
        <v>12</v>
      </c>
      <c r="F6505" t="s">
        <v>4501</v>
      </c>
      <c r="G6505" s="1">
        <v>44455</v>
      </c>
      <c r="H6505" s="1">
        <v>44464</v>
      </c>
      <c r="I6505" s="1">
        <v>45924</v>
      </c>
      <c r="J6505" s="966" t="s">
        <v>23742</v>
      </c>
      <c r="K6505" t="s">
        <v>23743</v>
      </c>
      <c r="L6505" t="s">
        <v>23744</v>
      </c>
      <c r="M6505" t="s">
        <v>23742</v>
      </c>
      <c r="N6505" t="s">
        <v>23744</v>
      </c>
    </row>
    <row r="6506" spans="1:14" x14ac:dyDescent="0.25">
      <c r="A6506" s="3">
        <v>6503</v>
      </c>
      <c r="B6506" t="s">
        <v>4473</v>
      </c>
      <c r="C6506" t="s">
        <v>4474</v>
      </c>
      <c r="D6506" t="s">
        <v>4475</v>
      </c>
      <c r="E6506" t="s">
        <v>12</v>
      </c>
      <c r="F6506" t="s">
        <v>4476</v>
      </c>
      <c r="G6506" s="1">
        <v>44442</v>
      </c>
      <c r="H6506" s="1">
        <v>44446</v>
      </c>
      <c r="I6506" s="1">
        <v>44810</v>
      </c>
      <c r="J6506" s="966" t="s">
        <v>8853</v>
      </c>
      <c r="K6506" t="s">
        <v>8855</v>
      </c>
      <c r="L6506" t="s">
        <v>8854</v>
      </c>
      <c r="M6506" t="s">
        <v>8853</v>
      </c>
      <c r="N6506" t="s">
        <v>8854</v>
      </c>
    </row>
    <row r="6507" spans="1:14" x14ac:dyDescent="0.25">
      <c r="A6507" s="3">
        <v>6504</v>
      </c>
      <c r="B6507" t="s">
        <v>4473</v>
      </c>
      <c r="C6507" t="s">
        <v>4474</v>
      </c>
      <c r="D6507" t="s">
        <v>4475</v>
      </c>
      <c r="E6507" t="s">
        <v>12</v>
      </c>
      <c r="F6507" t="s">
        <v>4476</v>
      </c>
      <c r="G6507" s="1">
        <v>44442</v>
      </c>
      <c r="H6507" s="1">
        <v>44446</v>
      </c>
      <c r="I6507" s="1">
        <v>44810</v>
      </c>
      <c r="J6507" s="966" t="s">
        <v>8853</v>
      </c>
      <c r="K6507" t="s">
        <v>8855</v>
      </c>
      <c r="L6507" t="s">
        <v>8854</v>
      </c>
      <c r="M6507" t="s">
        <v>8853</v>
      </c>
      <c r="N6507" t="s">
        <v>8854</v>
      </c>
    </row>
    <row r="6508" spans="1:14" x14ac:dyDescent="0.25">
      <c r="A6508" s="3">
        <v>6505</v>
      </c>
      <c r="B6508" t="s">
        <v>4323</v>
      </c>
      <c r="C6508" t="s">
        <v>4324</v>
      </c>
      <c r="D6508" t="s">
        <v>4325</v>
      </c>
      <c r="E6508" t="s">
        <v>12</v>
      </c>
      <c r="F6508" t="s">
        <v>4327</v>
      </c>
      <c r="G6508" s="1">
        <v>44414</v>
      </c>
      <c r="H6508" s="1">
        <v>44449</v>
      </c>
      <c r="I6508" s="1">
        <v>46274</v>
      </c>
      <c r="J6508" s="966" t="s">
        <v>23745</v>
      </c>
      <c r="K6508" t="s">
        <v>23746</v>
      </c>
      <c r="L6508" t="s">
        <v>23747</v>
      </c>
      <c r="M6508" t="s">
        <v>23745</v>
      </c>
      <c r="N6508" t="s">
        <v>23747</v>
      </c>
    </row>
    <row r="6509" spans="1:14" x14ac:dyDescent="0.25">
      <c r="A6509" s="3">
        <v>6506</v>
      </c>
      <c r="B6509" t="s">
        <v>4323</v>
      </c>
      <c r="C6509" t="s">
        <v>4324</v>
      </c>
      <c r="D6509" t="s">
        <v>4325</v>
      </c>
      <c r="E6509" t="s">
        <v>12</v>
      </c>
      <c r="F6509" t="s">
        <v>4327</v>
      </c>
      <c r="G6509" s="1">
        <v>44414</v>
      </c>
      <c r="H6509" s="1">
        <v>44449</v>
      </c>
      <c r="I6509" s="1">
        <v>46274</v>
      </c>
      <c r="J6509" s="966" t="s">
        <v>23748</v>
      </c>
      <c r="K6509" t="s">
        <v>23749</v>
      </c>
      <c r="L6509" t="s">
        <v>23750</v>
      </c>
      <c r="M6509" t="s">
        <v>23748</v>
      </c>
      <c r="N6509" t="s">
        <v>23750</v>
      </c>
    </row>
    <row r="6510" spans="1:14" x14ac:dyDescent="0.25">
      <c r="A6510" s="3">
        <v>6507</v>
      </c>
      <c r="B6510" t="s">
        <v>4323</v>
      </c>
      <c r="C6510" t="s">
        <v>4324</v>
      </c>
      <c r="D6510" t="s">
        <v>4325</v>
      </c>
      <c r="E6510" t="s">
        <v>12</v>
      </c>
      <c r="F6510" t="s">
        <v>4327</v>
      </c>
      <c r="G6510" s="1">
        <v>44414</v>
      </c>
      <c r="H6510" s="1">
        <v>44449</v>
      </c>
      <c r="I6510" s="1">
        <v>46274</v>
      </c>
      <c r="J6510" s="966" t="s">
        <v>23751</v>
      </c>
      <c r="K6510" t="s">
        <v>23752</v>
      </c>
      <c r="L6510" t="s">
        <v>23753</v>
      </c>
      <c r="M6510" t="s">
        <v>23751</v>
      </c>
      <c r="N6510" t="s">
        <v>23753</v>
      </c>
    </row>
    <row r="6511" spans="1:14" x14ac:dyDescent="0.25">
      <c r="A6511" s="3">
        <v>6508</v>
      </c>
      <c r="B6511" t="s">
        <v>4323</v>
      </c>
      <c r="C6511" t="s">
        <v>4324</v>
      </c>
      <c r="D6511" t="s">
        <v>4325</v>
      </c>
      <c r="E6511" t="s">
        <v>12</v>
      </c>
      <c r="F6511" t="s">
        <v>4327</v>
      </c>
      <c r="G6511" s="1">
        <v>44414</v>
      </c>
      <c r="H6511" s="1">
        <v>44449</v>
      </c>
      <c r="I6511" s="1">
        <v>46274</v>
      </c>
      <c r="J6511" s="966" t="s">
        <v>23754</v>
      </c>
      <c r="K6511" t="s">
        <v>23755</v>
      </c>
      <c r="L6511" t="s">
        <v>23756</v>
      </c>
      <c r="M6511" t="s">
        <v>23754</v>
      </c>
      <c r="N6511" t="s">
        <v>23756</v>
      </c>
    </row>
    <row r="6512" spans="1:14" x14ac:dyDescent="0.25">
      <c r="A6512" s="3">
        <v>6509</v>
      </c>
      <c r="B6512" t="s">
        <v>4323</v>
      </c>
      <c r="C6512" t="s">
        <v>4324</v>
      </c>
      <c r="D6512" t="s">
        <v>4325</v>
      </c>
      <c r="E6512" t="s">
        <v>12</v>
      </c>
      <c r="F6512" t="s">
        <v>4327</v>
      </c>
      <c r="G6512" s="1">
        <v>44414</v>
      </c>
      <c r="H6512" s="1">
        <v>44449</v>
      </c>
      <c r="I6512" s="1">
        <v>46274</v>
      </c>
      <c r="J6512" s="966" t="s">
        <v>23757</v>
      </c>
      <c r="K6512" t="s">
        <v>23758</v>
      </c>
      <c r="L6512" t="s">
        <v>23759</v>
      </c>
      <c r="M6512" t="s">
        <v>23757</v>
      </c>
      <c r="N6512" t="s">
        <v>23759</v>
      </c>
    </row>
    <row r="6513" spans="1:14" x14ac:dyDescent="0.25">
      <c r="A6513" s="3">
        <v>6510</v>
      </c>
      <c r="B6513" t="s">
        <v>4323</v>
      </c>
      <c r="C6513" t="s">
        <v>4324</v>
      </c>
      <c r="D6513" t="s">
        <v>4325</v>
      </c>
      <c r="E6513" t="s">
        <v>12</v>
      </c>
      <c r="F6513" t="s">
        <v>4327</v>
      </c>
      <c r="G6513" s="1">
        <v>44414</v>
      </c>
      <c r="H6513" s="1">
        <v>44449</v>
      </c>
      <c r="I6513" s="1">
        <v>46274</v>
      </c>
      <c r="J6513" s="966" t="s">
        <v>23760</v>
      </c>
      <c r="K6513" t="s">
        <v>23761</v>
      </c>
      <c r="L6513" t="s">
        <v>23762</v>
      </c>
      <c r="M6513" t="s">
        <v>23760</v>
      </c>
      <c r="N6513" t="s">
        <v>23762</v>
      </c>
    </row>
    <row r="6514" spans="1:14" x14ac:dyDescent="0.25">
      <c r="A6514" s="3">
        <v>6511</v>
      </c>
      <c r="B6514" t="s">
        <v>4323</v>
      </c>
      <c r="C6514" t="s">
        <v>4324</v>
      </c>
      <c r="D6514" t="s">
        <v>4325</v>
      </c>
      <c r="E6514" t="s">
        <v>12</v>
      </c>
      <c r="F6514" t="s">
        <v>4327</v>
      </c>
      <c r="G6514" s="1">
        <v>44414</v>
      </c>
      <c r="H6514" s="1">
        <v>44449</v>
      </c>
      <c r="I6514" s="1">
        <v>46274</v>
      </c>
      <c r="J6514" s="966" t="s">
        <v>23763</v>
      </c>
      <c r="K6514" t="s">
        <v>23764</v>
      </c>
      <c r="L6514" t="s">
        <v>23765</v>
      </c>
      <c r="M6514" t="s">
        <v>23763</v>
      </c>
      <c r="N6514" t="s">
        <v>23765</v>
      </c>
    </row>
    <row r="6515" spans="1:14" x14ac:dyDescent="0.25">
      <c r="A6515" s="3">
        <v>6512</v>
      </c>
      <c r="B6515" t="s">
        <v>4323</v>
      </c>
      <c r="C6515" t="s">
        <v>4324</v>
      </c>
      <c r="D6515" t="s">
        <v>4325</v>
      </c>
      <c r="E6515" t="s">
        <v>12</v>
      </c>
      <c r="F6515" t="s">
        <v>4327</v>
      </c>
      <c r="G6515" s="1">
        <v>44414</v>
      </c>
      <c r="H6515" s="1">
        <v>44449</v>
      </c>
      <c r="I6515" s="1">
        <v>46274</v>
      </c>
      <c r="J6515" s="966" t="s">
        <v>23766</v>
      </c>
      <c r="K6515" t="s">
        <v>23767</v>
      </c>
      <c r="L6515" t="s">
        <v>23768</v>
      </c>
      <c r="M6515" t="s">
        <v>23766</v>
      </c>
      <c r="N6515" t="s">
        <v>23768</v>
      </c>
    </row>
    <row r="6516" spans="1:14" x14ac:dyDescent="0.25">
      <c r="A6516" s="3">
        <v>6513</v>
      </c>
      <c r="B6516" t="s">
        <v>4323</v>
      </c>
      <c r="C6516" t="s">
        <v>4324</v>
      </c>
      <c r="D6516" t="s">
        <v>4325</v>
      </c>
      <c r="E6516" t="s">
        <v>12</v>
      </c>
      <c r="F6516" t="s">
        <v>4327</v>
      </c>
      <c r="G6516" s="1">
        <v>44414</v>
      </c>
      <c r="H6516" s="1">
        <v>44449</v>
      </c>
      <c r="I6516" s="1">
        <v>46274</v>
      </c>
      <c r="J6516" s="966" t="s">
        <v>23769</v>
      </c>
      <c r="K6516" t="s">
        <v>23770</v>
      </c>
      <c r="L6516" t="s">
        <v>23771</v>
      </c>
      <c r="M6516" t="s">
        <v>23769</v>
      </c>
      <c r="N6516" t="s">
        <v>23771</v>
      </c>
    </row>
    <row r="6517" spans="1:14" x14ac:dyDescent="0.25">
      <c r="A6517" s="3">
        <v>6514</v>
      </c>
      <c r="B6517" t="s">
        <v>4323</v>
      </c>
      <c r="C6517" t="s">
        <v>4324</v>
      </c>
      <c r="D6517" t="s">
        <v>4325</v>
      </c>
      <c r="E6517" t="s">
        <v>12</v>
      </c>
      <c r="F6517" t="s">
        <v>4327</v>
      </c>
      <c r="G6517" s="1">
        <v>44414</v>
      </c>
      <c r="H6517" s="1">
        <v>44449</v>
      </c>
      <c r="I6517" s="1">
        <v>46274</v>
      </c>
      <c r="J6517" s="966" t="s">
        <v>23772</v>
      </c>
      <c r="K6517" t="s">
        <v>23773</v>
      </c>
      <c r="L6517" t="s">
        <v>23774</v>
      </c>
      <c r="M6517" t="s">
        <v>23772</v>
      </c>
      <c r="N6517" t="s">
        <v>23774</v>
      </c>
    </row>
    <row r="6518" spans="1:14" x14ac:dyDescent="0.25">
      <c r="A6518" s="3">
        <v>6515</v>
      </c>
      <c r="B6518" t="s">
        <v>4394</v>
      </c>
      <c r="C6518" t="s">
        <v>4395</v>
      </c>
      <c r="D6518" t="s">
        <v>4396</v>
      </c>
      <c r="E6518" t="s">
        <v>12</v>
      </c>
      <c r="F6518" t="s">
        <v>4397</v>
      </c>
      <c r="G6518" s="1">
        <v>44433</v>
      </c>
      <c r="H6518" s="1">
        <v>44434</v>
      </c>
      <c r="I6518" s="1">
        <v>45529</v>
      </c>
      <c r="J6518" s="966" t="s">
        <v>13083</v>
      </c>
      <c r="K6518" t="s">
        <v>13085</v>
      </c>
      <c r="L6518" t="s">
        <v>13084</v>
      </c>
      <c r="M6518" t="s">
        <v>13083</v>
      </c>
      <c r="N6518" t="s">
        <v>13084</v>
      </c>
    </row>
    <row r="6519" spans="1:14" x14ac:dyDescent="0.25">
      <c r="A6519" s="3">
        <v>6516</v>
      </c>
      <c r="B6519" t="s">
        <v>4394</v>
      </c>
      <c r="C6519" t="s">
        <v>4395</v>
      </c>
      <c r="D6519" t="s">
        <v>4396</v>
      </c>
      <c r="E6519" t="s">
        <v>12</v>
      </c>
      <c r="F6519" t="s">
        <v>4397</v>
      </c>
      <c r="G6519" s="1">
        <v>44433</v>
      </c>
      <c r="H6519" s="1">
        <v>44434</v>
      </c>
      <c r="I6519" s="1">
        <v>45529</v>
      </c>
      <c r="J6519" s="966" t="s">
        <v>13086</v>
      </c>
      <c r="K6519" t="s">
        <v>13088</v>
      </c>
      <c r="L6519" t="s">
        <v>13087</v>
      </c>
      <c r="M6519" t="s">
        <v>13086</v>
      </c>
      <c r="N6519" t="s">
        <v>13087</v>
      </c>
    </row>
    <row r="6520" spans="1:14" x14ac:dyDescent="0.25">
      <c r="A6520" s="3">
        <v>6517</v>
      </c>
      <c r="B6520" t="s">
        <v>4394</v>
      </c>
      <c r="C6520" t="s">
        <v>4395</v>
      </c>
      <c r="D6520" t="s">
        <v>4396</v>
      </c>
      <c r="E6520" t="s">
        <v>12</v>
      </c>
      <c r="F6520" t="s">
        <v>4411</v>
      </c>
      <c r="G6520" s="1">
        <v>44434</v>
      </c>
      <c r="H6520" s="1">
        <v>44435</v>
      </c>
      <c r="I6520" s="1">
        <v>45530</v>
      </c>
      <c r="J6520" s="966" t="s">
        <v>13089</v>
      </c>
      <c r="K6520" t="s">
        <v>13091</v>
      </c>
      <c r="L6520" t="s">
        <v>13090</v>
      </c>
      <c r="M6520" t="s">
        <v>13089</v>
      </c>
      <c r="N6520" t="s">
        <v>13090</v>
      </c>
    </row>
    <row r="6521" spans="1:14" x14ac:dyDescent="0.25">
      <c r="A6521" s="3">
        <v>6518</v>
      </c>
      <c r="B6521" t="s">
        <v>4394</v>
      </c>
      <c r="C6521" t="s">
        <v>4395</v>
      </c>
      <c r="D6521" t="s">
        <v>4396</v>
      </c>
      <c r="E6521" t="s">
        <v>12</v>
      </c>
      <c r="F6521" t="s">
        <v>4411</v>
      </c>
      <c r="G6521" s="1">
        <v>44434</v>
      </c>
      <c r="H6521" s="1">
        <v>44435</v>
      </c>
      <c r="I6521" s="1">
        <v>45530</v>
      </c>
      <c r="J6521" s="966" t="s">
        <v>13092</v>
      </c>
      <c r="K6521" t="s">
        <v>13094</v>
      </c>
      <c r="L6521" t="s">
        <v>13093</v>
      </c>
      <c r="M6521" t="s">
        <v>13092</v>
      </c>
      <c r="N6521" t="s">
        <v>13093</v>
      </c>
    </row>
    <row r="6522" spans="1:14" x14ac:dyDescent="0.25">
      <c r="A6522" s="3">
        <v>6519</v>
      </c>
      <c r="B6522" t="s">
        <v>4394</v>
      </c>
      <c r="C6522" t="s">
        <v>4395</v>
      </c>
      <c r="D6522" t="s">
        <v>4396</v>
      </c>
      <c r="E6522" t="s">
        <v>12</v>
      </c>
      <c r="F6522" t="s">
        <v>4411</v>
      </c>
      <c r="G6522" s="1">
        <v>44434</v>
      </c>
      <c r="H6522" s="1">
        <v>44435</v>
      </c>
      <c r="I6522" s="1">
        <v>45530</v>
      </c>
      <c r="J6522" s="966" t="s">
        <v>13095</v>
      </c>
      <c r="K6522" t="s">
        <v>13097</v>
      </c>
      <c r="L6522" t="s">
        <v>13096</v>
      </c>
      <c r="M6522" t="s">
        <v>13095</v>
      </c>
      <c r="N6522" t="s">
        <v>13096</v>
      </c>
    </row>
    <row r="6523" spans="1:14" x14ac:dyDescent="0.25">
      <c r="A6523" s="3">
        <v>6520</v>
      </c>
      <c r="B6523" t="s">
        <v>4394</v>
      </c>
      <c r="C6523" t="s">
        <v>4395</v>
      </c>
      <c r="D6523" t="s">
        <v>4396</v>
      </c>
      <c r="E6523" t="s">
        <v>12</v>
      </c>
      <c r="F6523" t="s">
        <v>4411</v>
      </c>
      <c r="G6523" s="1">
        <v>44434</v>
      </c>
      <c r="H6523" s="1">
        <v>44435</v>
      </c>
      <c r="I6523" s="1">
        <v>45530</v>
      </c>
      <c r="J6523" s="966" t="s">
        <v>13098</v>
      </c>
      <c r="K6523" t="s">
        <v>13100</v>
      </c>
      <c r="L6523" t="s">
        <v>13099</v>
      </c>
      <c r="M6523" t="s">
        <v>13098</v>
      </c>
      <c r="N6523" t="s">
        <v>13099</v>
      </c>
    </row>
    <row r="6524" spans="1:14" x14ac:dyDescent="0.25">
      <c r="A6524" s="3">
        <v>6521</v>
      </c>
      <c r="B6524" t="s">
        <v>4394</v>
      </c>
      <c r="C6524" t="s">
        <v>4395</v>
      </c>
      <c r="D6524" t="s">
        <v>4396</v>
      </c>
      <c r="E6524" t="s">
        <v>12</v>
      </c>
      <c r="F6524" t="s">
        <v>4411</v>
      </c>
      <c r="G6524" s="1">
        <v>44434</v>
      </c>
      <c r="H6524" s="1">
        <v>44435</v>
      </c>
      <c r="I6524" s="1">
        <v>45530</v>
      </c>
      <c r="J6524" s="966" t="s">
        <v>13101</v>
      </c>
      <c r="K6524" t="s">
        <v>13103</v>
      </c>
      <c r="L6524" t="s">
        <v>13102</v>
      </c>
      <c r="M6524" t="s">
        <v>13101</v>
      </c>
      <c r="N6524" t="s">
        <v>13102</v>
      </c>
    </row>
    <row r="6525" spans="1:14" x14ac:dyDescent="0.25">
      <c r="A6525" s="3">
        <v>6522</v>
      </c>
      <c r="B6525" t="s">
        <v>4361</v>
      </c>
      <c r="C6525" t="s">
        <v>4362</v>
      </c>
      <c r="D6525" t="s">
        <v>4363</v>
      </c>
      <c r="E6525" t="s">
        <v>12</v>
      </c>
      <c r="F6525" t="s">
        <v>4364</v>
      </c>
      <c r="G6525" s="1">
        <v>44428</v>
      </c>
      <c r="H6525" s="1">
        <v>44450</v>
      </c>
      <c r="I6525" s="1">
        <v>46275</v>
      </c>
      <c r="J6525" s="966" t="s">
        <v>9024</v>
      </c>
      <c r="K6525" t="s">
        <v>9026</v>
      </c>
      <c r="L6525" t="s">
        <v>9025</v>
      </c>
      <c r="M6525" t="s">
        <v>9024</v>
      </c>
      <c r="N6525" t="s">
        <v>9025</v>
      </c>
    </row>
    <row r="6526" spans="1:14" x14ac:dyDescent="0.25">
      <c r="A6526" s="3">
        <v>6523</v>
      </c>
      <c r="B6526" t="s">
        <v>4390</v>
      </c>
      <c r="C6526" t="s">
        <v>4391</v>
      </c>
      <c r="D6526" t="s">
        <v>4392</v>
      </c>
      <c r="E6526" t="s">
        <v>12</v>
      </c>
      <c r="F6526" t="s">
        <v>4393</v>
      </c>
      <c r="G6526" s="1">
        <v>44433</v>
      </c>
      <c r="H6526" s="1">
        <v>44434</v>
      </c>
      <c r="I6526" s="1">
        <v>45529</v>
      </c>
      <c r="J6526" s="966" t="s">
        <v>13052</v>
      </c>
      <c r="K6526" t="s">
        <v>13054</v>
      </c>
      <c r="L6526" t="s">
        <v>13053</v>
      </c>
      <c r="M6526" t="s">
        <v>13052</v>
      </c>
      <c r="N6526" t="s">
        <v>13053</v>
      </c>
    </row>
    <row r="6527" spans="1:14" x14ac:dyDescent="0.25">
      <c r="A6527" s="3">
        <v>6524</v>
      </c>
      <c r="B6527" t="s">
        <v>4390</v>
      </c>
      <c r="C6527" t="s">
        <v>4391</v>
      </c>
      <c r="D6527" t="s">
        <v>4392</v>
      </c>
      <c r="E6527" t="s">
        <v>12</v>
      </c>
      <c r="F6527" t="s">
        <v>4393</v>
      </c>
      <c r="G6527" s="1">
        <v>44433</v>
      </c>
      <c r="H6527" s="1">
        <v>44434</v>
      </c>
      <c r="I6527" s="1">
        <v>45529</v>
      </c>
      <c r="J6527" s="966" t="s">
        <v>13055</v>
      </c>
      <c r="K6527" t="s">
        <v>13057</v>
      </c>
      <c r="L6527" t="s">
        <v>13056</v>
      </c>
      <c r="M6527" t="s">
        <v>13055</v>
      </c>
      <c r="N6527" t="s">
        <v>13056</v>
      </c>
    </row>
    <row r="6528" spans="1:14" x14ac:dyDescent="0.25">
      <c r="A6528" s="3">
        <v>6525</v>
      </c>
      <c r="B6528" t="s">
        <v>4390</v>
      </c>
      <c r="C6528" t="s">
        <v>4391</v>
      </c>
      <c r="D6528" t="s">
        <v>4392</v>
      </c>
      <c r="E6528" t="s">
        <v>12</v>
      </c>
      <c r="F6528" t="s">
        <v>4393</v>
      </c>
      <c r="G6528" s="1">
        <v>44433</v>
      </c>
      <c r="H6528" s="1">
        <v>44434</v>
      </c>
      <c r="I6528" s="1">
        <v>45529</v>
      </c>
      <c r="J6528" s="966" t="s">
        <v>13058</v>
      </c>
      <c r="K6528" t="s">
        <v>13060</v>
      </c>
      <c r="L6528" t="s">
        <v>13059</v>
      </c>
      <c r="M6528" t="s">
        <v>13058</v>
      </c>
      <c r="N6528" t="s">
        <v>13059</v>
      </c>
    </row>
    <row r="6529" spans="1:14" x14ac:dyDescent="0.25">
      <c r="A6529" s="3">
        <v>6526</v>
      </c>
      <c r="B6529" t="s">
        <v>4390</v>
      </c>
      <c r="C6529" t="s">
        <v>4391</v>
      </c>
      <c r="D6529" t="s">
        <v>4392</v>
      </c>
      <c r="E6529" t="s">
        <v>12</v>
      </c>
      <c r="F6529" t="s">
        <v>4393</v>
      </c>
      <c r="G6529" s="1">
        <v>44433</v>
      </c>
      <c r="H6529" s="1">
        <v>44434</v>
      </c>
      <c r="I6529" s="1">
        <v>45529</v>
      </c>
      <c r="J6529" s="966" t="s">
        <v>13061</v>
      </c>
      <c r="K6529" t="s">
        <v>13063</v>
      </c>
      <c r="L6529" t="s">
        <v>13062</v>
      </c>
      <c r="M6529" t="s">
        <v>13061</v>
      </c>
      <c r="N6529" t="s">
        <v>13062</v>
      </c>
    </row>
    <row r="6530" spans="1:14" x14ac:dyDescent="0.25">
      <c r="A6530" s="3">
        <v>6527</v>
      </c>
      <c r="B6530" t="s">
        <v>4390</v>
      </c>
      <c r="C6530" t="s">
        <v>4391</v>
      </c>
      <c r="D6530" t="s">
        <v>4392</v>
      </c>
      <c r="E6530" t="s">
        <v>12</v>
      </c>
      <c r="F6530" t="s">
        <v>4393</v>
      </c>
      <c r="G6530" s="1">
        <v>44433</v>
      </c>
      <c r="H6530" s="1">
        <v>44434</v>
      </c>
      <c r="I6530" s="1">
        <v>45529</v>
      </c>
      <c r="J6530" s="966" t="s">
        <v>13064</v>
      </c>
      <c r="K6530" t="s">
        <v>13066</v>
      </c>
      <c r="L6530" t="s">
        <v>13065</v>
      </c>
      <c r="M6530" t="s">
        <v>13064</v>
      </c>
      <c r="N6530" t="s">
        <v>13065</v>
      </c>
    </row>
    <row r="6531" spans="1:14" x14ac:dyDescent="0.25">
      <c r="A6531" s="3">
        <v>6528</v>
      </c>
      <c r="B6531" t="s">
        <v>4390</v>
      </c>
      <c r="C6531" t="s">
        <v>4391</v>
      </c>
      <c r="D6531" t="s">
        <v>4392</v>
      </c>
      <c r="E6531" t="s">
        <v>12</v>
      </c>
      <c r="F6531" t="s">
        <v>4393</v>
      </c>
      <c r="G6531" s="1">
        <v>44433</v>
      </c>
      <c r="H6531" s="1">
        <v>44434</v>
      </c>
      <c r="I6531" s="1">
        <v>45529</v>
      </c>
      <c r="J6531" s="966" t="s">
        <v>13067</v>
      </c>
      <c r="K6531" t="s">
        <v>13069</v>
      </c>
      <c r="L6531" t="s">
        <v>13068</v>
      </c>
      <c r="M6531" t="s">
        <v>13067</v>
      </c>
      <c r="N6531" t="s">
        <v>13068</v>
      </c>
    </row>
    <row r="6532" spans="1:14" x14ac:dyDescent="0.25">
      <c r="A6532" s="3">
        <v>6529</v>
      </c>
      <c r="B6532" t="s">
        <v>4390</v>
      </c>
      <c r="C6532" t="s">
        <v>4391</v>
      </c>
      <c r="D6532" t="s">
        <v>4392</v>
      </c>
      <c r="E6532" t="s">
        <v>12</v>
      </c>
      <c r="F6532" t="s">
        <v>4393</v>
      </c>
      <c r="G6532" s="1">
        <v>44433</v>
      </c>
      <c r="H6532" s="1">
        <v>44434</v>
      </c>
      <c r="I6532" s="1">
        <v>45529</v>
      </c>
      <c r="J6532" s="966" t="s">
        <v>13070</v>
      </c>
      <c r="K6532" t="s">
        <v>13072</v>
      </c>
      <c r="L6532" t="s">
        <v>13071</v>
      </c>
      <c r="M6532" t="s">
        <v>13070</v>
      </c>
      <c r="N6532" t="s">
        <v>13071</v>
      </c>
    </row>
    <row r="6533" spans="1:14" x14ac:dyDescent="0.25">
      <c r="A6533" s="3">
        <v>6530</v>
      </c>
      <c r="B6533" t="s">
        <v>4390</v>
      </c>
      <c r="C6533" t="s">
        <v>4391</v>
      </c>
      <c r="D6533" t="s">
        <v>4392</v>
      </c>
      <c r="E6533" t="s">
        <v>12</v>
      </c>
      <c r="F6533" t="s">
        <v>4393</v>
      </c>
      <c r="G6533" s="1">
        <v>44433</v>
      </c>
      <c r="H6533" s="1">
        <v>44434</v>
      </c>
      <c r="I6533" s="1">
        <v>45529</v>
      </c>
      <c r="J6533" s="966" t="s">
        <v>13073</v>
      </c>
      <c r="K6533" t="s">
        <v>13075</v>
      </c>
      <c r="L6533" t="s">
        <v>13074</v>
      </c>
      <c r="M6533" t="s">
        <v>13073</v>
      </c>
      <c r="N6533" t="s">
        <v>13074</v>
      </c>
    </row>
    <row r="6534" spans="1:14" x14ac:dyDescent="0.25">
      <c r="A6534" s="3">
        <v>6531</v>
      </c>
      <c r="B6534" t="s">
        <v>4390</v>
      </c>
      <c r="C6534" t="s">
        <v>4391</v>
      </c>
      <c r="D6534" t="s">
        <v>4392</v>
      </c>
      <c r="E6534" t="s">
        <v>12</v>
      </c>
      <c r="F6534" t="s">
        <v>4393</v>
      </c>
      <c r="G6534" s="1">
        <v>44433</v>
      </c>
      <c r="H6534" s="1">
        <v>44434</v>
      </c>
      <c r="I6534" s="1">
        <v>45529</v>
      </c>
      <c r="J6534" s="966" t="s">
        <v>13076</v>
      </c>
      <c r="K6534" t="s">
        <v>13078</v>
      </c>
      <c r="L6534" t="s">
        <v>13077</v>
      </c>
      <c r="M6534" t="s">
        <v>13076</v>
      </c>
      <c r="N6534" t="s">
        <v>13077</v>
      </c>
    </row>
    <row r="6535" spans="1:14" x14ac:dyDescent="0.25">
      <c r="A6535" s="3">
        <v>6532</v>
      </c>
      <c r="B6535" t="s">
        <v>4390</v>
      </c>
      <c r="C6535" t="s">
        <v>4391</v>
      </c>
      <c r="D6535" t="s">
        <v>4392</v>
      </c>
      <c r="E6535" t="s">
        <v>12</v>
      </c>
      <c r="F6535" t="s">
        <v>4393</v>
      </c>
      <c r="G6535" s="1">
        <v>44433</v>
      </c>
      <c r="H6535" s="1">
        <v>44434</v>
      </c>
      <c r="I6535" s="1">
        <v>45529</v>
      </c>
      <c r="J6535" s="966" t="s">
        <v>13079</v>
      </c>
      <c r="K6535" t="s">
        <v>13081</v>
      </c>
      <c r="L6535" t="s">
        <v>13080</v>
      </c>
      <c r="M6535" t="s">
        <v>13079</v>
      </c>
      <c r="N6535" t="s">
        <v>13080</v>
      </c>
    </row>
    <row r="6536" spans="1:14" x14ac:dyDescent="0.25">
      <c r="A6536" s="3">
        <v>6533</v>
      </c>
      <c r="B6536" t="s">
        <v>4175</v>
      </c>
      <c r="C6536" t="s">
        <v>4176</v>
      </c>
      <c r="D6536" t="s">
        <v>4177</v>
      </c>
      <c r="E6536" t="s">
        <v>12</v>
      </c>
      <c r="F6536" t="s">
        <v>4178</v>
      </c>
      <c r="G6536" s="1">
        <v>44393</v>
      </c>
      <c r="H6536" s="1">
        <v>44463</v>
      </c>
      <c r="I6536" s="1">
        <v>44827</v>
      </c>
      <c r="J6536" s="966" t="s">
        <v>12362</v>
      </c>
      <c r="K6536" t="s">
        <v>12364</v>
      </c>
      <c r="L6536" t="s">
        <v>12363</v>
      </c>
      <c r="M6536" t="s">
        <v>12362</v>
      </c>
      <c r="N6536" t="s">
        <v>12363</v>
      </c>
    </row>
    <row r="6537" spans="1:14" x14ac:dyDescent="0.25">
      <c r="A6537" s="3">
        <v>6534</v>
      </c>
      <c r="B6537" t="s">
        <v>4416</v>
      </c>
      <c r="C6537" t="s">
        <v>4417</v>
      </c>
      <c r="D6537" t="s">
        <v>4418</v>
      </c>
      <c r="E6537" t="s">
        <v>12</v>
      </c>
      <c r="F6537" t="s">
        <v>4419</v>
      </c>
      <c r="G6537" s="1">
        <v>44435</v>
      </c>
      <c r="H6537" s="1">
        <v>44449</v>
      </c>
      <c r="I6537" s="1">
        <v>45544</v>
      </c>
      <c r="J6537" s="966" t="s">
        <v>12924</v>
      </c>
      <c r="K6537" t="s">
        <v>12926</v>
      </c>
      <c r="L6537" t="s">
        <v>12925</v>
      </c>
      <c r="M6537" t="s">
        <v>12924</v>
      </c>
      <c r="N6537" t="s">
        <v>12925</v>
      </c>
    </row>
    <row r="6538" spans="1:14" x14ac:dyDescent="0.25">
      <c r="A6538" s="3">
        <v>6535</v>
      </c>
      <c r="B6538" t="s">
        <v>4456</v>
      </c>
      <c r="C6538" t="s">
        <v>4457</v>
      </c>
      <c r="D6538" t="s">
        <v>4458</v>
      </c>
      <c r="E6538" t="s">
        <v>12</v>
      </c>
      <c r="F6538" t="s">
        <v>4459</v>
      </c>
      <c r="G6538" s="1">
        <v>44442</v>
      </c>
      <c r="H6538" s="1">
        <v>44465</v>
      </c>
      <c r="I6538" s="1">
        <v>45560</v>
      </c>
      <c r="J6538" s="966" t="s">
        <v>12930</v>
      </c>
      <c r="K6538" t="s">
        <v>12932</v>
      </c>
      <c r="L6538" t="s">
        <v>12931</v>
      </c>
      <c r="M6538" t="s">
        <v>12930</v>
      </c>
      <c r="N6538" t="s">
        <v>12931</v>
      </c>
    </row>
    <row r="6539" spans="1:14" x14ac:dyDescent="0.25">
      <c r="A6539" s="3">
        <v>6536</v>
      </c>
      <c r="B6539" t="s">
        <v>4318</v>
      </c>
      <c r="C6539" t="s">
        <v>4319</v>
      </c>
      <c r="D6539" t="s">
        <v>4320</v>
      </c>
      <c r="E6539" t="s">
        <v>12</v>
      </c>
      <c r="F6539" t="s">
        <v>4321</v>
      </c>
      <c r="G6539" s="1">
        <v>44414</v>
      </c>
      <c r="H6539" s="1">
        <v>44460</v>
      </c>
      <c r="I6539" s="1">
        <v>46285</v>
      </c>
      <c r="J6539" s="966" t="s">
        <v>23775</v>
      </c>
      <c r="K6539" t="s">
        <v>23776</v>
      </c>
      <c r="L6539" t="s">
        <v>23777</v>
      </c>
      <c r="M6539" t="s">
        <v>23775</v>
      </c>
      <c r="N6539" t="s">
        <v>23777</v>
      </c>
    </row>
    <row r="6540" spans="1:14" x14ac:dyDescent="0.25">
      <c r="A6540" s="3">
        <v>6537</v>
      </c>
      <c r="B6540" t="s">
        <v>4318</v>
      </c>
      <c r="C6540" t="s">
        <v>4319</v>
      </c>
      <c r="D6540" t="s">
        <v>4320</v>
      </c>
      <c r="E6540" t="s">
        <v>12</v>
      </c>
      <c r="F6540" t="s">
        <v>4321</v>
      </c>
      <c r="G6540" s="1">
        <v>44414</v>
      </c>
      <c r="H6540" s="1">
        <v>44460</v>
      </c>
      <c r="I6540" s="1">
        <v>46285</v>
      </c>
      <c r="J6540" s="966" t="s">
        <v>23778</v>
      </c>
      <c r="K6540" t="s">
        <v>23779</v>
      </c>
      <c r="L6540" t="s">
        <v>23780</v>
      </c>
      <c r="M6540" t="s">
        <v>23778</v>
      </c>
      <c r="N6540" t="s">
        <v>23780</v>
      </c>
    </row>
    <row r="6541" spans="1:14" x14ac:dyDescent="0.25">
      <c r="A6541" s="3">
        <v>6538</v>
      </c>
      <c r="B6541" t="s">
        <v>4318</v>
      </c>
      <c r="C6541" t="s">
        <v>4319</v>
      </c>
      <c r="D6541" t="s">
        <v>4320</v>
      </c>
      <c r="E6541" t="s">
        <v>12</v>
      </c>
      <c r="F6541" t="s">
        <v>4321</v>
      </c>
      <c r="G6541" s="1">
        <v>44414</v>
      </c>
      <c r="H6541" s="1">
        <v>44460</v>
      </c>
      <c r="I6541" s="1">
        <v>46285</v>
      </c>
      <c r="J6541" s="966" t="s">
        <v>23781</v>
      </c>
      <c r="K6541" t="s">
        <v>23782</v>
      </c>
      <c r="L6541" t="s">
        <v>23783</v>
      </c>
      <c r="M6541" t="s">
        <v>23781</v>
      </c>
      <c r="N6541" t="s">
        <v>23783</v>
      </c>
    </row>
    <row r="6542" spans="1:14" x14ac:dyDescent="0.25">
      <c r="A6542" s="3">
        <v>6539</v>
      </c>
      <c r="B6542" t="s">
        <v>4318</v>
      </c>
      <c r="C6542" t="s">
        <v>4319</v>
      </c>
      <c r="D6542" t="s">
        <v>4320</v>
      </c>
      <c r="E6542" t="s">
        <v>12</v>
      </c>
      <c r="F6542" t="s">
        <v>4321</v>
      </c>
      <c r="G6542" s="1">
        <v>44414</v>
      </c>
      <c r="H6542" s="1">
        <v>44460</v>
      </c>
      <c r="I6542" s="1">
        <v>46285</v>
      </c>
      <c r="J6542" s="966" t="s">
        <v>23784</v>
      </c>
      <c r="K6542" t="s">
        <v>23785</v>
      </c>
      <c r="L6542" t="s">
        <v>23786</v>
      </c>
      <c r="M6542" t="s">
        <v>23784</v>
      </c>
      <c r="N6542" t="s">
        <v>23786</v>
      </c>
    </row>
    <row r="6543" spans="1:14" x14ac:dyDescent="0.25">
      <c r="A6543" s="3">
        <v>6540</v>
      </c>
      <c r="B6543" t="s">
        <v>4318</v>
      </c>
      <c r="C6543" t="s">
        <v>4319</v>
      </c>
      <c r="D6543" t="s">
        <v>4320</v>
      </c>
      <c r="E6543" t="s">
        <v>12</v>
      </c>
      <c r="F6543" t="s">
        <v>4321</v>
      </c>
      <c r="G6543" s="1">
        <v>44414</v>
      </c>
      <c r="H6543" s="1">
        <v>44460</v>
      </c>
      <c r="I6543" s="1">
        <v>46285</v>
      </c>
      <c r="J6543" s="966" t="s">
        <v>23787</v>
      </c>
      <c r="K6543" t="s">
        <v>23788</v>
      </c>
      <c r="L6543" t="s">
        <v>23789</v>
      </c>
      <c r="M6543" t="s">
        <v>23787</v>
      </c>
      <c r="N6543" t="s">
        <v>23789</v>
      </c>
    </row>
    <row r="6544" spans="1:14" x14ac:dyDescent="0.25">
      <c r="A6544" s="3">
        <v>6541</v>
      </c>
      <c r="B6544" t="s">
        <v>4394</v>
      </c>
      <c r="C6544" t="s">
        <v>4395</v>
      </c>
      <c r="D6544" t="s">
        <v>4396</v>
      </c>
      <c r="E6544" t="s">
        <v>12</v>
      </c>
      <c r="F6544" t="s">
        <v>4421</v>
      </c>
      <c r="G6544" s="1">
        <v>44463</v>
      </c>
      <c r="H6544" s="1">
        <v>44464</v>
      </c>
      <c r="I6544" s="1">
        <v>45559</v>
      </c>
      <c r="J6544" s="966" t="s">
        <v>13131</v>
      </c>
      <c r="K6544" t="s">
        <v>13133</v>
      </c>
      <c r="L6544" t="s">
        <v>13132</v>
      </c>
      <c r="M6544" t="s">
        <v>13131</v>
      </c>
      <c r="N6544" t="s">
        <v>13132</v>
      </c>
    </row>
    <row r="6545" spans="1:14" x14ac:dyDescent="0.25">
      <c r="A6545" s="3">
        <v>6542</v>
      </c>
      <c r="B6545" t="s">
        <v>4394</v>
      </c>
      <c r="C6545" t="s">
        <v>4395</v>
      </c>
      <c r="D6545" t="s">
        <v>4396</v>
      </c>
      <c r="E6545" t="s">
        <v>12</v>
      </c>
      <c r="F6545" t="s">
        <v>4421</v>
      </c>
      <c r="G6545" s="1">
        <v>44463</v>
      </c>
      <c r="H6545" s="1">
        <v>44464</v>
      </c>
      <c r="I6545" s="1">
        <v>45559</v>
      </c>
      <c r="J6545" s="966" t="s">
        <v>13134</v>
      </c>
      <c r="K6545" t="s">
        <v>13136</v>
      </c>
      <c r="L6545" t="s">
        <v>13135</v>
      </c>
      <c r="M6545" t="s">
        <v>13134</v>
      </c>
      <c r="N6545" t="s">
        <v>13135</v>
      </c>
    </row>
    <row r="6546" spans="1:14" x14ac:dyDescent="0.25">
      <c r="A6546" s="3">
        <v>6543</v>
      </c>
      <c r="B6546" t="s">
        <v>4394</v>
      </c>
      <c r="C6546" t="s">
        <v>4395</v>
      </c>
      <c r="D6546" t="s">
        <v>4396</v>
      </c>
      <c r="E6546" t="s">
        <v>12</v>
      </c>
      <c r="F6546" t="s">
        <v>4421</v>
      </c>
      <c r="G6546" s="1">
        <v>44463</v>
      </c>
      <c r="H6546" s="1">
        <v>44464</v>
      </c>
      <c r="I6546" s="1">
        <v>45559</v>
      </c>
      <c r="J6546" s="966" t="s">
        <v>13137</v>
      </c>
      <c r="K6546" t="s">
        <v>13139</v>
      </c>
      <c r="L6546" t="s">
        <v>13138</v>
      </c>
      <c r="M6546" t="s">
        <v>13137</v>
      </c>
      <c r="N6546" t="s">
        <v>13138</v>
      </c>
    </row>
    <row r="6547" spans="1:14" x14ac:dyDescent="0.25">
      <c r="A6547" s="3">
        <v>6544</v>
      </c>
      <c r="B6547" t="s">
        <v>4309</v>
      </c>
      <c r="C6547" t="s">
        <v>4310</v>
      </c>
      <c r="D6547" t="s">
        <v>4311</v>
      </c>
      <c r="E6547" t="s">
        <v>12</v>
      </c>
      <c r="F6547" t="s">
        <v>4315</v>
      </c>
      <c r="G6547" s="1">
        <v>44414</v>
      </c>
      <c r="H6547" s="1">
        <v>44463</v>
      </c>
      <c r="I6547" s="1">
        <v>46288</v>
      </c>
      <c r="J6547" s="966" t="s">
        <v>23790</v>
      </c>
      <c r="K6547" t="s">
        <v>23791</v>
      </c>
      <c r="L6547" t="s">
        <v>23792</v>
      </c>
      <c r="M6547" t="s">
        <v>23790</v>
      </c>
      <c r="N6547" t="s">
        <v>23792</v>
      </c>
    </row>
    <row r="6548" spans="1:14" x14ac:dyDescent="0.25">
      <c r="A6548" s="3">
        <v>6545</v>
      </c>
      <c r="B6548" t="s">
        <v>4309</v>
      </c>
      <c r="C6548" t="s">
        <v>4310</v>
      </c>
      <c r="D6548" t="s">
        <v>4311</v>
      </c>
      <c r="E6548" t="s">
        <v>12</v>
      </c>
      <c r="F6548" t="s">
        <v>4315</v>
      </c>
      <c r="G6548" s="1">
        <v>44414</v>
      </c>
      <c r="H6548" s="1">
        <v>44463</v>
      </c>
      <c r="I6548" s="1">
        <v>46288</v>
      </c>
      <c r="J6548" s="966" t="s">
        <v>23793</v>
      </c>
      <c r="K6548" t="s">
        <v>23794</v>
      </c>
      <c r="L6548" t="s">
        <v>23795</v>
      </c>
      <c r="M6548" t="s">
        <v>23793</v>
      </c>
      <c r="N6548" t="s">
        <v>23795</v>
      </c>
    </row>
    <row r="6549" spans="1:14" x14ac:dyDescent="0.25">
      <c r="A6549" s="3">
        <v>6546</v>
      </c>
      <c r="B6549" t="s">
        <v>4309</v>
      </c>
      <c r="C6549" t="s">
        <v>4310</v>
      </c>
      <c r="D6549" t="s">
        <v>4311</v>
      </c>
      <c r="E6549" t="s">
        <v>12</v>
      </c>
      <c r="F6549" t="s">
        <v>4315</v>
      </c>
      <c r="G6549" s="1">
        <v>44414</v>
      </c>
      <c r="H6549" s="1">
        <v>44463</v>
      </c>
      <c r="I6549" s="1">
        <v>46288</v>
      </c>
      <c r="J6549" s="966" t="s">
        <v>23796</v>
      </c>
      <c r="K6549" t="s">
        <v>23797</v>
      </c>
      <c r="L6549" t="s">
        <v>23798</v>
      </c>
      <c r="M6549" t="s">
        <v>23796</v>
      </c>
      <c r="N6549" t="s">
        <v>23798</v>
      </c>
    </row>
    <row r="6550" spans="1:14" x14ac:dyDescent="0.25">
      <c r="A6550" s="3">
        <v>6547</v>
      </c>
      <c r="B6550" t="s">
        <v>4309</v>
      </c>
      <c r="C6550" t="s">
        <v>4310</v>
      </c>
      <c r="D6550" t="s">
        <v>4311</v>
      </c>
      <c r="E6550" t="s">
        <v>12</v>
      </c>
      <c r="F6550" t="s">
        <v>4315</v>
      </c>
      <c r="G6550" s="1">
        <v>44414</v>
      </c>
      <c r="H6550" s="1">
        <v>44463</v>
      </c>
      <c r="I6550" s="1">
        <v>46288</v>
      </c>
      <c r="J6550" s="966" t="s">
        <v>23799</v>
      </c>
      <c r="K6550" t="s">
        <v>23800</v>
      </c>
      <c r="L6550" t="s">
        <v>23801</v>
      </c>
      <c r="M6550" t="s">
        <v>23799</v>
      </c>
      <c r="N6550" t="s">
        <v>23801</v>
      </c>
    </row>
    <row r="6551" spans="1:14" x14ac:dyDescent="0.25">
      <c r="A6551" s="3">
        <v>6548</v>
      </c>
      <c r="B6551" t="s">
        <v>4309</v>
      </c>
      <c r="C6551" t="s">
        <v>4310</v>
      </c>
      <c r="D6551" t="s">
        <v>4311</v>
      </c>
      <c r="E6551" t="s">
        <v>12</v>
      </c>
      <c r="F6551" t="s">
        <v>4315</v>
      </c>
      <c r="G6551" s="1">
        <v>44414</v>
      </c>
      <c r="H6551" s="1">
        <v>44463</v>
      </c>
      <c r="I6551" s="1">
        <v>46288</v>
      </c>
      <c r="J6551" s="966" t="s">
        <v>23802</v>
      </c>
      <c r="K6551" t="s">
        <v>23803</v>
      </c>
      <c r="L6551" t="s">
        <v>23804</v>
      </c>
      <c r="M6551" t="s">
        <v>23802</v>
      </c>
      <c r="N6551" t="s">
        <v>23804</v>
      </c>
    </row>
    <row r="6552" spans="1:14" x14ac:dyDescent="0.25">
      <c r="A6552" s="3">
        <v>6549</v>
      </c>
      <c r="B6552" t="s">
        <v>4309</v>
      </c>
      <c r="C6552" t="s">
        <v>4310</v>
      </c>
      <c r="D6552" t="s">
        <v>4311</v>
      </c>
      <c r="E6552" t="s">
        <v>12</v>
      </c>
      <c r="F6552" t="s">
        <v>4315</v>
      </c>
      <c r="G6552" s="1">
        <v>44414</v>
      </c>
      <c r="H6552" s="1">
        <v>44463</v>
      </c>
      <c r="I6552" s="1">
        <v>46288</v>
      </c>
      <c r="J6552" s="966" t="s">
        <v>23805</v>
      </c>
      <c r="K6552" t="s">
        <v>23806</v>
      </c>
      <c r="L6552" t="s">
        <v>23807</v>
      </c>
      <c r="M6552" t="s">
        <v>23805</v>
      </c>
      <c r="N6552" t="s">
        <v>23807</v>
      </c>
    </row>
    <row r="6553" spans="1:14" x14ac:dyDescent="0.25">
      <c r="A6553" s="3">
        <v>6550</v>
      </c>
      <c r="B6553" t="s">
        <v>4309</v>
      </c>
      <c r="C6553" t="s">
        <v>4310</v>
      </c>
      <c r="D6553" t="s">
        <v>4311</v>
      </c>
      <c r="E6553" t="s">
        <v>12</v>
      </c>
      <c r="F6553" t="s">
        <v>4315</v>
      </c>
      <c r="G6553" s="1">
        <v>44414</v>
      </c>
      <c r="H6553" s="1">
        <v>44463</v>
      </c>
      <c r="I6553" s="1">
        <v>46288</v>
      </c>
      <c r="J6553" s="966" t="s">
        <v>23808</v>
      </c>
      <c r="K6553" t="s">
        <v>23809</v>
      </c>
      <c r="L6553" t="s">
        <v>23810</v>
      </c>
      <c r="M6553" t="s">
        <v>23808</v>
      </c>
      <c r="N6553" t="s">
        <v>23810</v>
      </c>
    </row>
    <row r="6554" spans="1:14" x14ac:dyDescent="0.25">
      <c r="A6554" s="3">
        <v>6551</v>
      </c>
      <c r="B6554" t="s">
        <v>4309</v>
      </c>
      <c r="C6554" t="s">
        <v>4310</v>
      </c>
      <c r="D6554" t="s">
        <v>4311</v>
      </c>
      <c r="E6554" t="s">
        <v>12</v>
      </c>
      <c r="F6554" t="s">
        <v>4315</v>
      </c>
      <c r="G6554" s="1">
        <v>44414</v>
      </c>
      <c r="H6554" s="1">
        <v>44463</v>
      </c>
      <c r="I6554" s="1">
        <v>46288</v>
      </c>
      <c r="J6554" s="966" t="s">
        <v>23811</v>
      </c>
      <c r="K6554" t="s">
        <v>23812</v>
      </c>
      <c r="L6554" t="s">
        <v>23813</v>
      </c>
      <c r="M6554" t="s">
        <v>23811</v>
      </c>
      <c r="N6554" t="s">
        <v>23813</v>
      </c>
    </row>
    <row r="6555" spans="1:14" x14ac:dyDescent="0.25">
      <c r="A6555" s="3">
        <v>6552</v>
      </c>
      <c r="B6555" t="s">
        <v>4309</v>
      </c>
      <c r="C6555" t="s">
        <v>4310</v>
      </c>
      <c r="D6555" t="s">
        <v>4311</v>
      </c>
      <c r="E6555" t="s">
        <v>12</v>
      </c>
      <c r="F6555" t="s">
        <v>4315</v>
      </c>
      <c r="G6555" s="1">
        <v>44414</v>
      </c>
      <c r="H6555" s="1">
        <v>44463</v>
      </c>
      <c r="I6555" s="1">
        <v>46288</v>
      </c>
      <c r="J6555" s="966" t="s">
        <v>23814</v>
      </c>
      <c r="K6555" t="s">
        <v>23815</v>
      </c>
      <c r="L6555" t="s">
        <v>23816</v>
      </c>
      <c r="M6555" t="s">
        <v>23814</v>
      </c>
      <c r="N6555" t="s">
        <v>23816</v>
      </c>
    </row>
    <row r="6556" spans="1:14" x14ac:dyDescent="0.25">
      <c r="A6556" s="3">
        <v>6553</v>
      </c>
      <c r="B6556" t="s">
        <v>4309</v>
      </c>
      <c r="C6556" t="s">
        <v>4310</v>
      </c>
      <c r="D6556" t="s">
        <v>4311</v>
      </c>
      <c r="E6556" t="s">
        <v>12</v>
      </c>
      <c r="F6556" t="s">
        <v>4315</v>
      </c>
      <c r="G6556" s="1">
        <v>44414</v>
      </c>
      <c r="H6556" s="1">
        <v>44463</v>
      </c>
      <c r="I6556" s="1">
        <v>46288</v>
      </c>
      <c r="J6556" s="966" t="s">
        <v>23817</v>
      </c>
      <c r="K6556" t="s">
        <v>23818</v>
      </c>
      <c r="L6556" t="s">
        <v>23819</v>
      </c>
      <c r="M6556" t="s">
        <v>23817</v>
      </c>
      <c r="N6556" t="s">
        <v>23819</v>
      </c>
    </row>
    <row r="6557" spans="1:14" x14ac:dyDescent="0.25">
      <c r="A6557" s="3">
        <v>6554</v>
      </c>
      <c r="B6557" t="s">
        <v>4390</v>
      </c>
      <c r="C6557" t="s">
        <v>4391</v>
      </c>
      <c r="D6557" t="s">
        <v>4392</v>
      </c>
      <c r="E6557" t="s">
        <v>12</v>
      </c>
      <c r="F6557" t="s">
        <v>4420</v>
      </c>
      <c r="G6557" s="1">
        <v>44463</v>
      </c>
      <c r="H6557" s="1">
        <v>44464</v>
      </c>
      <c r="I6557" s="1">
        <v>45559</v>
      </c>
      <c r="J6557" s="966" t="s">
        <v>13104</v>
      </c>
      <c r="K6557" t="s">
        <v>13106</v>
      </c>
      <c r="L6557" t="s">
        <v>13105</v>
      </c>
      <c r="M6557" t="s">
        <v>13104</v>
      </c>
      <c r="N6557" t="s">
        <v>13105</v>
      </c>
    </row>
    <row r="6558" spans="1:14" x14ac:dyDescent="0.25">
      <c r="A6558" s="3">
        <v>6555</v>
      </c>
      <c r="B6558" t="s">
        <v>4390</v>
      </c>
      <c r="C6558" t="s">
        <v>4391</v>
      </c>
      <c r="D6558" t="s">
        <v>4392</v>
      </c>
      <c r="E6558" t="s">
        <v>12</v>
      </c>
      <c r="F6558" t="s">
        <v>4420</v>
      </c>
      <c r="G6558" s="1">
        <v>44463</v>
      </c>
      <c r="H6558" s="1">
        <v>44464</v>
      </c>
      <c r="I6558" s="1">
        <v>45559</v>
      </c>
      <c r="J6558" s="966" t="s">
        <v>13107</v>
      </c>
      <c r="K6558" t="s">
        <v>13109</v>
      </c>
      <c r="L6558" t="s">
        <v>13108</v>
      </c>
      <c r="M6558" t="s">
        <v>13107</v>
      </c>
      <c r="N6558" t="s">
        <v>13108</v>
      </c>
    </row>
    <row r="6559" spans="1:14" x14ac:dyDescent="0.25">
      <c r="A6559" s="3">
        <v>6556</v>
      </c>
      <c r="B6559" t="s">
        <v>4390</v>
      </c>
      <c r="C6559" t="s">
        <v>4391</v>
      </c>
      <c r="D6559" t="s">
        <v>4392</v>
      </c>
      <c r="E6559" t="s">
        <v>12</v>
      </c>
      <c r="F6559" t="s">
        <v>4420</v>
      </c>
      <c r="G6559" s="1">
        <v>44463</v>
      </c>
      <c r="H6559" s="1">
        <v>44464</v>
      </c>
      <c r="I6559" s="1">
        <v>45559</v>
      </c>
      <c r="J6559" s="966" t="s">
        <v>13110</v>
      </c>
      <c r="K6559" t="s">
        <v>13112</v>
      </c>
      <c r="L6559" t="s">
        <v>13111</v>
      </c>
      <c r="M6559" t="s">
        <v>13110</v>
      </c>
      <c r="N6559" t="s">
        <v>13111</v>
      </c>
    </row>
    <row r="6560" spans="1:14" x14ac:dyDescent="0.25">
      <c r="A6560" s="3">
        <v>6557</v>
      </c>
      <c r="B6560" t="s">
        <v>4390</v>
      </c>
      <c r="C6560" t="s">
        <v>4391</v>
      </c>
      <c r="D6560" t="s">
        <v>4392</v>
      </c>
      <c r="E6560" t="s">
        <v>12</v>
      </c>
      <c r="F6560" t="s">
        <v>4420</v>
      </c>
      <c r="G6560" s="1">
        <v>44463</v>
      </c>
      <c r="H6560" s="1">
        <v>44464</v>
      </c>
      <c r="I6560" s="1">
        <v>45559</v>
      </c>
      <c r="J6560" s="966" t="s">
        <v>13113</v>
      </c>
      <c r="K6560" t="s">
        <v>13115</v>
      </c>
      <c r="L6560" t="s">
        <v>13114</v>
      </c>
      <c r="M6560" t="s">
        <v>13113</v>
      </c>
      <c r="N6560" t="s">
        <v>13114</v>
      </c>
    </row>
    <row r="6561" spans="1:14" x14ac:dyDescent="0.25">
      <c r="A6561" s="3">
        <v>6558</v>
      </c>
      <c r="B6561" t="s">
        <v>4390</v>
      </c>
      <c r="C6561" t="s">
        <v>4391</v>
      </c>
      <c r="D6561" t="s">
        <v>4392</v>
      </c>
      <c r="E6561" t="s">
        <v>12</v>
      </c>
      <c r="F6561" t="s">
        <v>4420</v>
      </c>
      <c r="G6561" s="1">
        <v>44463</v>
      </c>
      <c r="H6561" s="1">
        <v>44464</v>
      </c>
      <c r="I6561" s="1">
        <v>45559</v>
      </c>
      <c r="J6561" s="966" t="s">
        <v>13116</v>
      </c>
      <c r="K6561" t="s">
        <v>13118</v>
      </c>
      <c r="L6561" t="s">
        <v>13117</v>
      </c>
      <c r="M6561" t="s">
        <v>13116</v>
      </c>
      <c r="N6561" t="s">
        <v>13117</v>
      </c>
    </row>
    <row r="6562" spans="1:14" x14ac:dyDescent="0.25">
      <c r="A6562" s="3">
        <v>6559</v>
      </c>
      <c r="B6562" t="s">
        <v>4390</v>
      </c>
      <c r="C6562" t="s">
        <v>4391</v>
      </c>
      <c r="D6562" t="s">
        <v>4392</v>
      </c>
      <c r="E6562" t="s">
        <v>12</v>
      </c>
      <c r="F6562" t="s">
        <v>4420</v>
      </c>
      <c r="G6562" s="1">
        <v>44463</v>
      </c>
      <c r="H6562" s="1">
        <v>44464</v>
      </c>
      <c r="I6562" s="1">
        <v>45559</v>
      </c>
      <c r="J6562" s="966" t="s">
        <v>13119</v>
      </c>
      <c r="K6562" t="s">
        <v>13121</v>
      </c>
      <c r="L6562" t="s">
        <v>13120</v>
      </c>
      <c r="M6562" t="s">
        <v>13119</v>
      </c>
      <c r="N6562" t="s">
        <v>13120</v>
      </c>
    </row>
    <row r="6563" spans="1:14" x14ac:dyDescent="0.25">
      <c r="A6563" s="3">
        <v>6560</v>
      </c>
      <c r="B6563" t="s">
        <v>4390</v>
      </c>
      <c r="C6563" t="s">
        <v>4391</v>
      </c>
      <c r="D6563" t="s">
        <v>4392</v>
      </c>
      <c r="E6563" t="s">
        <v>12</v>
      </c>
      <c r="F6563" t="s">
        <v>4420</v>
      </c>
      <c r="G6563" s="1">
        <v>44463</v>
      </c>
      <c r="H6563" s="1">
        <v>44464</v>
      </c>
      <c r="I6563" s="1">
        <v>45559</v>
      </c>
      <c r="J6563" s="966" t="s">
        <v>13122</v>
      </c>
      <c r="K6563" t="s">
        <v>13124</v>
      </c>
      <c r="L6563" t="s">
        <v>13123</v>
      </c>
      <c r="M6563" t="s">
        <v>13122</v>
      </c>
      <c r="N6563" t="s">
        <v>13123</v>
      </c>
    </row>
    <row r="6564" spans="1:14" x14ac:dyDescent="0.25">
      <c r="A6564" s="3">
        <v>6561</v>
      </c>
      <c r="B6564" t="s">
        <v>4390</v>
      </c>
      <c r="C6564" t="s">
        <v>4391</v>
      </c>
      <c r="D6564" t="s">
        <v>4392</v>
      </c>
      <c r="E6564" t="s">
        <v>12</v>
      </c>
      <c r="F6564" t="s">
        <v>4420</v>
      </c>
      <c r="G6564" s="1">
        <v>44463</v>
      </c>
      <c r="H6564" s="1">
        <v>44464</v>
      </c>
      <c r="I6564" s="1">
        <v>45559</v>
      </c>
      <c r="J6564" s="966" t="s">
        <v>13125</v>
      </c>
      <c r="K6564" t="s">
        <v>13127</v>
      </c>
      <c r="L6564" t="s">
        <v>13126</v>
      </c>
      <c r="M6564" t="s">
        <v>13125</v>
      </c>
      <c r="N6564" t="s">
        <v>13126</v>
      </c>
    </row>
    <row r="6565" spans="1:14" x14ac:dyDescent="0.25">
      <c r="A6565" s="3">
        <v>6562</v>
      </c>
      <c r="B6565" t="s">
        <v>4390</v>
      </c>
      <c r="C6565" t="s">
        <v>4391</v>
      </c>
      <c r="D6565" t="s">
        <v>4392</v>
      </c>
      <c r="E6565" t="s">
        <v>12</v>
      </c>
      <c r="F6565" t="s">
        <v>4420</v>
      </c>
      <c r="G6565" s="1">
        <v>44463</v>
      </c>
      <c r="H6565" s="1">
        <v>44464</v>
      </c>
      <c r="I6565" s="1">
        <v>45559</v>
      </c>
      <c r="J6565" s="966" t="s">
        <v>13128</v>
      </c>
      <c r="K6565" t="s">
        <v>13130</v>
      </c>
      <c r="L6565" t="s">
        <v>13129</v>
      </c>
      <c r="M6565" t="s">
        <v>13128</v>
      </c>
      <c r="N6565" t="s">
        <v>13129</v>
      </c>
    </row>
    <row r="6566" spans="1:14" x14ac:dyDescent="0.25">
      <c r="A6566" s="3">
        <v>6563</v>
      </c>
      <c r="B6566" t="s">
        <v>4005</v>
      </c>
      <c r="C6566" t="s">
        <v>4006</v>
      </c>
      <c r="D6566" t="s">
        <v>4007</v>
      </c>
      <c r="E6566" t="s">
        <v>12</v>
      </c>
      <c r="F6566" t="s">
        <v>4008</v>
      </c>
      <c r="G6566" s="1">
        <v>44365</v>
      </c>
      <c r="H6566" s="1">
        <v>44456</v>
      </c>
      <c r="I6566" s="1">
        <v>45551</v>
      </c>
      <c r="J6566" s="966" t="s">
        <v>12921</v>
      </c>
      <c r="K6566" t="s">
        <v>12923</v>
      </c>
      <c r="L6566" t="s">
        <v>12922</v>
      </c>
      <c r="M6566" t="s">
        <v>12921</v>
      </c>
      <c r="N6566" t="s">
        <v>12922</v>
      </c>
    </row>
    <row r="6567" spans="1:14" x14ac:dyDescent="0.25">
      <c r="A6567" s="3">
        <v>6564</v>
      </c>
      <c r="B6567" t="s">
        <v>4530</v>
      </c>
      <c r="C6567" t="s">
        <v>4531</v>
      </c>
      <c r="D6567" t="s">
        <v>4532</v>
      </c>
      <c r="E6567" t="s">
        <v>12</v>
      </c>
      <c r="F6567" t="s">
        <v>4533</v>
      </c>
      <c r="G6567" s="1">
        <v>44461</v>
      </c>
      <c r="H6567" s="1">
        <v>44470</v>
      </c>
      <c r="I6567" s="1">
        <v>45930</v>
      </c>
      <c r="J6567" s="966" t="s">
        <v>23820</v>
      </c>
      <c r="K6567" t="s">
        <v>23821</v>
      </c>
      <c r="L6567" t="s">
        <v>23822</v>
      </c>
      <c r="M6567" t="s">
        <v>23820</v>
      </c>
      <c r="N6567" t="s">
        <v>23822</v>
      </c>
    </row>
    <row r="6568" spans="1:14" x14ac:dyDescent="0.25">
      <c r="A6568" s="3">
        <v>6565</v>
      </c>
      <c r="B6568" t="s">
        <v>4530</v>
      </c>
      <c r="C6568" t="s">
        <v>4531</v>
      </c>
      <c r="D6568" t="s">
        <v>4532</v>
      </c>
      <c r="E6568" t="s">
        <v>12</v>
      </c>
      <c r="F6568" t="s">
        <v>4533</v>
      </c>
      <c r="G6568" s="1">
        <v>44461</v>
      </c>
      <c r="H6568" s="1">
        <v>44470</v>
      </c>
      <c r="I6568" s="1">
        <v>45930</v>
      </c>
      <c r="J6568" s="966" t="s">
        <v>23823</v>
      </c>
      <c r="K6568" t="s">
        <v>23824</v>
      </c>
      <c r="L6568" t="s">
        <v>23825</v>
      </c>
      <c r="M6568" t="s">
        <v>23823</v>
      </c>
      <c r="N6568" t="s">
        <v>23825</v>
      </c>
    </row>
    <row r="6569" spans="1:14" x14ac:dyDescent="0.25">
      <c r="A6569" s="3">
        <v>6566</v>
      </c>
      <c r="B6569" t="s">
        <v>4530</v>
      </c>
      <c r="C6569" t="s">
        <v>4531</v>
      </c>
      <c r="D6569" t="s">
        <v>4532</v>
      </c>
      <c r="E6569" t="s">
        <v>12</v>
      </c>
      <c r="F6569" t="s">
        <v>4533</v>
      </c>
      <c r="G6569" s="1">
        <v>44461</v>
      </c>
      <c r="H6569" s="1">
        <v>44470</v>
      </c>
      <c r="I6569" s="1">
        <v>45930</v>
      </c>
      <c r="J6569" s="966" t="s">
        <v>23826</v>
      </c>
      <c r="K6569" t="s">
        <v>23827</v>
      </c>
      <c r="L6569" t="s">
        <v>23828</v>
      </c>
      <c r="M6569" t="s">
        <v>23826</v>
      </c>
      <c r="N6569" t="s">
        <v>23828</v>
      </c>
    </row>
    <row r="6570" spans="1:14" x14ac:dyDescent="0.25">
      <c r="A6570" s="3">
        <v>6567</v>
      </c>
      <c r="B6570" t="s">
        <v>4526</v>
      </c>
      <c r="C6570" t="s">
        <v>4527</v>
      </c>
      <c r="D6570" t="s">
        <v>4528</v>
      </c>
      <c r="E6570" t="s">
        <v>12</v>
      </c>
      <c r="F6570" t="s">
        <v>4529</v>
      </c>
      <c r="G6570" s="1">
        <v>44461</v>
      </c>
      <c r="H6570" s="1">
        <v>44470</v>
      </c>
      <c r="I6570" s="1">
        <v>45565</v>
      </c>
      <c r="J6570" s="966" t="s">
        <v>23829</v>
      </c>
      <c r="K6570" t="s">
        <v>23830</v>
      </c>
      <c r="L6570" t="s">
        <v>23831</v>
      </c>
      <c r="M6570" t="s">
        <v>23829</v>
      </c>
      <c r="N6570" t="s">
        <v>23831</v>
      </c>
    </row>
    <row r="6571" spans="1:14" x14ac:dyDescent="0.25">
      <c r="A6571" s="3">
        <v>6568</v>
      </c>
      <c r="B6571" t="s">
        <v>4526</v>
      </c>
      <c r="C6571" t="s">
        <v>4527</v>
      </c>
      <c r="D6571" t="s">
        <v>4528</v>
      </c>
      <c r="E6571" t="s">
        <v>12</v>
      </c>
      <c r="F6571" t="s">
        <v>4529</v>
      </c>
      <c r="G6571" s="1">
        <v>44461</v>
      </c>
      <c r="H6571" s="1">
        <v>44470</v>
      </c>
      <c r="I6571" s="1">
        <v>45565</v>
      </c>
      <c r="J6571" s="966" t="s">
        <v>23832</v>
      </c>
      <c r="K6571" t="s">
        <v>23833</v>
      </c>
      <c r="L6571" t="s">
        <v>23834</v>
      </c>
      <c r="M6571" t="s">
        <v>23832</v>
      </c>
      <c r="N6571" t="s">
        <v>23834</v>
      </c>
    </row>
    <row r="6572" spans="1:14" x14ac:dyDescent="0.25">
      <c r="A6572" s="3">
        <v>6569</v>
      </c>
      <c r="B6572" t="s">
        <v>4526</v>
      </c>
      <c r="C6572" t="s">
        <v>4527</v>
      </c>
      <c r="D6572" t="s">
        <v>4528</v>
      </c>
      <c r="E6572" t="s">
        <v>12</v>
      </c>
      <c r="F6572" t="s">
        <v>4529</v>
      </c>
      <c r="G6572" s="1">
        <v>44461</v>
      </c>
      <c r="H6572" s="1">
        <v>44470</v>
      </c>
      <c r="I6572" s="1">
        <v>45565</v>
      </c>
      <c r="J6572" s="966" t="s">
        <v>23835</v>
      </c>
      <c r="K6572" t="s">
        <v>23836</v>
      </c>
      <c r="L6572" t="s">
        <v>23837</v>
      </c>
      <c r="M6572" t="s">
        <v>23835</v>
      </c>
      <c r="N6572" t="s">
        <v>23837</v>
      </c>
    </row>
    <row r="6573" spans="1:14" x14ac:dyDescent="0.25">
      <c r="A6573" s="3">
        <v>6570</v>
      </c>
      <c r="B6573" t="s">
        <v>4526</v>
      </c>
      <c r="C6573" t="s">
        <v>4527</v>
      </c>
      <c r="D6573" t="s">
        <v>4528</v>
      </c>
      <c r="E6573" t="s">
        <v>12</v>
      </c>
      <c r="F6573" t="s">
        <v>4529</v>
      </c>
      <c r="G6573" s="1">
        <v>44461</v>
      </c>
      <c r="H6573" s="1">
        <v>44470</v>
      </c>
      <c r="I6573" s="1">
        <v>45565</v>
      </c>
      <c r="J6573" s="966" t="s">
        <v>23838</v>
      </c>
      <c r="K6573" t="s">
        <v>23839</v>
      </c>
      <c r="L6573" t="s">
        <v>23840</v>
      </c>
      <c r="M6573" t="s">
        <v>23838</v>
      </c>
      <c r="N6573" t="s">
        <v>23840</v>
      </c>
    </row>
    <row r="6574" spans="1:14" x14ac:dyDescent="0.25">
      <c r="A6574" s="3">
        <v>6571</v>
      </c>
      <c r="B6574" t="s">
        <v>4526</v>
      </c>
      <c r="C6574" t="s">
        <v>4527</v>
      </c>
      <c r="D6574" t="s">
        <v>4528</v>
      </c>
      <c r="E6574" t="s">
        <v>12</v>
      </c>
      <c r="F6574" t="s">
        <v>4529</v>
      </c>
      <c r="G6574" s="1">
        <v>44461</v>
      </c>
      <c r="H6574" s="1">
        <v>44470</v>
      </c>
      <c r="I6574" s="1">
        <v>45565</v>
      </c>
      <c r="J6574" s="966" t="s">
        <v>23841</v>
      </c>
      <c r="K6574" t="s">
        <v>23842</v>
      </c>
      <c r="L6574" t="s">
        <v>23843</v>
      </c>
      <c r="M6574" t="s">
        <v>23841</v>
      </c>
      <c r="N6574" t="s">
        <v>23843</v>
      </c>
    </row>
    <row r="6575" spans="1:14" x14ac:dyDescent="0.25">
      <c r="A6575" s="3">
        <v>6572</v>
      </c>
      <c r="B6575" t="s">
        <v>4526</v>
      </c>
      <c r="C6575" t="s">
        <v>4527</v>
      </c>
      <c r="D6575" t="s">
        <v>4528</v>
      </c>
      <c r="E6575" t="s">
        <v>12</v>
      </c>
      <c r="F6575" t="s">
        <v>4529</v>
      </c>
      <c r="G6575" s="1">
        <v>44461</v>
      </c>
      <c r="H6575" s="1">
        <v>44470</v>
      </c>
      <c r="I6575" s="1">
        <v>45565</v>
      </c>
      <c r="J6575" s="966" t="s">
        <v>23844</v>
      </c>
      <c r="K6575" t="s">
        <v>23845</v>
      </c>
      <c r="L6575" t="s">
        <v>23846</v>
      </c>
      <c r="M6575" t="s">
        <v>23844</v>
      </c>
      <c r="N6575" t="s">
        <v>23846</v>
      </c>
    </row>
    <row r="6576" spans="1:14" x14ac:dyDescent="0.25">
      <c r="A6576" s="3">
        <v>6573</v>
      </c>
      <c r="B6576" t="s">
        <v>4526</v>
      </c>
      <c r="C6576" t="s">
        <v>4527</v>
      </c>
      <c r="D6576" t="s">
        <v>4528</v>
      </c>
      <c r="E6576" t="s">
        <v>12</v>
      </c>
      <c r="F6576" t="s">
        <v>4529</v>
      </c>
      <c r="G6576" s="1">
        <v>44461</v>
      </c>
      <c r="H6576" s="1">
        <v>44470</v>
      </c>
      <c r="I6576" s="1">
        <v>45565</v>
      </c>
      <c r="J6576" s="966" t="s">
        <v>23847</v>
      </c>
      <c r="K6576" t="s">
        <v>23848</v>
      </c>
      <c r="L6576" t="s">
        <v>23849</v>
      </c>
      <c r="M6576" t="s">
        <v>23847</v>
      </c>
      <c r="N6576" t="s">
        <v>23849</v>
      </c>
    </row>
    <row r="6577" spans="1:14" x14ac:dyDescent="0.25">
      <c r="A6577" s="3">
        <v>6574</v>
      </c>
      <c r="B6577" t="s">
        <v>4526</v>
      </c>
      <c r="C6577" t="s">
        <v>4527</v>
      </c>
      <c r="D6577" t="s">
        <v>4528</v>
      </c>
      <c r="E6577" t="s">
        <v>12</v>
      </c>
      <c r="F6577" t="s">
        <v>4529</v>
      </c>
      <c r="G6577" s="1">
        <v>44461</v>
      </c>
      <c r="H6577" s="1">
        <v>44470</v>
      </c>
      <c r="I6577" s="1">
        <v>45565</v>
      </c>
      <c r="J6577" s="966" t="s">
        <v>23850</v>
      </c>
      <c r="K6577" t="s">
        <v>23851</v>
      </c>
      <c r="L6577" t="s">
        <v>23852</v>
      </c>
      <c r="M6577" t="s">
        <v>23850</v>
      </c>
      <c r="N6577" t="s">
        <v>23852</v>
      </c>
    </row>
    <row r="6578" spans="1:14" x14ac:dyDescent="0.25">
      <c r="A6578" s="3">
        <v>6575</v>
      </c>
      <c r="B6578" t="s">
        <v>4526</v>
      </c>
      <c r="C6578" t="s">
        <v>4527</v>
      </c>
      <c r="D6578" t="s">
        <v>4528</v>
      </c>
      <c r="E6578" t="s">
        <v>12</v>
      </c>
      <c r="F6578" t="s">
        <v>4529</v>
      </c>
      <c r="G6578" s="1">
        <v>44461</v>
      </c>
      <c r="H6578" s="1">
        <v>44470</v>
      </c>
      <c r="I6578" s="1">
        <v>45565</v>
      </c>
      <c r="J6578" s="966" t="s">
        <v>23853</v>
      </c>
      <c r="K6578" t="s">
        <v>23854</v>
      </c>
      <c r="L6578" t="s">
        <v>23855</v>
      </c>
      <c r="M6578" t="s">
        <v>23853</v>
      </c>
      <c r="N6578" t="s">
        <v>23855</v>
      </c>
    </row>
    <row r="6579" spans="1:14" x14ac:dyDescent="0.25">
      <c r="A6579" s="3">
        <v>6576</v>
      </c>
      <c r="B6579" t="s">
        <v>4526</v>
      </c>
      <c r="C6579" t="s">
        <v>4527</v>
      </c>
      <c r="D6579" t="s">
        <v>4528</v>
      </c>
      <c r="E6579" t="s">
        <v>12</v>
      </c>
      <c r="F6579" t="s">
        <v>4529</v>
      </c>
      <c r="G6579" s="1">
        <v>44461</v>
      </c>
      <c r="H6579" s="1">
        <v>44470</v>
      </c>
      <c r="I6579" s="1">
        <v>45565</v>
      </c>
      <c r="J6579" s="966" t="s">
        <v>23856</v>
      </c>
      <c r="K6579" t="s">
        <v>23857</v>
      </c>
      <c r="L6579" t="s">
        <v>23858</v>
      </c>
      <c r="M6579" t="s">
        <v>23856</v>
      </c>
      <c r="N6579" t="s">
        <v>23858</v>
      </c>
    </row>
    <row r="6580" spans="1:14" x14ac:dyDescent="0.25">
      <c r="A6580" s="3">
        <v>6577</v>
      </c>
      <c r="B6580" t="s">
        <v>4440</v>
      </c>
      <c r="C6580" t="s">
        <v>4441</v>
      </c>
      <c r="D6580" t="s">
        <v>4442</v>
      </c>
      <c r="E6580" t="s">
        <v>12</v>
      </c>
      <c r="F6580" t="s">
        <v>4443</v>
      </c>
      <c r="G6580" s="1">
        <v>44442</v>
      </c>
      <c r="H6580" s="1">
        <v>44450</v>
      </c>
      <c r="I6580" s="1">
        <v>45545</v>
      </c>
      <c r="J6580" s="966" t="s">
        <v>12927</v>
      </c>
      <c r="K6580" t="s">
        <v>12929</v>
      </c>
      <c r="L6580" t="s">
        <v>12928</v>
      </c>
      <c r="M6580" t="s">
        <v>12927</v>
      </c>
      <c r="N6580" t="s">
        <v>12928</v>
      </c>
    </row>
    <row r="6581" spans="1:14" x14ac:dyDescent="0.25">
      <c r="A6581" s="3">
        <v>6578</v>
      </c>
      <c r="B6581" t="s">
        <v>4305</v>
      </c>
      <c r="C6581" t="s">
        <v>4306</v>
      </c>
      <c r="D6581" t="s">
        <v>4307</v>
      </c>
      <c r="E6581" t="s">
        <v>12</v>
      </c>
      <c r="F6581" t="s">
        <v>4308</v>
      </c>
      <c r="G6581" s="1">
        <v>44412</v>
      </c>
      <c r="H6581" s="1">
        <v>44468</v>
      </c>
      <c r="I6581" s="1">
        <v>45928</v>
      </c>
      <c r="J6581" s="966" t="s">
        <v>23859</v>
      </c>
      <c r="K6581" t="s">
        <v>23860</v>
      </c>
      <c r="L6581" t="s">
        <v>23861</v>
      </c>
      <c r="M6581" t="s">
        <v>23859</v>
      </c>
      <c r="N6581" t="s">
        <v>23861</v>
      </c>
    </row>
    <row r="6582" spans="1:14" x14ac:dyDescent="0.25">
      <c r="A6582" s="3">
        <v>6579</v>
      </c>
      <c r="B6582" t="s">
        <v>4305</v>
      </c>
      <c r="C6582" t="s">
        <v>4306</v>
      </c>
      <c r="D6582" t="s">
        <v>4307</v>
      </c>
      <c r="E6582" t="s">
        <v>12</v>
      </c>
      <c r="F6582" t="s">
        <v>4308</v>
      </c>
      <c r="G6582" s="1">
        <v>44412</v>
      </c>
      <c r="H6582" s="1">
        <v>44468</v>
      </c>
      <c r="I6582" s="1">
        <v>45928</v>
      </c>
      <c r="J6582" s="966" t="s">
        <v>23862</v>
      </c>
      <c r="K6582" t="s">
        <v>23863</v>
      </c>
      <c r="L6582" t="s">
        <v>23864</v>
      </c>
      <c r="M6582" t="s">
        <v>23862</v>
      </c>
      <c r="N6582" t="s">
        <v>23864</v>
      </c>
    </row>
    <row r="6583" spans="1:14" x14ac:dyDescent="0.25">
      <c r="A6583" s="3">
        <v>6580</v>
      </c>
      <c r="B6583" t="s">
        <v>4305</v>
      </c>
      <c r="C6583" t="s">
        <v>4306</v>
      </c>
      <c r="D6583" t="s">
        <v>4307</v>
      </c>
      <c r="E6583" t="s">
        <v>12</v>
      </c>
      <c r="F6583" t="s">
        <v>4308</v>
      </c>
      <c r="G6583" s="1">
        <v>44412</v>
      </c>
      <c r="H6583" s="1">
        <v>44468</v>
      </c>
      <c r="I6583" s="1">
        <v>45928</v>
      </c>
      <c r="J6583" s="966" t="s">
        <v>23865</v>
      </c>
      <c r="K6583" t="s">
        <v>23866</v>
      </c>
      <c r="L6583" t="s">
        <v>23867</v>
      </c>
      <c r="M6583" t="s">
        <v>23865</v>
      </c>
      <c r="N6583" t="s">
        <v>23867</v>
      </c>
    </row>
    <row r="6584" spans="1:14" x14ac:dyDescent="0.25">
      <c r="A6584" s="3">
        <v>6581</v>
      </c>
      <c r="B6584" t="s">
        <v>4305</v>
      </c>
      <c r="C6584" t="s">
        <v>4306</v>
      </c>
      <c r="D6584" t="s">
        <v>4307</v>
      </c>
      <c r="E6584" t="s">
        <v>12</v>
      </c>
      <c r="F6584" t="s">
        <v>4308</v>
      </c>
      <c r="G6584" s="1">
        <v>44412</v>
      </c>
      <c r="H6584" s="1">
        <v>44468</v>
      </c>
      <c r="I6584" s="1">
        <v>45928</v>
      </c>
      <c r="J6584" s="966" t="s">
        <v>23868</v>
      </c>
      <c r="K6584" t="s">
        <v>23869</v>
      </c>
      <c r="L6584" t="s">
        <v>23870</v>
      </c>
      <c r="M6584" t="s">
        <v>23868</v>
      </c>
      <c r="N6584" t="s">
        <v>23870</v>
      </c>
    </row>
    <row r="6585" spans="1:14" x14ac:dyDescent="0.25">
      <c r="A6585" s="3">
        <v>6582</v>
      </c>
      <c r="B6585" t="s">
        <v>4305</v>
      </c>
      <c r="C6585" t="s">
        <v>4306</v>
      </c>
      <c r="D6585" t="s">
        <v>4307</v>
      </c>
      <c r="E6585" t="s">
        <v>12</v>
      </c>
      <c r="F6585" t="s">
        <v>4308</v>
      </c>
      <c r="G6585" s="1">
        <v>44412</v>
      </c>
      <c r="H6585" s="1">
        <v>44468</v>
      </c>
      <c r="I6585" s="1">
        <v>45928</v>
      </c>
      <c r="J6585" s="966" t="s">
        <v>23871</v>
      </c>
      <c r="K6585" t="s">
        <v>23872</v>
      </c>
      <c r="L6585" t="s">
        <v>23873</v>
      </c>
      <c r="M6585" t="s">
        <v>23871</v>
      </c>
      <c r="N6585" t="s">
        <v>23873</v>
      </c>
    </row>
    <row r="6586" spans="1:14" x14ac:dyDescent="0.25">
      <c r="A6586" s="3">
        <v>6583</v>
      </c>
      <c r="B6586" t="s">
        <v>4432</v>
      </c>
      <c r="C6586" t="s">
        <v>4433</v>
      </c>
      <c r="D6586" t="s">
        <v>4434</v>
      </c>
      <c r="E6586" t="s">
        <v>12</v>
      </c>
      <c r="F6586" t="s">
        <v>4435</v>
      </c>
      <c r="G6586" s="1">
        <v>44435</v>
      </c>
      <c r="H6586" s="1">
        <v>44469</v>
      </c>
      <c r="I6586" s="1">
        <v>44833</v>
      </c>
      <c r="J6586" s="966" t="s">
        <v>12216</v>
      </c>
      <c r="K6586" t="s">
        <v>12218</v>
      </c>
      <c r="L6586" t="s">
        <v>12217</v>
      </c>
      <c r="M6586" t="s">
        <v>12216</v>
      </c>
      <c r="N6586" t="s">
        <v>12217</v>
      </c>
    </row>
    <row r="6587" spans="1:14" x14ac:dyDescent="0.25">
      <c r="A6587" s="3">
        <v>6584</v>
      </c>
      <c r="B6587" t="s">
        <v>4432</v>
      </c>
      <c r="C6587" t="s">
        <v>4433</v>
      </c>
      <c r="D6587" t="s">
        <v>4434</v>
      </c>
      <c r="E6587" t="s">
        <v>12</v>
      </c>
      <c r="F6587" t="s">
        <v>4435</v>
      </c>
      <c r="G6587" s="1">
        <v>44435</v>
      </c>
      <c r="H6587" s="1">
        <v>44469</v>
      </c>
      <c r="I6587" s="1">
        <v>44833</v>
      </c>
      <c r="J6587" s="966" t="s">
        <v>12216</v>
      </c>
      <c r="K6587" t="s">
        <v>12218</v>
      </c>
      <c r="L6587" t="s">
        <v>12217</v>
      </c>
      <c r="M6587" t="s">
        <v>12216</v>
      </c>
      <c r="N6587" t="s">
        <v>12217</v>
      </c>
    </row>
    <row r="6588" spans="1:14" x14ac:dyDescent="0.25">
      <c r="A6588" s="3">
        <v>6585</v>
      </c>
      <c r="B6588" t="s">
        <v>4432</v>
      </c>
      <c r="C6588" t="s">
        <v>4433</v>
      </c>
      <c r="D6588" t="s">
        <v>4434</v>
      </c>
      <c r="E6588" t="s">
        <v>12</v>
      </c>
      <c r="F6588" t="s">
        <v>4435</v>
      </c>
      <c r="G6588" s="1">
        <v>44435</v>
      </c>
      <c r="H6588" s="1">
        <v>44469</v>
      </c>
      <c r="I6588" s="1">
        <v>44833</v>
      </c>
      <c r="J6588" s="966" t="s">
        <v>12216</v>
      </c>
      <c r="K6588" t="s">
        <v>12218</v>
      </c>
      <c r="L6588" t="s">
        <v>12217</v>
      </c>
      <c r="M6588" t="s">
        <v>12216</v>
      </c>
      <c r="N6588" t="s">
        <v>12217</v>
      </c>
    </row>
    <row r="6589" spans="1:14" x14ac:dyDescent="0.25">
      <c r="A6589" s="3">
        <v>6586</v>
      </c>
      <c r="B6589" t="s">
        <v>4555</v>
      </c>
      <c r="C6589" t="s">
        <v>4556</v>
      </c>
      <c r="D6589" t="s">
        <v>4557</v>
      </c>
      <c r="E6589" t="s">
        <v>12</v>
      </c>
      <c r="F6589" t="s">
        <v>4558</v>
      </c>
      <c r="G6589" s="1">
        <v>44468</v>
      </c>
      <c r="H6589" s="1">
        <v>44474</v>
      </c>
      <c r="I6589" s="1">
        <v>45203</v>
      </c>
      <c r="J6589" s="966" t="s">
        <v>23874</v>
      </c>
      <c r="K6589" t="s">
        <v>23875</v>
      </c>
      <c r="L6589" t="s">
        <v>23876</v>
      </c>
      <c r="M6589" t="s">
        <v>23874</v>
      </c>
      <c r="N6589" t="s">
        <v>23876</v>
      </c>
    </row>
    <row r="6590" spans="1:14" x14ac:dyDescent="0.25">
      <c r="A6590" s="3">
        <v>6587</v>
      </c>
      <c r="B6590" t="s">
        <v>4452</v>
      </c>
      <c r="C6590" t="s">
        <v>4453</v>
      </c>
      <c r="D6590" t="s">
        <v>4454</v>
      </c>
      <c r="E6590" t="s">
        <v>12</v>
      </c>
      <c r="F6590" t="s">
        <v>4455</v>
      </c>
      <c r="G6590" s="1">
        <v>44442</v>
      </c>
      <c r="H6590" s="1">
        <v>44470</v>
      </c>
      <c r="I6590" s="1">
        <v>45565</v>
      </c>
      <c r="J6590" s="966" t="s">
        <v>12948</v>
      </c>
      <c r="K6590" t="s">
        <v>23877</v>
      </c>
      <c r="L6590" t="s">
        <v>23878</v>
      </c>
      <c r="M6590" t="s">
        <v>12948</v>
      </c>
      <c r="N6590" t="s">
        <v>23878</v>
      </c>
    </row>
    <row r="6591" spans="1:14" x14ac:dyDescent="0.25">
      <c r="A6591" s="3">
        <v>6588</v>
      </c>
      <c r="B6591" t="s">
        <v>4444</v>
      </c>
      <c r="C6591" t="s">
        <v>4445</v>
      </c>
      <c r="D6591" t="s">
        <v>4446</v>
      </c>
      <c r="E6591" t="s">
        <v>12</v>
      </c>
      <c r="F6591" t="s">
        <v>4447</v>
      </c>
      <c r="G6591" s="1">
        <v>44442</v>
      </c>
      <c r="H6591" s="1">
        <v>44470</v>
      </c>
      <c r="I6591" s="1">
        <v>45565</v>
      </c>
      <c r="J6591" s="966" t="s">
        <v>12942</v>
      </c>
      <c r="K6591" t="s">
        <v>23879</v>
      </c>
      <c r="L6591" t="s">
        <v>23880</v>
      </c>
      <c r="M6591" t="s">
        <v>12942</v>
      </c>
      <c r="N6591" t="s">
        <v>23880</v>
      </c>
    </row>
    <row r="6592" spans="1:14" x14ac:dyDescent="0.25">
      <c r="A6592" s="3">
        <v>6589</v>
      </c>
      <c r="B6592" t="s">
        <v>4318</v>
      </c>
      <c r="C6592" t="s">
        <v>4319</v>
      </c>
      <c r="D6592" t="s">
        <v>4320</v>
      </c>
      <c r="E6592" t="s">
        <v>12</v>
      </c>
      <c r="F6592" t="s">
        <v>4322</v>
      </c>
      <c r="G6592" s="1">
        <v>44414</v>
      </c>
      <c r="H6592" s="1">
        <v>44468</v>
      </c>
      <c r="I6592" s="1">
        <v>46293</v>
      </c>
      <c r="J6592" s="966" t="s">
        <v>23881</v>
      </c>
      <c r="K6592" t="s">
        <v>23882</v>
      </c>
      <c r="L6592" t="s">
        <v>23883</v>
      </c>
      <c r="M6592" t="s">
        <v>23881</v>
      </c>
      <c r="N6592" t="s">
        <v>23883</v>
      </c>
    </row>
    <row r="6593" spans="1:14" x14ac:dyDescent="0.25">
      <c r="A6593" s="3">
        <v>6590</v>
      </c>
      <c r="B6593" t="s">
        <v>4318</v>
      </c>
      <c r="C6593" t="s">
        <v>4319</v>
      </c>
      <c r="D6593" t="s">
        <v>4320</v>
      </c>
      <c r="E6593" t="s">
        <v>12</v>
      </c>
      <c r="F6593" t="s">
        <v>4322</v>
      </c>
      <c r="G6593" s="1">
        <v>44414</v>
      </c>
      <c r="H6593" s="1">
        <v>44468</v>
      </c>
      <c r="I6593" s="1">
        <v>46293</v>
      </c>
      <c r="J6593" s="966" t="s">
        <v>23884</v>
      </c>
      <c r="K6593" t="s">
        <v>23885</v>
      </c>
      <c r="L6593" t="s">
        <v>23886</v>
      </c>
      <c r="M6593" t="s">
        <v>23884</v>
      </c>
      <c r="N6593" t="s">
        <v>23886</v>
      </c>
    </row>
    <row r="6594" spans="1:14" x14ac:dyDescent="0.25">
      <c r="A6594" s="3">
        <v>6591</v>
      </c>
      <c r="B6594" t="s">
        <v>4318</v>
      </c>
      <c r="C6594" t="s">
        <v>4319</v>
      </c>
      <c r="D6594" t="s">
        <v>4320</v>
      </c>
      <c r="E6594" t="s">
        <v>12</v>
      </c>
      <c r="F6594" t="s">
        <v>4322</v>
      </c>
      <c r="G6594" s="1">
        <v>44414</v>
      </c>
      <c r="H6594" s="1">
        <v>44468</v>
      </c>
      <c r="I6594" s="1">
        <v>46293</v>
      </c>
      <c r="J6594" s="966" t="s">
        <v>23887</v>
      </c>
      <c r="K6594" t="s">
        <v>23888</v>
      </c>
      <c r="L6594" t="s">
        <v>23889</v>
      </c>
      <c r="M6594" t="s">
        <v>23887</v>
      </c>
      <c r="N6594" t="s">
        <v>23889</v>
      </c>
    </row>
    <row r="6595" spans="1:14" x14ac:dyDescent="0.25">
      <c r="A6595" s="3">
        <v>6592</v>
      </c>
      <c r="B6595" t="s">
        <v>4318</v>
      </c>
      <c r="C6595" t="s">
        <v>4319</v>
      </c>
      <c r="D6595" t="s">
        <v>4320</v>
      </c>
      <c r="E6595" t="s">
        <v>12</v>
      </c>
      <c r="F6595" t="s">
        <v>4322</v>
      </c>
      <c r="G6595" s="1">
        <v>44414</v>
      </c>
      <c r="H6595" s="1">
        <v>44468</v>
      </c>
      <c r="I6595" s="1">
        <v>46293</v>
      </c>
      <c r="J6595" s="966" t="s">
        <v>23890</v>
      </c>
      <c r="K6595" t="s">
        <v>23891</v>
      </c>
      <c r="L6595" t="s">
        <v>23892</v>
      </c>
      <c r="M6595" t="s">
        <v>23890</v>
      </c>
      <c r="N6595" t="s">
        <v>23892</v>
      </c>
    </row>
    <row r="6596" spans="1:14" x14ac:dyDescent="0.25">
      <c r="A6596" s="3">
        <v>6593</v>
      </c>
      <c r="B6596" t="s">
        <v>4318</v>
      </c>
      <c r="C6596" t="s">
        <v>4319</v>
      </c>
      <c r="D6596" t="s">
        <v>4320</v>
      </c>
      <c r="E6596" t="s">
        <v>12</v>
      </c>
      <c r="F6596" t="s">
        <v>4322</v>
      </c>
      <c r="G6596" s="1">
        <v>44414</v>
      </c>
      <c r="H6596" s="1">
        <v>44468</v>
      </c>
      <c r="I6596" s="1">
        <v>46293</v>
      </c>
      <c r="J6596" s="966" t="s">
        <v>23893</v>
      </c>
      <c r="K6596" t="s">
        <v>23894</v>
      </c>
      <c r="L6596" t="s">
        <v>23895</v>
      </c>
      <c r="M6596" t="s">
        <v>23893</v>
      </c>
      <c r="N6596" t="s">
        <v>23895</v>
      </c>
    </row>
    <row r="6597" spans="1:14" x14ac:dyDescent="0.25">
      <c r="A6597" s="3">
        <v>6594</v>
      </c>
      <c r="B6597" t="s">
        <v>4318</v>
      </c>
      <c r="C6597" t="s">
        <v>4319</v>
      </c>
      <c r="D6597" t="s">
        <v>4320</v>
      </c>
      <c r="E6597" t="s">
        <v>12</v>
      </c>
      <c r="F6597" t="s">
        <v>4322</v>
      </c>
      <c r="G6597" s="1">
        <v>44414</v>
      </c>
      <c r="H6597" s="1">
        <v>44468</v>
      </c>
      <c r="I6597" s="1">
        <v>46293</v>
      </c>
      <c r="J6597" s="966" t="s">
        <v>23896</v>
      </c>
      <c r="K6597" t="s">
        <v>23897</v>
      </c>
      <c r="L6597" t="s">
        <v>23898</v>
      </c>
      <c r="M6597" t="s">
        <v>23896</v>
      </c>
      <c r="N6597" t="s">
        <v>23898</v>
      </c>
    </row>
    <row r="6598" spans="1:14" x14ac:dyDescent="0.25">
      <c r="A6598" s="3">
        <v>6595</v>
      </c>
      <c r="B6598" t="s">
        <v>4318</v>
      </c>
      <c r="C6598" t="s">
        <v>4319</v>
      </c>
      <c r="D6598" t="s">
        <v>4320</v>
      </c>
      <c r="E6598" t="s">
        <v>12</v>
      </c>
      <c r="F6598" t="s">
        <v>4322</v>
      </c>
      <c r="G6598" s="1">
        <v>44414</v>
      </c>
      <c r="H6598" s="1">
        <v>44468</v>
      </c>
      <c r="I6598" s="1">
        <v>46293</v>
      </c>
      <c r="J6598" s="966" t="s">
        <v>23899</v>
      </c>
      <c r="K6598" t="s">
        <v>23900</v>
      </c>
      <c r="L6598" t="s">
        <v>23901</v>
      </c>
      <c r="M6598" t="s">
        <v>23899</v>
      </c>
      <c r="N6598" t="s">
        <v>23901</v>
      </c>
    </row>
    <row r="6599" spans="1:14" x14ac:dyDescent="0.25">
      <c r="A6599" s="3">
        <v>6596</v>
      </c>
      <c r="B6599" t="s">
        <v>4318</v>
      </c>
      <c r="C6599" t="s">
        <v>4319</v>
      </c>
      <c r="D6599" t="s">
        <v>4320</v>
      </c>
      <c r="E6599" t="s">
        <v>12</v>
      </c>
      <c r="F6599" t="s">
        <v>4322</v>
      </c>
      <c r="G6599" s="1">
        <v>44414</v>
      </c>
      <c r="H6599" s="1">
        <v>44468</v>
      </c>
      <c r="I6599" s="1">
        <v>46293</v>
      </c>
      <c r="J6599" s="966" t="s">
        <v>23902</v>
      </c>
      <c r="K6599" t="s">
        <v>23903</v>
      </c>
      <c r="L6599" t="s">
        <v>23904</v>
      </c>
      <c r="M6599" t="s">
        <v>23902</v>
      </c>
      <c r="N6599" t="s">
        <v>23904</v>
      </c>
    </row>
    <row r="6600" spans="1:14" x14ac:dyDescent="0.25">
      <c r="A6600" s="3">
        <v>6597</v>
      </c>
      <c r="B6600" t="s">
        <v>4318</v>
      </c>
      <c r="C6600" t="s">
        <v>4319</v>
      </c>
      <c r="D6600" t="s">
        <v>4320</v>
      </c>
      <c r="E6600" t="s">
        <v>12</v>
      </c>
      <c r="F6600" t="s">
        <v>4322</v>
      </c>
      <c r="G6600" s="1">
        <v>44414</v>
      </c>
      <c r="H6600" s="1">
        <v>44468</v>
      </c>
      <c r="I6600" s="1">
        <v>46293</v>
      </c>
      <c r="J6600" s="966" t="s">
        <v>23905</v>
      </c>
      <c r="K6600" t="s">
        <v>23906</v>
      </c>
      <c r="L6600" t="s">
        <v>23907</v>
      </c>
      <c r="M6600" t="s">
        <v>23905</v>
      </c>
      <c r="N6600" t="s">
        <v>23907</v>
      </c>
    </row>
    <row r="6601" spans="1:14" x14ac:dyDescent="0.25">
      <c r="A6601" s="3">
        <v>6598</v>
      </c>
      <c r="B6601" t="s">
        <v>4318</v>
      </c>
      <c r="C6601" t="s">
        <v>4319</v>
      </c>
      <c r="D6601" t="s">
        <v>4320</v>
      </c>
      <c r="E6601" t="s">
        <v>12</v>
      </c>
      <c r="F6601" t="s">
        <v>4322</v>
      </c>
      <c r="G6601" s="1">
        <v>44414</v>
      </c>
      <c r="H6601" s="1">
        <v>44468</v>
      </c>
      <c r="I6601" s="1">
        <v>46293</v>
      </c>
      <c r="J6601" s="966" t="s">
        <v>23908</v>
      </c>
      <c r="K6601" t="s">
        <v>23909</v>
      </c>
      <c r="L6601" t="s">
        <v>23910</v>
      </c>
      <c r="M6601" t="s">
        <v>23908</v>
      </c>
      <c r="N6601" t="s">
        <v>23910</v>
      </c>
    </row>
    <row r="6602" spans="1:14" x14ac:dyDescent="0.25">
      <c r="A6602" s="3">
        <v>6599</v>
      </c>
      <c r="B6602" t="s">
        <v>4506</v>
      </c>
      <c r="C6602" t="s">
        <v>4507</v>
      </c>
      <c r="D6602" t="s">
        <v>4508</v>
      </c>
      <c r="E6602" t="s">
        <v>12</v>
      </c>
      <c r="F6602" t="s">
        <v>4509</v>
      </c>
      <c r="G6602" s="1">
        <v>44455</v>
      </c>
      <c r="H6602" s="1">
        <v>44461</v>
      </c>
      <c r="I6602" s="1">
        <v>45921</v>
      </c>
      <c r="J6602" s="966" t="s">
        <v>11694</v>
      </c>
      <c r="K6602" t="s">
        <v>11696</v>
      </c>
      <c r="L6602" t="s">
        <v>11695</v>
      </c>
      <c r="M6602" t="s">
        <v>11694</v>
      </c>
      <c r="N6602" t="s">
        <v>11695</v>
      </c>
    </row>
    <row r="6603" spans="1:14" x14ac:dyDescent="0.25">
      <c r="A6603" s="3">
        <v>6600</v>
      </c>
      <c r="B6603" t="s">
        <v>4506</v>
      </c>
      <c r="C6603" t="s">
        <v>4507</v>
      </c>
      <c r="D6603" t="s">
        <v>4508</v>
      </c>
      <c r="E6603" t="s">
        <v>12</v>
      </c>
      <c r="F6603" t="s">
        <v>4509</v>
      </c>
      <c r="G6603" s="1">
        <v>44455</v>
      </c>
      <c r="H6603" s="1">
        <v>44461</v>
      </c>
      <c r="I6603" s="1">
        <v>45921</v>
      </c>
      <c r="J6603" s="966" t="s">
        <v>11694</v>
      </c>
      <c r="K6603" t="s">
        <v>11696</v>
      </c>
      <c r="L6603" t="s">
        <v>11695</v>
      </c>
      <c r="M6603" t="s">
        <v>11694</v>
      </c>
      <c r="N6603" t="s">
        <v>11695</v>
      </c>
    </row>
    <row r="6604" spans="1:14" x14ac:dyDescent="0.25">
      <c r="A6604" s="3">
        <v>6601</v>
      </c>
      <c r="B6604" t="s">
        <v>4506</v>
      </c>
      <c r="C6604" t="s">
        <v>4507</v>
      </c>
      <c r="D6604" t="s">
        <v>4508</v>
      </c>
      <c r="E6604" t="s">
        <v>12</v>
      </c>
      <c r="F6604" t="s">
        <v>4509</v>
      </c>
      <c r="G6604" s="1">
        <v>44455</v>
      </c>
      <c r="H6604" s="1">
        <v>44461</v>
      </c>
      <c r="I6604" s="1">
        <v>45921</v>
      </c>
      <c r="J6604" s="966" t="s">
        <v>11694</v>
      </c>
      <c r="K6604" t="s">
        <v>11696</v>
      </c>
      <c r="L6604" t="s">
        <v>11695</v>
      </c>
      <c r="M6604" t="s">
        <v>11694</v>
      </c>
      <c r="N6604" t="s">
        <v>11695</v>
      </c>
    </row>
    <row r="6605" spans="1:14" x14ac:dyDescent="0.25">
      <c r="A6605" s="3">
        <v>6602</v>
      </c>
      <c r="B6605" t="s">
        <v>4506</v>
      </c>
      <c r="C6605" t="s">
        <v>4507</v>
      </c>
      <c r="D6605" t="s">
        <v>4508</v>
      </c>
      <c r="E6605" t="s">
        <v>12</v>
      </c>
      <c r="F6605" t="s">
        <v>4509</v>
      </c>
      <c r="G6605" s="1">
        <v>44455</v>
      </c>
      <c r="H6605" s="1">
        <v>44461</v>
      </c>
      <c r="I6605" s="1">
        <v>45921</v>
      </c>
      <c r="J6605" s="966" t="s">
        <v>11694</v>
      </c>
      <c r="K6605" t="s">
        <v>11696</v>
      </c>
      <c r="L6605" t="s">
        <v>11695</v>
      </c>
      <c r="M6605" t="s">
        <v>11694</v>
      </c>
      <c r="N6605" t="s">
        <v>11695</v>
      </c>
    </row>
    <row r="6606" spans="1:14" x14ac:dyDescent="0.25">
      <c r="A6606" s="3">
        <v>6603</v>
      </c>
      <c r="B6606" t="s">
        <v>4506</v>
      </c>
      <c r="C6606" t="s">
        <v>4507</v>
      </c>
      <c r="D6606" t="s">
        <v>4508</v>
      </c>
      <c r="E6606" t="s">
        <v>12</v>
      </c>
      <c r="F6606" t="s">
        <v>4509</v>
      </c>
      <c r="G6606" s="1">
        <v>44455</v>
      </c>
      <c r="H6606" s="1">
        <v>44461</v>
      </c>
      <c r="I6606" s="1">
        <v>45921</v>
      </c>
      <c r="J6606" s="966" t="s">
        <v>11694</v>
      </c>
      <c r="K6606" t="s">
        <v>11696</v>
      </c>
      <c r="L6606" t="s">
        <v>11695</v>
      </c>
      <c r="M6606" t="s">
        <v>11694</v>
      </c>
      <c r="N6606" t="s">
        <v>11695</v>
      </c>
    </row>
    <row r="6607" spans="1:14" x14ac:dyDescent="0.25">
      <c r="A6607" s="3">
        <v>6604</v>
      </c>
      <c r="B6607" t="s">
        <v>4518</v>
      </c>
      <c r="C6607" t="s">
        <v>4519</v>
      </c>
      <c r="D6607" t="s">
        <v>4520</v>
      </c>
      <c r="E6607" t="s">
        <v>12</v>
      </c>
      <c r="F6607" t="s">
        <v>4521</v>
      </c>
      <c r="G6607" s="1">
        <v>44456</v>
      </c>
      <c r="H6607" s="1">
        <v>44469</v>
      </c>
      <c r="I6607" s="1">
        <v>44833</v>
      </c>
      <c r="J6607" s="966" t="s">
        <v>9973</v>
      </c>
      <c r="K6607" t="s">
        <v>9975</v>
      </c>
      <c r="L6607" t="s">
        <v>9974</v>
      </c>
      <c r="M6607" t="s">
        <v>9973</v>
      </c>
      <c r="N6607" t="s">
        <v>9974</v>
      </c>
    </row>
    <row r="6608" spans="1:14" x14ac:dyDescent="0.25">
      <c r="A6608" s="3">
        <v>6605</v>
      </c>
      <c r="B6608" t="s">
        <v>4440</v>
      </c>
      <c r="C6608" t="s">
        <v>4441</v>
      </c>
      <c r="D6608" t="s">
        <v>4442</v>
      </c>
      <c r="E6608" t="s">
        <v>12</v>
      </c>
      <c r="F6608" t="s">
        <v>4554</v>
      </c>
      <c r="G6608" s="1">
        <v>44442</v>
      </c>
      <c r="H6608" s="1">
        <v>44470</v>
      </c>
      <c r="I6608" s="1">
        <v>45565</v>
      </c>
      <c r="J6608" s="966" t="s">
        <v>12961</v>
      </c>
      <c r="K6608" t="s">
        <v>12963</v>
      </c>
      <c r="L6608" t="s">
        <v>12962</v>
      </c>
      <c r="M6608" t="s">
        <v>12961</v>
      </c>
      <c r="N6608" t="s">
        <v>12962</v>
      </c>
    </row>
    <row r="6609" spans="1:14" x14ac:dyDescent="0.25">
      <c r="A6609" s="3">
        <v>6606</v>
      </c>
      <c r="B6609" t="s">
        <v>4440</v>
      </c>
      <c r="C6609" t="s">
        <v>4441</v>
      </c>
      <c r="D6609" t="s">
        <v>4442</v>
      </c>
      <c r="E6609" t="s">
        <v>12</v>
      </c>
      <c r="F6609" t="s">
        <v>4554</v>
      </c>
      <c r="G6609" s="1">
        <v>44442</v>
      </c>
      <c r="H6609" s="1">
        <v>44470</v>
      </c>
      <c r="I6609" s="1">
        <v>45565</v>
      </c>
      <c r="J6609" s="966" t="s">
        <v>12964</v>
      </c>
      <c r="K6609" t="s">
        <v>12966</v>
      </c>
      <c r="L6609" t="s">
        <v>12965</v>
      </c>
      <c r="M6609" t="s">
        <v>12964</v>
      </c>
      <c r="N6609" t="s">
        <v>12965</v>
      </c>
    </row>
    <row r="6610" spans="1:14" x14ac:dyDescent="0.25">
      <c r="A6610" s="3">
        <v>6607</v>
      </c>
      <c r="B6610" t="s">
        <v>4440</v>
      </c>
      <c r="C6610" t="s">
        <v>4441</v>
      </c>
      <c r="D6610" t="s">
        <v>4442</v>
      </c>
      <c r="E6610" t="s">
        <v>12</v>
      </c>
      <c r="F6610" t="s">
        <v>4554</v>
      </c>
      <c r="G6610" s="1">
        <v>44442</v>
      </c>
      <c r="H6610" s="1">
        <v>44470</v>
      </c>
      <c r="I6610" s="1">
        <v>45565</v>
      </c>
      <c r="J6610" s="966" t="s">
        <v>12967</v>
      </c>
      <c r="K6610" t="s">
        <v>12969</v>
      </c>
      <c r="L6610" t="s">
        <v>12968</v>
      </c>
      <c r="M6610" t="s">
        <v>12967</v>
      </c>
      <c r="N6610" t="s">
        <v>12968</v>
      </c>
    </row>
    <row r="6611" spans="1:14" x14ac:dyDescent="0.25">
      <c r="A6611" s="3">
        <v>6608</v>
      </c>
      <c r="B6611" t="s">
        <v>4440</v>
      </c>
      <c r="C6611" t="s">
        <v>4441</v>
      </c>
      <c r="D6611" t="s">
        <v>4442</v>
      </c>
      <c r="E6611" t="s">
        <v>12</v>
      </c>
      <c r="F6611" t="s">
        <v>4554</v>
      </c>
      <c r="G6611" s="1">
        <v>44442</v>
      </c>
      <c r="H6611" s="1">
        <v>44470</v>
      </c>
      <c r="I6611" s="1">
        <v>45565</v>
      </c>
      <c r="J6611" s="966" t="s">
        <v>12970</v>
      </c>
      <c r="K6611" t="s">
        <v>12972</v>
      </c>
      <c r="L6611" t="s">
        <v>12971</v>
      </c>
      <c r="M6611" t="s">
        <v>12970</v>
      </c>
      <c r="N6611" t="s">
        <v>12971</v>
      </c>
    </row>
    <row r="6612" spans="1:14" x14ac:dyDescent="0.25">
      <c r="A6612" s="3">
        <v>6609</v>
      </c>
      <c r="B6612" t="s">
        <v>4440</v>
      </c>
      <c r="C6612" t="s">
        <v>4441</v>
      </c>
      <c r="D6612" t="s">
        <v>4442</v>
      </c>
      <c r="E6612" t="s">
        <v>12</v>
      </c>
      <c r="F6612" t="s">
        <v>4554</v>
      </c>
      <c r="G6612" s="1">
        <v>44442</v>
      </c>
      <c r="H6612" s="1">
        <v>44470</v>
      </c>
      <c r="I6612" s="1">
        <v>45565</v>
      </c>
      <c r="J6612" s="966" t="s">
        <v>12973</v>
      </c>
      <c r="K6612" t="s">
        <v>12975</v>
      </c>
      <c r="L6612" t="s">
        <v>12974</v>
      </c>
      <c r="M6612" t="s">
        <v>12973</v>
      </c>
      <c r="N6612" t="s">
        <v>12974</v>
      </c>
    </row>
    <row r="6613" spans="1:14" x14ac:dyDescent="0.25">
      <c r="A6613" s="3">
        <v>6610</v>
      </c>
      <c r="B6613" t="s">
        <v>4550</v>
      </c>
      <c r="C6613" t="s">
        <v>4551</v>
      </c>
      <c r="D6613" t="s">
        <v>4552</v>
      </c>
      <c r="E6613" t="s">
        <v>12</v>
      </c>
      <c r="F6613" t="s">
        <v>4553</v>
      </c>
      <c r="G6613" s="1">
        <v>44466</v>
      </c>
      <c r="H6613" s="1">
        <v>44469</v>
      </c>
      <c r="I6613" s="1">
        <v>46294</v>
      </c>
      <c r="J6613" s="966" t="s">
        <v>23911</v>
      </c>
      <c r="K6613" t="s">
        <v>23912</v>
      </c>
      <c r="L6613" t="s">
        <v>23913</v>
      </c>
      <c r="M6613" t="s">
        <v>23911</v>
      </c>
      <c r="N6613" t="s">
        <v>23913</v>
      </c>
    </row>
    <row r="6614" spans="1:14" x14ac:dyDescent="0.25">
      <c r="A6614" s="3">
        <v>6611</v>
      </c>
      <c r="B6614" t="s">
        <v>4550</v>
      </c>
      <c r="C6614" t="s">
        <v>4551</v>
      </c>
      <c r="D6614" t="s">
        <v>4552</v>
      </c>
      <c r="E6614" t="s">
        <v>12</v>
      </c>
      <c r="F6614" t="s">
        <v>4553</v>
      </c>
      <c r="G6614" s="1">
        <v>44466</v>
      </c>
      <c r="H6614" s="1">
        <v>44469</v>
      </c>
      <c r="I6614" s="1">
        <v>46294</v>
      </c>
      <c r="J6614" s="966" t="s">
        <v>23914</v>
      </c>
      <c r="K6614" t="s">
        <v>23915</v>
      </c>
      <c r="L6614" t="s">
        <v>23916</v>
      </c>
      <c r="M6614" t="s">
        <v>23914</v>
      </c>
      <c r="N6614" t="s">
        <v>23916</v>
      </c>
    </row>
    <row r="6615" spans="1:14" x14ac:dyDescent="0.25">
      <c r="A6615" s="3">
        <v>6612</v>
      </c>
      <c r="B6615" t="s">
        <v>4514</v>
      </c>
      <c r="C6615" t="s">
        <v>4515</v>
      </c>
      <c r="D6615" t="s">
        <v>4516</v>
      </c>
      <c r="E6615" t="s">
        <v>12</v>
      </c>
      <c r="F6615" t="s">
        <v>4517</v>
      </c>
      <c r="G6615" s="1">
        <v>44442</v>
      </c>
      <c r="H6615" s="1">
        <v>44450</v>
      </c>
      <c r="I6615" s="1">
        <v>45545</v>
      </c>
      <c r="J6615" s="966" t="s">
        <v>23195</v>
      </c>
      <c r="K6615" t="s">
        <v>23917</v>
      </c>
      <c r="L6615" t="s">
        <v>23918</v>
      </c>
      <c r="M6615" t="s">
        <v>23195</v>
      </c>
      <c r="N6615" t="s">
        <v>23918</v>
      </c>
    </row>
    <row r="6616" spans="1:14" x14ac:dyDescent="0.25">
      <c r="A6616" s="3">
        <v>6613</v>
      </c>
      <c r="B6616" t="s">
        <v>4348</v>
      </c>
      <c r="C6616" t="s">
        <v>4349</v>
      </c>
      <c r="D6616" t="s">
        <v>4350</v>
      </c>
      <c r="E6616" t="s">
        <v>12</v>
      </c>
      <c r="F6616" t="s">
        <v>4352</v>
      </c>
      <c r="G6616" s="1">
        <v>44445</v>
      </c>
      <c r="H6616" s="1">
        <v>44446</v>
      </c>
      <c r="I6616" s="1">
        <v>45541</v>
      </c>
      <c r="J6616" s="966" t="s">
        <v>23919</v>
      </c>
      <c r="K6616" t="s">
        <v>23920</v>
      </c>
      <c r="L6616" t="s">
        <v>23921</v>
      </c>
      <c r="M6616" t="s">
        <v>23919</v>
      </c>
      <c r="N6616" t="s">
        <v>23921</v>
      </c>
    </row>
    <row r="6617" spans="1:14" x14ac:dyDescent="0.25">
      <c r="A6617" s="3">
        <v>6614</v>
      </c>
      <c r="B6617" t="s">
        <v>4522</v>
      </c>
      <c r="C6617" t="s">
        <v>4523</v>
      </c>
      <c r="D6617" t="s">
        <v>4524</v>
      </c>
      <c r="E6617" t="s">
        <v>12</v>
      </c>
      <c r="F6617" t="s">
        <v>4525</v>
      </c>
      <c r="G6617" s="1">
        <v>44460</v>
      </c>
      <c r="H6617" s="1">
        <v>44476</v>
      </c>
      <c r="I6617" s="1">
        <v>45205</v>
      </c>
      <c r="J6617" s="966" t="s">
        <v>6674</v>
      </c>
      <c r="K6617" t="s">
        <v>6676</v>
      </c>
      <c r="L6617" t="s">
        <v>6675</v>
      </c>
      <c r="M6617" t="s">
        <v>6674</v>
      </c>
      <c r="N6617" t="s">
        <v>6675</v>
      </c>
    </row>
    <row r="6618" spans="1:14" x14ac:dyDescent="0.25">
      <c r="A6618" s="3">
        <v>6615</v>
      </c>
      <c r="B6618" t="s">
        <v>4546</v>
      </c>
      <c r="C6618" t="s">
        <v>4547</v>
      </c>
      <c r="D6618" t="s">
        <v>4548</v>
      </c>
      <c r="E6618" t="s">
        <v>12</v>
      </c>
      <c r="F6618" t="s">
        <v>4549</v>
      </c>
      <c r="G6618" s="1">
        <v>44462</v>
      </c>
      <c r="H6618" s="1">
        <v>44470</v>
      </c>
      <c r="I6618" s="1">
        <v>45930</v>
      </c>
      <c r="J6618" s="955" t="s">
        <v>23922</v>
      </c>
      <c r="K6618" t="s">
        <v>23923</v>
      </c>
      <c r="L6618" t="s">
        <v>23924</v>
      </c>
      <c r="M6618" t="s">
        <v>23922</v>
      </c>
      <c r="N6618" t="s">
        <v>23924</v>
      </c>
    </row>
    <row r="6619" spans="1:14" x14ac:dyDescent="0.25">
      <c r="A6619" s="3">
        <v>6616</v>
      </c>
      <c r="B6619" t="s">
        <v>4546</v>
      </c>
      <c r="C6619" t="s">
        <v>4547</v>
      </c>
      <c r="D6619" t="s">
        <v>4548</v>
      </c>
      <c r="E6619" t="s">
        <v>12</v>
      </c>
      <c r="F6619" t="s">
        <v>4549</v>
      </c>
      <c r="G6619" s="1">
        <v>44462</v>
      </c>
      <c r="H6619" s="1">
        <v>44470</v>
      </c>
      <c r="I6619" s="1">
        <v>45930</v>
      </c>
      <c r="J6619" s="955" t="s">
        <v>23925</v>
      </c>
      <c r="K6619" t="s">
        <v>23926</v>
      </c>
      <c r="L6619" t="s">
        <v>23927</v>
      </c>
      <c r="M6619" t="s">
        <v>23925</v>
      </c>
      <c r="N6619" t="s">
        <v>23927</v>
      </c>
    </row>
    <row r="6620" spans="1:14" x14ac:dyDescent="0.25">
      <c r="A6620" s="3">
        <v>6617</v>
      </c>
      <c r="B6620" t="s">
        <v>4546</v>
      </c>
      <c r="C6620" t="s">
        <v>4547</v>
      </c>
      <c r="D6620" t="s">
        <v>4548</v>
      </c>
      <c r="E6620" t="s">
        <v>12</v>
      </c>
      <c r="F6620" t="s">
        <v>4549</v>
      </c>
      <c r="G6620" s="1">
        <v>44462</v>
      </c>
      <c r="H6620" s="1">
        <v>44470</v>
      </c>
      <c r="I6620" s="1">
        <v>45930</v>
      </c>
      <c r="J6620" s="955" t="s">
        <v>23928</v>
      </c>
      <c r="K6620" t="s">
        <v>23929</v>
      </c>
      <c r="L6620" t="s">
        <v>23930</v>
      </c>
      <c r="M6620" t="s">
        <v>23928</v>
      </c>
      <c r="N6620" t="s">
        <v>23930</v>
      </c>
    </row>
    <row r="6621" spans="1:14" x14ac:dyDescent="0.25">
      <c r="A6621" s="3">
        <v>6618</v>
      </c>
      <c r="B6621" t="s">
        <v>4546</v>
      </c>
      <c r="C6621" t="s">
        <v>4547</v>
      </c>
      <c r="D6621" t="s">
        <v>4548</v>
      </c>
      <c r="E6621" t="s">
        <v>12</v>
      </c>
      <c r="F6621" t="s">
        <v>4549</v>
      </c>
      <c r="G6621" s="1">
        <v>44462</v>
      </c>
      <c r="H6621" s="1">
        <v>44470</v>
      </c>
      <c r="I6621" s="1">
        <v>45930</v>
      </c>
      <c r="J6621" s="966" t="s">
        <v>23931</v>
      </c>
      <c r="K6621" t="s">
        <v>23932</v>
      </c>
      <c r="L6621" t="s">
        <v>23933</v>
      </c>
      <c r="M6621" t="s">
        <v>23931</v>
      </c>
      <c r="N6621" t="s">
        <v>23933</v>
      </c>
    </row>
    <row r="6622" spans="1:14" x14ac:dyDescent="0.25">
      <c r="A6622" s="3">
        <v>6619</v>
      </c>
      <c r="B6622" t="s">
        <v>4546</v>
      </c>
      <c r="C6622" t="s">
        <v>4547</v>
      </c>
      <c r="D6622" t="s">
        <v>4548</v>
      </c>
      <c r="E6622" t="s">
        <v>12</v>
      </c>
      <c r="F6622" t="s">
        <v>4549</v>
      </c>
      <c r="G6622" s="1">
        <v>44462</v>
      </c>
      <c r="H6622" s="1">
        <v>44470</v>
      </c>
      <c r="I6622" s="1">
        <v>45930</v>
      </c>
      <c r="J6622" s="966" t="s">
        <v>23934</v>
      </c>
      <c r="K6622" t="s">
        <v>23935</v>
      </c>
      <c r="L6622" t="s">
        <v>23936</v>
      </c>
      <c r="M6622" t="s">
        <v>23934</v>
      </c>
      <c r="N6622" t="s">
        <v>23936</v>
      </c>
    </row>
    <row r="6623" spans="1:14" x14ac:dyDescent="0.25">
      <c r="A6623" s="3">
        <v>6620</v>
      </c>
      <c r="B6623" t="s">
        <v>4546</v>
      </c>
      <c r="C6623" t="s">
        <v>4547</v>
      </c>
      <c r="D6623" t="s">
        <v>4548</v>
      </c>
      <c r="E6623" t="s">
        <v>12</v>
      </c>
      <c r="F6623" t="s">
        <v>4549</v>
      </c>
      <c r="G6623" s="1">
        <v>44462</v>
      </c>
      <c r="H6623" s="1">
        <v>44470</v>
      </c>
      <c r="I6623" s="1">
        <v>45930</v>
      </c>
      <c r="J6623" s="966" t="s">
        <v>23937</v>
      </c>
      <c r="K6623" t="s">
        <v>23938</v>
      </c>
      <c r="L6623" t="s">
        <v>23939</v>
      </c>
      <c r="M6623" t="s">
        <v>23937</v>
      </c>
      <c r="N6623" t="s">
        <v>23939</v>
      </c>
    </row>
    <row r="6624" spans="1:14" x14ac:dyDescent="0.25">
      <c r="A6624" s="3">
        <v>6621</v>
      </c>
      <c r="B6624" t="s">
        <v>4546</v>
      </c>
      <c r="C6624" t="s">
        <v>4547</v>
      </c>
      <c r="D6624" t="s">
        <v>4548</v>
      </c>
      <c r="E6624" t="s">
        <v>12</v>
      </c>
      <c r="F6624" t="s">
        <v>4549</v>
      </c>
      <c r="G6624" s="1">
        <v>44462</v>
      </c>
      <c r="H6624" s="1">
        <v>44470</v>
      </c>
      <c r="I6624" s="1">
        <v>45930</v>
      </c>
      <c r="J6624" s="966" t="s">
        <v>23940</v>
      </c>
      <c r="K6624" t="s">
        <v>23941</v>
      </c>
      <c r="L6624" t="s">
        <v>23942</v>
      </c>
      <c r="M6624" t="s">
        <v>23940</v>
      </c>
      <c r="N6624" t="s">
        <v>23942</v>
      </c>
    </row>
    <row r="6625" spans="1:14" x14ac:dyDescent="0.25">
      <c r="A6625" s="3">
        <v>6622</v>
      </c>
      <c r="B6625" t="s">
        <v>4546</v>
      </c>
      <c r="C6625" t="s">
        <v>4547</v>
      </c>
      <c r="D6625" t="s">
        <v>4548</v>
      </c>
      <c r="E6625" t="s">
        <v>12</v>
      </c>
      <c r="F6625" t="s">
        <v>4549</v>
      </c>
      <c r="G6625" s="1">
        <v>44462</v>
      </c>
      <c r="H6625" s="1">
        <v>44470</v>
      </c>
      <c r="I6625" s="1">
        <v>45930</v>
      </c>
      <c r="J6625" s="966" t="s">
        <v>23943</v>
      </c>
      <c r="K6625" t="s">
        <v>23944</v>
      </c>
      <c r="L6625" t="s">
        <v>23945</v>
      </c>
      <c r="M6625" t="s">
        <v>23943</v>
      </c>
      <c r="N6625" t="s">
        <v>23945</v>
      </c>
    </row>
    <row r="6626" spans="1:14" x14ac:dyDescent="0.25">
      <c r="A6626" s="3">
        <v>6623</v>
      </c>
      <c r="B6626" t="s">
        <v>4546</v>
      </c>
      <c r="C6626" t="s">
        <v>4547</v>
      </c>
      <c r="D6626" t="s">
        <v>4548</v>
      </c>
      <c r="E6626" t="s">
        <v>12</v>
      </c>
      <c r="F6626" t="s">
        <v>4549</v>
      </c>
      <c r="G6626" s="1">
        <v>44462</v>
      </c>
      <c r="H6626" s="1">
        <v>44470</v>
      </c>
      <c r="I6626" s="1">
        <v>45930</v>
      </c>
      <c r="J6626" s="966" t="s">
        <v>23946</v>
      </c>
      <c r="K6626" t="s">
        <v>23947</v>
      </c>
      <c r="L6626" t="s">
        <v>23948</v>
      </c>
      <c r="M6626" t="s">
        <v>23946</v>
      </c>
      <c r="N6626" t="s">
        <v>23948</v>
      </c>
    </row>
    <row r="6627" spans="1:14" x14ac:dyDescent="0.25">
      <c r="A6627" s="3">
        <v>6624</v>
      </c>
      <c r="B6627" t="s">
        <v>4546</v>
      </c>
      <c r="C6627" t="s">
        <v>4547</v>
      </c>
      <c r="D6627" t="s">
        <v>4548</v>
      </c>
      <c r="E6627" t="s">
        <v>12</v>
      </c>
      <c r="F6627" t="s">
        <v>4549</v>
      </c>
      <c r="G6627" s="1">
        <v>44462</v>
      </c>
      <c r="H6627" s="1">
        <v>44470</v>
      </c>
      <c r="I6627" s="1">
        <v>45930</v>
      </c>
      <c r="J6627" s="966" t="s">
        <v>23949</v>
      </c>
      <c r="K6627" t="s">
        <v>23950</v>
      </c>
      <c r="L6627" t="s">
        <v>23951</v>
      </c>
      <c r="M6627" t="s">
        <v>23949</v>
      </c>
      <c r="N6627" t="s">
        <v>23951</v>
      </c>
    </row>
    <row r="6628" spans="1:14" x14ac:dyDescent="0.25">
      <c r="A6628" s="3">
        <v>6625</v>
      </c>
      <c r="B6628" t="s">
        <v>4546</v>
      </c>
      <c r="C6628" t="s">
        <v>4547</v>
      </c>
      <c r="D6628" t="s">
        <v>4548</v>
      </c>
      <c r="E6628" t="s">
        <v>12</v>
      </c>
      <c r="F6628" t="s">
        <v>4549</v>
      </c>
      <c r="G6628" s="1">
        <v>44462</v>
      </c>
      <c r="H6628" s="1">
        <v>44470</v>
      </c>
      <c r="I6628" s="1">
        <v>45930</v>
      </c>
      <c r="J6628" s="966" t="s">
        <v>23952</v>
      </c>
      <c r="K6628" t="s">
        <v>23953</v>
      </c>
      <c r="L6628" t="s">
        <v>23954</v>
      </c>
      <c r="M6628" t="s">
        <v>23952</v>
      </c>
      <c r="N6628" t="s">
        <v>23954</v>
      </c>
    </row>
    <row r="6629" spans="1:14" x14ac:dyDescent="0.25">
      <c r="A6629" s="3">
        <v>6626</v>
      </c>
      <c r="B6629" t="s">
        <v>4546</v>
      </c>
      <c r="C6629" t="s">
        <v>4547</v>
      </c>
      <c r="D6629" t="s">
        <v>4548</v>
      </c>
      <c r="E6629" t="s">
        <v>12</v>
      </c>
      <c r="F6629" t="s">
        <v>4549</v>
      </c>
      <c r="G6629" s="1">
        <v>44462</v>
      </c>
      <c r="H6629" s="1">
        <v>44470</v>
      </c>
      <c r="I6629" s="1">
        <v>45930</v>
      </c>
      <c r="J6629" s="966" t="s">
        <v>23955</v>
      </c>
      <c r="K6629" t="s">
        <v>23956</v>
      </c>
      <c r="L6629" t="s">
        <v>23957</v>
      </c>
      <c r="M6629" t="s">
        <v>23955</v>
      </c>
      <c r="N6629" t="s">
        <v>23957</v>
      </c>
    </row>
    <row r="6630" spans="1:14" x14ac:dyDescent="0.25">
      <c r="A6630" s="3">
        <v>6627</v>
      </c>
      <c r="B6630" t="s">
        <v>4546</v>
      </c>
      <c r="C6630" t="s">
        <v>4547</v>
      </c>
      <c r="D6630" t="s">
        <v>4548</v>
      </c>
      <c r="E6630" t="s">
        <v>12</v>
      </c>
      <c r="F6630" t="s">
        <v>4549</v>
      </c>
      <c r="G6630" s="1">
        <v>44462</v>
      </c>
      <c r="H6630" s="1">
        <v>44470</v>
      </c>
      <c r="I6630" s="1">
        <v>45930</v>
      </c>
      <c r="J6630" s="966" t="s">
        <v>23958</v>
      </c>
      <c r="K6630" t="s">
        <v>23959</v>
      </c>
      <c r="L6630" t="s">
        <v>23960</v>
      </c>
      <c r="M6630" t="s">
        <v>23958</v>
      </c>
      <c r="N6630" t="s">
        <v>23960</v>
      </c>
    </row>
    <row r="6631" spans="1:14" x14ac:dyDescent="0.25">
      <c r="A6631" s="3">
        <v>6628</v>
      </c>
      <c r="B6631" t="s">
        <v>4546</v>
      </c>
      <c r="C6631" t="s">
        <v>4547</v>
      </c>
      <c r="D6631" t="s">
        <v>4548</v>
      </c>
      <c r="E6631" t="s">
        <v>12</v>
      </c>
      <c r="F6631" t="s">
        <v>4549</v>
      </c>
      <c r="G6631" s="1">
        <v>44462</v>
      </c>
      <c r="H6631" s="1">
        <v>44470</v>
      </c>
      <c r="I6631" s="1">
        <v>45930</v>
      </c>
      <c r="J6631" s="966" t="s">
        <v>23961</v>
      </c>
      <c r="K6631" t="s">
        <v>23962</v>
      </c>
      <c r="L6631" t="s">
        <v>23963</v>
      </c>
      <c r="M6631" t="s">
        <v>23961</v>
      </c>
      <c r="N6631" t="s">
        <v>23963</v>
      </c>
    </row>
    <row r="6632" spans="1:14" x14ac:dyDescent="0.25">
      <c r="A6632" s="3">
        <v>6629</v>
      </c>
      <c r="B6632" t="s">
        <v>4546</v>
      </c>
      <c r="C6632" t="s">
        <v>4547</v>
      </c>
      <c r="D6632" t="s">
        <v>4548</v>
      </c>
      <c r="E6632" t="s">
        <v>12</v>
      </c>
      <c r="F6632" t="s">
        <v>4549</v>
      </c>
      <c r="G6632" s="1">
        <v>44462</v>
      </c>
      <c r="H6632" s="1">
        <v>44470</v>
      </c>
      <c r="I6632" s="1">
        <v>45930</v>
      </c>
      <c r="J6632" s="966" t="s">
        <v>23964</v>
      </c>
      <c r="K6632" t="s">
        <v>23965</v>
      </c>
      <c r="L6632" t="s">
        <v>23966</v>
      </c>
      <c r="M6632" t="s">
        <v>23964</v>
      </c>
      <c r="N6632" t="s">
        <v>23966</v>
      </c>
    </row>
    <row r="6633" spans="1:14" x14ac:dyDescent="0.25">
      <c r="A6633" s="3">
        <v>6630</v>
      </c>
      <c r="B6633" t="s">
        <v>4546</v>
      </c>
      <c r="C6633" t="s">
        <v>4547</v>
      </c>
      <c r="D6633" t="s">
        <v>4548</v>
      </c>
      <c r="E6633" t="s">
        <v>12</v>
      </c>
      <c r="F6633" t="s">
        <v>4549</v>
      </c>
      <c r="G6633" s="1">
        <v>44462</v>
      </c>
      <c r="H6633" s="1">
        <v>44470</v>
      </c>
      <c r="I6633" s="1">
        <v>45930</v>
      </c>
      <c r="J6633" s="966" t="s">
        <v>23967</v>
      </c>
      <c r="K6633" t="s">
        <v>23968</v>
      </c>
      <c r="L6633" t="s">
        <v>23969</v>
      </c>
      <c r="M6633" t="s">
        <v>23967</v>
      </c>
      <c r="N6633" t="s">
        <v>23969</v>
      </c>
    </row>
    <row r="6634" spans="1:14" x14ac:dyDescent="0.25">
      <c r="A6634" s="3">
        <v>6631</v>
      </c>
      <c r="B6634" t="s">
        <v>4546</v>
      </c>
      <c r="C6634" t="s">
        <v>4547</v>
      </c>
      <c r="D6634" t="s">
        <v>4548</v>
      </c>
      <c r="E6634" t="s">
        <v>12</v>
      </c>
      <c r="F6634" t="s">
        <v>4549</v>
      </c>
      <c r="G6634" s="1">
        <v>44462</v>
      </c>
      <c r="H6634" s="1">
        <v>44470</v>
      </c>
      <c r="I6634" s="1">
        <v>45930</v>
      </c>
      <c r="J6634" s="966" t="s">
        <v>23970</v>
      </c>
      <c r="K6634" t="s">
        <v>23971</v>
      </c>
      <c r="L6634" t="s">
        <v>23972</v>
      </c>
      <c r="M6634" t="s">
        <v>23970</v>
      </c>
      <c r="N6634" t="s">
        <v>23972</v>
      </c>
    </row>
    <row r="6635" spans="1:14" x14ac:dyDescent="0.25">
      <c r="A6635" s="3">
        <v>6632</v>
      </c>
      <c r="B6635" t="s">
        <v>4546</v>
      </c>
      <c r="C6635" t="s">
        <v>4547</v>
      </c>
      <c r="D6635" t="s">
        <v>4548</v>
      </c>
      <c r="E6635" t="s">
        <v>12</v>
      </c>
      <c r="F6635" t="s">
        <v>4549</v>
      </c>
      <c r="G6635" s="1">
        <v>44462</v>
      </c>
      <c r="H6635" s="1">
        <v>44470</v>
      </c>
      <c r="I6635" s="1">
        <v>45930</v>
      </c>
      <c r="J6635" s="966" t="s">
        <v>23973</v>
      </c>
      <c r="K6635" t="s">
        <v>23974</v>
      </c>
      <c r="L6635" t="s">
        <v>23975</v>
      </c>
      <c r="M6635" t="s">
        <v>23973</v>
      </c>
      <c r="N6635" t="s">
        <v>23975</v>
      </c>
    </row>
    <row r="6636" spans="1:14" x14ac:dyDescent="0.25">
      <c r="A6636" s="3">
        <v>6633</v>
      </c>
      <c r="B6636" t="s">
        <v>4546</v>
      </c>
      <c r="C6636" t="s">
        <v>4547</v>
      </c>
      <c r="D6636" t="s">
        <v>4548</v>
      </c>
      <c r="E6636" t="s">
        <v>12</v>
      </c>
      <c r="F6636" t="s">
        <v>4549</v>
      </c>
      <c r="G6636" s="1">
        <v>44462</v>
      </c>
      <c r="H6636" s="1">
        <v>44470</v>
      </c>
      <c r="I6636" s="1">
        <v>45930</v>
      </c>
      <c r="J6636" s="966" t="s">
        <v>23976</v>
      </c>
      <c r="K6636" t="s">
        <v>23977</v>
      </c>
      <c r="L6636" t="s">
        <v>23978</v>
      </c>
      <c r="M6636" t="s">
        <v>23976</v>
      </c>
      <c r="N6636" t="s">
        <v>23978</v>
      </c>
    </row>
    <row r="6637" spans="1:14" x14ac:dyDescent="0.25">
      <c r="A6637" s="3">
        <v>6634</v>
      </c>
      <c r="B6637" t="s">
        <v>4546</v>
      </c>
      <c r="C6637" t="s">
        <v>4547</v>
      </c>
      <c r="D6637" t="s">
        <v>4548</v>
      </c>
      <c r="E6637" t="s">
        <v>12</v>
      </c>
      <c r="F6637" t="s">
        <v>4549</v>
      </c>
      <c r="G6637" s="1">
        <v>44462</v>
      </c>
      <c r="H6637" s="1">
        <v>44470</v>
      </c>
      <c r="I6637" s="1">
        <v>45930</v>
      </c>
      <c r="J6637" s="966" t="s">
        <v>23979</v>
      </c>
      <c r="K6637" t="s">
        <v>23980</v>
      </c>
      <c r="L6637" t="s">
        <v>23981</v>
      </c>
      <c r="M6637" t="s">
        <v>23979</v>
      </c>
      <c r="N6637" t="s">
        <v>23981</v>
      </c>
    </row>
    <row r="6638" spans="1:14" x14ac:dyDescent="0.25">
      <c r="A6638" s="3">
        <v>6635</v>
      </c>
      <c r="B6638" t="s">
        <v>4546</v>
      </c>
      <c r="C6638" t="s">
        <v>4547</v>
      </c>
      <c r="D6638" t="s">
        <v>4548</v>
      </c>
      <c r="E6638" t="s">
        <v>12</v>
      </c>
      <c r="F6638" t="s">
        <v>4549</v>
      </c>
      <c r="G6638" s="1">
        <v>44462</v>
      </c>
      <c r="H6638" s="1">
        <v>44470</v>
      </c>
      <c r="I6638" s="1">
        <v>45930</v>
      </c>
      <c r="J6638" s="966" t="s">
        <v>23982</v>
      </c>
      <c r="K6638" t="s">
        <v>23983</v>
      </c>
      <c r="L6638" t="s">
        <v>23984</v>
      </c>
      <c r="M6638" t="s">
        <v>23982</v>
      </c>
      <c r="N6638" t="s">
        <v>23984</v>
      </c>
    </row>
    <row r="6639" spans="1:14" x14ac:dyDescent="0.25">
      <c r="A6639" s="3">
        <v>6636</v>
      </c>
      <c r="B6639" t="s">
        <v>4546</v>
      </c>
      <c r="C6639" t="s">
        <v>4547</v>
      </c>
      <c r="D6639" t="s">
        <v>4548</v>
      </c>
      <c r="E6639" t="s">
        <v>12</v>
      </c>
      <c r="F6639" t="s">
        <v>4549</v>
      </c>
      <c r="G6639" s="1">
        <v>44462</v>
      </c>
      <c r="H6639" s="1">
        <v>44470</v>
      </c>
      <c r="I6639" s="1">
        <v>45930</v>
      </c>
      <c r="J6639" s="966" t="s">
        <v>23985</v>
      </c>
      <c r="K6639" t="s">
        <v>23986</v>
      </c>
      <c r="L6639" t="s">
        <v>23987</v>
      </c>
      <c r="M6639" t="s">
        <v>23985</v>
      </c>
      <c r="N6639" t="s">
        <v>23987</v>
      </c>
    </row>
    <row r="6640" spans="1:14" x14ac:dyDescent="0.25">
      <c r="A6640" s="3">
        <v>6637</v>
      </c>
      <c r="B6640" t="s">
        <v>4546</v>
      </c>
      <c r="C6640" t="s">
        <v>4547</v>
      </c>
      <c r="D6640" t="s">
        <v>4548</v>
      </c>
      <c r="E6640" t="s">
        <v>12</v>
      </c>
      <c r="F6640" t="s">
        <v>4549</v>
      </c>
      <c r="G6640" s="1">
        <v>44462</v>
      </c>
      <c r="H6640" s="1">
        <v>44470</v>
      </c>
      <c r="I6640" s="1">
        <v>45930</v>
      </c>
      <c r="J6640" s="966" t="s">
        <v>23988</v>
      </c>
      <c r="K6640" t="s">
        <v>23989</v>
      </c>
      <c r="L6640" t="s">
        <v>23990</v>
      </c>
      <c r="M6640" t="s">
        <v>23988</v>
      </c>
      <c r="N6640" t="s">
        <v>23990</v>
      </c>
    </row>
    <row r="6641" spans="1:14" x14ac:dyDescent="0.25">
      <c r="A6641" s="3">
        <v>6638</v>
      </c>
      <c r="B6641" t="s">
        <v>4546</v>
      </c>
      <c r="C6641" t="s">
        <v>4547</v>
      </c>
      <c r="D6641" t="s">
        <v>4548</v>
      </c>
      <c r="E6641" t="s">
        <v>12</v>
      </c>
      <c r="F6641" t="s">
        <v>4549</v>
      </c>
      <c r="G6641" s="1">
        <v>44462</v>
      </c>
      <c r="H6641" s="1">
        <v>44470</v>
      </c>
      <c r="I6641" s="1">
        <v>45930</v>
      </c>
      <c r="J6641" s="966" t="s">
        <v>23991</v>
      </c>
      <c r="K6641" t="s">
        <v>23992</v>
      </c>
      <c r="L6641" t="s">
        <v>23993</v>
      </c>
      <c r="M6641" t="s">
        <v>23991</v>
      </c>
      <c r="N6641" t="s">
        <v>23993</v>
      </c>
    </row>
    <row r="6642" spans="1:14" x14ac:dyDescent="0.25">
      <c r="A6642" s="3">
        <v>6639</v>
      </c>
      <c r="B6642" t="s">
        <v>4546</v>
      </c>
      <c r="C6642" t="s">
        <v>4547</v>
      </c>
      <c r="D6642" t="s">
        <v>4548</v>
      </c>
      <c r="E6642" t="s">
        <v>12</v>
      </c>
      <c r="F6642" t="s">
        <v>4549</v>
      </c>
      <c r="G6642" s="1">
        <v>44462</v>
      </c>
      <c r="H6642" s="1">
        <v>44470</v>
      </c>
      <c r="I6642" s="1">
        <v>45930</v>
      </c>
      <c r="J6642" s="966" t="s">
        <v>23994</v>
      </c>
      <c r="K6642" t="s">
        <v>23995</v>
      </c>
      <c r="L6642" t="s">
        <v>23996</v>
      </c>
      <c r="M6642" t="s">
        <v>23994</v>
      </c>
      <c r="N6642" t="s">
        <v>23996</v>
      </c>
    </row>
    <row r="6643" spans="1:14" x14ac:dyDescent="0.25">
      <c r="A6643" s="3">
        <v>6640</v>
      </c>
      <c r="B6643" t="s">
        <v>4546</v>
      </c>
      <c r="C6643" t="s">
        <v>4547</v>
      </c>
      <c r="D6643" t="s">
        <v>4548</v>
      </c>
      <c r="E6643" t="s">
        <v>12</v>
      </c>
      <c r="F6643" t="s">
        <v>4549</v>
      </c>
      <c r="G6643" s="1">
        <v>44462</v>
      </c>
      <c r="H6643" s="1">
        <v>44470</v>
      </c>
      <c r="I6643" s="1">
        <v>45930</v>
      </c>
      <c r="J6643" s="966" t="s">
        <v>23997</v>
      </c>
      <c r="K6643" t="s">
        <v>23998</v>
      </c>
      <c r="L6643" t="s">
        <v>23999</v>
      </c>
      <c r="M6643" t="s">
        <v>23997</v>
      </c>
      <c r="N6643" t="s">
        <v>23999</v>
      </c>
    </row>
    <row r="6644" spans="1:14" x14ac:dyDescent="0.25">
      <c r="A6644" s="3">
        <v>6641</v>
      </c>
      <c r="B6644" t="s">
        <v>4546</v>
      </c>
      <c r="C6644" t="s">
        <v>4547</v>
      </c>
      <c r="D6644" t="s">
        <v>4548</v>
      </c>
      <c r="E6644" t="s">
        <v>12</v>
      </c>
      <c r="F6644" t="s">
        <v>4549</v>
      </c>
      <c r="G6644" s="1">
        <v>44462</v>
      </c>
      <c r="H6644" s="1">
        <v>44470</v>
      </c>
      <c r="I6644" s="1">
        <v>45930</v>
      </c>
      <c r="J6644" s="966" t="s">
        <v>24000</v>
      </c>
      <c r="K6644" t="s">
        <v>24001</v>
      </c>
      <c r="L6644" t="s">
        <v>24002</v>
      </c>
      <c r="M6644" t="s">
        <v>24000</v>
      </c>
      <c r="N6644" t="s">
        <v>24002</v>
      </c>
    </row>
    <row r="6645" spans="1:14" x14ac:dyDescent="0.25">
      <c r="A6645" s="3">
        <v>6642</v>
      </c>
      <c r="B6645" t="s">
        <v>4546</v>
      </c>
      <c r="C6645" t="s">
        <v>4547</v>
      </c>
      <c r="D6645" t="s">
        <v>4548</v>
      </c>
      <c r="E6645" t="s">
        <v>12</v>
      </c>
      <c r="F6645" t="s">
        <v>4549</v>
      </c>
      <c r="G6645" s="1">
        <v>44462</v>
      </c>
      <c r="H6645" s="1">
        <v>44470</v>
      </c>
      <c r="I6645" s="1">
        <v>45930</v>
      </c>
      <c r="J6645" s="966" t="s">
        <v>24003</v>
      </c>
      <c r="K6645" t="s">
        <v>24004</v>
      </c>
      <c r="L6645" t="s">
        <v>24005</v>
      </c>
      <c r="M6645" t="s">
        <v>24003</v>
      </c>
      <c r="N6645" t="s">
        <v>24005</v>
      </c>
    </row>
    <row r="6646" spans="1:14" x14ac:dyDescent="0.25">
      <c r="A6646" s="3">
        <v>6643</v>
      </c>
      <c r="B6646" t="s">
        <v>4546</v>
      </c>
      <c r="C6646" t="s">
        <v>4547</v>
      </c>
      <c r="D6646" t="s">
        <v>4548</v>
      </c>
      <c r="E6646" t="s">
        <v>12</v>
      </c>
      <c r="F6646" t="s">
        <v>4549</v>
      </c>
      <c r="G6646" s="1">
        <v>44462</v>
      </c>
      <c r="H6646" s="1">
        <v>44470</v>
      </c>
      <c r="I6646" s="1">
        <v>45930</v>
      </c>
      <c r="J6646" s="966" t="s">
        <v>24006</v>
      </c>
      <c r="K6646" t="s">
        <v>24007</v>
      </c>
      <c r="L6646" t="s">
        <v>24008</v>
      </c>
      <c r="M6646" t="s">
        <v>24006</v>
      </c>
      <c r="N6646" t="s">
        <v>24008</v>
      </c>
    </row>
    <row r="6647" spans="1:14" x14ac:dyDescent="0.25">
      <c r="A6647" s="3">
        <v>6644</v>
      </c>
      <c r="B6647" t="s">
        <v>4546</v>
      </c>
      <c r="C6647" t="s">
        <v>4547</v>
      </c>
      <c r="D6647" t="s">
        <v>4548</v>
      </c>
      <c r="E6647" t="s">
        <v>12</v>
      </c>
      <c r="F6647" t="s">
        <v>4549</v>
      </c>
      <c r="G6647" s="1">
        <v>44462</v>
      </c>
      <c r="H6647" s="1">
        <v>44470</v>
      </c>
      <c r="I6647" s="1">
        <v>45930</v>
      </c>
      <c r="J6647" s="966" t="s">
        <v>24009</v>
      </c>
      <c r="K6647" t="s">
        <v>24010</v>
      </c>
      <c r="L6647" t="s">
        <v>24011</v>
      </c>
      <c r="M6647" t="s">
        <v>24009</v>
      </c>
      <c r="N6647" t="s">
        <v>24011</v>
      </c>
    </row>
    <row r="6648" spans="1:14" x14ac:dyDescent="0.25">
      <c r="A6648" s="3">
        <v>6645</v>
      </c>
      <c r="B6648" t="s">
        <v>4538</v>
      </c>
      <c r="C6648" t="s">
        <v>4539</v>
      </c>
      <c r="D6648" t="s">
        <v>4540</v>
      </c>
      <c r="E6648" t="s">
        <v>12</v>
      </c>
      <c r="F6648" t="s">
        <v>4541</v>
      </c>
      <c r="G6648" s="1">
        <v>44466</v>
      </c>
      <c r="H6648" s="1">
        <v>44469</v>
      </c>
      <c r="I6648" s="1">
        <v>45564</v>
      </c>
      <c r="J6648" s="966" t="s">
        <v>9669</v>
      </c>
      <c r="K6648" t="s">
        <v>9671</v>
      </c>
      <c r="L6648" t="s">
        <v>9670</v>
      </c>
      <c r="M6648" t="s">
        <v>9669</v>
      </c>
      <c r="N6648" t="s">
        <v>9670</v>
      </c>
    </row>
    <row r="6649" spans="1:14" x14ac:dyDescent="0.25">
      <c r="A6649" s="3">
        <v>6646</v>
      </c>
      <c r="B6649" t="s">
        <v>4534</v>
      </c>
      <c r="C6649" t="s">
        <v>4535</v>
      </c>
      <c r="D6649" t="s">
        <v>4536</v>
      </c>
      <c r="E6649" t="s">
        <v>12</v>
      </c>
      <c r="F6649" t="s">
        <v>4537</v>
      </c>
      <c r="G6649" s="1">
        <v>44463</v>
      </c>
      <c r="H6649" s="1">
        <v>44473</v>
      </c>
      <c r="I6649" s="1">
        <v>45568</v>
      </c>
      <c r="J6649" s="966" t="s">
        <v>24012</v>
      </c>
      <c r="K6649" t="s">
        <v>12957</v>
      </c>
      <c r="L6649" t="s">
        <v>12956</v>
      </c>
      <c r="M6649" t="s">
        <v>24012</v>
      </c>
      <c r="N6649" t="s">
        <v>12956</v>
      </c>
    </row>
    <row r="6650" spans="1:14" x14ac:dyDescent="0.25">
      <c r="A6650" s="3">
        <v>6647</v>
      </c>
      <c r="B6650" t="s">
        <v>4534</v>
      </c>
      <c r="C6650" t="s">
        <v>4535</v>
      </c>
      <c r="D6650" t="s">
        <v>4536</v>
      </c>
      <c r="E6650" t="s">
        <v>12</v>
      </c>
      <c r="F6650" t="s">
        <v>4537</v>
      </c>
      <c r="G6650" s="1">
        <v>44463</v>
      </c>
      <c r="H6650" s="1">
        <v>44473</v>
      </c>
      <c r="I6650" s="1">
        <v>45568</v>
      </c>
      <c r="J6650" s="966" t="s">
        <v>24013</v>
      </c>
      <c r="K6650" t="s">
        <v>12960</v>
      </c>
      <c r="L6650" t="s">
        <v>12959</v>
      </c>
      <c r="M6650" t="s">
        <v>24013</v>
      </c>
      <c r="N6650" t="s">
        <v>12959</v>
      </c>
    </row>
    <row r="6651" spans="1:14" x14ac:dyDescent="0.25">
      <c r="A6651" s="3">
        <v>6648</v>
      </c>
      <c r="B6651" t="s">
        <v>4390</v>
      </c>
      <c r="C6651" t="s">
        <v>4391</v>
      </c>
      <c r="D6651" t="s">
        <v>4392</v>
      </c>
      <c r="E6651" t="s">
        <v>12</v>
      </c>
      <c r="F6651" t="s">
        <v>4422</v>
      </c>
      <c r="G6651" s="1">
        <v>44469</v>
      </c>
      <c r="H6651" s="1">
        <v>44470</v>
      </c>
      <c r="I6651" s="1">
        <v>45565</v>
      </c>
      <c r="J6651" s="966" t="s">
        <v>13140</v>
      </c>
      <c r="K6651" t="s">
        <v>13142</v>
      </c>
      <c r="L6651" t="s">
        <v>13141</v>
      </c>
      <c r="M6651" t="s">
        <v>13140</v>
      </c>
      <c r="N6651" t="s">
        <v>13141</v>
      </c>
    </row>
    <row r="6652" spans="1:14" x14ac:dyDescent="0.25">
      <c r="A6652" s="3">
        <v>6649</v>
      </c>
      <c r="B6652" t="s">
        <v>4390</v>
      </c>
      <c r="C6652" t="s">
        <v>4391</v>
      </c>
      <c r="D6652" t="s">
        <v>4392</v>
      </c>
      <c r="E6652" t="s">
        <v>12</v>
      </c>
      <c r="F6652" t="s">
        <v>4422</v>
      </c>
      <c r="G6652" s="1">
        <v>44469</v>
      </c>
      <c r="H6652" s="1">
        <v>44470</v>
      </c>
      <c r="I6652" s="1">
        <v>45565</v>
      </c>
      <c r="J6652" s="966" t="s">
        <v>13143</v>
      </c>
      <c r="K6652" t="s">
        <v>13145</v>
      </c>
      <c r="L6652" t="s">
        <v>13144</v>
      </c>
      <c r="M6652" t="s">
        <v>13143</v>
      </c>
      <c r="N6652" t="s">
        <v>13144</v>
      </c>
    </row>
    <row r="6653" spans="1:14" x14ac:dyDescent="0.25">
      <c r="A6653" s="3">
        <v>6650</v>
      </c>
      <c r="B6653" t="s">
        <v>4390</v>
      </c>
      <c r="C6653" t="s">
        <v>4391</v>
      </c>
      <c r="D6653" t="s">
        <v>4392</v>
      </c>
      <c r="E6653" t="s">
        <v>12</v>
      </c>
      <c r="F6653" t="s">
        <v>4422</v>
      </c>
      <c r="G6653" s="1">
        <v>44469</v>
      </c>
      <c r="H6653" s="1">
        <v>44470</v>
      </c>
      <c r="I6653" s="1">
        <v>45565</v>
      </c>
      <c r="J6653" s="966" t="s">
        <v>13146</v>
      </c>
      <c r="K6653" t="s">
        <v>13148</v>
      </c>
      <c r="L6653" t="s">
        <v>13147</v>
      </c>
      <c r="M6653" t="s">
        <v>13146</v>
      </c>
      <c r="N6653" t="s">
        <v>13147</v>
      </c>
    </row>
    <row r="6654" spans="1:14" x14ac:dyDescent="0.25">
      <c r="A6654" s="3">
        <v>6651</v>
      </c>
      <c r="B6654" t="s">
        <v>4390</v>
      </c>
      <c r="C6654" t="s">
        <v>4391</v>
      </c>
      <c r="D6654" t="s">
        <v>4392</v>
      </c>
      <c r="E6654" t="s">
        <v>12</v>
      </c>
      <c r="F6654" t="s">
        <v>4422</v>
      </c>
      <c r="G6654" s="1">
        <v>44469</v>
      </c>
      <c r="H6654" s="1">
        <v>44470</v>
      </c>
      <c r="I6654" s="1">
        <v>45565</v>
      </c>
      <c r="J6654" s="966" t="s">
        <v>13149</v>
      </c>
      <c r="K6654" t="s">
        <v>13151</v>
      </c>
      <c r="L6654" t="s">
        <v>13150</v>
      </c>
      <c r="M6654" t="s">
        <v>13149</v>
      </c>
      <c r="N6654" t="s">
        <v>13150</v>
      </c>
    </row>
    <row r="6655" spans="1:14" x14ac:dyDescent="0.25">
      <c r="A6655" s="3">
        <v>6652</v>
      </c>
      <c r="B6655" t="s">
        <v>4390</v>
      </c>
      <c r="C6655" t="s">
        <v>4391</v>
      </c>
      <c r="D6655" t="s">
        <v>4392</v>
      </c>
      <c r="E6655" t="s">
        <v>12</v>
      </c>
      <c r="F6655" t="s">
        <v>4422</v>
      </c>
      <c r="G6655" s="1">
        <v>44469</v>
      </c>
      <c r="H6655" s="1">
        <v>44470</v>
      </c>
      <c r="I6655" s="1">
        <v>45565</v>
      </c>
      <c r="J6655" s="966" t="s">
        <v>13152</v>
      </c>
      <c r="K6655" t="s">
        <v>13154</v>
      </c>
      <c r="L6655" t="s">
        <v>13153</v>
      </c>
      <c r="M6655" t="s">
        <v>13152</v>
      </c>
      <c r="N6655" t="s">
        <v>13153</v>
      </c>
    </row>
    <row r="6656" spans="1:14" x14ac:dyDescent="0.25">
      <c r="A6656" s="3">
        <v>6653</v>
      </c>
      <c r="B6656" t="s">
        <v>4390</v>
      </c>
      <c r="C6656" t="s">
        <v>4391</v>
      </c>
      <c r="D6656" t="s">
        <v>4392</v>
      </c>
      <c r="E6656" t="s">
        <v>12</v>
      </c>
      <c r="F6656" t="s">
        <v>4422</v>
      </c>
      <c r="G6656" s="1">
        <v>44469</v>
      </c>
      <c r="H6656" s="1">
        <v>44470</v>
      </c>
      <c r="I6656" s="1">
        <v>45565</v>
      </c>
      <c r="J6656" s="966" t="s">
        <v>13155</v>
      </c>
      <c r="K6656" t="s">
        <v>13157</v>
      </c>
      <c r="L6656" t="s">
        <v>13156</v>
      </c>
      <c r="M6656" t="s">
        <v>13155</v>
      </c>
      <c r="N6656" t="s">
        <v>13156</v>
      </c>
    </row>
    <row r="6657" spans="1:14" x14ac:dyDescent="0.25">
      <c r="A6657" s="3">
        <v>6654</v>
      </c>
      <c r="B6657" t="s">
        <v>4390</v>
      </c>
      <c r="C6657" t="s">
        <v>4391</v>
      </c>
      <c r="D6657" t="s">
        <v>4392</v>
      </c>
      <c r="E6657" t="s">
        <v>12</v>
      </c>
      <c r="F6657" t="s">
        <v>4422</v>
      </c>
      <c r="G6657" s="1">
        <v>44469</v>
      </c>
      <c r="H6657" s="1">
        <v>44470</v>
      </c>
      <c r="I6657" s="1">
        <v>45565</v>
      </c>
      <c r="J6657" s="966" t="s">
        <v>13158</v>
      </c>
      <c r="K6657" t="s">
        <v>13160</v>
      </c>
      <c r="L6657" t="s">
        <v>13159</v>
      </c>
      <c r="M6657" t="s">
        <v>13158</v>
      </c>
      <c r="N6657" t="s">
        <v>13159</v>
      </c>
    </row>
    <row r="6658" spans="1:14" x14ac:dyDescent="0.25">
      <c r="A6658" s="3">
        <v>6655</v>
      </c>
      <c r="B6658" t="s">
        <v>4390</v>
      </c>
      <c r="C6658" t="s">
        <v>4391</v>
      </c>
      <c r="D6658" t="s">
        <v>4392</v>
      </c>
      <c r="E6658" t="s">
        <v>12</v>
      </c>
      <c r="F6658" t="s">
        <v>4422</v>
      </c>
      <c r="G6658" s="1">
        <v>44469</v>
      </c>
      <c r="H6658" s="1">
        <v>44470</v>
      </c>
      <c r="I6658" s="1">
        <v>45565</v>
      </c>
      <c r="J6658" s="966" t="s">
        <v>13161</v>
      </c>
      <c r="K6658" t="s">
        <v>13163</v>
      </c>
      <c r="L6658" t="s">
        <v>13162</v>
      </c>
      <c r="M6658" t="s">
        <v>13161</v>
      </c>
      <c r="N6658" t="s">
        <v>13162</v>
      </c>
    </row>
    <row r="6659" spans="1:14" x14ac:dyDescent="0.25">
      <c r="A6659" s="3">
        <v>6656</v>
      </c>
      <c r="B6659" t="s">
        <v>4390</v>
      </c>
      <c r="C6659" t="s">
        <v>4391</v>
      </c>
      <c r="D6659" t="s">
        <v>4392</v>
      </c>
      <c r="E6659" t="s">
        <v>12</v>
      </c>
      <c r="F6659" t="s">
        <v>4423</v>
      </c>
      <c r="G6659" s="1">
        <v>44477</v>
      </c>
      <c r="H6659" s="1">
        <v>44478</v>
      </c>
      <c r="I6659" s="1">
        <v>45573</v>
      </c>
      <c r="J6659" s="966" t="s">
        <v>13164</v>
      </c>
      <c r="K6659" t="s">
        <v>13166</v>
      </c>
      <c r="L6659" t="s">
        <v>13165</v>
      </c>
      <c r="M6659" t="s">
        <v>13164</v>
      </c>
      <c r="N6659" t="s">
        <v>13165</v>
      </c>
    </row>
    <row r="6660" spans="1:14" x14ac:dyDescent="0.25">
      <c r="A6660" s="3">
        <v>6657</v>
      </c>
      <c r="B6660" t="s">
        <v>4390</v>
      </c>
      <c r="C6660" t="s">
        <v>4391</v>
      </c>
      <c r="D6660" t="s">
        <v>4392</v>
      </c>
      <c r="E6660" t="s">
        <v>12</v>
      </c>
      <c r="F6660" t="s">
        <v>4423</v>
      </c>
      <c r="G6660" s="1">
        <v>44477</v>
      </c>
      <c r="H6660" s="1">
        <v>44478</v>
      </c>
      <c r="I6660" s="1">
        <v>45573</v>
      </c>
      <c r="J6660" s="966" t="s">
        <v>13167</v>
      </c>
      <c r="K6660" t="s">
        <v>13169</v>
      </c>
      <c r="L6660" t="s">
        <v>13168</v>
      </c>
      <c r="M6660" t="s">
        <v>13167</v>
      </c>
      <c r="N6660" t="s">
        <v>13168</v>
      </c>
    </row>
    <row r="6661" spans="1:14" x14ac:dyDescent="0.25">
      <c r="A6661" s="3">
        <v>6658</v>
      </c>
      <c r="B6661" t="s">
        <v>4390</v>
      </c>
      <c r="C6661" t="s">
        <v>4391</v>
      </c>
      <c r="D6661" t="s">
        <v>4392</v>
      </c>
      <c r="E6661" t="s">
        <v>12</v>
      </c>
      <c r="F6661" t="s">
        <v>4423</v>
      </c>
      <c r="G6661" s="1">
        <v>44477</v>
      </c>
      <c r="H6661" s="1">
        <v>44478</v>
      </c>
      <c r="I6661" s="1">
        <v>45573</v>
      </c>
      <c r="J6661" s="966" t="s">
        <v>13170</v>
      </c>
      <c r="K6661" t="s">
        <v>13172</v>
      </c>
      <c r="L6661" t="s">
        <v>13171</v>
      </c>
      <c r="M6661" t="s">
        <v>13170</v>
      </c>
      <c r="N6661" t="s">
        <v>13171</v>
      </c>
    </row>
    <row r="6662" spans="1:14" x14ac:dyDescent="0.25">
      <c r="A6662" s="3">
        <v>6659</v>
      </c>
      <c r="B6662" t="s">
        <v>4390</v>
      </c>
      <c r="C6662" t="s">
        <v>4391</v>
      </c>
      <c r="D6662" t="s">
        <v>4392</v>
      </c>
      <c r="E6662" t="s">
        <v>12</v>
      </c>
      <c r="F6662" t="s">
        <v>4423</v>
      </c>
      <c r="G6662" s="1">
        <v>44477</v>
      </c>
      <c r="H6662" s="1">
        <v>44478</v>
      </c>
      <c r="I6662" s="1">
        <v>45573</v>
      </c>
      <c r="J6662" s="966" t="s">
        <v>13173</v>
      </c>
      <c r="K6662" t="s">
        <v>13175</v>
      </c>
      <c r="L6662" t="s">
        <v>13174</v>
      </c>
      <c r="M6662" t="s">
        <v>13173</v>
      </c>
      <c r="N6662" t="s">
        <v>13174</v>
      </c>
    </row>
    <row r="6663" spans="1:14" x14ac:dyDescent="0.25">
      <c r="A6663" s="3">
        <v>6660</v>
      </c>
      <c r="B6663" t="s">
        <v>4390</v>
      </c>
      <c r="C6663" t="s">
        <v>4391</v>
      </c>
      <c r="D6663" t="s">
        <v>4392</v>
      </c>
      <c r="E6663" t="s">
        <v>12</v>
      </c>
      <c r="F6663" t="s">
        <v>4423</v>
      </c>
      <c r="G6663" s="1">
        <v>44477</v>
      </c>
      <c r="H6663" s="1">
        <v>44478</v>
      </c>
      <c r="I6663" s="1">
        <v>45573</v>
      </c>
      <c r="J6663" s="966" t="s">
        <v>13176</v>
      </c>
      <c r="K6663" t="s">
        <v>13178</v>
      </c>
      <c r="L6663" t="s">
        <v>13177</v>
      </c>
      <c r="M6663" t="s">
        <v>13176</v>
      </c>
      <c r="N6663" t="s">
        <v>13177</v>
      </c>
    </row>
    <row r="6664" spans="1:14" x14ac:dyDescent="0.25">
      <c r="A6664" s="3">
        <v>6661</v>
      </c>
      <c r="B6664" t="s">
        <v>4390</v>
      </c>
      <c r="C6664" t="s">
        <v>4391</v>
      </c>
      <c r="D6664" t="s">
        <v>4392</v>
      </c>
      <c r="E6664" t="s">
        <v>12</v>
      </c>
      <c r="F6664" t="s">
        <v>4423</v>
      </c>
      <c r="G6664" s="1">
        <v>44477</v>
      </c>
      <c r="H6664" s="1">
        <v>44478</v>
      </c>
      <c r="I6664" s="1">
        <v>45573</v>
      </c>
      <c r="J6664" s="966" t="s">
        <v>13179</v>
      </c>
      <c r="K6664" t="s">
        <v>13181</v>
      </c>
      <c r="L6664" t="s">
        <v>13180</v>
      </c>
      <c r="M6664" t="s">
        <v>13179</v>
      </c>
      <c r="N6664" t="s">
        <v>13180</v>
      </c>
    </row>
    <row r="6665" spans="1:14" x14ac:dyDescent="0.25">
      <c r="A6665" s="3">
        <v>6662</v>
      </c>
      <c r="B6665" t="s">
        <v>4390</v>
      </c>
      <c r="C6665" t="s">
        <v>4391</v>
      </c>
      <c r="D6665" t="s">
        <v>4392</v>
      </c>
      <c r="E6665" t="s">
        <v>12</v>
      </c>
      <c r="F6665" t="s">
        <v>4423</v>
      </c>
      <c r="G6665" s="1">
        <v>44477</v>
      </c>
      <c r="H6665" s="1">
        <v>44478</v>
      </c>
      <c r="I6665" s="1">
        <v>45573</v>
      </c>
      <c r="J6665" s="966" t="s">
        <v>13182</v>
      </c>
      <c r="K6665" t="s">
        <v>13184</v>
      </c>
      <c r="L6665" t="s">
        <v>13183</v>
      </c>
      <c r="M6665" t="s">
        <v>13182</v>
      </c>
      <c r="N6665" t="s">
        <v>13183</v>
      </c>
    </row>
    <row r="6666" spans="1:14" x14ac:dyDescent="0.25">
      <c r="A6666" s="3">
        <v>6663</v>
      </c>
      <c r="B6666" t="s">
        <v>4390</v>
      </c>
      <c r="C6666" t="s">
        <v>4391</v>
      </c>
      <c r="D6666" t="s">
        <v>4392</v>
      </c>
      <c r="E6666" t="s">
        <v>12</v>
      </c>
      <c r="F6666" t="s">
        <v>4423</v>
      </c>
      <c r="G6666" s="1">
        <v>44477</v>
      </c>
      <c r="H6666" s="1">
        <v>44478</v>
      </c>
      <c r="I6666" s="1">
        <v>45573</v>
      </c>
      <c r="J6666" s="966" t="s">
        <v>13185</v>
      </c>
      <c r="K6666" t="s">
        <v>13187</v>
      </c>
      <c r="L6666" t="s">
        <v>13186</v>
      </c>
      <c r="M6666" t="s">
        <v>13185</v>
      </c>
      <c r="N6666" t="s">
        <v>13186</v>
      </c>
    </row>
    <row r="6667" spans="1:14" x14ac:dyDescent="0.25">
      <c r="A6667" s="3">
        <v>6664</v>
      </c>
      <c r="B6667" t="s">
        <v>4390</v>
      </c>
      <c r="C6667" t="s">
        <v>4391</v>
      </c>
      <c r="D6667" t="s">
        <v>4392</v>
      </c>
      <c r="E6667" t="s">
        <v>12</v>
      </c>
      <c r="F6667" t="s">
        <v>4423</v>
      </c>
      <c r="G6667" s="1">
        <v>44477</v>
      </c>
      <c r="H6667" s="1">
        <v>44478</v>
      </c>
      <c r="I6667" s="1">
        <v>45573</v>
      </c>
      <c r="J6667" s="966" t="s">
        <v>13188</v>
      </c>
      <c r="K6667" t="s">
        <v>13190</v>
      </c>
      <c r="L6667" t="s">
        <v>13189</v>
      </c>
      <c r="M6667" t="s">
        <v>13188</v>
      </c>
      <c r="N6667" t="s">
        <v>13189</v>
      </c>
    </row>
    <row r="6668" spans="1:14" x14ac:dyDescent="0.25">
      <c r="A6668" s="3">
        <v>6665</v>
      </c>
      <c r="B6668" t="s">
        <v>4390</v>
      </c>
      <c r="C6668" t="s">
        <v>4391</v>
      </c>
      <c r="D6668" t="s">
        <v>4392</v>
      </c>
      <c r="E6668" t="s">
        <v>12</v>
      </c>
      <c r="F6668" t="s">
        <v>4423</v>
      </c>
      <c r="G6668" s="1">
        <v>44477</v>
      </c>
      <c r="H6668" s="1">
        <v>44478</v>
      </c>
      <c r="I6668" s="1">
        <v>45573</v>
      </c>
      <c r="J6668" s="966" t="s">
        <v>13191</v>
      </c>
      <c r="K6668" t="s">
        <v>13193</v>
      </c>
      <c r="L6668" t="s">
        <v>13192</v>
      </c>
      <c r="M6668" t="s">
        <v>13191</v>
      </c>
      <c r="N6668" t="s">
        <v>13192</v>
      </c>
    </row>
    <row r="6669" spans="1:14" x14ac:dyDescent="0.25">
      <c r="A6669" s="3">
        <v>6666</v>
      </c>
      <c r="B6669" t="s">
        <v>4390</v>
      </c>
      <c r="C6669" t="s">
        <v>4391</v>
      </c>
      <c r="D6669" t="s">
        <v>4392</v>
      </c>
      <c r="E6669" t="s">
        <v>12</v>
      </c>
      <c r="F6669" t="s">
        <v>4423</v>
      </c>
      <c r="G6669" s="1">
        <v>44477</v>
      </c>
      <c r="H6669" s="1">
        <v>44478</v>
      </c>
      <c r="I6669" s="1">
        <v>45573</v>
      </c>
      <c r="J6669" s="966" t="s">
        <v>13194</v>
      </c>
      <c r="K6669" t="s">
        <v>13196</v>
      </c>
      <c r="L6669" t="s">
        <v>13195</v>
      </c>
      <c r="M6669" t="s">
        <v>13194</v>
      </c>
      <c r="N6669" t="s">
        <v>13195</v>
      </c>
    </row>
    <row r="6670" spans="1:14" x14ac:dyDescent="0.25">
      <c r="A6670" s="3">
        <v>6667</v>
      </c>
      <c r="B6670" t="s">
        <v>4390</v>
      </c>
      <c r="C6670" t="s">
        <v>4391</v>
      </c>
      <c r="D6670" t="s">
        <v>4392</v>
      </c>
      <c r="E6670" t="s">
        <v>12</v>
      </c>
      <c r="F6670" t="s">
        <v>4423</v>
      </c>
      <c r="G6670" s="1">
        <v>44477</v>
      </c>
      <c r="H6670" s="1">
        <v>44478</v>
      </c>
      <c r="I6670" s="1">
        <v>45573</v>
      </c>
      <c r="J6670" s="966" t="s">
        <v>13197</v>
      </c>
      <c r="K6670" t="s">
        <v>13199</v>
      </c>
      <c r="L6670" t="s">
        <v>13198</v>
      </c>
      <c r="M6670" t="s">
        <v>13197</v>
      </c>
      <c r="N6670" t="s">
        <v>13198</v>
      </c>
    </row>
    <row r="6671" spans="1:14" x14ac:dyDescent="0.25">
      <c r="A6671" s="3">
        <v>6668</v>
      </c>
      <c r="B6671" t="s">
        <v>4587</v>
      </c>
      <c r="C6671" t="s">
        <v>4588</v>
      </c>
      <c r="D6671" t="s">
        <v>4589</v>
      </c>
      <c r="E6671" t="s">
        <v>12</v>
      </c>
      <c r="F6671" t="s">
        <v>4590</v>
      </c>
      <c r="G6671" s="1">
        <v>44469</v>
      </c>
      <c r="H6671" s="1">
        <v>44479</v>
      </c>
      <c r="I6671" s="1">
        <v>45574</v>
      </c>
      <c r="J6671" s="966" t="s">
        <v>12976</v>
      </c>
      <c r="K6671" t="s">
        <v>12978</v>
      </c>
      <c r="L6671" t="s">
        <v>12977</v>
      </c>
      <c r="M6671" t="s">
        <v>12976</v>
      </c>
      <c r="N6671" t="s">
        <v>12977</v>
      </c>
    </row>
    <row r="6672" spans="1:14" x14ac:dyDescent="0.25">
      <c r="A6672" s="3">
        <v>6669</v>
      </c>
      <c r="B6672" t="s">
        <v>4468</v>
      </c>
      <c r="C6672" t="s">
        <v>4469</v>
      </c>
      <c r="D6672" t="s">
        <v>4470</v>
      </c>
      <c r="E6672" t="s">
        <v>12</v>
      </c>
      <c r="F6672" t="s">
        <v>4471</v>
      </c>
      <c r="G6672" s="1">
        <v>44446</v>
      </c>
      <c r="H6672" s="1">
        <v>44470</v>
      </c>
      <c r="I6672" s="1">
        <v>45565</v>
      </c>
      <c r="J6672" s="966" t="s">
        <v>12951</v>
      </c>
      <c r="K6672" t="s">
        <v>12953</v>
      </c>
      <c r="L6672" t="s">
        <v>12952</v>
      </c>
      <c r="M6672" t="s">
        <v>12951</v>
      </c>
      <c r="N6672" t="s">
        <v>12952</v>
      </c>
    </row>
    <row r="6673" spans="1:14" x14ac:dyDescent="0.25">
      <c r="A6673" s="3">
        <v>6670</v>
      </c>
      <c r="B6673" t="s">
        <v>4477</v>
      </c>
      <c r="C6673" t="s">
        <v>4478</v>
      </c>
      <c r="D6673" t="s">
        <v>4479</v>
      </c>
      <c r="E6673" t="s">
        <v>12</v>
      </c>
      <c r="F6673" t="s">
        <v>4480</v>
      </c>
      <c r="G6673" s="1">
        <v>44452</v>
      </c>
      <c r="H6673" s="1">
        <v>44468</v>
      </c>
      <c r="I6673" s="1">
        <v>46293</v>
      </c>
      <c r="J6673" s="966" t="s">
        <v>13209</v>
      </c>
      <c r="K6673" t="s">
        <v>13211</v>
      </c>
      <c r="L6673" t="s">
        <v>13210</v>
      </c>
      <c r="M6673" t="s">
        <v>13209</v>
      </c>
      <c r="N6673" t="s">
        <v>13210</v>
      </c>
    </row>
    <row r="6674" spans="1:14" x14ac:dyDescent="0.25">
      <c r="A6674" s="3">
        <v>6671</v>
      </c>
      <c r="B6674" t="s">
        <v>3926</v>
      </c>
      <c r="C6674" t="s">
        <v>3927</v>
      </c>
      <c r="D6674" t="s">
        <v>3928</v>
      </c>
      <c r="E6674" t="s">
        <v>12</v>
      </c>
      <c r="F6674" t="s">
        <v>4615</v>
      </c>
      <c r="G6674" s="1">
        <v>44477</v>
      </c>
      <c r="H6674" s="1">
        <v>44482</v>
      </c>
      <c r="I6674" s="1">
        <v>46307</v>
      </c>
      <c r="J6674" s="966" t="s">
        <v>24014</v>
      </c>
      <c r="K6674" t="s">
        <v>24015</v>
      </c>
      <c r="L6674" t="s">
        <v>24016</v>
      </c>
      <c r="M6674" t="s">
        <v>24014</v>
      </c>
      <c r="N6674" t="s">
        <v>24016</v>
      </c>
    </row>
    <row r="6675" spans="1:14" x14ac:dyDescent="0.25">
      <c r="A6675" s="3">
        <v>6672</v>
      </c>
      <c r="B6675" t="s">
        <v>4448</v>
      </c>
      <c r="C6675" t="s">
        <v>4449</v>
      </c>
      <c r="D6675" t="s">
        <v>4450</v>
      </c>
      <c r="E6675" t="s">
        <v>12</v>
      </c>
      <c r="F6675" t="s">
        <v>4451</v>
      </c>
      <c r="G6675" s="1">
        <v>44442</v>
      </c>
      <c r="H6675" s="1">
        <v>44470</v>
      </c>
      <c r="I6675" s="1">
        <v>45565</v>
      </c>
      <c r="J6675" s="966" t="s">
        <v>12945</v>
      </c>
      <c r="K6675" t="s">
        <v>12947</v>
      </c>
      <c r="L6675" t="s">
        <v>12946</v>
      </c>
      <c r="M6675" t="s">
        <v>12945</v>
      </c>
      <c r="N6675" t="s">
        <v>12946</v>
      </c>
    </row>
    <row r="6676" spans="1:14" x14ac:dyDescent="0.25">
      <c r="A6676" s="3">
        <v>6673</v>
      </c>
      <c r="B6676" t="s">
        <v>4591</v>
      </c>
      <c r="C6676" t="s">
        <v>4592</v>
      </c>
      <c r="D6676" t="s">
        <v>4593</v>
      </c>
      <c r="E6676" t="s">
        <v>12</v>
      </c>
      <c r="F6676" t="s">
        <v>4594</v>
      </c>
      <c r="G6676" s="1">
        <v>44469</v>
      </c>
      <c r="H6676" s="1">
        <v>44474</v>
      </c>
      <c r="I6676" s="1">
        <v>45569</v>
      </c>
      <c r="J6676" s="966" t="s">
        <v>12979</v>
      </c>
      <c r="K6676" t="s">
        <v>12981</v>
      </c>
      <c r="L6676" t="s">
        <v>12980</v>
      </c>
      <c r="M6676" t="s">
        <v>12979</v>
      </c>
      <c r="N6676" t="s">
        <v>12980</v>
      </c>
    </row>
    <row r="6677" spans="1:14" x14ac:dyDescent="0.25">
      <c r="A6677" s="3">
        <v>6674</v>
      </c>
      <c r="B6677" t="s">
        <v>4591</v>
      </c>
      <c r="C6677" t="s">
        <v>4592</v>
      </c>
      <c r="D6677" t="s">
        <v>4593</v>
      </c>
      <c r="E6677" t="s">
        <v>12</v>
      </c>
      <c r="F6677" t="s">
        <v>4594</v>
      </c>
      <c r="G6677" s="1">
        <v>44469</v>
      </c>
      <c r="H6677" s="1">
        <v>44474</v>
      </c>
      <c r="I6677" s="1">
        <v>45569</v>
      </c>
      <c r="J6677" s="966" t="s">
        <v>12982</v>
      </c>
      <c r="K6677" t="s">
        <v>12984</v>
      </c>
      <c r="L6677" t="s">
        <v>12983</v>
      </c>
      <c r="M6677" t="s">
        <v>12982</v>
      </c>
      <c r="N6677" t="s">
        <v>12983</v>
      </c>
    </row>
    <row r="6678" spans="1:14" x14ac:dyDescent="0.25">
      <c r="A6678" s="3">
        <v>6675</v>
      </c>
      <c r="B6678" t="s">
        <v>4595</v>
      </c>
      <c r="C6678" t="s">
        <v>4596</v>
      </c>
      <c r="D6678" t="s">
        <v>4597</v>
      </c>
      <c r="E6678" t="s">
        <v>12</v>
      </c>
      <c r="F6678" t="s">
        <v>4598</v>
      </c>
      <c r="G6678" s="1">
        <v>44474</v>
      </c>
      <c r="H6678" s="1">
        <v>44477</v>
      </c>
      <c r="I6678" s="1">
        <v>45572</v>
      </c>
      <c r="J6678" s="966" t="s">
        <v>5844</v>
      </c>
      <c r="K6678" t="s">
        <v>5846</v>
      </c>
      <c r="L6678" t="s">
        <v>5845</v>
      </c>
      <c r="M6678" t="s">
        <v>5844</v>
      </c>
      <c r="N6678" t="s">
        <v>5845</v>
      </c>
    </row>
    <row r="6679" spans="1:14" x14ac:dyDescent="0.25">
      <c r="A6679" s="3">
        <v>6676</v>
      </c>
      <c r="B6679" t="s">
        <v>4460</v>
      </c>
      <c r="C6679" t="s">
        <v>4461</v>
      </c>
      <c r="D6679" t="s">
        <v>4462</v>
      </c>
      <c r="E6679" t="s">
        <v>12</v>
      </c>
      <c r="F6679" t="s">
        <v>4463</v>
      </c>
      <c r="G6679" s="1">
        <v>44445</v>
      </c>
      <c r="H6679" s="1">
        <v>44485</v>
      </c>
      <c r="I6679" s="1">
        <v>45945</v>
      </c>
      <c r="J6679" s="966" t="s">
        <v>24017</v>
      </c>
      <c r="K6679" t="s">
        <v>24018</v>
      </c>
      <c r="L6679" t="s">
        <v>24019</v>
      </c>
      <c r="M6679" t="s">
        <v>24017</v>
      </c>
      <c r="N6679" t="s">
        <v>24019</v>
      </c>
    </row>
    <row r="6680" spans="1:14" x14ac:dyDescent="0.25">
      <c r="A6680" s="3">
        <v>6677</v>
      </c>
      <c r="B6680" t="s">
        <v>4309</v>
      </c>
      <c r="C6680" t="s">
        <v>4310</v>
      </c>
      <c r="D6680" t="s">
        <v>4311</v>
      </c>
      <c r="E6680" t="s">
        <v>12</v>
      </c>
      <c r="F6680" t="s">
        <v>4316</v>
      </c>
      <c r="G6680" s="1">
        <v>44414</v>
      </c>
      <c r="H6680" s="1">
        <v>44478</v>
      </c>
      <c r="I6680" s="1">
        <v>46303</v>
      </c>
      <c r="J6680" s="966" t="s">
        <v>24020</v>
      </c>
      <c r="K6680" t="s">
        <v>24021</v>
      </c>
      <c r="L6680" t="s">
        <v>24022</v>
      </c>
      <c r="M6680" t="s">
        <v>24020</v>
      </c>
      <c r="N6680" t="s">
        <v>24022</v>
      </c>
    </row>
    <row r="6681" spans="1:14" x14ac:dyDescent="0.25">
      <c r="A6681" s="3">
        <v>6678</v>
      </c>
      <c r="B6681" t="s">
        <v>4309</v>
      </c>
      <c r="C6681" t="s">
        <v>4310</v>
      </c>
      <c r="D6681" t="s">
        <v>4311</v>
      </c>
      <c r="E6681" t="s">
        <v>12</v>
      </c>
      <c r="F6681" t="s">
        <v>4316</v>
      </c>
      <c r="G6681" s="1">
        <v>44414</v>
      </c>
      <c r="H6681" s="1">
        <v>44478</v>
      </c>
      <c r="I6681" s="1">
        <v>46303</v>
      </c>
      <c r="J6681" s="966" t="s">
        <v>24023</v>
      </c>
      <c r="K6681" t="s">
        <v>24024</v>
      </c>
      <c r="L6681" t="s">
        <v>24025</v>
      </c>
      <c r="M6681" t="s">
        <v>24023</v>
      </c>
      <c r="N6681" t="s">
        <v>24025</v>
      </c>
    </row>
    <row r="6682" spans="1:14" x14ac:dyDescent="0.25">
      <c r="A6682" s="3">
        <v>6679</v>
      </c>
      <c r="B6682" t="s">
        <v>4309</v>
      </c>
      <c r="C6682" t="s">
        <v>4310</v>
      </c>
      <c r="D6682" t="s">
        <v>4311</v>
      </c>
      <c r="E6682" t="s">
        <v>12</v>
      </c>
      <c r="F6682" t="s">
        <v>4316</v>
      </c>
      <c r="G6682" s="1">
        <v>44414</v>
      </c>
      <c r="H6682" s="1">
        <v>44478</v>
      </c>
      <c r="I6682" s="1">
        <v>46303</v>
      </c>
      <c r="J6682" s="966" t="s">
        <v>24026</v>
      </c>
      <c r="K6682" t="s">
        <v>24027</v>
      </c>
      <c r="L6682" t="s">
        <v>24028</v>
      </c>
      <c r="M6682" t="s">
        <v>24026</v>
      </c>
      <c r="N6682" t="s">
        <v>24028</v>
      </c>
    </row>
    <row r="6683" spans="1:14" x14ac:dyDescent="0.25">
      <c r="A6683" s="3">
        <v>6680</v>
      </c>
      <c r="B6683" t="s">
        <v>4309</v>
      </c>
      <c r="C6683" t="s">
        <v>4310</v>
      </c>
      <c r="D6683" t="s">
        <v>4311</v>
      </c>
      <c r="E6683" t="s">
        <v>12</v>
      </c>
      <c r="F6683" t="s">
        <v>4316</v>
      </c>
      <c r="G6683" s="1">
        <v>44414</v>
      </c>
      <c r="H6683" s="1">
        <v>44478</v>
      </c>
      <c r="I6683" s="1">
        <v>46303</v>
      </c>
      <c r="J6683" s="966" t="s">
        <v>24029</v>
      </c>
      <c r="K6683" t="s">
        <v>24030</v>
      </c>
      <c r="L6683" t="s">
        <v>24031</v>
      </c>
      <c r="M6683" t="s">
        <v>24029</v>
      </c>
      <c r="N6683" t="s">
        <v>24031</v>
      </c>
    </row>
    <row r="6684" spans="1:14" x14ac:dyDescent="0.25">
      <c r="A6684" s="3">
        <v>6681</v>
      </c>
      <c r="B6684" t="s">
        <v>4309</v>
      </c>
      <c r="C6684" t="s">
        <v>4310</v>
      </c>
      <c r="D6684" t="s">
        <v>4311</v>
      </c>
      <c r="E6684" t="s">
        <v>12</v>
      </c>
      <c r="F6684" t="s">
        <v>4316</v>
      </c>
      <c r="G6684" s="1">
        <v>44414</v>
      </c>
      <c r="H6684" s="1">
        <v>44478</v>
      </c>
      <c r="I6684" s="1">
        <v>46303</v>
      </c>
      <c r="J6684" s="966" t="s">
        <v>24032</v>
      </c>
      <c r="K6684" t="s">
        <v>24033</v>
      </c>
      <c r="L6684" t="s">
        <v>24034</v>
      </c>
      <c r="M6684" t="s">
        <v>24032</v>
      </c>
      <c r="N6684" t="s">
        <v>24034</v>
      </c>
    </row>
    <row r="6685" spans="1:14" x14ac:dyDescent="0.25">
      <c r="A6685" s="3">
        <v>6682</v>
      </c>
      <c r="B6685" t="s">
        <v>4309</v>
      </c>
      <c r="C6685" t="s">
        <v>4310</v>
      </c>
      <c r="D6685" t="s">
        <v>4311</v>
      </c>
      <c r="E6685" t="s">
        <v>12</v>
      </c>
      <c r="F6685" t="s">
        <v>4316</v>
      </c>
      <c r="G6685" s="1">
        <v>44414</v>
      </c>
      <c r="H6685" s="1">
        <v>44478</v>
      </c>
      <c r="I6685" s="1">
        <v>46303</v>
      </c>
      <c r="J6685" s="966" t="s">
        <v>24035</v>
      </c>
      <c r="K6685" t="s">
        <v>24036</v>
      </c>
      <c r="L6685" t="s">
        <v>24037</v>
      </c>
      <c r="M6685" t="s">
        <v>24035</v>
      </c>
      <c r="N6685" t="s">
        <v>24037</v>
      </c>
    </row>
    <row r="6686" spans="1:14" x14ac:dyDescent="0.25">
      <c r="A6686" s="3">
        <v>6683</v>
      </c>
      <c r="B6686" t="s">
        <v>4309</v>
      </c>
      <c r="C6686" t="s">
        <v>4310</v>
      </c>
      <c r="D6686" t="s">
        <v>4311</v>
      </c>
      <c r="E6686" t="s">
        <v>12</v>
      </c>
      <c r="F6686" t="s">
        <v>4316</v>
      </c>
      <c r="G6686" s="1">
        <v>44414</v>
      </c>
      <c r="H6686" s="1">
        <v>44478</v>
      </c>
      <c r="I6686" s="1">
        <v>46303</v>
      </c>
      <c r="J6686" s="966" t="s">
        <v>24038</v>
      </c>
      <c r="K6686" t="s">
        <v>24039</v>
      </c>
      <c r="L6686" t="s">
        <v>24040</v>
      </c>
      <c r="M6686" t="s">
        <v>24038</v>
      </c>
      <c r="N6686" t="s">
        <v>24040</v>
      </c>
    </row>
    <row r="6687" spans="1:14" x14ac:dyDescent="0.25">
      <c r="A6687" s="3">
        <v>6684</v>
      </c>
      <c r="B6687" t="s">
        <v>4309</v>
      </c>
      <c r="C6687" t="s">
        <v>4310</v>
      </c>
      <c r="D6687" t="s">
        <v>4311</v>
      </c>
      <c r="E6687" t="s">
        <v>12</v>
      </c>
      <c r="F6687" t="s">
        <v>4316</v>
      </c>
      <c r="G6687" s="1">
        <v>44414</v>
      </c>
      <c r="H6687" s="1">
        <v>44478</v>
      </c>
      <c r="I6687" s="1">
        <v>46303</v>
      </c>
      <c r="J6687" s="966" t="s">
        <v>24041</v>
      </c>
      <c r="K6687" t="s">
        <v>24042</v>
      </c>
      <c r="L6687" t="s">
        <v>24043</v>
      </c>
      <c r="M6687" t="s">
        <v>24041</v>
      </c>
      <c r="N6687" t="s">
        <v>24043</v>
      </c>
    </row>
    <row r="6688" spans="1:14" x14ac:dyDescent="0.25">
      <c r="A6688" s="3">
        <v>6685</v>
      </c>
      <c r="B6688" t="s">
        <v>4309</v>
      </c>
      <c r="C6688" t="s">
        <v>4310</v>
      </c>
      <c r="D6688" t="s">
        <v>4311</v>
      </c>
      <c r="E6688" t="s">
        <v>12</v>
      </c>
      <c r="F6688" t="s">
        <v>4316</v>
      </c>
      <c r="G6688" s="1">
        <v>44414</v>
      </c>
      <c r="H6688" s="1">
        <v>44478</v>
      </c>
      <c r="I6688" s="1">
        <v>46303</v>
      </c>
      <c r="J6688" s="955" t="s">
        <v>24044</v>
      </c>
      <c r="K6688" t="s">
        <v>24045</v>
      </c>
      <c r="L6688" t="s">
        <v>24046</v>
      </c>
      <c r="M6688" t="s">
        <v>24044</v>
      </c>
      <c r="N6688" t="s">
        <v>24046</v>
      </c>
    </row>
    <row r="6689" spans="1:14" x14ac:dyDescent="0.25">
      <c r="A6689" s="3">
        <v>6686</v>
      </c>
      <c r="B6689" t="s">
        <v>4309</v>
      </c>
      <c r="C6689" t="s">
        <v>4310</v>
      </c>
      <c r="D6689" t="s">
        <v>4311</v>
      </c>
      <c r="E6689" t="s">
        <v>12</v>
      </c>
      <c r="F6689" t="s">
        <v>4316</v>
      </c>
      <c r="G6689" s="1">
        <v>44414</v>
      </c>
      <c r="H6689" s="1">
        <v>44478</v>
      </c>
      <c r="I6689" s="1">
        <v>46303</v>
      </c>
      <c r="J6689" s="955" t="s">
        <v>24047</v>
      </c>
      <c r="K6689" t="s">
        <v>24048</v>
      </c>
      <c r="L6689" t="s">
        <v>24049</v>
      </c>
      <c r="M6689" t="s">
        <v>24047</v>
      </c>
      <c r="N6689" t="s">
        <v>24049</v>
      </c>
    </row>
    <row r="6690" spans="1:14" x14ac:dyDescent="0.25">
      <c r="A6690" s="3">
        <v>6687</v>
      </c>
      <c r="B6690" t="s">
        <v>4648</v>
      </c>
      <c r="C6690" t="s">
        <v>4649</v>
      </c>
      <c r="D6690" t="s">
        <v>4650</v>
      </c>
      <c r="E6690" t="s">
        <v>12</v>
      </c>
      <c r="F6690" t="s">
        <v>4651</v>
      </c>
      <c r="G6690" s="1">
        <v>44481</v>
      </c>
      <c r="H6690" s="1">
        <v>44488</v>
      </c>
      <c r="I6690" s="1">
        <v>45948</v>
      </c>
      <c r="J6690" s="955" t="s">
        <v>24050</v>
      </c>
      <c r="K6690" t="s">
        <v>24051</v>
      </c>
      <c r="L6690" t="s">
        <v>24052</v>
      </c>
      <c r="M6690" t="s">
        <v>24050</v>
      </c>
      <c r="N6690" t="s">
        <v>24052</v>
      </c>
    </row>
    <row r="6691" spans="1:14" x14ac:dyDescent="0.25">
      <c r="A6691" s="3">
        <v>6688</v>
      </c>
      <c r="B6691" t="s">
        <v>4611</v>
      </c>
      <c r="C6691" t="s">
        <v>4612</v>
      </c>
      <c r="D6691" t="s">
        <v>4613</v>
      </c>
      <c r="E6691" t="s">
        <v>12</v>
      </c>
      <c r="F6691" t="s">
        <v>4614</v>
      </c>
      <c r="G6691" s="1">
        <v>44474</v>
      </c>
      <c r="H6691" s="1">
        <v>44475</v>
      </c>
      <c r="I6691" s="1">
        <v>46300</v>
      </c>
      <c r="J6691" s="955" t="s">
        <v>13694</v>
      </c>
      <c r="K6691" t="s">
        <v>13696</v>
      </c>
      <c r="L6691" t="s">
        <v>13695</v>
      </c>
      <c r="M6691" t="s">
        <v>13694</v>
      </c>
      <c r="N6691" t="s">
        <v>13695</v>
      </c>
    </row>
    <row r="6692" spans="1:14" x14ac:dyDescent="0.25">
      <c r="A6692" s="3">
        <v>6689</v>
      </c>
      <c r="B6692" t="s">
        <v>4611</v>
      </c>
      <c r="C6692" t="s">
        <v>4612</v>
      </c>
      <c r="D6692" t="s">
        <v>4613</v>
      </c>
      <c r="E6692" t="s">
        <v>12</v>
      </c>
      <c r="F6692" t="s">
        <v>4614</v>
      </c>
      <c r="G6692" s="1">
        <v>44474</v>
      </c>
      <c r="H6692" s="1">
        <v>44475</v>
      </c>
      <c r="I6692" s="1">
        <v>46300</v>
      </c>
      <c r="J6692" s="966" t="s">
        <v>13694</v>
      </c>
      <c r="K6692" t="s">
        <v>13696</v>
      </c>
      <c r="L6692" t="s">
        <v>13695</v>
      </c>
      <c r="M6692" t="s">
        <v>13694</v>
      </c>
      <c r="N6692" t="s">
        <v>13695</v>
      </c>
    </row>
    <row r="6693" spans="1:14" x14ac:dyDescent="0.25">
      <c r="A6693" s="3">
        <v>6690</v>
      </c>
      <c r="B6693" t="s">
        <v>4611</v>
      </c>
      <c r="C6693" t="s">
        <v>4612</v>
      </c>
      <c r="D6693" t="s">
        <v>4613</v>
      </c>
      <c r="E6693" t="s">
        <v>12</v>
      </c>
      <c r="F6693" t="s">
        <v>4614</v>
      </c>
      <c r="G6693" s="1">
        <v>44474</v>
      </c>
      <c r="H6693" s="1">
        <v>44475</v>
      </c>
      <c r="I6693" s="1">
        <v>46300</v>
      </c>
      <c r="J6693" s="966" t="s">
        <v>13694</v>
      </c>
      <c r="K6693" t="s">
        <v>13696</v>
      </c>
      <c r="L6693" t="s">
        <v>13695</v>
      </c>
      <c r="M6693" t="s">
        <v>13694</v>
      </c>
      <c r="N6693" t="s">
        <v>13695</v>
      </c>
    </row>
    <row r="6694" spans="1:14" x14ac:dyDescent="0.25">
      <c r="A6694" s="3">
        <v>6691</v>
      </c>
      <c r="B6694" t="s">
        <v>4611</v>
      </c>
      <c r="C6694" t="s">
        <v>4612</v>
      </c>
      <c r="D6694" t="s">
        <v>4613</v>
      </c>
      <c r="E6694" t="s">
        <v>12</v>
      </c>
      <c r="F6694" t="s">
        <v>4614</v>
      </c>
      <c r="G6694" s="1">
        <v>44474</v>
      </c>
      <c r="H6694" s="1">
        <v>44475</v>
      </c>
      <c r="I6694" s="1">
        <v>46300</v>
      </c>
      <c r="J6694" s="966" t="s">
        <v>13694</v>
      </c>
      <c r="K6694" t="s">
        <v>13696</v>
      </c>
      <c r="L6694" t="s">
        <v>13695</v>
      </c>
      <c r="M6694" t="s">
        <v>13694</v>
      </c>
      <c r="N6694" t="s">
        <v>13695</v>
      </c>
    </row>
    <row r="6695" spans="1:14" x14ac:dyDescent="0.25">
      <c r="A6695" s="3">
        <v>6692</v>
      </c>
      <c r="B6695" t="s">
        <v>4412</v>
      </c>
      <c r="C6695" t="s">
        <v>4413</v>
      </c>
      <c r="D6695" t="s">
        <v>4414</v>
      </c>
      <c r="E6695" t="s">
        <v>12</v>
      </c>
      <c r="F6695" t="s">
        <v>4415</v>
      </c>
      <c r="G6695" s="1">
        <v>44435</v>
      </c>
      <c r="H6695" s="1">
        <v>44477</v>
      </c>
      <c r="I6695" s="1">
        <v>45572</v>
      </c>
      <c r="J6695" s="966" t="s">
        <v>12939</v>
      </c>
      <c r="K6695" t="s">
        <v>12941</v>
      </c>
      <c r="L6695" t="s">
        <v>12940</v>
      </c>
      <c r="M6695" t="s">
        <v>12939</v>
      </c>
      <c r="N6695" t="s">
        <v>12940</v>
      </c>
    </row>
    <row r="6696" spans="1:14" x14ac:dyDescent="0.25">
      <c r="A6696" s="3">
        <v>6693</v>
      </c>
      <c r="B6696" t="s">
        <v>4497</v>
      </c>
      <c r="C6696" t="s">
        <v>4498</v>
      </c>
      <c r="D6696" t="s">
        <v>4499</v>
      </c>
      <c r="E6696" t="s">
        <v>12</v>
      </c>
      <c r="F6696" t="s">
        <v>4500</v>
      </c>
      <c r="G6696" s="1">
        <v>44456</v>
      </c>
      <c r="H6696" s="1">
        <v>44483</v>
      </c>
      <c r="I6696" s="1">
        <v>46308</v>
      </c>
      <c r="J6696" s="966" t="s">
        <v>5254</v>
      </c>
      <c r="K6696" t="s">
        <v>5256</v>
      </c>
      <c r="L6696" t="s">
        <v>5255</v>
      </c>
      <c r="M6696" t="s">
        <v>5254</v>
      </c>
      <c r="N6696" t="s">
        <v>5255</v>
      </c>
    </row>
    <row r="6697" spans="1:14" x14ac:dyDescent="0.25">
      <c r="A6697" s="3">
        <v>6694</v>
      </c>
      <c r="B6697" t="s">
        <v>4497</v>
      </c>
      <c r="C6697" t="s">
        <v>4498</v>
      </c>
      <c r="D6697" t="s">
        <v>4499</v>
      </c>
      <c r="E6697" t="s">
        <v>12</v>
      </c>
      <c r="F6697" t="s">
        <v>4500</v>
      </c>
      <c r="G6697" s="1">
        <v>44456</v>
      </c>
      <c r="H6697" s="1">
        <v>44483</v>
      </c>
      <c r="I6697" s="1">
        <v>46308</v>
      </c>
      <c r="J6697" s="966" t="s">
        <v>5263</v>
      </c>
      <c r="K6697" t="s">
        <v>5265</v>
      </c>
      <c r="L6697" t="s">
        <v>5264</v>
      </c>
      <c r="M6697" t="s">
        <v>5263</v>
      </c>
      <c r="N6697" t="s">
        <v>5264</v>
      </c>
    </row>
    <row r="6698" spans="1:14" x14ac:dyDescent="0.25">
      <c r="A6698" s="3">
        <v>6695</v>
      </c>
      <c r="B6698" t="s">
        <v>4497</v>
      </c>
      <c r="C6698" t="s">
        <v>4498</v>
      </c>
      <c r="D6698" t="s">
        <v>4499</v>
      </c>
      <c r="E6698" t="s">
        <v>12</v>
      </c>
      <c r="F6698" t="s">
        <v>4500</v>
      </c>
      <c r="G6698" s="1">
        <v>44456</v>
      </c>
      <c r="H6698" s="1">
        <v>44483</v>
      </c>
      <c r="I6698" s="1">
        <v>46308</v>
      </c>
      <c r="J6698" s="966" t="s">
        <v>5266</v>
      </c>
      <c r="K6698" t="s">
        <v>5268</v>
      </c>
      <c r="L6698" t="s">
        <v>5267</v>
      </c>
      <c r="M6698" t="s">
        <v>5266</v>
      </c>
      <c r="N6698" t="s">
        <v>5267</v>
      </c>
    </row>
    <row r="6699" spans="1:14" x14ac:dyDescent="0.25">
      <c r="A6699" s="3">
        <v>6696</v>
      </c>
      <c r="B6699" t="s">
        <v>4497</v>
      </c>
      <c r="C6699" t="s">
        <v>4498</v>
      </c>
      <c r="D6699" t="s">
        <v>4499</v>
      </c>
      <c r="E6699" t="s">
        <v>12</v>
      </c>
      <c r="F6699" t="s">
        <v>4500</v>
      </c>
      <c r="G6699" s="1">
        <v>44456</v>
      </c>
      <c r="H6699" s="1">
        <v>44483</v>
      </c>
      <c r="I6699" s="1">
        <v>46308</v>
      </c>
      <c r="J6699" s="966" t="s">
        <v>5269</v>
      </c>
      <c r="K6699" t="s">
        <v>5271</v>
      </c>
      <c r="L6699" t="s">
        <v>5270</v>
      </c>
      <c r="M6699" t="s">
        <v>5269</v>
      </c>
      <c r="N6699" t="s">
        <v>5270</v>
      </c>
    </row>
    <row r="6700" spans="1:14" x14ac:dyDescent="0.25">
      <c r="A6700" s="3">
        <v>6697</v>
      </c>
      <c r="B6700" t="s">
        <v>4510</v>
      </c>
      <c r="C6700" t="s">
        <v>4511</v>
      </c>
      <c r="D6700" t="s">
        <v>4512</v>
      </c>
      <c r="E6700" t="s">
        <v>12</v>
      </c>
      <c r="F6700" t="s">
        <v>4513</v>
      </c>
      <c r="G6700" s="1">
        <v>44452</v>
      </c>
      <c r="H6700" s="1">
        <v>44471</v>
      </c>
      <c r="I6700" s="1">
        <v>46296</v>
      </c>
      <c r="J6700" s="966" t="s">
        <v>13715</v>
      </c>
      <c r="K6700" t="s">
        <v>24053</v>
      </c>
      <c r="L6700" t="s">
        <v>13716</v>
      </c>
      <c r="M6700" t="s">
        <v>13715</v>
      </c>
      <c r="N6700" t="s">
        <v>13716</v>
      </c>
    </row>
    <row r="6701" spans="1:14" x14ac:dyDescent="0.25">
      <c r="A6701" s="3">
        <v>6698</v>
      </c>
      <c r="B6701" t="s">
        <v>4045</v>
      </c>
      <c r="C6701" t="s">
        <v>4046</v>
      </c>
      <c r="D6701" t="s">
        <v>4047</v>
      </c>
      <c r="E6701" t="s">
        <v>12</v>
      </c>
      <c r="F6701" t="s">
        <v>4048</v>
      </c>
      <c r="G6701" s="1">
        <v>44365</v>
      </c>
      <c r="H6701" s="1">
        <v>44483</v>
      </c>
      <c r="I6701" s="1">
        <v>45578</v>
      </c>
      <c r="J6701" s="966" t="s">
        <v>13686</v>
      </c>
      <c r="K6701" t="s">
        <v>13688</v>
      </c>
      <c r="L6701" t="s">
        <v>13687</v>
      </c>
      <c r="M6701" t="s">
        <v>13686</v>
      </c>
      <c r="N6701" t="s">
        <v>13687</v>
      </c>
    </row>
    <row r="6702" spans="1:14" x14ac:dyDescent="0.25">
      <c r="A6702" s="3">
        <v>6699</v>
      </c>
      <c r="B6702" t="s">
        <v>4045</v>
      </c>
      <c r="C6702" t="s">
        <v>4046</v>
      </c>
      <c r="D6702" t="s">
        <v>4047</v>
      </c>
      <c r="E6702" t="s">
        <v>12</v>
      </c>
      <c r="F6702" t="s">
        <v>4048</v>
      </c>
      <c r="G6702" s="1">
        <v>44365</v>
      </c>
      <c r="H6702" s="1">
        <v>44483</v>
      </c>
      <c r="I6702" s="1">
        <v>45578</v>
      </c>
      <c r="J6702" s="966" t="s">
        <v>13689</v>
      </c>
      <c r="K6702" t="s">
        <v>13691</v>
      </c>
      <c r="L6702" t="s">
        <v>13690</v>
      </c>
      <c r="M6702" t="s">
        <v>13689</v>
      </c>
      <c r="N6702" t="s">
        <v>13690</v>
      </c>
    </row>
    <row r="6703" spans="1:14" x14ac:dyDescent="0.25">
      <c r="A6703" s="3">
        <v>6700</v>
      </c>
      <c r="B6703" t="s">
        <v>4603</v>
      </c>
      <c r="C6703" t="s">
        <v>4604</v>
      </c>
      <c r="D6703" t="s">
        <v>4605</v>
      </c>
      <c r="E6703" t="s">
        <v>12</v>
      </c>
      <c r="F6703" t="s">
        <v>4606</v>
      </c>
      <c r="G6703" s="1">
        <v>44477</v>
      </c>
      <c r="H6703" s="1">
        <v>44487</v>
      </c>
      <c r="I6703" s="1">
        <v>44851</v>
      </c>
      <c r="J6703" s="966" t="s">
        <v>12538</v>
      </c>
      <c r="K6703" t="s">
        <v>12540</v>
      </c>
      <c r="L6703" t="s">
        <v>12539</v>
      </c>
      <c r="M6703" t="s">
        <v>12538</v>
      </c>
      <c r="N6703" t="s">
        <v>12539</v>
      </c>
    </row>
    <row r="6704" spans="1:14" x14ac:dyDescent="0.25">
      <c r="A6704" s="3">
        <v>6701</v>
      </c>
      <c r="B6704" t="s">
        <v>4603</v>
      </c>
      <c r="C6704" t="s">
        <v>4604</v>
      </c>
      <c r="D6704" t="s">
        <v>4605</v>
      </c>
      <c r="E6704" t="s">
        <v>12</v>
      </c>
      <c r="F6704" t="s">
        <v>4606</v>
      </c>
      <c r="G6704" s="1">
        <v>44477</v>
      </c>
      <c r="H6704" s="1">
        <v>44487</v>
      </c>
      <c r="I6704" s="1">
        <v>44851</v>
      </c>
      <c r="J6704" s="966" t="s">
        <v>12538</v>
      </c>
      <c r="K6704" t="s">
        <v>12540</v>
      </c>
      <c r="L6704" t="s">
        <v>12539</v>
      </c>
      <c r="M6704" t="s">
        <v>12538</v>
      </c>
      <c r="N6704" t="s">
        <v>12539</v>
      </c>
    </row>
    <row r="6705" spans="1:14" x14ac:dyDescent="0.25">
      <c r="A6705" s="3">
        <v>6702</v>
      </c>
      <c r="B6705" t="s">
        <v>4603</v>
      </c>
      <c r="C6705" t="s">
        <v>4604</v>
      </c>
      <c r="D6705" t="s">
        <v>4605</v>
      </c>
      <c r="E6705" t="s">
        <v>12</v>
      </c>
      <c r="F6705" t="s">
        <v>4606</v>
      </c>
      <c r="G6705" s="1">
        <v>44477</v>
      </c>
      <c r="H6705" s="1">
        <v>44487</v>
      </c>
      <c r="I6705" s="1">
        <v>44851</v>
      </c>
      <c r="J6705" s="966" t="s">
        <v>12538</v>
      </c>
      <c r="K6705" t="s">
        <v>12540</v>
      </c>
      <c r="L6705" t="s">
        <v>12539</v>
      </c>
      <c r="M6705" t="s">
        <v>12538</v>
      </c>
      <c r="N6705" t="s">
        <v>12539</v>
      </c>
    </row>
    <row r="6706" spans="1:14" x14ac:dyDescent="0.25">
      <c r="A6706" s="3">
        <v>6703</v>
      </c>
      <c r="B6706" t="s">
        <v>4607</v>
      </c>
      <c r="C6706" t="s">
        <v>4608</v>
      </c>
      <c r="D6706" t="s">
        <v>4609</v>
      </c>
      <c r="E6706" t="s">
        <v>12</v>
      </c>
      <c r="F6706" t="s">
        <v>4610</v>
      </c>
      <c r="G6706" s="1">
        <v>44477</v>
      </c>
      <c r="H6706" s="1">
        <v>44487</v>
      </c>
      <c r="I6706" s="1">
        <v>44851</v>
      </c>
      <c r="J6706" s="966" t="s">
        <v>12547</v>
      </c>
      <c r="K6706" t="s">
        <v>12549</v>
      </c>
      <c r="L6706" t="s">
        <v>12548</v>
      </c>
      <c r="M6706" t="s">
        <v>12547</v>
      </c>
      <c r="N6706" t="s">
        <v>12548</v>
      </c>
    </row>
    <row r="6707" spans="1:14" x14ac:dyDescent="0.25">
      <c r="A6707" s="3">
        <v>6704</v>
      </c>
      <c r="B6707" t="s">
        <v>4607</v>
      </c>
      <c r="C6707" t="s">
        <v>4608</v>
      </c>
      <c r="D6707" t="s">
        <v>4609</v>
      </c>
      <c r="E6707" t="s">
        <v>12</v>
      </c>
      <c r="F6707" t="s">
        <v>4610</v>
      </c>
      <c r="G6707" s="1">
        <v>44477</v>
      </c>
      <c r="H6707" s="1">
        <v>44487</v>
      </c>
      <c r="I6707" s="1">
        <v>44851</v>
      </c>
      <c r="J6707" s="966" t="s">
        <v>12547</v>
      </c>
      <c r="K6707" t="s">
        <v>12549</v>
      </c>
      <c r="L6707" t="s">
        <v>12548</v>
      </c>
      <c r="M6707" t="s">
        <v>12547</v>
      </c>
      <c r="N6707" t="s">
        <v>12548</v>
      </c>
    </row>
    <row r="6708" spans="1:14" x14ac:dyDescent="0.25">
      <c r="A6708" s="3">
        <v>6705</v>
      </c>
      <c r="B6708" t="s">
        <v>4607</v>
      </c>
      <c r="C6708" t="s">
        <v>4608</v>
      </c>
      <c r="D6708" t="s">
        <v>4609</v>
      </c>
      <c r="E6708" t="s">
        <v>12</v>
      </c>
      <c r="F6708" t="s">
        <v>4610</v>
      </c>
      <c r="G6708" s="1">
        <v>44477</v>
      </c>
      <c r="H6708" s="1">
        <v>44487</v>
      </c>
      <c r="I6708" s="1">
        <v>44851</v>
      </c>
      <c r="J6708" s="966" t="s">
        <v>12553</v>
      </c>
      <c r="K6708" t="s">
        <v>12555</v>
      </c>
      <c r="L6708" t="s">
        <v>12554</v>
      </c>
      <c r="M6708" t="s">
        <v>12553</v>
      </c>
      <c r="N6708" t="s">
        <v>12554</v>
      </c>
    </row>
    <row r="6709" spans="1:14" x14ac:dyDescent="0.25">
      <c r="A6709" s="3">
        <v>6706</v>
      </c>
      <c r="B6709" t="s">
        <v>4607</v>
      </c>
      <c r="C6709" t="s">
        <v>4608</v>
      </c>
      <c r="D6709" t="s">
        <v>4609</v>
      </c>
      <c r="E6709" t="s">
        <v>12</v>
      </c>
      <c r="F6709" t="s">
        <v>4610</v>
      </c>
      <c r="G6709" s="1">
        <v>44477</v>
      </c>
      <c r="H6709" s="1">
        <v>44487</v>
      </c>
      <c r="I6709" s="1">
        <v>44851</v>
      </c>
      <c r="J6709" s="966" t="s">
        <v>12553</v>
      </c>
      <c r="K6709" t="s">
        <v>12555</v>
      </c>
      <c r="L6709" t="s">
        <v>12554</v>
      </c>
      <c r="M6709" t="s">
        <v>12553</v>
      </c>
      <c r="N6709" t="s">
        <v>12554</v>
      </c>
    </row>
    <row r="6710" spans="1:14" x14ac:dyDescent="0.25">
      <c r="A6710" s="3">
        <v>6707</v>
      </c>
      <c r="B6710" t="s">
        <v>4607</v>
      </c>
      <c r="C6710" t="s">
        <v>4608</v>
      </c>
      <c r="D6710" t="s">
        <v>4609</v>
      </c>
      <c r="E6710" t="s">
        <v>12</v>
      </c>
      <c r="F6710" t="s">
        <v>4610</v>
      </c>
      <c r="G6710" s="1">
        <v>44477</v>
      </c>
      <c r="H6710" s="1">
        <v>44487</v>
      </c>
      <c r="I6710" s="1">
        <v>44851</v>
      </c>
      <c r="J6710" s="966" t="s">
        <v>12544</v>
      </c>
      <c r="K6710" t="s">
        <v>12546</v>
      </c>
      <c r="L6710" t="s">
        <v>12545</v>
      </c>
      <c r="M6710" t="s">
        <v>12544</v>
      </c>
      <c r="N6710" t="s">
        <v>12545</v>
      </c>
    </row>
    <row r="6711" spans="1:14" x14ac:dyDescent="0.25">
      <c r="A6711" s="3">
        <v>6708</v>
      </c>
      <c r="B6711" t="s">
        <v>4607</v>
      </c>
      <c r="C6711" t="s">
        <v>4608</v>
      </c>
      <c r="D6711" t="s">
        <v>4609</v>
      </c>
      <c r="E6711" t="s">
        <v>12</v>
      </c>
      <c r="F6711" t="s">
        <v>4610</v>
      </c>
      <c r="G6711" s="1">
        <v>44477</v>
      </c>
      <c r="H6711" s="1">
        <v>44487</v>
      </c>
      <c r="I6711" s="1">
        <v>44851</v>
      </c>
      <c r="J6711" s="966" t="s">
        <v>12544</v>
      </c>
      <c r="K6711" t="s">
        <v>12546</v>
      </c>
      <c r="L6711" t="s">
        <v>12545</v>
      </c>
      <c r="M6711" t="s">
        <v>12544</v>
      </c>
      <c r="N6711" t="s">
        <v>12545</v>
      </c>
    </row>
    <row r="6712" spans="1:14" x14ac:dyDescent="0.25">
      <c r="A6712" s="3">
        <v>6709</v>
      </c>
      <c r="B6712" t="s">
        <v>4607</v>
      </c>
      <c r="C6712" t="s">
        <v>4608</v>
      </c>
      <c r="D6712" t="s">
        <v>4609</v>
      </c>
      <c r="E6712" t="s">
        <v>12</v>
      </c>
      <c r="F6712" t="s">
        <v>4610</v>
      </c>
      <c r="G6712" s="1">
        <v>44477</v>
      </c>
      <c r="H6712" s="1">
        <v>44487</v>
      </c>
      <c r="I6712" s="1">
        <v>44851</v>
      </c>
      <c r="J6712" s="966" t="s">
        <v>12541</v>
      </c>
      <c r="K6712" t="s">
        <v>12543</v>
      </c>
      <c r="L6712" t="s">
        <v>12542</v>
      </c>
      <c r="M6712" t="s">
        <v>12541</v>
      </c>
      <c r="N6712" t="s">
        <v>12542</v>
      </c>
    </row>
    <row r="6713" spans="1:14" x14ac:dyDescent="0.25">
      <c r="A6713" s="3">
        <v>6710</v>
      </c>
      <c r="B6713" t="s">
        <v>4607</v>
      </c>
      <c r="C6713" t="s">
        <v>4608</v>
      </c>
      <c r="D6713" t="s">
        <v>4609</v>
      </c>
      <c r="E6713" t="s">
        <v>12</v>
      </c>
      <c r="F6713" t="s">
        <v>4610</v>
      </c>
      <c r="G6713" s="1">
        <v>44477</v>
      </c>
      <c r="H6713" s="1">
        <v>44487</v>
      </c>
      <c r="I6713" s="1">
        <v>44851</v>
      </c>
      <c r="J6713" s="966" t="s">
        <v>12541</v>
      </c>
      <c r="K6713" t="s">
        <v>12543</v>
      </c>
      <c r="L6713" t="s">
        <v>12542</v>
      </c>
      <c r="M6713" t="s">
        <v>12541</v>
      </c>
      <c r="N6713" t="s">
        <v>12542</v>
      </c>
    </row>
    <row r="6714" spans="1:14" x14ac:dyDescent="0.25">
      <c r="A6714" s="3">
        <v>6711</v>
      </c>
      <c r="B6714" t="s">
        <v>4607</v>
      </c>
      <c r="C6714" t="s">
        <v>4608</v>
      </c>
      <c r="D6714" t="s">
        <v>4609</v>
      </c>
      <c r="E6714" t="s">
        <v>12</v>
      </c>
      <c r="F6714" t="s">
        <v>4610</v>
      </c>
      <c r="G6714" s="1">
        <v>44477</v>
      </c>
      <c r="H6714" s="1">
        <v>44487</v>
      </c>
      <c r="I6714" s="1">
        <v>44851</v>
      </c>
      <c r="J6714" s="966" t="s">
        <v>12550</v>
      </c>
      <c r="K6714" t="s">
        <v>12552</v>
      </c>
      <c r="L6714" t="s">
        <v>12551</v>
      </c>
      <c r="M6714" t="s">
        <v>12550</v>
      </c>
      <c r="N6714" t="s">
        <v>12551</v>
      </c>
    </row>
    <row r="6715" spans="1:14" x14ac:dyDescent="0.25">
      <c r="A6715" s="3">
        <v>6712</v>
      </c>
      <c r="B6715" t="s">
        <v>4607</v>
      </c>
      <c r="C6715" t="s">
        <v>4608</v>
      </c>
      <c r="D6715" t="s">
        <v>4609</v>
      </c>
      <c r="E6715" t="s">
        <v>12</v>
      </c>
      <c r="F6715" t="s">
        <v>4610</v>
      </c>
      <c r="G6715" s="1">
        <v>44477</v>
      </c>
      <c r="H6715" s="1">
        <v>44487</v>
      </c>
      <c r="I6715" s="1">
        <v>44851</v>
      </c>
      <c r="J6715" s="966" t="s">
        <v>12550</v>
      </c>
      <c r="K6715" t="s">
        <v>12552</v>
      </c>
      <c r="L6715" t="s">
        <v>12551</v>
      </c>
      <c r="M6715" t="s">
        <v>12550</v>
      </c>
      <c r="N6715" t="s">
        <v>12551</v>
      </c>
    </row>
    <row r="6716" spans="1:14" x14ac:dyDescent="0.25">
      <c r="A6716" s="3">
        <v>6713</v>
      </c>
      <c r="B6716" t="s">
        <v>4309</v>
      </c>
      <c r="C6716" t="s">
        <v>4310</v>
      </c>
      <c r="D6716" t="s">
        <v>4311</v>
      </c>
      <c r="E6716" t="s">
        <v>12</v>
      </c>
      <c r="F6716" t="s">
        <v>4317</v>
      </c>
      <c r="G6716" s="1">
        <v>44414</v>
      </c>
      <c r="H6716" s="1">
        <v>44485</v>
      </c>
      <c r="I6716" s="1">
        <v>46310</v>
      </c>
      <c r="J6716" s="966" t="s">
        <v>24054</v>
      </c>
      <c r="K6716" t="s">
        <v>24055</v>
      </c>
      <c r="L6716" t="s">
        <v>24056</v>
      </c>
      <c r="M6716" t="s">
        <v>24054</v>
      </c>
      <c r="N6716" t="s">
        <v>24056</v>
      </c>
    </row>
    <row r="6717" spans="1:14" x14ac:dyDescent="0.25">
      <c r="A6717" s="3">
        <v>6714</v>
      </c>
      <c r="B6717" t="s">
        <v>4309</v>
      </c>
      <c r="C6717" t="s">
        <v>4310</v>
      </c>
      <c r="D6717" t="s">
        <v>4311</v>
      </c>
      <c r="E6717" t="s">
        <v>12</v>
      </c>
      <c r="F6717" t="s">
        <v>4317</v>
      </c>
      <c r="G6717" s="1">
        <v>44414</v>
      </c>
      <c r="H6717" s="1">
        <v>44485</v>
      </c>
      <c r="I6717" s="1">
        <v>46310</v>
      </c>
      <c r="J6717" s="966" t="s">
        <v>24057</v>
      </c>
      <c r="K6717" t="s">
        <v>24058</v>
      </c>
      <c r="L6717" t="s">
        <v>24059</v>
      </c>
      <c r="M6717" t="s">
        <v>24057</v>
      </c>
      <c r="N6717" t="s">
        <v>24059</v>
      </c>
    </row>
    <row r="6718" spans="1:14" x14ac:dyDescent="0.25">
      <c r="A6718" s="3">
        <v>6715</v>
      </c>
      <c r="B6718" t="s">
        <v>4309</v>
      </c>
      <c r="C6718" t="s">
        <v>4310</v>
      </c>
      <c r="D6718" t="s">
        <v>4311</v>
      </c>
      <c r="E6718" t="s">
        <v>12</v>
      </c>
      <c r="F6718" t="s">
        <v>4317</v>
      </c>
      <c r="G6718" s="1">
        <v>44414</v>
      </c>
      <c r="H6718" s="1">
        <v>44485</v>
      </c>
      <c r="I6718" s="1">
        <v>46310</v>
      </c>
      <c r="J6718" s="966" t="s">
        <v>24060</v>
      </c>
      <c r="K6718" t="s">
        <v>24061</v>
      </c>
      <c r="L6718" t="s">
        <v>24062</v>
      </c>
      <c r="M6718" t="s">
        <v>24060</v>
      </c>
      <c r="N6718" t="s">
        <v>24062</v>
      </c>
    </row>
    <row r="6719" spans="1:14" x14ac:dyDescent="0.25">
      <c r="A6719" s="3">
        <v>6716</v>
      </c>
      <c r="B6719" t="s">
        <v>4309</v>
      </c>
      <c r="C6719" t="s">
        <v>4310</v>
      </c>
      <c r="D6719" t="s">
        <v>4311</v>
      </c>
      <c r="E6719" t="s">
        <v>12</v>
      </c>
      <c r="F6719" t="s">
        <v>4317</v>
      </c>
      <c r="G6719" s="1">
        <v>44414</v>
      </c>
      <c r="H6719" s="1">
        <v>44485</v>
      </c>
      <c r="I6719" s="1">
        <v>46310</v>
      </c>
      <c r="J6719" s="966" t="s">
        <v>24063</v>
      </c>
      <c r="K6719" t="s">
        <v>24064</v>
      </c>
      <c r="L6719" t="s">
        <v>24065</v>
      </c>
      <c r="M6719" t="s">
        <v>24063</v>
      </c>
      <c r="N6719" t="s">
        <v>24065</v>
      </c>
    </row>
    <row r="6720" spans="1:14" x14ac:dyDescent="0.25">
      <c r="A6720" s="3">
        <v>6717</v>
      </c>
      <c r="B6720" t="s">
        <v>4309</v>
      </c>
      <c r="C6720" t="s">
        <v>4310</v>
      </c>
      <c r="D6720" t="s">
        <v>4311</v>
      </c>
      <c r="E6720" t="s">
        <v>12</v>
      </c>
      <c r="F6720" t="s">
        <v>4317</v>
      </c>
      <c r="G6720" s="1">
        <v>44414</v>
      </c>
      <c r="H6720" s="1">
        <v>44485</v>
      </c>
      <c r="I6720" s="1">
        <v>46310</v>
      </c>
      <c r="J6720" s="966" t="s">
        <v>24066</v>
      </c>
      <c r="K6720" t="s">
        <v>24067</v>
      </c>
      <c r="L6720" t="s">
        <v>24068</v>
      </c>
      <c r="M6720" t="s">
        <v>24066</v>
      </c>
      <c r="N6720" t="s">
        <v>24068</v>
      </c>
    </row>
    <row r="6721" spans="1:14" x14ac:dyDescent="0.25">
      <c r="A6721" s="3">
        <v>6718</v>
      </c>
      <c r="B6721" t="s">
        <v>4309</v>
      </c>
      <c r="C6721" t="s">
        <v>4310</v>
      </c>
      <c r="D6721" t="s">
        <v>4311</v>
      </c>
      <c r="E6721" t="s">
        <v>12</v>
      </c>
      <c r="F6721" t="s">
        <v>4317</v>
      </c>
      <c r="G6721" s="1">
        <v>44414</v>
      </c>
      <c r="H6721" s="1">
        <v>44485</v>
      </c>
      <c r="I6721" s="1">
        <v>46310</v>
      </c>
      <c r="J6721" s="966" t="s">
        <v>24069</v>
      </c>
      <c r="K6721" t="s">
        <v>24070</v>
      </c>
      <c r="L6721" t="s">
        <v>24071</v>
      </c>
      <c r="M6721" t="s">
        <v>24069</v>
      </c>
      <c r="N6721" t="s">
        <v>24071</v>
      </c>
    </row>
    <row r="6722" spans="1:14" x14ac:dyDescent="0.25">
      <c r="A6722" s="3">
        <v>6719</v>
      </c>
      <c r="B6722" t="s">
        <v>4309</v>
      </c>
      <c r="C6722" t="s">
        <v>4310</v>
      </c>
      <c r="D6722" t="s">
        <v>4311</v>
      </c>
      <c r="E6722" t="s">
        <v>12</v>
      </c>
      <c r="F6722" t="s">
        <v>4317</v>
      </c>
      <c r="G6722" s="1">
        <v>44414</v>
      </c>
      <c r="H6722" s="1">
        <v>44485</v>
      </c>
      <c r="I6722" s="1">
        <v>46310</v>
      </c>
      <c r="J6722" s="966" t="s">
        <v>24072</v>
      </c>
      <c r="K6722" t="s">
        <v>24073</v>
      </c>
      <c r="L6722" t="s">
        <v>24074</v>
      </c>
      <c r="M6722" t="s">
        <v>24072</v>
      </c>
      <c r="N6722" t="s">
        <v>24074</v>
      </c>
    </row>
    <row r="6723" spans="1:14" x14ac:dyDescent="0.25">
      <c r="A6723" s="3">
        <v>6720</v>
      </c>
      <c r="B6723" t="s">
        <v>4309</v>
      </c>
      <c r="C6723" t="s">
        <v>4310</v>
      </c>
      <c r="D6723" t="s">
        <v>4311</v>
      </c>
      <c r="E6723" t="s">
        <v>12</v>
      </c>
      <c r="F6723" t="s">
        <v>4317</v>
      </c>
      <c r="G6723" s="1">
        <v>44414</v>
      </c>
      <c r="H6723" s="1">
        <v>44485</v>
      </c>
      <c r="I6723" s="1">
        <v>46310</v>
      </c>
      <c r="J6723" s="966" t="s">
        <v>24075</v>
      </c>
      <c r="K6723" t="s">
        <v>24076</v>
      </c>
      <c r="L6723" t="s">
        <v>24077</v>
      </c>
      <c r="M6723" t="s">
        <v>24075</v>
      </c>
      <c r="N6723" t="s">
        <v>24077</v>
      </c>
    </row>
    <row r="6724" spans="1:14" x14ac:dyDescent="0.25">
      <c r="A6724" s="3">
        <v>6721</v>
      </c>
      <c r="B6724" t="s">
        <v>4309</v>
      </c>
      <c r="C6724" t="s">
        <v>4310</v>
      </c>
      <c r="D6724" t="s">
        <v>4311</v>
      </c>
      <c r="E6724" t="s">
        <v>12</v>
      </c>
      <c r="F6724" t="s">
        <v>4317</v>
      </c>
      <c r="G6724" s="1">
        <v>44414</v>
      </c>
      <c r="H6724" s="1">
        <v>44485</v>
      </c>
      <c r="I6724" s="1">
        <v>46310</v>
      </c>
      <c r="J6724" s="966" t="s">
        <v>24078</v>
      </c>
      <c r="K6724" t="s">
        <v>24079</v>
      </c>
      <c r="L6724" t="s">
        <v>24080</v>
      </c>
      <c r="M6724" t="s">
        <v>24078</v>
      </c>
      <c r="N6724" t="s">
        <v>24080</v>
      </c>
    </row>
    <row r="6725" spans="1:14" x14ac:dyDescent="0.25">
      <c r="A6725" s="3">
        <v>6722</v>
      </c>
      <c r="B6725" t="s">
        <v>4309</v>
      </c>
      <c r="C6725" t="s">
        <v>4310</v>
      </c>
      <c r="D6725" t="s">
        <v>4311</v>
      </c>
      <c r="E6725" t="s">
        <v>12</v>
      </c>
      <c r="F6725" t="s">
        <v>4317</v>
      </c>
      <c r="G6725" s="1">
        <v>44414</v>
      </c>
      <c r="H6725" s="1">
        <v>44485</v>
      </c>
      <c r="I6725" s="1">
        <v>46310</v>
      </c>
      <c r="J6725" s="966" t="s">
        <v>24081</v>
      </c>
      <c r="K6725" t="s">
        <v>24082</v>
      </c>
      <c r="L6725" t="s">
        <v>24083</v>
      </c>
      <c r="M6725" t="s">
        <v>24081</v>
      </c>
      <c r="N6725" t="s">
        <v>24083</v>
      </c>
    </row>
    <row r="6726" spans="1:14" x14ac:dyDescent="0.25">
      <c r="A6726" s="3">
        <v>6723</v>
      </c>
      <c r="B6726" t="s">
        <v>4301</v>
      </c>
      <c r="C6726" t="s">
        <v>4302</v>
      </c>
      <c r="D6726" t="s">
        <v>4303</v>
      </c>
      <c r="E6726" t="s">
        <v>12</v>
      </c>
      <c r="F6726" t="s">
        <v>4304</v>
      </c>
      <c r="G6726" s="1">
        <v>44412</v>
      </c>
      <c r="H6726" s="1">
        <v>44498</v>
      </c>
      <c r="I6726" s="1">
        <v>45958</v>
      </c>
      <c r="J6726" s="966" t="s">
        <v>24084</v>
      </c>
      <c r="K6726" t="s">
        <v>24085</v>
      </c>
      <c r="L6726" t="s">
        <v>24086</v>
      </c>
      <c r="M6726" t="s">
        <v>24084</v>
      </c>
      <c r="N6726" t="s">
        <v>24086</v>
      </c>
    </row>
    <row r="6727" spans="1:14" x14ac:dyDescent="0.25">
      <c r="A6727" s="3">
        <v>6724</v>
      </c>
      <c r="B6727" t="s">
        <v>4301</v>
      </c>
      <c r="C6727" t="s">
        <v>4302</v>
      </c>
      <c r="D6727" t="s">
        <v>4303</v>
      </c>
      <c r="E6727" t="s">
        <v>12</v>
      </c>
      <c r="F6727" t="s">
        <v>4304</v>
      </c>
      <c r="G6727" s="1">
        <v>44412</v>
      </c>
      <c r="H6727" s="1">
        <v>44498</v>
      </c>
      <c r="I6727" s="1">
        <v>45958</v>
      </c>
      <c r="J6727" s="966" t="s">
        <v>24087</v>
      </c>
      <c r="K6727" t="s">
        <v>24088</v>
      </c>
      <c r="L6727" t="s">
        <v>24089</v>
      </c>
      <c r="M6727" t="s">
        <v>24087</v>
      </c>
      <c r="N6727" t="s">
        <v>24089</v>
      </c>
    </row>
    <row r="6728" spans="1:14" x14ac:dyDescent="0.25">
      <c r="A6728" s="3">
        <v>6725</v>
      </c>
      <c r="B6728" t="s">
        <v>4301</v>
      </c>
      <c r="C6728" t="s">
        <v>4302</v>
      </c>
      <c r="D6728" t="s">
        <v>4303</v>
      </c>
      <c r="E6728" t="s">
        <v>12</v>
      </c>
      <c r="F6728" t="s">
        <v>4304</v>
      </c>
      <c r="G6728" s="1">
        <v>44412</v>
      </c>
      <c r="H6728" s="1">
        <v>44498</v>
      </c>
      <c r="I6728" s="1">
        <v>45958</v>
      </c>
      <c r="J6728" s="966" t="s">
        <v>24090</v>
      </c>
      <c r="K6728" t="s">
        <v>24091</v>
      </c>
      <c r="L6728" t="s">
        <v>24092</v>
      </c>
      <c r="M6728" t="s">
        <v>24090</v>
      </c>
      <c r="N6728" t="s">
        <v>24092</v>
      </c>
    </row>
    <row r="6729" spans="1:14" x14ac:dyDescent="0.25">
      <c r="A6729" s="3">
        <v>6726</v>
      </c>
      <c r="B6729" t="s">
        <v>4301</v>
      </c>
      <c r="C6729" t="s">
        <v>4302</v>
      </c>
      <c r="D6729" t="s">
        <v>4303</v>
      </c>
      <c r="E6729" t="s">
        <v>12</v>
      </c>
      <c r="F6729" t="s">
        <v>4304</v>
      </c>
      <c r="G6729" s="1">
        <v>44412</v>
      </c>
      <c r="H6729" s="1">
        <v>44498</v>
      </c>
      <c r="I6729" s="1">
        <v>45958</v>
      </c>
      <c r="J6729" s="966" t="s">
        <v>24093</v>
      </c>
      <c r="K6729" t="s">
        <v>24094</v>
      </c>
      <c r="L6729" t="s">
        <v>24095</v>
      </c>
      <c r="M6729" t="s">
        <v>24093</v>
      </c>
      <c r="N6729" t="s">
        <v>24095</v>
      </c>
    </row>
    <row r="6730" spans="1:14" x14ac:dyDescent="0.25">
      <c r="A6730" s="3">
        <v>6727</v>
      </c>
      <c r="B6730" t="s">
        <v>4301</v>
      </c>
      <c r="C6730" t="s">
        <v>4302</v>
      </c>
      <c r="D6730" t="s">
        <v>4303</v>
      </c>
      <c r="E6730" t="s">
        <v>12</v>
      </c>
      <c r="F6730" t="s">
        <v>4304</v>
      </c>
      <c r="G6730" s="1">
        <v>44412</v>
      </c>
      <c r="H6730" s="1">
        <v>44498</v>
      </c>
      <c r="I6730" s="1">
        <v>45958</v>
      </c>
      <c r="J6730" s="966" t="s">
        <v>24096</v>
      </c>
      <c r="K6730" t="s">
        <v>24097</v>
      </c>
      <c r="L6730" t="s">
        <v>24098</v>
      </c>
      <c r="M6730" t="s">
        <v>24096</v>
      </c>
      <c r="N6730" t="s">
        <v>24098</v>
      </c>
    </row>
    <row r="6731" spans="1:14" x14ac:dyDescent="0.25">
      <c r="A6731" s="3">
        <v>6728</v>
      </c>
      <c r="B6731" t="s">
        <v>4301</v>
      </c>
      <c r="C6731" t="s">
        <v>4302</v>
      </c>
      <c r="D6731" t="s">
        <v>4303</v>
      </c>
      <c r="E6731" t="s">
        <v>12</v>
      </c>
      <c r="F6731" t="s">
        <v>4304</v>
      </c>
      <c r="G6731" s="1">
        <v>44412</v>
      </c>
      <c r="H6731" s="1">
        <v>44498</v>
      </c>
      <c r="I6731" s="1">
        <v>45958</v>
      </c>
      <c r="J6731" s="966" t="s">
        <v>24099</v>
      </c>
      <c r="K6731" t="s">
        <v>24100</v>
      </c>
      <c r="L6731" t="s">
        <v>24101</v>
      </c>
      <c r="M6731" t="s">
        <v>24099</v>
      </c>
      <c r="N6731" t="s">
        <v>24101</v>
      </c>
    </row>
    <row r="6732" spans="1:14" x14ac:dyDescent="0.25">
      <c r="A6732" s="3">
        <v>6729</v>
      </c>
      <c r="B6732" t="s">
        <v>4301</v>
      </c>
      <c r="C6732" t="s">
        <v>4302</v>
      </c>
      <c r="D6732" t="s">
        <v>4303</v>
      </c>
      <c r="E6732" t="s">
        <v>12</v>
      </c>
      <c r="F6732" t="s">
        <v>4304</v>
      </c>
      <c r="G6732" s="1">
        <v>44412</v>
      </c>
      <c r="H6732" s="1">
        <v>44498</v>
      </c>
      <c r="I6732" s="1">
        <v>45958</v>
      </c>
      <c r="J6732" s="966" t="s">
        <v>24102</v>
      </c>
      <c r="K6732" t="s">
        <v>24103</v>
      </c>
      <c r="L6732" t="s">
        <v>24104</v>
      </c>
      <c r="M6732" t="s">
        <v>24102</v>
      </c>
      <c r="N6732" t="s">
        <v>24104</v>
      </c>
    </row>
    <row r="6733" spans="1:14" x14ac:dyDescent="0.25">
      <c r="A6733" s="3">
        <v>6730</v>
      </c>
      <c r="B6733" t="s">
        <v>4636</v>
      </c>
      <c r="C6733" t="s">
        <v>4637</v>
      </c>
      <c r="D6733" t="s">
        <v>4638</v>
      </c>
      <c r="E6733" t="s">
        <v>12</v>
      </c>
      <c r="F6733" t="s">
        <v>4639</v>
      </c>
      <c r="G6733" s="1">
        <v>44482</v>
      </c>
      <c r="H6733" s="1">
        <v>44491</v>
      </c>
      <c r="I6733" s="1">
        <v>45951</v>
      </c>
      <c r="J6733" s="966" t="s">
        <v>23195</v>
      </c>
      <c r="K6733" t="s">
        <v>24105</v>
      </c>
      <c r="L6733" t="s">
        <v>24106</v>
      </c>
      <c r="M6733" t="s">
        <v>23195</v>
      </c>
      <c r="N6733" t="s">
        <v>24106</v>
      </c>
    </row>
    <row r="6734" spans="1:14" x14ac:dyDescent="0.25">
      <c r="A6734" s="3">
        <v>6731</v>
      </c>
      <c r="B6734" t="s">
        <v>4660</v>
      </c>
      <c r="C6734" t="s">
        <v>4661</v>
      </c>
      <c r="D6734" t="s">
        <v>4662</v>
      </c>
      <c r="E6734" t="s">
        <v>12</v>
      </c>
      <c r="F6734" t="s">
        <v>4663</v>
      </c>
      <c r="G6734" s="1">
        <v>44488</v>
      </c>
      <c r="H6734" s="1">
        <v>44492</v>
      </c>
      <c r="I6734" s="1">
        <v>46317</v>
      </c>
      <c r="J6734" s="966" t="s">
        <v>24107</v>
      </c>
      <c r="K6734" t="s">
        <v>24108</v>
      </c>
      <c r="L6734" t="s">
        <v>24109</v>
      </c>
      <c r="M6734" t="s">
        <v>24107</v>
      </c>
      <c r="N6734" t="s">
        <v>24109</v>
      </c>
    </row>
    <row r="6735" spans="1:14" x14ac:dyDescent="0.25">
      <c r="A6735" s="3">
        <v>6732</v>
      </c>
      <c r="B6735" t="s">
        <v>4660</v>
      </c>
      <c r="C6735" t="s">
        <v>4661</v>
      </c>
      <c r="D6735" t="s">
        <v>4662</v>
      </c>
      <c r="E6735" t="s">
        <v>12</v>
      </c>
      <c r="F6735" t="s">
        <v>4663</v>
      </c>
      <c r="G6735" s="1">
        <v>44488</v>
      </c>
      <c r="H6735" s="1">
        <v>44492</v>
      </c>
      <c r="I6735" s="1">
        <v>46317</v>
      </c>
      <c r="J6735" s="966" t="s">
        <v>24110</v>
      </c>
      <c r="K6735" t="s">
        <v>24111</v>
      </c>
      <c r="L6735" t="s">
        <v>24112</v>
      </c>
      <c r="M6735" t="s">
        <v>24110</v>
      </c>
      <c r="N6735" t="s">
        <v>24112</v>
      </c>
    </row>
    <row r="6736" spans="1:14" x14ac:dyDescent="0.25">
      <c r="A6736" s="3">
        <v>6733</v>
      </c>
      <c r="B6736" t="s">
        <v>4660</v>
      </c>
      <c r="C6736" t="s">
        <v>4661</v>
      </c>
      <c r="D6736" t="s">
        <v>4662</v>
      </c>
      <c r="E6736" t="s">
        <v>12</v>
      </c>
      <c r="F6736" t="s">
        <v>4663</v>
      </c>
      <c r="G6736" s="1">
        <v>44488</v>
      </c>
      <c r="H6736" s="1">
        <v>44492</v>
      </c>
      <c r="I6736" s="1">
        <v>46317</v>
      </c>
      <c r="J6736" s="966" t="s">
        <v>24113</v>
      </c>
      <c r="K6736" t="s">
        <v>24114</v>
      </c>
      <c r="L6736" t="s">
        <v>24115</v>
      </c>
      <c r="M6736" t="s">
        <v>24113</v>
      </c>
      <c r="N6736" t="s">
        <v>24115</v>
      </c>
    </row>
    <row r="6737" spans="1:14" x14ac:dyDescent="0.25">
      <c r="A6737" s="3">
        <v>6734</v>
      </c>
      <c r="B6737" t="s">
        <v>4660</v>
      </c>
      <c r="C6737" t="s">
        <v>4661</v>
      </c>
      <c r="D6737" t="s">
        <v>4662</v>
      </c>
      <c r="E6737" t="s">
        <v>12</v>
      </c>
      <c r="F6737" t="s">
        <v>4663</v>
      </c>
      <c r="G6737" s="1">
        <v>44488</v>
      </c>
      <c r="H6737" s="1">
        <v>44492</v>
      </c>
      <c r="I6737" s="1">
        <v>46317</v>
      </c>
      <c r="J6737" s="966" t="s">
        <v>24116</v>
      </c>
      <c r="K6737" t="s">
        <v>24117</v>
      </c>
      <c r="L6737" t="s">
        <v>24118</v>
      </c>
      <c r="M6737" t="s">
        <v>24116</v>
      </c>
      <c r="N6737" t="s">
        <v>24118</v>
      </c>
    </row>
    <row r="6738" spans="1:14" x14ac:dyDescent="0.25">
      <c r="A6738" s="3">
        <v>6735</v>
      </c>
      <c r="B6738" t="s">
        <v>4660</v>
      </c>
      <c r="C6738" t="s">
        <v>4661</v>
      </c>
      <c r="D6738" t="s">
        <v>4662</v>
      </c>
      <c r="E6738" t="s">
        <v>12</v>
      </c>
      <c r="F6738" t="s">
        <v>4663</v>
      </c>
      <c r="G6738" s="1">
        <v>44488</v>
      </c>
      <c r="H6738" s="1">
        <v>44492</v>
      </c>
      <c r="I6738" s="1">
        <v>46317</v>
      </c>
      <c r="J6738" s="966" t="s">
        <v>24119</v>
      </c>
      <c r="K6738" t="s">
        <v>24120</v>
      </c>
      <c r="L6738" t="s">
        <v>24121</v>
      </c>
      <c r="M6738" t="s">
        <v>24119</v>
      </c>
      <c r="N6738" t="s">
        <v>24121</v>
      </c>
    </row>
    <row r="6739" spans="1:14" x14ac:dyDescent="0.25">
      <c r="A6739" s="3">
        <v>6736</v>
      </c>
      <c r="B6739" t="s">
        <v>4660</v>
      </c>
      <c r="C6739" t="s">
        <v>4661</v>
      </c>
      <c r="D6739" t="s">
        <v>4662</v>
      </c>
      <c r="E6739" t="s">
        <v>12</v>
      </c>
      <c r="F6739" t="s">
        <v>4663</v>
      </c>
      <c r="G6739" s="1">
        <v>44488</v>
      </c>
      <c r="H6739" s="1">
        <v>44492</v>
      </c>
      <c r="I6739" s="1">
        <v>46317</v>
      </c>
      <c r="J6739" s="966" t="s">
        <v>24122</v>
      </c>
      <c r="K6739" t="s">
        <v>24123</v>
      </c>
      <c r="L6739" t="s">
        <v>24124</v>
      </c>
      <c r="M6739" t="s">
        <v>24122</v>
      </c>
      <c r="N6739" t="s">
        <v>24124</v>
      </c>
    </row>
    <row r="6740" spans="1:14" x14ac:dyDescent="0.25">
      <c r="A6740" s="3">
        <v>6737</v>
      </c>
      <c r="B6740" t="s">
        <v>4660</v>
      </c>
      <c r="C6740" t="s">
        <v>4661</v>
      </c>
      <c r="D6740" t="s">
        <v>4662</v>
      </c>
      <c r="E6740" t="s">
        <v>12</v>
      </c>
      <c r="F6740" t="s">
        <v>4663</v>
      </c>
      <c r="G6740" s="1">
        <v>44488</v>
      </c>
      <c r="H6740" s="1">
        <v>44492</v>
      </c>
      <c r="I6740" s="1">
        <v>46317</v>
      </c>
      <c r="J6740" s="966" t="s">
        <v>24125</v>
      </c>
      <c r="K6740" t="s">
        <v>24126</v>
      </c>
      <c r="L6740" t="s">
        <v>24127</v>
      </c>
      <c r="M6740" t="s">
        <v>24125</v>
      </c>
      <c r="N6740" t="s">
        <v>24127</v>
      </c>
    </row>
    <row r="6741" spans="1:14" x14ac:dyDescent="0.25">
      <c r="A6741" s="3">
        <v>6738</v>
      </c>
      <c r="B6741" t="s">
        <v>4660</v>
      </c>
      <c r="C6741" t="s">
        <v>4661</v>
      </c>
      <c r="D6741" t="s">
        <v>4662</v>
      </c>
      <c r="E6741" t="s">
        <v>12</v>
      </c>
      <c r="F6741" t="s">
        <v>4663</v>
      </c>
      <c r="G6741" s="1">
        <v>44488</v>
      </c>
      <c r="H6741" s="1">
        <v>44492</v>
      </c>
      <c r="I6741" s="1">
        <v>46317</v>
      </c>
      <c r="J6741" s="966" t="s">
        <v>24128</v>
      </c>
      <c r="K6741" t="s">
        <v>24129</v>
      </c>
      <c r="L6741" t="s">
        <v>24130</v>
      </c>
      <c r="M6741" t="s">
        <v>24128</v>
      </c>
      <c r="N6741" t="s">
        <v>24130</v>
      </c>
    </row>
    <row r="6742" spans="1:14" x14ac:dyDescent="0.25">
      <c r="A6742" s="3">
        <v>6739</v>
      </c>
      <c r="B6742" t="s">
        <v>4669</v>
      </c>
      <c r="C6742" t="s">
        <v>4670</v>
      </c>
      <c r="D6742" t="s">
        <v>4671</v>
      </c>
      <c r="E6742" t="s">
        <v>12</v>
      </c>
      <c r="F6742" t="s">
        <v>4672</v>
      </c>
      <c r="G6742" s="1">
        <v>44490</v>
      </c>
      <c r="H6742" s="1">
        <v>44491</v>
      </c>
      <c r="I6742" s="1">
        <v>44855</v>
      </c>
      <c r="J6742" s="966" t="s">
        <v>13706</v>
      </c>
      <c r="K6742" t="s">
        <v>13708</v>
      </c>
      <c r="L6742" t="s">
        <v>13707</v>
      </c>
      <c r="M6742" t="s">
        <v>13706</v>
      </c>
      <c r="N6742" t="s">
        <v>13707</v>
      </c>
    </row>
    <row r="6743" spans="1:14" x14ac:dyDescent="0.25">
      <c r="A6743" s="3">
        <v>6740</v>
      </c>
      <c r="B6743" t="s">
        <v>4669</v>
      </c>
      <c r="C6743" t="s">
        <v>4670</v>
      </c>
      <c r="D6743" t="s">
        <v>4671</v>
      </c>
      <c r="E6743" t="s">
        <v>12</v>
      </c>
      <c r="F6743" t="s">
        <v>4672</v>
      </c>
      <c r="G6743" s="1">
        <v>44490</v>
      </c>
      <c r="H6743" s="1">
        <v>44491</v>
      </c>
      <c r="I6743" s="1">
        <v>44855</v>
      </c>
      <c r="J6743" s="966" t="s">
        <v>13706</v>
      </c>
      <c r="K6743" t="s">
        <v>13708</v>
      </c>
      <c r="L6743" t="s">
        <v>13707</v>
      </c>
      <c r="M6743" t="s">
        <v>13706</v>
      </c>
      <c r="N6743" t="s">
        <v>13707</v>
      </c>
    </row>
    <row r="6744" spans="1:14" x14ac:dyDescent="0.25">
      <c r="A6744" s="3">
        <v>6741</v>
      </c>
      <c r="B6744" t="s">
        <v>4620</v>
      </c>
      <c r="C6744" t="s">
        <v>4621</v>
      </c>
      <c r="D6744" t="s">
        <v>4622</v>
      </c>
      <c r="E6744" t="s">
        <v>12</v>
      </c>
      <c r="F6744" t="s">
        <v>4623</v>
      </c>
      <c r="G6744" s="1">
        <v>44481</v>
      </c>
      <c r="H6744" s="1">
        <v>44492</v>
      </c>
      <c r="I6744" s="1">
        <v>46317</v>
      </c>
      <c r="J6744" s="966" t="s">
        <v>13719</v>
      </c>
      <c r="K6744" t="s">
        <v>13721</v>
      </c>
      <c r="L6744" t="s">
        <v>13720</v>
      </c>
      <c r="M6744" t="s">
        <v>13719</v>
      </c>
      <c r="N6744" t="s">
        <v>13720</v>
      </c>
    </row>
    <row r="6745" spans="1:14" x14ac:dyDescent="0.25">
      <c r="A6745" s="3">
        <v>6742</v>
      </c>
      <c r="B6745" t="s">
        <v>4624</v>
      </c>
      <c r="C6745" t="s">
        <v>4625</v>
      </c>
      <c r="D6745" t="s">
        <v>4626</v>
      </c>
      <c r="E6745" t="s">
        <v>12</v>
      </c>
      <c r="F6745" t="s">
        <v>4627</v>
      </c>
      <c r="G6745" s="1">
        <v>44481</v>
      </c>
      <c r="H6745" s="1">
        <v>44492</v>
      </c>
      <c r="I6745" s="1">
        <v>46317</v>
      </c>
      <c r="J6745" s="966" t="s">
        <v>13723</v>
      </c>
      <c r="K6745" t="s">
        <v>13725</v>
      </c>
      <c r="L6745" t="s">
        <v>13724</v>
      </c>
      <c r="M6745" t="s">
        <v>13723</v>
      </c>
      <c r="N6745" t="s">
        <v>13724</v>
      </c>
    </row>
    <row r="6746" spans="1:14" x14ac:dyDescent="0.25">
      <c r="A6746" s="3">
        <v>6743</v>
      </c>
      <c r="B6746" t="s">
        <v>4660</v>
      </c>
      <c r="C6746" t="s">
        <v>4661</v>
      </c>
      <c r="D6746" t="s">
        <v>4662</v>
      </c>
      <c r="E6746" t="s">
        <v>12</v>
      </c>
      <c r="F6746" t="s">
        <v>4664</v>
      </c>
      <c r="G6746" s="1">
        <v>44488</v>
      </c>
      <c r="H6746" s="1">
        <v>44491</v>
      </c>
      <c r="I6746" s="1">
        <v>46316</v>
      </c>
      <c r="J6746" s="966" t="s">
        <v>24131</v>
      </c>
      <c r="K6746" t="s">
        <v>24132</v>
      </c>
      <c r="L6746" t="s">
        <v>24133</v>
      </c>
      <c r="M6746" t="s">
        <v>24131</v>
      </c>
      <c r="N6746" t="s">
        <v>24133</v>
      </c>
    </row>
    <row r="6747" spans="1:14" x14ac:dyDescent="0.25">
      <c r="A6747" s="3">
        <v>6744</v>
      </c>
      <c r="B6747" t="s">
        <v>4660</v>
      </c>
      <c r="C6747" t="s">
        <v>4661</v>
      </c>
      <c r="D6747" t="s">
        <v>4662</v>
      </c>
      <c r="E6747" t="s">
        <v>12</v>
      </c>
      <c r="F6747" t="s">
        <v>4664</v>
      </c>
      <c r="G6747" s="1">
        <v>44488</v>
      </c>
      <c r="H6747" s="1">
        <v>44491</v>
      </c>
      <c r="I6747" s="1">
        <v>46316</v>
      </c>
      <c r="J6747" s="966" t="s">
        <v>24134</v>
      </c>
      <c r="K6747" t="s">
        <v>24135</v>
      </c>
      <c r="L6747" t="s">
        <v>24136</v>
      </c>
      <c r="M6747" t="s">
        <v>24134</v>
      </c>
      <c r="N6747" t="s">
        <v>24136</v>
      </c>
    </row>
    <row r="6748" spans="1:14" x14ac:dyDescent="0.25">
      <c r="A6748" s="3">
        <v>6745</v>
      </c>
      <c r="B6748" t="s">
        <v>4660</v>
      </c>
      <c r="C6748" t="s">
        <v>4661</v>
      </c>
      <c r="D6748" t="s">
        <v>4662</v>
      </c>
      <c r="E6748" t="s">
        <v>12</v>
      </c>
      <c r="F6748" t="s">
        <v>4664</v>
      </c>
      <c r="G6748" s="1">
        <v>44488</v>
      </c>
      <c r="H6748" s="1">
        <v>44491</v>
      </c>
      <c r="I6748" s="1">
        <v>46316</v>
      </c>
      <c r="J6748" s="966" t="s">
        <v>24137</v>
      </c>
      <c r="K6748" t="s">
        <v>24138</v>
      </c>
      <c r="L6748" t="s">
        <v>24139</v>
      </c>
      <c r="M6748" t="s">
        <v>24137</v>
      </c>
      <c r="N6748" t="s">
        <v>24139</v>
      </c>
    </row>
    <row r="6749" spans="1:14" x14ac:dyDescent="0.25">
      <c r="A6749" s="3">
        <v>6746</v>
      </c>
      <c r="B6749" t="s">
        <v>4660</v>
      </c>
      <c r="C6749" t="s">
        <v>4661</v>
      </c>
      <c r="D6749" t="s">
        <v>4662</v>
      </c>
      <c r="E6749" t="s">
        <v>12</v>
      </c>
      <c r="F6749" t="s">
        <v>4664</v>
      </c>
      <c r="G6749" s="1">
        <v>44488</v>
      </c>
      <c r="H6749" s="1">
        <v>44491</v>
      </c>
      <c r="I6749" s="1">
        <v>46316</v>
      </c>
      <c r="J6749" s="966" t="s">
        <v>24140</v>
      </c>
      <c r="K6749" t="s">
        <v>24141</v>
      </c>
      <c r="L6749" t="s">
        <v>24142</v>
      </c>
      <c r="M6749" t="s">
        <v>24140</v>
      </c>
      <c r="N6749" t="s">
        <v>24142</v>
      </c>
    </row>
    <row r="6750" spans="1:14" x14ac:dyDescent="0.25">
      <c r="A6750" s="3">
        <v>6747</v>
      </c>
      <c r="B6750" t="s">
        <v>4660</v>
      </c>
      <c r="C6750" t="s">
        <v>4661</v>
      </c>
      <c r="D6750" t="s">
        <v>4662</v>
      </c>
      <c r="E6750" t="s">
        <v>12</v>
      </c>
      <c r="F6750" t="s">
        <v>4664</v>
      </c>
      <c r="G6750" s="1">
        <v>44488</v>
      </c>
      <c r="H6750" s="1">
        <v>44491</v>
      </c>
      <c r="I6750" s="1">
        <v>46316</v>
      </c>
      <c r="J6750" s="966" t="s">
        <v>24143</v>
      </c>
      <c r="K6750" t="s">
        <v>24144</v>
      </c>
      <c r="L6750" t="s">
        <v>24145</v>
      </c>
      <c r="M6750" t="s">
        <v>24143</v>
      </c>
      <c r="N6750" t="s">
        <v>24145</v>
      </c>
    </row>
    <row r="6751" spans="1:14" x14ac:dyDescent="0.25">
      <c r="A6751" s="3">
        <v>6748</v>
      </c>
      <c r="B6751" t="s">
        <v>4665</v>
      </c>
      <c r="C6751" t="s">
        <v>4666</v>
      </c>
      <c r="D6751" t="s">
        <v>4667</v>
      </c>
      <c r="E6751" t="s">
        <v>12</v>
      </c>
      <c r="F6751" t="s">
        <v>4668</v>
      </c>
      <c r="G6751" s="1">
        <v>44480</v>
      </c>
      <c r="H6751" s="1">
        <v>44485</v>
      </c>
      <c r="I6751" s="1">
        <v>45580</v>
      </c>
      <c r="J6751" s="966" t="s">
        <v>24146</v>
      </c>
      <c r="K6751" t="s">
        <v>24147</v>
      </c>
      <c r="L6751" t="s">
        <v>24148</v>
      </c>
      <c r="M6751" t="s">
        <v>24146</v>
      </c>
      <c r="N6751" t="s">
        <v>24148</v>
      </c>
    </row>
    <row r="6752" spans="1:14" x14ac:dyDescent="0.25">
      <c r="A6752" s="3">
        <v>6749</v>
      </c>
      <c r="B6752" t="s">
        <v>4665</v>
      </c>
      <c r="C6752" t="s">
        <v>4666</v>
      </c>
      <c r="D6752" t="s">
        <v>4667</v>
      </c>
      <c r="E6752" t="s">
        <v>12</v>
      </c>
      <c r="F6752" t="s">
        <v>4668</v>
      </c>
      <c r="G6752" s="1">
        <v>44480</v>
      </c>
      <c r="H6752" s="1">
        <v>44485</v>
      </c>
      <c r="I6752" s="1">
        <v>45580</v>
      </c>
      <c r="J6752" s="966" t="s">
        <v>24149</v>
      </c>
      <c r="K6752" t="s">
        <v>24150</v>
      </c>
      <c r="L6752" t="s">
        <v>24151</v>
      </c>
      <c r="M6752" t="s">
        <v>24149</v>
      </c>
      <c r="N6752" t="s">
        <v>24151</v>
      </c>
    </row>
    <row r="6753" spans="1:14" x14ac:dyDescent="0.25">
      <c r="A6753" s="3">
        <v>6750</v>
      </c>
      <c r="B6753" t="s">
        <v>4665</v>
      </c>
      <c r="C6753" t="s">
        <v>4666</v>
      </c>
      <c r="D6753" t="s">
        <v>4667</v>
      </c>
      <c r="E6753" t="s">
        <v>12</v>
      </c>
      <c r="F6753" t="s">
        <v>4668</v>
      </c>
      <c r="G6753" s="1">
        <v>44480</v>
      </c>
      <c r="H6753" s="1">
        <v>44485</v>
      </c>
      <c r="I6753" s="1">
        <v>45580</v>
      </c>
      <c r="J6753" s="966" t="s">
        <v>24152</v>
      </c>
      <c r="K6753" t="s">
        <v>24153</v>
      </c>
      <c r="L6753" t="s">
        <v>24154</v>
      </c>
      <c r="M6753" t="s">
        <v>24152</v>
      </c>
      <c r="N6753" t="s">
        <v>24154</v>
      </c>
    </row>
    <row r="6754" spans="1:14" x14ac:dyDescent="0.25">
      <c r="A6754" s="3">
        <v>6751</v>
      </c>
      <c r="B6754" t="s">
        <v>4665</v>
      </c>
      <c r="C6754" t="s">
        <v>4666</v>
      </c>
      <c r="D6754" t="s">
        <v>4667</v>
      </c>
      <c r="E6754" t="s">
        <v>12</v>
      </c>
      <c r="F6754" t="s">
        <v>4668</v>
      </c>
      <c r="G6754" s="1">
        <v>44480</v>
      </c>
      <c r="H6754" s="1">
        <v>44485</v>
      </c>
      <c r="I6754" s="1">
        <v>45580</v>
      </c>
      <c r="J6754" s="966" t="s">
        <v>24155</v>
      </c>
      <c r="K6754" t="s">
        <v>24156</v>
      </c>
      <c r="L6754" t="s">
        <v>24157</v>
      </c>
      <c r="M6754" t="s">
        <v>24155</v>
      </c>
      <c r="N6754" t="s">
        <v>24157</v>
      </c>
    </row>
    <row r="6755" spans="1:14" x14ac:dyDescent="0.25">
      <c r="A6755" s="3">
        <v>6752</v>
      </c>
      <c r="B6755" t="s">
        <v>4665</v>
      </c>
      <c r="C6755" t="s">
        <v>4666</v>
      </c>
      <c r="D6755" t="s">
        <v>4667</v>
      </c>
      <c r="E6755" t="s">
        <v>12</v>
      </c>
      <c r="F6755" t="s">
        <v>4668</v>
      </c>
      <c r="G6755" s="1">
        <v>44480</v>
      </c>
      <c r="H6755" s="1">
        <v>44485</v>
      </c>
      <c r="I6755" s="1">
        <v>45580</v>
      </c>
      <c r="J6755" s="966" t="s">
        <v>24158</v>
      </c>
      <c r="K6755" t="s">
        <v>24159</v>
      </c>
      <c r="L6755" t="s">
        <v>24160</v>
      </c>
      <c r="M6755" t="s">
        <v>24158</v>
      </c>
      <c r="N6755" t="s">
        <v>24160</v>
      </c>
    </row>
    <row r="6756" spans="1:14" x14ac:dyDescent="0.25">
      <c r="A6756" s="3">
        <v>6753</v>
      </c>
      <c r="B6756" t="s">
        <v>4665</v>
      </c>
      <c r="C6756" t="s">
        <v>4666</v>
      </c>
      <c r="D6756" t="s">
        <v>4667</v>
      </c>
      <c r="E6756" t="s">
        <v>12</v>
      </c>
      <c r="F6756" t="s">
        <v>4668</v>
      </c>
      <c r="G6756" s="1">
        <v>44480</v>
      </c>
      <c r="H6756" s="1">
        <v>44485</v>
      </c>
      <c r="I6756" s="1">
        <v>45580</v>
      </c>
      <c r="J6756" s="966" t="s">
        <v>24161</v>
      </c>
      <c r="K6756" t="s">
        <v>24162</v>
      </c>
      <c r="L6756" t="s">
        <v>24163</v>
      </c>
      <c r="M6756" t="s">
        <v>24161</v>
      </c>
      <c r="N6756" t="s">
        <v>24163</v>
      </c>
    </row>
    <row r="6757" spans="1:14" x14ac:dyDescent="0.25">
      <c r="A6757" s="3">
        <v>6754</v>
      </c>
      <c r="B6757" t="s">
        <v>4665</v>
      </c>
      <c r="C6757" t="s">
        <v>4666</v>
      </c>
      <c r="D6757" t="s">
        <v>4667</v>
      </c>
      <c r="E6757" t="s">
        <v>12</v>
      </c>
      <c r="F6757" t="s">
        <v>4668</v>
      </c>
      <c r="G6757" s="1">
        <v>44480</v>
      </c>
      <c r="H6757" s="1">
        <v>44485</v>
      </c>
      <c r="I6757" s="1">
        <v>45580</v>
      </c>
      <c r="J6757" s="966" t="s">
        <v>24164</v>
      </c>
      <c r="K6757" t="s">
        <v>24165</v>
      </c>
      <c r="L6757" t="s">
        <v>24166</v>
      </c>
      <c r="M6757" t="s">
        <v>24164</v>
      </c>
      <c r="N6757" t="s">
        <v>24166</v>
      </c>
    </row>
    <row r="6758" spans="1:14" x14ac:dyDescent="0.25">
      <c r="A6758" s="3">
        <v>6755</v>
      </c>
      <c r="B6758" t="s">
        <v>4665</v>
      </c>
      <c r="C6758" t="s">
        <v>4666</v>
      </c>
      <c r="D6758" t="s">
        <v>4667</v>
      </c>
      <c r="E6758" t="s">
        <v>12</v>
      </c>
      <c r="F6758" t="s">
        <v>4668</v>
      </c>
      <c r="G6758" s="1">
        <v>44480</v>
      </c>
      <c r="H6758" s="1">
        <v>44485</v>
      </c>
      <c r="I6758" s="1">
        <v>45580</v>
      </c>
      <c r="J6758" s="966" t="s">
        <v>24167</v>
      </c>
      <c r="K6758" t="s">
        <v>24168</v>
      </c>
      <c r="L6758" t="s">
        <v>24169</v>
      </c>
      <c r="M6758" t="s">
        <v>24167</v>
      </c>
      <c r="N6758" t="s">
        <v>24169</v>
      </c>
    </row>
    <row r="6759" spans="1:14" x14ac:dyDescent="0.25">
      <c r="A6759" s="3">
        <v>6756</v>
      </c>
      <c r="B6759" t="s">
        <v>4665</v>
      </c>
      <c r="C6759" t="s">
        <v>4666</v>
      </c>
      <c r="D6759" t="s">
        <v>4667</v>
      </c>
      <c r="E6759" t="s">
        <v>12</v>
      </c>
      <c r="F6759" t="s">
        <v>4668</v>
      </c>
      <c r="G6759" s="1">
        <v>44480</v>
      </c>
      <c r="H6759" s="1">
        <v>44485</v>
      </c>
      <c r="I6759" s="1">
        <v>45580</v>
      </c>
      <c r="J6759" s="966" t="s">
        <v>24170</v>
      </c>
      <c r="K6759" t="s">
        <v>24171</v>
      </c>
      <c r="L6759" t="s">
        <v>24172</v>
      </c>
      <c r="M6759" t="s">
        <v>24170</v>
      </c>
      <c r="N6759" t="s">
        <v>24172</v>
      </c>
    </row>
    <row r="6760" spans="1:14" x14ac:dyDescent="0.25">
      <c r="A6760" s="3">
        <v>6757</v>
      </c>
      <c r="B6760" t="s">
        <v>4665</v>
      </c>
      <c r="C6760" t="s">
        <v>4666</v>
      </c>
      <c r="D6760" t="s">
        <v>4667</v>
      </c>
      <c r="E6760" t="s">
        <v>12</v>
      </c>
      <c r="F6760" t="s">
        <v>4668</v>
      </c>
      <c r="G6760" s="1">
        <v>44480</v>
      </c>
      <c r="H6760" s="1">
        <v>44485</v>
      </c>
      <c r="I6760" s="1">
        <v>45580</v>
      </c>
      <c r="J6760" s="966" t="s">
        <v>24173</v>
      </c>
      <c r="K6760" t="s">
        <v>24174</v>
      </c>
      <c r="L6760" t="s">
        <v>24175</v>
      </c>
      <c r="M6760" t="s">
        <v>24173</v>
      </c>
      <c r="N6760" t="s">
        <v>24175</v>
      </c>
    </row>
    <row r="6761" spans="1:14" x14ac:dyDescent="0.25">
      <c r="A6761" s="3">
        <v>6758</v>
      </c>
      <c r="B6761" t="s">
        <v>4665</v>
      </c>
      <c r="C6761" t="s">
        <v>4666</v>
      </c>
      <c r="D6761" t="s">
        <v>4667</v>
      </c>
      <c r="E6761" t="s">
        <v>12</v>
      </c>
      <c r="F6761" t="s">
        <v>4668</v>
      </c>
      <c r="G6761" s="1">
        <v>44480</v>
      </c>
      <c r="H6761" s="1">
        <v>44485</v>
      </c>
      <c r="I6761" s="1">
        <v>45580</v>
      </c>
      <c r="J6761" s="966" t="s">
        <v>24176</v>
      </c>
      <c r="K6761" t="s">
        <v>24177</v>
      </c>
      <c r="L6761" t="s">
        <v>24178</v>
      </c>
      <c r="M6761" t="s">
        <v>24176</v>
      </c>
      <c r="N6761" t="s">
        <v>24178</v>
      </c>
    </row>
    <row r="6762" spans="1:14" x14ac:dyDescent="0.25">
      <c r="A6762" s="3">
        <v>6759</v>
      </c>
      <c r="B6762" t="s">
        <v>4665</v>
      </c>
      <c r="C6762" t="s">
        <v>4666</v>
      </c>
      <c r="D6762" t="s">
        <v>4667</v>
      </c>
      <c r="E6762" t="s">
        <v>12</v>
      </c>
      <c r="F6762" t="s">
        <v>4668</v>
      </c>
      <c r="G6762" s="1">
        <v>44480</v>
      </c>
      <c r="H6762" s="1">
        <v>44485</v>
      </c>
      <c r="I6762" s="1">
        <v>45580</v>
      </c>
      <c r="J6762" s="966" t="s">
        <v>24179</v>
      </c>
      <c r="K6762" t="s">
        <v>24180</v>
      </c>
      <c r="L6762" t="s">
        <v>24181</v>
      </c>
      <c r="M6762" t="s">
        <v>24179</v>
      </c>
      <c r="N6762" t="s">
        <v>24181</v>
      </c>
    </row>
    <row r="6763" spans="1:14" x14ac:dyDescent="0.25">
      <c r="A6763" s="3">
        <v>6760</v>
      </c>
      <c r="B6763" t="s">
        <v>4665</v>
      </c>
      <c r="C6763" t="s">
        <v>4666</v>
      </c>
      <c r="D6763" t="s">
        <v>4667</v>
      </c>
      <c r="E6763" t="s">
        <v>12</v>
      </c>
      <c r="F6763" t="s">
        <v>4668</v>
      </c>
      <c r="G6763" s="1">
        <v>44480</v>
      </c>
      <c r="H6763" s="1">
        <v>44485</v>
      </c>
      <c r="I6763" s="1">
        <v>45580</v>
      </c>
      <c r="J6763" s="966" t="s">
        <v>24182</v>
      </c>
      <c r="K6763" t="s">
        <v>24183</v>
      </c>
      <c r="L6763" t="s">
        <v>24184</v>
      </c>
      <c r="M6763" t="s">
        <v>24182</v>
      </c>
      <c r="N6763" t="s">
        <v>24184</v>
      </c>
    </row>
    <row r="6764" spans="1:14" x14ac:dyDescent="0.25">
      <c r="A6764" s="3">
        <v>6761</v>
      </c>
      <c r="B6764" t="s">
        <v>4665</v>
      </c>
      <c r="C6764" t="s">
        <v>4666</v>
      </c>
      <c r="D6764" t="s">
        <v>4667</v>
      </c>
      <c r="E6764" t="s">
        <v>12</v>
      </c>
      <c r="F6764" t="s">
        <v>4668</v>
      </c>
      <c r="G6764" s="1">
        <v>44480</v>
      </c>
      <c r="H6764" s="1">
        <v>44485</v>
      </c>
      <c r="I6764" s="1">
        <v>45580</v>
      </c>
      <c r="J6764" s="966" t="s">
        <v>24185</v>
      </c>
      <c r="K6764" t="s">
        <v>24186</v>
      </c>
      <c r="L6764" t="s">
        <v>24187</v>
      </c>
      <c r="M6764" t="s">
        <v>24185</v>
      </c>
      <c r="N6764" t="s">
        <v>24187</v>
      </c>
    </row>
    <row r="6765" spans="1:14" x14ac:dyDescent="0.25">
      <c r="A6765" s="3">
        <v>6762</v>
      </c>
      <c r="B6765" t="s">
        <v>4665</v>
      </c>
      <c r="C6765" t="s">
        <v>4666</v>
      </c>
      <c r="D6765" t="s">
        <v>4667</v>
      </c>
      <c r="E6765" t="s">
        <v>12</v>
      </c>
      <c r="F6765" t="s">
        <v>4668</v>
      </c>
      <c r="G6765" s="1">
        <v>44480</v>
      </c>
      <c r="H6765" s="1">
        <v>44485</v>
      </c>
      <c r="I6765" s="1">
        <v>45580</v>
      </c>
      <c r="J6765" s="966" t="s">
        <v>24188</v>
      </c>
      <c r="K6765" t="s">
        <v>24189</v>
      </c>
      <c r="L6765" t="s">
        <v>24190</v>
      </c>
      <c r="M6765" t="s">
        <v>24188</v>
      </c>
      <c r="N6765" t="s">
        <v>24190</v>
      </c>
    </row>
    <row r="6766" spans="1:14" x14ac:dyDescent="0.25">
      <c r="A6766" s="3">
        <v>6763</v>
      </c>
      <c r="B6766" t="s">
        <v>4665</v>
      </c>
      <c r="C6766" t="s">
        <v>4666</v>
      </c>
      <c r="D6766" t="s">
        <v>4667</v>
      </c>
      <c r="E6766" t="s">
        <v>12</v>
      </c>
      <c r="F6766" t="s">
        <v>4668</v>
      </c>
      <c r="G6766" s="1">
        <v>44480</v>
      </c>
      <c r="H6766" s="1">
        <v>44485</v>
      </c>
      <c r="I6766" s="1">
        <v>45580</v>
      </c>
      <c r="J6766" s="966" t="s">
        <v>24191</v>
      </c>
      <c r="K6766" t="s">
        <v>24192</v>
      </c>
      <c r="L6766" t="s">
        <v>24193</v>
      </c>
      <c r="M6766" t="s">
        <v>24191</v>
      </c>
      <c r="N6766" t="s">
        <v>24193</v>
      </c>
    </row>
    <row r="6767" spans="1:14" x14ac:dyDescent="0.25">
      <c r="A6767" s="3">
        <v>6764</v>
      </c>
      <c r="B6767" t="s">
        <v>4665</v>
      </c>
      <c r="C6767" t="s">
        <v>4666</v>
      </c>
      <c r="D6767" t="s">
        <v>4667</v>
      </c>
      <c r="E6767" t="s">
        <v>12</v>
      </c>
      <c r="F6767" t="s">
        <v>4668</v>
      </c>
      <c r="G6767" s="1">
        <v>44480</v>
      </c>
      <c r="H6767" s="1">
        <v>44485</v>
      </c>
      <c r="I6767" s="1">
        <v>45580</v>
      </c>
      <c r="J6767" s="966" t="s">
        <v>24194</v>
      </c>
      <c r="K6767" t="s">
        <v>24195</v>
      </c>
      <c r="L6767" t="s">
        <v>24196</v>
      </c>
      <c r="M6767" t="s">
        <v>24194</v>
      </c>
      <c r="N6767" t="s">
        <v>24196</v>
      </c>
    </row>
    <row r="6768" spans="1:14" x14ac:dyDescent="0.25">
      <c r="A6768" s="3">
        <v>6765</v>
      </c>
      <c r="B6768" t="s">
        <v>4665</v>
      </c>
      <c r="C6768" t="s">
        <v>4666</v>
      </c>
      <c r="D6768" t="s">
        <v>4667</v>
      </c>
      <c r="E6768" t="s">
        <v>12</v>
      </c>
      <c r="F6768" t="s">
        <v>4668</v>
      </c>
      <c r="G6768" s="1">
        <v>44480</v>
      </c>
      <c r="H6768" s="1">
        <v>44485</v>
      </c>
      <c r="I6768" s="1">
        <v>45580</v>
      </c>
      <c r="J6768" s="966" t="s">
        <v>24197</v>
      </c>
      <c r="K6768" t="s">
        <v>24198</v>
      </c>
      <c r="L6768" t="s">
        <v>24199</v>
      </c>
      <c r="M6768" t="s">
        <v>24197</v>
      </c>
      <c r="N6768" t="s">
        <v>24199</v>
      </c>
    </row>
    <row r="6769" spans="1:14" x14ac:dyDescent="0.25">
      <c r="A6769" s="3">
        <v>6766</v>
      </c>
      <c r="B6769" t="s">
        <v>4665</v>
      </c>
      <c r="C6769" t="s">
        <v>4666</v>
      </c>
      <c r="D6769" t="s">
        <v>4667</v>
      </c>
      <c r="E6769" t="s">
        <v>12</v>
      </c>
      <c r="F6769" t="s">
        <v>4668</v>
      </c>
      <c r="G6769" s="1">
        <v>44480</v>
      </c>
      <c r="H6769" s="1">
        <v>44485</v>
      </c>
      <c r="I6769" s="1">
        <v>45580</v>
      </c>
      <c r="J6769" s="966" t="s">
        <v>24200</v>
      </c>
      <c r="K6769" t="s">
        <v>24201</v>
      </c>
      <c r="L6769" t="s">
        <v>24202</v>
      </c>
      <c r="M6769" t="s">
        <v>24200</v>
      </c>
      <c r="N6769" t="s">
        <v>24202</v>
      </c>
    </row>
    <row r="6770" spans="1:14" x14ac:dyDescent="0.25">
      <c r="A6770" s="3">
        <v>6767</v>
      </c>
      <c r="B6770" t="s">
        <v>4665</v>
      </c>
      <c r="C6770" t="s">
        <v>4666</v>
      </c>
      <c r="D6770" t="s">
        <v>4667</v>
      </c>
      <c r="E6770" t="s">
        <v>12</v>
      </c>
      <c r="F6770" t="s">
        <v>4668</v>
      </c>
      <c r="G6770" s="1">
        <v>44480</v>
      </c>
      <c r="H6770" s="1">
        <v>44485</v>
      </c>
      <c r="I6770" s="1">
        <v>45580</v>
      </c>
      <c r="J6770" s="966" t="s">
        <v>24203</v>
      </c>
      <c r="K6770" t="s">
        <v>24204</v>
      </c>
      <c r="L6770" t="s">
        <v>24205</v>
      </c>
      <c r="M6770" t="s">
        <v>24203</v>
      </c>
      <c r="N6770" t="s">
        <v>24205</v>
      </c>
    </row>
    <row r="6771" spans="1:14" x14ac:dyDescent="0.25">
      <c r="A6771" s="3">
        <v>6768</v>
      </c>
      <c r="B6771" t="s">
        <v>4665</v>
      </c>
      <c r="C6771" t="s">
        <v>4666</v>
      </c>
      <c r="D6771" t="s">
        <v>4667</v>
      </c>
      <c r="E6771" t="s">
        <v>12</v>
      </c>
      <c r="F6771" t="s">
        <v>4668</v>
      </c>
      <c r="G6771" s="1">
        <v>44480</v>
      </c>
      <c r="H6771" s="1">
        <v>44485</v>
      </c>
      <c r="I6771" s="1">
        <v>45580</v>
      </c>
      <c r="J6771" s="966" t="s">
        <v>24206</v>
      </c>
      <c r="K6771" t="s">
        <v>24207</v>
      </c>
      <c r="L6771" t="s">
        <v>24208</v>
      </c>
      <c r="M6771" t="s">
        <v>24206</v>
      </c>
      <c r="N6771" t="s">
        <v>24208</v>
      </c>
    </row>
    <row r="6772" spans="1:14" x14ac:dyDescent="0.25">
      <c r="A6772" s="3">
        <v>6769</v>
      </c>
      <c r="B6772" t="s">
        <v>4665</v>
      </c>
      <c r="C6772" t="s">
        <v>4666</v>
      </c>
      <c r="D6772" t="s">
        <v>4667</v>
      </c>
      <c r="E6772" t="s">
        <v>12</v>
      </c>
      <c r="F6772" t="s">
        <v>4668</v>
      </c>
      <c r="G6772" s="1">
        <v>44480</v>
      </c>
      <c r="H6772" s="1">
        <v>44485</v>
      </c>
      <c r="I6772" s="1">
        <v>45580</v>
      </c>
      <c r="J6772" s="966" t="s">
        <v>24209</v>
      </c>
      <c r="K6772" t="s">
        <v>24210</v>
      </c>
      <c r="L6772" t="s">
        <v>24211</v>
      </c>
      <c r="M6772" t="s">
        <v>24209</v>
      </c>
      <c r="N6772" t="s">
        <v>24211</v>
      </c>
    </row>
    <row r="6773" spans="1:14" x14ac:dyDescent="0.25">
      <c r="A6773" s="3">
        <v>6770</v>
      </c>
      <c r="B6773" t="s">
        <v>4665</v>
      </c>
      <c r="C6773" t="s">
        <v>4666</v>
      </c>
      <c r="D6773" t="s">
        <v>4667</v>
      </c>
      <c r="E6773" t="s">
        <v>12</v>
      </c>
      <c r="F6773" t="s">
        <v>4668</v>
      </c>
      <c r="G6773" s="1">
        <v>44480</v>
      </c>
      <c r="H6773" s="1">
        <v>44485</v>
      </c>
      <c r="I6773" s="1">
        <v>45580</v>
      </c>
      <c r="J6773" s="966" t="s">
        <v>24212</v>
      </c>
      <c r="K6773" t="s">
        <v>24213</v>
      </c>
      <c r="L6773" t="s">
        <v>24214</v>
      </c>
      <c r="M6773" t="s">
        <v>24212</v>
      </c>
      <c r="N6773" t="s">
        <v>24214</v>
      </c>
    </row>
    <row r="6774" spans="1:14" x14ac:dyDescent="0.25">
      <c r="A6774" s="3">
        <v>6771</v>
      </c>
      <c r="B6774" t="s">
        <v>4665</v>
      </c>
      <c r="C6774" t="s">
        <v>4666</v>
      </c>
      <c r="D6774" t="s">
        <v>4667</v>
      </c>
      <c r="E6774" t="s">
        <v>12</v>
      </c>
      <c r="F6774" t="s">
        <v>4668</v>
      </c>
      <c r="G6774" s="1">
        <v>44480</v>
      </c>
      <c r="H6774" s="1">
        <v>44485</v>
      </c>
      <c r="I6774" s="1">
        <v>45580</v>
      </c>
      <c r="J6774" s="966" t="s">
        <v>24215</v>
      </c>
      <c r="K6774" t="s">
        <v>24216</v>
      </c>
      <c r="L6774" t="s">
        <v>24217</v>
      </c>
      <c r="M6774" t="s">
        <v>24215</v>
      </c>
      <c r="N6774" t="s">
        <v>24217</v>
      </c>
    </row>
    <row r="6775" spans="1:14" x14ac:dyDescent="0.25">
      <c r="A6775" s="3">
        <v>6772</v>
      </c>
      <c r="B6775" t="s">
        <v>4665</v>
      </c>
      <c r="C6775" t="s">
        <v>4666</v>
      </c>
      <c r="D6775" t="s">
        <v>4667</v>
      </c>
      <c r="E6775" t="s">
        <v>12</v>
      </c>
      <c r="F6775" t="s">
        <v>4668</v>
      </c>
      <c r="G6775" s="1">
        <v>44480</v>
      </c>
      <c r="H6775" s="1">
        <v>44485</v>
      </c>
      <c r="I6775" s="1">
        <v>45580</v>
      </c>
      <c r="J6775" s="966" t="s">
        <v>24218</v>
      </c>
      <c r="K6775" t="s">
        <v>24219</v>
      </c>
      <c r="L6775" t="s">
        <v>24220</v>
      </c>
      <c r="M6775" t="s">
        <v>24218</v>
      </c>
      <c r="N6775" t="s">
        <v>24220</v>
      </c>
    </row>
    <row r="6776" spans="1:14" x14ac:dyDescent="0.25">
      <c r="A6776" s="3">
        <v>6773</v>
      </c>
      <c r="B6776" t="s">
        <v>4665</v>
      </c>
      <c r="C6776" t="s">
        <v>4666</v>
      </c>
      <c r="D6776" t="s">
        <v>4667</v>
      </c>
      <c r="E6776" t="s">
        <v>12</v>
      </c>
      <c r="F6776" t="s">
        <v>4668</v>
      </c>
      <c r="G6776" s="1">
        <v>44480</v>
      </c>
      <c r="H6776" s="1">
        <v>44485</v>
      </c>
      <c r="I6776" s="1">
        <v>45580</v>
      </c>
      <c r="J6776" s="966" t="s">
        <v>24221</v>
      </c>
      <c r="K6776" t="s">
        <v>24222</v>
      </c>
      <c r="L6776" t="s">
        <v>24223</v>
      </c>
      <c r="M6776" t="s">
        <v>24221</v>
      </c>
      <c r="N6776" t="s">
        <v>24223</v>
      </c>
    </row>
    <row r="6777" spans="1:14" x14ac:dyDescent="0.25">
      <c r="A6777" s="3">
        <v>6774</v>
      </c>
      <c r="B6777" t="s">
        <v>4665</v>
      </c>
      <c r="C6777" t="s">
        <v>4666</v>
      </c>
      <c r="D6777" t="s">
        <v>4667</v>
      </c>
      <c r="E6777" t="s">
        <v>12</v>
      </c>
      <c r="F6777" t="s">
        <v>4668</v>
      </c>
      <c r="G6777" s="1">
        <v>44480</v>
      </c>
      <c r="H6777" s="1">
        <v>44485</v>
      </c>
      <c r="I6777" s="1">
        <v>45580</v>
      </c>
      <c r="J6777" s="966" t="s">
        <v>24224</v>
      </c>
      <c r="K6777" t="s">
        <v>24225</v>
      </c>
      <c r="L6777" t="s">
        <v>24226</v>
      </c>
      <c r="M6777" t="s">
        <v>24224</v>
      </c>
      <c r="N6777" t="s">
        <v>24226</v>
      </c>
    </row>
    <row r="6778" spans="1:14" x14ac:dyDescent="0.25">
      <c r="A6778" s="3">
        <v>6775</v>
      </c>
      <c r="B6778" t="s">
        <v>4665</v>
      </c>
      <c r="C6778" t="s">
        <v>4666</v>
      </c>
      <c r="D6778" t="s">
        <v>4667</v>
      </c>
      <c r="E6778" t="s">
        <v>12</v>
      </c>
      <c r="F6778" t="s">
        <v>4668</v>
      </c>
      <c r="G6778" s="1">
        <v>44480</v>
      </c>
      <c r="H6778" s="1">
        <v>44485</v>
      </c>
      <c r="I6778" s="1">
        <v>45580</v>
      </c>
      <c r="J6778" s="966" t="s">
        <v>24227</v>
      </c>
      <c r="K6778" t="s">
        <v>24228</v>
      </c>
      <c r="L6778" t="s">
        <v>24229</v>
      </c>
      <c r="M6778" t="s">
        <v>24227</v>
      </c>
      <c r="N6778" t="s">
        <v>24229</v>
      </c>
    </row>
    <row r="6779" spans="1:14" x14ac:dyDescent="0.25">
      <c r="A6779" s="3">
        <v>6776</v>
      </c>
      <c r="B6779" t="s">
        <v>4665</v>
      </c>
      <c r="C6779" t="s">
        <v>4666</v>
      </c>
      <c r="D6779" t="s">
        <v>4667</v>
      </c>
      <c r="E6779" t="s">
        <v>12</v>
      </c>
      <c r="F6779" t="s">
        <v>4668</v>
      </c>
      <c r="G6779" s="1">
        <v>44480</v>
      </c>
      <c r="H6779" s="1">
        <v>44485</v>
      </c>
      <c r="I6779" s="1">
        <v>45580</v>
      </c>
      <c r="J6779" s="966" t="s">
        <v>24230</v>
      </c>
      <c r="K6779" t="s">
        <v>24231</v>
      </c>
      <c r="L6779" t="s">
        <v>24232</v>
      </c>
      <c r="M6779" t="s">
        <v>24230</v>
      </c>
      <c r="N6779" t="s">
        <v>24232</v>
      </c>
    </row>
    <row r="6780" spans="1:14" x14ac:dyDescent="0.25">
      <c r="A6780" s="3">
        <v>6777</v>
      </c>
      <c r="B6780" t="s">
        <v>4665</v>
      </c>
      <c r="C6780" t="s">
        <v>4666</v>
      </c>
      <c r="D6780" t="s">
        <v>4667</v>
      </c>
      <c r="E6780" t="s">
        <v>12</v>
      </c>
      <c r="F6780" t="s">
        <v>4668</v>
      </c>
      <c r="G6780" s="1">
        <v>44480</v>
      </c>
      <c r="H6780" s="1">
        <v>44485</v>
      </c>
      <c r="I6780" s="1">
        <v>45580</v>
      </c>
      <c r="J6780" s="966" t="s">
        <v>24233</v>
      </c>
      <c r="K6780" t="s">
        <v>24234</v>
      </c>
      <c r="L6780" t="s">
        <v>24235</v>
      </c>
      <c r="M6780" t="s">
        <v>24233</v>
      </c>
      <c r="N6780" t="s">
        <v>24235</v>
      </c>
    </row>
    <row r="6781" spans="1:14" x14ac:dyDescent="0.25">
      <c r="A6781" s="3">
        <v>6778</v>
      </c>
      <c r="B6781" t="s">
        <v>4665</v>
      </c>
      <c r="C6781" t="s">
        <v>4666</v>
      </c>
      <c r="D6781" t="s">
        <v>4667</v>
      </c>
      <c r="E6781" t="s">
        <v>12</v>
      </c>
      <c r="F6781" t="s">
        <v>4668</v>
      </c>
      <c r="G6781" s="1">
        <v>44480</v>
      </c>
      <c r="H6781" s="1">
        <v>44485</v>
      </c>
      <c r="I6781" s="1">
        <v>45580</v>
      </c>
      <c r="J6781" s="966" t="s">
        <v>24236</v>
      </c>
      <c r="K6781" t="s">
        <v>24237</v>
      </c>
      <c r="L6781" t="s">
        <v>24238</v>
      </c>
      <c r="M6781" t="s">
        <v>24236</v>
      </c>
      <c r="N6781" t="s">
        <v>24238</v>
      </c>
    </row>
    <row r="6782" spans="1:14" x14ac:dyDescent="0.25">
      <c r="A6782" s="3">
        <v>6779</v>
      </c>
      <c r="B6782" t="s">
        <v>4665</v>
      </c>
      <c r="C6782" t="s">
        <v>4666</v>
      </c>
      <c r="D6782" t="s">
        <v>4667</v>
      </c>
      <c r="E6782" t="s">
        <v>12</v>
      </c>
      <c r="F6782" t="s">
        <v>4668</v>
      </c>
      <c r="G6782" s="1">
        <v>44480</v>
      </c>
      <c r="H6782" s="1">
        <v>44485</v>
      </c>
      <c r="I6782" s="1">
        <v>45580</v>
      </c>
      <c r="J6782" s="966" t="s">
        <v>24239</v>
      </c>
      <c r="K6782" t="s">
        <v>24240</v>
      </c>
      <c r="L6782" t="s">
        <v>24241</v>
      </c>
      <c r="M6782" t="s">
        <v>24239</v>
      </c>
      <c r="N6782" t="s">
        <v>24241</v>
      </c>
    </row>
    <row r="6783" spans="1:14" x14ac:dyDescent="0.25">
      <c r="A6783" s="3">
        <v>6780</v>
      </c>
      <c r="B6783" t="s">
        <v>4665</v>
      </c>
      <c r="C6783" t="s">
        <v>4666</v>
      </c>
      <c r="D6783" t="s">
        <v>4667</v>
      </c>
      <c r="E6783" t="s">
        <v>12</v>
      </c>
      <c r="F6783" t="s">
        <v>4668</v>
      </c>
      <c r="G6783" s="1">
        <v>44480</v>
      </c>
      <c r="H6783" s="1">
        <v>44485</v>
      </c>
      <c r="I6783" s="1">
        <v>45580</v>
      </c>
      <c r="J6783" s="966" t="s">
        <v>24242</v>
      </c>
      <c r="K6783" t="s">
        <v>24243</v>
      </c>
      <c r="L6783" t="s">
        <v>24244</v>
      </c>
      <c r="M6783" t="s">
        <v>24242</v>
      </c>
      <c r="N6783" t="s">
        <v>24244</v>
      </c>
    </row>
    <row r="6784" spans="1:14" x14ac:dyDescent="0.25">
      <c r="A6784" s="3">
        <v>6781</v>
      </c>
      <c r="B6784" t="s">
        <v>4665</v>
      </c>
      <c r="C6784" t="s">
        <v>4666</v>
      </c>
      <c r="D6784" t="s">
        <v>4667</v>
      </c>
      <c r="E6784" t="s">
        <v>12</v>
      </c>
      <c r="F6784" t="s">
        <v>4668</v>
      </c>
      <c r="G6784" s="1">
        <v>44480</v>
      </c>
      <c r="H6784" s="1">
        <v>44485</v>
      </c>
      <c r="I6784" s="1">
        <v>45580</v>
      </c>
      <c r="J6784" s="966" t="s">
        <v>24245</v>
      </c>
      <c r="K6784" t="s">
        <v>24246</v>
      </c>
      <c r="L6784" t="s">
        <v>24247</v>
      </c>
      <c r="M6784" t="s">
        <v>24245</v>
      </c>
      <c r="N6784" t="s">
        <v>24247</v>
      </c>
    </row>
    <row r="6785" spans="1:14" x14ac:dyDescent="0.25">
      <c r="A6785" s="3">
        <v>6782</v>
      </c>
      <c r="B6785" t="s">
        <v>4665</v>
      </c>
      <c r="C6785" t="s">
        <v>4666</v>
      </c>
      <c r="D6785" t="s">
        <v>4667</v>
      </c>
      <c r="E6785" t="s">
        <v>12</v>
      </c>
      <c r="F6785" t="s">
        <v>4668</v>
      </c>
      <c r="G6785" s="1">
        <v>44480</v>
      </c>
      <c r="H6785" s="1">
        <v>44485</v>
      </c>
      <c r="I6785" s="1">
        <v>45580</v>
      </c>
      <c r="J6785" s="966" t="s">
        <v>24248</v>
      </c>
      <c r="K6785" t="s">
        <v>24249</v>
      </c>
      <c r="L6785" t="s">
        <v>24250</v>
      </c>
      <c r="M6785" t="s">
        <v>24248</v>
      </c>
      <c r="N6785" t="s">
        <v>24250</v>
      </c>
    </row>
    <row r="6786" spans="1:14" x14ac:dyDescent="0.25">
      <c r="A6786" s="3">
        <v>6783</v>
      </c>
      <c r="B6786" t="s">
        <v>4665</v>
      </c>
      <c r="C6786" t="s">
        <v>4666</v>
      </c>
      <c r="D6786" t="s">
        <v>4667</v>
      </c>
      <c r="E6786" t="s">
        <v>12</v>
      </c>
      <c r="F6786" t="s">
        <v>4668</v>
      </c>
      <c r="G6786" s="1">
        <v>44480</v>
      </c>
      <c r="H6786" s="1">
        <v>44485</v>
      </c>
      <c r="I6786" s="1">
        <v>45580</v>
      </c>
      <c r="J6786" s="966" t="s">
        <v>24251</v>
      </c>
      <c r="K6786" t="s">
        <v>24252</v>
      </c>
      <c r="L6786" t="s">
        <v>24253</v>
      </c>
      <c r="M6786" t="s">
        <v>24251</v>
      </c>
      <c r="N6786" t="s">
        <v>24253</v>
      </c>
    </row>
    <row r="6787" spans="1:14" x14ac:dyDescent="0.25">
      <c r="A6787" s="3">
        <v>6784</v>
      </c>
      <c r="B6787" t="s">
        <v>4665</v>
      </c>
      <c r="C6787" t="s">
        <v>4666</v>
      </c>
      <c r="D6787" t="s">
        <v>4667</v>
      </c>
      <c r="E6787" t="s">
        <v>12</v>
      </c>
      <c r="F6787" t="s">
        <v>4668</v>
      </c>
      <c r="G6787" s="1">
        <v>44480</v>
      </c>
      <c r="H6787" s="1">
        <v>44485</v>
      </c>
      <c r="I6787" s="1">
        <v>45580</v>
      </c>
      <c r="J6787" s="966" t="s">
        <v>24254</v>
      </c>
      <c r="K6787" t="s">
        <v>24255</v>
      </c>
      <c r="L6787" t="s">
        <v>24256</v>
      </c>
      <c r="M6787" t="s">
        <v>24254</v>
      </c>
      <c r="N6787" t="s">
        <v>24256</v>
      </c>
    </row>
    <row r="6788" spans="1:14" x14ac:dyDescent="0.25">
      <c r="A6788" s="3">
        <v>6785</v>
      </c>
      <c r="B6788" t="s">
        <v>4665</v>
      </c>
      <c r="C6788" t="s">
        <v>4666</v>
      </c>
      <c r="D6788" t="s">
        <v>4667</v>
      </c>
      <c r="E6788" t="s">
        <v>12</v>
      </c>
      <c r="F6788" t="s">
        <v>4668</v>
      </c>
      <c r="G6788" s="1">
        <v>44480</v>
      </c>
      <c r="H6788" s="1">
        <v>44485</v>
      </c>
      <c r="I6788" s="1">
        <v>45580</v>
      </c>
      <c r="J6788" s="966" t="s">
        <v>24257</v>
      </c>
      <c r="K6788" t="s">
        <v>24258</v>
      </c>
      <c r="L6788" t="s">
        <v>24259</v>
      </c>
      <c r="M6788" t="s">
        <v>24257</v>
      </c>
      <c r="N6788" t="s">
        <v>24259</v>
      </c>
    </row>
    <row r="6789" spans="1:14" x14ac:dyDescent="0.25">
      <c r="A6789" s="3">
        <v>6786</v>
      </c>
      <c r="B6789" t="s">
        <v>4665</v>
      </c>
      <c r="C6789" t="s">
        <v>4666</v>
      </c>
      <c r="D6789" t="s">
        <v>4667</v>
      </c>
      <c r="E6789" t="s">
        <v>12</v>
      </c>
      <c r="F6789" t="s">
        <v>4668</v>
      </c>
      <c r="G6789" s="1">
        <v>44480</v>
      </c>
      <c r="H6789" s="1">
        <v>44485</v>
      </c>
      <c r="I6789" s="1">
        <v>45580</v>
      </c>
      <c r="J6789" s="966" t="s">
        <v>24260</v>
      </c>
      <c r="K6789" t="s">
        <v>24261</v>
      </c>
      <c r="L6789" t="s">
        <v>24262</v>
      </c>
      <c r="M6789" t="s">
        <v>24260</v>
      </c>
      <c r="N6789" t="s">
        <v>24262</v>
      </c>
    </row>
    <row r="6790" spans="1:14" x14ac:dyDescent="0.25">
      <c r="A6790" s="3">
        <v>6787</v>
      </c>
      <c r="B6790" t="s">
        <v>4665</v>
      </c>
      <c r="C6790" t="s">
        <v>4666</v>
      </c>
      <c r="D6790" t="s">
        <v>4667</v>
      </c>
      <c r="E6790" t="s">
        <v>12</v>
      </c>
      <c r="F6790" t="s">
        <v>4668</v>
      </c>
      <c r="G6790" s="1">
        <v>44480</v>
      </c>
      <c r="H6790" s="1">
        <v>44485</v>
      </c>
      <c r="I6790" s="1">
        <v>45580</v>
      </c>
      <c r="J6790" s="966" t="s">
        <v>24263</v>
      </c>
      <c r="K6790" t="s">
        <v>24264</v>
      </c>
      <c r="L6790" t="s">
        <v>24265</v>
      </c>
      <c r="M6790" t="s">
        <v>24263</v>
      </c>
      <c r="N6790" t="s">
        <v>24265</v>
      </c>
    </row>
    <row r="6791" spans="1:14" x14ac:dyDescent="0.25">
      <c r="A6791" s="3">
        <v>6788</v>
      </c>
      <c r="B6791" t="s">
        <v>4665</v>
      </c>
      <c r="C6791" t="s">
        <v>4666</v>
      </c>
      <c r="D6791" t="s">
        <v>4667</v>
      </c>
      <c r="E6791" t="s">
        <v>12</v>
      </c>
      <c r="F6791" t="s">
        <v>4668</v>
      </c>
      <c r="G6791" s="1">
        <v>44480</v>
      </c>
      <c r="H6791" s="1">
        <v>44485</v>
      </c>
      <c r="I6791" s="1">
        <v>45580</v>
      </c>
      <c r="J6791" s="966" t="s">
        <v>24266</v>
      </c>
      <c r="K6791" t="s">
        <v>24267</v>
      </c>
      <c r="L6791" t="s">
        <v>24268</v>
      </c>
      <c r="M6791" t="s">
        <v>24266</v>
      </c>
      <c r="N6791" t="s">
        <v>24268</v>
      </c>
    </row>
    <row r="6792" spans="1:14" x14ac:dyDescent="0.25">
      <c r="A6792" s="3">
        <v>6789</v>
      </c>
      <c r="B6792" t="s">
        <v>4665</v>
      </c>
      <c r="C6792" t="s">
        <v>4666</v>
      </c>
      <c r="D6792" t="s">
        <v>4667</v>
      </c>
      <c r="E6792" t="s">
        <v>12</v>
      </c>
      <c r="F6792" t="s">
        <v>4668</v>
      </c>
      <c r="G6792" s="1">
        <v>44480</v>
      </c>
      <c r="H6792" s="1">
        <v>44485</v>
      </c>
      <c r="I6792" s="1">
        <v>45580</v>
      </c>
      <c r="J6792" s="966" t="s">
        <v>24269</v>
      </c>
      <c r="K6792" t="s">
        <v>24270</v>
      </c>
      <c r="L6792" t="s">
        <v>24271</v>
      </c>
      <c r="M6792" t="s">
        <v>24269</v>
      </c>
      <c r="N6792" t="s">
        <v>24271</v>
      </c>
    </row>
    <row r="6793" spans="1:14" x14ac:dyDescent="0.25">
      <c r="A6793" s="3">
        <v>6790</v>
      </c>
      <c r="B6793" t="s">
        <v>4665</v>
      </c>
      <c r="C6793" t="s">
        <v>4666</v>
      </c>
      <c r="D6793" t="s">
        <v>4667</v>
      </c>
      <c r="E6793" t="s">
        <v>12</v>
      </c>
      <c r="F6793" t="s">
        <v>4668</v>
      </c>
      <c r="G6793" s="1">
        <v>44480</v>
      </c>
      <c r="H6793" s="1">
        <v>44485</v>
      </c>
      <c r="I6793" s="1">
        <v>45580</v>
      </c>
      <c r="J6793" s="966" t="s">
        <v>24272</v>
      </c>
      <c r="K6793" t="s">
        <v>24273</v>
      </c>
      <c r="L6793" t="s">
        <v>24274</v>
      </c>
      <c r="M6793" t="s">
        <v>24272</v>
      </c>
      <c r="N6793" t="s">
        <v>24274</v>
      </c>
    </row>
    <row r="6794" spans="1:14" x14ac:dyDescent="0.25">
      <c r="A6794" s="3">
        <v>6791</v>
      </c>
      <c r="B6794" t="s">
        <v>4665</v>
      </c>
      <c r="C6794" t="s">
        <v>4666</v>
      </c>
      <c r="D6794" t="s">
        <v>4667</v>
      </c>
      <c r="E6794" t="s">
        <v>12</v>
      </c>
      <c r="F6794" t="s">
        <v>4668</v>
      </c>
      <c r="G6794" s="1">
        <v>44480</v>
      </c>
      <c r="H6794" s="1">
        <v>44485</v>
      </c>
      <c r="I6794" s="1">
        <v>45580</v>
      </c>
      <c r="J6794" s="966" t="s">
        <v>24275</v>
      </c>
      <c r="K6794" t="s">
        <v>24276</v>
      </c>
      <c r="L6794" t="s">
        <v>24277</v>
      </c>
      <c r="M6794" t="s">
        <v>24275</v>
      </c>
      <c r="N6794" t="s">
        <v>24277</v>
      </c>
    </row>
    <row r="6795" spans="1:14" x14ac:dyDescent="0.25">
      <c r="A6795" s="3">
        <v>6792</v>
      </c>
      <c r="B6795" t="s">
        <v>4665</v>
      </c>
      <c r="C6795" t="s">
        <v>4666</v>
      </c>
      <c r="D6795" t="s">
        <v>4667</v>
      </c>
      <c r="E6795" t="s">
        <v>12</v>
      </c>
      <c r="F6795" t="s">
        <v>4668</v>
      </c>
      <c r="G6795" s="1">
        <v>44480</v>
      </c>
      <c r="H6795" s="1">
        <v>44485</v>
      </c>
      <c r="I6795" s="1">
        <v>45580</v>
      </c>
      <c r="J6795" s="966" t="s">
        <v>24278</v>
      </c>
      <c r="K6795" t="s">
        <v>24279</v>
      </c>
      <c r="L6795" t="s">
        <v>24280</v>
      </c>
      <c r="M6795" t="s">
        <v>24278</v>
      </c>
      <c r="N6795" t="s">
        <v>24280</v>
      </c>
    </row>
    <row r="6796" spans="1:14" x14ac:dyDescent="0.25">
      <c r="A6796" s="3">
        <v>6793</v>
      </c>
      <c r="B6796" t="s">
        <v>4665</v>
      </c>
      <c r="C6796" t="s">
        <v>4666</v>
      </c>
      <c r="D6796" t="s">
        <v>4667</v>
      </c>
      <c r="E6796" t="s">
        <v>12</v>
      </c>
      <c r="F6796" t="s">
        <v>4668</v>
      </c>
      <c r="G6796" s="1">
        <v>44480</v>
      </c>
      <c r="H6796" s="1">
        <v>44485</v>
      </c>
      <c r="I6796" s="1">
        <v>45580</v>
      </c>
      <c r="J6796" s="966" t="s">
        <v>24281</v>
      </c>
      <c r="K6796" t="s">
        <v>24282</v>
      </c>
      <c r="L6796" t="s">
        <v>24283</v>
      </c>
      <c r="M6796" t="s">
        <v>24281</v>
      </c>
      <c r="N6796" t="s">
        <v>24283</v>
      </c>
    </row>
    <row r="6797" spans="1:14" x14ac:dyDescent="0.25">
      <c r="A6797" s="3">
        <v>6794</v>
      </c>
      <c r="B6797" t="s">
        <v>4665</v>
      </c>
      <c r="C6797" t="s">
        <v>4666</v>
      </c>
      <c r="D6797" t="s">
        <v>4667</v>
      </c>
      <c r="E6797" t="s">
        <v>12</v>
      </c>
      <c r="F6797" t="s">
        <v>4668</v>
      </c>
      <c r="G6797" s="1">
        <v>44480</v>
      </c>
      <c r="H6797" s="1">
        <v>44485</v>
      </c>
      <c r="I6797" s="1">
        <v>45580</v>
      </c>
      <c r="J6797" s="966" t="s">
        <v>24284</v>
      </c>
      <c r="K6797" t="s">
        <v>24285</v>
      </c>
      <c r="L6797" t="s">
        <v>24286</v>
      </c>
      <c r="M6797" t="s">
        <v>24284</v>
      </c>
      <c r="N6797" t="s">
        <v>24286</v>
      </c>
    </row>
    <row r="6798" spans="1:14" x14ac:dyDescent="0.25">
      <c r="A6798" s="3">
        <v>6795</v>
      </c>
      <c r="B6798" t="s">
        <v>4665</v>
      </c>
      <c r="C6798" t="s">
        <v>4666</v>
      </c>
      <c r="D6798" t="s">
        <v>4667</v>
      </c>
      <c r="E6798" t="s">
        <v>12</v>
      </c>
      <c r="F6798" t="s">
        <v>4668</v>
      </c>
      <c r="G6798" s="1">
        <v>44480</v>
      </c>
      <c r="H6798" s="1">
        <v>44485</v>
      </c>
      <c r="I6798" s="1">
        <v>45580</v>
      </c>
      <c r="J6798" s="966" t="s">
        <v>24287</v>
      </c>
      <c r="K6798" t="s">
        <v>24288</v>
      </c>
      <c r="L6798" t="s">
        <v>24289</v>
      </c>
      <c r="M6798" t="s">
        <v>24287</v>
      </c>
      <c r="N6798" t="s">
        <v>24289</v>
      </c>
    </row>
    <row r="6799" spans="1:14" x14ac:dyDescent="0.25">
      <c r="A6799" s="3">
        <v>6796</v>
      </c>
      <c r="B6799" t="s">
        <v>4665</v>
      </c>
      <c r="C6799" t="s">
        <v>4666</v>
      </c>
      <c r="D6799" t="s">
        <v>4667</v>
      </c>
      <c r="E6799" t="s">
        <v>12</v>
      </c>
      <c r="F6799" t="s">
        <v>4668</v>
      </c>
      <c r="G6799" s="1">
        <v>44480</v>
      </c>
      <c r="H6799" s="1">
        <v>44485</v>
      </c>
      <c r="I6799" s="1">
        <v>45580</v>
      </c>
      <c r="J6799" s="966" t="s">
        <v>24290</v>
      </c>
      <c r="K6799" t="s">
        <v>24291</v>
      </c>
      <c r="L6799" t="s">
        <v>24292</v>
      </c>
      <c r="M6799" t="s">
        <v>24290</v>
      </c>
      <c r="N6799" t="s">
        <v>24292</v>
      </c>
    </row>
    <row r="6800" spans="1:14" x14ac:dyDescent="0.25">
      <c r="A6800" s="3">
        <v>6797</v>
      </c>
      <c r="B6800" t="s">
        <v>4665</v>
      </c>
      <c r="C6800" t="s">
        <v>4666</v>
      </c>
      <c r="D6800" t="s">
        <v>4667</v>
      </c>
      <c r="E6800" t="s">
        <v>12</v>
      </c>
      <c r="F6800" t="s">
        <v>4668</v>
      </c>
      <c r="G6800" s="1">
        <v>44480</v>
      </c>
      <c r="H6800" s="1">
        <v>44485</v>
      </c>
      <c r="I6800" s="1">
        <v>45580</v>
      </c>
      <c r="J6800" s="966" t="s">
        <v>24293</v>
      </c>
      <c r="K6800" t="s">
        <v>24294</v>
      </c>
      <c r="L6800" t="s">
        <v>24295</v>
      </c>
      <c r="M6800" t="s">
        <v>24293</v>
      </c>
      <c r="N6800" t="s">
        <v>24295</v>
      </c>
    </row>
    <row r="6801" spans="1:14" x14ac:dyDescent="0.25">
      <c r="A6801" s="3">
        <v>6798</v>
      </c>
      <c r="B6801" t="s">
        <v>4599</v>
      </c>
      <c r="C6801" t="s">
        <v>4600</v>
      </c>
      <c r="D6801" t="s">
        <v>4601</v>
      </c>
      <c r="E6801" t="s">
        <v>12</v>
      </c>
      <c r="F6801" t="s">
        <v>4602</v>
      </c>
      <c r="G6801" s="1">
        <v>44408</v>
      </c>
      <c r="H6801" s="1">
        <v>44409</v>
      </c>
      <c r="I6801" s="1">
        <v>46234</v>
      </c>
      <c r="J6801" s="966" t="s">
        <v>5491</v>
      </c>
      <c r="K6801" t="s">
        <v>5493</v>
      </c>
      <c r="L6801" t="s">
        <v>13472</v>
      </c>
      <c r="M6801" t="s">
        <v>5491</v>
      </c>
      <c r="N6801" t="s">
        <v>5492</v>
      </c>
    </row>
    <row r="6802" spans="1:14" x14ac:dyDescent="0.25">
      <c r="A6802" s="3">
        <v>6799</v>
      </c>
      <c r="B6802" t="s">
        <v>4599</v>
      </c>
      <c r="C6802" t="s">
        <v>4600</v>
      </c>
      <c r="D6802" t="s">
        <v>4601</v>
      </c>
      <c r="E6802" t="s">
        <v>12</v>
      </c>
      <c r="F6802" t="s">
        <v>4602</v>
      </c>
      <c r="G6802" s="1">
        <v>44408</v>
      </c>
      <c r="H6802" s="1">
        <v>44409</v>
      </c>
      <c r="I6802" s="1">
        <v>46234</v>
      </c>
      <c r="J6802" s="966" t="s">
        <v>5491</v>
      </c>
      <c r="K6802" t="s">
        <v>5493</v>
      </c>
      <c r="L6802" t="s">
        <v>13472</v>
      </c>
      <c r="M6802" t="s">
        <v>5491</v>
      </c>
      <c r="N6802" t="s">
        <v>13472</v>
      </c>
    </row>
    <row r="6803" spans="1:14" x14ac:dyDescent="0.25">
      <c r="A6803" s="3">
        <v>6800</v>
      </c>
      <c r="B6803" t="s">
        <v>4673</v>
      </c>
      <c r="C6803" t="s">
        <v>4674</v>
      </c>
      <c r="D6803" t="s">
        <v>4675</v>
      </c>
      <c r="E6803" t="s">
        <v>12</v>
      </c>
      <c r="F6803" t="s">
        <v>4676</v>
      </c>
      <c r="G6803" s="1">
        <v>44487</v>
      </c>
      <c r="H6803" s="1">
        <v>44488</v>
      </c>
      <c r="I6803" s="1">
        <v>44852</v>
      </c>
      <c r="J6803" s="966" t="s">
        <v>24296</v>
      </c>
      <c r="K6803" t="s">
        <v>24297</v>
      </c>
      <c r="L6803" t="s">
        <v>24298</v>
      </c>
      <c r="M6803" t="s">
        <v>24296</v>
      </c>
      <c r="N6803" t="s">
        <v>24298</v>
      </c>
    </row>
    <row r="6804" spans="1:14" x14ac:dyDescent="0.25">
      <c r="A6804" s="3">
        <v>6801</v>
      </c>
      <c r="B6804" t="s">
        <v>4485</v>
      </c>
      <c r="C6804" t="s">
        <v>4486</v>
      </c>
      <c r="D6804" t="s">
        <v>4487</v>
      </c>
      <c r="E6804" t="s">
        <v>12</v>
      </c>
      <c r="F6804" t="s">
        <v>4488</v>
      </c>
      <c r="G6804" s="1">
        <v>44442</v>
      </c>
      <c r="H6804" s="1">
        <v>44489</v>
      </c>
      <c r="I6804" s="1">
        <v>45949</v>
      </c>
      <c r="J6804" s="966" t="s">
        <v>13549</v>
      </c>
      <c r="K6804" t="s">
        <v>13551</v>
      </c>
      <c r="L6804" t="s">
        <v>13550</v>
      </c>
      <c r="M6804" t="s">
        <v>13549</v>
      </c>
      <c r="N6804" t="s">
        <v>13550</v>
      </c>
    </row>
    <row r="6805" spans="1:14" x14ac:dyDescent="0.25">
      <c r="A6805" s="3">
        <v>6802</v>
      </c>
      <c r="B6805" t="s">
        <v>4718</v>
      </c>
      <c r="C6805" t="s">
        <v>4719</v>
      </c>
      <c r="D6805" t="s">
        <v>4720</v>
      </c>
      <c r="E6805" t="s">
        <v>12</v>
      </c>
      <c r="F6805" t="s">
        <v>4721</v>
      </c>
      <c r="G6805" s="1">
        <v>44495</v>
      </c>
      <c r="H6805" s="1">
        <v>44501</v>
      </c>
      <c r="I6805" s="1">
        <v>45596</v>
      </c>
      <c r="J6805" s="966" t="s">
        <v>12985</v>
      </c>
      <c r="K6805" t="s">
        <v>12987</v>
      </c>
      <c r="L6805" t="s">
        <v>12986</v>
      </c>
      <c r="M6805" t="s">
        <v>12985</v>
      </c>
      <c r="N6805" t="s">
        <v>12986</v>
      </c>
    </row>
    <row r="6806" spans="1:14" x14ac:dyDescent="0.25">
      <c r="A6806" s="3">
        <v>6803</v>
      </c>
      <c r="B6806" t="s">
        <v>4628</v>
      </c>
      <c r="C6806" t="s">
        <v>4629</v>
      </c>
      <c r="D6806" t="s">
        <v>4630</v>
      </c>
      <c r="E6806" t="s">
        <v>12</v>
      </c>
      <c r="F6806" t="s">
        <v>4631</v>
      </c>
      <c r="G6806" s="1">
        <v>44482</v>
      </c>
      <c r="H6806" s="1">
        <v>44497</v>
      </c>
      <c r="I6806" s="1">
        <v>46322</v>
      </c>
      <c r="J6806" s="966" t="s">
        <v>13727</v>
      </c>
      <c r="K6806" t="s">
        <v>13729</v>
      </c>
      <c r="L6806" t="s">
        <v>13728</v>
      </c>
      <c r="M6806" t="s">
        <v>13727</v>
      </c>
      <c r="N6806" t="s">
        <v>13728</v>
      </c>
    </row>
    <row r="6807" spans="1:14" x14ac:dyDescent="0.25">
      <c r="A6807" s="3">
        <v>6804</v>
      </c>
      <c r="B6807" t="s">
        <v>4632</v>
      </c>
      <c r="C6807" t="s">
        <v>4633</v>
      </c>
      <c r="D6807" t="s">
        <v>4634</v>
      </c>
      <c r="E6807" t="s">
        <v>12</v>
      </c>
      <c r="F6807" t="s">
        <v>4635</v>
      </c>
      <c r="G6807" s="1">
        <v>44482</v>
      </c>
      <c r="H6807" s="1">
        <v>44497</v>
      </c>
      <c r="I6807" s="1">
        <v>46322</v>
      </c>
      <c r="J6807" s="966" t="s">
        <v>13731</v>
      </c>
      <c r="K6807" t="s">
        <v>13733</v>
      </c>
      <c r="L6807" t="s">
        <v>13732</v>
      </c>
      <c r="M6807" t="s">
        <v>13731</v>
      </c>
      <c r="N6807" t="s">
        <v>13732</v>
      </c>
    </row>
    <row r="6808" spans="1:14" x14ac:dyDescent="0.25">
      <c r="A6808" s="3">
        <v>6805</v>
      </c>
      <c r="B6808" t="s">
        <v>4640</v>
      </c>
      <c r="C6808" t="s">
        <v>4641</v>
      </c>
      <c r="D6808" t="s">
        <v>4642</v>
      </c>
      <c r="E6808" t="s">
        <v>12</v>
      </c>
      <c r="F6808" t="s">
        <v>4643</v>
      </c>
      <c r="G6808" s="1">
        <v>44484</v>
      </c>
      <c r="H6808" s="1">
        <v>44497</v>
      </c>
      <c r="I6808" s="1">
        <v>44861</v>
      </c>
      <c r="J6808" s="966" t="s">
        <v>13032</v>
      </c>
      <c r="K6808" t="s">
        <v>17012</v>
      </c>
      <c r="L6808" t="s">
        <v>17013</v>
      </c>
      <c r="M6808" t="s">
        <v>13032</v>
      </c>
      <c r="N6808" t="s">
        <v>17013</v>
      </c>
    </row>
    <row r="6809" spans="1:14" x14ac:dyDescent="0.25">
      <c r="A6809" s="3">
        <v>6806</v>
      </c>
      <c r="B6809" t="s">
        <v>4640</v>
      </c>
      <c r="C6809" t="s">
        <v>4641</v>
      </c>
      <c r="D6809" t="s">
        <v>4642</v>
      </c>
      <c r="E6809" t="s">
        <v>12</v>
      </c>
      <c r="F6809" t="s">
        <v>4643</v>
      </c>
      <c r="G6809" s="1">
        <v>44484</v>
      </c>
      <c r="H6809" s="1">
        <v>44497</v>
      </c>
      <c r="I6809" s="1">
        <v>44861</v>
      </c>
      <c r="J6809" s="966" t="s">
        <v>13032</v>
      </c>
      <c r="K6809" t="s">
        <v>17012</v>
      </c>
      <c r="L6809" t="s">
        <v>17013</v>
      </c>
      <c r="M6809" t="s">
        <v>13032</v>
      </c>
      <c r="N6809" t="s">
        <v>17013</v>
      </c>
    </row>
    <row r="6810" spans="1:14" x14ac:dyDescent="0.25">
      <c r="A6810" s="3">
        <v>6807</v>
      </c>
      <c r="B6810" t="s">
        <v>4640</v>
      </c>
      <c r="C6810" t="s">
        <v>4641</v>
      </c>
      <c r="D6810" t="s">
        <v>4642</v>
      </c>
      <c r="E6810" t="s">
        <v>12</v>
      </c>
      <c r="F6810" t="s">
        <v>4643</v>
      </c>
      <c r="G6810" s="1">
        <v>44484</v>
      </c>
      <c r="H6810" s="1">
        <v>44497</v>
      </c>
      <c r="I6810" s="1">
        <v>44861</v>
      </c>
      <c r="J6810" s="966" t="s">
        <v>13032</v>
      </c>
      <c r="K6810" t="s">
        <v>17012</v>
      </c>
      <c r="L6810" t="s">
        <v>17013</v>
      </c>
      <c r="M6810" t="s">
        <v>13032</v>
      </c>
      <c r="N6810" t="s">
        <v>17013</v>
      </c>
    </row>
    <row r="6811" spans="1:14" x14ac:dyDescent="0.25">
      <c r="A6811" s="3">
        <v>6808</v>
      </c>
      <c r="B6811" t="s">
        <v>4677</v>
      </c>
      <c r="C6811" t="s">
        <v>4678</v>
      </c>
      <c r="D6811" t="s">
        <v>4679</v>
      </c>
      <c r="E6811" t="s">
        <v>12</v>
      </c>
      <c r="F6811" t="s">
        <v>4680</v>
      </c>
      <c r="G6811" s="1">
        <v>44495</v>
      </c>
      <c r="H6811" s="1">
        <v>44502</v>
      </c>
      <c r="I6811" s="1">
        <v>45597</v>
      </c>
      <c r="J6811" s="966" t="s">
        <v>13832</v>
      </c>
      <c r="K6811" t="s">
        <v>13834</v>
      </c>
      <c r="L6811" t="s">
        <v>13833</v>
      </c>
      <c r="M6811" t="s">
        <v>13832</v>
      </c>
      <c r="N6811" t="s">
        <v>13833</v>
      </c>
    </row>
    <row r="6812" spans="1:14" x14ac:dyDescent="0.25">
      <c r="A6812" s="3">
        <v>6809</v>
      </c>
      <c r="B6812" t="s">
        <v>4644</v>
      </c>
      <c r="C6812" t="s">
        <v>4645</v>
      </c>
      <c r="D6812" t="s">
        <v>4646</v>
      </c>
      <c r="E6812" t="s">
        <v>12</v>
      </c>
      <c r="F6812" t="s">
        <v>4647</v>
      </c>
      <c r="G6812" s="1">
        <v>44487</v>
      </c>
      <c r="H6812" s="1">
        <v>44503</v>
      </c>
      <c r="I6812" s="1">
        <v>45598</v>
      </c>
      <c r="J6812" s="966" t="s">
        <v>24299</v>
      </c>
      <c r="K6812" t="s">
        <v>24300</v>
      </c>
      <c r="L6812" t="s">
        <v>24301</v>
      </c>
      <c r="M6812" t="s">
        <v>24299</v>
      </c>
      <c r="N6812" t="s">
        <v>24301</v>
      </c>
    </row>
    <row r="6813" spans="1:14" x14ac:dyDescent="0.25">
      <c r="A6813" s="3">
        <v>6810</v>
      </c>
      <c r="B6813" t="s">
        <v>4644</v>
      </c>
      <c r="C6813" t="s">
        <v>4645</v>
      </c>
      <c r="D6813" t="s">
        <v>4646</v>
      </c>
      <c r="E6813" t="s">
        <v>12</v>
      </c>
      <c r="F6813" t="s">
        <v>4647</v>
      </c>
      <c r="G6813" s="1">
        <v>44487</v>
      </c>
      <c r="H6813" s="1">
        <v>44503</v>
      </c>
      <c r="I6813" s="1">
        <v>45598</v>
      </c>
      <c r="J6813" s="966" t="s">
        <v>24302</v>
      </c>
      <c r="K6813" t="s">
        <v>24303</v>
      </c>
      <c r="L6813" t="s">
        <v>24304</v>
      </c>
      <c r="M6813" t="s">
        <v>24302</v>
      </c>
      <c r="N6813" t="s">
        <v>24304</v>
      </c>
    </row>
    <row r="6814" spans="1:14" x14ac:dyDescent="0.25">
      <c r="A6814" s="3">
        <v>6811</v>
      </c>
      <c r="B6814" t="s">
        <v>4644</v>
      </c>
      <c r="C6814" t="s">
        <v>4645</v>
      </c>
      <c r="D6814" t="s">
        <v>4646</v>
      </c>
      <c r="E6814" t="s">
        <v>12</v>
      </c>
      <c r="F6814" t="s">
        <v>4647</v>
      </c>
      <c r="G6814" s="1">
        <v>44487</v>
      </c>
      <c r="H6814" s="1">
        <v>44503</v>
      </c>
      <c r="I6814" s="1">
        <v>45598</v>
      </c>
      <c r="J6814" s="966" t="s">
        <v>24305</v>
      </c>
      <c r="K6814" t="s">
        <v>24306</v>
      </c>
      <c r="L6814" t="s">
        <v>24307</v>
      </c>
      <c r="M6814" t="s">
        <v>24305</v>
      </c>
      <c r="N6814" t="s">
        <v>24307</v>
      </c>
    </row>
    <row r="6815" spans="1:14" x14ac:dyDescent="0.25">
      <c r="A6815" s="3">
        <v>6812</v>
      </c>
      <c r="B6815" t="s">
        <v>4644</v>
      </c>
      <c r="C6815" t="s">
        <v>4645</v>
      </c>
      <c r="D6815" t="s">
        <v>4646</v>
      </c>
      <c r="E6815" t="s">
        <v>12</v>
      </c>
      <c r="F6815" t="s">
        <v>4647</v>
      </c>
      <c r="G6815" s="1">
        <v>44487</v>
      </c>
      <c r="H6815" s="1">
        <v>44503</v>
      </c>
      <c r="I6815" s="1">
        <v>45598</v>
      </c>
      <c r="J6815" s="966" t="s">
        <v>24308</v>
      </c>
      <c r="K6815" t="s">
        <v>24309</v>
      </c>
      <c r="L6815" t="s">
        <v>24310</v>
      </c>
      <c r="M6815" t="s">
        <v>24308</v>
      </c>
      <c r="N6815" t="s">
        <v>24310</v>
      </c>
    </row>
    <row r="6816" spans="1:14" x14ac:dyDescent="0.25">
      <c r="A6816" s="3">
        <v>6813</v>
      </c>
      <c r="B6816" t="s">
        <v>4559</v>
      </c>
      <c r="C6816" t="s">
        <v>4560</v>
      </c>
      <c r="D6816" t="s">
        <v>4561</v>
      </c>
      <c r="E6816" t="s">
        <v>12</v>
      </c>
      <c r="F6816" t="s">
        <v>4562</v>
      </c>
      <c r="G6816" s="1">
        <v>44467</v>
      </c>
      <c r="H6816" s="1">
        <v>44504</v>
      </c>
      <c r="I6816" s="1">
        <v>45964</v>
      </c>
      <c r="J6816" s="966" t="s">
        <v>13770</v>
      </c>
      <c r="K6816" t="s">
        <v>13772</v>
      </c>
      <c r="L6816" t="s">
        <v>13771</v>
      </c>
      <c r="M6816" t="s">
        <v>13770</v>
      </c>
      <c r="N6816" t="s">
        <v>13771</v>
      </c>
    </row>
    <row r="6817" spans="1:14" x14ac:dyDescent="0.25">
      <c r="A6817" s="3">
        <v>6814</v>
      </c>
      <c r="B6817" t="s">
        <v>4701</v>
      </c>
      <c r="C6817" t="s">
        <v>4702</v>
      </c>
      <c r="D6817" t="s">
        <v>4703</v>
      </c>
      <c r="E6817" t="s">
        <v>12</v>
      </c>
      <c r="F6817" t="s">
        <v>4704</v>
      </c>
      <c r="G6817" s="1">
        <v>44494</v>
      </c>
      <c r="H6817" s="1">
        <v>44502</v>
      </c>
      <c r="I6817" s="1">
        <v>45597</v>
      </c>
      <c r="J6817" s="966" t="s">
        <v>13739</v>
      </c>
      <c r="K6817" t="s">
        <v>13741</v>
      </c>
      <c r="L6817" t="s">
        <v>13740</v>
      </c>
      <c r="M6817" t="s">
        <v>13739</v>
      </c>
      <c r="N6817" t="s">
        <v>13740</v>
      </c>
    </row>
    <row r="6818" spans="1:14" x14ac:dyDescent="0.25">
      <c r="A6818" s="3">
        <v>6815</v>
      </c>
      <c r="B6818" t="s">
        <v>4701</v>
      </c>
      <c r="C6818" t="s">
        <v>4702</v>
      </c>
      <c r="D6818" t="s">
        <v>4703</v>
      </c>
      <c r="E6818" t="s">
        <v>12</v>
      </c>
      <c r="F6818" t="s">
        <v>4709</v>
      </c>
      <c r="G6818" s="1">
        <v>44494</v>
      </c>
      <c r="H6818" s="1">
        <v>44500</v>
      </c>
      <c r="I6818" s="1">
        <v>45595</v>
      </c>
      <c r="J6818" s="966" t="s">
        <v>13754</v>
      </c>
      <c r="K6818" t="s">
        <v>13756</v>
      </c>
      <c r="L6818" t="s">
        <v>13755</v>
      </c>
      <c r="M6818" t="s">
        <v>13754</v>
      </c>
      <c r="N6818" t="s">
        <v>13755</v>
      </c>
    </row>
    <row r="6819" spans="1:14" x14ac:dyDescent="0.25">
      <c r="A6819" s="3">
        <v>6816</v>
      </c>
      <c r="B6819" t="s">
        <v>4701</v>
      </c>
      <c r="C6819" t="s">
        <v>4702</v>
      </c>
      <c r="D6819" t="s">
        <v>4703</v>
      </c>
      <c r="E6819" t="s">
        <v>12</v>
      </c>
      <c r="F6819" t="s">
        <v>4712</v>
      </c>
      <c r="G6819" s="1">
        <v>44494</v>
      </c>
      <c r="H6819" s="1">
        <v>44506</v>
      </c>
      <c r="I6819" s="1">
        <v>45601</v>
      </c>
      <c r="J6819" s="966" t="s">
        <v>13763</v>
      </c>
      <c r="K6819" t="s">
        <v>13765</v>
      </c>
      <c r="L6819" t="s">
        <v>13764</v>
      </c>
      <c r="M6819" t="s">
        <v>13763</v>
      </c>
      <c r="N6819" t="s">
        <v>13764</v>
      </c>
    </row>
    <row r="6820" spans="1:14" x14ac:dyDescent="0.25">
      <c r="A6820" s="3">
        <v>6817</v>
      </c>
      <c r="B6820" t="s">
        <v>4693</v>
      </c>
      <c r="C6820" t="s">
        <v>4694</v>
      </c>
      <c r="D6820" t="s">
        <v>4695</v>
      </c>
      <c r="E6820" t="s">
        <v>12</v>
      </c>
      <c r="F6820" t="s">
        <v>4696</v>
      </c>
      <c r="G6820" s="1">
        <v>44491</v>
      </c>
      <c r="H6820" s="1">
        <v>44502</v>
      </c>
      <c r="I6820" s="1">
        <v>45962</v>
      </c>
      <c r="J6820" s="966" t="s">
        <v>13409</v>
      </c>
      <c r="K6820" t="s">
        <v>13411</v>
      </c>
      <c r="L6820" t="s">
        <v>13410</v>
      </c>
      <c r="M6820" t="s">
        <v>13409</v>
      </c>
      <c r="N6820" t="s">
        <v>13410</v>
      </c>
    </row>
    <row r="6821" spans="1:14" x14ac:dyDescent="0.25">
      <c r="A6821" s="3">
        <v>6818</v>
      </c>
      <c r="B6821" t="s">
        <v>4726</v>
      </c>
      <c r="C6821" t="s">
        <v>4727</v>
      </c>
      <c r="D6821" t="s">
        <v>4728</v>
      </c>
      <c r="E6821" t="s">
        <v>12</v>
      </c>
      <c r="F6821" t="s">
        <v>4729</v>
      </c>
      <c r="G6821" s="1">
        <v>44495</v>
      </c>
      <c r="H6821" s="1">
        <v>44503</v>
      </c>
      <c r="I6821" s="1">
        <v>44867</v>
      </c>
      <c r="J6821" s="966" t="s">
        <v>13437</v>
      </c>
      <c r="K6821" t="s">
        <v>13439</v>
      </c>
      <c r="L6821" t="s">
        <v>13438</v>
      </c>
      <c r="M6821" t="s">
        <v>13437</v>
      </c>
      <c r="N6821" t="s">
        <v>13438</v>
      </c>
    </row>
    <row r="6822" spans="1:14" x14ac:dyDescent="0.25">
      <c r="A6822" s="3">
        <v>6819</v>
      </c>
      <c r="B6822" t="s">
        <v>4726</v>
      </c>
      <c r="C6822" t="s">
        <v>4727</v>
      </c>
      <c r="D6822" t="s">
        <v>4728</v>
      </c>
      <c r="E6822" t="s">
        <v>12</v>
      </c>
      <c r="F6822" t="s">
        <v>4729</v>
      </c>
      <c r="G6822" s="1">
        <v>44495</v>
      </c>
      <c r="H6822" s="1">
        <v>44503</v>
      </c>
      <c r="I6822" s="1">
        <v>44867</v>
      </c>
      <c r="J6822" s="966" t="s">
        <v>13437</v>
      </c>
      <c r="K6822" t="s">
        <v>13439</v>
      </c>
      <c r="L6822" t="s">
        <v>13438</v>
      </c>
      <c r="M6822" t="s">
        <v>13437</v>
      </c>
      <c r="N6822" t="s">
        <v>13438</v>
      </c>
    </row>
    <row r="6823" spans="1:14" x14ac:dyDescent="0.25">
      <c r="A6823" s="3">
        <v>6820</v>
      </c>
      <c r="B6823" t="s">
        <v>4563</v>
      </c>
      <c r="C6823" t="s">
        <v>4564</v>
      </c>
      <c r="D6823" t="s">
        <v>4565</v>
      </c>
      <c r="E6823" t="s">
        <v>12</v>
      </c>
      <c r="F6823" t="s">
        <v>4566</v>
      </c>
      <c r="G6823" s="1">
        <v>44467</v>
      </c>
      <c r="H6823" s="1">
        <v>44505</v>
      </c>
      <c r="I6823" s="1">
        <v>45965</v>
      </c>
      <c r="J6823" s="966" t="s">
        <v>13773</v>
      </c>
      <c r="K6823" t="s">
        <v>13775</v>
      </c>
      <c r="L6823" t="s">
        <v>13774</v>
      </c>
      <c r="M6823" t="s">
        <v>13773</v>
      </c>
      <c r="N6823" t="s">
        <v>13774</v>
      </c>
    </row>
    <row r="6824" spans="1:14" x14ac:dyDescent="0.25">
      <c r="A6824" s="3">
        <v>6821</v>
      </c>
      <c r="B6824" t="s">
        <v>4701</v>
      </c>
      <c r="C6824" t="s">
        <v>4702</v>
      </c>
      <c r="D6824" t="s">
        <v>4703</v>
      </c>
      <c r="E6824" t="s">
        <v>12</v>
      </c>
      <c r="F6824" t="s">
        <v>4707</v>
      </c>
      <c r="G6824" s="1">
        <v>44494</v>
      </c>
      <c r="H6824" s="1">
        <v>44509</v>
      </c>
      <c r="I6824" s="1">
        <v>45604</v>
      </c>
      <c r="J6824" s="966" t="s">
        <v>13748</v>
      </c>
      <c r="K6824" t="s">
        <v>13750</v>
      </c>
      <c r="L6824" t="s">
        <v>13749</v>
      </c>
      <c r="M6824" t="s">
        <v>13748</v>
      </c>
      <c r="N6824" t="s">
        <v>13749</v>
      </c>
    </row>
    <row r="6825" spans="1:14" x14ac:dyDescent="0.25">
      <c r="A6825" s="3">
        <v>6822</v>
      </c>
      <c r="B6825" t="s">
        <v>4701</v>
      </c>
      <c r="C6825" t="s">
        <v>4702</v>
      </c>
      <c r="D6825" t="s">
        <v>4703</v>
      </c>
      <c r="E6825" t="s">
        <v>12</v>
      </c>
      <c r="F6825" t="s">
        <v>4705</v>
      </c>
      <c r="G6825" s="1">
        <v>44494</v>
      </c>
      <c r="H6825" s="1">
        <v>44509</v>
      </c>
      <c r="I6825" s="1">
        <v>45604</v>
      </c>
      <c r="J6825" s="966" t="s">
        <v>13742</v>
      </c>
      <c r="K6825" t="s">
        <v>13744</v>
      </c>
      <c r="L6825" t="s">
        <v>13743</v>
      </c>
      <c r="M6825" t="s">
        <v>13742</v>
      </c>
      <c r="N6825" t="s">
        <v>13743</v>
      </c>
    </row>
    <row r="6826" spans="1:14" x14ac:dyDescent="0.25">
      <c r="A6826" s="3">
        <v>6823</v>
      </c>
      <c r="B6826" t="s">
        <v>4701</v>
      </c>
      <c r="C6826" t="s">
        <v>4702</v>
      </c>
      <c r="D6826" t="s">
        <v>4703</v>
      </c>
      <c r="E6826" t="s">
        <v>12</v>
      </c>
      <c r="F6826" t="s">
        <v>4706</v>
      </c>
      <c r="G6826" s="1">
        <v>44494</v>
      </c>
      <c r="H6826" s="1">
        <v>44509</v>
      </c>
      <c r="I6826" s="1">
        <v>45604</v>
      </c>
      <c r="J6826" s="966" t="s">
        <v>13745</v>
      </c>
      <c r="K6826" t="s">
        <v>13747</v>
      </c>
      <c r="L6826" t="s">
        <v>13746</v>
      </c>
      <c r="M6826" t="s">
        <v>13745</v>
      </c>
      <c r="N6826" t="s">
        <v>13746</v>
      </c>
    </row>
    <row r="6827" spans="1:14" x14ac:dyDescent="0.25">
      <c r="A6827" s="3">
        <v>6824</v>
      </c>
      <c r="B6827" t="s">
        <v>4701</v>
      </c>
      <c r="C6827" t="s">
        <v>4702</v>
      </c>
      <c r="D6827" t="s">
        <v>4703</v>
      </c>
      <c r="E6827" t="s">
        <v>12</v>
      </c>
      <c r="F6827" t="s">
        <v>4711</v>
      </c>
      <c r="G6827" s="1">
        <v>44494</v>
      </c>
      <c r="H6827" s="1">
        <v>44506</v>
      </c>
      <c r="I6827" s="1">
        <v>45601</v>
      </c>
      <c r="J6827" s="966" t="s">
        <v>13760</v>
      </c>
      <c r="K6827" t="s">
        <v>13762</v>
      </c>
      <c r="L6827" t="s">
        <v>13761</v>
      </c>
      <c r="M6827" t="s">
        <v>13760</v>
      </c>
      <c r="N6827" t="s">
        <v>13761</v>
      </c>
    </row>
    <row r="6828" spans="1:14" x14ac:dyDescent="0.25">
      <c r="A6828" s="3">
        <v>6825</v>
      </c>
      <c r="B6828" t="s">
        <v>4542</v>
      </c>
      <c r="C6828" t="s">
        <v>4543</v>
      </c>
      <c r="D6828" t="s">
        <v>4544</v>
      </c>
      <c r="E6828" t="s">
        <v>12</v>
      </c>
      <c r="F6828" t="s">
        <v>4545</v>
      </c>
      <c r="G6828" s="1">
        <v>44463</v>
      </c>
      <c r="H6828" s="1">
        <v>44510</v>
      </c>
      <c r="I6828" s="1">
        <v>45970</v>
      </c>
      <c r="J6828" s="966" t="s">
        <v>13782</v>
      </c>
      <c r="K6828" t="s">
        <v>13784</v>
      </c>
      <c r="L6828" t="s">
        <v>13783</v>
      </c>
      <c r="M6828" t="s">
        <v>13782</v>
      </c>
      <c r="N6828" t="s">
        <v>13783</v>
      </c>
    </row>
    <row r="6829" spans="1:14" x14ac:dyDescent="0.25">
      <c r="A6829" s="3">
        <v>6826</v>
      </c>
      <c r="B6829" t="s">
        <v>4744</v>
      </c>
      <c r="C6829" t="s">
        <v>4745</v>
      </c>
      <c r="D6829" t="s">
        <v>4746</v>
      </c>
      <c r="E6829" t="s">
        <v>12</v>
      </c>
      <c r="F6829" t="s">
        <v>4747</v>
      </c>
      <c r="G6829" s="1">
        <v>44497</v>
      </c>
      <c r="H6829" s="1">
        <v>44498</v>
      </c>
      <c r="I6829" s="1">
        <v>44862</v>
      </c>
      <c r="J6829" s="966" t="s">
        <v>17991</v>
      </c>
      <c r="K6829" t="s">
        <v>17992</v>
      </c>
      <c r="L6829" t="s">
        <v>17993</v>
      </c>
      <c r="M6829" t="s">
        <v>17991</v>
      </c>
      <c r="N6829" t="s">
        <v>17993</v>
      </c>
    </row>
    <row r="6830" spans="1:14" x14ac:dyDescent="0.25">
      <c r="A6830" s="3">
        <v>6827</v>
      </c>
      <c r="B6830" t="s">
        <v>4744</v>
      </c>
      <c r="C6830" t="s">
        <v>4745</v>
      </c>
      <c r="D6830" t="s">
        <v>4746</v>
      </c>
      <c r="E6830" t="s">
        <v>12</v>
      </c>
      <c r="F6830" t="s">
        <v>4747</v>
      </c>
      <c r="G6830" s="1">
        <v>44497</v>
      </c>
      <c r="H6830" s="1">
        <v>44498</v>
      </c>
      <c r="I6830" s="1">
        <v>44862</v>
      </c>
      <c r="J6830" s="966" t="s">
        <v>17991</v>
      </c>
      <c r="K6830" t="s">
        <v>17992</v>
      </c>
      <c r="L6830" t="s">
        <v>17993</v>
      </c>
      <c r="M6830" t="s">
        <v>17991</v>
      </c>
      <c r="N6830" t="s">
        <v>17993</v>
      </c>
    </row>
    <row r="6831" spans="1:14" x14ac:dyDescent="0.25">
      <c r="A6831" s="3">
        <v>6828</v>
      </c>
      <c r="B6831" t="s">
        <v>4744</v>
      </c>
      <c r="C6831" t="s">
        <v>4745</v>
      </c>
      <c r="D6831" t="s">
        <v>4746</v>
      </c>
      <c r="E6831" t="s">
        <v>12</v>
      </c>
      <c r="F6831" t="s">
        <v>4747</v>
      </c>
      <c r="G6831" s="1">
        <v>44497</v>
      </c>
      <c r="H6831" s="1">
        <v>44498</v>
      </c>
      <c r="I6831" s="1">
        <v>44862</v>
      </c>
      <c r="J6831" s="966" t="s">
        <v>17988</v>
      </c>
      <c r="K6831" t="s">
        <v>17989</v>
      </c>
      <c r="L6831" t="s">
        <v>17990</v>
      </c>
      <c r="M6831" t="s">
        <v>17988</v>
      </c>
      <c r="N6831" t="s">
        <v>17990</v>
      </c>
    </row>
    <row r="6832" spans="1:14" x14ac:dyDescent="0.25">
      <c r="A6832" s="3">
        <v>6829</v>
      </c>
      <c r="B6832" t="s">
        <v>4744</v>
      </c>
      <c r="C6832" t="s">
        <v>4745</v>
      </c>
      <c r="D6832" t="s">
        <v>4746</v>
      </c>
      <c r="E6832" t="s">
        <v>12</v>
      </c>
      <c r="F6832" t="s">
        <v>4747</v>
      </c>
      <c r="G6832" s="1">
        <v>44497</v>
      </c>
      <c r="H6832" s="1">
        <v>44498</v>
      </c>
      <c r="I6832" s="1">
        <v>44862</v>
      </c>
      <c r="J6832" s="966" t="s">
        <v>17988</v>
      </c>
      <c r="K6832" t="s">
        <v>17989</v>
      </c>
      <c r="L6832" t="s">
        <v>17990</v>
      </c>
      <c r="M6832" t="s">
        <v>17988</v>
      </c>
      <c r="N6832" t="s">
        <v>17990</v>
      </c>
    </row>
    <row r="6833" spans="1:14" x14ac:dyDescent="0.25">
      <c r="A6833" s="3">
        <v>6830</v>
      </c>
      <c r="B6833" t="s">
        <v>4744</v>
      </c>
      <c r="C6833" t="s">
        <v>4745</v>
      </c>
      <c r="D6833" t="s">
        <v>4746</v>
      </c>
      <c r="E6833" t="s">
        <v>12</v>
      </c>
      <c r="F6833" t="s">
        <v>4747</v>
      </c>
      <c r="G6833" s="1">
        <v>44497</v>
      </c>
      <c r="H6833" s="1">
        <v>44498</v>
      </c>
      <c r="I6833" s="1">
        <v>44862</v>
      </c>
      <c r="J6833" s="966" t="s">
        <v>17985</v>
      </c>
      <c r="K6833" t="s">
        <v>17986</v>
      </c>
      <c r="L6833" t="s">
        <v>17987</v>
      </c>
      <c r="M6833" t="s">
        <v>17985</v>
      </c>
      <c r="N6833" t="s">
        <v>17987</v>
      </c>
    </row>
    <row r="6834" spans="1:14" x14ac:dyDescent="0.25">
      <c r="A6834" s="3">
        <v>6831</v>
      </c>
      <c r="B6834" t="s">
        <v>4744</v>
      </c>
      <c r="C6834" t="s">
        <v>4745</v>
      </c>
      <c r="D6834" t="s">
        <v>4746</v>
      </c>
      <c r="E6834" t="s">
        <v>12</v>
      </c>
      <c r="F6834" t="s">
        <v>4747</v>
      </c>
      <c r="G6834" s="1">
        <v>44497</v>
      </c>
      <c r="H6834" s="1">
        <v>44498</v>
      </c>
      <c r="I6834" s="1">
        <v>44862</v>
      </c>
      <c r="J6834" s="966" t="s">
        <v>17985</v>
      </c>
      <c r="K6834" t="s">
        <v>17986</v>
      </c>
      <c r="L6834" t="s">
        <v>17987</v>
      </c>
      <c r="M6834" t="s">
        <v>17985</v>
      </c>
      <c r="N6834" t="s">
        <v>17987</v>
      </c>
    </row>
    <row r="6835" spans="1:14" x14ac:dyDescent="0.25">
      <c r="A6835" s="3">
        <v>6832</v>
      </c>
      <c r="B6835" t="s">
        <v>4744</v>
      </c>
      <c r="C6835" t="s">
        <v>4745</v>
      </c>
      <c r="D6835" t="s">
        <v>4746</v>
      </c>
      <c r="E6835" t="s">
        <v>12</v>
      </c>
      <c r="F6835" t="s">
        <v>4747</v>
      </c>
      <c r="G6835" s="1">
        <v>44497</v>
      </c>
      <c r="H6835" s="1">
        <v>44498</v>
      </c>
      <c r="I6835" s="1">
        <v>44862</v>
      </c>
      <c r="J6835" s="966" t="s">
        <v>17982</v>
      </c>
      <c r="K6835" t="s">
        <v>17983</v>
      </c>
      <c r="L6835" t="s">
        <v>17984</v>
      </c>
      <c r="M6835" t="s">
        <v>17982</v>
      </c>
      <c r="N6835" t="s">
        <v>17984</v>
      </c>
    </row>
    <row r="6836" spans="1:14" x14ac:dyDescent="0.25">
      <c r="A6836" s="3">
        <v>6833</v>
      </c>
      <c r="B6836" t="s">
        <v>4744</v>
      </c>
      <c r="C6836" t="s">
        <v>4745</v>
      </c>
      <c r="D6836" t="s">
        <v>4746</v>
      </c>
      <c r="E6836" t="s">
        <v>12</v>
      </c>
      <c r="F6836" t="s">
        <v>4747</v>
      </c>
      <c r="G6836" s="1">
        <v>44497</v>
      </c>
      <c r="H6836" s="1">
        <v>44498</v>
      </c>
      <c r="I6836" s="1">
        <v>44862</v>
      </c>
      <c r="J6836" s="966" t="s">
        <v>17982</v>
      </c>
      <c r="K6836" t="s">
        <v>17983</v>
      </c>
      <c r="L6836" t="s">
        <v>17984</v>
      </c>
      <c r="M6836" t="s">
        <v>17982</v>
      </c>
      <c r="N6836" t="s">
        <v>17984</v>
      </c>
    </row>
    <row r="6837" spans="1:14" x14ac:dyDescent="0.25">
      <c r="A6837" s="3">
        <v>6834</v>
      </c>
      <c r="B6837" t="s">
        <v>4744</v>
      </c>
      <c r="C6837" t="s">
        <v>4745</v>
      </c>
      <c r="D6837" t="s">
        <v>4746</v>
      </c>
      <c r="E6837" t="s">
        <v>12</v>
      </c>
      <c r="F6837" t="s">
        <v>4747</v>
      </c>
      <c r="G6837" s="1">
        <v>44497</v>
      </c>
      <c r="H6837" s="1">
        <v>44498</v>
      </c>
      <c r="I6837" s="1">
        <v>44862</v>
      </c>
      <c r="J6837" s="966" t="s">
        <v>17979</v>
      </c>
      <c r="K6837" t="s">
        <v>17980</v>
      </c>
      <c r="L6837" t="s">
        <v>17981</v>
      </c>
      <c r="M6837" t="s">
        <v>17979</v>
      </c>
      <c r="N6837" t="s">
        <v>17981</v>
      </c>
    </row>
    <row r="6838" spans="1:14" x14ac:dyDescent="0.25">
      <c r="A6838" s="3">
        <v>6835</v>
      </c>
      <c r="B6838" t="s">
        <v>4744</v>
      </c>
      <c r="C6838" t="s">
        <v>4745</v>
      </c>
      <c r="D6838" t="s">
        <v>4746</v>
      </c>
      <c r="E6838" t="s">
        <v>12</v>
      </c>
      <c r="F6838" t="s">
        <v>4747</v>
      </c>
      <c r="G6838" s="1">
        <v>44497</v>
      </c>
      <c r="H6838" s="1">
        <v>44498</v>
      </c>
      <c r="I6838" s="1">
        <v>44862</v>
      </c>
      <c r="J6838" s="966" t="s">
        <v>17979</v>
      </c>
      <c r="K6838" t="s">
        <v>17980</v>
      </c>
      <c r="L6838" t="s">
        <v>17981</v>
      </c>
      <c r="M6838" t="s">
        <v>17979</v>
      </c>
      <c r="N6838" t="s">
        <v>17981</v>
      </c>
    </row>
    <row r="6839" spans="1:14" x14ac:dyDescent="0.25">
      <c r="A6839" s="3">
        <v>6836</v>
      </c>
      <c r="B6839" t="s">
        <v>4744</v>
      </c>
      <c r="C6839" t="s">
        <v>4745</v>
      </c>
      <c r="D6839" t="s">
        <v>4746</v>
      </c>
      <c r="E6839" t="s">
        <v>12</v>
      </c>
      <c r="F6839" t="s">
        <v>4747</v>
      </c>
      <c r="G6839" s="1">
        <v>44497</v>
      </c>
      <c r="H6839" s="1">
        <v>44498</v>
      </c>
      <c r="I6839" s="1">
        <v>44862</v>
      </c>
      <c r="J6839" s="966" t="s">
        <v>17976</v>
      </c>
      <c r="K6839" t="s">
        <v>17977</v>
      </c>
      <c r="L6839" t="s">
        <v>17978</v>
      </c>
      <c r="M6839" t="s">
        <v>17976</v>
      </c>
      <c r="N6839" t="s">
        <v>17978</v>
      </c>
    </row>
    <row r="6840" spans="1:14" x14ac:dyDescent="0.25">
      <c r="A6840" s="3">
        <v>6837</v>
      </c>
      <c r="B6840" t="s">
        <v>4744</v>
      </c>
      <c r="C6840" t="s">
        <v>4745</v>
      </c>
      <c r="D6840" t="s">
        <v>4746</v>
      </c>
      <c r="E6840" t="s">
        <v>12</v>
      </c>
      <c r="F6840" t="s">
        <v>4747</v>
      </c>
      <c r="G6840" s="1">
        <v>44497</v>
      </c>
      <c r="H6840" s="1">
        <v>44498</v>
      </c>
      <c r="I6840" s="1">
        <v>44862</v>
      </c>
      <c r="J6840" s="966" t="s">
        <v>17976</v>
      </c>
      <c r="K6840" t="s">
        <v>17977</v>
      </c>
      <c r="L6840" t="s">
        <v>17978</v>
      </c>
      <c r="M6840" t="s">
        <v>17976</v>
      </c>
      <c r="N6840" t="s">
        <v>17978</v>
      </c>
    </row>
    <row r="6841" spans="1:14" x14ac:dyDescent="0.25">
      <c r="A6841" s="3">
        <v>6838</v>
      </c>
      <c r="B6841" t="s">
        <v>4744</v>
      </c>
      <c r="C6841" t="s">
        <v>4745</v>
      </c>
      <c r="D6841" t="s">
        <v>4746</v>
      </c>
      <c r="E6841" t="s">
        <v>12</v>
      </c>
      <c r="F6841" t="s">
        <v>4747</v>
      </c>
      <c r="G6841" s="1">
        <v>44497</v>
      </c>
      <c r="H6841" s="1">
        <v>44498</v>
      </c>
      <c r="I6841" s="1">
        <v>44862</v>
      </c>
      <c r="J6841" s="966" t="s">
        <v>17973</v>
      </c>
      <c r="K6841" t="s">
        <v>17974</v>
      </c>
      <c r="L6841" t="s">
        <v>17975</v>
      </c>
      <c r="M6841" t="s">
        <v>17973</v>
      </c>
      <c r="N6841" t="s">
        <v>17975</v>
      </c>
    </row>
    <row r="6842" spans="1:14" x14ac:dyDescent="0.25">
      <c r="A6842" s="3">
        <v>6839</v>
      </c>
      <c r="B6842" t="s">
        <v>4744</v>
      </c>
      <c r="C6842" t="s">
        <v>4745</v>
      </c>
      <c r="D6842" t="s">
        <v>4746</v>
      </c>
      <c r="E6842" t="s">
        <v>12</v>
      </c>
      <c r="F6842" t="s">
        <v>4747</v>
      </c>
      <c r="G6842" s="1">
        <v>44497</v>
      </c>
      <c r="H6842" s="1">
        <v>44498</v>
      </c>
      <c r="I6842" s="1">
        <v>44862</v>
      </c>
      <c r="J6842" s="966" t="s">
        <v>17973</v>
      </c>
      <c r="K6842" t="s">
        <v>17974</v>
      </c>
      <c r="L6842" t="s">
        <v>17975</v>
      </c>
      <c r="M6842" t="s">
        <v>17973</v>
      </c>
      <c r="N6842" t="s">
        <v>17975</v>
      </c>
    </row>
    <row r="6843" spans="1:14" x14ac:dyDescent="0.25">
      <c r="A6843" s="3">
        <v>6840</v>
      </c>
      <c r="B6843" t="s">
        <v>4744</v>
      </c>
      <c r="C6843" t="s">
        <v>4745</v>
      </c>
      <c r="D6843" t="s">
        <v>4746</v>
      </c>
      <c r="E6843" t="s">
        <v>12</v>
      </c>
      <c r="F6843" t="s">
        <v>4747</v>
      </c>
      <c r="G6843" s="1">
        <v>44497</v>
      </c>
      <c r="H6843" s="1">
        <v>44498</v>
      </c>
      <c r="I6843" s="1">
        <v>44862</v>
      </c>
      <c r="J6843" s="966" t="s">
        <v>17971</v>
      </c>
      <c r="K6843" t="s">
        <v>24311</v>
      </c>
      <c r="L6843" t="s">
        <v>17972</v>
      </c>
      <c r="M6843" t="s">
        <v>17971</v>
      </c>
      <c r="N6843" t="s">
        <v>17972</v>
      </c>
    </row>
    <row r="6844" spans="1:14" x14ac:dyDescent="0.25">
      <c r="A6844" s="3">
        <v>6841</v>
      </c>
      <c r="B6844" t="s">
        <v>4744</v>
      </c>
      <c r="C6844" t="s">
        <v>4745</v>
      </c>
      <c r="D6844" t="s">
        <v>4746</v>
      </c>
      <c r="E6844" t="s">
        <v>12</v>
      </c>
      <c r="F6844" t="s">
        <v>4747</v>
      </c>
      <c r="G6844" s="1">
        <v>44497</v>
      </c>
      <c r="H6844" s="1">
        <v>44498</v>
      </c>
      <c r="I6844" s="1">
        <v>44862</v>
      </c>
      <c r="J6844" s="966" t="s">
        <v>17971</v>
      </c>
      <c r="K6844" t="s">
        <v>24311</v>
      </c>
      <c r="L6844" t="s">
        <v>17972</v>
      </c>
      <c r="M6844" t="s">
        <v>17971</v>
      </c>
      <c r="N6844" t="s">
        <v>17972</v>
      </c>
    </row>
    <row r="6845" spans="1:14" x14ac:dyDescent="0.25">
      <c r="A6845" s="3">
        <v>6842</v>
      </c>
      <c r="B6845" t="s">
        <v>4773</v>
      </c>
      <c r="C6845" t="s">
        <v>4774</v>
      </c>
      <c r="D6845" t="s">
        <v>4775</v>
      </c>
      <c r="E6845" t="s">
        <v>12</v>
      </c>
      <c r="F6845" t="s">
        <v>4776</v>
      </c>
      <c r="G6845" s="1">
        <v>44508</v>
      </c>
      <c r="H6845" s="1">
        <v>44509</v>
      </c>
      <c r="I6845" s="1">
        <v>45604</v>
      </c>
      <c r="J6845" s="966" t="s">
        <v>23632</v>
      </c>
      <c r="K6845" t="s">
        <v>23630</v>
      </c>
      <c r="L6845" t="s">
        <v>23633</v>
      </c>
      <c r="M6845" t="s">
        <v>23632</v>
      </c>
      <c r="N6845" t="s">
        <v>23633</v>
      </c>
    </row>
    <row r="6846" spans="1:14" x14ac:dyDescent="0.25">
      <c r="A6846" s="3">
        <v>6843</v>
      </c>
      <c r="B6846" t="s">
        <v>4773</v>
      </c>
      <c r="C6846" t="s">
        <v>4774</v>
      </c>
      <c r="D6846" t="s">
        <v>4775</v>
      </c>
      <c r="E6846" t="s">
        <v>12</v>
      </c>
      <c r="F6846" t="s">
        <v>4776</v>
      </c>
      <c r="G6846" s="1">
        <v>44508</v>
      </c>
      <c r="H6846" s="1">
        <v>44509</v>
      </c>
      <c r="I6846" s="1">
        <v>45604</v>
      </c>
      <c r="J6846" s="966" t="s">
        <v>23632</v>
      </c>
      <c r="K6846" t="s">
        <v>23630</v>
      </c>
      <c r="L6846" t="s">
        <v>23633</v>
      </c>
      <c r="M6846" t="s">
        <v>12911</v>
      </c>
      <c r="N6846" t="s">
        <v>23631</v>
      </c>
    </row>
    <row r="6847" spans="1:14" x14ac:dyDescent="0.25">
      <c r="A6847" s="3">
        <v>6844</v>
      </c>
      <c r="B6847" t="s">
        <v>4685</v>
      </c>
      <c r="C6847" t="s">
        <v>4686</v>
      </c>
      <c r="D6847" t="s">
        <v>4687</v>
      </c>
      <c r="E6847" t="s">
        <v>12</v>
      </c>
      <c r="F6847" t="s">
        <v>4688</v>
      </c>
      <c r="G6847" s="1">
        <v>44494</v>
      </c>
      <c r="H6847" s="1">
        <v>44495</v>
      </c>
      <c r="I6847" s="1">
        <v>45224</v>
      </c>
      <c r="J6847" s="966" t="s">
        <v>16911</v>
      </c>
      <c r="K6847" t="s">
        <v>16912</v>
      </c>
      <c r="L6847" t="s">
        <v>16913</v>
      </c>
      <c r="M6847" t="s">
        <v>16911</v>
      </c>
      <c r="N6847" t="s">
        <v>16913</v>
      </c>
    </row>
    <row r="6848" spans="1:14" x14ac:dyDescent="0.25">
      <c r="A6848" s="3">
        <v>6845</v>
      </c>
      <c r="B6848" t="s">
        <v>4685</v>
      </c>
      <c r="C6848" t="s">
        <v>4686</v>
      </c>
      <c r="D6848" t="s">
        <v>4687</v>
      </c>
      <c r="E6848" t="s">
        <v>12</v>
      </c>
      <c r="F6848" t="s">
        <v>4688</v>
      </c>
      <c r="G6848" s="1">
        <v>44494</v>
      </c>
      <c r="H6848" s="1">
        <v>44495</v>
      </c>
      <c r="I6848" s="1">
        <v>45224</v>
      </c>
      <c r="J6848" s="966" t="s">
        <v>16911</v>
      </c>
      <c r="K6848" t="s">
        <v>16912</v>
      </c>
      <c r="L6848" t="s">
        <v>16913</v>
      </c>
      <c r="M6848" t="s">
        <v>16911</v>
      </c>
      <c r="N6848" t="s">
        <v>16913</v>
      </c>
    </row>
    <row r="6849" spans="1:14" x14ac:dyDescent="0.25">
      <c r="A6849" s="3">
        <v>6846</v>
      </c>
      <c r="B6849" t="s">
        <v>4685</v>
      </c>
      <c r="C6849" t="s">
        <v>4686</v>
      </c>
      <c r="D6849" t="s">
        <v>4687</v>
      </c>
      <c r="E6849" t="s">
        <v>12</v>
      </c>
      <c r="F6849" t="s">
        <v>4688</v>
      </c>
      <c r="G6849" s="1">
        <v>44494</v>
      </c>
      <c r="H6849" s="1">
        <v>44495</v>
      </c>
      <c r="I6849" s="1">
        <v>45224</v>
      </c>
      <c r="J6849" s="966" t="s">
        <v>16911</v>
      </c>
      <c r="K6849" t="s">
        <v>16912</v>
      </c>
      <c r="L6849" t="s">
        <v>16913</v>
      </c>
      <c r="M6849" t="s">
        <v>16911</v>
      </c>
      <c r="N6849" t="s">
        <v>16913</v>
      </c>
    </row>
    <row r="6850" spans="1:14" x14ac:dyDescent="0.25">
      <c r="A6850" s="3">
        <v>6847</v>
      </c>
      <c r="B6850" t="s">
        <v>4685</v>
      </c>
      <c r="C6850" t="s">
        <v>4686</v>
      </c>
      <c r="D6850" t="s">
        <v>4687</v>
      </c>
      <c r="E6850" t="s">
        <v>12</v>
      </c>
      <c r="F6850" t="s">
        <v>4688</v>
      </c>
      <c r="G6850" s="1">
        <v>44494</v>
      </c>
      <c r="H6850" s="1">
        <v>44495</v>
      </c>
      <c r="I6850" s="1">
        <v>45224</v>
      </c>
      <c r="J6850" s="966" t="s">
        <v>16911</v>
      </c>
      <c r="K6850" t="s">
        <v>16912</v>
      </c>
      <c r="L6850" t="s">
        <v>16913</v>
      </c>
      <c r="M6850" t="s">
        <v>16911</v>
      </c>
      <c r="N6850" t="s">
        <v>16913</v>
      </c>
    </row>
    <row r="6851" spans="1:14" x14ac:dyDescent="0.25">
      <c r="A6851" s="3">
        <v>6848</v>
      </c>
      <c r="B6851" t="s">
        <v>4685</v>
      </c>
      <c r="C6851" t="s">
        <v>4686</v>
      </c>
      <c r="D6851" t="s">
        <v>4687</v>
      </c>
      <c r="E6851" t="s">
        <v>12</v>
      </c>
      <c r="F6851" t="s">
        <v>4688</v>
      </c>
      <c r="G6851" s="1">
        <v>44494</v>
      </c>
      <c r="H6851" s="1">
        <v>44495</v>
      </c>
      <c r="I6851" s="1">
        <v>45224</v>
      </c>
      <c r="J6851" s="966" t="s">
        <v>16908</v>
      </c>
      <c r="K6851" t="s">
        <v>16909</v>
      </c>
      <c r="L6851" t="s">
        <v>16910</v>
      </c>
      <c r="M6851" t="s">
        <v>16908</v>
      </c>
      <c r="N6851" t="s">
        <v>16910</v>
      </c>
    </row>
    <row r="6852" spans="1:14" x14ac:dyDescent="0.25">
      <c r="A6852" s="3">
        <v>6849</v>
      </c>
      <c r="B6852" t="s">
        <v>4685</v>
      </c>
      <c r="C6852" t="s">
        <v>4686</v>
      </c>
      <c r="D6852" t="s">
        <v>4687</v>
      </c>
      <c r="E6852" t="s">
        <v>12</v>
      </c>
      <c r="F6852" t="s">
        <v>4688</v>
      </c>
      <c r="G6852" s="1">
        <v>44494</v>
      </c>
      <c r="H6852" s="1">
        <v>44495</v>
      </c>
      <c r="I6852" s="1">
        <v>45224</v>
      </c>
      <c r="J6852" s="966" t="s">
        <v>16908</v>
      </c>
      <c r="K6852" t="s">
        <v>16909</v>
      </c>
      <c r="L6852" t="s">
        <v>16910</v>
      </c>
      <c r="M6852" t="s">
        <v>16908</v>
      </c>
      <c r="N6852" t="s">
        <v>16910</v>
      </c>
    </row>
    <row r="6853" spans="1:14" x14ac:dyDescent="0.25">
      <c r="A6853" s="3">
        <v>6850</v>
      </c>
      <c r="B6853" t="s">
        <v>4685</v>
      </c>
      <c r="C6853" t="s">
        <v>4686</v>
      </c>
      <c r="D6853" t="s">
        <v>4687</v>
      </c>
      <c r="E6853" t="s">
        <v>12</v>
      </c>
      <c r="F6853" t="s">
        <v>4688</v>
      </c>
      <c r="G6853" s="1">
        <v>44494</v>
      </c>
      <c r="H6853" s="1">
        <v>44495</v>
      </c>
      <c r="I6853" s="1">
        <v>45224</v>
      </c>
      <c r="J6853" s="966" t="s">
        <v>16908</v>
      </c>
      <c r="K6853" t="s">
        <v>16909</v>
      </c>
      <c r="L6853" t="s">
        <v>16910</v>
      </c>
      <c r="M6853" t="s">
        <v>16908</v>
      </c>
      <c r="N6853" t="s">
        <v>16910</v>
      </c>
    </row>
    <row r="6854" spans="1:14" x14ac:dyDescent="0.25">
      <c r="A6854" s="3">
        <v>6851</v>
      </c>
      <c r="B6854" t="s">
        <v>4685</v>
      </c>
      <c r="C6854" t="s">
        <v>4686</v>
      </c>
      <c r="D6854" t="s">
        <v>4687</v>
      </c>
      <c r="E6854" t="s">
        <v>12</v>
      </c>
      <c r="F6854" t="s">
        <v>4688</v>
      </c>
      <c r="G6854" s="1">
        <v>44494</v>
      </c>
      <c r="H6854" s="1">
        <v>44495</v>
      </c>
      <c r="I6854" s="1">
        <v>45224</v>
      </c>
      <c r="J6854" s="966" t="s">
        <v>16908</v>
      </c>
      <c r="K6854" t="s">
        <v>16909</v>
      </c>
      <c r="L6854" t="s">
        <v>16910</v>
      </c>
      <c r="M6854" t="s">
        <v>16908</v>
      </c>
      <c r="N6854" t="s">
        <v>16910</v>
      </c>
    </row>
    <row r="6855" spans="1:14" x14ac:dyDescent="0.25">
      <c r="A6855" s="3">
        <v>6852</v>
      </c>
      <c r="B6855" t="s">
        <v>4685</v>
      </c>
      <c r="C6855" t="s">
        <v>4686</v>
      </c>
      <c r="D6855" t="s">
        <v>4687</v>
      </c>
      <c r="E6855" t="s">
        <v>12</v>
      </c>
      <c r="F6855" t="s">
        <v>4688</v>
      </c>
      <c r="G6855" s="1">
        <v>44494</v>
      </c>
      <c r="H6855" s="1">
        <v>44495</v>
      </c>
      <c r="I6855" s="1">
        <v>45224</v>
      </c>
      <c r="J6855" s="966" t="s">
        <v>16905</v>
      </c>
      <c r="K6855" t="s">
        <v>16906</v>
      </c>
      <c r="L6855" t="s">
        <v>16907</v>
      </c>
      <c r="M6855" t="s">
        <v>16905</v>
      </c>
      <c r="N6855" t="s">
        <v>16907</v>
      </c>
    </row>
    <row r="6856" spans="1:14" x14ac:dyDescent="0.25">
      <c r="A6856" s="3">
        <v>6853</v>
      </c>
      <c r="B6856" t="s">
        <v>4685</v>
      </c>
      <c r="C6856" t="s">
        <v>4686</v>
      </c>
      <c r="D6856" t="s">
        <v>4687</v>
      </c>
      <c r="E6856" t="s">
        <v>12</v>
      </c>
      <c r="F6856" t="s">
        <v>4688</v>
      </c>
      <c r="G6856" s="1">
        <v>44494</v>
      </c>
      <c r="H6856" s="1">
        <v>44495</v>
      </c>
      <c r="I6856" s="1">
        <v>45224</v>
      </c>
      <c r="J6856" s="966" t="s">
        <v>16905</v>
      </c>
      <c r="K6856" t="s">
        <v>16906</v>
      </c>
      <c r="L6856" t="s">
        <v>16907</v>
      </c>
      <c r="M6856" t="s">
        <v>16905</v>
      </c>
      <c r="N6856" t="s">
        <v>16907</v>
      </c>
    </row>
    <row r="6857" spans="1:14" x14ac:dyDescent="0.25">
      <c r="A6857" s="3">
        <v>6854</v>
      </c>
      <c r="B6857" t="s">
        <v>4685</v>
      </c>
      <c r="C6857" t="s">
        <v>4686</v>
      </c>
      <c r="D6857" t="s">
        <v>4687</v>
      </c>
      <c r="E6857" t="s">
        <v>12</v>
      </c>
      <c r="F6857" t="s">
        <v>4688</v>
      </c>
      <c r="G6857" s="1">
        <v>44494</v>
      </c>
      <c r="H6857" s="1">
        <v>44495</v>
      </c>
      <c r="I6857" s="1">
        <v>45224</v>
      </c>
      <c r="J6857" s="966" t="s">
        <v>16905</v>
      </c>
      <c r="K6857" t="s">
        <v>16906</v>
      </c>
      <c r="L6857" t="s">
        <v>16907</v>
      </c>
      <c r="M6857" t="s">
        <v>16905</v>
      </c>
      <c r="N6857" t="s">
        <v>16907</v>
      </c>
    </row>
    <row r="6858" spans="1:14" x14ac:dyDescent="0.25">
      <c r="A6858" s="3">
        <v>6855</v>
      </c>
      <c r="B6858" t="s">
        <v>4685</v>
      </c>
      <c r="C6858" t="s">
        <v>4686</v>
      </c>
      <c r="D6858" t="s">
        <v>4687</v>
      </c>
      <c r="E6858" t="s">
        <v>12</v>
      </c>
      <c r="F6858" t="s">
        <v>4688</v>
      </c>
      <c r="G6858" s="1">
        <v>44494</v>
      </c>
      <c r="H6858" s="1">
        <v>44495</v>
      </c>
      <c r="I6858" s="1">
        <v>45224</v>
      </c>
      <c r="J6858" s="966" t="s">
        <v>16905</v>
      </c>
      <c r="K6858" t="s">
        <v>16906</v>
      </c>
      <c r="L6858" t="s">
        <v>16907</v>
      </c>
      <c r="M6858" t="s">
        <v>16905</v>
      </c>
      <c r="N6858" t="s">
        <v>16907</v>
      </c>
    </row>
    <row r="6859" spans="1:14" x14ac:dyDescent="0.25">
      <c r="A6859" s="3">
        <v>6856</v>
      </c>
      <c r="B6859" t="s">
        <v>4739</v>
      </c>
      <c r="C6859" t="s">
        <v>4740</v>
      </c>
      <c r="D6859" t="s">
        <v>4741</v>
      </c>
      <c r="E6859" t="s">
        <v>12</v>
      </c>
      <c r="F6859" t="s">
        <v>4743</v>
      </c>
      <c r="G6859" s="1">
        <v>44497</v>
      </c>
      <c r="H6859" s="1">
        <v>44499</v>
      </c>
      <c r="I6859" s="1">
        <v>46324</v>
      </c>
      <c r="J6859" s="966" t="s">
        <v>13274</v>
      </c>
      <c r="K6859" t="s">
        <v>13276</v>
      </c>
      <c r="L6859" t="s">
        <v>13275</v>
      </c>
      <c r="M6859" t="s">
        <v>13274</v>
      </c>
      <c r="N6859" t="s">
        <v>13275</v>
      </c>
    </row>
    <row r="6860" spans="1:14" x14ac:dyDescent="0.25">
      <c r="A6860" s="3">
        <v>6857</v>
      </c>
      <c r="B6860" t="s">
        <v>4685</v>
      </c>
      <c r="C6860" t="s">
        <v>4686</v>
      </c>
      <c r="D6860" t="s">
        <v>4687</v>
      </c>
      <c r="E6860" t="s">
        <v>12</v>
      </c>
      <c r="F6860" t="s">
        <v>4688</v>
      </c>
      <c r="G6860" s="1">
        <v>44494</v>
      </c>
      <c r="H6860" s="1">
        <v>44495</v>
      </c>
      <c r="I6860" s="1">
        <v>45224</v>
      </c>
      <c r="J6860" s="966" t="s">
        <v>16902</v>
      </c>
      <c r="K6860" t="s">
        <v>16903</v>
      </c>
      <c r="L6860" t="s">
        <v>16904</v>
      </c>
      <c r="M6860" t="s">
        <v>16902</v>
      </c>
      <c r="N6860" t="s">
        <v>16904</v>
      </c>
    </row>
    <row r="6861" spans="1:14" x14ac:dyDescent="0.25">
      <c r="A6861" s="3">
        <v>6858</v>
      </c>
      <c r="B6861" t="s">
        <v>4685</v>
      </c>
      <c r="C6861" t="s">
        <v>4686</v>
      </c>
      <c r="D6861" t="s">
        <v>4687</v>
      </c>
      <c r="E6861" t="s">
        <v>12</v>
      </c>
      <c r="F6861" t="s">
        <v>4688</v>
      </c>
      <c r="G6861" s="1">
        <v>44494</v>
      </c>
      <c r="H6861" s="1">
        <v>44495</v>
      </c>
      <c r="I6861" s="1">
        <v>45224</v>
      </c>
      <c r="J6861" s="966" t="s">
        <v>16902</v>
      </c>
      <c r="K6861" t="s">
        <v>16903</v>
      </c>
      <c r="L6861" t="s">
        <v>16904</v>
      </c>
      <c r="M6861" t="s">
        <v>16902</v>
      </c>
      <c r="N6861" t="s">
        <v>16904</v>
      </c>
    </row>
    <row r="6862" spans="1:14" x14ac:dyDescent="0.25">
      <c r="A6862" s="3">
        <v>6859</v>
      </c>
      <c r="B6862" t="s">
        <v>4685</v>
      </c>
      <c r="C6862" t="s">
        <v>4686</v>
      </c>
      <c r="D6862" t="s">
        <v>4687</v>
      </c>
      <c r="E6862" t="s">
        <v>12</v>
      </c>
      <c r="F6862" t="s">
        <v>4688</v>
      </c>
      <c r="G6862" s="1">
        <v>44494</v>
      </c>
      <c r="H6862" s="1">
        <v>44495</v>
      </c>
      <c r="I6862" s="1">
        <v>45224</v>
      </c>
      <c r="J6862" s="966" t="s">
        <v>16902</v>
      </c>
      <c r="K6862" t="s">
        <v>16903</v>
      </c>
      <c r="L6862" t="s">
        <v>16904</v>
      </c>
      <c r="M6862" t="s">
        <v>16902</v>
      </c>
      <c r="N6862" t="s">
        <v>16904</v>
      </c>
    </row>
    <row r="6863" spans="1:14" x14ac:dyDescent="0.25">
      <c r="A6863" s="3">
        <v>6860</v>
      </c>
      <c r="B6863" t="s">
        <v>4685</v>
      </c>
      <c r="C6863" t="s">
        <v>4686</v>
      </c>
      <c r="D6863" t="s">
        <v>4687</v>
      </c>
      <c r="E6863" t="s">
        <v>12</v>
      </c>
      <c r="F6863" t="s">
        <v>4688</v>
      </c>
      <c r="G6863" s="1">
        <v>44494</v>
      </c>
      <c r="H6863" s="1">
        <v>44495</v>
      </c>
      <c r="I6863" s="1">
        <v>45224</v>
      </c>
      <c r="J6863" s="966" t="s">
        <v>16902</v>
      </c>
      <c r="K6863" t="s">
        <v>16903</v>
      </c>
      <c r="L6863" t="s">
        <v>16904</v>
      </c>
      <c r="M6863" t="s">
        <v>16902</v>
      </c>
      <c r="N6863" t="s">
        <v>16904</v>
      </c>
    </row>
    <row r="6864" spans="1:14" x14ac:dyDescent="0.25">
      <c r="A6864" s="3">
        <v>6861</v>
      </c>
      <c r="B6864" t="s">
        <v>4685</v>
      </c>
      <c r="C6864" t="s">
        <v>4686</v>
      </c>
      <c r="D6864" t="s">
        <v>4687</v>
      </c>
      <c r="E6864" t="s">
        <v>12</v>
      </c>
      <c r="F6864" t="s">
        <v>4688</v>
      </c>
      <c r="G6864" s="1">
        <v>44494</v>
      </c>
      <c r="H6864" s="1">
        <v>44495</v>
      </c>
      <c r="I6864" s="1">
        <v>45224</v>
      </c>
      <c r="J6864" s="966" t="s">
        <v>16899</v>
      </c>
      <c r="K6864" t="s">
        <v>16900</v>
      </c>
      <c r="L6864" t="s">
        <v>16901</v>
      </c>
      <c r="M6864" t="s">
        <v>16899</v>
      </c>
      <c r="N6864" t="s">
        <v>16901</v>
      </c>
    </row>
    <row r="6865" spans="1:14" x14ac:dyDescent="0.25">
      <c r="A6865" s="3">
        <v>6862</v>
      </c>
      <c r="B6865" t="s">
        <v>4685</v>
      </c>
      <c r="C6865" t="s">
        <v>4686</v>
      </c>
      <c r="D6865" t="s">
        <v>4687</v>
      </c>
      <c r="E6865" t="s">
        <v>12</v>
      </c>
      <c r="F6865" t="s">
        <v>4688</v>
      </c>
      <c r="G6865" s="1">
        <v>44494</v>
      </c>
      <c r="H6865" s="1">
        <v>44495</v>
      </c>
      <c r="I6865" s="1">
        <v>45224</v>
      </c>
      <c r="J6865" s="966" t="s">
        <v>16899</v>
      </c>
      <c r="K6865" t="s">
        <v>16900</v>
      </c>
      <c r="L6865" t="s">
        <v>16901</v>
      </c>
      <c r="M6865" t="s">
        <v>16899</v>
      </c>
      <c r="N6865" t="s">
        <v>16901</v>
      </c>
    </row>
    <row r="6866" spans="1:14" x14ac:dyDescent="0.25">
      <c r="A6866" s="3">
        <v>6863</v>
      </c>
      <c r="B6866" t="s">
        <v>4685</v>
      </c>
      <c r="C6866" t="s">
        <v>4686</v>
      </c>
      <c r="D6866" t="s">
        <v>4687</v>
      </c>
      <c r="E6866" t="s">
        <v>12</v>
      </c>
      <c r="F6866" t="s">
        <v>4688</v>
      </c>
      <c r="G6866" s="1">
        <v>44494</v>
      </c>
      <c r="H6866" s="1">
        <v>44495</v>
      </c>
      <c r="I6866" s="1">
        <v>45224</v>
      </c>
      <c r="J6866" s="966" t="s">
        <v>16899</v>
      </c>
      <c r="K6866" t="s">
        <v>16900</v>
      </c>
      <c r="L6866" t="s">
        <v>16901</v>
      </c>
      <c r="M6866" t="s">
        <v>16899</v>
      </c>
      <c r="N6866" t="s">
        <v>16901</v>
      </c>
    </row>
    <row r="6867" spans="1:14" x14ac:dyDescent="0.25">
      <c r="A6867" s="3">
        <v>6864</v>
      </c>
      <c r="B6867" t="s">
        <v>4685</v>
      </c>
      <c r="C6867" t="s">
        <v>4686</v>
      </c>
      <c r="D6867" t="s">
        <v>4687</v>
      </c>
      <c r="E6867" t="s">
        <v>12</v>
      </c>
      <c r="F6867" t="s">
        <v>4688</v>
      </c>
      <c r="G6867" s="1">
        <v>44494</v>
      </c>
      <c r="H6867" s="1">
        <v>44495</v>
      </c>
      <c r="I6867" s="1">
        <v>45224</v>
      </c>
      <c r="J6867" s="966" t="s">
        <v>16899</v>
      </c>
      <c r="K6867" t="s">
        <v>16900</v>
      </c>
      <c r="L6867" t="s">
        <v>16901</v>
      </c>
      <c r="M6867" t="s">
        <v>16899</v>
      </c>
      <c r="N6867" t="s">
        <v>16901</v>
      </c>
    </row>
    <row r="6868" spans="1:14" x14ac:dyDescent="0.25">
      <c r="A6868" s="3">
        <v>6865</v>
      </c>
      <c r="B6868" t="s">
        <v>4685</v>
      </c>
      <c r="C6868" t="s">
        <v>4686</v>
      </c>
      <c r="D6868" t="s">
        <v>4687</v>
      </c>
      <c r="E6868" t="s">
        <v>12</v>
      </c>
      <c r="F6868" t="s">
        <v>4688</v>
      </c>
      <c r="G6868" s="1">
        <v>44494</v>
      </c>
      <c r="H6868" s="1">
        <v>44495</v>
      </c>
      <c r="I6868" s="1">
        <v>45224</v>
      </c>
      <c r="J6868" s="966" t="s">
        <v>16896</v>
      </c>
      <c r="K6868" t="s">
        <v>16897</v>
      </c>
      <c r="L6868" t="s">
        <v>16898</v>
      </c>
      <c r="M6868" t="s">
        <v>16896</v>
      </c>
      <c r="N6868" t="s">
        <v>16898</v>
      </c>
    </row>
    <row r="6869" spans="1:14" x14ac:dyDescent="0.25">
      <c r="A6869" s="3">
        <v>6866</v>
      </c>
      <c r="B6869" t="s">
        <v>4685</v>
      </c>
      <c r="C6869" t="s">
        <v>4686</v>
      </c>
      <c r="D6869" t="s">
        <v>4687</v>
      </c>
      <c r="E6869" t="s">
        <v>12</v>
      </c>
      <c r="F6869" t="s">
        <v>4688</v>
      </c>
      <c r="G6869" s="1">
        <v>44494</v>
      </c>
      <c r="H6869" s="1">
        <v>44495</v>
      </c>
      <c r="I6869" s="1">
        <v>45224</v>
      </c>
      <c r="J6869" s="966" t="s">
        <v>16896</v>
      </c>
      <c r="K6869" t="s">
        <v>16897</v>
      </c>
      <c r="L6869" t="s">
        <v>16898</v>
      </c>
      <c r="M6869" t="s">
        <v>16896</v>
      </c>
      <c r="N6869" t="s">
        <v>16898</v>
      </c>
    </row>
    <row r="6870" spans="1:14" x14ac:dyDescent="0.25">
      <c r="A6870" s="3">
        <v>6867</v>
      </c>
      <c r="B6870" t="s">
        <v>4685</v>
      </c>
      <c r="C6870" t="s">
        <v>4686</v>
      </c>
      <c r="D6870" t="s">
        <v>4687</v>
      </c>
      <c r="E6870" t="s">
        <v>12</v>
      </c>
      <c r="F6870" t="s">
        <v>4688</v>
      </c>
      <c r="G6870" s="1">
        <v>44494</v>
      </c>
      <c r="H6870" s="1">
        <v>44495</v>
      </c>
      <c r="I6870" s="1">
        <v>45224</v>
      </c>
      <c r="J6870" s="966" t="s">
        <v>16896</v>
      </c>
      <c r="K6870" t="s">
        <v>16897</v>
      </c>
      <c r="L6870" t="s">
        <v>16898</v>
      </c>
      <c r="M6870" t="s">
        <v>16896</v>
      </c>
      <c r="N6870" t="s">
        <v>16898</v>
      </c>
    </row>
    <row r="6871" spans="1:14" x14ac:dyDescent="0.25">
      <c r="A6871" s="3">
        <v>6868</v>
      </c>
      <c r="B6871" t="s">
        <v>4685</v>
      </c>
      <c r="C6871" t="s">
        <v>4686</v>
      </c>
      <c r="D6871" t="s">
        <v>4687</v>
      </c>
      <c r="E6871" t="s">
        <v>12</v>
      </c>
      <c r="F6871" t="s">
        <v>4688</v>
      </c>
      <c r="G6871" s="1">
        <v>44494</v>
      </c>
      <c r="H6871" s="1">
        <v>44495</v>
      </c>
      <c r="I6871" s="1">
        <v>45224</v>
      </c>
      <c r="J6871" s="966" t="s">
        <v>16896</v>
      </c>
      <c r="K6871" t="s">
        <v>16897</v>
      </c>
      <c r="L6871" t="s">
        <v>16898</v>
      </c>
      <c r="M6871" t="s">
        <v>16896</v>
      </c>
      <c r="N6871" t="s">
        <v>16898</v>
      </c>
    </row>
    <row r="6872" spans="1:14" x14ac:dyDescent="0.25">
      <c r="A6872" s="3">
        <v>6869</v>
      </c>
      <c r="B6872" t="s">
        <v>4685</v>
      </c>
      <c r="C6872" t="s">
        <v>4686</v>
      </c>
      <c r="D6872" t="s">
        <v>4687</v>
      </c>
      <c r="E6872" t="s">
        <v>12</v>
      </c>
      <c r="F6872" t="s">
        <v>4688</v>
      </c>
      <c r="G6872" s="1">
        <v>44494</v>
      </c>
      <c r="H6872" s="1">
        <v>44495</v>
      </c>
      <c r="I6872" s="1">
        <v>45224</v>
      </c>
      <c r="J6872" s="966" t="s">
        <v>16892</v>
      </c>
      <c r="K6872" t="s">
        <v>16893</v>
      </c>
      <c r="L6872" t="s">
        <v>16895</v>
      </c>
      <c r="M6872" t="s">
        <v>16892</v>
      </c>
      <c r="N6872" t="s">
        <v>16894</v>
      </c>
    </row>
    <row r="6873" spans="1:14" x14ac:dyDescent="0.25">
      <c r="A6873" s="3">
        <v>6870</v>
      </c>
      <c r="B6873" t="s">
        <v>4685</v>
      </c>
      <c r="C6873" t="s">
        <v>4686</v>
      </c>
      <c r="D6873" t="s">
        <v>4687</v>
      </c>
      <c r="E6873" t="s">
        <v>12</v>
      </c>
      <c r="F6873" t="s">
        <v>4688</v>
      </c>
      <c r="G6873" s="1">
        <v>44494</v>
      </c>
      <c r="H6873" s="1">
        <v>44495</v>
      </c>
      <c r="I6873" s="1">
        <v>45224</v>
      </c>
      <c r="J6873" s="966" t="s">
        <v>16892</v>
      </c>
      <c r="K6873" t="s">
        <v>16893</v>
      </c>
      <c r="L6873" t="s">
        <v>16895</v>
      </c>
      <c r="M6873" t="s">
        <v>16892</v>
      </c>
      <c r="N6873" t="s">
        <v>16894</v>
      </c>
    </row>
    <row r="6874" spans="1:14" x14ac:dyDescent="0.25">
      <c r="A6874" s="3">
        <v>6871</v>
      </c>
      <c r="B6874" t="s">
        <v>4685</v>
      </c>
      <c r="C6874" t="s">
        <v>4686</v>
      </c>
      <c r="D6874" t="s">
        <v>4687</v>
      </c>
      <c r="E6874" t="s">
        <v>12</v>
      </c>
      <c r="F6874" t="s">
        <v>4688</v>
      </c>
      <c r="G6874" s="1">
        <v>44494</v>
      </c>
      <c r="H6874" s="1">
        <v>44495</v>
      </c>
      <c r="I6874" s="1">
        <v>45224</v>
      </c>
      <c r="J6874" s="966" t="s">
        <v>16892</v>
      </c>
      <c r="K6874" t="s">
        <v>16893</v>
      </c>
      <c r="L6874" t="s">
        <v>16895</v>
      </c>
      <c r="M6874" t="s">
        <v>16892</v>
      </c>
      <c r="N6874" t="s">
        <v>16894</v>
      </c>
    </row>
    <row r="6875" spans="1:14" x14ac:dyDescent="0.25">
      <c r="A6875" s="3">
        <v>6872</v>
      </c>
      <c r="B6875" t="s">
        <v>4685</v>
      </c>
      <c r="C6875" t="s">
        <v>4686</v>
      </c>
      <c r="D6875" t="s">
        <v>4687</v>
      </c>
      <c r="E6875" t="s">
        <v>12</v>
      </c>
      <c r="F6875" t="s">
        <v>4688</v>
      </c>
      <c r="G6875" s="1">
        <v>44494</v>
      </c>
      <c r="H6875" s="1">
        <v>44495</v>
      </c>
      <c r="I6875" s="1">
        <v>45224</v>
      </c>
      <c r="J6875" s="966" t="s">
        <v>16892</v>
      </c>
      <c r="K6875" t="s">
        <v>16893</v>
      </c>
      <c r="L6875" t="s">
        <v>16895</v>
      </c>
      <c r="M6875" t="s">
        <v>16892</v>
      </c>
      <c r="N6875" t="s">
        <v>16895</v>
      </c>
    </row>
    <row r="6876" spans="1:14" x14ac:dyDescent="0.25">
      <c r="A6876" s="3">
        <v>6873</v>
      </c>
      <c r="B6876" t="s">
        <v>4685</v>
      </c>
      <c r="C6876" t="s">
        <v>4686</v>
      </c>
      <c r="D6876" t="s">
        <v>4687</v>
      </c>
      <c r="E6876" t="s">
        <v>12</v>
      </c>
      <c r="F6876" t="s">
        <v>4688</v>
      </c>
      <c r="G6876" s="1">
        <v>44494</v>
      </c>
      <c r="H6876" s="1">
        <v>44495</v>
      </c>
      <c r="I6876" s="1">
        <v>45224</v>
      </c>
      <c r="J6876" s="966" t="s">
        <v>16889</v>
      </c>
      <c r="K6876" t="s">
        <v>16890</v>
      </c>
      <c r="L6876" t="s">
        <v>16891</v>
      </c>
      <c r="M6876" t="s">
        <v>16889</v>
      </c>
      <c r="N6876" t="s">
        <v>16891</v>
      </c>
    </row>
    <row r="6877" spans="1:14" x14ac:dyDescent="0.25">
      <c r="A6877" s="3">
        <v>6874</v>
      </c>
      <c r="B6877" t="s">
        <v>4685</v>
      </c>
      <c r="C6877" t="s">
        <v>4686</v>
      </c>
      <c r="D6877" t="s">
        <v>4687</v>
      </c>
      <c r="E6877" t="s">
        <v>12</v>
      </c>
      <c r="F6877" t="s">
        <v>4688</v>
      </c>
      <c r="G6877" s="1">
        <v>44494</v>
      </c>
      <c r="H6877" s="1">
        <v>44495</v>
      </c>
      <c r="I6877" s="1">
        <v>45224</v>
      </c>
      <c r="J6877" s="966" t="s">
        <v>16889</v>
      </c>
      <c r="K6877" t="s">
        <v>16890</v>
      </c>
      <c r="L6877" t="s">
        <v>16891</v>
      </c>
      <c r="M6877" t="s">
        <v>16889</v>
      </c>
      <c r="N6877" t="s">
        <v>16891</v>
      </c>
    </row>
    <row r="6878" spans="1:14" x14ac:dyDescent="0.25">
      <c r="A6878" s="3">
        <v>6875</v>
      </c>
      <c r="B6878" t="s">
        <v>4685</v>
      </c>
      <c r="C6878" t="s">
        <v>4686</v>
      </c>
      <c r="D6878" t="s">
        <v>4687</v>
      </c>
      <c r="E6878" t="s">
        <v>12</v>
      </c>
      <c r="F6878" t="s">
        <v>4688</v>
      </c>
      <c r="G6878" s="1">
        <v>44494</v>
      </c>
      <c r="H6878" s="1">
        <v>44495</v>
      </c>
      <c r="I6878" s="1">
        <v>45224</v>
      </c>
      <c r="J6878" s="966" t="s">
        <v>16889</v>
      </c>
      <c r="K6878" t="s">
        <v>16890</v>
      </c>
      <c r="L6878" t="s">
        <v>16891</v>
      </c>
      <c r="M6878" t="s">
        <v>16889</v>
      </c>
      <c r="N6878" t="s">
        <v>16891</v>
      </c>
    </row>
    <row r="6879" spans="1:14" x14ac:dyDescent="0.25">
      <c r="A6879" s="3">
        <v>6876</v>
      </c>
      <c r="B6879" t="s">
        <v>4685</v>
      </c>
      <c r="C6879" t="s">
        <v>4686</v>
      </c>
      <c r="D6879" t="s">
        <v>4687</v>
      </c>
      <c r="E6879" t="s">
        <v>12</v>
      </c>
      <c r="F6879" t="s">
        <v>4688</v>
      </c>
      <c r="G6879" s="1">
        <v>44494</v>
      </c>
      <c r="H6879" s="1">
        <v>44495</v>
      </c>
      <c r="I6879" s="1">
        <v>45224</v>
      </c>
      <c r="J6879" s="966" t="s">
        <v>16889</v>
      </c>
      <c r="K6879" t="s">
        <v>16890</v>
      </c>
      <c r="L6879" t="s">
        <v>16891</v>
      </c>
      <c r="M6879" t="s">
        <v>16889</v>
      </c>
      <c r="N6879" t="s">
        <v>16891</v>
      </c>
    </row>
    <row r="6880" spans="1:14" x14ac:dyDescent="0.25">
      <c r="A6880" s="3">
        <v>6877</v>
      </c>
      <c r="B6880" t="s">
        <v>4685</v>
      </c>
      <c r="C6880" t="s">
        <v>4686</v>
      </c>
      <c r="D6880" t="s">
        <v>4687</v>
      </c>
      <c r="E6880" t="s">
        <v>12</v>
      </c>
      <c r="F6880" t="s">
        <v>4688</v>
      </c>
      <c r="G6880" s="1">
        <v>44494</v>
      </c>
      <c r="H6880" s="1">
        <v>44495</v>
      </c>
      <c r="I6880" s="1">
        <v>45224</v>
      </c>
      <c r="J6880" s="966" t="s">
        <v>16886</v>
      </c>
      <c r="K6880" t="s">
        <v>16887</v>
      </c>
      <c r="L6880" t="s">
        <v>16888</v>
      </c>
      <c r="M6880" t="s">
        <v>16886</v>
      </c>
      <c r="N6880" t="s">
        <v>16888</v>
      </c>
    </row>
    <row r="6881" spans="1:14" x14ac:dyDescent="0.25">
      <c r="A6881" s="3">
        <v>6878</v>
      </c>
      <c r="B6881" t="s">
        <v>4685</v>
      </c>
      <c r="C6881" t="s">
        <v>4686</v>
      </c>
      <c r="D6881" t="s">
        <v>4687</v>
      </c>
      <c r="E6881" t="s">
        <v>12</v>
      </c>
      <c r="F6881" t="s">
        <v>4688</v>
      </c>
      <c r="G6881" s="1">
        <v>44494</v>
      </c>
      <c r="H6881" s="1">
        <v>44495</v>
      </c>
      <c r="I6881" s="1">
        <v>45224</v>
      </c>
      <c r="J6881" s="966" t="s">
        <v>16886</v>
      </c>
      <c r="K6881" t="s">
        <v>16887</v>
      </c>
      <c r="L6881" t="s">
        <v>16888</v>
      </c>
      <c r="M6881" t="s">
        <v>16886</v>
      </c>
      <c r="N6881" t="s">
        <v>16888</v>
      </c>
    </row>
    <row r="6882" spans="1:14" x14ac:dyDescent="0.25">
      <c r="A6882" s="3">
        <v>6879</v>
      </c>
      <c r="B6882" t="s">
        <v>4685</v>
      </c>
      <c r="C6882" t="s">
        <v>4686</v>
      </c>
      <c r="D6882" t="s">
        <v>4687</v>
      </c>
      <c r="E6882" t="s">
        <v>12</v>
      </c>
      <c r="F6882" t="s">
        <v>4688</v>
      </c>
      <c r="G6882" s="1">
        <v>44494</v>
      </c>
      <c r="H6882" s="1">
        <v>44495</v>
      </c>
      <c r="I6882" s="1">
        <v>45224</v>
      </c>
      <c r="J6882" s="966" t="s">
        <v>16886</v>
      </c>
      <c r="K6882" t="s">
        <v>16887</v>
      </c>
      <c r="L6882" t="s">
        <v>16888</v>
      </c>
      <c r="M6882" t="s">
        <v>16886</v>
      </c>
      <c r="N6882" t="s">
        <v>16888</v>
      </c>
    </row>
    <row r="6883" spans="1:14" x14ac:dyDescent="0.25">
      <c r="A6883" s="3">
        <v>6880</v>
      </c>
      <c r="B6883" t="s">
        <v>4685</v>
      </c>
      <c r="C6883" t="s">
        <v>4686</v>
      </c>
      <c r="D6883" t="s">
        <v>4687</v>
      </c>
      <c r="E6883" t="s">
        <v>12</v>
      </c>
      <c r="F6883" t="s">
        <v>4688</v>
      </c>
      <c r="G6883" s="1">
        <v>44494</v>
      </c>
      <c r="H6883" s="1">
        <v>44495</v>
      </c>
      <c r="I6883" s="1">
        <v>45224</v>
      </c>
      <c r="J6883" s="966" t="s">
        <v>16886</v>
      </c>
      <c r="K6883" t="s">
        <v>16887</v>
      </c>
      <c r="L6883" t="s">
        <v>16888</v>
      </c>
      <c r="M6883" t="s">
        <v>16886</v>
      </c>
      <c r="N6883" t="s">
        <v>16888</v>
      </c>
    </row>
    <row r="6884" spans="1:14" x14ac:dyDescent="0.25">
      <c r="A6884" s="3">
        <v>6881</v>
      </c>
      <c r="B6884" t="s">
        <v>4685</v>
      </c>
      <c r="C6884" t="s">
        <v>4686</v>
      </c>
      <c r="D6884" t="s">
        <v>4687</v>
      </c>
      <c r="E6884" t="s">
        <v>12</v>
      </c>
      <c r="F6884" t="s">
        <v>4688</v>
      </c>
      <c r="G6884" s="1">
        <v>44494</v>
      </c>
      <c r="H6884" s="1">
        <v>44495</v>
      </c>
      <c r="I6884" s="1">
        <v>45224</v>
      </c>
      <c r="J6884" s="966" t="s">
        <v>16883</v>
      </c>
      <c r="K6884" t="s">
        <v>16884</v>
      </c>
      <c r="L6884" t="s">
        <v>16885</v>
      </c>
      <c r="M6884" t="s">
        <v>16883</v>
      </c>
      <c r="N6884" t="s">
        <v>16885</v>
      </c>
    </row>
    <row r="6885" spans="1:14" x14ac:dyDescent="0.25">
      <c r="A6885" s="3">
        <v>6882</v>
      </c>
      <c r="B6885" t="s">
        <v>4685</v>
      </c>
      <c r="C6885" t="s">
        <v>4686</v>
      </c>
      <c r="D6885" t="s">
        <v>4687</v>
      </c>
      <c r="E6885" t="s">
        <v>12</v>
      </c>
      <c r="F6885" t="s">
        <v>4688</v>
      </c>
      <c r="G6885" s="1">
        <v>44494</v>
      </c>
      <c r="H6885" s="1">
        <v>44495</v>
      </c>
      <c r="I6885" s="1">
        <v>45224</v>
      </c>
      <c r="J6885" s="966" t="s">
        <v>16883</v>
      </c>
      <c r="K6885" t="s">
        <v>16884</v>
      </c>
      <c r="L6885" t="s">
        <v>16885</v>
      </c>
      <c r="M6885" t="s">
        <v>16883</v>
      </c>
      <c r="N6885" t="s">
        <v>16885</v>
      </c>
    </row>
    <row r="6886" spans="1:14" x14ac:dyDescent="0.25">
      <c r="A6886" s="3">
        <v>6883</v>
      </c>
      <c r="B6886" t="s">
        <v>4685</v>
      </c>
      <c r="C6886" t="s">
        <v>4686</v>
      </c>
      <c r="D6886" t="s">
        <v>4687</v>
      </c>
      <c r="E6886" t="s">
        <v>12</v>
      </c>
      <c r="F6886" t="s">
        <v>4688</v>
      </c>
      <c r="G6886" s="1">
        <v>44494</v>
      </c>
      <c r="H6886" s="1">
        <v>44495</v>
      </c>
      <c r="I6886" s="1">
        <v>45224</v>
      </c>
      <c r="J6886" s="966" t="s">
        <v>16883</v>
      </c>
      <c r="K6886" t="s">
        <v>16884</v>
      </c>
      <c r="L6886" t="s">
        <v>16885</v>
      </c>
      <c r="M6886" t="s">
        <v>16883</v>
      </c>
      <c r="N6886" t="s">
        <v>16885</v>
      </c>
    </row>
    <row r="6887" spans="1:14" x14ac:dyDescent="0.25">
      <c r="A6887" s="3">
        <v>6884</v>
      </c>
      <c r="B6887" t="s">
        <v>4685</v>
      </c>
      <c r="C6887" t="s">
        <v>4686</v>
      </c>
      <c r="D6887" t="s">
        <v>4687</v>
      </c>
      <c r="E6887" t="s">
        <v>12</v>
      </c>
      <c r="F6887" t="s">
        <v>4688</v>
      </c>
      <c r="G6887" s="1">
        <v>44494</v>
      </c>
      <c r="H6887" s="1">
        <v>44495</v>
      </c>
      <c r="I6887" s="1">
        <v>45224</v>
      </c>
      <c r="J6887" s="966" t="s">
        <v>16883</v>
      </c>
      <c r="K6887" t="s">
        <v>16884</v>
      </c>
      <c r="L6887" t="s">
        <v>16885</v>
      </c>
      <c r="M6887" t="s">
        <v>16883</v>
      </c>
      <c r="N6887" t="s">
        <v>16885</v>
      </c>
    </row>
    <row r="6888" spans="1:14" x14ac:dyDescent="0.25">
      <c r="A6888" s="3">
        <v>6885</v>
      </c>
      <c r="B6888" t="s">
        <v>4685</v>
      </c>
      <c r="C6888" t="s">
        <v>4686</v>
      </c>
      <c r="D6888" t="s">
        <v>4687</v>
      </c>
      <c r="E6888" t="s">
        <v>12</v>
      </c>
      <c r="F6888" t="s">
        <v>4688</v>
      </c>
      <c r="G6888" s="1">
        <v>44494</v>
      </c>
      <c r="H6888" s="1">
        <v>44495</v>
      </c>
      <c r="I6888" s="1">
        <v>45224</v>
      </c>
      <c r="J6888" s="966" t="s">
        <v>16880</v>
      </c>
      <c r="K6888" t="s">
        <v>16881</v>
      </c>
      <c r="L6888" t="s">
        <v>16882</v>
      </c>
      <c r="M6888" t="s">
        <v>16880</v>
      </c>
      <c r="N6888" t="s">
        <v>16882</v>
      </c>
    </row>
    <row r="6889" spans="1:14" x14ac:dyDescent="0.25">
      <c r="A6889" s="3">
        <v>6886</v>
      </c>
      <c r="B6889" t="s">
        <v>4685</v>
      </c>
      <c r="C6889" t="s">
        <v>4686</v>
      </c>
      <c r="D6889" t="s">
        <v>4687</v>
      </c>
      <c r="E6889" t="s">
        <v>12</v>
      </c>
      <c r="F6889" t="s">
        <v>4688</v>
      </c>
      <c r="G6889" s="1">
        <v>44494</v>
      </c>
      <c r="H6889" s="1">
        <v>44495</v>
      </c>
      <c r="I6889" s="1">
        <v>45224</v>
      </c>
      <c r="J6889" s="966" t="s">
        <v>16880</v>
      </c>
      <c r="K6889" t="s">
        <v>16881</v>
      </c>
      <c r="L6889" t="s">
        <v>16882</v>
      </c>
      <c r="M6889" t="s">
        <v>16880</v>
      </c>
      <c r="N6889" t="s">
        <v>16882</v>
      </c>
    </row>
    <row r="6890" spans="1:14" x14ac:dyDescent="0.25">
      <c r="A6890" s="3">
        <v>6887</v>
      </c>
      <c r="B6890" t="s">
        <v>4685</v>
      </c>
      <c r="C6890" t="s">
        <v>4686</v>
      </c>
      <c r="D6890" t="s">
        <v>4687</v>
      </c>
      <c r="E6890" t="s">
        <v>12</v>
      </c>
      <c r="F6890" t="s">
        <v>4688</v>
      </c>
      <c r="G6890" s="1">
        <v>44494</v>
      </c>
      <c r="H6890" s="1">
        <v>44495</v>
      </c>
      <c r="I6890" s="1">
        <v>45224</v>
      </c>
      <c r="J6890" s="966" t="s">
        <v>16880</v>
      </c>
      <c r="K6890" t="s">
        <v>16881</v>
      </c>
      <c r="L6890" t="s">
        <v>16882</v>
      </c>
      <c r="M6890" t="s">
        <v>16880</v>
      </c>
      <c r="N6890" t="s">
        <v>16882</v>
      </c>
    </row>
    <row r="6891" spans="1:14" x14ac:dyDescent="0.25">
      <c r="A6891" s="3">
        <v>6888</v>
      </c>
      <c r="B6891" t="s">
        <v>4685</v>
      </c>
      <c r="C6891" t="s">
        <v>4686</v>
      </c>
      <c r="D6891" t="s">
        <v>4687</v>
      </c>
      <c r="E6891" t="s">
        <v>12</v>
      </c>
      <c r="F6891" t="s">
        <v>4688</v>
      </c>
      <c r="G6891" s="1">
        <v>44494</v>
      </c>
      <c r="H6891" s="1">
        <v>44495</v>
      </c>
      <c r="I6891" s="1">
        <v>45224</v>
      </c>
      <c r="J6891" s="966" t="s">
        <v>16880</v>
      </c>
      <c r="K6891" t="s">
        <v>16881</v>
      </c>
      <c r="L6891" t="s">
        <v>16882</v>
      </c>
      <c r="M6891" t="s">
        <v>16880</v>
      </c>
      <c r="N6891" t="s">
        <v>16882</v>
      </c>
    </row>
    <row r="6892" spans="1:14" x14ac:dyDescent="0.25">
      <c r="A6892" s="3">
        <v>6889</v>
      </c>
      <c r="B6892" t="s">
        <v>4689</v>
      </c>
      <c r="C6892" t="s">
        <v>4690</v>
      </c>
      <c r="D6892" t="s">
        <v>4691</v>
      </c>
      <c r="E6892" t="s">
        <v>12</v>
      </c>
      <c r="F6892" t="s">
        <v>4692</v>
      </c>
      <c r="G6892" s="1">
        <v>44494</v>
      </c>
      <c r="H6892" s="1">
        <v>44495</v>
      </c>
      <c r="I6892" s="1">
        <v>45224</v>
      </c>
      <c r="J6892" s="966" t="s">
        <v>16981</v>
      </c>
      <c r="K6892" t="s">
        <v>16982</v>
      </c>
      <c r="L6892" t="s">
        <v>16983</v>
      </c>
      <c r="M6892" t="s">
        <v>16981</v>
      </c>
      <c r="N6892" t="s">
        <v>16983</v>
      </c>
    </row>
    <row r="6893" spans="1:14" x14ac:dyDescent="0.25">
      <c r="A6893" s="3">
        <v>6890</v>
      </c>
      <c r="B6893" t="s">
        <v>4689</v>
      </c>
      <c r="C6893" t="s">
        <v>4690</v>
      </c>
      <c r="D6893" t="s">
        <v>4691</v>
      </c>
      <c r="E6893" t="s">
        <v>12</v>
      </c>
      <c r="F6893" t="s">
        <v>4692</v>
      </c>
      <c r="G6893" s="1">
        <v>44494</v>
      </c>
      <c r="H6893" s="1">
        <v>44495</v>
      </c>
      <c r="I6893" s="1">
        <v>45224</v>
      </c>
      <c r="J6893" s="966" t="s">
        <v>16981</v>
      </c>
      <c r="K6893" t="s">
        <v>16982</v>
      </c>
      <c r="L6893" t="s">
        <v>16983</v>
      </c>
      <c r="M6893" t="s">
        <v>16981</v>
      </c>
      <c r="N6893" t="s">
        <v>16983</v>
      </c>
    </row>
    <row r="6894" spans="1:14" x14ac:dyDescent="0.25">
      <c r="A6894" s="3">
        <v>6891</v>
      </c>
      <c r="B6894" t="s">
        <v>4689</v>
      </c>
      <c r="C6894" t="s">
        <v>4690</v>
      </c>
      <c r="D6894" t="s">
        <v>4691</v>
      </c>
      <c r="E6894" t="s">
        <v>12</v>
      </c>
      <c r="F6894" t="s">
        <v>4692</v>
      </c>
      <c r="G6894" s="1">
        <v>44494</v>
      </c>
      <c r="H6894" s="1">
        <v>44495</v>
      </c>
      <c r="I6894" s="1">
        <v>45224</v>
      </c>
      <c r="J6894" s="966" t="s">
        <v>16981</v>
      </c>
      <c r="K6894" t="s">
        <v>16982</v>
      </c>
      <c r="L6894" t="s">
        <v>16983</v>
      </c>
      <c r="M6894" t="s">
        <v>16981</v>
      </c>
      <c r="N6894" t="s">
        <v>16983</v>
      </c>
    </row>
    <row r="6895" spans="1:14" x14ac:dyDescent="0.25">
      <c r="A6895" s="3">
        <v>6892</v>
      </c>
      <c r="B6895" t="s">
        <v>4689</v>
      </c>
      <c r="C6895" t="s">
        <v>4690</v>
      </c>
      <c r="D6895" t="s">
        <v>4691</v>
      </c>
      <c r="E6895" t="s">
        <v>12</v>
      </c>
      <c r="F6895" t="s">
        <v>4692</v>
      </c>
      <c r="G6895" s="1">
        <v>44494</v>
      </c>
      <c r="H6895" s="1">
        <v>44495</v>
      </c>
      <c r="I6895" s="1">
        <v>45224</v>
      </c>
      <c r="J6895" s="966" t="s">
        <v>16981</v>
      </c>
      <c r="K6895" t="s">
        <v>16982</v>
      </c>
      <c r="L6895" t="s">
        <v>16983</v>
      </c>
      <c r="M6895" t="s">
        <v>16981</v>
      </c>
      <c r="N6895" t="s">
        <v>16983</v>
      </c>
    </row>
    <row r="6896" spans="1:14" x14ac:dyDescent="0.25">
      <c r="A6896" s="3">
        <v>6893</v>
      </c>
      <c r="B6896" t="s">
        <v>4689</v>
      </c>
      <c r="C6896" t="s">
        <v>4690</v>
      </c>
      <c r="D6896" t="s">
        <v>4691</v>
      </c>
      <c r="E6896" t="s">
        <v>12</v>
      </c>
      <c r="F6896" t="s">
        <v>4692</v>
      </c>
      <c r="G6896" s="1">
        <v>44494</v>
      </c>
      <c r="H6896" s="1">
        <v>44495</v>
      </c>
      <c r="I6896" s="1">
        <v>45224</v>
      </c>
      <c r="J6896" s="966" t="s">
        <v>16978</v>
      </c>
      <c r="K6896" t="s">
        <v>16979</v>
      </c>
      <c r="L6896" t="s">
        <v>16980</v>
      </c>
      <c r="M6896" t="s">
        <v>16978</v>
      </c>
      <c r="N6896" t="s">
        <v>16980</v>
      </c>
    </row>
    <row r="6897" spans="1:14" x14ac:dyDescent="0.25">
      <c r="A6897" s="3">
        <v>6894</v>
      </c>
      <c r="B6897" t="s">
        <v>4689</v>
      </c>
      <c r="C6897" t="s">
        <v>4690</v>
      </c>
      <c r="D6897" t="s">
        <v>4691</v>
      </c>
      <c r="E6897" t="s">
        <v>12</v>
      </c>
      <c r="F6897" t="s">
        <v>4692</v>
      </c>
      <c r="G6897" s="1">
        <v>44494</v>
      </c>
      <c r="H6897" s="1">
        <v>44495</v>
      </c>
      <c r="I6897" s="1">
        <v>45224</v>
      </c>
      <c r="J6897" s="966" t="s">
        <v>16978</v>
      </c>
      <c r="K6897" t="s">
        <v>16979</v>
      </c>
      <c r="L6897" t="s">
        <v>16980</v>
      </c>
      <c r="M6897" t="s">
        <v>16978</v>
      </c>
      <c r="N6897" t="s">
        <v>16980</v>
      </c>
    </row>
    <row r="6898" spans="1:14" x14ac:dyDescent="0.25">
      <c r="A6898" s="3">
        <v>6895</v>
      </c>
      <c r="B6898" t="s">
        <v>4689</v>
      </c>
      <c r="C6898" t="s">
        <v>4690</v>
      </c>
      <c r="D6898" t="s">
        <v>4691</v>
      </c>
      <c r="E6898" t="s">
        <v>12</v>
      </c>
      <c r="F6898" t="s">
        <v>4692</v>
      </c>
      <c r="G6898" s="1">
        <v>44494</v>
      </c>
      <c r="H6898" s="1">
        <v>44495</v>
      </c>
      <c r="I6898" s="1">
        <v>45224</v>
      </c>
      <c r="J6898" s="966" t="s">
        <v>16978</v>
      </c>
      <c r="K6898" t="s">
        <v>16979</v>
      </c>
      <c r="L6898" t="s">
        <v>16980</v>
      </c>
      <c r="M6898" t="s">
        <v>16978</v>
      </c>
      <c r="N6898" t="s">
        <v>16980</v>
      </c>
    </row>
    <row r="6899" spans="1:14" x14ac:dyDescent="0.25">
      <c r="A6899" s="3">
        <v>6896</v>
      </c>
      <c r="B6899" t="s">
        <v>4689</v>
      </c>
      <c r="C6899" t="s">
        <v>4690</v>
      </c>
      <c r="D6899" t="s">
        <v>4691</v>
      </c>
      <c r="E6899" t="s">
        <v>12</v>
      </c>
      <c r="F6899" t="s">
        <v>4692</v>
      </c>
      <c r="G6899" s="1">
        <v>44494</v>
      </c>
      <c r="H6899" s="1">
        <v>44495</v>
      </c>
      <c r="I6899" s="1">
        <v>45224</v>
      </c>
      <c r="J6899" s="966" t="s">
        <v>16978</v>
      </c>
      <c r="K6899" t="s">
        <v>16979</v>
      </c>
      <c r="L6899" t="s">
        <v>16980</v>
      </c>
      <c r="M6899" t="s">
        <v>16978</v>
      </c>
      <c r="N6899" t="s">
        <v>16980</v>
      </c>
    </row>
    <row r="6900" spans="1:14" x14ac:dyDescent="0.25">
      <c r="A6900" s="3">
        <v>6897</v>
      </c>
      <c r="B6900" t="s">
        <v>4689</v>
      </c>
      <c r="C6900" t="s">
        <v>4690</v>
      </c>
      <c r="D6900" t="s">
        <v>4691</v>
      </c>
      <c r="E6900" t="s">
        <v>12</v>
      </c>
      <c r="F6900" t="s">
        <v>4692</v>
      </c>
      <c r="G6900" s="1">
        <v>44494</v>
      </c>
      <c r="H6900" s="1">
        <v>44495</v>
      </c>
      <c r="I6900" s="1">
        <v>45224</v>
      </c>
      <c r="J6900" s="966" t="s">
        <v>16975</v>
      </c>
      <c r="K6900" t="s">
        <v>16976</v>
      </c>
      <c r="L6900" t="s">
        <v>16977</v>
      </c>
      <c r="M6900" t="s">
        <v>16975</v>
      </c>
      <c r="N6900" t="s">
        <v>16977</v>
      </c>
    </row>
    <row r="6901" spans="1:14" x14ac:dyDescent="0.25">
      <c r="A6901" s="3">
        <v>6898</v>
      </c>
      <c r="B6901" t="s">
        <v>4689</v>
      </c>
      <c r="C6901" t="s">
        <v>4690</v>
      </c>
      <c r="D6901" t="s">
        <v>4691</v>
      </c>
      <c r="E6901" t="s">
        <v>12</v>
      </c>
      <c r="F6901" t="s">
        <v>4692</v>
      </c>
      <c r="G6901" s="1">
        <v>44494</v>
      </c>
      <c r="H6901" s="1">
        <v>44495</v>
      </c>
      <c r="I6901" s="1">
        <v>45224</v>
      </c>
      <c r="J6901" s="966" t="s">
        <v>16975</v>
      </c>
      <c r="K6901" t="s">
        <v>16976</v>
      </c>
      <c r="L6901" t="s">
        <v>16977</v>
      </c>
      <c r="M6901" t="s">
        <v>16975</v>
      </c>
      <c r="N6901" t="s">
        <v>16977</v>
      </c>
    </row>
    <row r="6902" spans="1:14" x14ac:dyDescent="0.25">
      <c r="A6902" s="3">
        <v>6899</v>
      </c>
      <c r="B6902" t="s">
        <v>4689</v>
      </c>
      <c r="C6902" t="s">
        <v>4690</v>
      </c>
      <c r="D6902" t="s">
        <v>4691</v>
      </c>
      <c r="E6902" t="s">
        <v>12</v>
      </c>
      <c r="F6902" t="s">
        <v>4692</v>
      </c>
      <c r="G6902" s="1">
        <v>44494</v>
      </c>
      <c r="H6902" s="1">
        <v>44495</v>
      </c>
      <c r="I6902" s="1">
        <v>45224</v>
      </c>
      <c r="J6902" s="966" t="s">
        <v>16975</v>
      </c>
      <c r="K6902" t="s">
        <v>16976</v>
      </c>
      <c r="L6902" t="s">
        <v>16977</v>
      </c>
      <c r="M6902" t="s">
        <v>16975</v>
      </c>
      <c r="N6902" t="s">
        <v>16977</v>
      </c>
    </row>
    <row r="6903" spans="1:14" x14ac:dyDescent="0.25">
      <c r="A6903" s="3">
        <v>6900</v>
      </c>
      <c r="B6903" t="s">
        <v>4689</v>
      </c>
      <c r="C6903" t="s">
        <v>4690</v>
      </c>
      <c r="D6903" t="s">
        <v>4691</v>
      </c>
      <c r="E6903" t="s">
        <v>12</v>
      </c>
      <c r="F6903" t="s">
        <v>4692</v>
      </c>
      <c r="G6903" s="1">
        <v>44494</v>
      </c>
      <c r="H6903" s="1">
        <v>44495</v>
      </c>
      <c r="I6903" s="1">
        <v>45224</v>
      </c>
      <c r="J6903" s="966" t="s">
        <v>16975</v>
      </c>
      <c r="K6903" t="s">
        <v>16976</v>
      </c>
      <c r="L6903" t="s">
        <v>16977</v>
      </c>
      <c r="M6903" t="s">
        <v>16975</v>
      </c>
      <c r="N6903" t="s">
        <v>16977</v>
      </c>
    </row>
    <row r="6904" spans="1:14" x14ac:dyDescent="0.25">
      <c r="A6904" s="3">
        <v>6901</v>
      </c>
      <c r="B6904" t="s">
        <v>4689</v>
      </c>
      <c r="C6904" t="s">
        <v>4690</v>
      </c>
      <c r="D6904" t="s">
        <v>4691</v>
      </c>
      <c r="E6904" t="s">
        <v>12</v>
      </c>
      <c r="F6904" t="s">
        <v>4692</v>
      </c>
      <c r="G6904" s="1">
        <v>44494</v>
      </c>
      <c r="H6904" s="1">
        <v>44495</v>
      </c>
      <c r="I6904" s="1">
        <v>45224</v>
      </c>
      <c r="J6904" s="966" t="s">
        <v>16972</v>
      </c>
      <c r="K6904" t="s">
        <v>16973</v>
      </c>
      <c r="L6904" t="s">
        <v>16974</v>
      </c>
      <c r="M6904" t="s">
        <v>16972</v>
      </c>
      <c r="N6904" t="s">
        <v>16974</v>
      </c>
    </row>
    <row r="6905" spans="1:14" x14ac:dyDescent="0.25">
      <c r="A6905" s="3">
        <v>6902</v>
      </c>
      <c r="B6905" t="s">
        <v>4689</v>
      </c>
      <c r="C6905" t="s">
        <v>4690</v>
      </c>
      <c r="D6905" t="s">
        <v>4691</v>
      </c>
      <c r="E6905" t="s">
        <v>12</v>
      </c>
      <c r="F6905" t="s">
        <v>4692</v>
      </c>
      <c r="G6905" s="1">
        <v>44494</v>
      </c>
      <c r="H6905" s="1">
        <v>44495</v>
      </c>
      <c r="I6905" s="1">
        <v>45224</v>
      </c>
      <c r="J6905" s="966" t="s">
        <v>16972</v>
      </c>
      <c r="K6905" t="s">
        <v>16973</v>
      </c>
      <c r="L6905" t="s">
        <v>16974</v>
      </c>
      <c r="M6905" t="s">
        <v>16972</v>
      </c>
      <c r="N6905" t="s">
        <v>16974</v>
      </c>
    </row>
    <row r="6906" spans="1:14" x14ac:dyDescent="0.25">
      <c r="A6906" s="3">
        <v>6903</v>
      </c>
      <c r="B6906" t="s">
        <v>4689</v>
      </c>
      <c r="C6906" t="s">
        <v>4690</v>
      </c>
      <c r="D6906" t="s">
        <v>4691</v>
      </c>
      <c r="E6906" t="s">
        <v>12</v>
      </c>
      <c r="F6906" t="s">
        <v>4692</v>
      </c>
      <c r="G6906" s="1">
        <v>44494</v>
      </c>
      <c r="H6906" s="1">
        <v>44495</v>
      </c>
      <c r="I6906" s="1">
        <v>45224</v>
      </c>
      <c r="J6906" s="966" t="s">
        <v>16972</v>
      </c>
      <c r="K6906" t="s">
        <v>16973</v>
      </c>
      <c r="L6906" t="s">
        <v>16974</v>
      </c>
      <c r="M6906" t="s">
        <v>16972</v>
      </c>
      <c r="N6906" t="s">
        <v>16974</v>
      </c>
    </row>
    <row r="6907" spans="1:14" x14ac:dyDescent="0.25">
      <c r="A6907" s="3">
        <v>6904</v>
      </c>
      <c r="B6907" t="s">
        <v>4689</v>
      </c>
      <c r="C6907" t="s">
        <v>4690</v>
      </c>
      <c r="D6907" t="s">
        <v>4691</v>
      </c>
      <c r="E6907" t="s">
        <v>12</v>
      </c>
      <c r="F6907" t="s">
        <v>4692</v>
      </c>
      <c r="G6907" s="1">
        <v>44494</v>
      </c>
      <c r="H6907" s="1">
        <v>44495</v>
      </c>
      <c r="I6907" s="1">
        <v>45224</v>
      </c>
      <c r="J6907" s="966" t="s">
        <v>16972</v>
      </c>
      <c r="K6907" t="s">
        <v>16973</v>
      </c>
      <c r="L6907" t="s">
        <v>16974</v>
      </c>
      <c r="M6907" t="s">
        <v>16972</v>
      </c>
      <c r="N6907" t="s">
        <v>16974</v>
      </c>
    </row>
    <row r="6908" spans="1:14" x14ac:dyDescent="0.25">
      <c r="A6908" s="3">
        <v>6905</v>
      </c>
      <c r="B6908" t="s">
        <v>4652</v>
      </c>
      <c r="C6908" t="s">
        <v>4653</v>
      </c>
      <c r="D6908" t="s">
        <v>4654</v>
      </c>
      <c r="E6908" t="s">
        <v>12</v>
      </c>
      <c r="F6908" t="s">
        <v>4655</v>
      </c>
      <c r="G6908" s="1">
        <v>44476</v>
      </c>
      <c r="H6908" s="1">
        <v>44490</v>
      </c>
      <c r="I6908" s="1">
        <v>45585</v>
      </c>
      <c r="J6908" s="966" t="s">
        <v>23195</v>
      </c>
      <c r="K6908" t="s">
        <v>24312</v>
      </c>
      <c r="L6908" t="s">
        <v>24313</v>
      </c>
      <c r="M6908" t="s">
        <v>23195</v>
      </c>
      <c r="N6908" t="s">
        <v>24313</v>
      </c>
    </row>
    <row r="6909" spans="1:14" x14ac:dyDescent="0.25">
      <c r="A6909" s="3">
        <v>6906</v>
      </c>
      <c r="B6909" t="s">
        <v>4542</v>
      </c>
      <c r="C6909" t="s">
        <v>4543</v>
      </c>
      <c r="D6909" t="s">
        <v>4544</v>
      </c>
      <c r="E6909" t="s">
        <v>12</v>
      </c>
      <c r="F6909" t="s">
        <v>4545</v>
      </c>
      <c r="G6909" s="1">
        <v>44463</v>
      </c>
      <c r="H6909" s="1">
        <v>44510</v>
      </c>
      <c r="I6909" s="1">
        <v>45970</v>
      </c>
      <c r="J6909" s="966" t="s">
        <v>13776</v>
      </c>
      <c r="K6909" t="s">
        <v>13778</v>
      </c>
      <c r="L6909" t="s">
        <v>13777</v>
      </c>
      <c r="M6909" t="s">
        <v>13776</v>
      </c>
      <c r="N6909" t="s">
        <v>13777</v>
      </c>
    </row>
    <row r="6910" spans="1:14" x14ac:dyDescent="0.25">
      <c r="A6910" s="3">
        <v>6907</v>
      </c>
      <c r="B6910" t="s">
        <v>4542</v>
      </c>
      <c r="C6910" t="s">
        <v>4543</v>
      </c>
      <c r="D6910" t="s">
        <v>4544</v>
      </c>
      <c r="E6910" t="s">
        <v>12</v>
      </c>
      <c r="F6910" t="s">
        <v>4545</v>
      </c>
      <c r="G6910" s="1">
        <v>44463</v>
      </c>
      <c r="H6910" s="1">
        <v>44510</v>
      </c>
      <c r="I6910" s="1">
        <v>45970</v>
      </c>
      <c r="J6910" s="966" t="s">
        <v>13779</v>
      </c>
      <c r="K6910" t="s">
        <v>13781</v>
      </c>
      <c r="L6910" t="s">
        <v>13780</v>
      </c>
      <c r="M6910" t="s">
        <v>13779</v>
      </c>
      <c r="N6910" t="s">
        <v>13780</v>
      </c>
    </row>
    <row r="6911" spans="1:14" x14ac:dyDescent="0.25">
      <c r="A6911" s="3">
        <v>6908</v>
      </c>
      <c r="B6911" t="s">
        <v>4752</v>
      </c>
      <c r="C6911" t="s">
        <v>4753</v>
      </c>
      <c r="D6911" t="s">
        <v>4754</v>
      </c>
      <c r="E6911" t="s">
        <v>12</v>
      </c>
      <c r="F6911" t="s">
        <v>4755</v>
      </c>
      <c r="G6911" s="1">
        <v>44504</v>
      </c>
      <c r="H6911" s="1">
        <v>44517</v>
      </c>
      <c r="I6911" s="1">
        <v>45246</v>
      </c>
      <c r="J6911" s="966" t="s">
        <v>24314</v>
      </c>
      <c r="K6911" t="s">
        <v>24315</v>
      </c>
      <c r="L6911" t="s">
        <v>24316</v>
      </c>
      <c r="M6911" t="s">
        <v>24314</v>
      </c>
      <c r="N6911" t="s">
        <v>24316</v>
      </c>
    </row>
    <row r="6912" spans="1:14" x14ac:dyDescent="0.25">
      <c r="A6912" s="3">
        <v>6909</v>
      </c>
      <c r="B6912" t="s">
        <v>4402</v>
      </c>
      <c r="C6912" t="s">
        <v>4403</v>
      </c>
      <c r="D6912" t="s">
        <v>4404</v>
      </c>
      <c r="E6912" t="s">
        <v>12</v>
      </c>
      <c r="F6912" t="s">
        <v>4405</v>
      </c>
      <c r="G6912" s="1">
        <v>44433</v>
      </c>
      <c r="H6912" s="1">
        <v>44513</v>
      </c>
      <c r="I6912" s="1">
        <v>45973</v>
      </c>
      <c r="J6912" s="966" t="s">
        <v>12577</v>
      </c>
      <c r="K6912" t="s">
        <v>12579</v>
      </c>
      <c r="L6912" t="s">
        <v>12578</v>
      </c>
      <c r="M6912" t="s">
        <v>12577</v>
      </c>
      <c r="N6912" t="s">
        <v>12578</v>
      </c>
    </row>
    <row r="6913" spans="1:14" x14ac:dyDescent="0.25">
      <c r="A6913" s="3">
        <v>6910</v>
      </c>
      <c r="B6913" t="s">
        <v>4701</v>
      </c>
      <c r="C6913" t="s">
        <v>4702</v>
      </c>
      <c r="D6913" t="s">
        <v>4703</v>
      </c>
      <c r="E6913" t="s">
        <v>12</v>
      </c>
      <c r="F6913" t="s">
        <v>4708</v>
      </c>
      <c r="G6913" s="1">
        <v>44494</v>
      </c>
      <c r="H6913" s="1">
        <v>44516</v>
      </c>
      <c r="I6913" s="1">
        <v>45611</v>
      </c>
      <c r="J6913" s="966" t="s">
        <v>13751</v>
      </c>
      <c r="K6913" t="s">
        <v>13753</v>
      </c>
      <c r="L6913" t="s">
        <v>13752</v>
      </c>
      <c r="M6913" t="s">
        <v>13751</v>
      </c>
      <c r="N6913" t="s">
        <v>13752</v>
      </c>
    </row>
    <row r="6914" spans="1:14" x14ac:dyDescent="0.25">
      <c r="A6914" s="3">
        <v>6911</v>
      </c>
      <c r="B6914" t="s">
        <v>4681</v>
      </c>
      <c r="C6914" t="s">
        <v>4682</v>
      </c>
      <c r="D6914" t="s">
        <v>4683</v>
      </c>
      <c r="E6914" t="s">
        <v>12</v>
      </c>
      <c r="F6914" t="s">
        <v>4684</v>
      </c>
      <c r="G6914" s="1">
        <v>44489</v>
      </c>
      <c r="H6914" s="1">
        <v>44490</v>
      </c>
      <c r="I6914" s="1">
        <v>45585</v>
      </c>
      <c r="J6914" s="966" t="s">
        <v>13462</v>
      </c>
      <c r="K6914" t="s">
        <v>13464</v>
      </c>
      <c r="L6914" t="s">
        <v>13463</v>
      </c>
      <c r="M6914" t="s">
        <v>13462</v>
      </c>
      <c r="N6914" t="s">
        <v>13463</v>
      </c>
    </row>
    <row r="6915" spans="1:14" x14ac:dyDescent="0.25">
      <c r="A6915" s="3">
        <v>6912</v>
      </c>
      <c r="B6915" t="s">
        <v>4714</v>
      </c>
      <c r="C6915" t="s">
        <v>4715</v>
      </c>
      <c r="D6915" t="s">
        <v>4716</v>
      </c>
      <c r="E6915" t="s">
        <v>12</v>
      </c>
      <c r="F6915" t="s">
        <v>4717</v>
      </c>
      <c r="G6915" s="1">
        <v>44496</v>
      </c>
      <c r="H6915" s="1">
        <v>44513</v>
      </c>
      <c r="I6915" s="1">
        <v>45242</v>
      </c>
      <c r="J6915" s="966" t="s">
        <v>12123</v>
      </c>
      <c r="K6915" t="s">
        <v>12125</v>
      </c>
      <c r="L6915" t="s">
        <v>12124</v>
      </c>
      <c r="M6915" t="s">
        <v>12123</v>
      </c>
      <c r="N6915" t="s">
        <v>12124</v>
      </c>
    </row>
    <row r="6916" spans="1:14" x14ac:dyDescent="0.25">
      <c r="A6916" s="3">
        <v>6913</v>
      </c>
      <c r="B6916" t="s">
        <v>4714</v>
      </c>
      <c r="C6916" t="s">
        <v>4715</v>
      </c>
      <c r="D6916" t="s">
        <v>4716</v>
      </c>
      <c r="E6916" t="s">
        <v>12</v>
      </c>
      <c r="F6916" t="s">
        <v>4717</v>
      </c>
      <c r="G6916" s="1">
        <v>44496</v>
      </c>
      <c r="H6916" s="1">
        <v>44513</v>
      </c>
      <c r="I6916" s="1">
        <v>45242</v>
      </c>
      <c r="J6916" s="966" t="s">
        <v>12123</v>
      </c>
      <c r="K6916" t="s">
        <v>12125</v>
      </c>
      <c r="L6916" t="s">
        <v>12124</v>
      </c>
      <c r="M6916" t="s">
        <v>12123</v>
      </c>
      <c r="N6916" t="s">
        <v>12124</v>
      </c>
    </row>
    <row r="6917" spans="1:14" x14ac:dyDescent="0.25">
      <c r="A6917" s="3">
        <v>6914</v>
      </c>
      <c r="B6917" t="s">
        <v>4726</v>
      </c>
      <c r="C6917" t="s">
        <v>4727</v>
      </c>
      <c r="D6917" t="s">
        <v>4728</v>
      </c>
      <c r="E6917" t="s">
        <v>12</v>
      </c>
      <c r="F6917" t="s">
        <v>4730</v>
      </c>
      <c r="G6917" s="1">
        <v>44495</v>
      </c>
      <c r="H6917" s="1">
        <v>44504</v>
      </c>
      <c r="I6917" s="1">
        <v>44868</v>
      </c>
      <c r="J6917" s="966" t="s">
        <v>13440</v>
      </c>
      <c r="K6917" t="s">
        <v>13442</v>
      </c>
      <c r="L6917" t="s">
        <v>13441</v>
      </c>
      <c r="M6917" t="s">
        <v>13440</v>
      </c>
      <c r="N6917" t="s">
        <v>13441</v>
      </c>
    </row>
    <row r="6918" spans="1:14" x14ac:dyDescent="0.25">
      <c r="A6918" s="3">
        <v>6915</v>
      </c>
      <c r="B6918" t="s">
        <v>4726</v>
      </c>
      <c r="C6918" t="s">
        <v>4727</v>
      </c>
      <c r="D6918" t="s">
        <v>4728</v>
      </c>
      <c r="E6918" t="s">
        <v>12</v>
      </c>
      <c r="F6918" t="s">
        <v>4730</v>
      </c>
      <c r="G6918" s="1">
        <v>44495</v>
      </c>
      <c r="H6918" s="1">
        <v>44504</v>
      </c>
      <c r="I6918" s="1">
        <v>44868</v>
      </c>
      <c r="J6918" s="966" t="s">
        <v>13440</v>
      </c>
      <c r="K6918" t="s">
        <v>13442</v>
      </c>
      <c r="L6918" t="s">
        <v>13441</v>
      </c>
      <c r="M6918" t="s">
        <v>13440</v>
      </c>
      <c r="N6918" t="s">
        <v>13441</v>
      </c>
    </row>
    <row r="6919" spans="1:14" x14ac:dyDescent="0.25">
      <c r="A6919" s="3">
        <v>6916</v>
      </c>
      <c r="B6919" t="s">
        <v>4722</v>
      </c>
      <c r="C6919" t="s">
        <v>4723</v>
      </c>
      <c r="D6919" t="s">
        <v>4724</v>
      </c>
      <c r="E6919" t="s">
        <v>12</v>
      </c>
      <c r="F6919" t="s">
        <v>4725</v>
      </c>
      <c r="G6919" s="1">
        <v>44495</v>
      </c>
      <c r="H6919" s="1">
        <v>44503</v>
      </c>
      <c r="I6919" s="1">
        <v>45598</v>
      </c>
      <c r="J6919" s="966" t="s">
        <v>13434</v>
      </c>
      <c r="K6919" t="s">
        <v>13436</v>
      </c>
      <c r="L6919" t="s">
        <v>13435</v>
      </c>
      <c r="M6919" t="s">
        <v>13434</v>
      </c>
      <c r="N6919" t="s">
        <v>13435</v>
      </c>
    </row>
    <row r="6920" spans="1:14" x14ac:dyDescent="0.25">
      <c r="A6920" s="3">
        <v>6917</v>
      </c>
      <c r="B6920" t="s">
        <v>4793</v>
      </c>
      <c r="C6920" t="s">
        <v>4794</v>
      </c>
      <c r="D6920" t="s">
        <v>4795</v>
      </c>
      <c r="E6920" t="s">
        <v>12</v>
      </c>
      <c r="F6920" t="s">
        <v>4796</v>
      </c>
      <c r="G6920" s="1">
        <v>44543</v>
      </c>
      <c r="H6920" s="1">
        <v>44515</v>
      </c>
      <c r="I6920" s="1">
        <v>45610</v>
      </c>
      <c r="J6920" s="966" t="s">
        <v>12138</v>
      </c>
      <c r="K6920" t="s">
        <v>12140</v>
      </c>
      <c r="L6920" t="s">
        <v>12139</v>
      </c>
      <c r="M6920" t="s">
        <v>12138</v>
      </c>
      <c r="N6920" t="s">
        <v>12139</v>
      </c>
    </row>
    <row r="6921" spans="1:14" x14ac:dyDescent="0.25">
      <c r="A6921" s="3">
        <v>6918</v>
      </c>
      <c r="B6921" t="s">
        <v>4793</v>
      </c>
      <c r="C6921" t="s">
        <v>4794</v>
      </c>
      <c r="D6921" t="s">
        <v>4795</v>
      </c>
      <c r="E6921" t="s">
        <v>12</v>
      </c>
      <c r="F6921" t="s">
        <v>4796</v>
      </c>
      <c r="G6921" s="1">
        <v>44543</v>
      </c>
      <c r="H6921" s="1">
        <v>44515</v>
      </c>
      <c r="I6921" s="1">
        <v>45610</v>
      </c>
      <c r="J6921" s="966" t="s">
        <v>12138</v>
      </c>
      <c r="K6921" t="s">
        <v>12140</v>
      </c>
      <c r="L6921" t="s">
        <v>12139</v>
      </c>
      <c r="M6921" t="s">
        <v>12138</v>
      </c>
      <c r="N6921" t="s">
        <v>12139</v>
      </c>
    </row>
    <row r="6922" spans="1:14" x14ac:dyDescent="0.25">
      <c r="A6922" s="3">
        <v>6919</v>
      </c>
      <c r="B6922" t="s">
        <v>4812</v>
      </c>
      <c r="C6922" t="s">
        <v>4813</v>
      </c>
      <c r="D6922" t="s">
        <v>4814</v>
      </c>
      <c r="E6922" t="s">
        <v>12</v>
      </c>
      <c r="F6922" t="s">
        <v>4815</v>
      </c>
      <c r="G6922" s="1">
        <v>44469</v>
      </c>
      <c r="H6922" s="1">
        <v>44470</v>
      </c>
      <c r="I6922" s="1">
        <v>45565</v>
      </c>
      <c r="J6922" s="966" t="s">
        <v>11894</v>
      </c>
      <c r="K6922" t="s">
        <v>11896</v>
      </c>
      <c r="L6922" t="s">
        <v>11895</v>
      </c>
      <c r="M6922" t="s">
        <v>11894</v>
      </c>
      <c r="N6922" t="s">
        <v>11895</v>
      </c>
    </row>
    <row r="6923" spans="1:14" x14ac:dyDescent="0.25">
      <c r="A6923" s="3">
        <v>6920</v>
      </c>
      <c r="B6923" t="s">
        <v>4812</v>
      </c>
      <c r="C6923" t="s">
        <v>4813</v>
      </c>
      <c r="D6923" t="s">
        <v>4814</v>
      </c>
      <c r="E6923" t="s">
        <v>12</v>
      </c>
      <c r="F6923" t="s">
        <v>4815</v>
      </c>
      <c r="G6923" s="1">
        <v>44469</v>
      </c>
      <c r="H6923" s="1">
        <v>44470</v>
      </c>
      <c r="I6923" s="1">
        <v>45565</v>
      </c>
      <c r="J6923" s="966" t="s">
        <v>11894</v>
      </c>
      <c r="K6923" t="s">
        <v>11896</v>
      </c>
      <c r="L6923" t="s">
        <v>11895</v>
      </c>
      <c r="M6923" t="s">
        <v>11894</v>
      </c>
      <c r="N6923" t="s">
        <v>11895</v>
      </c>
    </row>
    <row r="6924" spans="1:14" x14ac:dyDescent="0.25">
      <c r="A6924" s="3">
        <v>6921</v>
      </c>
      <c r="B6924" t="s">
        <v>4769</v>
      </c>
      <c r="C6924" t="s">
        <v>4770</v>
      </c>
      <c r="D6924" t="s">
        <v>4771</v>
      </c>
      <c r="E6924" t="s">
        <v>12</v>
      </c>
      <c r="F6924" t="s">
        <v>4772</v>
      </c>
      <c r="G6924" s="1">
        <v>44505</v>
      </c>
      <c r="H6924" s="1">
        <v>44518</v>
      </c>
      <c r="I6924" s="1">
        <v>46343</v>
      </c>
      <c r="J6924" s="966" t="s">
        <v>13735</v>
      </c>
      <c r="K6924" t="s">
        <v>13737</v>
      </c>
      <c r="L6924" t="s">
        <v>13736</v>
      </c>
      <c r="M6924" t="s">
        <v>13735</v>
      </c>
      <c r="N6924" t="s">
        <v>13736</v>
      </c>
    </row>
    <row r="6925" spans="1:14" x14ac:dyDescent="0.25">
      <c r="A6925" s="3">
        <v>6922</v>
      </c>
      <c r="B6925" t="s">
        <v>4785</v>
      </c>
      <c r="C6925" t="s">
        <v>4786</v>
      </c>
      <c r="D6925" t="s">
        <v>4787</v>
      </c>
      <c r="E6925" t="s">
        <v>12</v>
      </c>
      <c r="F6925" t="s">
        <v>4788</v>
      </c>
      <c r="G6925" s="1">
        <v>44510</v>
      </c>
      <c r="H6925" s="1">
        <v>44523</v>
      </c>
      <c r="I6925" s="1">
        <v>45983</v>
      </c>
      <c r="J6925" s="966" t="s">
        <v>741</v>
      </c>
      <c r="K6925" t="s">
        <v>24317</v>
      </c>
      <c r="L6925">
        <v>402443</v>
      </c>
      <c r="N6925">
        <v>402443</v>
      </c>
    </row>
    <row r="6926" spans="1:14" x14ac:dyDescent="0.25">
      <c r="A6926" s="3">
        <v>6923</v>
      </c>
      <c r="B6926" t="s">
        <v>4785</v>
      </c>
      <c r="C6926" t="s">
        <v>4786</v>
      </c>
      <c r="D6926" t="s">
        <v>4787</v>
      </c>
      <c r="E6926" t="s">
        <v>12</v>
      </c>
      <c r="F6926" t="s">
        <v>4788</v>
      </c>
      <c r="G6926" s="1">
        <v>44510</v>
      </c>
      <c r="H6926" s="1">
        <v>44523</v>
      </c>
      <c r="I6926" s="1">
        <v>45983</v>
      </c>
      <c r="J6926" s="966" t="s">
        <v>24318</v>
      </c>
      <c r="K6926" t="s">
        <v>24319</v>
      </c>
      <c r="L6926">
        <v>401722</v>
      </c>
      <c r="N6926">
        <v>401722</v>
      </c>
    </row>
    <row r="6927" spans="1:14" x14ac:dyDescent="0.25">
      <c r="A6927" s="3">
        <v>6924</v>
      </c>
      <c r="B6927" t="s">
        <v>4731</v>
      </c>
      <c r="C6927" t="s">
        <v>4732</v>
      </c>
      <c r="D6927" t="s">
        <v>4733</v>
      </c>
      <c r="E6927" t="s">
        <v>12</v>
      </c>
      <c r="F6927" t="s">
        <v>4734</v>
      </c>
      <c r="G6927" s="1">
        <v>44509</v>
      </c>
      <c r="H6927" s="1">
        <v>44510</v>
      </c>
      <c r="I6927" s="1">
        <v>44874</v>
      </c>
      <c r="J6927" s="966" t="s">
        <v>6897</v>
      </c>
      <c r="K6927" t="s">
        <v>6899</v>
      </c>
      <c r="L6927" t="s">
        <v>22302</v>
      </c>
      <c r="M6927" t="s">
        <v>6897</v>
      </c>
      <c r="N6927" t="s">
        <v>6898</v>
      </c>
    </row>
    <row r="6928" spans="1:14" x14ac:dyDescent="0.25">
      <c r="A6928" s="3">
        <v>6925</v>
      </c>
      <c r="B6928" t="s">
        <v>4731</v>
      </c>
      <c r="C6928" t="s">
        <v>4732</v>
      </c>
      <c r="D6928" t="s">
        <v>4733</v>
      </c>
      <c r="E6928" t="s">
        <v>12</v>
      </c>
      <c r="F6928" t="s">
        <v>4734</v>
      </c>
      <c r="G6928" s="1">
        <v>44509</v>
      </c>
      <c r="H6928" s="1">
        <v>44510</v>
      </c>
      <c r="I6928" s="1">
        <v>44874</v>
      </c>
      <c r="J6928" s="966" t="s">
        <v>6897</v>
      </c>
      <c r="K6928" t="s">
        <v>6899</v>
      </c>
      <c r="L6928" t="s">
        <v>22302</v>
      </c>
      <c r="M6928" t="s">
        <v>6897</v>
      </c>
      <c r="N6928" t="s">
        <v>6898</v>
      </c>
    </row>
    <row r="6929" spans="1:14" x14ac:dyDescent="0.25">
      <c r="A6929" s="3">
        <v>6926</v>
      </c>
      <c r="B6929" t="s">
        <v>4731</v>
      </c>
      <c r="C6929" t="s">
        <v>4732</v>
      </c>
      <c r="D6929" t="s">
        <v>4733</v>
      </c>
      <c r="E6929" t="s">
        <v>12</v>
      </c>
      <c r="F6929" t="s">
        <v>4734</v>
      </c>
      <c r="G6929" s="1">
        <v>44509</v>
      </c>
      <c r="H6929" s="1">
        <v>44510</v>
      </c>
      <c r="I6929" s="1">
        <v>44874</v>
      </c>
      <c r="J6929" s="966" t="s">
        <v>6897</v>
      </c>
      <c r="K6929" t="s">
        <v>6899</v>
      </c>
      <c r="L6929" t="s">
        <v>22302</v>
      </c>
      <c r="M6929" t="s">
        <v>6897</v>
      </c>
      <c r="N6929" t="s">
        <v>22302</v>
      </c>
    </row>
    <row r="6930" spans="1:14" x14ac:dyDescent="0.25">
      <c r="A6930" s="3">
        <v>6927</v>
      </c>
      <c r="B6930" t="s">
        <v>4731</v>
      </c>
      <c r="C6930" t="s">
        <v>4732</v>
      </c>
      <c r="D6930" t="s">
        <v>4733</v>
      </c>
      <c r="E6930" t="s">
        <v>12</v>
      </c>
      <c r="F6930" t="s">
        <v>4734</v>
      </c>
      <c r="G6930" s="1">
        <v>44509</v>
      </c>
      <c r="H6930" s="1">
        <v>44510</v>
      </c>
      <c r="I6930" s="1">
        <v>44874</v>
      </c>
      <c r="J6930" s="966" t="s">
        <v>6902</v>
      </c>
      <c r="K6930" t="s">
        <v>6904</v>
      </c>
      <c r="L6930" t="s">
        <v>6903</v>
      </c>
      <c r="M6930" t="s">
        <v>6902</v>
      </c>
      <c r="N6930" t="s">
        <v>6903</v>
      </c>
    </row>
    <row r="6931" spans="1:14" x14ac:dyDescent="0.25">
      <c r="A6931" s="3">
        <v>6928</v>
      </c>
      <c r="B6931" t="s">
        <v>4731</v>
      </c>
      <c r="C6931" t="s">
        <v>4732</v>
      </c>
      <c r="D6931" t="s">
        <v>4733</v>
      </c>
      <c r="E6931" t="s">
        <v>12</v>
      </c>
      <c r="F6931" t="s">
        <v>4734</v>
      </c>
      <c r="G6931" s="1">
        <v>44509</v>
      </c>
      <c r="H6931" s="1">
        <v>44510</v>
      </c>
      <c r="I6931" s="1">
        <v>44874</v>
      </c>
      <c r="J6931" s="966" t="s">
        <v>6902</v>
      </c>
      <c r="K6931" t="s">
        <v>6904</v>
      </c>
      <c r="L6931" t="s">
        <v>6903</v>
      </c>
      <c r="M6931" t="s">
        <v>6902</v>
      </c>
      <c r="N6931" t="s">
        <v>6903</v>
      </c>
    </row>
    <row r="6932" spans="1:14" x14ac:dyDescent="0.25">
      <c r="A6932" s="3">
        <v>6929</v>
      </c>
      <c r="B6932" t="s">
        <v>4731</v>
      </c>
      <c r="C6932" t="s">
        <v>4732</v>
      </c>
      <c r="D6932" t="s">
        <v>4733</v>
      </c>
      <c r="E6932" t="s">
        <v>12</v>
      </c>
      <c r="F6932" t="s">
        <v>4734</v>
      </c>
      <c r="G6932" s="1">
        <v>44509</v>
      </c>
      <c r="H6932" s="1">
        <v>44510</v>
      </c>
      <c r="I6932" s="1">
        <v>44874</v>
      </c>
      <c r="J6932" s="966" t="s">
        <v>6902</v>
      </c>
      <c r="K6932" t="s">
        <v>6904</v>
      </c>
      <c r="L6932" t="s">
        <v>6903</v>
      </c>
      <c r="M6932" t="s">
        <v>6902</v>
      </c>
      <c r="N6932" t="s">
        <v>6903</v>
      </c>
    </row>
    <row r="6933" spans="1:14" x14ac:dyDescent="0.25">
      <c r="A6933" s="3">
        <v>6930</v>
      </c>
      <c r="B6933" t="s">
        <v>4824</v>
      </c>
      <c r="C6933" t="s">
        <v>4825</v>
      </c>
      <c r="D6933" t="s">
        <v>4826</v>
      </c>
      <c r="E6933" t="s">
        <v>12</v>
      </c>
      <c r="F6933" t="s">
        <v>4826</v>
      </c>
      <c r="G6933" s="1">
        <v>44496</v>
      </c>
      <c r="H6933" s="1">
        <v>44513</v>
      </c>
      <c r="I6933" s="1">
        <v>45608</v>
      </c>
      <c r="J6933" s="966" t="s">
        <v>8824</v>
      </c>
      <c r="K6933" t="s">
        <v>24320</v>
      </c>
      <c r="L6933" t="s">
        <v>24321</v>
      </c>
      <c r="M6933" t="s">
        <v>8824</v>
      </c>
      <c r="N6933" t="s">
        <v>24321</v>
      </c>
    </row>
    <row r="6934" spans="1:14" x14ac:dyDescent="0.25">
      <c r="A6934" s="3">
        <v>6931</v>
      </c>
      <c r="B6934" t="s">
        <v>4824</v>
      </c>
      <c r="C6934" t="s">
        <v>4825</v>
      </c>
      <c r="D6934" t="s">
        <v>4826</v>
      </c>
      <c r="E6934" t="s">
        <v>12</v>
      </c>
      <c r="F6934" t="s">
        <v>4826</v>
      </c>
      <c r="G6934" s="1">
        <v>44496</v>
      </c>
      <c r="H6934" s="1">
        <v>44513</v>
      </c>
      <c r="I6934" s="1">
        <v>45608</v>
      </c>
      <c r="J6934" s="966" t="s">
        <v>8832</v>
      </c>
      <c r="K6934" t="s">
        <v>24322</v>
      </c>
      <c r="L6934" t="s">
        <v>24323</v>
      </c>
      <c r="M6934" t="s">
        <v>8832</v>
      </c>
      <c r="N6934" t="s">
        <v>24323</v>
      </c>
    </row>
    <row r="6935" spans="1:14" x14ac:dyDescent="0.25">
      <c r="A6935" s="3">
        <v>6932</v>
      </c>
      <c r="B6935" t="s">
        <v>4824</v>
      </c>
      <c r="C6935" t="s">
        <v>4825</v>
      </c>
      <c r="D6935" t="s">
        <v>4826</v>
      </c>
      <c r="E6935" t="s">
        <v>12</v>
      </c>
      <c r="F6935" t="s">
        <v>4826</v>
      </c>
      <c r="G6935" s="1">
        <v>44496</v>
      </c>
      <c r="H6935" s="1">
        <v>44513</v>
      </c>
      <c r="I6935" s="1">
        <v>45608</v>
      </c>
      <c r="J6935" s="966" t="s">
        <v>8840</v>
      </c>
      <c r="K6935" t="s">
        <v>24324</v>
      </c>
      <c r="L6935" t="s">
        <v>24325</v>
      </c>
      <c r="M6935" t="s">
        <v>8840</v>
      </c>
      <c r="N6935" t="s">
        <v>24325</v>
      </c>
    </row>
    <row r="6936" spans="1:14" x14ac:dyDescent="0.25">
      <c r="A6936" s="3">
        <v>6933</v>
      </c>
      <c r="B6936" t="s">
        <v>4697</v>
      </c>
      <c r="C6936" t="s">
        <v>4698</v>
      </c>
      <c r="D6936" t="s">
        <v>4699</v>
      </c>
      <c r="E6936" t="s">
        <v>12</v>
      </c>
      <c r="F6936" t="s">
        <v>4700</v>
      </c>
      <c r="G6936" s="1">
        <v>44495</v>
      </c>
      <c r="H6936" s="1">
        <v>44516</v>
      </c>
      <c r="I6936" s="1">
        <v>44880</v>
      </c>
      <c r="J6936" s="966" t="s">
        <v>12379</v>
      </c>
      <c r="K6936" t="s">
        <v>12381</v>
      </c>
      <c r="L6936" t="s">
        <v>12380</v>
      </c>
      <c r="M6936" t="s">
        <v>12379</v>
      </c>
      <c r="N6936" t="s">
        <v>12380</v>
      </c>
    </row>
    <row r="6937" spans="1:14" x14ac:dyDescent="0.25">
      <c r="A6937" s="3">
        <v>6934</v>
      </c>
      <c r="B6937" t="s">
        <v>4804</v>
      </c>
      <c r="C6937" t="s">
        <v>4805</v>
      </c>
      <c r="D6937" t="s">
        <v>4806</v>
      </c>
      <c r="E6937" t="s">
        <v>12</v>
      </c>
      <c r="F6937" t="s">
        <v>4807</v>
      </c>
      <c r="G6937" s="1">
        <v>44509</v>
      </c>
      <c r="H6937" s="1">
        <v>44510</v>
      </c>
      <c r="I6937" s="1">
        <v>44874</v>
      </c>
      <c r="J6937" s="966" t="s">
        <v>12152</v>
      </c>
      <c r="K6937" t="s">
        <v>12154</v>
      </c>
      <c r="L6937" t="s">
        <v>12153</v>
      </c>
      <c r="M6937" t="s">
        <v>12152</v>
      </c>
      <c r="N6937" t="s">
        <v>12153</v>
      </c>
    </row>
    <row r="6938" spans="1:14" x14ac:dyDescent="0.25">
      <c r="A6938" s="3">
        <v>6935</v>
      </c>
      <c r="B6938" t="s">
        <v>4804</v>
      </c>
      <c r="C6938" t="s">
        <v>4805</v>
      </c>
      <c r="D6938" t="s">
        <v>4806</v>
      </c>
      <c r="E6938" t="s">
        <v>12</v>
      </c>
      <c r="F6938" t="s">
        <v>4807</v>
      </c>
      <c r="G6938" s="1">
        <v>44509</v>
      </c>
      <c r="H6938" s="1">
        <v>44510</v>
      </c>
      <c r="I6938" s="1">
        <v>44874</v>
      </c>
      <c r="J6938" s="966" t="s">
        <v>12152</v>
      </c>
      <c r="K6938" t="s">
        <v>12154</v>
      </c>
      <c r="L6938" t="s">
        <v>12153</v>
      </c>
      <c r="M6938" t="s">
        <v>12152</v>
      </c>
      <c r="N6938" t="s">
        <v>12153</v>
      </c>
    </row>
    <row r="6939" spans="1:14" x14ac:dyDescent="0.25">
      <c r="A6939" s="3">
        <v>6936</v>
      </c>
      <c r="B6939" t="s">
        <v>4808</v>
      </c>
      <c r="C6939" t="s">
        <v>4809</v>
      </c>
      <c r="D6939" t="s">
        <v>4810</v>
      </c>
      <c r="E6939" t="s">
        <v>12</v>
      </c>
      <c r="F6939" t="s">
        <v>4811</v>
      </c>
      <c r="G6939" s="1">
        <v>44511</v>
      </c>
      <c r="H6939" s="1">
        <v>44518</v>
      </c>
      <c r="I6939" s="1">
        <v>44882</v>
      </c>
      <c r="J6939" s="966" t="s">
        <v>14847</v>
      </c>
      <c r="K6939" t="s">
        <v>12150</v>
      </c>
      <c r="L6939" t="s">
        <v>12149</v>
      </c>
      <c r="M6939" t="s">
        <v>14847</v>
      </c>
      <c r="N6939" t="s">
        <v>12149</v>
      </c>
    </row>
    <row r="6940" spans="1:14" x14ac:dyDescent="0.25">
      <c r="A6940" s="3">
        <v>6937</v>
      </c>
      <c r="B6940" t="s">
        <v>4808</v>
      </c>
      <c r="C6940" t="s">
        <v>4809</v>
      </c>
      <c r="D6940" t="s">
        <v>4810</v>
      </c>
      <c r="E6940" t="s">
        <v>12</v>
      </c>
      <c r="F6940" t="s">
        <v>4811</v>
      </c>
      <c r="G6940" s="1">
        <v>44511</v>
      </c>
      <c r="H6940" s="1">
        <v>44518</v>
      </c>
      <c r="I6940" s="1">
        <v>44882</v>
      </c>
      <c r="J6940" s="966" t="s">
        <v>14847</v>
      </c>
      <c r="K6940" t="s">
        <v>12150</v>
      </c>
      <c r="L6940" t="s">
        <v>12149</v>
      </c>
      <c r="M6940" t="s">
        <v>14847</v>
      </c>
      <c r="N6940" t="s">
        <v>12149</v>
      </c>
    </row>
    <row r="6941" spans="1:14" x14ac:dyDescent="0.25">
      <c r="A6941" s="3">
        <v>6938</v>
      </c>
      <c r="B6941" t="s">
        <v>4616</v>
      </c>
      <c r="C6941" t="s">
        <v>4617</v>
      </c>
      <c r="D6941" t="s">
        <v>4618</v>
      </c>
      <c r="E6941" t="s">
        <v>12</v>
      </c>
      <c r="F6941" t="s">
        <v>4619</v>
      </c>
      <c r="G6941" s="1">
        <v>44480</v>
      </c>
      <c r="H6941" s="1">
        <v>44519</v>
      </c>
      <c r="I6941" s="1">
        <v>44883</v>
      </c>
      <c r="J6941" s="966" t="s">
        <v>13446</v>
      </c>
      <c r="K6941" t="s">
        <v>13448</v>
      </c>
      <c r="L6941" t="s">
        <v>13447</v>
      </c>
      <c r="M6941" t="s">
        <v>13446</v>
      </c>
      <c r="N6941" t="s">
        <v>13447</v>
      </c>
    </row>
    <row r="6942" spans="1:14" x14ac:dyDescent="0.25">
      <c r="A6942" s="3">
        <v>6939</v>
      </c>
      <c r="B6942" t="s">
        <v>4847</v>
      </c>
      <c r="C6942" t="s">
        <v>4848</v>
      </c>
      <c r="D6942" t="s">
        <v>4849</v>
      </c>
      <c r="E6942" t="s">
        <v>12</v>
      </c>
      <c r="F6942" t="s">
        <v>4845</v>
      </c>
      <c r="G6942" s="1">
        <v>44525</v>
      </c>
      <c r="H6942" s="1">
        <v>44531</v>
      </c>
      <c r="I6942" s="1">
        <v>45626</v>
      </c>
      <c r="J6942" s="966" t="s">
        <v>8824</v>
      </c>
      <c r="K6942" t="s">
        <v>24326</v>
      </c>
      <c r="L6942" t="s">
        <v>24327</v>
      </c>
      <c r="M6942" t="s">
        <v>8824</v>
      </c>
      <c r="N6942" t="s">
        <v>24327</v>
      </c>
    </row>
    <row r="6943" spans="1:14" x14ac:dyDescent="0.25">
      <c r="A6943" s="3">
        <v>6940</v>
      </c>
      <c r="B6943" t="s">
        <v>4847</v>
      </c>
      <c r="C6943" t="s">
        <v>4848</v>
      </c>
      <c r="D6943" t="s">
        <v>4849</v>
      </c>
      <c r="E6943" t="s">
        <v>12</v>
      </c>
      <c r="F6943" t="s">
        <v>4845</v>
      </c>
      <c r="G6943" s="1">
        <v>44525</v>
      </c>
      <c r="H6943" s="1">
        <v>44531</v>
      </c>
      <c r="I6943" s="1">
        <v>45626</v>
      </c>
      <c r="J6943" s="966" t="s">
        <v>8832</v>
      </c>
      <c r="K6943" t="s">
        <v>24328</v>
      </c>
      <c r="L6943" t="s">
        <v>24329</v>
      </c>
      <c r="M6943" t="s">
        <v>8832</v>
      </c>
      <c r="N6943" t="s">
        <v>24329</v>
      </c>
    </row>
    <row r="6944" spans="1:14" x14ac:dyDescent="0.25">
      <c r="A6944" s="3">
        <v>6941</v>
      </c>
      <c r="B6944" t="s">
        <v>4847</v>
      </c>
      <c r="C6944" t="s">
        <v>4848</v>
      </c>
      <c r="D6944" t="s">
        <v>4849</v>
      </c>
      <c r="E6944" t="s">
        <v>12</v>
      </c>
      <c r="F6944" t="s">
        <v>4845</v>
      </c>
      <c r="G6944" s="1">
        <v>44525</v>
      </c>
      <c r="H6944" s="1">
        <v>44531</v>
      </c>
      <c r="I6944" s="1">
        <v>45626</v>
      </c>
      <c r="J6944" s="966" t="s">
        <v>8840</v>
      </c>
      <c r="K6944" t="s">
        <v>24330</v>
      </c>
      <c r="L6944" t="s">
        <v>24331</v>
      </c>
      <c r="M6944" t="s">
        <v>8840</v>
      </c>
      <c r="N6944" t="s">
        <v>24331</v>
      </c>
    </row>
    <row r="6945" spans="1:14" x14ac:dyDescent="0.25">
      <c r="A6945" s="3">
        <v>6942</v>
      </c>
      <c r="B6945" t="s">
        <v>4847</v>
      </c>
      <c r="C6945" t="s">
        <v>4848</v>
      </c>
      <c r="D6945" t="s">
        <v>4849</v>
      </c>
      <c r="E6945" t="s">
        <v>12</v>
      </c>
      <c r="F6945" t="s">
        <v>4845</v>
      </c>
      <c r="G6945" s="1">
        <v>44525</v>
      </c>
      <c r="H6945" s="1">
        <v>44531</v>
      </c>
      <c r="I6945" s="1">
        <v>45626</v>
      </c>
      <c r="J6945" s="966" t="s">
        <v>23359</v>
      </c>
      <c r="K6945" t="s">
        <v>24332</v>
      </c>
      <c r="L6945" t="s">
        <v>24333</v>
      </c>
      <c r="M6945" t="s">
        <v>23359</v>
      </c>
      <c r="N6945" t="s">
        <v>24333</v>
      </c>
    </row>
    <row r="6946" spans="1:14" x14ac:dyDescent="0.25">
      <c r="A6946" s="3">
        <v>6943</v>
      </c>
      <c r="B6946" t="s">
        <v>4847</v>
      </c>
      <c r="C6946" t="s">
        <v>4848</v>
      </c>
      <c r="D6946" t="s">
        <v>4849</v>
      </c>
      <c r="E6946" t="s">
        <v>12</v>
      </c>
      <c r="F6946" t="s">
        <v>4845</v>
      </c>
      <c r="G6946" s="1">
        <v>44525</v>
      </c>
      <c r="H6946" s="1">
        <v>44531</v>
      </c>
      <c r="I6946" s="1">
        <v>45626</v>
      </c>
      <c r="J6946" s="966" t="s">
        <v>23356</v>
      </c>
      <c r="K6946" t="s">
        <v>24334</v>
      </c>
      <c r="L6946" t="s">
        <v>24335</v>
      </c>
      <c r="M6946" t="s">
        <v>23356</v>
      </c>
      <c r="N6946" t="s">
        <v>24335</v>
      </c>
    </row>
    <row r="6947" spans="1:14" x14ac:dyDescent="0.25">
      <c r="A6947" s="3">
        <v>6944</v>
      </c>
      <c r="B6947" t="s">
        <v>4847</v>
      </c>
      <c r="C6947" t="s">
        <v>4848</v>
      </c>
      <c r="D6947" t="s">
        <v>4849</v>
      </c>
      <c r="E6947" t="s">
        <v>12</v>
      </c>
      <c r="F6947" t="s">
        <v>4845</v>
      </c>
      <c r="G6947" s="1">
        <v>44525</v>
      </c>
      <c r="H6947" s="1">
        <v>44531</v>
      </c>
      <c r="I6947" s="1">
        <v>45626</v>
      </c>
      <c r="J6947" s="966" t="s">
        <v>23353</v>
      </c>
      <c r="K6947" t="s">
        <v>24336</v>
      </c>
      <c r="L6947" t="s">
        <v>24337</v>
      </c>
      <c r="M6947" t="s">
        <v>23353</v>
      </c>
      <c r="N6947" t="s">
        <v>24337</v>
      </c>
    </row>
    <row r="6948" spans="1:14" x14ac:dyDescent="0.25">
      <c r="A6948" s="3">
        <v>6945</v>
      </c>
      <c r="B6948" t="s">
        <v>4847</v>
      </c>
      <c r="C6948" t="s">
        <v>4848</v>
      </c>
      <c r="D6948" t="s">
        <v>4849</v>
      </c>
      <c r="E6948" t="s">
        <v>12</v>
      </c>
      <c r="F6948" t="s">
        <v>4845</v>
      </c>
      <c r="G6948" s="1">
        <v>44525</v>
      </c>
      <c r="H6948" s="1">
        <v>44531</v>
      </c>
      <c r="I6948" s="1">
        <v>45626</v>
      </c>
      <c r="J6948" s="966" t="s">
        <v>23350</v>
      </c>
      <c r="K6948" t="s">
        <v>24338</v>
      </c>
      <c r="L6948" t="s">
        <v>24339</v>
      </c>
      <c r="M6948" t="s">
        <v>23350</v>
      </c>
      <c r="N6948" t="s">
        <v>24339</v>
      </c>
    </row>
    <row r="6949" spans="1:14" x14ac:dyDescent="0.25">
      <c r="A6949" s="3">
        <v>6946</v>
      </c>
      <c r="B6949" t="s">
        <v>4847</v>
      </c>
      <c r="C6949" t="s">
        <v>4848</v>
      </c>
      <c r="D6949" t="s">
        <v>4849</v>
      </c>
      <c r="E6949" t="s">
        <v>12</v>
      </c>
      <c r="F6949" t="s">
        <v>4845</v>
      </c>
      <c r="G6949" s="1">
        <v>44525</v>
      </c>
      <c r="H6949" s="1">
        <v>44531</v>
      </c>
      <c r="I6949" s="1">
        <v>45626</v>
      </c>
      <c r="J6949" s="966" t="s">
        <v>23347</v>
      </c>
      <c r="K6949" t="s">
        <v>24340</v>
      </c>
      <c r="L6949" t="s">
        <v>24341</v>
      </c>
      <c r="M6949" t="s">
        <v>23347</v>
      </c>
      <c r="N6949" t="s">
        <v>24341</v>
      </c>
    </row>
    <row r="6950" spans="1:14" x14ac:dyDescent="0.25">
      <c r="A6950" s="3">
        <v>6947</v>
      </c>
      <c r="B6950" t="s">
        <v>4847</v>
      </c>
      <c r="C6950" t="s">
        <v>4848</v>
      </c>
      <c r="D6950" t="s">
        <v>4849</v>
      </c>
      <c r="E6950" t="s">
        <v>12</v>
      </c>
      <c r="F6950" t="s">
        <v>4845</v>
      </c>
      <c r="G6950" s="1">
        <v>44525</v>
      </c>
      <c r="H6950" s="1">
        <v>44531</v>
      </c>
      <c r="I6950" s="1">
        <v>45626</v>
      </c>
      <c r="J6950" s="966" t="s">
        <v>23344</v>
      </c>
      <c r="K6950" t="s">
        <v>24342</v>
      </c>
      <c r="L6950" t="s">
        <v>24343</v>
      </c>
      <c r="M6950" t="s">
        <v>23344</v>
      </c>
      <c r="N6950" t="s">
        <v>24343</v>
      </c>
    </row>
    <row r="6951" spans="1:14" x14ac:dyDescent="0.25">
      <c r="A6951" s="3">
        <v>6948</v>
      </c>
      <c r="B6951" t="s">
        <v>4847</v>
      </c>
      <c r="C6951" t="s">
        <v>4848</v>
      </c>
      <c r="D6951" t="s">
        <v>4849</v>
      </c>
      <c r="E6951" t="s">
        <v>12</v>
      </c>
      <c r="F6951" t="s">
        <v>4845</v>
      </c>
      <c r="G6951" s="1">
        <v>44525</v>
      </c>
      <c r="H6951" s="1">
        <v>44531</v>
      </c>
      <c r="I6951" s="1">
        <v>45626</v>
      </c>
      <c r="J6951" s="966" t="s">
        <v>23341</v>
      </c>
      <c r="K6951" t="s">
        <v>24344</v>
      </c>
      <c r="L6951" t="s">
        <v>24345</v>
      </c>
      <c r="M6951" t="s">
        <v>23341</v>
      </c>
      <c r="N6951" t="s">
        <v>24345</v>
      </c>
    </row>
    <row r="6952" spans="1:14" x14ac:dyDescent="0.25">
      <c r="A6952" s="3">
        <v>6949</v>
      </c>
      <c r="B6952" t="s">
        <v>4847</v>
      </c>
      <c r="C6952" t="s">
        <v>4848</v>
      </c>
      <c r="D6952" t="s">
        <v>4849</v>
      </c>
      <c r="E6952" t="s">
        <v>12</v>
      </c>
      <c r="F6952" t="s">
        <v>4845</v>
      </c>
      <c r="G6952" s="1">
        <v>44525</v>
      </c>
      <c r="H6952" s="1">
        <v>44531</v>
      </c>
      <c r="I6952" s="1">
        <v>45626</v>
      </c>
      <c r="J6952" s="966" t="s">
        <v>23338</v>
      </c>
      <c r="K6952" t="s">
        <v>24346</v>
      </c>
      <c r="L6952" t="s">
        <v>24347</v>
      </c>
      <c r="M6952" t="s">
        <v>23338</v>
      </c>
      <c r="N6952" t="s">
        <v>24347</v>
      </c>
    </row>
    <row r="6953" spans="1:14" x14ac:dyDescent="0.25">
      <c r="A6953" s="3">
        <v>6950</v>
      </c>
      <c r="B6953" t="s">
        <v>4847</v>
      </c>
      <c r="C6953" t="s">
        <v>4848</v>
      </c>
      <c r="D6953" t="s">
        <v>4849</v>
      </c>
      <c r="E6953" t="s">
        <v>12</v>
      </c>
      <c r="F6953" t="s">
        <v>4845</v>
      </c>
      <c r="G6953" s="1">
        <v>44525</v>
      </c>
      <c r="H6953" s="1">
        <v>44531</v>
      </c>
      <c r="I6953" s="1">
        <v>45626</v>
      </c>
      <c r="J6953" s="966" t="s">
        <v>23335</v>
      </c>
      <c r="K6953" t="s">
        <v>24348</v>
      </c>
      <c r="L6953" t="s">
        <v>24349</v>
      </c>
      <c r="M6953" t="s">
        <v>23335</v>
      </c>
      <c r="N6953" t="s">
        <v>24349</v>
      </c>
    </row>
    <row r="6954" spans="1:14" x14ac:dyDescent="0.25">
      <c r="A6954" s="3">
        <v>6951</v>
      </c>
      <c r="B6954" t="s">
        <v>4847</v>
      </c>
      <c r="C6954" t="s">
        <v>4848</v>
      </c>
      <c r="D6954" t="s">
        <v>4849</v>
      </c>
      <c r="E6954" t="s">
        <v>12</v>
      </c>
      <c r="F6954" t="s">
        <v>4845</v>
      </c>
      <c r="G6954" s="1">
        <v>44525</v>
      </c>
      <c r="H6954" s="1">
        <v>44531</v>
      </c>
      <c r="I6954" s="1">
        <v>45626</v>
      </c>
      <c r="J6954" s="966" t="s">
        <v>23332</v>
      </c>
      <c r="K6954" t="s">
        <v>24350</v>
      </c>
      <c r="L6954" t="s">
        <v>24351</v>
      </c>
      <c r="M6954" t="s">
        <v>23332</v>
      </c>
      <c r="N6954" t="s">
        <v>24351</v>
      </c>
    </row>
    <row r="6955" spans="1:14" x14ac:dyDescent="0.25">
      <c r="A6955" s="3">
        <v>6952</v>
      </c>
      <c r="B6955" t="s">
        <v>4847</v>
      </c>
      <c r="C6955" t="s">
        <v>4848</v>
      </c>
      <c r="D6955" t="s">
        <v>4849</v>
      </c>
      <c r="E6955" t="s">
        <v>12</v>
      </c>
      <c r="F6955" t="s">
        <v>4845</v>
      </c>
      <c r="G6955" s="1">
        <v>44525</v>
      </c>
      <c r="H6955" s="1">
        <v>44531</v>
      </c>
      <c r="I6955" s="1">
        <v>45626</v>
      </c>
      <c r="J6955" s="966" t="s">
        <v>23329</v>
      </c>
      <c r="K6955" t="s">
        <v>24352</v>
      </c>
      <c r="L6955" t="s">
        <v>24353</v>
      </c>
      <c r="M6955" t="s">
        <v>23329</v>
      </c>
      <c r="N6955" t="s">
        <v>24353</v>
      </c>
    </row>
    <row r="6956" spans="1:14" x14ac:dyDescent="0.25">
      <c r="A6956" s="3">
        <v>6953</v>
      </c>
      <c r="B6956" t="s">
        <v>4847</v>
      </c>
      <c r="C6956" t="s">
        <v>4848</v>
      </c>
      <c r="D6956" t="s">
        <v>4849</v>
      </c>
      <c r="E6956" t="s">
        <v>12</v>
      </c>
      <c r="F6956" t="s">
        <v>4845</v>
      </c>
      <c r="G6956" s="1">
        <v>44525</v>
      </c>
      <c r="H6956" s="1">
        <v>44531</v>
      </c>
      <c r="I6956" s="1">
        <v>45626</v>
      </c>
      <c r="J6956" s="966" t="s">
        <v>23326</v>
      </c>
      <c r="K6956" t="s">
        <v>24354</v>
      </c>
      <c r="L6956" t="s">
        <v>24355</v>
      </c>
      <c r="M6956" t="s">
        <v>23326</v>
      </c>
      <c r="N6956" t="s">
        <v>24355</v>
      </c>
    </row>
    <row r="6957" spans="1:14" x14ac:dyDescent="0.25">
      <c r="A6957" s="3">
        <v>6954</v>
      </c>
      <c r="B6957" t="s">
        <v>4847</v>
      </c>
      <c r="C6957" t="s">
        <v>4848</v>
      </c>
      <c r="D6957" t="s">
        <v>4849</v>
      </c>
      <c r="E6957" t="s">
        <v>12</v>
      </c>
      <c r="F6957" t="s">
        <v>4845</v>
      </c>
      <c r="G6957" s="1">
        <v>44525</v>
      </c>
      <c r="H6957" s="1">
        <v>44531</v>
      </c>
      <c r="I6957" s="1">
        <v>45626</v>
      </c>
      <c r="J6957" s="966" t="s">
        <v>23323</v>
      </c>
      <c r="K6957" t="s">
        <v>24356</v>
      </c>
      <c r="L6957" t="s">
        <v>24357</v>
      </c>
      <c r="M6957" t="s">
        <v>23323</v>
      </c>
      <c r="N6957" t="s">
        <v>24357</v>
      </c>
    </row>
    <row r="6958" spans="1:14" x14ac:dyDescent="0.25">
      <c r="A6958" s="3">
        <v>6955</v>
      </c>
      <c r="B6958" t="s">
        <v>4847</v>
      </c>
      <c r="C6958" t="s">
        <v>4848</v>
      </c>
      <c r="D6958" t="s">
        <v>4849</v>
      </c>
      <c r="E6958" t="s">
        <v>12</v>
      </c>
      <c r="F6958" t="s">
        <v>4845</v>
      </c>
      <c r="G6958" s="1">
        <v>44525</v>
      </c>
      <c r="H6958" s="1">
        <v>44531</v>
      </c>
      <c r="I6958" s="1">
        <v>45626</v>
      </c>
      <c r="J6958" s="966" t="s">
        <v>23320</v>
      </c>
      <c r="K6958" t="s">
        <v>24358</v>
      </c>
      <c r="L6958" t="s">
        <v>24359</v>
      </c>
      <c r="M6958" t="s">
        <v>23320</v>
      </c>
      <c r="N6958" t="s">
        <v>24359</v>
      </c>
    </row>
    <row r="6959" spans="1:14" x14ac:dyDescent="0.25">
      <c r="A6959" s="3">
        <v>6956</v>
      </c>
      <c r="B6959" t="s">
        <v>4847</v>
      </c>
      <c r="C6959" t="s">
        <v>4848</v>
      </c>
      <c r="D6959" t="s">
        <v>4849</v>
      </c>
      <c r="E6959" t="s">
        <v>12</v>
      </c>
      <c r="F6959" t="s">
        <v>4845</v>
      </c>
      <c r="G6959" s="1">
        <v>44525</v>
      </c>
      <c r="H6959" s="1">
        <v>44531</v>
      </c>
      <c r="I6959" s="1">
        <v>45626</v>
      </c>
      <c r="J6959" s="966" t="s">
        <v>23317</v>
      </c>
      <c r="K6959" t="s">
        <v>24360</v>
      </c>
      <c r="L6959" t="s">
        <v>24361</v>
      </c>
      <c r="M6959" t="s">
        <v>23317</v>
      </c>
      <c r="N6959" t="s">
        <v>24361</v>
      </c>
    </row>
    <row r="6960" spans="1:14" x14ac:dyDescent="0.25">
      <c r="A6960" s="3">
        <v>6957</v>
      </c>
      <c r="B6960" t="s">
        <v>4847</v>
      </c>
      <c r="C6960" t="s">
        <v>4848</v>
      </c>
      <c r="D6960" t="s">
        <v>4849</v>
      </c>
      <c r="E6960" t="s">
        <v>12</v>
      </c>
      <c r="F6960" t="s">
        <v>4845</v>
      </c>
      <c r="G6960" s="1">
        <v>44525</v>
      </c>
      <c r="H6960" s="1">
        <v>44531</v>
      </c>
      <c r="I6960" s="1">
        <v>45626</v>
      </c>
      <c r="J6960" s="966" t="s">
        <v>23314</v>
      </c>
      <c r="K6960" t="s">
        <v>24362</v>
      </c>
      <c r="L6960" t="s">
        <v>24363</v>
      </c>
      <c r="M6960" t="s">
        <v>23314</v>
      </c>
      <c r="N6960" t="s">
        <v>24363</v>
      </c>
    </row>
    <row r="6961" spans="1:14" x14ac:dyDescent="0.25">
      <c r="A6961" s="3">
        <v>6958</v>
      </c>
      <c r="B6961" t="s">
        <v>4847</v>
      </c>
      <c r="C6961" t="s">
        <v>4848</v>
      </c>
      <c r="D6961" t="s">
        <v>4849</v>
      </c>
      <c r="E6961" t="s">
        <v>12</v>
      </c>
      <c r="F6961" t="s">
        <v>4845</v>
      </c>
      <c r="G6961" s="1">
        <v>44525</v>
      </c>
      <c r="H6961" s="1">
        <v>44531</v>
      </c>
      <c r="I6961" s="1">
        <v>45626</v>
      </c>
      <c r="J6961" s="966" t="s">
        <v>23311</v>
      </c>
      <c r="K6961" t="s">
        <v>24364</v>
      </c>
      <c r="L6961" t="s">
        <v>24365</v>
      </c>
      <c r="M6961" t="s">
        <v>23311</v>
      </c>
      <c r="N6961" t="s">
        <v>24365</v>
      </c>
    </row>
    <row r="6962" spans="1:14" x14ac:dyDescent="0.25">
      <c r="A6962" s="3">
        <v>6959</v>
      </c>
      <c r="B6962" t="s">
        <v>4847</v>
      </c>
      <c r="C6962" t="s">
        <v>4848</v>
      </c>
      <c r="D6962" t="s">
        <v>4849</v>
      </c>
      <c r="E6962" t="s">
        <v>12</v>
      </c>
      <c r="F6962" t="s">
        <v>4845</v>
      </c>
      <c r="G6962" s="1">
        <v>44525</v>
      </c>
      <c r="H6962" s="1">
        <v>44531</v>
      </c>
      <c r="I6962" s="1">
        <v>45626</v>
      </c>
      <c r="J6962" s="966" t="s">
        <v>23395</v>
      </c>
      <c r="K6962" t="s">
        <v>24366</v>
      </c>
      <c r="L6962" t="s">
        <v>24367</v>
      </c>
      <c r="M6962" t="s">
        <v>23395</v>
      </c>
      <c r="N6962" t="s">
        <v>24367</v>
      </c>
    </row>
    <row r="6963" spans="1:14" x14ac:dyDescent="0.25">
      <c r="A6963" s="3">
        <v>6960</v>
      </c>
      <c r="B6963" t="s">
        <v>4847</v>
      </c>
      <c r="C6963" t="s">
        <v>4848</v>
      </c>
      <c r="D6963" t="s">
        <v>4849</v>
      </c>
      <c r="E6963" t="s">
        <v>12</v>
      </c>
      <c r="F6963" t="s">
        <v>4845</v>
      </c>
      <c r="G6963" s="1">
        <v>44525</v>
      </c>
      <c r="H6963" s="1">
        <v>44531</v>
      </c>
      <c r="I6963" s="1">
        <v>45626</v>
      </c>
      <c r="J6963" s="966" t="s">
        <v>23392</v>
      </c>
      <c r="K6963" t="s">
        <v>24368</v>
      </c>
      <c r="L6963" t="s">
        <v>24369</v>
      </c>
      <c r="M6963" t="s">
        <v>23392</v>
      </c>
      <c r="N6963" t="s">
        <v>24369</v>
      </c>
    </row>
    <row r="6964" spans="1:14" x14ac:dyDescent="0.25">
      <c r="A6964" s="3">
        <v>6961</v>
      </c>
      <c r="B6964" t="s">
        <v>4847</v>
      </c>
      <c r="C6964" t="s">
        <v>4848</v>
      </c>
      <c r="D6964" t="s">
        <v>4849</v>
      </c>
      <c r="E6964" t="s">
        <v>12</v>
      </c>
      <c r="F6964" t="s">
        <v>4845</v>
      </c>
      <c r="G6964" s="1">
        <v>44525</v>
      </c>
      <c r="H6964" s="1">
        <v>44531</v>
      </c>
      <c r="I6964" s="1">
        <v>45626</v>
      </c>
      <c r="J6964" s="966" t="s">
        <v>23389</v>
      </c>
      <c r="K6964" t="s">
        <v>24370</v>
      </c>
      <c r="L6964" t="s">
        <v>24371</v>
      </c>
      <c r="M6964" t="s">
        <v>23389</v>
      </c>
      <c r="N6964" t="s">
        <v>24371</v>
      </c>
    </row>
    <row r="6965" spans="1:14" x14ac:dyDescent="0.25">
      <c r="A6965" s="3">
        <v>6962</v>
      </c>
      <c r="B6965" t="s">
        <v>4847</v>
      </c>
      <c r="C6965" t="s">
        <v>4848</v>
      </c>
      <c r="D6965" t="s">
        <v>4849</v>
      </c>
      <c r="E6965" t="s">
        <v>12</v>
      </c>
      <c r="F6965" t="s">
        <v>4845</v>
      </c>
      <c r="G6965" s="1">
        <v>44525</v>
      </c>
      <c r="H6965" s="1">
        <v>44531</v>
      </c>
      <c r="I6965" s="1">
        <v>45626</v>
      </c>
      <c r="J6965" s="966" t="s">
        <v>23386</v>
      </c>
      <c r="K6965" t="s">
        <v>24372</v>
      </c>
      <c r="L6965" t="s">
        <v>24373</v>
      </c>
      <c r="M6965" t="s">
        <v>23386</v>
      </c>
      <c r="N6965" t="s">
        <v>24373</v>
      </c>
    </row>
    <row r="6966" spans="1:14" x14ac:dyDescent="0.25">
      <c r="A6966" s="3">
        <v>6963</v>
      </c>
      <c r="B6966" t="s">
        <v>4847</v>
      </c>
      <c r="C6966" t="s">
        <v>4848</v>
      </c>
      <c r="D6966" t="s">
        <v>4849</v>
      </c>
      <c r="E6966" t="s">
        <v>12</v>
      </c>
      <c r="F6966" t="s">
        <v>4845</v>
      </c>
      <c r="G6966" s="1">
        <v>44525</v>
      </c>
      <c r="H6966" s="1">
        <v>44531</v>
      </c>
      <c r="I6966" s="1">
        <v>45626</v>
      </c>
      <c r="J6966" s="966" t="s">
        <v>23383</v>
      </c>
      <c r="K6966" t="s">
        <v>24374</v>
      </c>
      <c r="L6966" t="s">
        <v>24375</v>
      </c>
      <c r="M6966" t="s">
        <v>23383</v>
      </c>
      <c r="N6966" t="s">
        <v>24375</v>
      </c>
    </row>
    <row r="6967" spans="1:14" x14ac:dyDescent="0.25">
      <c r="A6967" s="3">
        <v>6964</v>
      </c>
      <c r="B6967" t="s">
        <v>4739</v>
      </c>
      <c r="C6967" t="s">
        <v>4740</v>
      </c>
      <c r="D6967" t="s">
        <v>4741</v>
      </c>
      <c r="E6967" t="s">
        <v>12</v>
      </c>
      <c r="F6967" t="s">
        <v>4742</v>
      </c>
      <c r="G6967" s="1">
        <v>44497</v>
      </c>
      <c r="H6967" s="1">
        <v>44520</v>
      </c>
      <c r="I6967" s="1">
        <v>46345</v>
      </c>
      <c r="J6967" s="966" t="s">
        <v>13271</v>
      </c>
      <c r="K6967" t="s">
        <v>13273</v>
      </c>
      <c r="L6967" t="s">
        <v>13272</v>
      </c>
      <c r="M6967" t="s">
        <v>13271</v>
      </c>
      <c r="N6967" t="s">
        <v>13272</v>
      </c>
    </row>
    <row r="6968" spans="1:14" x14ac:dyDescent="0.25">
      <c r="A6968" s="3">
        <v>6965</v>
      </c>
      <c r="B6968" t="s">
        <v>4436</v>
      </c>
      <c r="C6968" t="s">
        <v>4437</v>
      </c>
      <c r="D6968" t="s">
        <v>4438</v>
      </c>
      <c r="E6968" t="s">
        <v>12</v>
      </c>
      <c r="F6968" t="s">
        <v>4439</v>
      </c>
      <c r="G6968" s="1">
        <v>44435</v>
      </c>
      <c r="H6968" s="1">
        <v>44562</v>
      </c>
      <c r="I6968" s="1">
        <v>44926</v>
      </c>
      <c r="J6968" s="966" t="s">
        <v>5968</v>
      </c>
      <c r="K6968" t="s">
        <v>5970</v>
      </c>
      <c r="L6968" t="s">
        <v>5969</v>
      </c>
      <c r="M6968" t="s">
        <v>5968</v>
      </c>
      <c r="N6968" t="s">
        <v>5969</v>
      </c>
    </row>
    <row r="6969" spans="1:14" x14ac:dyDescent="0.25">
      <c r="A6969" s="3">
        <v>6966</v>
      </c>
      <c r="B6969" t="s">
        <v>4436</v>
      </c>
      <c r="C6969" t="s">
        <v>4437</v>
      </c>
      <c r="D6969" t="s">
        <v>4438</v>
      </c>
      <c r="E6969" t="s">
        <v>12</v>
      </c>
      <c r="F6969" t="s">
        <v>4439</v>
      </c>
      <c r="G6969" s="1">
        <v>44435</v>
      </c>
      <c r="H6969" s="1">
        <v>44562</v>
      </c>
      <c r="I6969" s="1">
        <v>44926</v>
      </c>
      <c r="J6969" s="966" t="s">
        <v>5968</v>
      </c>
      <c r="K6969" t="s">
        <v>5970</v>
      </c>
      <c r="L6969" t="s">
        <v>5969</v>
      </c>
      <c r="M6969" t="s">
        <v>5968</v>
      </c>
      <c r="N6969" t="s">
        <v>5969</v>
      </c>
    </row>
    <row r="6970" spans="1:14" x14ac:dyDescent="0.25">
      <c r="A6970" s="3">
        <v>6967</v>
      </c>
      <c r="B6970" t="s">
        <v>4820</v>
      </c>
      <c r="C6970" t="s">
        <v>4821</v>
      </c>
      <c r="D6970" t="s">
        <v>4822</v>
      </c>
      <c r="E6970" t="s">
        <v>12</v>
      </c>
      <c r="F6970" t="s">
        <v>4823</v>
      </c>
      <c r="G6970" s="1">
        <v>44517</v>
      </c>
      <c r="H6970" s="1">
        <v>44531</v>
      </c>
      <c r="I6970" s="1">
        <v>44895</v>
      </c>
      <c r="J6970" s="966" t="s">
        <v>12385</v>
      </c>
      <c r="K6970" t="s">
        <v>12387</v>
      </c>
      <c r="L6970" t="s">
        <v>12386</v>
      </c>
      <c r="M6970" t="s">
        <v>12385</v>
      </c>
      <c r="N6970" t="s">
        <v>12386</v>
      </c>
    </row>
    <row r="6971" spans="1:14" x14ac:dyDescent="0.25">
      <c r="A6971" s="3">
        <v>6968</v>
      </c>
      <c r="B6971" t="s">
        <v>4777</v>
      </c>
      <c r="C6971" t="s">
        <v>4778</v>
      </c>
      <c r="D6971" t="s">
        <v>4779</v>
      </c>
      <c r="E6971" t="s">
        <v>12</v>
      </c>
      <c r="F6971" t="s">
        <v>4780</v>
      </c>
      <c r="G6971" s="1">
        <v>44508</v>
      </c>
      <c r="H6971" s="1">
        <v>44509</v>
      </c>
      <c r="I6971" s="1">
        <v>45604</v>
      </c>
      <c r="J6971" s="966" t="s">
        <v>12988</v>
      </c>
      <c r="K6971" t="s">
        <v>12990</v>
      </c>
      <c r="L6971" t="s">
        <v>12989</v>
      </c>
      <c r="M6971" t="s">
        <v>12988</v>
      </c>
      <c r="N6971" t="s">
        <v>12989</v>
      </c>
    </row>
    <row r="6972" spans="1:14" x14ac:dyDescent="0.25">
      <c r="A6972" s="3">
        <v>6969</v>
      </c>
      <c r="B6972" t="s">
        <v>4781</v>
      </c>
      <c r="C6972" t="s">
        <v>4782</v>
      </c>
      <c r="D6972" t="s">
        <v>4783</v>
      </c>
      <c r="E6972" t="s">
        <v>12</v>
      </c>
      <c r="F6972" t="s">
        <v>4784</v>
      </c>
      <c r="G6972" s="1">
        <v>44508</v>
      </c>
      <c r="H6972" s="1">
        <v>44518</v>
      </c>
      <c r="I6972" s="1">
        <v>45613</v>
      </c>
      <c r="J6972" s="966" t="s">
        <v>12991</v>
      </c>
      <c r="K6972" t="s">
        <v>12993</v>
      </c>
      <c r="L6972" t="s">
        <v>12992</v>
      </c>
      <c r="M6972" t="s">
        <v>12991</v>
      </c>
      <c r="N6972" t="s">
        <v>12992</v>
      </c>
    </row>
    <row r="6973" spans="1:14" x14ac:dyDescent="0.25">
      <c r="A6973" s="3">
        <v>6970</v>
      </c>
      <c r="B6973" t="s">
        <v>4797</v>
      </c>
      <c r="C6973" t="s">
        <v>4798</v>
      </c>
      <c r="D6973" t="s">
        <v>4423</v>
      </c>
      <c r="E6973" t="s">
        <v>12</v>
      </c>
      <c r="F6973" t="s">
        <v>4799</v>
      </c>
      <c r="G6973" s="1">
        <v>44508</v>
      </c>
      <c r="H6973" s="1">
        <v>44509</v>
      </c>
      <c r="I6973" s="1">
        <v>45238</v>
      </c>
      <c r="J6973" s="966" t="s">
        <v>13842</v>
      </c>
      <c r="K6973" t="s">
        <v>13844</v>
      </c>
      <c r="L6973" t="s">
        <v>13843</v>
      </c>
      <c r="M6973" t="s">
        <v>13842</v>
      </c>
      <c r="N6973" t="s">
        <v>13843</v>
      </c>
    </row>
    <row r="6974" spans="1:14" x14ac:dyDescent="0.25">
      <c r="A6974" s="3">
        <v>6971</v>
      </c>
      <c r="B6974" t="s">
        <v>4797</v>
      </c>
      <c r="C6974" t="s">
        <v>4798</v>
      </c>
      <c r="D6974" t="s">
        <v>4423</v>
      </c>
      <c r="E6974" t="s">
        <v>12</v>
      </c>
      <c r="F6974" t="s">
        <v>4799</v>
      </c>
      <c r="G6974" s="1">
        <v>44508</v>
      </c>
      <c r="H6974" s="1">
        <v>44509</v>
      </c>
      <c r="I6974" s="1">
        <v>45238</v>
      </c>
      <c r="J6974" s="966" t="s">
        <v>13845</v>
      </c>
      <c r="K6974" t="s">
        <v>13847</v>
      </c>
      <c r="L6974" t="s">
        <v>13846</v>
      </c>
      <c r="M6974" t="s">
        <v>13845</v>
      </c>
      <c r="N6974" t="s">
        <v>13846</v>
      </c>
    </row>
    <row r="6975" spans="1:14" x14ac:dyDescent="0.25">
      <c r="A6975" s="3">
        <v>6972</v>
      </c>
      <c r="B6975" t="s">
        <v>4797</v>
      </c>
      <c r="C6975" t="s">
        <v>4798</v>
      </c>
      <c r="D6975" t="s">
        <v>4423</v>
      </c>
      <c r="E6975" t="s">
        <v>12</v>
      </c>
      <c r="F6975" t="s">
        <v>4799</v>
      </c>
      <c r="G6975" s="1">
        <v>44508</v>
      </c>
      <c r="H6975" s="1">
        <v>44509</v>
      </c>
      <c r="I6975" s="1">
        <v>45238</v>
      </c>
      <c r="J6975" s="966" t="s">
        <v>13848</v>
      </c>
      <c r="K6975" t="s">
        <v>13850</v>
      </c>
      <c r="L6975" t="s">
        <v>13849</v>
      </c>
      <c r="M6975" t="s">
        <v>13848</v>
      </c>
      <c r="N6975" t="s">
        <v>13849</v>
      </c>
    </row>
    <row r="6976" spans="1:14" x14ac:dyDescent="0.25">
      <c r="A6976" s="3">
        <v>6973</v>
      </c>
      <c r="B6976" t="s">
        <v>4797</v>
      </c>
      <c r="C6976" t="s">
        <v>4798</v>
      </c>
      <c r="D6976" t="s">
        <v>4423</v>
      </c>
      <c r="E6976" t="s">
        <v>12</v>
      </c>
      <c r="F6976" t="s">
        <v>4799</v>
      </c>
      <c r="G6976" s="1">
        <v>44508</v>
      </c>
      <c r="H6976" s="1">
        <v>44509</v>
      </c>
      <c r="I6976" s="1">
        <v>45238</v>
      </c>
      <c r="J6976" s="966" t="s">
        <v>13851</v>
      </c>
      <c r="K6976" t="s">
        <v>13853</v>
      </c>
      <c r="L6976" t="s">
        <v>13852</v>
      </c>
      <c r="M6976" t="s">
        <v>13851</v>
      </c>
      <c r="N6976" t="s">
        <v>13852</v>
      </c>
    </row>
    <row r="6977" spans="1:14" x14ac:dyDescent="0.25">
      <c r="A6977" s="3">
        <v>6974</v>
      </c>
      <c r="B6977" t="s">
        <v>4789</v>
      </c>
      <c r="C6977" t="s">
        <v>4790</v>
      </c>
      <c r="D6977" t="s">
        <v>4791</v>
      </c>
      <c r="E6977" t="s">
        <v>12</v>
      </c>
      <c r="F6977" t="s">
        <v>4792</v>
      </c>
      <c r="G6977" s="1">
        <v>44511</v>
      </c>
      <c r="H6977" s="1">
        <v>44515</v>
      </c>
      <c r="I6977" s="1">
        <v>45610</v>
      </c>
      <c r="J6977" s="966" t="s">
        <v>24376</v>
      </c>
      <c r="K6977" t="s">
        <v>24377</v>
      </c>
      <c r="L6977" t="s">
        <v>24378</v>
      </c>
      <c r="M6977" t="s">
        <v>24376</v>
      </c>
      <c r="N6977" t="s">
        <v>24378</v>
      </c>
    </row>
    <row r="6978" spans="1:14" x14ac:dyDescent="0.25">
      <c r="A6978" s="3">
        <v>6975</v>
      </c>
      <c r="B6978" t="s">
        <v>4789</v>
      </c>
      <c r="C6978" t="s">
        <v>4790</v>
      </c>
      <c r="D6978" t="s">
        <v>4791</v>
      </c>
      <c r="E6978" t="s">
        <v>12</v>
      </c>
      <c r="F6978" t="s">
        <v>4792</v>
      </c>
      <c r="G6978" s="1">
        <v>44511</v>
      </c>
      <c r="H6978" s="1">
        <v>44515</v>
      </c>
      <c r="I6978" s="1">
        <v>45610</v>
      </c>
      <c r="J6978" s="966" t="s">
        <v>24379</v>
      </c>
      <c r="K6978" t="s">
        <v>24380</v>
      </c>
      <c r="L6978" t="s">
        <v>24381</v>
      </c>
      <c r="M6978" t="s">
        <v>24379</v>
      </c>
      <c r="N6978" t="s">
        <v>24381</v>
      </c>
    </row>
    <row r="6979" spans="1:14" x14ac:dyDescent="0.25">
      <c r="A6979" s="3">
        <v>6976</v>
      </c>
      <c r="B6979" t="s">
        <v>4867</v>
      </c>
      <c r="C6979" t="s">
        <v>4867</v>
      </c>
      <c r="D6979" t="s">
        <v>4868</v>
      </c>
      <c r="E6979" t="s">
        <v>4869</v>
      </c>
      <c r="F6979" t="s">
        <v>4869</v>
      </c>
      <c r="G6979" s="1">
        <v>44497</v>
      </c>
      <c r="H6979" s="1">
        <v>44500</v>
      </c>
      <c r="I6979" s="1">
        <v>44865</v>
      </c>
      <c r="J6979" s="966" t="s">
        <v>12070</v>
      </c>
      <c r="K6979" t="s">
        <v>12072</v>
      </c>
      <c r="L6979" t="s">
        <v>12071</v>
      </c>
      <c r="M6979" t="s">
        <v>12070</v>
      </c>
      <c r="N6979" t="s">
        <v>12071</v>
      </c>
    </row>
    <row r="6980" spans="1:14" x14ac:dyDescent="0.25">
      <c r="A6980" s="3">
        <v>6977</v>
      </c>
      <c r="B6980" t="s">
        <v>4867</v>
      </c>
      <c r="C6980" t="s">
        <v>4867</v>
      </c>
      <c r="D6980" t="s">
        <v>4868</v>
      </c>
      <c r="E6980" t="s">
        <v>4869</v>
      </c>
      <c r="F6980" t="s">
        <v>4869</v>
      </c>
      <c r="G6980" s="1">
        <v>44497</v>
      </c>
      <c r="H6980" s="1">
        <v>44500</v>
      </c>
      <c r="I6980" s="1">
        <v>44865</v>
      </c>
      <c r="J6980" s="966" t="s">
        <v>9935</v>
      </c>
      <c r="K6980" t="s">
        <v>9937</v>
      </c>
      <c r="L6980" t="s">
        <v>9936</v>
      </c>
      <c r="M6980" t="s">
        <v>9935</v>
      </c>
      <c r="N6980" t="s">
        <v>9936</v>
      </c>
    </row>
    <row r="6981" spans="1:14" x14ac:dyDescent="0.25">
      <c r="A6981" s="3">
        <v>6978</v>
      </c>
      <c r="B6981" t="s">
        <v>4867</v>
      </c>
      <c r="C6981" t="s">
        <v>4867</v>
      </c>
      <c r="D6981" t="s">
        <v>4868</v>
      </c>
      <c r="E6981" t="s">
        <v>4869</v>
      </c>
      <c r="F6981" t="s">
        <v>4869</v>
      </c>
      <c r="G6981" s="1">
        <v>44497</v>
      </c>
      <c r="H6981" s="1">
        <v>44500</v>
      </c>
      <c r="I6981" s="1">
        <v>44865</v>
      </c>
      <c r="J6981" s="966" t="s">
        <v>6892</v>
      </c>
      <c r="K6981" t="s">
        <v>6894</v>
      </c>
      <c r="L6981" t="s">
        <v>6893</v>
      </c>
      <c r="M6981" t="s">
        <v>6892</v>
      </c>
      <c r="N6981" t="s">
        <v>6893</v>
      </c>
    </row>
    <row r="6982" spans="1:14" x14ac:dyDescent="0.25">
      <c r="A6982" s="3">
        <v>6979</v>
      </c>
      <c r="B6982" t="s">
        <v>4867</v>
      </c>
      <c r="C6982" t="s">
        <v>4867</v>
      </c>
      <c r="D6982" t="s">
        <v>4868</v>
      </c>
      <c r="E6982" t="s">
        <v>4869</v>
      </c>
      <c r="F6982" t="s">
        <v>4869</v>
      </c>
      <c r="G6982" s="1">
        <v>44497</v>
      </c>
      <c r="H6982" s="1">
        <v>44500</v>
      </c>
      <c r="I6982" s="1">
        <v>44865</v>
      </c>
      <c r="J6982" s="966" t="s">
        <v>6892</v>
      </c>
      <c r="K6982" t="s">
        <v>6894</v>
      </c>
      <c r="L6982" t="s">
        <v>6893</v>
      </c>
      <c r="M6982" t="s">
        <v>6892</v>
      </c>
      <c r="N6982" t="s">
        <v>6893</v>
      </c>
    </row>
    <row r="6983" spans="1:14" x14ac:dyDescent="0.25">
      <c r="A6983" s="3">
        <v>6980</v>
      </c>
      <c r="B6983" t="s">
        <v>4867</v>
      </c>
      <c r="C6983" t="s">
        <v>4867</v>
      </c>
      <c r="D6983" t="s">
        <v>4868</v>
      </c>
      <c r="E6983" t="s">
        <v>4869</v>
      </c>
      <c r="F6983" t="s">
        <v>4869</v>
      </c>
      <c r="G6983" s="1">
        <v>44497</v>
      </c>
      <c r="H6983" s="1">
        <v>44500</v>
      </c>
      <c r="I6983" s="1">
        <v>44865</v>
      </c>
      <c r="J6983" s="966" t="s">
        <v>22299</v>
      </c>
      <c r="K6983" t="s">
        <v>22300</v>
      </c>
      <c r="L6983" t="s">
        <v>22301</v>
      </c>
      <c r="M6983" t="s">
        <v>22299</v>
      </c>
      <c r="N6983" t="s">
        <v>22301</v>
      </c>
    </row>
    <row r="6984" spans="1:14" x14ac:dyDescent="0.25">
      <c r="A6984" s="3">
        <v>6981</v>
      </c>
      <c r="B6984" t="s">
        <v>4867</v>
      </c>
      <c r="C6984" t="s">
        <v>4867</v>
      </c>
      <c r="D6984" t="s">
        <v>4868</v>
      </c>
      <c r="E6984" t="s">
        <v>4869</v>
      </c>
      <c r="F6984" t="s">
        <v>4869</v>
      </c>
      <c r="G6984" s="1">
        <v>44497</v>
      </c>
      <c r="H6984" s="1">
        <v>44500</v>
      </c>
      <c r="I6984" s="1">
        <v>44865</v>
      </c>
      <c r="J6984" s="966" t="s">
        <v>6877</v>
      </c>
      <c r="K6984" t="s">
        <v>6879</v>
      </c>
      <c r="L6984" t="s">
        <v>6878</v>
      </c>
      <c r="M6984" t="s">
        <v>6877</v>
      </c>
      <c r="N6984" t="s">
        <v>6878</v>
      </c>
    </row>
    <row r="6985" spans="1:14" x14ac:dyDescent="0.25">
      <c r="A6985" s="3">
        <v>6982</v>
      </c>
      <c r="B6985" t="s">
        <v>4867</v>
      </c>
      <c r="C6985" t="s">
        <v>4867</v>
      </c>
      <c r="D6985" t="s">
        <v>4868</v>
      </c>
      <c r="E6985" t="s">
        <v>4869</v>
      </c>
      <c r="F6985" t="s">
        <v>4869</v>
      </c>
      <c r="G6985" s="1">
        <v>44497</v>
      </c>
      <c r="H6985" s="1">
        <v>44500</v>
      </c>
      <c r="I6985" s="1">
        <v>44865</v>
      </c>
      <c r="J6985" s="966" t="s">
        <v>6870</v>
      </c>
      <c r="K6985" t="s">
        <v>6872</v>
      </c>
      <c r="L6985" t="s">
        <v>6871</v>
      </c>
      <c r="M6985" t="s">
        <v>6870</v>
      </c>
      <c r="N6985" t="s">
        <v>6871</v>
      </c>
    </row>
    <row r="6986" spans="1:14" x14ac:dyDescent="0.25">
      <c r="A6986" s="3">
        <v>6983</v>
      </c>
      <c r="B6986" t="s">
        <v>4867</v>
      </c>
      <c r="C6986" t="s">
        <v>4867</v>
      </c>
      <c r="D6986" t="s">
        <v>4868</v>
      </c>
      <c r="E6986" t="s">
        <v>4869</v>
      </c>
      <c r="F6986" t="s">
        <v>4869</v>
      </c>
      <c r="G6986" s="1">
        <v>44497</v>
      </c>
      <c r="H6986" s="1">
        <v>44500</v>
      </c>
      <c r="I6986" s="1">
        <v>44865</v>
      </c>
      <c r="J6986" s="966" t="s">
        <v>14653</v>
      </c>
      <c r="K6986" t="s">
        <v>14655</v>
      </c>
      <c r="L6986" t="s">
        <v>14654</v>
      </c>
      <c r="M6986" t="s">
        <v>14653</v>
      </c>
      <c r="N6986" t="s">
        <v>14654</v>
      </c>
    </row>
    <row r="6987" spans="1:14" x14ac:dyDescent="0.25">
      <c r="A6987" s="3">
        <v>6984</v>
      </c>
      <c r="B6987" t="s">
        <v>4867</v>
      </c>
      <c r="C6987" t="s">
        <v>4867</v>
      </c>
      <c r="D6987" t="s">
        <v>4868</v>
      </c>
      <c r="E6987" t="s">
        <v>4869</v>
      </c>
      <c r="F6987" t="s">
        <v>4869</v>
      </c>
      <c r="G6987" s="1">
        <v>44497</v>
      </c>
      <c r="H6987" s="1">
        <v>44500</v>
      </c>
      <c r="I6987" s="1">
        <v>44865</v>
      </c>
      <c r="J6987" s="966" t="s">
        <v>8323</v>
      </c>
      <c r="K6987" t="s">
        <v>8325</v>
      </c>
      <c r="L6987" t="s">
        <v>8324</v>
      </c>
      <c r="M6987" t="s">
        <v>8323</v>
      </c>
      <c r="N6987" t="s">
        <v>8324</v>
      </c>
    </row>
    <row r="6988" spans="1:14" x14ac:dyDescent="0.25">
      <c r="A6988" s="3">
        <v>6985</v>
      </c>
      <c r="B6988" t="s">
        <v>4867</v>
      </c>
      <c r="C6988" t="s">
        <v>4867</v>
      </c>
      <c r="D6988" t="s">
        <v>4868</v>
      </c>
      <c r="E6988" t="s">
        <v>4869</v>
      </c>
      <c r="F6988" t="s">
        <v>4869</v>
      </c>
      <c r="G6988" s="1">
        <v>44497</v>
      </c>
      <c r="H6988" s="1">
        <v>44500</v>
      </c>
      <c r="I6988" s="1">
        <v>44865</v>
      </c>
      <c r="J6988" s="966" t="s">
        <v>20626</v>
      </c>
      <c r="K6988" t="s">
        <v>20627</v>
      </c>
      <c r="L6988" t="s">
        <v>20628</v>
      </c>
      <c r="M6988" t="s">
        <v>20626</v>
      </c>
      <c r="N6988" t="s">
        <v>20628</v>
      </c>
    </row>
    <row r="6989" spans="1:14" x14ac:dyDescent="0.25">
      <c r="A6989" s="3">
        <v>6986</v>
      </c>
      <c r="B6989" t="s">
        <v>4867</v>
      </c>
      <c r="C6989" t="s">
        <v>4867</v>
      </c>
      <c r="D6989" t="s">
        <v>4868</v>
      </c>
      <c r="E6989" t="s">
        <v>4869</v>
      </c>
      <c r="F6989" t="s">
        <v>4869</v>
      </c>
      <c r="G6989" s="1">
        <v>44497</v>
      </c>
      <c r="H6989" s="1">
        <v>44500</v>
      </c>
      <c r="I6989" s="1">
        <v>44865</v>
      </c>
      <c r="J6989" s="966" t="s">
        <v>14529</v>
      </c>
      <c r="K6989" t="s">
        <v>14531</v>
      </c>
      <c r="L6989" t="s">
        <v>14530</v>
      </c>
      <c r="M6989" t="s">
        <v>14529</v>
      </c>
      <c r="N6989" t="s">
        <v>14530</v>
      </c>
    </row>
    <row r="6990" spans="1:14" x14ac:dyDescent="0.25">
      <c r="A6990" s="3">
        <v>6987</v>
      </c>
      <c r="B6990" t="s">
        <v>4867</v>
      </c>
      <c r="C6990" t="s">
        <v>4867</v>
      </c>
      <c r="D6990" t="s">
        <v>4868</v>
      </c>
      <c r="E6990" t="s">
        <v>4869</v>
      </c>
      <c r="F6990" t="s">
        <v>4869</v>
      </c>
      <c r="G6990" s="1">
        <v>44497</v>
      </c>
      <c r="H6990" s="1">
        <v>44500</v>
      </c>
      <c r="I6990" s="1">
        <v>44865</v>
      </c>
      <c r="J6990" s="966" t="s">
        <v>8326</v>
      </c>
      <c r="K6990" t="s">
        <v>8328</v>
      </c>
      <c r="L6990" t="s">
        <v>8327</v>
      </c>
      <c r="M6990" t="s">
        <v>8326</v>
      </c>
      <c r="N6990" t="s">
        <v>8327</v>
      </c>
    </row>
    <row r="6991" spans="1:14" x14ac:dyDescent="0.25">
      <c r="A6991" s="3">
        <v>6988</v>
      </c>
      <c r="B6991" t="s">
        <v>4867</v>
      </c>
      <c r="C6991" t="s">
        <v>4867</v>
      </c>
      <c r="D6991" t="s">
        <v>4868</v>
      </c>
      <c r="E6991" t="s">
        <v>4869</v>
      </c>
      <c r="F6991" t="s">
        <v>4869</v>
      </c>
      <c r="G6991" s="1">
        <v>44497</v>
      </c>
      <c r="H6991" s="1">
        <v>44500</v>
      </c>
      <c r="I6991" s="1">
        <v>44865</v>
      </c>
      <c r="J6991" s="966" t="s">
        <v>14596</v>
      </c>
      <c r="K6991" t="s">
        <v>14598</v>
      </c>
      <c r="L6991" t="s">
        <v>14597</v>
      </c>
      <c r="M6991" t="s">
        <v>14596</v>
      </c>
      <c r="N6991" t="s">
        <v>14597</v>
      </c>
    </row>
    <row r="6992" spans="1:14" x14ac:dyDescent="0.25">
      <c r="A6992" s="3">
        <v>6989</v>
      </c>
      <c r="B6992" t="s">
        <v>4867</v>
      </c>
      <c r="C6992" t="s">
        <v>4867</v>
      </c>
      <c r="D6992" t="s">
        <v>4868</v>
      </c>
      <c r="E6992" t="s">
        <v>4869</v>
      </c>
      <c r="F6992" t="s">
        <v>4869</v>
      </c>
      <c r="G6992" s="1">
        <v>44497</v>
      </c>
      <c r="H6992" s="1">
        <v>44500</v>
      </c>
      <c r="I6992" s="1">
        <v>44865</v>
      </c>
      <c r="J6992" s="966" t="s">
        <v>14591</v>
      </c>
      <c r="K6992" t="s">
        <v>14593</v>
      </c>
      <c r="L6992" t="s">
        <v>14592</v>
      </c>
      <c r="M6992" t="s">
        <v>14591</v>
      </c>
      <c r="N6992" t="s">
        <v>14592</v>
      </c>
    </row>
    <row r="6993" spans="1:14" x14ac:dyDescent="0.25">
      <c r="A6993" s="3">
        <v>6990</v>
      </c>
      <c r="B6993" t="s">
        <v>4867</v>
      </c>
      <c r="C6993" t="s">
        <v>4867</v>
      </c>
      <c r="D6993" t="s">
        <v>4868</v>
      </c>
      <c r="E6993" t="s">
        <v>4869</v>
      </c>
      <c r="F6993" t="s">
        <v>4869</v>
      </c>
      <c r="G6993" s="1">
        <v>44497</v>
      </c>
      <c r="H6993" s="1">
        <v>44500</v>
      </c>
      <c r="I6993" s="1">
        <v>44865</v>
      </c>
      <c r="J6993" s="966" t="s">
        <v>14663</v>
      </c>
      <c r="K6993" t="s">
        <v>14665</v>
      </c>
      <c r="L6993" t="s">
        <v>14664</v>
      </c>
      <c r="M6993" t="s">
        <v>14663</v>
      </c>
      <c r="N6993" t="s">
        <v>14664</v>
      </c>
    </row>
    <row r="6994" spans="1:14" x14ac:dyDescent="0.25">
      <c r="A6994" s="3">
        <v>6991</v>
      </c>
      <c r="B6994" t="s">
        <v>4867</v>
      </c>
      <c r="C6994" t="s">
        <v>4867</v>
      </c>
      <c r="D6994" t="s">
        <v>4868</v>
      </c>
      <c r="E6994" t="s">
        <v>4869</v>
      </c>
      <c r="F6994" t="s">
        <v>4869</v>
      </c>
      <c r="G6994" s="1">
        <v>44497</v>
      </c>
      <c r="H6994" s="1">
        <v>44500</v>
      </c>
      <c r="I6994" s="1">
        <v>44865</v>
      </c>
      <c r="J6994" s="966" t="s">
        <v>14674</v>
      </c>
      <c r="K6994" t="s">
        <v>14676</v>
      </c>
      <c r="L6994" t="s">
        <v>14675</v>
      </c>
      <c r="M6994" t="s">
        <v>14674</v>
      </c>
      <c r="N6994" t="s">
        <v>14675</v>
      </c>
    </row>
    <row r="6995" spans="1:14" x14ac:dyDescent="0.25">
      <c r="A6995" s="3">
        <v>6992</v>
      </c>
      <c r="B6995" t="s">
        <v>4867</v>
      </c>
      <c r="C6995" t="s">
        <v>4867</v>
      </c>
      <c r="D6995" t="s">
        <v>4868</v>
      </c>
      <c r="E6995" t="s">
        <v>4869</v>
      </c>
      <c r="F6995" t="s">
        <v>4869</v>
      </c>
      <c r="G6995" s="1">
        <v>44497</v>
      </c>
      <c r="H6995" s="1">
        <v>44500</v>
      </c>
      <c r="I6995" s="1">
        <v>44865</v>
      </c>
      <c r="J6995" s="966" t="s">
        <v>14669</v>
      </c>
      <c r="K6995" t="s">
        <v>14671</v>
      </c>
      <c r="L6995" t="s">
        <v>14670</v>
      </c>
      <c r="M6995" t="s">
        <v>14669</v>
      </c>
      <c r="N6995" t="s">
        <v>14670</v>
      </c>
    </row>
    <row r="6996" spans="1:14" x14ac:dyDescent="0.25">
      <c r="A6996" s="3">
        <v>6993</v>
      </c>
      <c r="B6996" t="s">
        <v>4867</v>
      </c>
      <c r="C6996" t="s">
        <v>4867</v>
      </c>
      <c r="D6996" t="s">
        <v>4868</v>
      </c>
      <c r="E6996" t="s">
        <v>4869</v>
      </c>
      <c r="F6996" t="s">
        <v>4869</v>
      </c>
      <c r="G6996" s="1">
        <v>44497</v>
      </c>
      <c r="H6996" s="1">
        <v>44500</v>
      </c>
      <c r="I6996" s="1">
        <v>44865</v>
      </c>
      <c r="J6996" s="966" t="s">
        <v>14702</v>
      </c>
      <c r="K6996" t="s">
        <v>14704</v>
      </c>
      <c r="L6996" t="s">
        <v>14703</v>
      </c>
      <c r="M6996" t="s">
        <v>14702</v>
      </c>
      <c r="N6996" t="s">
        <v>14703</v>
      </c>
    </row>
    <row r="6997" spans="1:14" x14ac:dyDescent="0.25">
      <c r="A6997" s="3">
        <v>6994</v>
      </c>
      <c r="B6997" t="s">
        <v>4867</v>
      </c>
      <c r="C6997" t="s">
        <v>4867</v>
      </c>
      <c r="D6997" t="s">
        <v>4868</v>
      </c>
      <c r="E6997" t="s">
        <v>4869</v>
      </c>
      <c r="F6997" t="s">
        <v>4869</v>
      </c>
      <c r="G6997" s="1">
        <v>44497</v>
      </c>
      <c r="H6997" s="1">
        <v>44500</v>
      </c>
      <c r="I6997" s="1">
        <v>44865</v>
      </c>
      <c r="J6997" s="966" t="s">
        <v>14702</v>
      </c>
      <c r="K6997" t="s">
        <v>14704</v>
      </c>
      <c r="L6997" t="s">
        <v>14703</v>
      </c>
      <c r="M6997" t="s">
        <v>14702</v>
      </c>
      <c r="N6997" t="s">
        <v>14703</v>
      </c>
    </row>
    <row r="6998" spans="1:14" x14ac:dyDescent="0.25">
      <c r="A6998" s="3">
        <v>6995</v>
      </c>
      <c r="B6998" t="s">
        <v>4867</v>
      </c>
      <c r="C6998" t="s">
        <v>4867</v>
      </c>
      <c r="D6998" t="s">
        <v>4868</v>
      </c>
      <c r="E6998" t="s">
        <v>4869</v>
      </c>
      <c r="F6998" t="s">
        <v>4869</v>
      </c>
      <c r="G6998" s="1">
        <v>44497</v>
      </c>
      <c r="H6998" s="1">
        <v>44500</v>
      </c>
      <c r="I6998" s="1">
        <v>44865</v>
      </c>
      <c r="J6998" s="966" t="s">
        <v>20640</v>
      </c>
      <c r="K6998" t="s">
        <v>20641</v>
      </c>
      <c r="L6998" t="s">
        <v>20642</v>
      </c>
      <c r="M6998" t="s">
        <v>20640</v>
      </c>
      <c r="N6998" t="s">
        <v>20642</v>
      </c>
    </row>
    <row r="6999" spans="1:14" x14ac:dyDescent="0.25">
      <c r="A6999" s="3">
        <v>6996</v>
      </c>
      <c r="B6999" t="s">
        <v>4867</v>
      </c>
      <c r="C6999" t="s">
        <v>4867</v>
      </c>
      <c r="D6999" t="s">
        <v>4868</v>
      </c>
      <c r="E6999" t="s">
        <v>4869</v>
      </c>
      <c r="F6999" t="s">
        <v>4869</v>
      </c>
      <c r="G6999" s="1">
        <v>44497</v>
      </c>
      <c r="H6999" s="1">
        <v>44500</v>
      </c>
      <c r="I6999" s="1">
        <v>44865</v>
      </c>
      <c r="J6999" s="966" t="s">
        <v>14604</v>
      </c>
      <c r="K6999" t="s">
        <v>14606</v>
      </c>
      <c r="L6999" t="s">
        <v>14605</v>
      </c>
      <c r="M6999" t="s">
        <v>14604</v>
      </c>
      <c r="N6999" t="s">
        <v>14605</v>
      </c>
    </row>
    <row r="7000" spans="1:14" x14ac:dyDescent="0.25">
      <c r="A7000" s="3">
        <v>6997</v>
      </c>
      <c r="B7000" t="s">
        <v>4867</v>
      </c>
      <c r="C7000" t="s">
        <v>4867</v>
      </c>
      <c r="D7000" t="s">
        <v>4868</v>
      </c>
      <c r="E7000" t="s">
        <v>4869</v>
      </c>
      <c r="F7000" t="s">
        <v>4869</v>
      </c>
      <c r="G7000" s="1">
        <v>44497</v>
      </c>
      <c r="H7000" s="1">
        <v>44500</v>
      </c>
      <c r="I7000" s="1">
        <v>44865</v>
      </c>
      <c r="J7000" s="966" t="s">
        <v>20140</v>
      </c>
      <c r="K7000" t="s">
        <v>14628</v>
      </c>
      <c r="L7000" t="s">
        <v>14627</v>
      </c>
      <c r="M7000" t="s">
        <v>20140</v>
      </c>
      <c r="N7000" t="s">
        <v>14627</v>
      </c>
    </row>
    <row r="7001" spans="1:14" x14ac:dyDescent="0.25">
      <c r="A7001" s="3">
        <v>6998</v>
      </c>
      <c r="B7001" t="s">
        <v>4867</v>
      </c>
      <c r="C7001" t="s">
        <v>4867</v>
      </c>
      <c r="D7001" t="s">
        <v>4868</v>
      </c>
      <c r="E7001" t="s">
        <v>4869</v>
      </c>
      <c r="F7001" t="s">
        <v>4869</v>
      </c>
      <c r="G7001" s="1">
        <v>44497</v>
      </c>
      <c r="H7001" s="1">
        <v>44500</v>
      </c>
      <c r="I7001" s="1">
        <v>44865</v>
      </c>
      <c r="J7001" s="966" t="s">
        <v>20139</v>
      </c>
      <c r="K7001" t="s">
        <v>14648</v>
      </c>
      <c r="L7001" t="s">
        <v>14647</v>
      </c>
      <c r="M7001" t="s">
        <v>20139</v>
      </c>
      <c r="N7001" t="s">
        <v>14647</v>
      </c>
    </row>
    <row r="7002" spans="1:14" x14ac:dyDescent="0.25">
      <c r="A7002" s="3">
        <v>6999</v>
      </c>
      <c r="B7002" t="s">
        <v>4867</v>
      </c>
      <c r="C7002" t="s">
        <v>4867</v>
      </c>
      <c r="D7002" t="s">
        <v>4868</v>
      </c>
      <c r="E7002" t="s">
        <v>4869</v>
      </c>
      <c r="F7002" t="s">
        <v>4869</v>
      </c>
      <c r="G7002" s="1">
        <v>44497</v>
      </c>
      <c r="H7002" s="1">
        <v>44500</v>
      </c>
      <c r="I7002" s="1">
        <v>44865</v>
      </c>
      <c r="J7002" s="966" t="s">
        <v>14318</v>
      </c>
      <c r="K7002" t="s">
        <v>14320</v>
      </c>
      <c r="L7002" t="s">
        <v>14319</v>
      </c>
      <c r="M7002" t="s">
        <v>14318</v>
      </c>
      <c r="N7002" t="s">
        <v>14319</v>
      </c>
    </row>
    <row r="7003" spans="1:14" x14ac:dyDescent="0.25">
      <c r="A7003" s="3">
        <v>7000</v>
      </c>
      <c r="B7003" t="s">
        <v>4867</v>
      </c>
      <c r="C7003" t="s">
        <v>4867</v>
      </c>
      <c r="D7003" t="s">
        <v>4868</v>
      </c>
      <c r="E7003" t="s">
        <v>4869</v>
      </c>
      <c r="F7003" t="s">
        <v>4869</v>
      </c>
      <c r="G7003" s="1">
        <v>44497</v>
      </c>
      <c r="H7003" s="1">
        <v>44500</v>
      </c>
      <c r="I7003" s="1">
        <v>44865</v>
      </c>
      <c r="J7003" s="966" t="s">
        <v>22303</v>
      </c>
      <c r="K7003" t="s">
        <v>22304</v>
      </c>
      <c r="L7003" t="s">
        <v>22305</v>
      </c>
      <c r="M7003" t="s">
        <v>22303</v>
      </c>
      <c r="N7003" t="s">
        <v>22305</v>
      </c>
    </row>
    <row r="7004" spans="1:14" x14ac:dyDescent="0.25">
      <c r="A7004" s="3">
        <v>7001</v>
      </c>
      <c r="B7004" t="s">
        <v>4867</v>
      </c>
      <c r="C7004" t="s">
        <v>4867</v>
      </c>
      <c r="D7004" t="s">
        <v>4868</v>
      </c>
      <c r="E7004" t="s">
        <v>4869</v>
      </c>
      <c r="F7004" t="s">
        <v>4869</v>
      </c>
      <c r="G7004" s="1">
        <v>44497</v>
      </c>
      <c r="H7004" s="1">
        <v>44500</v>
      </c>
      <c r="I7004" s="1">
        <v>44865</v>
      </c>
      <c r="J7004" s="966" t="s">
        <v>14698</v>
      </c>
      <c r="K7004" t="s">
        <v>14700</v>
      </c>
      <c r="L7004" t="s">
        <v>14699</v>
      </c>
      <c r="M7004" t="s">
        <v>14698</v>
      </c>
      <c r="N7004" t="s">
        <v>14699</v>
      </c>
    </row>
    <row r="7005" spans="1:14" x14ac:dyDescent="0.25">
      <c r="A7005" s="3">
        <v>7002</v>
      </c>
      <c r="B7005" t="s">
        <v>4867</v>
      </c>
      <c r="C7005" t="s">
        <v>4867</v>
      </c>
      <c r="D7005" t="s">
        <v>4868</v>
      </c>
      <c r="E7005" t="s">
        <v>4869</v>
      </c>
      <c r="F7005" t="s">
        <v>4869</v>
      </c>
      <c r="G7005" s="1">
        <v>44497</v>
      </c>
      <c r="H7005" s="1">
        <v>44500</v>
      </c>
      <c r="I7005" s="1">
        <v>44865</v>
      </c>
      <c r="J7005" s="966" t="s">
        <v>14698</v>
      </c>
      <c r="K7005" t="s">
        <v>14700</v>
      </c>
      <c r="L7005" t="s">
        <v>14699</v>
      </c>
      <c r="M7005" t="s">
        <v>14698</v>
      </c>
      <c r="N7005" t="s">
        <v>14699</v>
      </c>
    </row>
    <row r="7006" spans="1:14" x14ac:dyDescent="0.25">
      <c r="A7006" s="3">
        <v>7003</v>
      </c>
      <c r="B7006" t="s">
        <v>4867</v>
      </c>
      <c r="C7006" t="s">
        <v>4867</v>
      </c>
      <c r="D7006" t="s">
        <v>4868</v>
      </c>
      <c r="E7006" t="s">
        <v>4869</v>
      </c>
      <c r="F7006" t="s">
        <v>4869</v>
      </c>
      <c r="G7006" s="1">
        <v>44497</v>
      </c>
      <c r="H7006" s="1">
        <v>44500</v>
      </c>
      <c r="I7006" s="1">
        <v>44865</v>
      </c>
      <c r="J7006" s="966" t="s">
        <v>6929</v>
      </c>
      <c r="K7006" t="s">
        <v>6931</v>
      </c>
      <c r="L7006" t="s">
        <v>6930</v>
      </c>
      <c r="M7006" t="s">
        <v>6929</v>
      </c>
      <c r="N7006" t="s">
        <v>6930</v>
      </c>
    </row>
    <row r="7007" spans="1:14" x14ac:dyDescent="0.25">
      <c r="A7007" s="3">
        <v>7004</v>
      </c>
      <c r="B7007" t="s">
        <v>4867</v>
      </c>
      <c r="C7007" t="s">
        <v>4867</v>
      </c>
      <c r="D7007" t="s">
        <v>4868</v>
      </c>
      <c r="E7007" t="s">
        <v>4869</v>
      </c>
      <c r="F7007" t="s">
        <v>4869</v>
      </c>
      <c r="G7007" s="1">
        <v>44497</v>
      </c>
      <c r="H7007" s="1">
        <v>44500</v>
      </c>
      <c r="I7007" s="1">
        <v>44865</v>
      </c>
      <c r="J7007" s="966" t="s">
        <v>6929</v>
      </c>
      <c r="K7007" t="s">
        <v>6931</v>
      </c>
      <c r="L7007" t="s">
        <v>6930</v>
      </c>
      <c r="M7007" t="s">
        <v>6929</v>
      </c>
      <c r="N7007" t="s">
        <v>6930</v>
      </c>
    </row>
    <row r="7008" spans="1:14" x14ac:dyDescent="0.25">
      <c r="A7008" s="3">
        <v>7005</v>
      </c>
      <c r="B7008" t="s">
        <v>4867</v>
      </c>
      <c r="C7008" t="s">
        <v>4867</v>
      </c>
      <c r="D7008" t="s">
        <v>4868</v>
      </c>
      <c r="E7008" t="s">
        <v>4869</v>
      </c>
      <c r="F7008" t="s">
        <v>4869</v>
      </c>
      <c r="G7008" s="1">
        <v>44497</v>
      </c>
      <c r="H7008" s="1">
        <v>44500</v>
      </c>
      <c r="I7008" s="1">
        <v>44865</v>
      </c>
      <c r="J7008" s="966" t="s">
        <v>6918</v>
      </c>
      <c r="K7008" t="s">
        <v>6920</v>
      </c>
      <c r="L7008" t="s">
        <v>6919</v>
      </c>
      <c r="M7008" t="s">
        <v>6918</v>
      </c>
      <c r="N7008" t="s">
        <v>6919</v>
      </c>
    </row>
    <row r="7009" spans="1:14" x14ac:dyDescent="0.25">
      <c r="A7009" s="3">
        <v>7006</v>
      </c>
      <c r="B7009" t="s">
        <v>4867</v>
      </c>
      <c r="C7009" t="s">
        <v>4867</v>
      </c>
      <c r="D7009" t="s">
        <v>4868</v>
      </c>
      <c r="E7009" t="s">
        <v>4869</v>
      </c>
      <c r="F7009" t="s">
        <v>4869</v>
      </c>
      <c r="G7009" s="1">
        <v>44497</v>
      </c>
      <c r="H7009" s="1">
        <v>44500</v>
      </c>
      <c r="I7009" s="1">
        <v>44865</v>
      </c>
      <c r="J7009" s="966" t="s">
        <v>6918</v>
      </c>
      <c r="K7009" t="s">
        <v>6920</v>
      </c>
      <c r="L7009" t="s">
        <v>6919</v>
      </c>
      <c r="M7009" t="s">
        <v>6918</v>
      </c>
      <c r="N7009" t="s">
        <v>6919</v>
      </c>
    </row>
    <row r="7010" spans="1:14" x14ac:dyDescent="0.25">
      <c r="A7010" s="3">
        <v>7007</v>
      </c>
      <c r="B7010" t="s">
        <v>4867</v>
      </c>
      <c r="C7010" t="s">
        <v>4867</v>
      </c>
      <c r="D7010" t="s">
        <v>4868</v>
      </c>
      <c r="E7010" t="s">
        <v>4869</v>
      </c>
      <c r="F7010" t="s">
        <v>4869</v>
      </c>
      <c r="G7010" s="1">
        <v>44497</v>
      </c>
      <c r="H7010" s="1">
        <v>44500</v>
      </c>
      <c r="I7010" s="1">
        <v>44865</v>
      </c>
      <c r="J7010" s="966" t="s">
        <v>8293</v>
      </c>
      <c r="K7010" t="s">
        <v>8295</v>
      </c>
      <c r="L7010" t="s">
        <v>8294</v>
      </c>
      <c r="M7010" t="s">
        <v>8293</v>
      </c>
      <c r="N7010" t="s">
        <v>8294</v>
      </c>
    </row>
    <row r="7011" spans="1:14" x14ac:dyDescent="0.25">
      <c r="A7011" s="3">
        <v>7008</v>
      </c>
      <c r="B7011" t="s">
        <v>4867</v>
      </c>
      <c r="C7011" t="s">
        <v>4867</v>
      </c>
      <c r="D7011" t="s">
        <v>4868</v>
      </c>
      <c r="E7011" t="s">
        <v>4869</v>
      </c>
      <c r="F7011" t="s">
        <v>4869</v>
      </c>
      <c r="G7011" s="1">
        <v>44497</v>
      </c>
      <c r="H7011" s="1">
        <v>44500</v>
      </c>
      <c r="I7011" s="1">
        <v>44865</v>
      </c>
      <c r="J7011" s="966" t="s">
        <v>14623</v>
      </c>
      <c r="K7011" t="s">
        <v>14625</v>
      </c>
      <c r="L7011" t="s">
        <v>14624</v>
      </c>
      <c r="M7011" t="s">
        <v>14623</v>
      </c>
      <c r="N7011" t="s">
        <v>14624</v>
      </c>
    </row>
    <row r="7012" spans="1:14" x14ac:dyDescent="0.25">
      <c r="A7012" s="3">
        <v>7009</v>
      </c>
      <c r="B7012" t="s">
        <v>4867</v>
      </c>
      <c r="C7012" t="s">
        <v>4867</v>
      </c>
      <c r="D7012" t="s">
        <v>4868</v>
      </c>
      <c r="E7012" t="s">
        <v>4869</v>
      </c>
      <c r="F7012" t="s">
        <v>4869</v>
      </c>
      <c r="G7012" s="1">
        <v>44497</v>
      </c>
      <c r="H7012" s="1">
        <v>44500</v>
      </c>
      <c r="I7012" s="1">
        <v>44865</v>
      </c>
      <c r="J7012" s="966" t="s">
        <v>18721</v>
      </c>
      <c r="K7012" t="s">
        <v>14636</v>
      </c>
      <c r="L7012" t="s">
        <v>14635</v>
      </c>
      <c r="M7012" t="s">
        <v>18721</v>
      </c>
      <c r="N7012" t="s">
        <v>14635</v>
      </c>
    </row>
    <row r="7013" spans="1:14" x14ac:dyDescent="0.25">
      <c r="A7013" s="3">
        <v>7010</v>
      </c>
      <c r="B7013" t="s">
        <v>4867</v>
      </c>
      <c r="C7013" t="s">
        <v>4867</v>
      </c>
      <c r="D7013" t="s">
        <v>4868</v>
      </c>
      <c r="E7013" t="s">
        <v>4869</v>
      </c>
      <c r="F7013" t="s">
        <v>4869</v>
      </c>
      <c r="G7013" s="1">
        <v>44497</v>
      </c>
      <c r="H7013" s="1">
        <v>44500</v>
      </c>
      <c r="I7013" s="1">
        <v>44865</v>
      </c>
      <c r="J7013" s="966" t="s">
        <v>6884</v>
      </c>
      <c r="K7013" t="s">
        <v>6886</v>
      </c>
      <c r="L7013" t="s">
        <v>6885</v>
      </c>
      <c r="M7013" t="s">
        <v>6884</v>
      </c>
      <c r="N7013" t="s">
        <v>6885</v>
      </c>
    </row>
    <row r="7014" spans="1:14" x14ac:dyDescent="0.25">
      <c r="A7014" s="3">
        <v>7011</v>
      </c>
      <c r="B7014" t="s">
        <v>4867</v>
      </c>
      <c r="C7014" t="s">
        <v>4867</v>
      </c>
      <c r="D7014" t="s">
        <v>4868</v>
      </c>
      <c r="E7014" t="s">
        <v>4869</v>
      </c>
      <c r="F7014" t="s">
        <v>4869</v>
      </c>
      <c r="G7014" s="1">
        <v>44497</v>
      </c>
      <c r="H7014" s="1">
        <v>44500</v>
      </c>
      <c r="I7014" s="1">
        <v>44865</v>
      </c>
      <c r="J7014" s="966" t="s">
        <v>6884</v>
      </c>
      <c r="K7014" t="s">
        <v>6886</v>
      </c>
      <c r="L7014" t="s">
        <v>6885</v>
      </c>
      <c r="M7014" t="s">
        <v>6884</v>
      </c>
      <c r="N7014" t="s">
        <v>6885</v>
      </c>
    </row>
    <row r="7015" spans="1:14" x14ac:dyDescent="0.25">
      <c r="A7015" s="3">
        <v>7012</v>
      </c>
      <c r="B7015" t="s">
        <v>4867</v>
      </c>
      <c r="C7015" t="s">
        <v>4867</v>
      </c>
      <c r="D7015" t="s">
        <v>4868</v>
      </c>
      <c r="E7015" t="s">
        <v>4869</v>
      </c>
      <c r="F7015" t="s">
        <v>4869</v>
      </c>
      <c r="G7015" s="1">
        <v>44497</v>
      </c>
      <c r="H7015" s="1">
        <v>44500</v>
      </c>
      <c r="I7015" s="1">
        <v>44865</v>
      </c>
      <c r="J7015" s="966" t="s">
        <v>14642</v>
      </c>
      <c r="K7015" t="s">
        <v>14644</v>
      </c>
      <c r="L7015" t="s">
        <v>14643</v>
      </c>
      <c r="M7015" t="s">
        <v>14642</v>
      </c>
      <c r="N7015" t="s">
        <v>14643</v>
      </c>
    </row>
    <row r="7016" spans="1:14" x14ac:dyDescent="0.25">
      <c r="A7016" s="3">
        <v>7013</v>
      </c>
      <c r="B7016" t="s">
        <v>4867</v>
      </c>
      <c r="C7016" t="s">
        <v>4867</v>
      </c>
      <c r="D7016" t="s">
        <v>4868</v>
      </c>
      <c r="E7016" t="s">
        <v>4869</v>
      </c>
      <c r="F7016" t="s">
        <v>4869</v>
      </c>
      <c r="G7016" s="1">
        <v>44497</v>
      </c>
      <c r="H7016" s="1">
        <v>44500</v>
      </c>
      <c r="I7016" s="1">
        <v>44865</v>
      </c>
      <c r="J7016" s="966" t="s">
        <v>9918</v>
      </c>
      <c r="K7016" t="s">
        <v>9920</v>
      </c>
      <c r="L7016" t="s">
        <v>9919</v>
      </c>
      <c r="M7016" t="s">
        <v>9918</v>
      </c>
      <c r="N7016" t="s">
        <v>9919</v>
      </c>
    </row>
    <row r="7017" spans="1:14" x14ac:dyDescent="0.25">
      <c r="A7017" s="3">
        <v>7014</v>
      </c>
      <c r="B7017" t="s">
        <v>4867</v>
      </c>
      <c r="C7017" t="s">
        <v>4867</v>
      </c>
      <c r="D7017" t="s">
        <v>4868</v>
      </c>
      <c r="E7017" t="s">
        <v>4869</v>
      </c>
      <c r="F7017" t="s">
        <v>4869</v>
      </c>
      <c r="G7017" s="1">
        <v>44497</v>
      </c>
      <c r="H7017" s="1">
        <v>44500</v>
      </c>
      <c r="I7017" s="1">
        <v>44865</v>
      </c>
      <c r="J7017" s="966" t="s">
        <v>20400</v>
      </c>
      <c r="K7017" t="s">
        <v>20401</v>
      </c>
      <c r="L7017" t="s">
        <v>20402</v>
      </c>
      <c r="M7017" t="s">
        <v>20400</v>
      </c>
      <c r="N7017" t="s">
        <v>20402</v>
      </c>
    </row>
    <row r="7018" spans="1:14" x14ac:dyDescent="0.25">
      <c r="A7018" s="3">
        <v>7015</v>
      </c>
      <c r="B7018" t="s">
        <v>4867</v>
      </c>
      <c r="C7018" t="s">
        <v>4867</v>
      </c>
      <c r="D7018" t="s">
        <v>4868</v>
      </c>
      <c r="E7018" t="s">
        <v>4869</v>
      </c>
      <c r="F7018" t="s">
        <v>4869</v>
      </c>
      <c r="G7018" s="1">
        <v>44497</v>
      </c>
      <c r="H7018" s="1">
        <v>44500</v>
      </c>
      <c r="I7018" s="1">
        <v>44865</v>
      </c>
      <c r="J7018" s="966" t="s">
        <v>14630</v>
      </c>
      <c r="K7018" t="s">
        <v>14632</v>
      </c>
      <c r="L7018" t="s">
        <v>14631</v>
      </c>
      <c r="M7018" t="s">
        <v>14630</v>
      </c>
      <c r="N7018" t="s">
        <v>14631</v>
      </c>
    </row>
    <row r="7019" spans="1:14" x14ac:dyDescent="0.25">
      <c r="A7019" s="3">
        <v>7016</v>
      </c>
      <c r="B7019" t="s">
        <v>4877</v>
      </c>
      <c r="C7019" t="s">
        <v>4878</v>
      </c>
      <c r="D7019" t="s">
        <v>4879</v>
      </c>
      <c r="E7019" t="s">
        <v>12</v>
      </c>
      <c r="F7019" t="s">
        <v>4880</v>
      </c>
      <c r="G7019" s="1">
        <v>44514</v>
      </c>
      <c r="H7019" s="1">
        <v>44516</v>
      </c>
      <c r="I7019" s="1">
        <v>44880</v>
      </c>
      <c r="J7019" s="966" t="s">
        <v>12829</v>
      </c>
      <c r="K7019" t="s">
        <v>12832</v>
      </c>
      <c r="L7019" t="s">
        <v>12831</v>
      </c>
      <c r="M7019" t="s">
        <v>12829</v>
      </c>
      <c r="N7019" t="s">
        <v>12831</v>
      </c>
    </row>
    <row r="7020" spans="1:14" x14ac:dyDescent="0.25">
      <c r="A7020" s="3">
        <v>7017</v>
      </c>
      <c r="B7020" t="s">
        <v>4877</v>
      </c>
      <c r="C7020" t="s">
        <v>4878</v>
      </c>
      <c r="D7020" t="s">
        <v>4879</v>
      </c>
      <c r="E7020" t="s">
        <v>12</v>
      </c>
      <c r="F7020" t="s">
        <v>4880</v>
      </c>
      <c r="G7020" s="1">
        <v>44514</v>
      </c>
      <c r="H7020" s="1">
        <v>44516</v>
      </c>
      <c r="I7020" s="1">
        <v>44880</v>
      </c>
      <c r="J7020" s="966" t="s">
        <v>12829</v>
      </c>
      <c r="K7020" t="s">
        <v>12832</v>
      </c>
      <c r="L7020" t="s">
        <v>12831</v>
      </c>
      <c r="M7020" t="s">
        <v>12829</v>
      </c>
      <c r="N7020" t="s">
        <v>12831</v>
      </c>
    </row>
    <row r="7021" spans="1:14" x14ac:dyDescent="0.25">
      <c r="A7021" s="3">
        <v>7018</v>
      </c>
      <c r="B7021" t="s">
        <v>4877</v>
      </c>
      <c r="C7021" t="s">
        <v>4878</v>
      </c>
      <c r="D7021" t="s">
        <v>4879</v>
      </c>
      <c r="E7021" t="s">
        <v>12</v>
      </c>
      <c r="F7021" t="s">
        <v>4880</v>
      </c>
      <c r="G7021" s="1">
        <v>44514</v>
      </c>
      <c r="H7021" s="1">
        <v>44516</v>
      </c>
      <c r="I7021" s="1">
        <v>44880</v>
      </c>
      <c r="J7021" s="966" t="s">
        <v>12829</v>
      </c>
      <c r="K7021" t="s">
        <v>12832</v>
      </c>
      <c r="L7021" t="s">
        <v>12831</v>
      </c>
      <c r="M7021" t="s">
        <v>12829</v>
      </c>
      <c r="N7021" t="s">
        <v>12831</v>
      </c>
    </row>
    <row r="7022" spans="1:14" x14ac:dyDescent="0.25">
      <c r="A7022" s="3">
        <v>7019</v>
      </c>
      <c r="B7022" t="s">
        <v>4877</v>
      </c>
      <c r="C7022" t="s">
        <v>4878</v>
      </c>
      <c r="D7022" t="s">
        <v>4879</v>
      </c>
      <c r="E7022" t="s">
        <v>12</v>
      </c>
      <c r="F7022" t="s">
        <v>4880</v>
      </c>
      <c r="G7022" s="1">
        <v>44514</v>
      </c>
      <c r="H7022" s="1">
        <v>44516</v>
      </c>
      <c r="I7022" s="1">
        <v>44880</v>
      </c>
      <c r="J7022" s="966" t="s">
        <v>12833</v>
      </c>
      <c r="K7022" t="s">
        <v>12836</v>
      </c>
      <c r="L7022" t="s">
        <v>12835</v>
      </c>
      <c r="M7022" t="s">
        <v>12833</v>
      </c>
      <c r="N7022" t="s">
        <v>12835</v>
      </c>
    </row>
    <row r="7023" spans="1:14" x14ac:dyDescent="0.25">
      <c r="A7023" s="3">
        <v>7020</v>
      </c>
      <c r="B7023" t="s">
        <v>4877</v>
      </c>
      <c r="C7023" t="s">
        <v>4878</v>
      </c>
      <c r="D7023" t="s">
        <v>4879</v>
      </c>
      <c r="E7023" t="s">
        <v>12</v>
      </c>
      <c r="F7023" t="s">
        <v>4880</v>
      </c>
      <c r="G7023" s="1">
        <v>44514</v>
      </c>
      <c r="H7023" s="1">
        <v>44516</v>
      </c>
      <c r="I7023" s="1">
        <v>44880</v>
      </c>
      <c r="J7023" s="966" t="s">
        <v>12833</v>
      </c>
      <c r="K7023" t="s">
        <v>12836</v>
      </c>
      <c r="L7023" t="s">
        <v>12835</v>
      </c>
      <c r="M7023" t="s">
        <v>12833</v>
      </c>
      <c r="N7023" t="s">
        <v>12835</v>
      </c>
    </row>
    <row r="7024" spans="1:14" x14ac:dyDescent="0.25">
      <c r="A7024" s="3">
        <v>7021</v>
      </c>
      <c r="B7024" t="s">
        <v>4877</v>
      </c>
      <c r="C7024" t="s">
        <v>4878</v>
      </c>
      <c r="D7024" t="s">
        <v>4879</v>
      </c>
      <c r="E7024" t="s">
        <v>12</v>
      </c>
      <c r="F7024" t="s">
        <v>4880</v>
      </c>
      <c r="G7024" s="1">
        <v>44514</v>
      </c>
      <c r="H7024" s="1">
        <v>44516</v>
      </c>
      <c r="I7024" s="1">
        <v>44880</v>
      </c>
      <c r="J7024" s="966" t="s">
        <v>12833</v>
      </c>
      <c r="K7024" t="s">
        <v>12836</v>
      </c>
      <c r="L7024" t="s">
        <v>12835</v>
      </c>
      <c r="M7024" t="s">
        <v>12833</v>
      </c>
      <c r="N7024" t="s">
        <v>12835</v>
      </c>
    </row>
    <row r="7025" spans="1:14" x14ac:dyDescent="0.25">
      <c r="A7025" s="3">
        <v>7022</v>
      </c>
      <c r="B7025" t="s">
        <v>4877</v>
      </c>
      <c r="C7025" t="s">
        <v>4878</v>
      </c>
      <c r="D7025" t="s">
        <v>4879</v>
      </c>
      <c r="E7025" t="s">
        <v>12</v>
      </c>
      <c r="F7025" t="s">
        <v>4880</v>
      </c>
      <c r="G7025" s="1">
        <v>44514</v>
      </c>
      <c r="H7025" s="1">
        <v>44516</v>
      </c>
      <c r="I7025" s="1">
        <v>44880</v>
      </c>
      <c r="J7025" s="966" t="s">
        <v>12823</v>
      </c>
      <c r="K7025" t="s">
        <v>12825</v>
      </c>
      <c r="L7025" t="s">
        <v>12824</v>
      </c>
      <c r="M7025" t="s">
        <v>16084</v>
      </c>
      <c r="N7025" t="s">
        <v>12824</v>
      </c>
    </row>
    <row r="7026" spans="1:14" x14ac:dyDescent="0.25">
      <c r="A7026" s="3">
        <v>7023</v>
      </c>
      <c r="B7026" t="s">
        <v>4877</v>
      </c>
      <c r="C7026" t="s">
        <v>4878</v>
      </c>
      <c r="D7026" t="s">
        <v>4879</v>
      </c>
      <c r="E7026" t="s">
        <v>12</v>
      </c>
      <c r="F7026" t="s">
        <v>4880</v>
      </c>
      <c r="G7026" s="1">
        <v>44514</v>
      </c>
      <c r="H7026" s="1">
        <v>44516</v>
      </c>
      <c r="I7026" s="1">
        <v>44880</v>
      </c>
      <c r="J7026" s="966" t="s">
        <v>12823</v>
      </c>
      <c r="K7026" t="s">
        <v>12825</v>
      </c>
      <c r="L7026" t="s">
        <v>12824</v>
      </c>
      <c r="M7026" t="s">
        <v>12823</v>
      </c>
      <c r="N7026" t="s">
        <v>12824</v>
      </c>
    </row>
    <row r="7027" spans="1:14" x14ac:dyDescent="0.25">
      <c r="A7027" s="3">
        <v>7024</v>
      </c>
      <c r="B7027" t="s">
        <v>4877</v>
      </c>
      <c r="C7027" t="s">
        <v>4878</v>
      </c>
      <c r="D7027" t="s">
        <v>4879</v>
      </c>
      <c r="E7027" t="s">
        <v>12</v>
      </c>
      <c r="F7027" t="s">
        <v>4880</v>
      </c>
      <c r="G7027" s="1">
        <v>44514</v>
      </c>
      <c r="H7027" s="1">
        <v>44516</v>
      </c>
      <c r="I7027" s="1">
        <v>44880</v>
      </c>
      <c r="J7027" s="966" t="s">
        <v>12823</v>
      </c>
      <c r="K7027" t="s">
        <v>12825</v>
      </c>
      <c r="L7027" t="s">
        <v>12824</v>
      </c>
      <c r="M7027" t="s">
        <v>12823</v>
      </c>
      <c r="N7027" t="s">
        <v>12824</v>
      </c>
    </row>
    <row r="7028" spans="1:14" x14ac:dyDescent="0.25">
      <c r="A7028" s="3">
        <v>7025</v>
      </c>
      <c r="B7028" t="s">
        <v>4877</v>
      </c>
      <c r="C7028" t="s">
        <v>4878</v>
      </c>
      <c r="D7028" t="s">
        <v>4879</v>
      </c>
      <c r="E7028" t="s">
        <v>12</v>
      </c>
      <c r="F7028" t="s">
        <v>4880</v>
      </c>
      <c r="G7028" s="1">
        <v>44514</v>
      </c>
      <c r="H7028" s="1">
        <v>44516</v>
      </c>
      <c r="I7028" s="1">
        <v>44880</v>
      </c>
      <c r="J7028" s="966" t="s">
        <v>12826</v>
      </c>
      <c r="K7028" t="s">
        <v>12828</v>
      </c>
      <c r="L7028" t="s">
        <v>12827</v>
      </c>
      <c r="M7028" t="s">
        <v>12826</v>
      </c>
      <c r="N7028" t="s">
        <v>12827</v>
      </c>
    </row>
    <row r="7029" spans="1:14" x14ac:dyDescent="0.25">
      <c r="A7029" s="3">
        <v>7026</v>
      </c>
      <c r="B7029" t="s">
        <v>4877</v>
      </c>
      <c r="C7029" t="s">
        <v>4878</v>
      </c>
      <c r="D7029" t="s">
        <v>4879</v>
      </c>
      <c r="E7029" t="s">
        <v>12</v>
      </c>
      <c r="F7029" t="s">
        <v>4880</v>
      </c>
      <c r="G7029" s="1">
        <v>44514</v>
      </c>
      <c r="H7029" s="1">
        <v>44516</v>
      </c>
      <c r="I7029" s="1">
        <v>44880</v>
      </c>
      <c r="J7029" s="966" t="s">
        <v>12826</v>
      </c>
      <c r="K7029" t="s">
        <v>12828</v>
      </c>
      <c r="L7029" t="s">
        <v>12827</v>
      </c>
      <c r="M7029" t="s">
        <v>12826</v>
      </c>
      <c r="N7029" t="s">
        <v>12827</v>
      </c>
    </row>
    <row r="7030" spans="1:14" x14ac:dyDescent="0.25">
      <c r="A7030" s="3">
        <v>7027</v>
      </c>
      <c r="B7030" t="s">
        <v>4877</v>
      </c>
      <c r="C7030" t="s">
        <v>4878</v>
      </c>
      <c r="D7030" t="s">
        <v>4879</v>
      </c>
      <c r="E7030" t="s">
        <v>12</v>
      </c>
      <c r="F7030" t="s">
        <v>4880</v>
      </c>
      <c r="G7030" s="1">
        <v>44514</v>
      </c>
      <c r="H7030" s="1">
        <v>44516</v>
      </c>
      <c r="I7030" s="1">
        <v>44880</v>
      </c>
      <c r="J7030" s="966" t="s">
        <v>12826</v>
      </c>
      <c r="K7030" t="s">
        <v>12828</v>
      </c>
      <c r="L7030" t="s">
        <v>12827</v>
      </c>
      <c r="M7030" t="s">
        <v>12826</v>
      </c>
      <c r="N7030" t="s">
        <v>12827</v>
      </c>
    </row>
    <row r="7031" spans="1:14" x14ac:dyDescent="0.25">
      <c r="A7031" s="3">
        <v>7028</v>
      </c>
      <c r="B7031" t="s">
        <v>4873</v>
      </c>
      <c r="C7031" t="s">
        <v>4874</v>
      </c>
      <c r="D7031" t="s">
        <v>4875</v>
      </c>
      <c r="E7031" t="s">
        <v>12</v>
      </c>
      <c r="F7031" t="s">
        <v>4876</v>
      </c>
      <c r="G7031" s="1">
        <v>44514</v>
      </c>
      <c r="H7031" s="1">
        <v>44516</v>
      </c>
      <c r="I7031" s="1">
        <v>45611</v>
      </c>
      <c r="J7031" s="966" t="s">
        <v>24382</v>
      </c>
      <c r="K7031" t="s">
        <v>24383</v>
      </c>
      <c r="L7031" t="s">
        <v>24384</v>
      </c>
      <c r="M7031" t="s">
        <v>24382</v>
      </c>
      <c r="N7031" t="s">
        <v>24384</v>
      </c>
    </row>
    <row r="7032" spans="1:14" x14ac:dyDescent="0.25">
      <c r="A7032" s="3">
        <v>7029</v>
      </c>
      <c r="B7032" t="s">
        <v>4701</v>
      </c>
      <c r="C7032" t="s">
        <v>4702</v>
      </c>
      <c r="D7032" t="s">
        <v>4703</v>
      </c>
      <c r="E7032" t="s">
        <v>12</v>
      </c>
      <c r="F7032" t="s">
        <v>4713</v>
      </c>
      <c r="G7032" s="1">
        <v>44494</v>
      </c>
      <c r="H7032" s="1">
        <v>44523</v>
      </c>
      <c r="I7032" s="1">
        <v>45618</v>
      </c>
      <c r="J7032" s="966" t="s">
        <v>13766</v>
      </c>
      <c r="K7032" t="s">
        <v>13768</v>
      </c>
      <c r="L7032" t="s">
        <v>13767</v>
      </c>
      <c r="M7032" t="s">
        <v>13766</v>
      </c>
      <c r="N7032" t="s">
        <v>13767</v>
      </c>
    </row>
    <row r="7033" spans="1:14" x14ac:dyDescent="0.25">
      <c r="A7033" s="3">
        <v>7030</v>
      </c>
      <c r="B7033" t="s">
        <v>4567</v>
      </c>
      <c r="C7033" t="s">
        <v>4568</v>
      </c>
      <c r="D7033" t="s">
        <v>4569</v>
      </c>
      <c r="E7033" t="s">
        <v>12</v>
      </c>
      <c r="F7033" t="s">
        <v>4570</v>
      </c>
      <c r="G7033" s="1">
        <v>44467</v>
      </c>
      <c r="H7033" s="1">
        <v>44532</v>
      </c>
      <c r="I7033" s="1">
        <v>45992</v>
      </c>
      <c r="J7033" s="966" t="s">
        <v>13785</v>
      </c>
      <c r="K7033" t="s">
        <v>13787</v>
      </c>
      <c r="L7033" t="s">
        <v>13786</v>
      </c>
      <c r="M7033" t="s">
        <v>13785</v>
      </c>
      <c r="N7033" t="s">
        <v>13786</v>
      </c>
    </row>
    <row r="7034" spans="1:14" x14ac:dyDescent="0.25">
      <c r="A7034" s="3">
        <v>7031</v>
      </c>
      <c r="B7034" t="s">
        <v>4575</v>
      </c>
      <c r="C7034" t="s">
        <v>4576</v>
      </c>
      <c r="D7034" t="s">
        <v>4577</v>
      </c>
      <c r="E7034" t="s">
        <v>12</v>
      </c>
      <c r="F7034" t="s">
        <v>4578</v>
      </c>
      <c r="G7034" s="1">
        <v>44467</v>
      </c>
      <c r="H7034" s="1">
        <v>44521</v>
      </c>
      <c r="I7034" s="1">
        <v>45981</v>
      </c>
      <c r="J7034" s="966" t="s">
        <v>13791</v>
      </c>
      <c r="K7034" t="s">
        <v>13793</v>
      </c>
      <c r="L7034" t="s">
        <v>13792</v>
      </c>
      <c r="M7034" t="s">
        <v>13791</v>
      </c>
      <c r="N7034" t="s">
        <v>13792</v>
      </c>
    </row>
    <row r="7035" spans="1:14" x14ac:dyDescent="0.25">
      <c r="A7035" s="3">
        <v>7032</v>
      </c>
      <c r="B7035" t="s">
        <v>4827</v>
      </c>
      <c r="C7035" t="s">
        <v>4828</v>
      </c>
      <c r="D7035" t="s">
        <v>4829</v>
      </c>
      <c r="E7035" t="s">
        <v>12</v>
      </c>
      <c r="F7035" t="s">
        <v>4830</v>
      </c>
      <c r="G7035" s="1">
        <v>44522</v>
      </c>
      <c r="H7035" s="1">
        <v>44538</v>
      </c>
      <c r="I7035" s="1">
        <v>45267</v>
      </c>
      <c r="J7035" s="966" t="s">
        <v>12126</v>
      </c>
      <c r="K7035" t="s">
        <v>12128</v>
      </c>
      <c r="L7035" t="s">
        <v>12127</v>
      </c>
      <c r="M7035" t="s">
        <v>12126</v>
      </c>
      <c r="N7035" t="s">
        <v>12127</v>
      </c>
    </row>
    <row r="7036" spans="1:14" x14ac:dyDescent="0.25">
      <c r="A7036" s="3">
        <v>7033</v>
      </c>
      <c r="B7036" t="s">
        <v>4827</v>
      </c>
      <c r="C7036" t="s">
        <v>4828</v>
      </c>
      <c r="D7036" t="s">
        <v>4829</v>
      </c>
      <c r="E7036" t="s">
        <v>12</v>
      </c>
      <c r="F7036" t="s">
        <v>4830</v>
      </c>
      <c r="G7036" s="1">
        <v>44522</v>
      </c>
      <c r="H7036" s="1">
        <v>44538</v>
      </c>
      <c r="I7036" s="1">
        <v>45267</v>
      </c>
      <c r="J7036" s="966" t="s">
        <v>12126</v>
      </c>
      <c r="K7036" t="s">
        <v>12128</v>
      </c>
      <c r="L7036" t="s">
        <v>12127</v>
      </c>
      <c r="M7036" t="s">
        <v>12126</v>
      </c>
      <c r="N7036" t="s">
        <v>12127</v>
      </c>
    </row>
    <row r="7037" spans="1:14" x14ac:dyDescent="0.25">
      <c r="A7037" s="3">
        <v>7034</v>
      </c>
      <c r="B7037" t="s">
        <v>4735</v>
      </c>
      <c r="C7037" t="s">
        <v>4736</v>
      </c>
      <c r="D7037" t="s">
        <v>4737</v>
      </c>
      <c r="E7037" t="s">
        <v>12</v>
      </c>
      <c r="F7037" t="s">
        <v>4738</v>
      </c>
      <c r="G7037" s="1">
        <v>44501</v>
      </c>
      <c r="H7037" s="1">
        <v>44531</v>
      </c>
      <c r="I7037" s="1">
        <v>45626</v>
      </c>
      <c r="J7037" s="966" t="s">
        <v>23195</v>
      </c>
      <c r="K7037" t="s">
        <v>24385</v>
      </c>
      <c r="L7037" t="s">
        <v>24386</v>
      </c>
      <c r="M7037" t="s">
        <v>23195</v>
      </c>
      <c r="N7037" t="s">
        <v>24386</v>
      </c>
    </row>
    <row r="7038" spans="1:14" x14ac:dyDescent="0.25">
      <c r="A7038" s="3">
        <v>7035</v>
      </c>
      <c r="B7038" t="s">
        <v>4748</v>
      </c>
      <c r="C7038" t="s">
        <v>4749</v>
      </c>
      <c r="D7038" t="s">
        <v>4750</v>
      </c>
      <c r="E7038" t="s">
        <v>12</v>
      </c>
      <c r="F7038" t="s">
        <v>4751</v>
      </c>
      <c r="G7038" s="1">
        <v>44502</v>
      </c>
      <c r="H7038" s="1">
        <v>44532</v>
      </c>
      <c r="I7038" s="1">
        <v>44896</v>
      </c>
      <c r="J7038" s="966" t="s">
        <v>12382</v>
      </c>
      <c r="K7038" t="s">
        <v>12384</v>
      </c>
      <c r="L7038" t="s">
        <v>12383</v>
      </c>
      <c r="M7038" t="s">
        <v>12382</v>
      </c>
      <c r="N7038" t="s">
        <v>12383</v>
      </c>
    </row>
    <row r="7039" spans="1:14" x14ac:dyDescent="0.25">
      <c r="A7039" s="3">
        <v>7036</v>
      </c>
      <c r="B7039" t="s">
        <v>4502</v>
      </c>
      <c r="C7039" t="s">
        <v>4503</v>
      </c>
      <c r="D7039" t="s">
        <v>4504</v>
      </c>
      <c r="E7039" t="s">
        <v>12</v>
      </c>
      <c r="F7039" t="s">
        <v>4505</v>
      </c>
      <c r="G7039" s="1">
        <v>44455</v>
      </c>
      <c r="H7039" s="1">
        <v>44515</v>
      </c>
      <c r="I7039" s="1">
        <v>45610</v>
      </c>
      <c r="J7039" s="966" t="s">
        <v>14788</v>
      </c>
      <c r="K7039" t="s">
        <v>14790</v>
      </c>
      <c r="L7039" t="s">
        <v>18657</v>
      </c>
      <c r="M7039" t="s">
        <v>14788</v>
      </c>
      <c r="N7039" t="s">
        <v>14789</v>
      </c>
    </row>
    <row r="7040" spans="1:14" x14ac:dyDescent="0.25">
      <c r="A7040" s="3">
        <v>7037</v>
      </c>
      <c r="B7040" t="s">
        <v>4502</v>
      </c>
      <c r="C7040" t="s">
        <v>4503</v>
      </c>
      <c r="D7040" t="s">
        <v>4504</v>
      </c>
      <c r="E7040" t="s">
        <v>12</v>
      </c>
      <c r="F7040" t="s">
        <v>4505</v>
      </c>
      <c r="G7040" s="1">
        <v>44455</v>
      </c>
      <c r="H7040" s="1">
        <v>44515</v>
      </c>
      <c r="I7040" s="1">
        <v>45610</v>
      </c>
      <c r="J7040" s="966" t="s">
        <v>14788</v>
      </c>
      <c r="K7040" t="s">
        <v>14790</v>
      </c>
      <c r="L7040" t="s">
        <v>18657</v>
      </c>
      <c r="M7040" t="s">
        <v>14788</v>
      </c>
      <c r="N7040" t="s">
        <v>14789</v>
      </c>
    </row>
    <row r="7041" spans="1:14" x14ac:dyDescent="0.25">
      <c r="A7041" s="3">
        <v>7038</v>
      </c>
      <c r="B7041" t="s">
        <v>4502</v>
      </c>
      <c r="C7041" t="s">
        <v>4503</v>
      </c>
      <c r="D7041" t="s">
        <v>4504</v>
      </c>
      <c r="E7041" t="s">
        <v>12</v>
      </c>
      <c r="F7041" t="s">
        <v>4505</v>
      </c>
      <c r="G7041" s="1">
        <v>44455</v>
      </c>
      <c r="H7041" s="1">
        <v>44515</v>
      </c>
      <c r="I7041" s="1">
        <v>45610</v>
      </c>
      <c r="J7041" s="966" t="s">
        <v>14788</v>
      </c>
      <c r="K7041" t="s">
        <v>14790</v>
      </c>
      <c r="L7041" t="s">
        <v>18657</v>
      </c>
      <c r="M7041" t="s">
        <v>14788</v>
      </c>
      <c r="N7041" t="s">
        <v>18657</v>
      </c>
    </row>
    <row r="7042" spans="1:14" x14ac:dyDescent="0.25">
      <c r="A7042" s="3">
        <v>7039</v>
      </c>
      <c r="B7042" t="s">
        <v>4701</v>
      </c>
      <c r="C7042" t="s">
        <v>4702</v>
      </c>
      <c r="D7042" t="s">
        <v>4703</v>
      </c>
      <c r="E7042" t="s">
        <v>12</v>
      </c>
      <c r="F7042" t="s">
        <v>4710</v>
      </c>
      <c r="G7042" s="1">
        <v>44494</v>
      </c>
      <c r="H7042" s="1">
        <v>44533</v>
      </c>
      <c r="I7042" s="1">
        <v>45628</v>
      </c>
      <c r="J7042" s="966" t="s">
        <v>13757</v>
      </c>
      <c r="K7042" t="s">
        <v>13759</v>
      </c>
      <c r="L7042" t="s">
        <v>13758</v>
      </c>
      <c r="M7042" t="s">
        <v>13757</v>
      </c>
      <c r="N7042" t="s">
        <v>13758</v>
      </c>
    </row>
    <row r="7043" spans="1:14" x14ac:dyDescent="0.25">
      <c r="A7043" s="3">
        <v>7040</v>
      </c>
      <c r="B7043" t="s">
        <v>4893</v>
      </c>
      <c r="C7043" t="s">
        <v>4894</v>
      </c>
      <c r="D7043" t="s">
        <v>4895</v>
      </c>
      <c r="E7043" t="s">
        <v>12</v>
      </c>
      <c r="F7043" t="s">
        <v>4896</v>
      </c>
      <c r="G7043" s="1">
        <v>44532</v>
      </c>
      <c r="H7043" s="1">
        <v>44533</v>
      </c>
      <c r="I7043" s="1">
        <v>44897</v>
      </c>
      <c r="J7043" s="966" t="s">
        <v>9948</v>
      </c>
      <c r="K7043" t="s">
        <v>9950</v>
      </c>
      <c r="L7043" t="s">
        <v>9949</v>
      </c>
      <c r="M7043" t="s">
        <v>9948</v>
      </c>
      <c r="N7043" t="s">
        <v>9949</v>
      </c>
    </row>
    <row r="7044" spans="1:14" x14ac:dyDescent="0.25">
      <c r="A7044" s="3">
        <v>7041</v>
      </c>
      <c r="B7044" t="s">
        <v>4893</v>
      </c>
      <c r="C7044" t="s">
        <v>4894</v>
      </c>
      <c r="D7044" t="s">
        <v>4895</v>
      </c>
      <c r="E7044" t="s">
        <v>12</v>
      </c>
      <c r="F7044" t="s">
        <v>4896</v>
      </c>
      <c r="G7044" s="1">
        <v>44532</v>
      </c>
      <c r="H7044" s="1">
        <v>44533</v>
      </c>
      <c r="I7044" s="1">
        <v>44897</v>
      </c>
      <c r="J7044" s="966" t="s">
        <v>9948</v>
      </c>
      <c r="K7044" t="s">
        <v>9950</v>
      </c>
      <c r="L7044" t="s">
        <v>9949</v>
      </c>
      <c r="M7044" t="s">
        <v>9948</v>
      </c>
      <c r="N7044" t="s">
        <v>9949</v>
      </c>
    </row>
    <row r="7045" spans="1:14" x14ac:dyDescent="0.25">
      <c r="A7045" s="3">
        <v>7042</v>
      </c>
      <c r="B7045" t="s">
        <v>4889</v>
      </c>
      <c r="C7045" t="s">
        <v>4890</v>
      </c>
      <c r="D7045" t="s">
        <v>4891</v>
      </c>
      <c r="E7045" t="s">
        <v>12</v>
      </c>
      <c r="F7045" t="s">
        <v>4892</v>
      </c>
      <c r="G7045" s="1">
        <v>44532</v>
      </c>
      <c r="H7045" s="1">
        <v>44533</v>
      </c>
      <c r="I7045" s="1">
        <v>44897</v>
      </c>
      <c r="J7045" s="966" t="s">
        <v>13710</v>
      </c>
      <c r="K7045" t="s">
        <v>13712</v>
      </c>
      <c r="L7045" t="s">
        <v>13711</v>
      </c>
      <c r="M7045" t="s">
        <v>13710</v>
      </c>
      <c r="N7045" t="s">
        <v>13711</v>
      </c>
    </row>
    <row r="7046" spans="1:14" x14ac:dyDescent="0.25">
      <c r="A7046" s="3">
        <v>7043</v>
      </c>
      <c r="B7046" t="s">
        <v>4889</v>
      </c>
      <c r="C7046" t="s">
        <v>4890</v>
      </c>
      <c r="D7046" t="s">
        <v>4891</v>
      </c>
      <c r="E7046" t="s">
        <v>12</v>
      </c>
      <c r="F7046" t="s">
        <v>4892</v>
      </c>
      <c r="G7046" s="1">
        <v>44532</v>
      </c>
      <c r="H7046" s="1">
        <v>44533</v>
      </c>
      <c r="I7046" s="1">
        <v>44897</v>
      </c>
      <c r="J7046" s="966" t="s">
        <v>13710</v>
      </c>
      <c r="K7046" t="s">
        <v>13712</v>
      </c>
      <c r="L7046" t="s">
        <v>13711</v>
      </c>
      <c r="M7046" t="s">
        <v>13710</v>
      </c>
      <c r="N7046" t="s">
        <v>13711</v>
      </c>
    </row>
    <row r="7047" spans="1:14" x14ac:dyDescent="0.25">
      <c r="A7047" s="3">
        <v>7044</v>
      </c>
      <c r="B7047" t="s">
        <v>4831</v>
      </c>
      <c r="C7047" t="s">
        <v>4832</v>
      </c>
      <c r="D7047" t="s">
        <v>4833</v>
      </c>
      <c r="E7047" t="s">
        <v>12</v>
      </c>
      <c r="F7047" t="s">
        <v>4834</v>
      </c>
      <c r="G7047" s="1">
        <v>44522</v>
      </c>
      <c r="H7047" s="1">
        <v>44540</v>
      </c>
      <c r="I7047" s="1">
        <v>46000</v>
      </c>
      <c r="J7047" s="966" t="s">
        <v>12064</v>
      </c>
      <c r="K7047" t="s">
        <v>12066</v>
      </c>
      <c r="L7047" t="s">
        <v>12065</v>
      </c>
      <c r="M7047" t="s">
        <v>12064</v>
      </c>
      <c r="N7047" t="s">
        <v>12065</v>
      </c>
    </row>
    <row r="7048" spans="1:14" x14ac:dyDescent="0.25">
      <c r="A7048" s="3">
        <v>7045</v>
      </c>
      <c r="B7048" t="s">
        <v>4816</v>
      </c>
      <c r="C7048" t="s">
        <v>4817</v>
      </c>
      <c r="D7048" t="s">
        <v>4818</v>
      </c>
      <c r="E7048" t="s">
        <v>12</v>
      </c>
      <c r="F7048" t="s">
        <v>4819</v>
      </c>
      <c r="G7048" s="1">
        <v>44512</v>
      </c>
      <c r="H7048" s="1">
        <v>44534</v>
      </c>
      <c r="I7048" s="1">
        <v>45994</v>
      </c>
      <c r="J7048" s="966" t="s">
        <v>12580</v>
      </c>
      <c r="K7048" t="s">
        <v>12582</v>
      </c>
      <c r="L7048" t="s">
        <v>12581</v>
      </c>
      <c r="M7048" t="s">
        <v>12580</v>
      </c>
      <c r="N7048" t="s">
        <v>12581</v>
      </c>
    </row>
    <row r="7049" spans="1:14" x14ac:dyDescent="0.25">
      <c r="A7049" s="3">
        <v>7046</v>
      </c>
      <c r="B7049" t="s">
        <v>4918</v>
      </c>
      <c r="C7049" t="s">
        <v>4919</v>
      </c>
      <c r="D7049" t="s">
        <v>4920</v>
      </c>
      <c r="E7049" t="s">
        <v>12</v>
      </c>
      <c r="F7049" t="s">
        <v>4921</v>
      </c>
      <c r="G7049" s="1">
        <v>44536</v>
      </c>
      <c r="H7049" s="1">
        <v>44539</v>
      </c>
      <c r="I7049" s="1">
        <v>45634</v>
      </c>
      <c r="J7049" s="966" t="s">
        <v>24387</v>
      </c>
      <c r="K7049" t="s">
        <v>24388</v>
      </c>
      <c r="L7049" t="s">
        <v>24389</v>
      </c>
      <c r="M7049" t="s">
        <v>24387</v>
      </c>
      <c r="N7049" t="s">
        <v>24389</v>
      </c>
    </row>
    <row r="7050" spans="1:14" x14ac:dyDescent="0.25">
      <c r="A7050" s="3">
        <v>7047</v>
      </c>
      <c r="B7050" t="s">
        <v>4918</v>
      </c>
      <c r="C7050" t="s">
        <v>4919</v>
      </c>
      <c r="D7050" t="s">
        <v>4920</v>
      </c>
      <c r="E7050" t="s">
        <v>12</v>
      </c>
      <c r="F7050" t="s">
        <v>4922</v>
      </c>
      <c r="G7050" s="1">
        <v>44536</v>
      </c>
      <c r="H7050" s="1">
        <v>44539</v>
      </c>
      <c r="I7050" s="1">
        <v>45634</v>
      </c>
      <c r="J7050" s="966" t="s">
        <v>24390</v>
      </c>
      <c r="K7050" t="s">
        <v>24391</v>
      </c>
      <c r="L7050" t="s">
        <v>24392</v>
      </c>
      <c r="M7050" t="s">
        <v>24390</v>
      </c>
      <c r="N7050" t="s">
        <v>24392</v>
      </c>
    </row>
    <row r="7051" spans="1:14" x14ac:dyDescent="0.25">
      <c r="A7051" s="3">
        <v>7048</v>
      </c>
      <c r="B7051" t="s">
        <v>4918</v>
      </c>
      <c r="C7051" t="s">
        <v>4919</v>
      </c>
      <c r="D7051" t="s">
        <v>4920</v>
      </c>
      <c r="E7051" t="s">
        <v>12</v>
      </c>
      <c r="F7051" t="s">
        <v>4925</v>
      </c>
      <c r="G7051" s="1">
        <v>44536</v>
      </c>
      <c r="H7051" s="1">
        <v>44539</v>
      </c>
      <c r="I7051" s="1">
        <v>45634</v>
      </c>
      <c r="J7051" s="966" t="s">
        <v>24393</v>
      </c>
      <c r="K7051" t="s">
        <v>24394</v>
      </c>
      <c r="L7051" t="s">
        <v>24395</v>
      </c>
      <c r="M7051" t="s">
        <v>24393</v>
      </c>
      <c r="N7051" t="s">
        <v>24395</v>
      </c>
    </row>
    <row r="7052" spans="1:14" x14ac:dyDescent="0.25">
      <c r="A7052" s="3">
        <v>7049</v>
      </c>
      <c r="B7052" t="s">
        <v>4918</v>
      </c>
      <c r="C7052" t="s">
        <v>4919</v>
      </c>
      <c r="D7052" t="s">
        <v>4920</v>
      </c>
      <c r="E7052" t="s">
        <v>12</v>
      </c>
      <c r="F7052" t="s">
        <v>4926</v>
      </c>
      <c r="G7052" s="1">
        <v>44536</v>
      </c>
      <c r="H7052" s="1">
        <v>44539</v>
      </c>
      <c r="I7052" s="1">
        <v>45634</v>
      </c>
      <c r="J7052" s="966" t="s">
        <v>24396</v>
      </c>
      <c r="K7052" t="s">
        <v>24397</v>
      </c>
      <c r="L7052" t="s">
        <v>24398</v>
      </c>
      <c r="M7052" t="s">
        <v>24396</v>
      </c>
      <c r="N7052" t="s">
        <v>24398</v>
      </c>
    </row>
    <row r="7053" spans="1:14" x14ac:dyDescent="0.25">
      <c r="A7053" s="3">
        <v>7050</v>
      </c>
      <c r="B7053" t="s">
        <v>4918</v>
      </c>
      <c r="C7053" t="s">
        <v>4919</v>
      </c>
      <c r="D7053" t="s">
        <v>4920</v>
      </c>
      <c r="E7053" t="s">
        <v>12</v>
      </c>
      <c r="F7053" t="s">
        <v>4927</v>
      </c>
      <c r="G7053" s="1">
        <v>44536</v>
      </c>
      <c r="H7053" s="1">
        <v>44539</v>
      </c>
      <c r="I7053" s="1">
        <v>45634</v>
      </c>
      <c r="J7053" s="966" t="s">
        <v>24399</v>
      </c>
      <c r="K7053" t="s">
        <v>24400</v>
      </c>
      <c r="L7053" t="s">
        <v>24401</v>
      </c>
      <c r="M7053" t="s">
        <v>24399</v>
      </c>
      <c r="N7053" t="s">
        <v>24401</v>
      </c>
    </row>
    <row r="7054" spans="1:14" x14ac:dyDescent="0.25">
      <c r="A7054" s="3">
        <v>7051</v>
      </c>
      <c r="B7054" t="s">
        <v>4854</v>
      </c>
      <c r="C7054" t="s">
        <v>4855</v>
      </c>
      <c r="D7054" t="s">
        <v>4856</v>
      </c>
      <c r="E7054" t="s">
        <v>12</v>
      </c>
      <c r="F7054" t="s">
        <v>4857</v>
      </c>
      <c r="G7054" s="1">
        <v>44525</v>
      </c>
      <c r="H7054" s="1">
        <v>44540</v>
      </c>
      <c r="I7054" s="1">
        <v>44904</v>
      </c>
      <c r="J7054" s="966" t="s">
        <v>12388</v>
      </c>
      <c r="K7054" t="s">
        <v>12390</v>
      </c>
      <c r="L7054" t="s">
        <v>12389</v>
      </c>
      <c r="M7054" t="s">
        <v>12388</v>
      </c>
      <c r="N7054" t="s">
        <v>12389</v>
      </c>
    </row>
    <row r="7055" spans="1:14" x14ac:dyDescent="0.25">
      <c r="A7055" s="3">
        <v>7052</v>
      </c>
      <c r="B7055" t="s">
        <v>4854</v>
      </c>
      <c r="C7055" t="s">
        <v>4855</v>
      </c>
      <c r="D7055" t="s">
        <v>4856</v>
      </c>
      <c r="E7055" t="s">
        <v>12</v>
      </c>
      <c r="F7055" t="s">
        <v>4858</v>
      </c>
      <c r="G7055" s="1">
        <v>44525</v>
      </c>
      <c r="H7055" s="1">
        <v>44540</v>
      </c>
      <c r="I7055" s="1">
        <v>44904</v>
      </c>
      <c r="J7055" s="966" t="s">
        <v>12391</v>
      </c>
      <c r="K7055" t="s">
        <v>12393</v>
      </c>
      <c r="L7055" t="s">
        <v>12392</v>
      </c>
      <c r="M7055" t="s">
        <v>12391</v>
      </c>
      <c r="N7055" t="s">
        <v>12392</v>
      </c>
    </row>
    <row r="7056" spans="1:14" x14ac:dyDescent="0.25">
      <c r="A7056" s="3">
        <v>7053</v>
      </c>
      <c r="B7056" t="s">
        <v>4870</v>
      </c>
      <c r="C7056" t="s">
        <v>4870</v>
      </c>
      <c r="D7056" t="s">
        <v>4871</v>
      </c>
      <c r="E7056" t="s">
        <v>4872</v>
      </c>
      <c r="F7056" t="s">
        <v>4872</v>
      </c>
      <c r="G7056" s="1">
        <v>44404</v>
      </c>
      <c r="H7056" s="1">
        <v>44471</v>
      </c>
      <c r="I7056" s="1">
        <v>44501</v>
      </c>
      <c r="J7056" s="966" t="s">
        <v>741</v>
      </c>
      <c r="K7056" t="s">
        <v>24402</v>
      </c>
      <c r="L7056" t="s">
        <v>24403</v>
      </c>
      <c r="M7056" t="s">
        <v>741</v>
      </c>
      <c r="N7056" t="s">
        <v>24403</v>
      </c>
    </row>
    <row r="7057" spans="1:14" x14ac:dyDescent="0.25">
      <c r="A7057" s="3">
        <v>7054</v>
      </c>
      <c r="B7057" t="s">
        <v>4870</v>
      </c>
      <c r="C7057" t="s">
        <v>4870</v>
      </c>
      <c r="D7057" t="s">
        <v>4871</v>
      </c>
      <c r="E7057" t="s">
        <v>4872</v>
      </c>
      <c r="F7057" t="s">
        <v>4872</v>
      </c>
      <c r="G7057" s="1">
        <v>44404</v>
      </c>
      <c r="H7057" s="1">
        <v>44471</v>
      </c>
      <c r="I7057" s="1">
        <v>44501</v>
      </c>
      <c r="J7057" s="966" t="s">
        <v>741</v>
      </c>
      <c r="K7057" t="s">
        <v>24404</v>
      </c>
      <c r="L7057" t="s">
        <v>24405</v>
      </c>
      <c r="M7057" t="s">
        <v>741</v>
      </c>
      <c r="N7057" t="s">
        <v>24405</v>
      </c>
    </row>
    <row r="7058" spans="1:14" x14ac:dyDescent="0.25">
      <c r="A7058" s="3">
        <v>7055</v>
      </c>
      <c r="B7058" t="s">
        <v>4870</v>
      </c>
      <c r="C7058" t="s">
        <v>4870</v>
      </c>
      <c r="D7058" t="s">
        <v>4871</v>
      </c>
      <c r="E7058" t="s">
        <v>4872</v>
      </c>
      <c r="F7058" t="s">
        <v>4872</v>
      </c>
      <c r="G7058" s="1">
        <v>44404</v>
      </c>
      <c r="H7058" s="1">
        <v>44471</v>
      </c>
      <c r="I7058" s="1">
        <v>44501</v>
      </c>
      <c r="J7058" s="966" t="s">
        <v>24406</v>
      </c>
      <c r="K7058" t="s">
        <v>24407</v>
      </c>
      <c r="L7058" t="s">
        <v>24408</v>
      </c>
      <c r="M7058" t="s">
        <v>24406</v>
      </c>
      <c r="N7058" t="s">
        <v>24408</v>
      </c>
    </row>
    <row r="7059" spans="1:14" x14ac:dyDescent="0.25">
      <c r="A7059" s="3">
        <v>7056</v>
      </c>
      <c r="B7059" t="s">
        <v>4870</v>
      </c>
      <c r="C7059" t="s">
        <v>4870</v>
      </c>
      <c r="D7059" t="s">
        <v>4871</v>
      </c>
      <c r="E7059" t="s">
        <v>4872</v>
      </c>
      <c r="F7059" t="s">
        <v>4872</v>
      </c>
      <c r="G7059" s="1">
        <v>44404</v>
      </c>
      <c r="H7059" s="1">
        <v>44471</v>
      </c>
      <c r="I7059" s="1">
        <v>44501</v>
      </c>
      <c r="J7059" s="966" t="s">
        <v>741</v>
      </c>
      <c r="K7059" t="s">
        <v>24409</v>
      </c>
      <c r="L7059" t="s">
        <v>24410</v>
      </c>
      <c r="M7059" t="s">
        <v>741</v>
      </c>
      <c r="N7059" t="s">
        <v>24410</v>
      </c>
    </row>
    <row r="7060" spans="1:14" x14ac:dyDescent="0.25">
      <c r="A7060" s="3">
        <v>7057</v>
      </c>
      <c r="B7060" t="s">
        <v>4870</v>
      </c>
      <c r="C7060" t="s">
        <v>4870</v>
      </c>
      <c r="D7060" t="s">
        <v>4871</v>
      </c>
      <c r="E7060" t="s">
        <v>4872</v>
      </c>
      <c r="F7060" t="s">
        <v>4872</v>
      </c>
      <c r="G7060" s="1">
        <v>44404</v>
      </c>
      <c r="H7060" s="1">
        <v>44471</v>
      </c>
      <c r="I7060" s="1">
        <v>44501</v>
      </c>
      <c r="J7060" s="966" t="s">
        <v>741</v>
      </c>
      <c r="K7060" t="s">
        <v>24411</v>
      </c>
      <c r="L7060" t="s">
        <v>24412</v>
      </c>
      <c r="M7060" t="s">
        <v>741</v>
      </c>
      <c r="N7060" t="s">
        <v>24412</v>
      </c>
    </row>
    <row r="7061" spans="1:14" x14ac:dyDescent="0.25">
      <c r="A7061" s="3">
        <v>7058</v>
      </c>
      <c r="B7061" t="s">
        <v>4870</v>
      </c>
      <c r="C7061" t="s">
        <v>4870</v>
      </c>
      <c r="D7061" t="s">
        <v>4871</v>
      </c>
      <c r="E7061" t="s">
        <v>4872</v>
      </c>
      <c r="F7061" t="s">
        <v>4872</v>
      </c>
      <c r="G7061" s="1">
        <v>44404</v>
      </c>
      <c r="H7061" s="1">
        <v>44471</v>
      </c>
      <c r="I7061" s="1">
        <v>44501</v>
      </c>
      <c r="J7061" s="966" t="s">
        <v>741</v>
      </c>
      <c r="K7061" t="s">
        <v>24413</v>
      </c>
      <c r="L7061" t="s">
        <v>24414</v>
      </c>
      <c r="M7061" t="s">
        <v>741</v>
      </c>
      <c r="N7061" t="s">
        <v>24414</v>
      </c>
    </row>
    <row r="7062" spans="1:14" x14ac:dyDescent="0.25">
      <c r="A7062" s="3">
        <v>7059</v>
      </c>
      <c r="B7062" t="s">
        <v>4870</v>
      </c>
      <c r="C7062" t="s">
        <v>4870</v>
      </c>
      <c r="D7062" t="s">
        <v>4871</v>
      </c>
      <c r="E7062" t="s">
        <v>4872</v>
      </c>
      <c r="F7062" t="s">
        <v>4872</v>
      </c>
      <c r="G7062" s="1">
        <v>44404</v>
      </c>
      <c r="H7062" s="1">
        <v>44471</v>
      </c>
      <c r="I7062" s="1">
        <v>44501</v>
      </c>
      <c r="J7062" s="966" t="s">
        <v>741</v>
      </c>
      <c r="K7062" t="s">
        <v>24415</v>
      </c>
      <c r="L7062" t="s">
        <v>24416</v>
      </c>
      <c r="M7062" t="s">
        <v>741</v>
      </c>
      <c r="N7062" t="s">
        <v>24416</v>
      </c>
    </row>
    <row r="7063" spans="1:14" x14ac:dyDescent="0.25">
      <c r="A7063" s="3">
        <v>7060</v>
      </c>
      <c r="B7063" t="s">
        <v>4870</v>
      </c>
      <c r="C7063" t="s">
        <v>4870</v>
      </c>
      <c r="D7063" t="s">
        <v>4871</v>
      </c>
      <c r="E7063" t="s">
        <v>4872</v>
      </c>
      <c r="F7063" t="s">
        <v>4872</v>
      </c>
      <c r="G7063" s="1">
        <v>44404</v>
      </c>
      <c r="H7063" s="1">
        <v>44471</v>
      </c>
      <c r="I7063" s="1">
        <v>44501</v>
      </c>
      <c r="J7063" s="966" t="s">
        <v>741</v>
      </c>
      <c r="K7063" t="s">
        <v>24417</v>
      </c>
      <c r="L7063" t="s">
        <v>24418</v>
      </c>
      <c r="M7063" t="s">
        <v>741</v>
      </c>
      <c r="N7063" t="s">
        <v>24418</v>
      </c>
    </row>
    <row r="7064" spans="1:14" x14ac:dyDescent="0.25">
      <c r="A7064" s="3">
        <v>7061</v>
      </c>
      <c r="B7064" t="s">
        <v>4870</v>
      </c>
      <c r="C7064" t="s">
        <v>4870</v>
      </c>
      <c r="D7064" t="s">
        <v>4871</v>
      </c>
      <c r="E7064" t="s">
        <v>4872</v>
      </c>
      <c r="F7064" t="s">
        <v>4872</v>
      </c>
      <c r="G7064" s="1">
        <v>44404</v>
      </c>
      <c r="H7064" s="1">
        <v>44471</v>
      </c>
      <c r="I7064" s="1">
        <v>44501</v>
      </c>
      <c r="J7064" s="966" t="s">
        <v>741</v>
      </c>
      <c r="K7064" t="s">
        <v>24419</v>
      </c>
      <c r="L7064" t="s">
        <v>24420</v>
      </c>
      <c r="M7064" t="s">
        <v>741</v>
      </c>
      <c r="N7064" t="s">
        <v>24420</v>
      </c>
    </row>
    <row r="7065" spans="1:14" x14ac:dyDescent="0.25">
      <c r="A7065" s="3">
        <v>7062</v>
      </c>
      <c r="B7065" t="s">
        <v>4870</v>
      </c>
      <c r="C7065" t="s">
        <v>4870</v>
      </c>
      <c r="D7065" t="s">
        <v>4871</v>
      </c>
      <c r="E7065" t="s">
        <v>4872</v>
      </c>
      <c r="F7065" t="s">
        <v>4872</v>
      </c>
      <c r="G7065" s="1">
        <v>44404</v>
      </c>
      <c r="H7065" s="1">
        <v>44471</v>
      </c>
      <c r="I7065" s="1">
        <v>44501</v>
      </c>
      <c r="J7065" s="966" t="s">
        <v>741</v>
      </c>
      <c r="K7065" t="s">
        <v>24421</v>
      </c>
      <c r="L7065" t="s">
        <v>24422</v>
      </c>
      <c r="M7065" t="s">
        <v>741</v>
      </c>
      <c r="N7065" t="s">
        <v>24422</v>
      </c>
    </row>
    <row r="7066" spans="1:14" x14ac:dyDescent="0.25">
      <c r="A7066" s="3">
        <v>7063</v>
      </c>
      <c r="B7066" t="s">
        <v>4870</v>
      </c>
      <c r="C7066" t="s">
        <v>4870</v>
      </c>
      <c r="D7066" t="s">
        <v>4871</v>
      </c>
      <c r="E7066" t="s">
        <v>4872</v>
      </c>
      <c r="F7066" t="s">
        <v>4872</v>
      </c>
      <c r="G7066" s="1">
        <v>44404</v>
      </c>
      <c r="H7066" s="1">
        <v>44471</v>
      </c>
      <c r="I7066" s="1">
        <v>44501</v>
      </c>
      <c r="J7066" s="966" t="s">
        <v>741</v>
      </c>
      <c r="K7066" t="s">
        <v>24423</v>
      </c>
      <c r="L7066" t="s">
        <v>24424</v>
      </c>
      <c r="M7066" t="s">
        <v>741</v>
      </c>
      <c r="N7066" t="s">
        <v>24424</v>
      </c>
    </row>
    <row r="7067" spans="1:14" x14ac:dyDescent="0.25">
      <c r="A7067" s="3">
        <v>7064</v>
      </c>
      <c r="B7067" t="s">
        <v>4870</v>
      </c>
      <c r="C7067" t="s">
        <v>4870</v>
      </c>
      <c r="D7067" t="s">
        <v>4871</v>
      </c>
      <c r="E7067" t="s">
        <v>4872</v>
      </c>
      <c r="F7067" t="s">
        <v>4872</v>
      </c>
      <c r="G7067" s="1">
        <v>44404</v>
      </c>
      <c r="H7067" s="1">
        <v>44471</v>
      </c>
      <c r="I7067" s="1">
        <v>44501</v>
      </c>
      <c r="J7067" s="966" t="s">
        <v>741</v>
      </c>
      <c r="K7067" t="s">
        <v>24425</v>
      </c>
      <c r="L7067" t="s">
        <v>24426</v>
      </c>
      <c r="M7067" t="s">
        <v>741</v>
      </c>
      <c r="N7067" t="s">
        <v>24426</v>
      </c>
    </row>
    <row r="7068" spans="1:14" x14ac:dyDescent="0.25">
      <c r="A7068" s="3">
        <v>7065</v>
      </c>
      <c r="B7068" t="s">
        <v>4870</v>
      </c>
      <c r="C7068" t="s">
        <v>4870</v>
      </c>
      <c r="D7068" t="s">
        <v>4871</v>
      </c>
      <c r="E7068" t="s">
        <v>4872</v>
      </c>
      <c r="F7068" t="s">
        <v>4872</v>
      </c>
      <c r="G7068" s="1">
        <v>44404</v>
      </c>
      <c r="H7068" s="1">
        <v>44471</v>
      </c>
      <c r="I7068" s="1">
        <v>44501</v>
      </c>
      <c r="J7068" s="966" t="s">
        <v>741</v>
      </c>
      <c r="K7068" t="s">
        <v>24427</v>
      </c>
      <c r="L7068" t="s">
        <v>24428</v>
      </c>
      <c r="M7068" t="s">
        <v>741</v>
      </c>
      <c r="N7068" t="s">
        <v>24428</v>
      </c>
    </row>
    <row r="7069" spans="1:14" x14ac:dyDescent="0.25">
      <c r="A7069" s="3">
        <v>7066</v>
      </c>
      <c r="B7069" t="s">
        <v>4870</v>
      </c>
      <c r="C7069" t="s">
        <v>4870</v>
      </c>
      <c r="D7069" t="s">
        <v>4871</v>
      </c>
      <c r="E7069" t="s">
        <v>4872</v>
      </c>
      <c r="F7069" t="s">
        <v>4872</v>
      </c>
      <c r="G7069" s="1">
        <v>44404</v>
      </c>
      <c r="H7069" s="1">
        <v>44471</v>
      </c>
      <c r="I7069" s="1">
        <v>44501</v>
      </c>
      <c r="J7069" s="966" t="s">
        <v>741</v>
      </c>
      <c r="K7069" t="s">
        <v>24429</v>
      </c>
      <c r="L7069" t="s">
        <v>24430</v>
      </c>
      <c r="M7069" t="s">
        <v>741</v>
      </c>
      <c r="N7069" t="s">
        <v>24430</v>
      </c>
    </row>
    <row r="7070" spans="1:14" x14ac:dyDescent="0.25">
      <c r="A7070" s="3">
        <v>7067</v>
      </c>
      <c r="B7070" t="s">
        <v>4870</v>
      </c>
      <c r="C7070" t="s">
        <v>4870</v>
      </c>
      <c r="D7070" t="s">
        <v>4871</v>
      </c>
      <c r="E7070" t="s">
        <v>4872</v>
      </c>
      <c r="F7070" t="s">
        <v>4872</v>
      </c>
      <c r="G7070" s="1">
        <v>44404</v>
      </c>
      <c r="H7070" s="1">
        <v>44471</v>
      </c>
      <c r="I7070" s="1">
        <v>44501</v>
      </c>
      <c r="J7070" s="966" t="s">
        <v>741</v>
      </c>
      <c r="K7070" t="s">
        <v>24431</v>
      </c>
      <c r="L7070" t="s">
        <v>24432</v>
      </c>
      <c r="M7070" t="s">
        <v>741</v>
      </c>
      <c r="N7070" t="s">
        <v>24432</v>
      </c>
    </row>
    <row r="7071" spans="1:14" x14ac:dyDescent="0.25">
      <c r="A7071" s="3">
        <v>7068</v>
      </c>
      <c r="B7071" t="s">
        <v>4870</v>
      </c>
      <c r="C7071" t="s">
        <v>4870</v>
      </c>
      <c r="D7071" t="s">
        <v>4871</v>
      </c>
      <c r="E7071" t="s">
        <v>4872</v>
      </c>
      <c r="F7071" t="s">
        <v>4872</v>
      </c>
      <c r="G7071" s="1">
        <v>44404</v>
      </c>
      <c r="H7071" s="1">
        <v>44471</v>
      </c>
      <c r="I7071" s="1">
        <v>44501</v>
      </c>
      <c r="J7071" s="966" t="s">
        <v>741</v>
      </c>
      <c r="K7071" t="s">
        <v>24433</v>
      </c>
      <c r="L7071" t="s">
        <v>24434</v>
      </c>
      <c r="M7071" t="s">
        <v>741</v>
      </c>
      <c r="N7071" t="s">
        <v>24434</v>
      </c>
    </row>
    <row r="7072" spans="1:14" x14ac:dyDescent="0.25">
      <c r="A7072" s="3">
        <v>7069</v>
      </c>
      <c r="B7072" t="s">
        <v>4870</v>
      </c>
      <c r="C7072" t="s">
        <v>4870</v>
      </c>
      <c r="D7072" t="s">
        <v>4871</v>
      </c>
      <c r="E7072" t="s">
        <v>4872</v>
      </c>
      <c r="F7072" t="s">
        <v>4872</v>
      </c>
      <c r="G7072" s="1">
        <v>44404</v>
      </c>
      <c r="H7072" s="1">
        <v>44471</v>
      </c>
      <c r="I7072" s="1">
        <v>44501</v>
      </c>
      <c r="J7072" s="966" t="s">
        <v>741</v>
      </c>
      <c r="K7072" t="s">
        <v>24435</v>
      </c>
      <c r="L7072" t="s">
        <v>24436</v>
      </c>
      <c r="M7072" t="s">
        <v>741</v>
      </c>
      <c r="N7072" t="s">
        <v>24436</v>
      </c>
    </row>
    <row r="7073" spans="1:14" x14ac:dyDescent="0.25">
      <c r="A7073" s="3">
        <v>7070</v>
      </c>
      <c r="B7073" t="s">
        <v>4870</v>
      </c>
      <c r="C7073" t="s">
        <v>4870</v>
      </c>
      <c r="D7073" t="s">
        <v>4871</v>
      </c>
      <c r="E7073" t="s">
        <v>4872</v>
      </c>
      <c r="F7073" t="s">
        <v>4872</v>
      </c>
      <c r="G7073" s="1">
        <v>44404</v>
      </c>
      <c r="H7073" s="1">
        <v>44471</v>
      </c>
      <c r="I7073" s="1">
        <v>44501</v>
      </c>
      <c r="J7073" s="966" t="s">
        <v>741</v>
      </c>
      <c r="K7073" t="s">
        <v>24437</v>
      </c>
      <c r="L7073" t="s">
        <v>24438</v>
      </c>
      <c r="M7073" t="s">
        <v>741</v>
      </c>
      <c r="N7073" t="s">
        <v>24438</v>
      </c>
    </row>
    <row r="7074" spans="1:14" x14ac:dyDescent="0.25">
      <c r="A7074" s="3">
        <v>7071</v>
      </c>
      <c r="B7074" t="s">
        <v>4870</v>
      </c>
      <c r="C7074" t="s">
        <v>4870</v>
      </c>
      <c r="D7074" t="s">
        <v>4871</v>
      </c>
      <c r="E7074" t="s">
        <v>4872</v>
      </c>
      <c r="F7074" t="s">
        <v>4872</v>
      </c>
      <c r="G7074" s="1">
        <v>44404</v>
      </c>
      <c r="H7074" s="1">
        <v>44471</v>
      </c>
      <c r="I7074" s="1">
        <v>44501</v>
      </c>
      <c r="J7074" s="966" t="s">
        <v>741</v>
      </c>
      <c r="K7074" t="s">
        <v>24439</v>
      </c>
      <c r="L7074" t="s">
        <v>24440</v>
      </c>
      <c r="M7074" t="s">
        <v>741</v>
      </c>
      <c r="N7074" t="s">
        <v>24440</v>
      </c>
    </row>
    <row r="7075" spans="1:14" x14ac:dyDescent="0.25">
      <c r="A7075" s="3">
        <v>7072</v>
      </c>
      <c r="B7075" t="s">
        <v>4870</v>
      </c>
      <c r="C7075" t="s">
        <v>4870</v>
      </c>
      <c r="D7075" t="s">
        <v>4871</v>
      </c>
      <c r="E7075" t="s">
        <v>4872</v>
      </c>
      <c r="F7075" t="s">
        <v>4872</v>
      </c>
      <c r="G7075" s="1">
        <v>44404</v>
      </c>
      <c r="H7075" s="1">
        <v>44471</v>
      </c>
      <c r="I7075" s="1">
        <v>44501</v>
      </c>
      <c r="J7075" s="966" t="s">
        <v>741</v>
      </c>
      <c r="K7075" t="s">
        <v>24441</v>
      </c>
      <c r="L7075" t="s">
        <v>24442</v>
      </c>
      <c r="M7075" t="s">
        <v>741</v>
      </c>
      <c r="N7075" t="s">
        <v>24442</v>
      </c>
    </row>
    <row r="7076" spans="1:14" x14ac:dyDescent="0.25">
      <c r="A7076" s="3">
        <v>7073</v>
      </c>
      <c r="B7076" t="s">
        <v>4870</v>
      </c>
      <c r="C7076" t="s">
        <v>4870</v>
      </c>
      <c r="D7076" t="s">
        <v>4871</v>
      </c>
      <c r="E7076" t="s">
        <v>4872</v>
      </c>
      <c r="F7076" t="s">
        <v>4872</v>
      </c>
      <c r="G7076" s="1">
        <v>44404</v>
      </c>
      <c r="H7076" s="1">
        <v>44471</v>
      </c>
      <c r="I7076" s="1">
        <v>44501</v>
      </c>
      <c r="J7076" s="966" t="s">
        <v>741</v>
      </c>
      <c r="K7076" t="s">
        <v>24443</v>
      </c>
      <c r="L7076" t="s">
        <v>24444</v>
      </c>
      <c r="M7076" t="s">
        <v>741</v>
      </c>
      <c r="N7076" t="s">
        <v>24444</v>
      </c>
    </row>
    <row r="7077" spans="1:14" x14ac:dyDescent="0.25">
      <c r="A7077" s="3">
        <v>7074</v>
      </c>
      <c r="B7077" t="s">
        <v>4870</v>
      </c>
      <c r="C7077" t="s">
        <v>4870</v>
      </c>
      <c r="D7077" t="s">
        <v>4871</v>
      </c>
      <c r="E7077" t="s">
        <v>4872</v>
      </c>
      <c r="F7077" t="s">
        <v>4872</v>
      </c>
      <c r="G7077" s="1">
        <v>44404</v>
      </c>
      <c r="H7077" s="1">
        <v>44471</v>
      </c>
      <c r="I7077" s="1">
        <v>44501</v>
      </c>
      <c r="J7077" s="966" t="s">
        <v>741</v>
      </c>
      <c r="K7077" t="s">
        <v>24445</v>
      </c>
      <c r="L7077" t="s">
        <v>24446</v>
      </c>
      <c r="M7077" t="s">
        <v>741</v>
      </c>
      <c r="N7077" t="s">
        <v>24446</v>
      </c>
    </row>
    <row r="7078" spans="1:14" x14ac:dyDescent="0.25">
      <c r="A7078" s="3">
        <v>7075</v>
      </c>
      <c r="B7078" t="s">
        <v>4870</v>
      </c>
      <c r="C7078" t="s">
        <v>4870</v>
      </c>
      <c r="D7078" t="s">
        <v>4871</v>
      </c>
      <c r="E7078" t="s">
        <v>4872</v>
      </c>
      <c r="F7078" t="s">
        <v>4872</v>
      </c>
      <c r="G7078" s="1">
        <v>44404</v>
      </c>
      <c r="H7078" s="1">
        <v>44471</v>
      </c>
      <c r="I7078" s="1">
        <v>44501</v>
      </c>
      <c r="J7078" s="966" t="s">
        <v>741</v>
      </c>
      <c r="K7078" t="s">
        <v>24447</v>
      </c>
      <c r="L7078" t="s">
        <v>24448</v>
      </c>
      <c r="M7078" t="s">
        <v>741</v>
      </c>
      <c r="N7078" t="s">
        <v>24448</v>
      </c>
    </row>
    <row r="7079" spans="1:14" x14ac:dyDescent="0.25">
      <c r="A7079" s="3">
        <v>7076</v>
      </c>
      <c r="B7079" t="s">
        <v>4870</v>
      </c>
      <c r="C7079" t="s">
        <v>4870</v>
      </c>
      <c r="D7079" t="s">
        <v>4871</v>
      </c>
      <c r="E7079" t="s">
        <v>4872</v>
      </c>
      <c r="F7079" t="s">
        <v>4872</v>
      </c>
      <c r="G7079" s="1">
        <v>44404</v>
      </c>
      <c r="H7079" s="1">
        <v>44471</v>
      </c>
      <c r="I7079" s="1">
        <v>44501</v>
      </c>
      <c r="J7079" s="966" t="s">
        <v>741</v>
      </c>
      <c r="K7079" t="s">
        <v>24449</v>
      </c>
      <c r="L7079" t="s">
        <v>24450</v>
      </c>
      <c r="M7079" t="s">
        <v>741</v>
      </c>
      <c r="N7079" t="s">
        <v>24450</v>
      </c>
    </row>
    <row r="7080" spans="1:14" x14ac:dyDescent="0.25">
      <c r="A7080" s="3">
        <v>7077</v>
      </c>
      <c r="B7080" t="s">
        <v>4870</v>
      </c>
      <c r="C7080" t="s">
        <v>4870</v>
      </c>
      <c r="D7080" t="s">
        <v>4871</v>
      </c>
      <c r="E7080" t="s">
        <v>4872</v>
      </c>
      <c r="F7080" t="s">
        <v>4872</v>
      </c>
      <c r="G7080" s="1">
        <v>44404</v>
      </c>
      <c r="H7080" s="1">
        <v>44471</v>
      </c>
      <c r="I7080" s="1">
        <v>44501</v>
      </c>
      <c r="J7080" s="966" t="s">
        <v>741</v>
      </c>
      <c r="K7080" t="s">
        <v>24451</v>
      </c>
      <c r="L7080" t="s">
        <v>24452</v>
      </c>
      <c r="M7080" t="s">
        <v>741</v>
      </c>
      <c r="N7080" t="s">
        <v>24452</v>
      </c>
    </row>
    <row r="7081" spans="1:14" x14ac:dyDescent="0.25">
      <c r="A7081" s="3">
        <v>7078</v>
      </c>
      <c r="B7081" t="s">
        <v>4870</v>
      </c>
      <c r="C7081" t="s">
        <v>4870</v>
      </c>
      <c r="D7081" t="s">
        <v>4871</v>
      </c>
      <c r="E7081" t="s">
        <v>4872</v>
      </c>
      <c r="F7081" t="s">
        <v>4872</v>
      </c>
      <c r="G7081" s="1">
        <v>44404</v>
      </c>
      <c r="H7081" s="1">
        <v>44471</v>
      </c>
      <c r="I7081" s="1">
        <v>44501</v>
      </c>
      <c r="J7081" s="966" t="s">
        <v>741</v>
      </c>
      <c r="K7081" t="s">
        <v>24453</v>
      </c>
      <c r="L7081" t="s">
        <v>24454</v>
      </c>
      <c r="M7081" t="s">
        <v>741</v>
      </c>
      <c r="N7081" t="s">
        <v>24454</v>
      </c>
    </row>
    <row r="7082" spans="1:14" x14ac:dyDescent="0.25">
      <c r="A7082" s="3">
        <v>7079</v>
      </c>
      <c r="B7082" t="s">
        <v>4870</v>
      </c>
      <c r="C7082" t="s">
        <v>4870</v>
      </c>
      <c r="D7082" t="s">
        <v>4871</v>
      </c>
      <c r="E7082" t="s">
        <v>4872</v>
      </c>
      <c r="F7082" t="s">
        <v>4872</v>
      </c>
      <c r="G7082" s="1">
        <v>44404</v>
      </c>
      <c r="H7082" s="1">
        <v>44471</v>
      </c>
      <c r="I7082" s="1">
        <v>44501</v>
      </c>
      <c r="J7082" s="966" t="s">
        <v>741</v>
      </c>
      <c r="K7082" t="s">
        <v>24455</v>
      </c>
      <c r="L7082" t="s">
        <v>24456</v>
      </c>
      <c r="M7082" t="s">
        <v>741</v>
      </c>
      <c r="N7082" t="s">
        <v>24456</v>
      </c>
    </row>
    <row r="7083" spans="1:14" x14ac:dyDescent="0.25">
      <c r="A7083" s="3">
        <v>7080</v>
      </c>
      <c r="B7083" t="s">
        <v>4870</v>
      </c>
      <c r="C7083" t="s">
        <v>4870</v>
      </c>
      <c r="D7083" t="s">
        <v>4871</v>
      </c>
      <c r="E7083" t="s">
        <v>4872</v>
      </c>
      <c r="F7083" t="s">
        <v>4872</v>
      </c>
      <c r="G7083" s="1">
        <v>44404</v>
      </c>
      <c r="H7083" s="1">
        <v>44471</v>
      </c>
      <c r="I7083" s="1">
        <v>44501</v>
      </c>
      <c r="J7083" s="966" t="s">
        <v>741</v>
      </c>
      <c r="K7083" t="s">
        <v>24457</v>
      </c>
      <c r="L7083" t="s">
        <v>24458</v>
      </c>
      <c r="M7083" t="s">
        <v>741</v>
      </c>
      <c r="N7083" t="s">
        <v>24458</v>
      </c>
    </row>
    <row r="7084" spans="1:14" x14ac:dyDescent="0.25">
      <c r="A7084" s="3">
        <v>7081</v>
      </c>
      <c r="B7084" t="s">
        <v>4870</v>
      </c>
      <c r="C7084" t="s">
        <v>4870</v>
      </c>
      <c r="D7084" t="s">
        <v>4871</v>
      </c>
      <c r="E7084" t="s">
        <v>4872</v>
      </c>
      <c r="F7084" t="s">
        <v>4872</v>
      </c>
      <c r="G7084" s="1">
        <v>44404</v>
      </c>
      <c r="H7084" s="1">
        <v>44471</v>
      </c>
      <c r="I7084" s="1">
        <v>44501</v>
      </c>
      <c r="J7084" s="966" t="s">
        <v>741</v>
      </c>
      <c r="K7084" t="s">
        <v>24459</v>
      </c>
      <c r="L7084" t="s">
        <v>24460</v>
      </c>
      <c r="M7084" t="s">
        <v>741</v>
      </c>
      <c r="N7084" t="s">
        <v>24460</v>
      </c>
    </row>
    <row r="7085" spans="1:14" x14ac:dyDescent="0.25">
      <c r="A7085" s="3">
        <v>7082</v>
      </c>
      <c r="B7085" t="s">
        <v>4870</v>
      </c>
      <c r="C7085" t="s">
        <v>4870</v>
      </c>
      <c r="D7085" t="s">
        <v>4871</v>
      </c>
      <c r="E7085" t="s">
        <v>4872</v>
      </c>
      <c r="F7085" t="s">
        <v>4872</v>
      </c>
      <c r="G7085" s="1">
        <v>44404</v>
      </c>
      <c r="H7085" s="1">
        <v>44471</v>
      </c>
      <c r="I7085" s="1">
        <v>44501</v>
      </c>
      <c r="J7085" s="966" t="s">
        <v>741</v>
      </c>
      <c r="K7085" t="s">
        <v>24461</v>
      </c>
      <c r="L7085" t="s">
        <v>24462</v>
      </c>
      <c r="M7085" t="s">
        <v>741</v>
      </c>
      <c r="N7085" t="s">
        <v>24462</v>
      </c>
    </row>
    <row r="7086" spans="1:14" x14ac:dyDescent="0.25">
      <c r="A7086" s="3">
        <v>7083</v>
      </c>
      <c r="B7086" t="s">
        <v>4870</v>
      </c>
      <c r="C7086" t="s">
        <v>4870</v>
      </c>
      <c r="D7086" t="s">
        <v>4871</v>
      </c>
      <c r="E7086" t="s">
        <v>4872</v>
      </c>
      <c r="F7086" t="s">
        <v>4872</v>
      </c>
      <c r="G7086" s="1">
        <v>44404</v>
      </c>
      <c r="H7086" s="1">
        <v>44471</v>
      </c>
      <c r="I7086" s="1">
        <v>44501</v>
      </c>
      <c r="J7086" s="966" t="s">
        <v>741</v>
      </c>
      <c r="K7086" t="s">
        <v>24463</v>
      </c>
      <c r="L7086" t="s">
        <v>24464</v>
      </c>
      <c r="M7086" t="s">
        <v>12</v>
      </c>
      <c r="N7086" t="s">
        <v>12</v>
      </c>
    </row>
    <row r="7087" spans="1:14" x14ac:dyDescent="0.25">
      <c r="A7087" s="3">
        <v>7084</v>
      </c>
      <c r="B7087" t="s">
        <v>4870</v>
      </c>
      <c r="C7087" t="s">
        <v>4870</v>
      </c>
      <c r="D7087" t="s">
        <v>4871</v>
      </c>
      <c r="E7087" t="s">
        <v>4872</v>
      </c>
      <c r="F7087" t="s">
        <v>4872</v>
      </c>
      <c r="G7087" s="1">
        <v>44404</v>
      </c>
      <c r="H7087" s="1">
        <v>44471</v>
      </c>
      <c r="I7087" s="1">
        <v>44501</v>
      </c>
      <c r="J7087" s="966" t="s">
        <v>741</v>
      </c>
      <c r="K7087" t="s">
        <v>24465</v>
      </c>
      <c r="L7087" t="s">
        <v>24466</v>
      </c>
      <c r="M7087" t="s">
        <v>741</v>
      </c>
      <c r="N7087" t="s">
        <v>24466</v>
      </c>
    </row>
    <row r="7088" spans="1:14" x14ac:dyDescent="0.25">
      <c r="A7088" s="3">
        <v>7085</v>
      </c>
      <c r="B7088" t="s">
        <v>4870</v>
      </c>
      <c r="C7088" t="s">
        <v>4870</v>
      </c>
      <c r="D7088" t="s">
        <v>4871</v>
      </c>
      <c r="E7088" t="s">
        <v>4872</v>
      </c>
      <c r="F7088" t="s">
        <v>4872</v>
      </c>
      <c r="G7088" s="1">
        <v>44404</v>
      </c>
      <c r="H7088" s="1">
        <v>44471</v>
      </c>
      <c r="I7088" s="1">
        <v>44501</v>
      </c>
      <c r="J7088" s="966" t="s">
        <v>741</v>
      </c>
      <c r="K7088" t="s">
        <v>24467</v>
      </c>
      <c r="L7088" t="s">
        <v>24468</v>
      </c>
      <c r="M7088" t="s">
        <v>741</v>
      </c>
      <c r="N7088" t="s">
        <v>24468</v>
      </c>
    </row>
    <row r="7089" spans="1:14" x14ac:dyDescent="0.25">
      <c r="A7089" s="3">
        <v>7086</v>
      </c>
      <c r="B7089" t="s">
        <v>4870</v>
      </c>
      <c r="C7089" t="s">
        <v>4870</v>
      </c>
      <c r="D7089" t="s">
        <v>4871</v>
      </c>
      <c r="E7089" t="s">
        <v>4872</v>
      </c>
      <c r="F7089" t="s">
        <v>4872</v>
      </c>
      <c r="G7089" s="1">
        <v>44404</v>
      </c>
      <c r="H7089" s="1">
        <v>44471</v>
      </c>
      <c r="I7089" s="1">
        <v>44501</v>
      </c>
      <c r="J7089" s="966" t="s">
        <v>741</v>
      </c>
      <c r="K7089" t="s">
        <v>24469</v>
      </c>
      <c r="L7089" t="s">
        <v>24470</v>
      </c>
      <c r="M7089" t="s">
        <v>741</v>
      </c>
      <c r="N7089" t="s">
        <v>24470</v>
      </c>
    </row>
    <row r="7090" spans="1:14" x14ac:dyDescent="0.25">
      <c r="A7090" s="3">
        <v>7087</v>
      </c>
      <c r="B7090" t="s">
        <v>4870</v>
      </c>
      <c r="C7090" t="s">
        <v>4870</v>
      </c>
      <c r="D7090" t="s">
        <v>4871</v>
      </c>
      <c r="E7090" t="s">
        <v>4872</v>
      </c>
      <c r="F7090" t="s">
        <v>4872</v>
      </c>
      <c r="G7090" s="1">
        <v>44404</v>
      </c>
      <c r="H7090" s="1">
        <v>44471</v>
      </c>
      <c r="I7090" s="1">
        <v>44501</v>
      </c>
      <c r="J7090" s="966" t="s">
        <v>741</v>
      </c>
      <c r="K7090" t="s">
        <v>24471</v>
      </c>
      <c r="L7090" t="s">
        <v>24472</v>
      </c>
      <c r="M7090" t="s">
        <v>741</v>
      </c>
      <c r="N7090" t="s">
        <v>24472</v>
      </c>
    </row>
    <row r="7091" spans="1:14" x14ac:dyDescent="0.25">
      <c r="A7091" s="3">
        <v>7088</v>
      </c>
      <c r="B7091" t="s">
        <v>4870</v>
      </c>
      <c r="C7091" t="s">
        <v>4870</v>
      </c>
      <c r="D7091" t="s">
        <v>4871</v>
      </c>
      <c r="E7091" t="s">
        <v>4872</v>
      </c>
      <c r="F7091" t="s">
        <v>4872</v>
      </c>
      <c r="G7091" s="1">
        <v>44404</v>
      </c>
      <c r="H7091" s="1">
        <v>44471</v>
      </c>
      <c r="I7091" s="1">
        <v>44501</v>
      </c>
      <c r="J7091" s="966" t="s">
        <v>741</v>
      </c>
      <c r="K7091" t="s">
        <v>24473</v>
      </c>
      <c r="L7091" t="s">
        <v>24474</v>
      </c>
      <c r="M7091" t="s">
        <v>741</v>
      </c>
      <c r="N7091" t="s">
        <v>24474</v>
      </c>
    </row>
    <row r="7092" spans="1:14" x14ac:dyDescent="0.25">
      <c r="A7092" s="3">
        <v>7089</v>
      </c>
      <c r="B7092" t="s">
        <v>4870</v>
      </c>
      <c r="C7092" t="s">
        <v>4870</v>
      </c>
      <c r="D7092" t="s">
        <v>4871</v>
      </c>
      <c r="E7092" t="s">
        <v>4872</v>
      </c>
      <c r="F7092" t="s">
        <v>4872</v>
      </c>
      <c r="G7092" s="1">
        <v>44404</v>
      </c>
      <c r="H7092" s="1">
        <v>44471</v>
      </c>
      <c r="I7092" s="1">
        <v>44501</v>
      </c>
      <c r="J7092" s="966" t="s">
        <v>741</v>
      </c>
      <c r="K7092" t="s">
        <v>24475</v>
      </c>
      <c r="L7092" t="s">
        <v>24476</v>
      </c>
      <c r="M7092" t="s">
        <v>12</v>
      </c>
      <c r="N7092" t="s">
        <v>12</v>
      </c>
    </row>
    <row r="7093" spans="1:14" x14ac:dyDescent="0.25">
      <c r="A7093" s="3">
        <v>7090</v>
      </c>
      <c r="B7093" t="s">
        <v>4870</v>
      </c>
      <c r="C7093" t="s">
        <v>4870</v>
      </c>
      <c r="D7093" t="s">
        <v>4871</v>
      </c>
      <c r="E7093" t="s">
        <v>4872</v>
      </c>
      <c r="F7093" t="s">
        <v>4872</v>
      </c>
      <c r="G7093" s="1">
        <v>44404</v>
      </c>
      <c r="H7093" s="1">
        <v>44471</v>
      </c>
      <c r="I7093" s="1">
        <v>44501</v>
      </c>
      <c r="J7093" s="966" t="s">
        <v>741</v>
      </c>
      <c r="K7093" t="s">
        <v>24477</v>
      </c>
      <c r="L7093" t="s">
        <v>24478</v>
      </c>
      <c r="M7093" t="s">
        <v>12</v>
      </c>
      <c r="N7093" t="s">
        <v>12</v>
      </c>
    </row>
    <row r="7094" spans="1:14" x14ac:dyDescent="0.25">
      <c r="A7094" s="3">
        <v>7091</v>
      </c>
      <c r="B7094" t="s">
        <v>4870</v>
      </c>
      <c r="C7094" t="s">
        <v>4870</v>
      </c>
      <c r="D7094" t="s">
        <v>4871</v>
      </c>
      <c r="E7094" t="s">
        <v>4872</v>
      </c>
      <c r="F7094" t="s">
        <v>4872</v>
      </c>
      <c r="G7094" s="1">
        <v>44404</v>
      </c>
      <c r="H7094" s="1">
        <v>44471</v>
      </c>
      <c r="I7094" s="1">
        <v>44501</v>
      </c>
      <c r="J7094" s="966" t="s">
        <v>741</v>
      </c>
      <c r="K7094" t="s">
        <v>24479</v>
      </c>
      <c r="L7094" t="s">
        <v>24480</v>
      </c>
      <c r="M7094" t="s">
        <v>741</v>
      </c>
      <c r="N7094" t="s">
        <v>24480</v>
      </c>
    </row>
    <row r="7095" spans="1:14" x14ac:dyDescent="0.25">
      <c r="A7095" s="3">
        <v>7092</v>
      </c>
      <c r="B7095" t="s">
        <v>4870</v>
      </c>
      <c r="C7095" t="s">
        <v>4870</v>
      </c>
      <c r="D7095" t="s">
        <v>4871</v>
      </c>
      <c r="E7095" t="s">
        <v>4872</v>
      </c>
      <c r="F7095" t="s">
        <v>4872</v>
      </c>
      <c r="G7095" s="1">
        <v>44404</v>
      </c>
      <c r="H7095" s="1">
        <v>44471</v>
      </c>
      <c r="I7095" s="1">
        <v>44501</v>
      </c>
      <c r="J7095" s="966" t="s">
        <v>741</v>
      </c>
      <c r="K7095" t="s">
        <v>24481</v>
      </c>
      <c r="L7095" t="s">
        <v>24482</v>
      </c>
      <c r="M7095" t="s">
        <v>741</v>
      </c>
      <c r="N7095" t="s">
        <v>24482</v>
      </c>
    </row>
    <row r="7096" spans="1:14" x14ac:dyDescent="0.25">
      <c r="A7096" s="3">
        <v>7093</v>
      </c>
      <c r="B7096" t="s">
        <v>4870</v>
      </c>
      <c r="C7096" t="s">
        <v>4870</v>
      </c>
      <c r="D7096" t="s">
        <v>4871</v>
      </c>
      <c r="E7096" t="s">
        <v>4872</v>
      </c>
      <c r="F7096" t="s">
        <v>4872</v>
      </c>
      <c r="G7096" s="1">
        <v>44404</v>
      </c>
      <c r="H7096" s="1">
        <v>44471</v>
      </c>
      <c r="I7096" s="1">
        <v>44501</v>
      </c>
      <c r="J7096" s="966" t="s">
        <v>741</v>
      </c>
      <c r="K7096" t="s">
        <v>24483</v>
      </c>
      <c r="L7096" t="s">
        <v>24484</v>
      </c>
      <c r="M7096" t="s">
        <v>741</v>
      </c>
      <c r="N7096" t="s">
        <v>24484</v>
      </c>
    </row>
    <row r="7097" spans="1:14" x14ac:dyDescent="0.25">
      <c r="A7097" s="3">
        <v>7094</v>
      </c>
      <c r="B7097" t="s">
        <v>4870</v>
      </c>
      <c r="C7097" t="s">
        <v>4870</v>
      </c>
      <c r="D7097" t="s">
        <v>4871</v>
      </c>
      <c r="E7097" t="s">
        <v>4872</v>
      </c>
      <c r="F7097" t="s">
        <v>4872</v>
      </c>
      <c r="G7097" s="1">
        <v>44404</v>
      </c>
      <c r="H7097" s="1">
        <v>44471</v>
      </c>
      <c r="I7097" s="1">
        <v>44501</v>
      </c>
      <c r="J7097" s="966" t="s">
        <v>741</v>
      </c>
      <c r="K7097" t="s">
        <v>24485</v>
      </c>
      <c r="L7097" t="s">
        <v>24486</v>
      </c>
      <c r="M7097" t="s">
        <v>741</v>
      </c>
      <c r="N7097" t="s">
        <v>24486</v>
      </c>
    </row>
    <row r="7098" spans="1:14" x14ac:dyDescent="0.25">
      <c r="A7098" s="3">
        <v>7095</v>
      </c>
      <c r="B7098" t="s">
        <v>4870</v>
      </c>
      <c r="C7098" t="s">
        <v>4870</v>
      </c>
      <c r="D7098" t="s">
        <v>4871</v>
      </c>
      <c r="E7098" t="s">
        <v>4872</v>
      </c>
      <c r="F7098" t="s">
        <v>4872</v>
      </c>
      <c r="G7098" s="1">
        <v>44404</v>
      </c>
      <c r="H7098" s="1">
        <v>44471</v>
      </c>
      <c r="I7098" s="1">
        <v>44501</v>
      </c>
      <c r="J7098" s="966" t="s">
        <v>741</v>
      </c>
      <c r="K7098" t="s">
        <v>24487</v>
      </c>
      <c r="L7098" t="s">
        <v>24488</v>
      </c>
      <c r="M7098" t="s">
        <v>12</v>
      </c>
      <c r="N7098" t="s">
        <v>12</v>
      </c>
    </row>
    <row r="7099" spans="1:14" x14ac:dyDescent="0.25">
      <c r="A7099" s="3">
        <v>7096</v>
      </c>
      <c r="B7099" t="s">
        <v>4870</v>
      </c>
      <c r="C7099" t="s">
        <v>4870</v>
      </c>
      <c r="D7099" t="s">
        <v>4871</v>
      </c>
      <c r="E7099" t="s">
        <v>4872</v>
      </c>
      <c r="F7099" t="s">
        <v>4872</v>
      </c>
      <c r="G7099" s="1">
        <v>44404</v>
      </c>
      <c r="H7099" s="1">
        <v>44471</v>
      </c>
      <c r="I7099" s="1">
        <v>44501</v>
      </c>
      <c r="J7099" s="966" t="s">
        <v>741</v>
      </c>
      <c r="K7099" t="s">
        <v>24489</v>
      </c>
      <c r="L7099" t="s">
        <v>24490</v>
      </c>
      <c r="M7099" t="s">
        <v>741</v>
      </c>
      <c r="N7099" t="s">
        <v>24490</v>
      </c>
    </row>
    <row r="7100" spans="1:14" x14ac:dyDescent="0.25">
      <c r="A7100" s="3">
        <v>7097</v>
      </c>
      <c r="B7100" t="s">
        <v>4870</v>
      </c>
      <c r="C7100" t="s">
        <v>4870</v>
      </c>
      <c r="D7100" t="s">
        <v>4871</v>
      </c>
      <c r="E7100" t="s">
        <v>4872</v>
      </c>
      <c r="F7100" t="s">
        <v>4872</v>
      </c>
      <c r="G7100" s="1">
        <v>44404</v>
      </c>
      <c r="H7100" s="1">
        <v>44471</v>
      </c>
      <c r="I7100" s="1">
        <v>44501</v>
      </c>
      <c r="J7100" s="966" t="s">
        <v>741</v>
      </c>
      <c r="K7100" t="s">
        <v>24491</v>
      </c>
      <c r="L7100" t="s">
        <v>24492</v>
      </c>
      <c r="M7100" t="s">
        <v>741</v>
      </c>
      <c r="N7100" t="s">
        <v>24492</v>
      </c>
    </row>
    <row r="7101" spans="1:14" x14ac:dyDescent="0.25">
      <c r="A7101" s="3">
        <v>7098</v>
      </c>
      <c r="B7101" t="s">
        <v>4870</v>
      </c>
      <c r="C7101" t="s">
        <v>4870</v>
      </c>
      <c r="D7101" t="s">
        <v>4871</v>
      </c>
      <c r="E7101" t="s">
        <v>4872</v>
      </c>
      <c r="F7101" t="s">
        <v>4872</v>
      </c>
      <c r="G7101" s="1">
        <v>44404</v>
      </c>
      <c r="H7101" s="1">
        <v>44471</v>
      </c>
      <c r="I7101" s="1">
        <v>44501</v>
      </c>
      <c r="J7101" s="966" t="s">
        <v>741</v>
      </c>
      <c r="K7101" t="s">
        <v>24493</v>
      </c>
      <c r="L7101" t="s">
        <v>24494</v>
      </c>
      <c r="M7101" t="s">
        <v>741</v>
      </c>
      <c r="N7101" t="s">
        <v>24494</v>
      </c>
    </row>
    <row r="7102" spans="1:14" x14ac:dyDescent="0.25">
      <c r="A7102" s="3">
        <v>7099</v>
      </c>
      <c r="B7102" t="s">
        <v>4870</v>
      </c>
      <c r="C7102" t="s">
        <v>4870</v>
      </c>
      <c r="D7102" t="s">
        <v>4871</v>
      </c>
      <c r="E7102" t="s">
        <v>4872</v>
      </c>
      <c r="F7102" t="s">
        <v>4872</v>
      </c>
      <c r="G7102" s="1">
        <v>44404</v>
      </c>
      <c r="H7102" s="1">
        <v>44471</v>
      </c>
      <c r="I7102" s="1">
        <v>44501</v>
      </c>
      <c r="J7102" s="966" t="s">
        <v>741</v>
      </c>
      <c r="K7102" t="s">
        <v>24495</v>
      </c>
      <c r="L7102" t="s">
        <v>24496</v>
      </c>
      <c r="M7102" t="s">
        <v>741</v>
      </c>
      <c r="N7102" t="s">
        <v>24496</v>
      </c>
    </row>
    <row r="7103" spans="1:14" x14ac:dyDescent="0.25">
      <c r="A7103" s="3">
        <v>7100</v>
      </c>
      <c r="B7103" t="s">
        <v>4870</v>
      </c>
      <c r="C7103" t="s">
        <v>4870</v>
      </c>
      <c r="D7103" t="s">
        <v>4871</v>
      </c>
      <c r="E7103" t="s">
        <v>4872</v>
      </c>
      <c r="F7103" t="s">
        <v>4872</v>
      </c>
      <c r="G7103" s="1">
        <v>44404</v>
      </c>
      <c r="H7103" s="1">
        <v>44471</v>
      </c>
      <c r="I7103" s="1">
        <v>44501</v>
      </c>
      <c r="J7103" s="966" t="s">
        <v>741</v>
      </c>
      <c r="K7103" t="s">
        <v>24497</v>
      </c>
      <c r="L7103" t="s">
        <v>24498</v>
      </c>
      <c r="M7103" t="s">
        <v>741</v>
      </c>
      <c r="N7103" t="s">
        <v>24498</v>
      </c>
    </row>
    <row r="7104" spans="1:14" x14ac:dyDescent="0.25">
      <c r="A7104" s="3">
        <v>7101</v>
      </c>
      <c r="B7104" t="s">
        <v>4870</v>
      </c>
      <c r="C7104" t="s">
        <v>4870</v>
      </c>
      <c r="D7104" t="s">
        <v>4871</v>
      </c>
      <c r="E7104" t="s">
        <v>4872</v>
      </c>
      <c r="F7104" t="s">
        <v>4872</v>
      </c>
      <c r="G7104" s="1">
        <v>44404</v>
      </c>
      <c r="H7104" s="1">
        <v>44471</v>
      </c>
      <c r="I7104" s="1">
        <v>44501</v>
      </c>
      <c r="J7104" s="966" t="s">
        <v>741</v>
      </c>
      <c r="K7104" t="s">
        <v>24499</v>
      </c>
      <c r="L7104" t="s">
        <v>24500</v>
      </c>
      <c r="M7104" t="s">
        <v>12</v>
      </c>
      <c r="N7104" t="s">
        <v>12</v>
      </c>
    </row>
    <row r="7105" spans="1:14" x14ac:dyDescent="0.25">
      <c r="A7105" s="3">
        <v>7102</v>
      </c>
      <c r="B7105" t="s">
        <v>4870</v>
      </c>
      <c r="C7105" t="s">
        <v>4870</v>
      </c>
      <c r="D7105" t="s">
        <v>4871</v>
      </c>
      <c r="E7105" t="s">
        <v>4872</v>
      </c>
      <c r="F7105" t="s">
        <v>4872</v>
      </c>
      <c r="G7105" s="1">
        <v>44404</v>
      </c>
      <c r="H7105" s="1">
        <v>44471</v>
      </c>
      <c r="I7105" s="1">
        <v>44501</v>
      </c>
      <c r="J7105" s="966" t="s">
        <v>741</v>
      </c>
      <c r="K7105" t="s">
        <v>24501</v>
      </c>
      <c r="L7105" t="s">
        <v>24502</v>
      </c>
      <c r="M7105" t="s">
        <v>741</v>
      </c>
      <c r="N7105" t="s">
        <v>24502</v>
      </c>
    </row>
    <row r="7106" spans="1:14" x14ac:dyDescent="0.25">
      <c r="A7106" s="3">
        <v>7103</v>
      </c>
      <c r="B7106" t="s">
        <v>4870</v>
      </c>
      <c r="C7106" t="s">
        <v>4870</v>
      </c>
      <c r="D7106" t="s">
        <v>4871</v>
      </c>
      <c r="E7106" t="s">
        <v>4872</v>
      </c>
      <c r="F7106" t="s">
        <v>4872</v>
      </c>
      <c r="G7106" s="1">
        <v>44404</v>
      </c>
      <c r="H7106" s="1">
        <v>44471</v>
      </c>
      <c r="I7106" s="1">
        <v>44501</v>
      </c>
      <c r="J7106" s="966" t="s">
        <v>741</v>
      </c>
      <c r="K7106" t="s">
        <v>24503</v>
      </c>
      <c r="L7106" t="s">
        <v>24504</v>
      </c>
      <c r="M7106" t="s">
        <v>741</v>
      </c>
      <c r="N7106" t="s">
        <v>24504</v>
      </c>
    </row>
    <row r="7107" spans="1:14" x14ac:dyDescent="0.25">
      <c r="A7107" s="3">
        <v>7104</v>
      </c>
      <c r="B7107" t="s">
        <v>4870</v>
      </c>
      <c r="C7107" t="s">
        <v>4870</v>
      </c>
      <c r="D7107" t="s">
        <v>4871</v>
      </c>
      <c r="E7107" t="s">
        <v>4872</v>
      </c>
      <c r="F7107" t="s">
        <v>4872</v>
      </c>
      <c r="G7107" s="1">
        <v>44404</v>
      </c>
      <c r="H7107" s="1">
        <v>44471</v>
      </c>
      <c r="I7107" s="1">
        <v>44501</v>
      </c>
      <c r="J7107" s="966" t="s">
        <v>741</v>
      </c>
      <c r="K7107" t="s">
        <v>24505</v>
      </c>
      <c r="L7107" t="s">
        <v>24506</v>
      </c>
      <c r="M7107" t="s">
        <v>741</v>
      </c>
      <c r="N7107" t="s">
        <v>24506</v>
      </c>
    </row>
    <row r="7108" spans="1:14" x14ac:dyDescent="0.25">
      <c r="A7108" s="3">
        <v>7105</v>
      </c>
      <c r="B7108" t="s">
        <v>4870</v>
      </c>
      <c r="C7108" t="s">
        <v>4870</v>
      </c>
      <c r="D7108" t="s">
        <v>4871</v>
      </c>
      <c r="E7108" t="s">
        <v>4872</v>
      </c>
      <c r="F7108" t="s">
        <v>4872</v>
      </c>
      <c r="G7108" s="1">
        <v>44404</v>
      </c>
      <c r="H7108" s="1">
        <v>44471</v>
      </c>
      <c r="I7108" s="1">
        <v>44501</v>
      </c>
      <c r="J7108" s="966" t="s">
        <v>741</v>
      </c>
      <c r="K7108" t="s">
        <v>24507</v>
      </c>
      <c r="L7108" t="s">
        <v>24508</v>
      </c>
      <c r="M7108" t="s">
        <v>741</v>
      </c>
      <c r="N7108" t="s">
        <v>24508</v>
      </c>
    </row>
    <row r="7109" spans="1:14" x14ac:dyDescent="0.25">
      <c r="A7109" s="3">
        <v>7106</v>
      </c>
      <c r="B7109" t="s">
        <v>4870</v>
      </c>
      <c r="C7109" t="s">
        <v>4870</v>
      </c>
      <c r="D7109" t="s">
        <v>4871</v>
      </c>
      <c r="E7109" t="s">
        <v>4872</v>
      </c>
      <c r="F7109" t="s">
        <v>4872</v>
      </c>
      <c r="G7109" s="1">
        <v>44404</v>
      </c>
      <c r="H7109" s="1">
        <v>44471</v>
      </c>
      <c r="I7109" s="1">
        <v>44501</v>
      </c>
      <c r="J7109" s="966" t="s">
        <v>741</v>
      </c>
      <c r="K7109" t="s">
        <v>24509</v>
      </c>
      <c r="L7109" t="s">
        <v>24510</v>
      </c>
      <c r="M7109" t="s">
        <v>741</v>
      </c>
      <c r="N7109" t="s">
        <v>24510</v>
      </c>
    </row>
    <row r="7110" spans="1:14" x14ac:dyDescent="0.25">
      <c r="A7110" s="3">
        <v>7107</v>
      </c>
      <c r="B7110" t="s">
        <v>4870</v>
      </c>
      <c r="C7110" t="s">
        <v>4870</v>
      </c>
      <c r="D7110" t="s">
        <v>4871</v>
      </c>
      <c r="E7110" t="s">
        <v>4872</v>
      </c>
      <c r="F7110" t="s">
        <v>4872</v>
      </c>
      <c r="G7110" s="1">
        <v>44404</v>
      </c>
      <c r="H7110" s="1">
        <v>44471</v>
      </c>
      <c r="I7110" s="1">
        <v>44501</v>
      </c>
      <c r="J7110" s="966" t="s">
        <v>741</v>
      </c>
      <c r="K7110" t="s">
        <v>24511</v>
      </c>
      <c r="L7110" t="s">
        <v>24512</v>
      </c>
      <c r="M7110" t="s">
        <v>741</v>
      </c>
      <c r="N7110" t="s">
        <v>24512</v>
      </c>
    </row>
    <row r="7111" spans="1:14" x14ac:dyDescent="0.25">
      <c r="A7111" s="3">
        <v>7108</v>
      </c>
      <c r="B7111" t="s">
        <v>4870</v>
      </c>
      <c r="C7111" t="s">
        <v>4870</v>
      </c>
      <c r="D7111" t="s">
        <v>4871</v>
      </c>
      <c r="E7111" t="s">
        <v>4872</v>
      </c>
      <c r="F7111" t="s">
        <v>4872</v>
      </c>
      <c r="G7111" s="1">
        <v>44404</v>
      </c>
      <c r="H7111" s="1">
        <v>44471</v>
      </c>
      <c r="I7111" s="1">
        <v>44501</v>
      </c>
      <c r="J7111" s="966" t="s">
        <v>741</v>
      </c>
      <c r="K7111" t="s">
        <v>24513</v>
      </c>
      <c r="L7111" t="s">
        <v>24514</v>
      </c>
      <c r="M7111" t="s">
        <v>741</v>
      </c>
      <c r="N7111" t="s">
        <v>24514</v>
      </c>
    </row>
    <row r="7112" spans="1:14" x14ac:dyDescent="0.25">
      <c r="A7112" s="3">
        <v>7109</v>
      </c>
      <c r="B7112" t="s">
        <v>4870</v>
      </c>
      <c r="C7112" t="s">
        <v>4870</v>
      </c>
      <c r="D7112" t="s">
        <v>4871</v>
      </c>
      <c r="E7112" t="s">
        <v>4872</v>
      </c>
      <c r="F7112" t="s">
        <v>4872</v>
      </c>
      <c r="G7112" s="1">
        <v>44404</v>
      </c>
      <c r="H7112" s="1">
        <v>44471</v>
      </c>
      <c r="I7112" s="1">
        <v>44501</v>
      </c>
      <c r="J7112" s="966" t="s">
        <v>741</v>
      </c>
      <c r="K7112" t="s">
        <v>24515</v>
      </c>
      <c r="L7112" t="s">
        <v>24516</v>
      </c>
      <c r="M7112" t="s">
        <v>741</v>
      </c>
      <c r="N7112" t="s">
        <v>24516</v>
      </c>
    </row>
    <row r="7113" spans="1:14" x14ac:dyDescent="0.25">
      <c r="A7113" s="3">
        <v>7110</v>
      </c>
      <c r="B7113" t="s">
        <v>4870</v>
      </c>
      <c r="C7113" t="s">
        <v>4870</v>
      </c>
      <c r="D7113" t="s">
        <v>4871</v>
      </c>
      <c r="E7113" t="s">
        <v>4872</v>
      </c>
      <c r="F7113" t="s">
        <v>4872</v>
      </c>
      <c r="G7113" s="1">
        <v>44404</v>
      </c>
      <c r="H7113" s="1">
        <v>44471</v>
      </c>
      <c r="I7113" s="1">
        <v>44501</v>
      </c>
      <c r="J7113" s="966" t="s">
        <v>741</v>
      </c>
      <c r="K7113" t="s">
        <v>24517</v>
      </c>
      <c r="L7113" t="s">
        <v>24518</v>
      </c>
      <c r="M7113" t="s">
        <v>741</v>
      </c>
      <c r="N7113" t="s">
        <v>24518</v>
      </c>
    </row>
    <row r="7114" spans="1:14" x14ac:dyDescent="0.25">
      <c r="A7114" s="3">
        <v>7111</v>
      </c>
      <c r="B7114" t="s">
        <v>4870</v>
      </c>
      <c r="C7114" t="s">
        <v>4870</v>
      </c>
      <c r="D7114" t="s">
        <v>4871</v>
      </c>
      <c r="E7114" t="s">
        <v>4872</v>
      </c>
      <c r="F7114" t="s">
        <v>4872</v>
      </c>
      <c r="G7114" s="1">
        <v>44404</v>
      </c>
      <c r="H7114" s="1">
        <v>44471</v>
      </c>
      <c r="I7114" s="1">
        <v>44501</v>
      </c>
      <c r="J7114" s="966" t="s">
        <v>741</v>
      </c>
      <c r="K7114" t="s">
        <v>24519</v>
      </c>
      <c r="L7114" t="s">
        <v>24520</v>
      </c>
      <c r="M7114" t="s">
        <v>741</v>
      </c>
      <c r="N7114" t="s">
        <v>24520</v>
      </c>
    </row>
    <row r="7115" spans="1:14" x14ac:dyDescent="0.25">
      <c r="A7115" s="3">
        <v>7112</v>
      </c>
      <c r="B7115" t="s">
        <v>4870</v>
      </c>
      <c r="C7115" t="s">
        <v>4870</v>
      </c>
      <c r="D7115" t="s">
        <v>4871</v>
      </c>
      <c r="E7115" t="s">
        <v>4872</v>
      </c>
      <c r="F7115" t="s">
        <v>4872</v>
      </c>
      <c r="G7115" s="1">
        <v>44404</v>
      </c>
      <c r="H7115" s="1">
        <v>44471</v>
      </c>
      <c r="I7115" s="1">
        <v>44501</v>
      </c>
      <c r="J7115" s="966" t="s">
        <v>741</v>
      </c>
      <c r="K7115" t="s">
        <v>24521</v>
      </c>
      <c r="L7115" t="s">
        <v>24522</v>
      </c>
      <c r="M7115" t="s">
        <v>741</v>
      </c>
      <c r="N7115" t="s">
        <v>24522</v>
      </c>
    </row>
    <row r="7116" spans="1:14" x14ac:dyDescent="0.25">
      <c r="A7116" s="3">
        <v>7113</v>
      </c>
      <c r="B7116" t="s">
        <v>4870</v>
      </c>
      <c r="C7116" t="s">
        <v>4870</v>
      </c>
      <c r="D7116" t="s">
        <v>4871</v>
      </c>
      <c r="E7116" t="s">
        <v>4872</v>
      </c>
      <c r="F7116" t="s">
        <v>4872</v>
      </c>
      <c r="G7116" s="1">
        <v>44404</v>
      </c>
      <c r="H7116" s="1">
        <v>44471</v>
      </c>
      <c r="I7116" s="1">
        <v>44501</v>
      </c>
      <c r="J7116" s="966" t="s">
        <v>741</v>
      </c>
      <c r="K7116" t="s">
        <v>24523</v>
      </c>
      <c r="L7116" t="s">
        <v>24524</v>
      </c>
      <c r="M7116" t="s">
        <v>741</v>
      </c>
      <c r="N7116" t="s">
        <v>24524</v>
      </c>
    </row>
    <row r="7117" spans="1:14" x14ac:dyDescent="0.25">
      <c r="A7117" s="3">
        <v>7114</v>
      </c>
      <c r="B7117" t="s">
        <v>4870</v>
      </c>
      <c r="C7117" t="s">
        <v>4870</v>
      </c>
      <c r="D7117" t="s">
        <v>4871</v>
      </c>
      <c r="E7117" t="s">
        <v>4872</v>
      </c>
      <c r="F7117" t="s">
        <v>4872</v>
      </c>
      <c r="G7117" s="1">
        <v>44404</v>
      </c>
      <c r="H7117" s="1">
        <v>44471</v>
      </c>
      <c r="I7117" s="1">
        <v>44501</v>
      </c>
      <c r="J7117" s="966" t="s">
        <v>741</v>
      </c>
      <c r="K7117" t="s">
        <v>24525</v>
      </c>
      <c r="L7117" t="s">
        <v>24526</v>
      </c>
      <c r="M7117" t="s">
        <v>741</v>
      </c>
      <c r="N7117" t="s">
        <v>24526</v>
      </c>
    </row>
    <row r="7118" spans="1:14" x14ac:dyDescent="0.25">
      <c r="A7118" s="3">
        <v>7115</v>
      </c>
      <c r="B7118" t="s">
        <v>4870</v>
      </c>
      <c r="C7118" t="s">
        <v>4870</v>
      </c>
      <c r="D7118" t="s">
        <v>4871</v>
      </c>
      <c r="E7118" t="s">
        <v>4872</v>
      </c>
      <c r="F7118" t="s">
        <v>4872</v>
      </c>
      <c r="G7118" s="1">
        <v>44404</v>
      </c>
      <c r="H7118" s="1">
        <v>44471</v>
      </c>
      <c r="I7118" s="1">
        <v>44501</v>
      </c>
      <c r="J7118" s="966" t="s">
        <v>741</v>
      </c>
      <c r="K7118" t="s">
        <v>24527</v>
      </c>
      <c r="L7118" t="s">
        <v>24528</v>
      </c>
      <c r="M7118" t="s">
        <v>741</v>
      </c>
      <c r="N7118" t="s">
        <v>24528</v>
      </c>
    </row>
    <row r="7119" spans="1:14" x14ac:dyDescent="0.25">
      <c r="A7119" s="3">
        <v>7116</v>
      </c>
      <c r="B7119" t="s">
        <v>4870</v>
      </c>
      <c r="C7119" t="s">
        <v>4870</v>
      </c>
      <c r="D7119" t="s">
        <v>4871</v>
      </c>
      <c r="E7119" t="s">
        <v>4872</v>
      </c>
      <c r="F7119" t="s">
        <v>4872</v>
      </c>
      <c r="G7119" s="1">
        <v>44404</v>
      </c>
      <c r="H7119" s="1">
        <v>44471</v>
      </c>
      <c r="I7119" s="1">
        <v>44501</v>
      </c>
      <c r="J7119" s="966" t="s">
        <v>741</v>
      </c>
      <c r="K7119" t="s">
        <v>24529</v>
      </c>
      <c r="L7119" t="s">
        <v>24530</v>
      </c>
      <c r="M7119" t="s">
        <v>741</v>
      </c>
      <c r="N7119" t="s">
        <v>24530</v>
      </c>
    </row>
    <row r="7120" spans="1:14" x14ac:dyDescent="0.25">
      <c r="A7120" s="3">
        <v>7117</v>
      </c>
      <c r="B7120" t="s">
        <v>4870</v>
      </c>
      <c r="C7120" t="s">
        <v>4870</v>
      </c>
      <c r="D7120" t="s">
        <v>4871</v>
      </c>
      <c r="E7120" t="s">
        <v>4872</v>
      </c>
      <c r="F7120" t="s">
        <v>4872</v>
      </c>
      <c r="G7120" s="1">
        <v>44404</v>
      </c>
      <c r="H7120" s="1">
        <v>44471</v>
      </c>
      <c r="I7120" s="1">
        <v>44501</v>
      </c>
      <c r="J7120" s="966" t="s">
        <v>741</v>
      </c>
      <c r="K7120" t="s">
        <v>24531</v>
      </c>
      <c r="L7120" t="s">
        <v>24532</v>
      </c>
      <c r="M7120" t="s">
        <v>741</v>
      </c>
      <c r="N7120" t="s">
        <v>24532</v>
      </c>
    </row>
    <row r="7121" spans="1:14" x14ac:dyDescent="0.25">
      <c r="A7121" s="3">
        <v>7118</v>
      </c>
      <c r="B7121" t="s">
        <v>4870</v>
      </c>
      <c r="C7121" t="s">
        <v>4870</v>
      </c>
      <c r="D7121" t="s">
        <v>4871</v>
      </c>
      <c r="E7121" t="s">
        <v>4872</v>
      </c>
      <c r="F7121" t="s">
        <v>4872</v>
      </c>
      <c r="G7121" s="1">
        <v>44404</v>
      </c>
      <c r="H7121" s="1">
        <v>44471</v>
      </c>
      <c r="I7121" s="1">
        <v>44501</v>
      </c>
      <c r="J7121" s="966" t="s">
        <v>741</v>
      </c>
      <c r="K7121" t="s">
        <v>24533</v>
      </c>
      <c r="L7121" t="s">
        <v>24534</v>
      </c>
      <c r="M7121" t="s">
        <v>741</v>
      </c>
      <c r="N7121" t="s">
        <v>24534</v>
      </c>
    </row>
    <row r="7122" spans="1:14" x14ac:dyDescent="0.25">
      <c r="A7122" s="3">
        <v>7119</v>
      </c>
      <c r="B7122" t="s">
        <v>4870</v>
      </c>
      <c r="C7122" t="s">
        <v>4870</v>
      </c>
      <c r="D7122" t="s">
        <v>4871</v>
      </c>
      <c r="E7122" t="s">
        <v>4872</v>
      </c>
      <c r="F7122" t="s">
        <v>4872</v>
      </c>
      <c r="G7122" s="1">
        <v>44404</v>
      </c>
      <c r="H7122" s="1">
        <v>44471</v>
      </c>
      <c r="I7122" s="1">
        <v>44501</v>
      </c>
      <c r="J7122" s="966" t="s">
        <v>741</v>
      </c>
      <c r="K7122" t="s">
        <v>24535</v>
      </c>
      <c r="L7122" t="s">
        <v>24536</v>
      </c>
      <c r="M7122" t="s">
        <v>741</v>
      </c>
      <c r="N7122" t="s">
        <v>24536</v>
      </c>
    </row>
    <row r="7123" spans="1:14" x14ac:dyDescent="0.25">
      <c r="A7123" s="3">
        <v>7120</v>
      </c>
      <c r="B7123" t="s">
        <v>4870</v>
      </c>
      <c r="C7123" t="s">
        <v>4870</v>
      </c>
      <c r="D7123" t="s">
        <v>4871</v>
      </c>
      <c r="E7123" t="s">
        <v>4872</v>
      </c>
      <c r="F7123" t="s">
        <v>4872</v>
      </c>
      <c r="G7123" s="1">
        <v>44404</v>
      </c>
      <c r="H7123" s="1">
        <v>44471</v>
      </c>
      <c r="I7123" s="1">
        <v>44501</v>
      </c>
      <c r="J7123" s="966" t="s">
        <v>741</v>
      </c>
      <c r="K7123" t="s">
        <v>24537</v>
      </c>
      <c r="L7123" t="s">
        <v>24538</v>
      </c>
      <c r="M7123" t="s">
        <v>741</v>
      </c>
      <c r="N7123" t="s">
        <v>24538</v>
      </c>
    </row>
    <row r="7124" spans="1:14" x14ac:dyDescent="0.25">
      <c r="A7124" s="3">
        <v>7121</v>
      </c>
      <c r="B7124" t="s">
        <v>4870</v>
      </c>
      <c r="C7124" t="s">
        <v>4870</v>
      </c>
      <c r="D7124" t="s">
        <v>4871</v>
      </c>
      <c r="E7124" t="s">
        <v>4872</v>
      </c>
      <c r="F7124" t="s">
        <v>4872</v>
      </c>
      <c r="G7124" s="1">
        <v>44404</v>
      </c>
      <c r="H7124" s="1">
        <v>44471</v>
      </c>
      <c r="I7124" s="1">
        <v>44501</v>
      </c>
      <c r="J7124" s="966" t="s">
        <v>741</v>
      </c>
      <c r="K7124" t="s">
        <v>24539</v>
      </c>
      <c r="L7124" t="s">
        <v>24540</v>
      </c>
      <c r="M7124" t="s">
        <v>741</v>
      </c>
      <c r="N7124" t="s">
        <v>24540</v>
      </c>
    </row>
    <row r="7125" spans="1:14" x14ac:dyDescent="0.25">
      <c r="A7125" s="3">
        <v>7122</v>
      </c>
      <c r="B7125" t="s">
        <v>4870</v>
      </c>
      <c r="C7125" t="s">
        <v>4870</v>
      </c>
      <c r="D7125" t="s">
        <v>4871</v>
      </c>
      <c r="E7125" t="s">
        <v>4872</v>
      </c>
      <c r="F7125" t="s">
        <v>4872</v>
      </c>
      <c r="G7125" s="1">
        <v>44404</v>
      </c>
      <c r="H7125" s="1">
        <v>44471</v>
      </c>
      <c r="I7125" s="1">
        <v>44501</v>
      </c>
      <c r="J7125" s="966" t="s">
        <v>741</v>
      </c>
      <c r="K7125" t="s">
        <v>24541</v>
      </c>
      <c r="L7125" t="s">
        <v>24542</v>
      </c>
      <c r="M7125" t="s">
        <v>741</v>
      </c>
      <c r="N7125" t="s">
        <v>24542</v>
      </c>
    </row>
    <row r="7126" spans="1:14" x14ac:dyDescent="0.25">
      <c r="A7126" s="3">
        <v>7123</v>
      </c>
      <c r="B7126" t="s">
        <v>4870</v>
      </c>
      <c r="C7126" t="s">
        <v>4870</v>
      </c>
      <c r="D7126" t="s">
        <v>4871</v>
      </c>
      <c r="E7126" t="s">
        <v>4872</v>
      </c>
      <c r="F7126" t="s">
        <v>4872</v>
      </c>
      <c r="G7126" s="1">
        <v>44404</v>
      </c>
      <c r="H7126" s="1">
        <v>44471</v>
      </c>
      <c r="I7126" s="1">
        <v>44501</v>
      </c>
      <c r="J7126" s="966" t="s">
        <v>741</v>
      </c>
      <c r="K7126" t="s">
        <v>24543</v>
      </c>
      <c r="L7126" t="s">
        <v>24544</v>
      </c>
      <c r="M7126" t="s">
        <v>741</v>
      </c>
      <c r="N7126" t="s">
        <v>24544</v>
      </c>
    </row>
    <row r="7127" spans="1:14" x14ac:dyDescent="0.25">
      <c r="A7127" s="3">
        <v>7124</v>
      </c>
      <c r="B7127" t="s">
        <v>4870</v>
      </c>
      <c r="C7127" t="s">
        <v>4870</v>
      </c>
      <c r="D7127" t="s">
        <v>4871</v>
      </c>
      <c r="E7127" t="s">
        <v>4872</v>
      </c>
      <c r="F7127" t="s">
        <v>4872</v>
      </c>
      <c r="G7127" s="1">
        <v>44404</v>
      </c>
      <c r="H7127" s="1">
        <v>44471</v>
      </c>
      <c r="I7127" s="1">
        <v>44501</v>
      </c>
      <c r="J7127" s="966" t="s">
        <v>741</v>
      </c>
      <c r="K7127" t="s">
        <v>24545</v>
      </c>
      <c r="L7127" t="s">
        <v>24546</v>
      </c>
      <c r="M7127" t="s">
        <v>741</v>
      </c>
      <c r="N7127" t="s">
        <v>24546</v>
      </c>
    </row>
    <row r="7128" spans="1:14" x14ac:dyDescent="0.25">
      <c r="A7128" s="3">
        <v>7125</v>
      </c>
      <c r="B7128" t="s">
        <v>4870</v>
      </c>
      <c r="C7128" t="s">
        <v>4870</v>
      </c>
      <c r="D7128" t="s">
        <v>4871</v>
      </c>
      <c r="E7128" t="s">
        <v>4872</v>
      </c>
      <c r="F7128" t="s">
        <v>4872</v>
      </c>
      <c r="G7128" s="1">
        <v>44404</v>
      </c>
      <c r="H7128" s="1">
        <v>44471</v>
      </c>
      <c r="I7128" s="1">
        <v>44501</v>
      </c>
      <c r="J7128" s="966" t="s">
        <v>741</v>
      </c>
      <c r="K7128" t="s">
        <v>24547</v>
      </c>
      <c r="L7128" t="s">
        <v>24548</v>
      </c>
      <c r="M7128" t="s">
        <v>741</v>
      </c>
      <c r="N7128" t="s">
        <v>24548</v>
      </c>
    </row>
    <row r="7129" spans="1:14" x14ac:dyDescent="0.25">
      <c r="A7129" s="3">
        <v>7126</v>
      </c>
      <c r="B7129" t="s">
        <v>4870</v>
      </c>
      <c r="C7129" t="s">
        <v>4870</v>
      </c>
      <c r="D7129" t="s">
        <v>4871</v>
      </c>
      <c r="E7129" t="s">
        <v>4872</v>
      </c>
      <c r="F7129" t="s">
        <v>4872</v>
      </c>
      <c r="G7129" s="1">
        <v>44404</v>
      </c>
      <c r="H7129" s="1">
        <v>44471</v>
      </c>
      <c r="I7129" s="1">
        <v>44501</v>
      </c>
      <c r="J7129" s="966" t="s">
        <v>741</v>
      </c>
      <c r="K7129" t="s">
        <v>24549</v>
      </c>
      <c r="L7129" t="s">
        <v>24550</v>
      </c>
      <c r="M7129" t="s">
        <v>741</v>
      </c>
      <c r="N7129" t="s">
        <v>24550</v>
      </c>
    </row>
    <row r="7130" spans="1:14" x14ac:dyDescent="0.25">
      <c r="A7130" s="3">
        <v>7127</v>
      </c>
      <c r="B7130" t="s">
        <v>4870</v>
      </c>
      <c r="C7130" t="s">
        <v>4870</v>
      </c>
      <c r="D7130" t="s">
        <v>4871</v>
      </c>
      <c r="E7130" t="s">
        <v>4872</v>
      </c>
      <c r="F7130" t="s">
        <v>4872</v>
      </c>
      <c r="G7130" s="1">
        <v>44404</v>
      </c>
      <c r="H7130" s="1">
        <v>44471</v>
      </c>
      <c r="I7130" s="1">
        <v>44501</v>
      </c>
      <c r="J7130" s="966" t="s">
        <v>741</v>
      </c>
      <c r="K7130" t="s">
        <v>24551</v>
      </c>
      <c r="L7130" t="s">
        <v>24552</v>
      </c>
      <c r="M7130" t="s">
        <v>741</v>
      </c>
      <c r="N7130" t="s">
        <v>24552</v>
      </c>
    </row>
    <row r="7131" spans="1:14" x14ac:dyDescent="0.25">
      <c r="A7131" s="3">
        <v>7128</v>
      </c>
      <c r="B7131" t="s">
        <v>4870</v>
      </c>
      <c r="C7131" t="s">
        <v>4870</v>
      </c>
      <c r="D7131" t="s">
        <v>4871</v>
      </c>
      <c r="E7131" t="s">
        <v>4872</v>
      </c>
      <c r="F7131" t="s">
        <v>4872</v>
      </c>
      <c r="G7131" s="1">
        <v>44404</v>
      </c>
      <c r="H7131" s="1">
        <v>44471</v>
      </c>
      <c r="I7131" s="1">
        <v>44501</v>
      </c>
      <c r="J7131" s="966" t="s">
        <v>741</v>
      </c>
      <c r="K7131" t="s">
        <v>24553</v>
      </c>
      <c r="L7131" t="s">
        <v>24554</v>
      </c>
      <c r="M7131" t="s">
        <v>741</v>
      </c>
      <c r="N7131" t="s">
        <v>24554</v>
      </c>
    </row>
    <row r="7132" spans="1:14" x14ac:dyDescent="0.25">
      <c r="A7132" s="3">
        <v>7129</v>
      </c>
      <c r="B7132" t="s">
        <v>4870</v>
      </c>
      <c r="C7132" t="s">
        <v>4870</v>
      </c>
      <c r="D7132" t="s">
        <v>4871</v>
      </c>
      <c r="E7132" t="s">
        <v>4872</v>
      </c>
      <c r="F7132" t="s">
        <v>4872</v>
      </c>
      <c r="G7132" s="1">
        <v>44404</v>
      </c>
      <c r="H7132" s="1">
        <v>44471</v>
      </c>
      <c r="I7132" s="1">
        <v>44501</v>
      </c>
      <c r="J7132" s="966" t="s">
        <v>741</v>
      </c>
      <c r="K7132" t="s">
        <v>24555</v>
      </c>
      <c r="L7132" t="s">
        <v>24556</v>
      </c>
      <c r="M7132" t="s">
        <v>741</v>
      </c>
      <c r="N7132" t="s">
        <v>24556</v>
      </c>
    </row>
    <row r="7133" spans="1:14" x14ac:dyDescent="0.25">
      <c r="A7133" s="3">
        <v>7130</v>
      </c>
      <c r="B7133" t="s">
        <v>4870</v>
      </c>
      <c r="C7133" t="s">
        <v>4870</v>
      </c>
      <c r="D7133" t="s">
        <v>4871</v>
      </c>
      <c r="E7133" t="s">
        <v>4872</v>
      </c>
      <c r="F7133" t="s">
        <v>4872</v>
      </c>
      <c r="G7133" s="1">
        <v>44404</v>
      </c>
      <c r="H7133" s="1">
        <v>44471</v>
      </c>
      <c r="I7133" s="1">
        <v>44501</v>
      </c>
      <c r="J7133" s="966" t="s">
        <v>741</v>
      </c>
      <c r="K7133" t="s">
        <v>24557</v>
      </c>
      <c r="L7133" t="s">
        <v>24558</v>
      </c>
      <c r="M7133" t="s">
        <v>741</v>
      </c>
      <c r="N7133" t="s">
        <v>24558</v>
      </c>
    </row>
    <row r="7134" spans="1:14" x14ac:dyDescent="0.25">
      <c r="A7134" s="3">
        <v>7131</v>
      </c>
      <c r="B7134" t="s">
        <v>4870</v>
      </c>
      <c r="C7134" t="s">
        <v>4870</v>
      </c>
      <c r="D7134" t="s">
        <v>4871</v>
      </c>
      <c r="E7134" t="s">
        <v>4872</v>
      </c>
      <c r="F7134" t="s">
        <v>4872</v>
      </c>
      <c r="G7134" s="1">
        <v>44404</v>
      </c>
      <c r="H7134" s="1">
        <v>44471</v>
      </c>
      <c r="I7134" s="1">
        <v>44501</v>
      </c>
      <c r="J7134" s="966" t="s">
        <v>741</v>
      </c>
      <c r="K7134" t="s">
        <v>24559</v>
      </c>
      <c r="L7134" t="s">
        <v>24560</v>
      </c>
      <c r="M7134" t="s">
        <v>741</v>
      </c>
      <c r="N7134" t="s">
        <v>24560</v>
      </c>
    </row>
    <row r="7135" spans="1:14" x14ac:dyDescent="0.25">
      <c r="A7135" s="3">
        <v>7132</v>
      </c>
      <c r="B7135" t="s">
        <v>4870</v>
      </c>
      <c r="C7135" t="s">
        <v>4870</v>
      </c>
      <c r="D7135" t="s">
        <v>4871</v>
      </c>
      <c r="E7135" t="s">
        <v>4872</v>
      </c>
      <c r="F7135" t="s">
        <v>4872</v>
      </c>
      <c r="G7135" s="1">
        <v>44404</v>
      </c>
      <c r="H7135" s="1">
        <v>44471</v>
      </c>
      <c r="I7135" s="1">
        <v>44501</v>
      </c>
      <c r="J7135" s="966" t="s">
        <v>741</v>
      </c>
      <c r="K7135" t="s">
        <v>24561</v>
      </c>
      <c r="L7135" t="s">
        <v>24562</v>
      </c>
      <c r="M7135" t="s">
        <v>741</v>
      </c>
      <c r="N7135" t="s">
        <v>24562</v>
      </c>
    </row>
    <row r="7136" spans="1:14" x14ac:dyDescent="0.25">
      <c r="A7136" s="3">
        <v>7133</v>
      </c>
      <c r="B7136" t="s">
        <v>4870</v>
      </c>
      <c r="C7136" t="s">
        <v>4870</v>
      </c>
      <c r="D7136" t="s">
        <v>4871</v>
      </c>
      <c r="E7136" t="s">
        <v>4872</v>
      </c>
      <c r="F7136" t="s">
        <v>4872</v>
      </c>
      <c r="G7136" s="1">
        <v>44404</v>
      </c>
      <c r="H7136" s="1">
        <v>44471</v>
      </c>
      <c r="I7136" s="1">
        <v>44501</v>
      </c>
      <c r="J7136" s="966" t="s">
        <v>741</v>
      </c>
      <c r="K7136" t="s">
        <v>24563</v>
      </c>
      <c r="L7136" t="s">
        <v>24564</v>
      </c>
      <c r="M7136" t="s">
        <v>741</v>
      </c>
      <c r="N7136" t="s">
        <v>24564</v>
      </c>
    </row>
    <row r="7137" spans="1:14" x14ac:dyDescent="0.25">
      <c r="A7137" s="3">
        <v>7134</v>
      </c>
      <c r="B7137" t="s">
        <v>4870</v>
      </c>
      <c r="C7137" t="s">
        <v>4870</v>
      </c>
      <c r="D7137" t="s">
        <v>4871</v>
      </c>
      <c r="E7137" t="s">
        <v>4872</v>
      </c>
      <c r="F7137" t="s">
        <v>4872</v>
      </c>
      <c r="G7137" s="1">
        <v>44404</v>
      </c>
      <c r="H7137" s="1">
        <v>44471</v>
      </c>
      <c r="I7137" s="1">
        <v>44501</v>
      </c>
      <c r="J7137" s="966" t="s">
        <v>741</v>
      </c>
      <c r="K7137" t="s">
        <v>24565</v>
      </c>
      <c r="L7137" t="s">
        <v>24566</v>
      </c>
      <c r="M7137" t="s">
        <v>741</v>
      </c>
      <c r="N7137" t="s">
        <v>24566</v>
      </c>
    </row>
    <row r="7138" spans="1:14" x14ac:dyDescent="0.25">
      <c r="A7138" s="3">
        <v>7135</v>
      </c>
      <c r="B7138" t="s">
        <v>4870</v>
      </c>
      <c r="C7138" t="s">
        <v>4870</v>
      </c>
      <c r="D7138" t="s">
        <v>4871</v>
      </c>
      <c r="E7138" t="s">
        <v>4872</v>
      </c>
      <c r="F7138" t="s">
        <v>4872</v>
      </c>
      <c r="G7138" s="1">
        <v>44404</v>
      </c>
      <c r="H7138" s="1">
        <v>44471</v>
      </c>
      <c r="I7138" s="1">
        <v>44501</v>
      </c>
      <c r="J7138" s="966" t="s">
        <v>741</v>
      </c>
      <c r="K7138" t="s">
        <v>24567</v>
      </c>
      <c r="L7138" t="s">
        <v>24568</v>
      </c>
      <c r="M7138" t="s">
        <v>741</v>
      </c>
      <c r="N7138" t="s">
        <v>24568</v>
      </c>
    </row>
    <row r="7139" spans="1:14" x14ac:dyDescent="0.25">
      <c r="A7139" s="3">
        <v>7136</v>
      </c>
      <c r="B7139" t="s">
        <v>4870</v>
      </c>
      <c r="C7139" t="s">
        <v>4870</v>
      </c>
      <c r="D7139" t="s">
        <v>4871</v>
      </c>
      <c r="E7139" t="s">
        <v>4872</v>
      </c>
      <c r="F7139" t="s">
        <v>4872</v>
      </c>
      <c r="G7139" s="1">
        <v>44404</v>
      </c>
      <c r="H7139" s="1">
        <v>44471</v>
      </c>
      <c r="I7139" s="1">
        <v>44501</v>
      </c>
      <c r="J7139" s="966" t="s">
        <v>741</v>
      </c>
      <c r="K7139" t="s">
        <v>24569</v>
      </c>
      <c r="L7139" t="s">
        <v>24570</v>
      </c>
      <c r="M7139" t="s">
        <v>741</v>
      </c>
      <c r="N7139" t="s">
        <v>24570</v>
      </c>
    </row>
    <row r="7140" spans="1:14" x14ac:dyDescent="0.25">
      <c r="A7140" s="3">
        <v>7137</v>
      </c>
      <c r="B7140" t="s">
        <v>4870</v>
      </c>
      <c r="C7140" t="s">
        <v>4870</v>
      </c>
      <c r="D7140" t="s">
        <v>4871</v>
      </c>
      <c r="E7140" t="s">
        <v>4872</v>
      </c>
      <c r="F7140" t="s">
        <v>4872</v>
      </c>
      <c r="G7140" s="1">
        <v>44404</v>
      </c>
      <c r="H7140" s="1">
        <v>44471</v>
      </c>
      <c r="I7140" s="1">
        <v>44501</v>
      </c>
      <c r="J7140" s="966" t="s">
        <v>741</v>
      </c>
      <c r="K7140" t="s">
        <v>24571</v>
      </c>
      <c r="L7140" t="s">
        <v>24572</v>
      </c>
      <c r="M7140" t="s">
        <v>741</v>
      </c>
      <c r="N7140" t="s">
        <v>24572</v>
      </c>
    </row>
    <row r="7141" spans="1:14" x14ac:dyDescent="0.25">
      <c r="A7141" s="3">
        <v>7138</v>
      </c>
      <c r="B7141" t="s">
        <v>4870</v>
      </c>
      <c r="C7141" t="s">
        <v>4870</v>
      </c>
      <c r="D7141" t="s">
        <v>4871</v>
      </c>
      <c r="E7141" t="s">
        <v>4872</v>
      </c>
      <c r="F7141" t="s">
        <v>4872</v>
      </c>
      <c r="G7141" s="1">
        <v>44404</v>
      </c>
      <c r="H7141" s="1">
        <v>44471</v>
      </c>
      <c r="I7141" s="1">
        <v>44501</v>
      </c>
      <c r="J7141" s="966" t="s">
        <v>741</v>
      </c>
      <c r="K7141" t="s">
        <v>24573</v>
      </c>
      <c r="L7141" t="s">
        <v>24574</v>
      </c>
      <c r="M7141" t="s">
        <v>741</v>
      </c>
      <c r="N7141" t="s">
        <v>24574</v>
      </c>
    </row>
    <row r="7142" spans="1:14" x14ac:dyDescent="0.25">
      <c r="A7142" s="3">
        <v>7139</v>
      </c>
      <c r="B7142" t="s">
        <v>4870</v>
      </c>
      <c r="C7142" t="s">
        <v>4870</v>
      </c>
      <c r="D7142" t="s">
        <v>4871</v>
      </c>
      <c r="E7142" t="s">
        <v>4872</v>
      </c>
      <c r="F7142" t="s">
        <v>4872</v>
      </c>
      <c r="G7142" s="1">
        <v>44404</v>
      </c>
      <c r="H7142" s="1">
        <v>44471</v>
      </c>
      <c r="I7142" s="1">
        <v>44501</v>
      </c>
      <c r="J7142" s="966" t="s">
        <v>741</v>
      </c>
      <c r="K7142" t="s">
        <v>24575</v>
      </c>
      <c r="L7142" t="s">
        <v>24576</v>
      </c>
      <c r="M7142" t="s">
        <v>741</v>
      </c>
      <c r="N7142" t="s">
        <v>24576</v>
      </c>
    </row>
    <row r="7143" spans="1:14" x14ac:dyDescent="0.25">
      <c r="A7143" s="3">
        <v>7140</v>
      </c>
      <c r="B7143" t="s">
        <v>4870</v>
      </c>
      <c r="C7143" t="s">
        <v>4870</v>
      </c>
      <c r="D7143" t="s">
        <v>4871</v>
      </c>
      <c r="E7143" t="s">
        <v>4872</v>
      </c>
      <c r="F7143" t="s">
        <v>4872</v>
      </c>
      <c r="G7143" s="1">
        <v>44404</v>
      </c>
      <c r="H7143" s="1">
        <v>44471</v>
      </c>
      <c r="I7143" s="1">
        <v>44501</v>
      </c>
      <c r="J7143" s="966" t="s">
        <v>741</v>
      </c>
      <c r="K7143" t="s">
        <v>24577</v>
      </c>
      <c r="L7143" t="s">
        <v>24578</v>
      </c>
      <c r="M7143" t="s">
        <v>741</v>
      </c>
      <c r="N7143" t="s">
        <v>24578</v>
      </c>
    </row>
    <row r="7144" spans="1:14" x14ac:dyDescent="0.25">
      <c r="A7144" s="3">
        <v>7141</v>
      </c>
      <c r="B7144" t="s">
        <v>4870</v>
      </c>
      <c r="C7144" t="s">
        <v>4870</v>
      </c>
      <c r="D7144" t="s">
        <v>4871</v>
      </c>
      <c r="E7144" t="s">
        <v>4872</v>
      </c>
      <c r="F7144" t="s">
        <v>4872</v>
      </c>
      <c r="G7144" s="1">
        <v>44404</v>
      </c>
      <c r="H7144" s="1">
        <v>44471</v>
      </c>
      <c r="I7144" s="1">
        <v>44501</v>
      </c>
      <c r="J7144" s="966" t="s">
        <v>741</v>
      </c>
      <c r="K7144" t="s">
        <v>24579</v>
      </c>
      <c r="L7144" t="s">
        <v>24580</v>
      </c>
      <c r="M7144" t="s">
        <v>741</v>
      </c>
      <c r="N7144" t="s">
        <v>24580</v>
      </c>
    </row>
    <row r="7145" spans="1:14" x14ac:dyDescent="0.25">
      <c r="A7145" s="3">
        <v>7142</v>
      </c>
      <c r="B7145" t="s">
        <v>4870</v>
      </c>
      <c r="C7145" t="s">
        <v>4870</v>
      </c>
      <c r="D7145" t="s">
        <v>4871</v>
      </c>
      <c r="E7145" t="s">
        <v>4872</v>
      </c>
      <c r="F7145" t="s">
        <v>4872</v>
      </c>
      <c r="G7145" s="1">
        <v>44404</v>
      </c>
      <c r="H7145" s="1">
        <v>44471</v>
      </c>
      <c r="I7145" s="1">
        <v>44501</v>
      </c>
      <c r="J7145" s="966" t="s">
        <v>741</v>
      </c>
      <c r="K7145" t="s">
        <v>24581</v>
      </c>
      <c r="L7145" t="s">
        <v>24582</v>
      </c>
      <c r="M7145" t="s">
        <v>741</v>
      </c>
      <c r="N7145" t="s">
        <v>24582</v>
      </c>
    </row>
    <row r="7146" spans="1:14" x14ac:dyDescent="0.25">
      <c r="A7146" s="3">
        <v>7143</v>
      </c>
      <c r="B7146" t="s">
        <v>4870</v>
      </c>
      <c r="C7146" t="s">
        <v>4870</v>
      </c>
      <c r="D7146" t="s">
        <v>4871</v>
      </c>
      <c r="E7146" t="s">
        <v>4872</v>
      </c>
      <c r="F7146" t="s">
        <v>4872</v>
      </c>
      <c r="G7146" s="1">
        <v>44404</v>
      </c>
      <c r="H7146" s="1">
        <v>44471</v>
      </c>
      <c r="I7146" s="1">
        <v>44501</v>
      </c>
      <c r="J7146" s="966" t="s">
        <v>741</v>
      </c>
      <c r="K7146" t="s">
        <v>24583</v>
      </c>
      <c r="L7146" t="s">
        <v>24584</v>
      </c>
      <c r="M7146" t="s">
        <v>741</v>
      </c>
      <c r="N7146" t="s">
        <v>24584</v>
      </c>
    </row>
    <row r="7147" spans="1:14" x14ac:dyDescent="0.25">
      <c r="A7147" s="3">
        <v>7144</v>
      </c>
      <c r="B7147" t="s">
        <v>4870</v>
      </c>
      <c r="C7147" t="s">
        <v>4870</v>
      </c>
      <c r="D7147" t="s">
        <v>4871</v>
      </c>
      <c r="E7147" t="s">
        <v>4872</v>
      </c>
      <c r="F7147" t="s">
        <v>4872</v>
      </c>
      <c r="G7147" s="1">
        <v>44404</v>
      </c>
      <c r="H7147" s="1">
        <v>44471</v>
      </c>
      <c r="I7147" s="1">
        <v>44501</v>
      </c>
      <c r="J7147" s="966" t="s">
        <v>741</v>
      </c>
      <c r="K7147" t="s">
        <v>24585</v>
      </c>
      <c r="L7147" t="s">
        <v>24586</v>
      </c>
      <c r="M7147" t="s">
        <v>741</v>
      </c>
      <c r="N7147" t="s">
        <v>24586</v>
      </c>
    </row>
    <row r="7148" spans="1:14" x14ac:dyDescent="0.25">
      <c r="A7148" s="3">
        <v>7145</v>
      </c>
      <c r="B7148" t="s">
        <v>4870</v>
      </c>
      <c r="C7148" t="s">
        <v>4870</v>
      </c>
      <c r="D7148" t="s">
        <v>4871</v>
      </c>
      <c r="E7148" t="s">
        <v>4872</v>
      </c>
      <c r="F7148" t="s">
        <v>4872</v>
      </c>
      <c r="G7148" s="1">
        <v>44404</v>
      </c>
      <c r="H7148" s="1">
        <v>44471</v>
      </c>
      <c r="I7148" s="1">
        <v>44501</v>
      </c>
      <c r="J7148" s="966" t="s">
        <v>741</v>
      </c>
      <c r="K7148" t="s">
        <v>24587</v>
      </c>
      <c r="L7148" t="s">
        <v>24588</v>
      </c>
      <c r="M7148" t="s">
        <v>741</v>
      </c>
      <c r="N7148" t="s">
        <v>24588</v>
      </c>
    </row>
    <row r="7149" spans="1:14" x14ac:dyDescent="0.25">
      <c r="A7149" s="3">
        <v>7146</v>
      </c>
      <c r="B7149" t="s">
        <v>4870</v>
      </c>
      <c r="C7149" t="s">
        <v>4870</v>
      </c>
      <c r="D7149" t="s">
        <v>4871</v>
      </c>
      <c r="E7149" t="s">
        <v>4872</v>
      </c>
      <c r="F7149" t="s">
        <v>4872</v>
      </c>
      <c r="G7149" s="1">
        <v>44404</v>
      </c>
      <c r="H7149" s="1">
        <v>44471</v>
      </c>
      <c r="I7149" s="1">
        <v>44501</v>
      </c>
      <c r="J7149" s="966" t="s">
        <v>741</v>
      </c>
      <c r="K7149" t="s">
        <v>24589</v>
      </c>
      <c r="L7149" t="s">
        <v>24590</v>
      </c>
      <c r="M7149" t="s">
        <v>741</v>
      </c>
      <c r="N7149" t="s">
        <v>24590</v>
      </c>
    </row>
    <row r="7150" spans="1:14" x14ac:dyDescent="0.25">
      <c r="A7150" s="3">
        <v>7147</v>
      </c>
      <c r="B7150" t="s">
        <v>4870</v>
      </c>
      <c r="C7150" t="s">
        <v>4870</v>
      </c>
      <c r="D7150" t="s">
        <v>4871</v>
      </c>
      <c r="E7150" t="s">
        <v>4872</v>
      </c>
      <c r="F7150" t="s">
        <v>4872</v>
      </c>
      <c r="G7150" s="1">
        <v>44404</v>
      </c>
      <c r="H7150" s="1">
        <v>44471</v>
      </c>
      <c r="I7150" s="1">
        <v>44501</v>
      </c>
      <c r="J7150" s="966" t="s">
        <v>741</v>
      </c>
      <c r="K7150" t="s">
        <v>24591</v>
      </c>
      <c r="L7150" t="s">
        <v>24592</v>
      </c>
      <c r="M7150" t="s">
        <v>741</v>
      </c>
      <c r="N7150" t="s">
        <v>24592</v>
      </c>
    </row>
    <row r="7151" spans="1:14" x14ac:dyDescent="0.25">
      <c r="A7151" s="3">
        <v>7148</v>
      </c>
      <c r="B7151" t="s">
        <v>4870</v>
      </c>
      <c r="C7151" t="s">
        <v>4870</v>
      </c>
      <c r="D7151" t="s">
        <v>4871</v>
      </c>
      <c r="E7151" t="s">
        <v>4872</v>
      </c>
      <c r="F7151" t="s">
        <v>4872</v>
      </c>
      <c r="G7151" s="1">
        <v>44404</v>
      </c>
      <c r="H7151" s="1">
        <v>44471</v>
      </c>
      <c r="I7151" s="1">
        <v>44501</v>
      </c>
      <c r="J7151" s="966" t="s">
        <v>741</v>
      </c>
      <c r="K7151" t="s">
        <v>24593</v>
      </c>
      <c r="L7151" t="s">
        <v>24594</v>
      </c>
      <c r="M7151" t="s">
        <v>741</v>
      </c>
      <c r="N7151" t="s">
        <v>24594</v>
      </c>
    </row>
    <row r="7152" spans="1:14" x14ac:dyDescent="0.25">
      <c r="A7152" s="3">
        <v>7149</v>
      </c>
      <c r="B7152" t="s">
        <v>4870</v>
      </c>
      <c r="C7152" t="s">
        <v>4870</v>
      </c>
      <c r="D7152" t="s">
        <v>4871</v>
      </c>
      <c r="E7152" t="s">
        <v>4872</v>
      </c>
      <c r="F7152" t="s">
        <v>4872</v>
      </c>
      <c r="G7152" s="1">
        <v>44404</v>
      </c>
      <c r="H7152" s="1">
        <v>44471</v>
      </c>
      <c r="I7152" s="1">
        <v>44501</v>
      </c>
      <c r="J7152" s="966" t="s">
        <v>741</v>
      </c>
      <c r="K7152" t="s">
        <v>24595</v>
      </c>
      <c r="L7152" t="s">
        <v>24596</v>
      </c>
      <c r="M7152" t="s">
        <v>741</v>
      </c>
      <c r="N7152" t="s">
        <v>24596</v>
      </c>
    </row>
    <row r="7153" spans="1:14" x14ac:dyDescent="0.25">
      <c r="A7153" s="3">
        <v>7150</v>
      </c>
      <c r="B7153" t="s">
        <v>4870</v>
      </c>
      <c r="C7153" t="s">
        <v>4870</v>
      </c>
      <c r="D7153" t="s">
        <v>4871</v>
      </c>
      <c r="E7153" t="s">
        <v>4872</v>
      </c>
      <c r="F7153" t="s">
        <v>4872</v>
      </c>
      <c r="G7153" s="1">
        <v>44404</v>
      </c>
      <c r="H7153" s="1">
        <v>44471</v>
      </c>
      <c r="I7153" s="1">
        <v>44501</v>
      </c>
      <c r="J7153" s="966" t="s">
        <v>741</v>
      </c>
      <c r="K7153" t="s">
        <v>24597</v>
      </c>
      <c r="L7153" t="s">
        <v>24598</v>
      </c>
      <c r="M7153" t="s">
        <v>741</v>
      </c>
      <c r="N7153" t="s">
        <v>24598</v>
      </c>
    </row>
    <row r="7154" spans="1:14" x14ac:dyDescent="0.25">
      <c r="A7154" s="3">
        <v>7151</v>
      </c>
      <c r="B7154" t="s">
        <v>4870</v>
      </c>
      <c r="C7154" t="s">
        <v>4870</v>
      </c>
      <c r="D7154" t="s">
        <v>4871</v>
      </c>
      <c r="E7154" t="s">
        <v>4872</v>
      </c>
      <c r="F7154" t="s">
        <v>4872</v>
      </c>
      <c r="G7154" s="1">
        <v>44404</v>
      </c>
      <c r="H7154" s="1">
        <v>44471</v>
      </c>
      <c r="I7154" s="1">
        <v>44501</v>
      </c>
      <c r="J7154" s="966" t="s">
        <v>741</v>
      </c>
      <c r="K7154" t="s">
        <v>24599</v>
      </c>
      <c r="L7154" t="s">
        <v>24600</v>
      </c>
      <c r="M7154" t="s">
        <v>741</v>
      </c>
      <c r="N7154" t="s">
        <v>24600</v>
      </c>
    </row>
    <row r="7155" spans="1:14" x14ac:dyDescent="0.25">
      <c r="A7155" s="3">
        <v>7152</v>
      </c>
      <c r="B7155" t="s">
        <v>4870</v>
      </c>
      <c r="C7155" t="s">
        <v>4870</v>
      </c>
      <c r="D7155" t="s">
        <v>4871</v>
      </c>
      <c r="E7155" t="s">
        <v>4872</v>
      </c>
      <c r="F7155" t="s">
        <v>4872</v>
      </c>
      <c r="G7155" s="1">
        <v>44404</v>
      </c>
      <c r="H7155" s="1">
        <v>44471</v>
      </c>
      <c r="I7155" s="1">
        <v>44501</v>
      </c>
      <c r="J7155" s="966" t="s">
        <v>741</v>
      </c>
      <c r="K7155" t="s">
        <v>24601</v>
      </c>
      <c r="L7155" t="s">
        <v>24602</v>
      </c>
      <c r="M7155" t="s">
        <v>741</v>
      </c>
      <c r="N7155" t="s">
        <v>24602</v>
      </c>
    </row>
    <row r="7156" spans="1:14" x14ac:dyDescent="0.25">
      <c r="A7156" s="3">
        <v>7153</v>
      </c>
      <c r="B7156" t="s">
        <v>4870</v>
      </c>
      <c r="C7156" t="s">
        <v>4870</v>
      </c>
      <c r="D7156" t="s">
        <v>4871</v>
      </c>
      <c r="E7156" t="s">
        <v>4872</v>
      </c>
      <c r="F7156" t="s">
        <v>4872</v>
      </c>
      <c r="G7156" s="1">
        <v>44404</v>
      </c>
      <c r="H7156" s="1">
        <v>44471</v>
      </c>
      <c r="I7156" s="1">
        <v>44501</v>
      </c>
      <c r="J7156" s="966" t="s">
        <v>741</v>
      </c>
      <c r="K7156" t="s">
        <v>24603</v>
      </c>
      <c r="L7156" t="s">
        <v>24604</v>
      </c>
      <c r="M7156" t="s">
        <v>741</v>
      </c>
      <c r="N7156" t="s">
        <v>24604</v>
      </c>
    </row>
    <row r="7157" spans="1:14" x14ac:dyDescent="0.25">
      <c r="A7157" s="3">
        <v>7154</v>
      </c>
      <c r="B7157" t="s">
        <v>4870</v>
      </c>
      <c r="C7157" t="s">
        <v>4870</v>
      </c>
      <c r="D7157" t="s">
        <v>4871</v>
      </c>
      <c r="E7157" t="s">
        <v>4872</v>
      </c>
      <c r="F7157" t="s">
        <v>4872</v>
      </c>
      <c r="G7157" s="1">
        <v>44404</v>
      </c>
      <c r="H7157" s="1">
        <v>44471</v>
      </c>
      <c r="I7157" s="1">
        <v>44501</v>
      </c>
      <c r="J7157" s="966" t="s">
        <v>741</v>
      </c>
      <c r="K7157" t="s">
        <v>24605</v>
      </c>
      <c r="L7157" t="s">
        <v>24606</v>
      </c>
      <c r="M7157" t="s">
        <v>741</v>
      </c>
      <c r="N7157" t="s">
        <v>24606</v>
      </c>
    </row>
    <row r="7158" spans="1:14" x14ac:dyDescent="0.25">
      <c r="A7158" s="3">
        <v>7155</v>
      </c>
      <c r="B7158" t="s">
        <v>4870</v>
      </c>
      <c r="C7158" t="s">
        <v>4870</v>
      </c>
      <c r="D7158" t="s">
        <v>4871</v>
      </c>
      <c r="E7158" t="s">
        <v>4872</v>
      </c>
      <c r="F7158" t="s">
        <v>4872</v>
      </c>
      <c r="G7158" s="1">
        <v>44404</v>
      </c>
      <c r="H7158" s="1">
        <v>44471</v>
      </c>
      <c r="I7158" s="1">
        <v>44501</v>
      </c>
      <c r="J7158" s="966" t="s">
        <v>741</v>
      </c>
      <c r="K7158" t="s">
        <v>24607</v>
      </c>
      <c r="L7158" t="s">
        <v>24608</v>
      </c>
      <c r="M7158" t="s">
        <v>741</v>
      </c>
      <c r="N7158" t="s">
        <v>24608</v>
      </c>
    </row>
    <row r="7159" spans="1:14" x14ac:dyDescent="0.25">
      <c r="A7159" s="3">
        <v>7156</v>
      </c>
      <c r="B7159" t="s">
        <v>4870</v>
      </c>
      <c r="C7159" t="s">
        <v>4870</v>
      </c>
      <c r="D7159" t="s">
        <v>4871</v>
      </c>
      <c r="E7159" t="s">
        <v>4872</v>
      </c>
      <c r="F7159" t="s">
        <v>4872</v>
      </c>
      <c r="G7159" s="1">
        <v>44404</v>
      </c>
      <c r="H7159" s="1">
        <v>44471</v>
      </c>
      <c r="I7159" s="1">
        <v>44501</v>
      </c>
      <c r="J7159" s="966" t="s">
        <v>741</v>
      </c>
      <c r="K7159" t="s">
        <v>24609</v>
      </c>
      <c r="L7159" t="s">
        <v>24610</v>
      </c>
      <c r="M7159" t="s">
        <v>741</v>
      </c>
      <c r="N7159" t="s">
        <v>24610</v>
      </c>
    </row>
    <row r="7160" spans="1:14" x14ac:dyDescent="0.25">
      <c r="A7160" s="3">
        <v>7157</v>
      </c>
      <c r="B7160" t="s">
        <v>4870</v>
      </c>
      <c r="C7160" t="s">
        <v>4870</v>
      </c>
      <c r="D7160" t="s">
        <v>4871</v>
      </c>
      <c r="E7160" t="s">
        <v>4872</v>
      </c>
      <c r="F7160" t="s">
        <v>4872</v>
      </c>
      <c r="G7160" s="1">
        <v>44404</v>
      </c>
      <c r="H7160" s="1">
        <v>44471</v>
      </c>
      <c r="I7160" s="1">
        <v>44501</v>
      </c>
      <c r="J7160" s="966" t="s">
        <v>741</v>
      </c>
      <c r="K7160" t="s">
        <v>24611</v>
      </c>
      <c r="L7160" t="s">
        <v>24612</v>
      </c>
      <c r="M7160" t="s">
        <v>741</v>
      </c>
      <c r="N7160" t="s">
        <v>24612</v>
      </c>
    </row>
    <row r="7161" spans="1:14" x14ac:dyDescent="0.25">
      <c r="A7161" s="3">
        <v>7158</v>
      </c>
      <c r="B7161" t="s">
        <v>4870</v>
      </c>
      <c r="C7161" t="s">
        <v>4870</v>
      </c>
      <c r="D7161" t="s">
        <v>4871</v>
      </c>
      <c r="E7161" t="s">
        <v>4872</v>
      </c>
      <c r="F7161" t="s">
        <v>4872</v>
      </c>
      <c r="G7161" s="1">
        <v>44404</v>
      </c>
      <c r="H7161" s="1">
        <v>44471</v>
      </c>
      <c r="I7161" s="1">
        <v>44501</v>
      </c>
      <c r="J7161" s="966" t="s">
        <v>741</v>
      </c>
      <c r="K7161" t="s">
        <v>24613</v>
      </c>
      <c r="L7161" t="s">
        <v>24614</v>
      </c>
      <c r="M7161" t="s">
        <v>741</v>
      </c>
      <c r="N7161" t="s">
        <v>24614</v>
      </c>
    </row>
    <row r="7162" spans="1:14" x14ac:dyDescent="0.25">
      <c r="A7162" s="3">
        <v>7159</v>
      </c>
      <c r="B7162" t="s">
        <v>4870</v>
      </c>
      <c r="C7162" t="s">
        <v>4870</v>
      </c>
      <c r="D7162" t="s">
        <v>4871</v>
      </c>
      <c r="E7162" t="s">
        <v>4872</v>
      </c>
      <c r="F7162" t="s">
        <v>4872</v>
      </c>
      <c r="G7162" s="1">
        <v>44404</v>
      </c>
      <c r="H7162" s="1">
        <v>44471</v>
      </c>
      <c r="I7162" s="1">
        <v>44501</v>
      </c>
      <c r="J7162" s="966" t="s">
        <v>741</v>
      </c>
      <c r="K7162" t="s">
        <v>24615</v>
      </c>
      <c r="L7162" t="s">
        <v>24616</v>
      </c>
      <c r="M7162" t="s">
        <v>741</v>
      </c>
      <c r="N7162" t="s">
        <v>24616</v>
      </c>
    </row>
    <row r="7163" spans="1:14" x14ac:dyDescent="0.25">
      <c r="A7163" s="3">
        <v>7160</v>
      </c>
      <c r="B7163" t="s">
        <v>4870</v>
      </c>
      <c r="C7163" t="s">
        <v>4870</v>
      </c>
      <c r="D7163" t="s">
        <v>4871</v>
      </c>
      <c r="E7163" t="s">
        <v>4872</v>
      </c>
      <c r="F7163" t="s">
        <v>4872</v>
      </c>
      <c r="G7163" s="1">
        <v>44404</v>
      </c>
      <c r="H7163" s="1">
        <v>44471</v>
      </c>
      <c r="I7163" s="1">
        <v>44501</v>
      </c>
      <c r="J7163" s="966" t="s">
        <v>741</v>
      </c>
      <c r="K7163" t="s">
        <v>24617</v>
      </c>
      <c r="L7163" t="s">
        <v>24618</v>
      </c>
      <c r="M7163" t="s">
        <v>741</v>
      </c>
      <c r="N7163" t="s">
        <v>24618</v>
      </c>
    </row>
    <row r="7164" spans="1:14" x14ac:dyDescent="0.25">
      <c r="A7164" s="3">
        <v>7161</v>
      </c>
      <c r="B7164" t="s">
        <v>4870</v>
      </c>
      <c r="C7164" t="s">
        <v>4870</v>
      </c>
      <c r="D7164" t="s">
        <v>4871</v>
      </c>
      <c r="E7164" t="s">
        <v>4872</v>
      </c>
      <c r="F7164" t="s">
        <v>4872</v>
      </c>
      <c r="G7164" s="1">
        <v>44404</v>
      </c>
      <c r="H7164" s="1">
        <v>44471</v>
      </c>
      <c r="I7164" s="1">
        <v>44501</v>
      </c>
      <c r="J7164" s="966" t="s">
        <v>741</v>
      </c>
      <c r="K7164" t="s">
        <v>24619</v>
      </c>
      <c r="L7164" t="s">
        <v>24620</v>
      </c>
      <c r="M7164" t="s">
        <v>741</v>
      </c>
      <c r="N7164" t="s">
        <v>24620</v>
      </c>
    </row>
    <row r="7165" spans="1:14" x14ac:dyDescent="0.25">
      <c r="A7165" s="3">
        <v>7162</v>
      </c>
      <c r="B7165" t="s">
        <v>4870</v>
      </c>
      <c r="C7165" t="s">
        <v>4870</v>
      </c>
      <c r="D7165" t="s">
        <v>4871</v>
      </c>
      <c r="E7165" t="s">
        <v>4872</v>
      </c>
      <c r="F7165" t="s">
        <v>4872</v>
      </c>
      <c r="G7165" s="1">
        <v>44404</v>
      </c>
      <c r="H7165" s="1">
        <v>44471</v>
      </c>
      <c r="I7165" s="1">
        <v>44501</v>
      </c>
      <c r="J7165" s="966" t="s">
        <v>741</v>
      </c>
      <c r="K7165" t="s">
        <v>24621</v>
      </c>
      <c r="L7165" t="s">
        <v>24622</v>
      </c>
      <c r="M7165" t="s">
        <v>741</v>
      </c>
      <c r="N7165" t="s">
        <v>24622</v>
      </c>
    </row>
    <row r="7166" spans="1:14" x14ac:dyDescent="0.25">
      <c r="A7166" s="3">
        <v>7163</v>
      </c>
      <c r="B7166" t="s">
        <v>4870</v>
      </c>
      <c r="C7166" t="s">
        <v>4870</v>
      </c>
      <c r="D7166" t="s">
        <v>4871</v>
      </c>
      <c r="E7166" t="s">
        <v>4872</v>
      </c>
      <c r="F7166" t="s">
        <v>4872</v>
      </c>
      <c r="G7166" s="1">
        <v>44404</v>
      </c>
      <c r="H7166" s="1">
        <v>44471</v>
      </c>
      <c r="I7166" s="1">
        <v>44501</v>
      </c>
      <c r="J7166" s="966" t="s">
        <v>741</v>
      </c>
      <c r="K7166" t="s">
        <v>24623</v>
      </c>
      <c r="L7166" t="s">
        <v>24624</v>
      </c>
      <c r="M7166" t="s">
        <v>741</v>
      </c>
      <c r="N7166" t="s">
        <v>24624</v>
      </c>
    </row>
    <row r="7167" spans="1:14" x14ac:dyDescent="0.25">
      <c r="A7167" s="3">
        <v>7164</v>
      </c>
      <c r="B7167" t="s">
        <v>4870</v>
      </c>
      <c r="C7167" t="s">
        <v>4870</v>
      </c>
      <c r="D7167" t="s">
        <v>4871</v>
      </c>
      <c r="E7167" t="s">
        <v>4872</v>
      </c>
      <c r="F7167" t="s">
        <v>4872</v>
      </c>
      <c r="G7167" s="1">
        <v>44404</v>
      </c>
      <c r="H7167" s="1">
        <v>44471</v>
      </c>
      <c r="I7167" s="1">
        <v>44501</v>
      </c>
      <c r="J7167" s="966" t="s">
        <v>741</v>
      </c>
      <c r="K7167" t="s">
        <v>24625</v>
      </c>
      <c r="L7167" t="s">
        <v>24626</v>
      </c>
      <c r="M7167" t="s">
        <v>741</v>
      </c>
      <c r="N7167" t="s">
        <v>24626</v>
      </c>
    </row>
    <row r="7168" spans="1:14" x14ac:dyDescent="0.25">
      <c r="A7168" s="3">
        <v>7165</v>
      </c>
      <c r="B7168" t="s">
        <v>4870</v>
      </c>
      <c r="C7168" t="s">
        <v>4870</v>
      </c>
      <c r="D7168" t="s">
        <v>4871</v>
      </c>
      <c r="E7168" t="s">
        <v>4872</v>
      </c>
      <c r="F7168" t="s">
        <v>4872</v>
      </c>
      <c r="G7168" s="1">
        <v>44404</v>
      </c>
      <c r="H7168" s="1">
        <v>44471</v>
      </c>
      <c r="I7168" s="1">
        <v>44501</v>
      </c>
      <c r="J7168" s="966" t="s">
        <v>741</v>
      </c>
      <c r="K7168" t="s">
        <v>24627</v>
      </c>
      <c r="L7168" t="s">
        <v>24628</v>
      </c>
      <c r="M7168" t="s">
        <v>741</v>
      </c>
      <c r="N7168" t="s">
        <v>24628</v>
      </c>
    </row>
    <row r="7169" spans="1:14" x14ac:dyDescent="0.25">
      <c r="A7169" s="3">
        <v>7166</v>
      </c>
      <c r="B7169" t="s">
        <v>4870</v>
      </c>
      <c r="C7169" t="s">
        <v>4870</v>
      </c>
      <c r="D7169" t="s">
        <v>4871</v>
      </c>
      <c r="E7169" t="s">
        <v>4872</v>
      </c>
      <c r="F7169" t="s">
        <v>4872</v>
      </c>
      <c r="G7169" s="1">
        <v>44404</v>
      </c>
      <c r="H7169" s="1">
        <v>44471</v>
      </c>
      <c r="I7169" s="1">
        <v>44501</v>
      </c>
      <c r="J7169" s="966" t="s">
        <v>741</v>
      </c>
      <c r="K7169" t="s">
        <v>24629</v>
      </c>
      <c r="L7169" t="s">
        <v>24630</v>
      </c>
      <c r="M7169" t="s">
        <v>741</v>
      </c>
      <c r="N7169" t="s">
        <v>24630</v>
      </c>
    </row>
    <row r="7170" spans="1:14" x14ac:dyDescent="0.25">
      <c r="A7170" s="3">
        <v>7167</v>
      </c>
      <c r="B7170" t="s">
        <v>4870</v>
      </c>
      <c r="C7170" t="s">
        <v>4870</v>
      </c>
      <c r="D7170" t="s">
        <v>4871</v>
      </c>
      <c r="E7170" t="s">
        <v>4872</v>
      </c>
      <c r="F7170" t="s">
        <v>4872</v>
      </c>
      <c r="G7170" s="1">
        <v>44404</v>
      </c>
      <c r="H7170" s="1">
        <v>44471</v>
      </c>
      <c r="I7170" s="1">
        <v>44501</v>
      </c>
      <c r="J7170" s="966" t="s">
        <v>741</v>
      </c>
      <c r="K7170" t="s">
        <v>24631</v>
      </c>
      <c r="L7170" t="s">
        <v>24632</v>
      </c>
      <c r="M7170" t="s">
        <v>741</v>
      </c>
      <c r="N7170" t="s">
        <v>24632</v>
      </c>
    </row>
    <row r="7171" spans="1:14" x14ac:dyDescent="0.25">
      <c r="A7171" s="3">
        <v>7168</v>
      </c>
      <c r="B7171" t="s">
        <v>4870</v>
      </c>
      <c r="C7171" t="s">
        <v>4870</v>
      </c>
      <c r="D7171" t="s">
        <v>4871</v>
      </c>
      <c r="E7171" t="s">
        <v>4872</v>
      </c>
      <c r="F7171" t="s">
        <v>4872</v>
      </c>
      <c r="G7171" s="1">
        <v>44404</v>
      </c>
      <c r="H7171" s="1">
        <v>44471</v>
      </c>
      <c r="I7171" s="1">
        <v>44501</v>
      </c>
      <c r="J7171" s="966" t="s">
        <v>741</v>
      </c>
      <c r="K7171" t="s">
        <v>24633</v>
      </c>
      <c r="L7171" t="s">
        <v>24634</v>
      </c>
      <c r="M7171" t="s">
        <v>741</v>
      </c>
      <c r="N7171" t="s">
        <v>24634</v>
      </c>
    </row>
    <row r="7172" spans="1:14" x14ac:dyDescent="0.25">
      <c r="A7172" s="3">
        <v>7169</v>
      </c>
      <c r="B7172" t="s">
        <v>4870</v>
      </c>
      <c r="C7172" t="s">
        <v>4870</v>
      </c>
      <c r="D7172" t="s">
        <v>4871</v>
      </c>
      <c r="E7172" t="s">
        <v>4872</v>
      </c>
      <c r="F7172" t="s">
        <v>4872</v>
      </c>
      <c r="G7172" s="1">
        <v>44404</v>
      </c>
      <c r="H7172" s="1">
        <v>44471</v>
      </c>
      <c r="I7172" s="1">
        <v>44501</v>
      </c>
      <c r="J7172" s="966" t="s">
        <v>741</v>
      </c>
      <c r="K7172" t="s">
        <v>24635</v>
      </c>
      <c r="L7172" t="s">
        <v>24636</v>
      </c>
      <c r="M7172" t="s">
        <v>741</v>
      </c>
      <c r="N7172" t="s">
        <v>24636</v>
      </c>
    </row>
    <row r="7173" spans="1:14" x14ac:dyDescent="0.25">
      <c r="A7173" s="3">
        <v>7170</v>
      </c>
      <c r="B7173" t="s">
        <v>4870</v>
      </c>
      <c r="C7173" t="s">
        <v>4870</v>
      </c>
      <c r="D7173" t="s">
        <v>4871</v>
      </c>
      <c r="E7173" t="s">
        <v>4872</v>
      </c>
      <c r="F7173" t="s">
        <v>4872</v>
      </c>
      <c r="G7173" s="1">
        <v>44404</v>
      </c>
      <c r="H7173" s="1">
        <v>44471</v>
      </c>
      <c r="I7173" s="1">
        <v>44501</v>
      </c>
      <c r="J7173" s="966" t="s">
        <v>741</v>
      </c>
      <c r="K7173" t="s">
        <v>24637</v>
      </c>
      <c r="L7173" t="s">
        <v>24638</v>
      </c>
      <c r="M7173" t="s">
        <v>741</v>
      </c>
      <c r="N7173" t="s">
        <v>24638</v>
      </c>
    </row>
    <row r="7174" spans="1:14" x14ac:dyDescent="0.25">
      <c r="A7174" s="3">
        <v>7171</v>
      </c>
      <c r="B7174" t="s">
        <v>4870</v>
      </c>
      <c r="C7174" t="s">
        <v>4870</v>
      </c>
      <c r="D7174" t="s">
        <v>4871</v>
      </c>
      <c r="E7174" t="s">
        <v>4872</v>
      </c>
      <c r="F7174" t="s">
        <v>4872</v>
      </c>
      <c r="G7174" s="1">
        <v>44404</v>
      </c>
      <c r="H7174" s="1">
        <v>44471</v>
      </c>
      <c r="I7174" s="1">
        <v>44501</v>
      </c>
      <c r="J7174" s="966" t="s">
        <v>741</v>
      </c>
      <c r="K7174" t="s">
        <v>24639</v>
      </c>
      <c r="L7174" t="s">
        <v>24640</v>
      </c>
      <c r="M7174" t="s">
        <v>741</v>
      </c>
      <c r="N7174" t="s">
        <v>24640</v>
      </c>
    </row>
    <row r="7175" spans="1:14" x14ac:dyDescent="0.25">
      <c r="A7175" s="3">
        <v>7172</v>
      </c>
      <c r="B7175" t="s">
        <v>4870</v>
      </c>
      <c r="C7175" t="s">
        <v>4870</v>
      </c>
      <c r="D7175" t="s">
        <v>4871</v>
      </c>
      <c r="E7175" t="s">
        <v>4872</v>
      </c>
      <c r="F7175" t="s">
        <v>4872</v>
      </c>
      <c r="G7175" s="1">
        <v>44404</v>
      </c>
      <c r="H7175" s="1">
        <v>44471</v>
      </c>
      <c r="I7175" s="1">
        <v>44501</v>
      </c>
      <c r="J7175" s="966" t="s">
        <v>741</v>
      </c>
      <c r="K7175" t="s">
        <v>24641</v>
      </c>
      <c r="L7175" t="s">
        <v>24642</v>
      </c>
      <c r="M7175" t="s">
        <v>741</v>
      </c>
      <c r="N7175" t="s">
        <v>24642</v>
      </c>
    </row>
    <row r="7176" spans="1:14" x14ac:dyDescent="0.25">
      <c r="A7176" s="3">
        <v>7173</v>
      </c>
      <c r="B7176" t="s">
        <v>4870</v>
      </c>
      <c r="C7176" t="s">
        <v>4870</v>
      </c>
      <c r="D7176" t="s">
        <v>4871</v>
      </c>
      <c r="E7176" t="s">
        <v>4872</v>
      </c>
      <c r="F7176" t="s">
        <v>4872</v>
      </c>
      <c r="G7176" s="1">
        <v>44404</v>
      </c>
      <c r="H7176" s="1">
        <v>44471</v>
      </c>
      <c r="I7176" s="1">
        <v>44501</v>
      </c>
      <c r="J7176" s="966" t="s">
        <v>741</v>
      </c>
      <c r="K7176" t="s">
        <v>24643</v>
      </c>
      <c r="L7176" t="s">
        <v>24644</v>
      </c>
      <c r="M7176" t="s">
        <v>741</v>
      </c>
      <c r="N7176" t="s">
        <v>24644</v>
      </c>
    </row>
    <row r="7177" spans="1:14" x14ac:dyDescent="0.25">
      <c r="A7177" s="3">
        <v>7174</v>
      </c>
      <c r="B7177" t="s">
        <v>4870</v>
      </c>
      <c r="C7177" t="s">
        <v>4870</v>
      </c>
      <c r="D7177" t="s">
        <v>4871</v>
      </c>
      <c r="E7177" t="s">
        <v>4872</v>
      </c>
      <c r="F7177" t="s">
        <v>4872</v>
      </c>
      <c r="G7177" s="1">
        <v>44404</v>
      </c>
      <c r="H7177" s="1">
        <v>44471</v>
      </c>
      <c r="I7177" s="1">
        <v>44501</v>
      </c>
      <c r="J7177" s="966" t="s">
        <v>741</v>
      </c>
      <c r="K7177" t="s">
        <v>24645</v>
      </c>
      <c r="L7177" t="s">
        <v>24646</v>
      </c>
      <c r="M7177" t="s">
        <v>741</v>
      </c>
      <c r="N7177" t="s">
        <v>24646</v>
      </c>
    </row>
    <row r="7178" spans="1:14" x14ac:dyDescent="0.25">
      <c r="A7178" s="3">
        <v>7175</v>
      </c>
      <c r="B7178" t="s">
        <v>4870</v>
      </c>
      <c r="C7178" t="s">
        <v>4870</v>
      </c>
      <c r="D7178" t="s">
        <v>4871</v>
      </c>
      <c r="E7178" t="s">
        <v>4872</v>
      </c>
      <c r="F7178" t="s">
        <v>4872</v>
      </c>
      <c r="G7178" s="1">
        <v>44404</v>
      </c>
      <c r="H7178" s="1">
        <v>44471</v>
      </c>
      <c r="I7178" s="1">
        <v>44501</v>
      </c>
      <c r="J7178" s="966" t="s">
        <v>741</v>
      </c>
      <c r="K7178" t="s">
        <v>24647</v>
      </c>
      <c r="L7178" t="s">
        <v>24648</v>
      </c>
      <c r="M7178" t="s">
        <v>741</v>
      </c>
      <c r="N7178" t="s">
        <v>24648</v>
      </c>
    </row>
    <row r="7179" spans="1:14" x14ac:dyDescent="0.25">
      <c r="A7179" s="3">
        <v>7176</v>
      </c>
      <c r="B7179" t="s">
        <v>4870</v>
      </c>
      <c r="C7179" t="s">
        <v>4870</v>
      </c>
      <c r="D7179" t="s">
        <v>4871</v>
      </c>
      <c r="E7179" t="s">
        <v>4872</v>
      </c>
      <c r="F7179" t="s">
        <v>4872</v>
      </c>
      <c r="G7179" s="1">
        <v>44404</v>
      </c>
      <c r="H7179" s="1">
        <v>44471</v>
      </c>
      <c r="I7179" s="1">
        <v>44501</v>
      </c>
      <c r="J7179" s="966" t="s">
        <v>741</v>
      </c>
      <c r="K7179" t="s">
        <v>24649</v>
      </c>
      <c r="L7179" t="s">
        <v>24650</v>
      </c>
      <c r="M7179" t="s">
        <v>741</v>
      </c>
      <c r="N7179" t="s">
        <v>24650</v>
      </c>
    </row>
    <row r="7180" spans="1:14" x14ac:dyDescent="0.25">
      <c r="A7180" s="3">
        <v>7177</v>
      </c>
      <c r="B7180" t="s">
        <v>4870</v>
      </c>
      <c r="C7180" t="s">
        <v>4870</v>
      </c>
      <c r="D7180" t="s">
        <v>4871</v>
      </c>
      <c r="E7180" t="s">
        <v>4872</v>
      </c>
      <c r="F7180" t="s">
        <v>4872</v>
      </c>
      <c r="G7180" s="1">
        <v>44404</v>
      </c>
      <c r="H7180" s="1">
        <v>44471</v>
      </c>
      <c r="I7180" s="1">
        <v>44501</v>
      </c>
      <c r="J7180" s="966" t="s">
        <v>741</v>
      </c>
      <c r="K7180" t="s">
        <v>24651</v>
      </c>
      <c r="L7180" t="s">
        <v>24652</v>
      </c>
      <c r="M7180" t="s">
        <v>741</v>
      </c>
      <c r="N7180" t="s">
        <v>24652</v>
      </c>
    </row>
    <row r="7181" spans="1:14" x14ac:dyDescent="0.25">
      <c r="A7181" s="3">
        <v>7178</v>
      </c>
      <c r="B7181" t="s">
        <v>4870</v>
      </c>
      <c r="C7181" t="s">
        <v>4870</v>
      </c>
      <c r="D7181" t="s">
        <v>4871</v>
      </c>
      <c r="E7181" t="s">
        <v>4872</v>
      </c>
      <c r="F7181" t="s">
        <v>4872</v>
      </c>
      <c r="G7181" s="1">
        <v>44404</v>
      </c>
      <c r="H7181" s="1">
        <v>44471</v>
      </c>
      <c r="I7181" s="1">
        <v>44501</v>
      </c>
      <c r="J7181" s="966" t="s">
        <v>741</v>
      </c>
      <c r="K7181" t="s">
        <v>24653</v>
      </c>
      <c r="L7181" t="s">
        <v>24654</v>
      </c>
      <c r="M7181" t="s">
        <v>741</v>
      </c>
      <c r="N7181" t="s">
        <v>24654</v>
      </c>
    </row>
    <row r="7182" spans="1:14" x14ac:dyDescent="0.25">
      <c r="A7182" s="3">
        <v>7179</v>
      </c>
      <c r="B7182" t="s">
        <v>4870</v>
      </c>
      <c r="C7182" t="s">
        <v>4870</v>
      </c>
      <c r="D7182" t="s">
        <v>4871</v>
      </c>
      <c r="E7182" t="s">
        <v>4872</v>
      </c>
      <c r="F7182" t="s">
        <v>4872</v>
      </c>
      <c r="G7182" s="1">
        <v>44404</v>
      </c>
      <c r="H7182" s="1">
        <v>44471</v>
      </c>
      <c r="I7182" s="1">
        <v>44501</v>
      </c>
      <c r="J7182" s="966" t="s">
        <v>741</v>
      </c>
      <c r="K7182" t="s">
        <v>24655</v>
      </c>
      <c r="L7182" t="s">
        <v>24656</v>
      </c>
      <c r="M7182" t="s">
        <v>741</v>
      </c>
      <c r="N7182" t="s">
        <v>24656</v>
      </c>
    </row>
    <row r="7183" spans="1:14" x14ac:dyDescent="0.25">
      <c r="A7183" s="3">
        <v>7180</v>
      </c>
      <c r="B7183" t="s">
        <v>4870</v>
      </c>
      <c r="C7183" t="s">
        <v>4870</v>
      </c>
      <c r="D7183" t="s">
        <v>4871</v>
      </c>
      <c r="E7183" t="s">
        <v>4872</v>
      </c>
      <c r="F7183" t="s">
        <v>4872</v>
      </c>
      <c r="G7183" s="1">
        <v>44404</v>
      </c>
      <c r="H7183" s="1">
        <v>44471</v>
      </c>
      <c r="I7183" s="1">
        <v>44501</v>
      </c>
      <c r="J7183" s="966" t="s">
        <v>741</v>
      </c>
      <c r="K7183" t="s">
        <v>24657</v>
      </c>
      <c r="L7183" t="s">
        <v>24658</v>
      </c>
      <c r="M7183" t="s">
        <v>741</v>
      </c>
      <c r="N7183" t="s">
        <v>24658</v>
      </c>
    </row>
    <row r="7184" spans="1:14" x14ac:dyDescent="0.25">
      <c r="A7184" s="3">
        <v>7181</v>
      </c>
      <c r="B7184" t="s">
        <v>4870</v>
      </c>
      <c r="C7184" t="s">
        <v>4870</v>
      </c>
      <c r="D7184" t="s">
        <v>4871</v>
      </c>
      <c r="E7184" t="s">
        <v>4872</v>
      </c>
      <c r="F7184" t="s">
        <v>4872</v>
      </c>
      <c r="G7184" s="1">
        <v>44404</v>
      </c>
      <c r="H7184" s="1">
        <v>44471</v>
      </c>
      <c r="I7184" s="1">
        <v>44501</v>
      </c>
      <c r="J7184" s="966" t="s">
        <v>741</v>
      </c>
      <c r="K7184" t="s">
        <v>24659</v>
      </c>
      <c r="L7184" t="s">
        <v>24660</v>
      </c>
      <c r="M7184" t="s">
        <v>741</v>
      </c>
      <c r="N7184" t="s">
        <v>24660</v>
      </c>
    </row>
    <row r="7185" spans="1:14" x14ac:dyDescent="0.25">
      <c r="A7185" s="3">
        <v>7182</v>
      </c>
      <c r="B7185" t="s">
        <v>4870</v>
      </c>
      <c r="C7185" t="s">
        <v>4870</v>
      </c>
      <c r="D7185" t="s">
        <v>4871</v>
      </c>
      <c r="E7185" t="s">
        <v>4872</v>
      </c>
      <c r="F7185" t="s">
        <v>4872</v>
      </c>
      <c r="G7185" s="1">
        <v>44404</v>
      </c>
      <c r="H7185" s="1">
        <v>44471</v>
      </c>
      <c r="I7185" s="1">
        <v>44501</v>
      </c>
      <c r="J7185" s="966" t="s">
        <v>741</v>
      </c>
      <c r="K7185" t="s">
        <v>24661</v>
      </c>
      <c r="L7185" t="s">
        <v>24662</v>
      </c>
      <c r="M7185" t="s">
        <v>741</v>
      </c>
      <c r="N7185" t="s">
        <v>24662</v>
      </c>
    </row>
    <row r="7186" spans="1:14" x14ac:dyDescent="0.25">
      <c r="A7186" s="3">
        <v>7183</v>
      </c>
      <c r="B7186" t="s">
        <v>4870</v>
      </c>
      <c r="C7186" t="s">
        <v>4870</v>
      </c>
      <c r="D7186" t="s">
        <v>4871</v>
      </c>
      <c r="E7186" t="s">
        <v>4872</v>
      </c>
      <c r="F7186" t="s">
        <v>4872</v>
      </c>
      <c r="G7186" s="1">
        <v>44404</v>
      </c>
      <c r="H7186" s="1">
        <v>44471</v>
      </c>
      <c r="I7186" s="1">
        <v>44501</v>
      </c>
      <c r="J7186" s="966" t="s">
        <v>741</v>
      </c>
      <c r="K7186" t="s">
        <v>24663</v>
      </c>
      <c r="L7186" t="s">
        <v>24664</v>
      </c>
      <c r="M7186" t="s">
        <v>741</v>
      </c>
      <c r="N7186" t="s">
        <v>24664</v>
      </c>
    </row>
    <row r="7187" spans="1:14" x14ac:dyDescent="0.25">
      <c r="A7187" s="3">
        <v>7184</v>
      </c>
      <c r="B7187" t="s">
        <v>4870</v>
      </c>
      <c r="C7187" t="s">
        <v>4870</v>
      </c>
      <c r="D7187" t="s">
        <v>4871</v>
      </c>
      <c r="E7187" t="s">
        <v>4872</v>
      </c>
      <c r="F7187" t="s">
        <v>4872</v>
      </c>
      <c r="G7187" s="1">
        <v>44404</v>
      </c>
      <c r="H7187" s="1">
        <v>44471</v>
      </c>
      <c r="I7187" s="1">
        <v>44501</v>
      </c>
      <c r="J7187" s="966" t="s">
        <v>741</v>
      </c>
      <c r="K7187" t="s">
        <v>24665</v>
      </c>
      <c r="L7187" t="s">
        <v>24666</v>
      </c>
      <c r="M7187" t="s">
        <v>741</v>
      </c>
      <c r="N7187" t="s">
        <v>24666</v>
      </c>
    </row>
    <row r="7188" spans="1:14" x14ac:dyDescent="0.25">
      <c r="A7188" s="3">
        <v>7185</v>
      </c>
      <c r="B7188" t="s">
        <v>4870</v>
      </c>
      <c r="C7188" t="s">
        <v>4870</v>
      </c>
      <c r="D7188" t="s">
        <v>4871</v>
      </c>
      <c r="E7188" t="s">
        <v>4872</v>
      </c>
      <c r="F7188" t="s">
        <v>4872</v>
      </c>
      <c r="G7188" s="1">
        <v>44404</v>
      </c>
      <c r="H7188" s="1">
        <v>44471</v>
      </c>
      <c r="I7188" s="1">
        <v>44501</v>
      </c>
      <c r="J7188" s="966" t="s">
        <v>741</v>
      </c>
      <c r="K7188" t="s">
        <v>24667</v>
      </c>
      <c r="L7188" t="s">
        <v>24668</v>
      </c>
      <c r="M7188" t="s">
        <v>741</v>
      </c>
      <c r="N7188" t="s">
        <v>24668</v>
      </c>
    </row>
    <row r="7189" spans="1:14" x14ac:dyDescent="0.25">
      <c r="A7189" s="3">
        <v>7186</v>
      </c>
      <c r="B7189" t="s">
        <v>4870</v>
      </c>
      <c r="C7189" t="s">
        <v>4870</v>
      </c>
      <c r="D7189" t="s">
        <v>4871</v>
      </c>
      <c r="E7189" t="s">
        <v>4872</v>
      </c>
      <c r="F7189" t="s">
        <v>4872</v>
      </c>
      <c r="G7189" s="1">
        <v>44404</v>
      </c>
      <c r="H7189" s="1">
        <v>44471</v>
      </c>
      <c r="I7189" s="1">
        <v>44501</v>
      </c>
      <c r="J7189" s="966" t="s">
        <v>741</v>
      </c>
      <c r="K7189" t="s">
        <v>24669</v>
      </c>
      <c r="L7189" t="s">
        <v>24670</v>
      </c>
      <c r="M7189" t="s">
        <v>741</v>
      </c>
      <c r="N7189" t="s">
        <v>24670</v>
      </c>
    </row>
    <row r="7190" spans="1:14" x14ac:dyDescent="0.25">
      <c r="A7190" s="3">
        <v>7187</v>
      </c>
      <c r="B7190" t="s">
        <v>4870</v>
      </c>
      <c r="C7190" t="s">
        <v>4870</v>
      </c>
      <c r="D7190" t="s">
        <v>4871</v>
      </c>
      <c r="E7190" t="s">
        <v>4872</v>
      </c>
      <c r="F7190" t="s">
        <v>4872</v>
      </c>
      <c r="G7190" s="1">
        <v>44404</v>
      </c>
      <c r="H7190" s="1">
        <v>44471</v>
      </c>
      <c r="I7190" s="1">
        <v>44501</v>
      </c>
      <c r="J7190" s="966" t="s">
        <v>741</v>
      </c>
      <c r="K7190" t="s">
        <v>24671</v>
      </c>
      <c r="L7190" t="s">
        <v>24672</v>
      </c>
      <c r="M7190" t="s">
        <v>741</v>
      </c>
      <c r="N7190" t="s">
        <v>24672</v>
      </c>
    </row>
    <row r="7191" spans="1:14" x14ac:dyDescent="0.25">
      <c r="A7191" s="3">
        <v>7188</v>
      </c>
      <c r="B7191" t="s">
        <v>4870</v>
      </c>
      <c r="C7191" t="s">
        <v>4870</v>
      </c>
      <c r="D7191" t="s">
        <v>4871</v>
      </c>
      <c r="E7191" t="s">
        <v>4872</v>
      </c>
      <c r="F7191" t="s">
        <v>4872</v>
      </c>
      <c r="G7191" s="1">
        <v>44404</v>
      </c>
      <c r="H7191" s="1">
        <v>44471</v>
      </c>
      <c r="I7191" s="1">
        <v>44501</v>
      </c>
      <c r="J7191" s="966" t="s">
        <v>741</v>
      </c>
      <c r="K7191" t="s">
        <v>24673</v>
      </c>
      <c r="L7191" t="s">
        <v>24674</v>
      </c>
      <c r="M7191" t="s">
        <v>741</v>
      </c>
      <c r="N7191" t="s">
        <v>24674</v>
      </c>
    </row>
    <row r="7192" spans="1:14" x14ac:dyDescent="0.25">
      <c r="A7192" s="3">
        <v>7189</v>
      </c>
      <c r="B7192" t="s">
        <v>4870</v>
      </c>
      <c r="C7192" t="s">
        <v>4870</v>
      </c>
      <c r="D7192" t="s">
        <v>4871</v>
      </c>
      <c r="E7192" t="s">
        <v>4872</v>
      </c>
      <c r="F7192" t="s">
        <v>4872</v>
      </c>
      <c r="G7192" s="1">
        <v>44404</v>
      </c>
      <c r="H7192" s="1">
        <v>44471</v>
      </c>
      <c r="I7192" s="1">
        <v>44501</v>
      </c>
      <c r="J7192" s="966" t="s">
        <v>741</v>
      </c>
      <c r="K7192" t="s">
        <v>24675</v>
      </c>
      <c r="L7192" t="s">
        <v>24676</v>
      </c>
      <c r="M7192" t="s">
        <v>741</v>
      </c>
      <c r="N7192" t="s">
        <v>24676</v>
      </c>
    </row>
    <row r="7193" spans="1:14" x14ac:dyDescent="0.25">
      <c r="A7193" s="3">
        <v>7190</v>
      </c>
      <c r="B7193" t="s">
        <v>4870</v>
      </c>
      <c r="C7193" t="s">
        <v>4870</v>
      </c>
      <c r="D7193" t="s">
        <v>4871</v>
      </c>
      <c r="E7193" t="s">
        <v>4872</v>
      </c>
      <c r="F7193" t="s">
        <v>4872</v>
      </c>
      <c r="G7193" s="1">
        <v>44404</v>
      </c>
      <c r="H7193" s="1">
        <v>44471</v>
      </c>
      <c r="I7193" s="1">
        <v>44501</v>
      </c>
      <c r="J7193" s="966" t="s">
        <v>741</v>
      </c>
      <c r="K7193" t="s">
        <v>24677</v>
      </c>
      <c r="L7193" t="s">
        <v>24678</v>
      </c>
      <c r="M7193" t="s">
        <v>741</v>
      </c>
      <c r="N7193" t="s">
        <v>24678</v>
      </c>
    </row>
    <row r="7194" spans="1:14" x14ac:dyDescent="0.25">
      <c r="A7194" s="3">
        <v>7191</v>
      </c>
      <c r="B7194" t="s">
        <v>4870</v>
      </c>
      <c r="C7194" t="s">
        <v>4870</v>
      </c>
      <c r="D7194" t="s">
        <v>4871</v>
      </c>
      <c r="E7194" t="s">
        <v>4872</v>
      </c>
      <c r="F7194" t="s">
        <v>4872</v>
      </c>
      <c r="G7194" s="1">
        <v>44404</v>
      </c>
      <c r="H7194" s="1">
        <v>44471</v>
      </c>
      <c r="I7194" s="1">
        <v>44501</v>
      </c>
      <c r="J7194" s="966" t="s">
        <v>741</v>
      </c>
      <c r="K7194" t="s">
        <v>24679</v>
      </c>
      <c r="L7194" t="s">
        <v>24680</v>
      </c>
      <c r="M7194" t="s">
        <v>741</v>
      </c>
      <c r="N7194" t="s">
        <v>24680</v>
      </c>
    </row>
    <row r="7195" spans="1:14" x14ac:dyDescent="0.25">
      <c r="A7195" s="3">
        <v>7192</v>
      </c>
      <c r="B7195" t="s">
        <v>4870</v>
      </c>
      <c r="C7195" t="s">
        <v>4870</v>
      </c>
      <c r="D7195" t="s">
        <v>4871</v>
      </c>
      <c r="E7195" t="s">
        <v>4872</v>
      </c>
      <c r="F7195" t="s">
        <v>4872</v>
      </c>
      <c r="G7195" s="1">
        <v>44404</v>
      </c>
      <c r="H7195" s="1">
        <v>44471</v>
      </c>
      <c r="I7195" s="1">
        <v>44501</v>
      </c>
      <c r="J7195" s="966" t="s">
        <v>741</v>
      </c>
      <c r="K7195" t="s">
        <v>24681</v>
      </c>
      <c r="L7195" t="s">
        <v>24682</v>
      </c>
      <c r="M7195" t="s">
        <v>741</v>
      </c>
      <c r="N7195" t="s">
        <v>24682</v>
      </c>
    </row>
    <row r="7196" spans="1:14" x14ac:dyDescent="0.25">
      <c r="A7196" s="3">
        <v>7193</v>
      </c>
      <c r="B7196" t="s">
        <v>4870</v>
      </c>
      <c r="C7196" t="s">
        <v>4870</v>
      </c>
      <c r="D7196" t="s">
        <v>4871</v>
      </c>
      <c r="E7196" t="s">
        <v>4872</v>
      </c>
      <c r="F7196" t="s">
        <v>4872</v>
      </c>
      <c r="G7196" s="1">
        <v>44404</v>
      </c>
      <c r="H7196" s="1">
        <v>44471</v>
      </c>
      <c r="I7196" s="1">
        <v>44501</v>
      </c>
      <c r="J7196" s="966" t="s">
        <v>741</v>
      </c>
      <c r="K7196" t="s">
        <v>24683</v>
      </c>
      <c r="L7196" t="s">
        <v>24684</v>
      </c>
      <c r="M7196" t="s">
        <v>741</v>
      </c>
      <c r="N7196" t="s">
        <v>24684</v>
      </c>
    </row>
    <row r="7197" spans="1:14" x14ac:dyDescent="0.25">
      <c r="A7197" s="3">
        <v>7194</v>
      </c>
      <c r="B7197" t="s">
        <v>4870</v>
      </c>
      <c r="C7197" t="s">
        <v>4870</v>
      </c>
      <c r="D7197" t="s">
        <v>4871</v>
      </c>
      <c r="E7197" t="s">
        <v>4872</v>
      </c>
      <c r="F7197" t="s">
        <v>4872</v>
      </c>
      <c r="G7197" s="1">
        <v>44404</v>
      </c>
      <c r="H7197" s="1">
        <v>44471</v>
      </c>
      <c r="I7197" s="1">
        <v>44501</v>
      </c>
      <c r="J7197" s="966" t="s">
        <v>741</v>
      </c>
      <c r="K7197" t="s">
        <v>24685</v>
      </c>
      <c r="L7197" t="s">
        <v>24686</v>
      </c>
      <c r="M7197" t="s">
        <v>741</v>
      </c>
      <c r="N7197" t="s">
        <v>24686</v>
      </c>
    </row>
    <row r="7198" spans="1:14" x14ac:dyDescent="0.25">
      <c r="A7198" s="3">
        <v>7195</v>
      </c>
      <c r="B7198" t="s">
        <v>4870</v>
      </c>
      <c r="C7198" t="s">
        <v>4870</v>
      </c>
      <c r="D7198" t="s">
        <v>4871</v>
      </c>
      <c r="E7198" t="s">
        <v>4872</v>
      </c>
      <c r="F7198" t="s">
        <v>4872</v>
      </c>
      <c r="G7198" s="1">
        <v>44404</v>
      </c>
      <c r="H7198" s="1">
        <v>44471</v>
      </c>
      <c r="I7198" s="1">
        <v>44501</v>
      </c>
      <c r="J7198" s="966" t="s">
        <v>741</v>
      </c>
      <c r="K7198" t="s">
        <v>24687</v>
      </c>
      <c r="L7198" t="s">
        <v>24688</v>
      </c>
      <c r="M7198" t="s">
        <v>12</v>
      </c>
      <c r="N7198" t="s">
        <v>12</v>
      </c>
    </row>
    <row r="7199" spans="1:14" x14ac:dyDescent="0.25">
      <c r="A7199" s="3">
        <v>7196</v>
      </c>
      <c r="B7199" t="s">
        <v>4870</v>
      </c>
      <c r="C7199" t="s">
        <v>4870</v>
      </c>
      <c r="D7199" t="s">
        <v>4871</v>
      </c>
      <c r="E7199" t="s">
        <v>4872</v>
      </c>
      <c r="F7199" t="s">
        <v>4872</v>
      </c>
      <c r="G7199" s="1">
        <v>44404</v>
      </c>
      <c r="H7199" s="1">
        <v>44471</v>
      </c>
      <c r="I7199" s="1">
        <v>44501</v>
      </c>
      <c r="J7199" s="966" t="s">
        <v>741</v>
      </c>
      <c r="K7199" t="s">
        <v>24689</v>
      </c>
      <c r="L7199" t="s">
        <v>24690</v>
      </c>
      <c r="M7199" t="s">
        <v>741</v>
      </c>
      <c r="N7199" t="s">
        <v>24690</v>
      </c>
    </row>
    <row r="7200" spans="1:14" x14ac:dyDescent="0.25">
      <c r="A7200" s="3">
        <v>7197</v>
      </c>
      <c r="B7200" t="s">
        <v>4870</v>
      </c>
      <c r="C7200" t="s">
        <v>4870</v>
      </c>
      <c r="D7200" t="s">
        <v>4871</v>
      </c>
      <c r="E7200" t="s">
        <v>4872</v>
      </c>
      <c r="F7200" t="s">
        <v>4872</v>
      </c>
      <c r="G7200" s="1">
        <v>44404</v>
      </c>
      <c r="H7200" s="1">
        <v>44471</v>
      </c>
      <c r="I7200" s="1">
        <v>44501</v>
      </c>
      <c r="J7200" s="966" t="s">
        <v>741</v>
      </c>
      <c r="K7200" t="s">
        <v>24691</v>
      </c>
      <c r="L7200" t="s">
        <v>24692</v>
      </c>
      <c r="M7200" t="s">
        <v>741</v>
      </c>
      <c r="N7200" t="s">
        <v>24692</v>
      </c>
    </row>
    <row r="7201" spans="1:14" x14ac:dyDescent="0.25">
      <c r="A7201" s="3">
        <v>7198</v>
      </c>
      <c r="B7201" t="s">
        <v>4870</v>
      </c>
      <c r="C7201" t="s">
        <v>4870</v>
      </c>
      <c r="D7201" t="s">
        <v>4871</v>
      </c>
      <c r="E7201" t="s">
        <v>4872</v>
      </c>
      <c r="F7201" t="s">
        <v>4872</v>
      </c>
      <c r="G7201" s="1">
        <v>44404</v>
      </c>
      <c r="H7201" s="1">
        <v>44471</v>
      </c>
      <c r="I7201" s="1">
        <v>44501</v>
      </c>
      <c r="J7201" s="966" t="s">
        <v>741</v>
      </c>
      <c r="K7201" t="s">
        <v>24693</v>
      </c>
      <c r="L7201" t="s">
        <v>24694</v>
      </c>
      <c r="M7201" t="s">
        <v>741</v>
      </c>
      <c r="N7201" t="s">
        <v>24694</v>
      </c>
    </row>
    <row r="7202" spans="1:14" x14ac:dyDescent="0.25">
      <c r="A7202" s="3">
        <v>7199</v>
      </c>
      <c r="B7202" t="s">
        <v>4870</v>
      </c>
      <c r="C7202" t="s">
        <v>4870</v>
      </c>
      <c r="D7202" t="s">
        <v>4871</v>
      </c>
      <c r="E7202" t="s">
        <v>4872</v>
      </c>
      <c r="F7202" t="s">
        <v>4872</v>
      </c>
      <c r="G7202" s="1">
        <v>44404</v>
      </c>
      <c r="H7202" s="1">
        <v>44471</v>
      </c>
      <c r="I7202" s="1">
        <v>44501</v>
      </c>
      <c r="J7202" s="966" t="s">
        <v>741</v>
      </c>
      <c r="K7202" t="s">
        <v>24695</v>
      </c>
      <c r="L7202" t="s">
        <v>24696</v>
      </c>
      <c r="M7202" t="s">
        <v>741</v>
      </c>
      <c r="N7202" t="s">
        <v>24696</v>
      </c>
    </row>
    <row r="7203" spans="1:14" x14ac:dyDescent="0.25">
      <c r="A7203" s="3">
        <v>7200</v>
      </c>
      <c r="B7203" t="s">
        <v>4870</v>
      </c>
      <c r="C7203" t="s">
        <v>4870</v>
      </c>
      <c r="D7203" t="s">
        <v>4871</v>
      </c>
      <c r="E7203" t="s">
        <v>4872</v>
      </c>
      <c r="F7203" t="s">
        <v>4872</v>
      </c>
      <c r="G7203" s="1">
        <v>44404</v>
      </c>
      <c r="H7203" s="1">
        <v>44471</v>
      </c>
      <c r="I7203" s="1">
        <v>44501</v>
      </c>
      <c r="J7203" s="966" t="s">
        <v>741</v>
      </c>
      <c r="K7203" t="s">
        <v>24697</v>
      </c>
      <c r="L7203" t="s">
        <v>24698</v>
      </c>
      <c r="M7203" t="s">
        <v>741</v>
      </c>
      <c r="N7203" t="s">
        <v>24698</v>
      </c>
    </row>
    <row r="7204" spans="1:14" x14ac:dyDescent="0.25">
      <c r="A7204" s="3">
        <v>7201</v>
      </c>
      <c r="B7204" t="s">
        <v>4870</v>
      </c>
      <c r="C7204" t="s">
        <v>4870</v>
      </c>
      <c r="D7204" t="s">
        <v>4871</v>
      </c>
      <c r="E7204" t="s">
        <v>4872</v>
      </c>
      <c r="F7204" t="s">
        <v>4872</v>
      </c>
      <c r="G7204" s="1">
        <v>44404</v>
      </c>
      <c r="H7204" s="1">
        <v>44471</v>
      </c>
      <c r="I7204" s="1">
        <v>44501</v>
      </c>
      <c r="J7204" s="966" t="s">
        <v>741</v>
      </c>
      <c r="K7204" t="s">
        <v>24699</v>
      </c>
      <c r="L7204" t="s">
        <v>24700</v>
      </c>
      <c r="M7204" t="s">
        <v>741</v>
      </c>
      <c r="N7204" t="s">
        <v>24700</v>
      </c>
    </row>
    <row r="7205" spans="1:14" x14ac:dyDescent="0.25">
      <c r="A7205" s="3">
        <v>7202</v>
      </c>
      <c r="B7205" t="s">
        <v>4870</v>
      </c>
      <c r="C7205" t="s">
        <v>4870</v>
      </c>
      <c r="D7205" t="s">
        <v>4871</v>
      </c>
      <c r="E7205" t="s">
        <v>4872</v>
      </c>
      <c r="F7205" t="s">
        <v>4872</v>
      </c>
      <c r="G7205" s="1">
        <v>44404</v>
      </c>
      <c r="H7205" s="1">
        <v>44471</v>
      </c>
      <c r="I7205" s="1">
        <v>44501</v>
      </c>
      <c r="J7205" s="966" t="s">
        <v>741</v>
      </c>
      <c r="K7205" t="s">
        <v>24701</v>
      </c>
      <c r="L7205" t="s">
        <v>24702</v>
      </c>
      <c r="M7205" t="s">
        <v>741</v>
      </c>
      <c r="N7205" t="s">
        <v>24702</v>
      </c>
    </row>
    <row r="7206" spans="1:14" x14ac:dyDescent="0.25">
      <c r="A7206" s="3">
        <v>7203</v>
      </c>
      <c r="B7206" t="s">
        <v>4870</v>
      </c>
      <c r="C7206" t="s">
        <v>4870</v>
      </c>
      <c r="D7206" t="s">
        <v>4871</v>
      </c>
      <c r="E7206" t="s">
        <v>4872</v>
      </c>
      <c r="F7206" t="s">
        <v>4872</v>
      </c>
      <c r="G7206" s="1">
        <v>44404</v>
      </c>
      <c r="H7206" s="1">
        <v>44471</v>
      </c>
      <c r="I7206" s="1">
        <v>44501</v>
      </c>
      <c r="J7206" s="966" t="s">
        <v>741</v>
      </c>
      <c r="K7206" t="s">
        <v>24703</v>
      </c>
      <c r="L7206" t="s">
        <v>24704</v>
      </c>
      <c r="M7206" t="s">
        <v>741</v>
      </c>
      <c r="N7206" t="s">
        <v>24704</v>
      </c>
    </row>
    <row r="7207" spans="1:14" x14ac:dyDescent="0.25">
      <c r="A7207" s="3">
        <v>7204</v>
      </c>
      <c r="B7207" t="s">
        <v>4870</v>
      </c>
      <c r="C7207" t="s">
        <v>4870</v>
      </c>
      <c r="D7207" t="s">
        <v>4871</v>
      </c>
      <c r="E7207" t="s">
        <v>4872</v>
      </c>
      <c r="F7207" t="s">
        <v>4872</v>
      </c>
      <c r="G7207" s="1">
        <v>44404</v>
      </c>
      <c r="H7207" s="1">
        <v>44471</v>
      </c>
      <c r="I7207" s="1">
        <v>44501</v>
      </c>
      <c r="J7207" s="966" t="s">
        <v>741</v>
      </c>
      <c r="K7207" t="s">
        <v>24705</v>
      </c>
      <c r="L7207" t="s">
        <v>24706</v>
      </c>
      <c r="M7207" t="s">
        <v>741</v>
      </c>
      <c r="N7207" t="s">
        <v>24706</v>
      </c>
    </row>
    <row r="7208" spans="1:14" x14ac:dyDescent="0.25">
      <c r="A7208" s="3">
        <v>7205</v>
      </c>
      <c r="B7208" t="s">
        <v>4870</v>
      </c>
      <c r="C7208" t="s">
        <v>4870</v>
      </c>
      <c r="D7208" t="s">
        <v>4871</v>
      </c>
      <c r="E7208" t="s">
        <v>4872</v>
      </c>
      <c r="F7208" t="s">
        <v>4872</v>
      </c>
      <c r="G7208" s="1">
        <v>44404</v>
      </c>
      <c r="H7208" s="1">
        <v>44471</v>
      </c>
      <c r="I7208" s="1">
        <v>44501</v>
      </c>
      <c r="J7208" s="966" t="s">
        <v>741</v>
      </c>
      <c r="K7208" t="s">
        <v>24707</v>
      </c>
      <c r="L7208" t="s">
        <v>24708</v>
      </c>
      <c r="M7208" t="s">
        <v>741</v>
      </c>
      <c r="N7208" t="s">
        <v>24708</v>
      </c>
    </row>
    <row r="7209" spans="1:14" x14ac:dyDescent="0.25">
      <c r="A7209" s="3">
        <v>7206</v>
      </c>
      <c r="B7209" t="s">
        <v>4870</v>
      </c>
      <c r="C7209" t="s">
        <v>4870</v>
      </c>
      <c r="D7209" t="s">
        <v>4871</v>
      </c>
      <c r="E7209" t="s">
        <v>4872</v>
      </c>
      <c r="F7209" t="s">
        <v>4872</v>
      </c>
      <c r="G7209" s="1">
        <v>44404</v>
      </c>
      <c r="H7209" s="1">
        <v>44471</v>
      </c>
      <c r="I7209" s="1">
        <v>44501</v>
      </c>
      <c r="J7209" s="966" t="s">
        <v>741</v>
      </c>
      <c r="K7209" t="s">
        <v>24709</v>
      </c>
      <c r="L7209" t="s">
        <v>24710</v>
      </c>
      <c r="M7209" t="s">
        <v>741</v>
      </c>
      <c r="N7209" t="s">
        <v>24710</v>
      </c>
    </row>
    <row r="7210" spans="1:14" x14ac:dyDescent="0.25">
      <c r="A7210" s="3">
        <v>7207</v>
      </c>
      <c r="B7210" t="s">
        <v>4870</v>
      </c>
      <c r="C7210" t="s">
        <v>4870</v>
      </c>
      <c r="D7210" t="s">
        <v>4871</v>
      </c>
      <c r="E7210" t="s">
        <v>4872</v>
      </c>
      <c r="F7210" t="s">
        <v>4872</v>
      </c>
      <c r="G7210" s="1">
        <v>44404</v>
      </c>
      <c r="H7210" s="1">
        <v>44471</v>
      </c>
      <c r="I7210" s="1">
        <v>44501</v>
      </c>
      <c r="J7210" s="966" t="s">
        <v>741</v>
      </c>
      <c r="K7210" t="s">
        <v>24711</v>
      </c>
      <c r="L7210" t="s">
        <v>24712</v>
      </c>
      <c r="M7210" t="s">
        <v>741</v>
      </c>
      <c r="N7210" t="s">
        <v>24712</v>
      </c>
    </row>
    <row r="7211" spans="1:14" x14ac:dyDescent="0.25">
      <c r="A7211" s="3">
        <v>7208</v>
      </c>
      <c r="B7211" t="s">
        <v>4870</v>
      </c>
      <c r="C7211" t="s">
        <v>4870</v>
      </c>
      <c r="D7211" t="s">
        <v>4871</v>
      </c>
      <c r="E7211" t="s">
        <v>4872</v>
      </c>
      <c r="F7211" t="s">
        <v>4872</v>
      </c>
      <c r="G7211" s="1">
        <v>44404</v>
      </c>
      <c r="H7211" s="1">
        <v>44471</v>
      </c>
      <c r="I7211" s="1">
        <v>44501</v>
      </c>
      <c r="J7211" s="966" t="s">
        <v>741</v>
      </c>
      <c r="K7211" t="s">
        <v>24713</v>
      </c>
      <c r="L7211" t="s">
        <v>24714</v>
      </c>
      <c r="M7211" t="s">
        <v>741</v>
      </c>
      <c r="N7211" t="s">
        <v>24714</v>
      </c>
    </row>
    <row r="7212" spans="1:14" x14ac:dyDescent="0.25">
      <c r="A7212" s="3">
        <v>7209</v>
      </c>
      <c r="B7212" t="s">
        <v>4870</v>
      </c>
      <c r="C7212" t="s">
        <v>4870</v>
      </c>
      <c r="D7212" t="s">
        <v>4871</v>
      </c>
      <c r="E7212" t="s">
        <v>4872</v>
      </c>
      <c r="F7212" t="s">
        <v>4872</v>
      </c>
      <c r="G7212" s="1">
        <v>44404</v>
      </c>
      <c r="H7212" s="1">
        <v>44471</v>
      </c>
      <c r="I7212" s="1">
        <v>44501</v>
      </c>
      <c r="J7212" s="966" t="s">
        <v>741</v>
      </c>
      <c r="K7212" t="s">
        <v>24715</v>
      </c>
      <c r="L7212" t="s">
        <v>24716</v>
      </c>
      <c r="M7212" t="s">
        <v>741</v>
      </c>
      <c r="N7212" t="s">
        <v>24716</v>
      </c>
    </row>
    <row r="7213" spans="1:14" x14ac:dyDescent="0.25">
      <c r="A7213" s="3">
        <v>7210</v>
      </c>
      <c r="B7213" t="s">
        <v>4870</v>
      </c>
      <c r="C7213" t="s">
        <v>4870</v>
      </c>
      <c r="D7213" t="s">
        <v>4871</v>
      </c>
      <c r="E7213" t="s">
        <v>4872</v>
      </c>
      <c r="F7213" t="s">
        <v>4872</v>
      </c>
      <c r="G7213" s="1">
        <v>44404</v>
      </c>
      <c r="H7213" s="1">
        <v>44471</v>
      </c>
      <c r="I7213" s="1">
        <v>44501</v>
      </c>
      <c r="J7213" s="966" t="s">
        <v>741</v>
      </c>
      <c r="K7213" t="s">
        <v>24717</v>
      </c>
      <c r="L7213" t="s">
        <v>24718</v>
      </c>
      <c r="M7213" t="s">
        <v>741</v>
      </c>
      <c r="N7213" t="s">
        <v>24718</v>
      </c>
    </row>
    <row r="7214" spans="1:14" x14ac:dyDescent="0.25">
      <c r="A7214" s="3">
        <v>7211</v>
      </c>
      <c r="B7214" t="s">
        <v>4870</v>
      </c>
      <c r="C7214" t="s">
        <v>4870</v>
      </c>
      <c r="D7214" t="s">
        <v>4871</v>
      </c>
      <c r="E7214" t="s">
        <v>4872</v>
      </c>
      <c r="F7214" t="s">
        <v>4872</v>
      </c>
      <c r="G7214" s="1">
        <v>44404</v>
      </c>
      <c r="H7214" s="1">
        <v>44471</v>
      </c>
      <c r="I7214" s="1">
        <v>44501</v>
      </c>
      <c r="J7214" s="966" t="s">
        <v>741</v>
      </c>
      <c r="K7214" t="s">
        <v>24719</v>
      </c>
      <c r="L7214" t="s">
        <v>24720</v>
      </c>
      <c r="M7214" t="s">
        <v>741</v>
      </c>
      <c r="N7214" t="s">
        <v>24720</v>
      </c>
    </row>
    <row r="7215" spans="1:14" x14ac:dyDescent="0.25">
      <c r="A7215" s="3">
        <v>7212</v>
      </c>
      <c r="B7215" t="s">
        <v>4870</v>
      </c>
      <c r="C7215" t="s">
        <v>4870</v>
      </c>
      <c r="D7215" t="s">
        <v>4871</v>
      </c>
      <c r="E7215" t="s">
        <v>4872</v>
      </c>
      <c r="F7215" t="s">
        <v>4872</v>
      </c>
      <c r="G7215" s="1">
        <v>44404</v>
      </c>
      <c r="H7215" s="1">
        <v>44471</v>
      </c>
      <c r="I7215" s="1">
        <v>44501</v>
      </c>
      <c r="J7215" s="966" t="s">
        <v>741</v>
      </c>
      <c r="K7215" t="s">
        <v>24721</v>
      </c>
      <c r="L7215" t="s">
        <v>24722</v>
      </c>
      <c r="M7215" t="s">
        <v>741</v>
      </c>
      <c r="N7215" t="s">
        <v>24722</v>
      </c>
    </row>
    <row r="7216" spans="1:14" x14ac:dyDescent="0.25">
      <c r="A7216" s="3">
        <v>7213</v>
      </c>
      <c r="B7216" t="s">
        <v>4870</v>
      </c>
      <c r="C7216" t="s">
        <v>4870</v>
      </c>
      <c r="D7216" t="s">
        <v>4871</v>
      </c>
      <c r="E7216" t="s">
        <v>4872</v>
      </c>
      <c r="F7216" t="s">
        <v>4872</v>
      </c>
      <c r="G7216" s="1">
        <v>44404</v>
      </c>
      <c r="H7216" s="1">
        <v>44471</v>
      </c>
      <c r="I7216" s="1">
        <v>44501</v>
      </c>
      <c r="J7216" s="966" t="s">
        <v>741</v>
      </c>
      <c r="K7216" t="s">
        <v>24723</v>
      </c>
      <c r="L7216" t="s">
        <v>24724</v>
      </c>
      <c r="M7216" t="s">
        <v>741</v>
      </c>
      <c r="N7216" t="s">
        <v>24724</v>
      </c>
    </row>
    <row r="7217" spans="1:14" x14ac:dyDescent="0.25">
      <c r="A7217" s="3">
        <v>7214</v>
      </c>
      <c r="B7217" t="s">
        <v>4870</v>
      </c>
      <c r="C7217" t="s">
        <v>4870</v>
      </c>
      <c r="D7217" t="s">
        <v>4871</v>
      </c>
      <c r="E7217" t="s">
        <v>4872</v>
      </c>
      <c r="F7217" t="s">
        <v>4872</v>
      </c>
      <c r="G7217" s="1">
        <v>44404</v>
      </c>
      <c r="H7217" s="1">
        <v>44471</v>
      </c>
      <c r="I7217" s="1">
        <v>44501</v>
      </c>
      <c r="J7217" s="966" t="s">
        <v>741</v>
      </c>
      <c r="K7217" t="s">
        <v>24725</v>
      </c>
      <c r="L7217" t="s">
        <v>24726</v>
      </c>
      <c r="M7217" t="s">
        <v>741</v>
      </c>
      <c r="N7217" t="s">
        <v>24726</v>
      </c>
    </row>
    <row r="7218" spans="1:14" x14ac:dyDescent="0.25">
      <c r="A7218" s="3">
        <v>7215</v>
      </c>
      <c r="B7218" t="s">
        <v>4870</v>
      </c>
      <c r="C7218" t="s">
        <v>4870</v>
      </c>
      <c r="D7218" t="s">
        <v>4871</v>
      </c>
      <c r="E7218" t="s">
        <v>4872</v>
      </c>
      <c r="F7218" t="s">
        <v>4872</v>
      </c>
      <c r="G7218" s="1">
        <v>44404</v>
      </c>
      <c r="H7218" s="1">
        <v>44471</v>
      </c>
      <c r="I7218" s="1">
        <v>44501</v>
      </c>
      <c r="J7218" s="966" t="s">
        <v>741</v>
      </c>
      <c r="K7218" t="s">
        <v>24727</v>
      </c>
      <c r="L7218" t="s">
        <v>24728</v>
      </c>
      <c r="M7218" t="s">
        <v>741</v>
      </c>
      <c r="N7218" t="s">
        <v>24728</v>
      </c>
    </row>
    <row r="7219" spans="1:14" x14ac:dyDescent="0.25">
      <c r="A7219" s="3">
        <v>7216</v>
      </c>
      <c r="B7219" t="s">
        <v>4870</v>
      </c>
      <c r="C7219" t="s">
        <v>4870</v>
      </c>
      <c r="D7219" t="s">
        <v>4871</v>
      </c>
      <c r="E7219" t="s">
        <v>4872</v>
      </c>
      <c r="F7219" t="s">
        <v>4872</v>
      </c>
      <c r="G7219" s="1">
        <v>44404</v>
      </c>
      <c r="H7219" s="1">
        <v>44471</v>
      </c>
      <c r="I7219" s="1">
        <v>44501</v>
      </c>
      <c r="J7219" s="966" t="s">
        <v>741</v>
      </c>
      <c r="K7219" t="s">
        <v>24729</v>
      </c>
      <c r="L7219" t="s">
        <v>24730</v>
      </c>
      <c r="M7219" t="s">
        <v>741</v>
      </c>
      <c r="N7219" t="s">
        <v>24730</v>
      </c>
    </row>
    <row r="7220" spans="1:14" x14ac:dyDescent="0.25">
      <c r="A7220" s="3">
        <v>7217</v>
      </c>
      <c r="B7220" t="s">
        <v>4870</v>
      </c>
      <c r="C7220" t="s">
        <v>4870</v>
      </c>
      <c r="D7220" t="s">
        <v>4871</v>
      </c>
      <c r="E7220" t="s">
        <v>4872</v>
      </c>
      <c r="F7220" t="s">
        <v>4872</v>
      </c>
      <c r="G7220" s="1">
        <v>44404</v>
      </c>
      <c r="H7220" s="1">
        <v>44471</v>
      </c>
      <c r="I7220" s="1">
        <v>44501</v>
      </c>
      <c r="J7220" s="966" t="s">
        <v>741</v>
      </c>
      <c r="K7220" t="s">
        <v>24731</v>
      </c>
      <c r="L7220" t="s">
        <v>24732</v>
      </c>
      <c r="M7220" t="s">
        <v>741</v>
      </c>
      <c r="N7220" t="s">
        <v>24732</v>
      </c>
    </row>
    <row r="7221" spans="1:14" x14ac:dyDescent="0.25">
      <c r="A7221" s="3">
        <v>7218</v>
      </c>
      <c r="B7221" t="s">
        <v>4870</v>
      </c>
      <c r="C7221" t="s">
        <v>4870</v>
      </c>
      <c r="D7221" t="s">
        <v>4871</v>
      </c>
      <c r="E7221" t="s">
        <v>4872</v>
      </c>
      <c r="F7221" t="s">
        <v>4872</v>
      </c>
      <c r="G7221" s="1">
        <v>44404</v>
      </c>
      <c r="H7221" s="1">
        <v>44471</v>
      </c>
      <c r="I7221" s="1">
        <v>44501</v>
      </c>
      <c r="J7221" s="966" t="s">
        <v>741</v>
      </c>
      <c r="K7221" t="s">
        <v>24733</v>
      </c>
      <c r="L7221" t="s">
        <v>24734</v>
      </c>
      <c r="M7221" t="s">
        <v>741</v>
      </c>
      <c r="N7221" t="s">
        <v>24734</v>
      </c>
    </row>
    <row r="7222" spans="1:14" x14ac:dyDescent="0.25">
      <c r="A7222" s="3">
        <v>7219</v>
      </c>
      <c r="B7222" t="s">
        <v>4870</v>
      </c>
      <c r="C7222" t="s">
        <v>4870</v>
      </c>
      <c r="D7222" t="s">
        <v>4871</v>
      </c>
      <c r="E7222" t="s">
        <v>4872</v>
      </c>
      <c r="F7222" t="s">
        <v>4872</v>
      </c>
      <c r="G7222" s="1">
        <v>44404</v>
      </c>
      <c r="H7222" s="1">
        <v>44471</v>
      </c>
      <c r="I7222" s="1">
        <v>44501</v>
      </c>
      <c r="J7222" s="966" t="s">
        <v>741</v>
      </c>
      <c r="K7222" t="s">
        <v>24735</v>
      </c>
      <c r="L7222" t="s">
        <v>24736</v>
      </c>
      <c r="M7222" t="s">
        <v>741</v>
      </c>
      <c r="N7222" t="s">
        <v>24736</v>
      </c>
    </row>
    <row r="7223" spans="1:14" x14ac:dyDescent="0.25">
      <c r="A7223" s="3">
        <v>7220</v>
      </c>
      <c r="B7223" t="s">
        <v>4870</v>
      </c>
      <c r="C7223" t="s">
        <v>4870</v>
      </c>
      <c r="D7223" t="s">
        <v>4871</v>
      </c>
      <c r="E7223" t="s">
        <v>4872</v>
      </c>
      <c r="F7223" t="s">
        <v>4872</v>
      </c>
      <c r="G7223" s="1">
        <v>44404</v>
      </c>
      <c r="H7223" s="1">
        <v>44471</v>
      </c>
      <c r="I7223" s="1">
        <v>44501</v>
      </c>
      <c r="J7223" s="966" t="s">
        <v>741</v>
      </c>
      <c r="K7223" t="s">
        <v>24737</v>
      </c>
      <c r="L7223" t="s">
        <v>24738</v>
      </c>
      <c r="M7223" t="s">
        <v>741</v>
      </c>
      <c r="N7223" t="s">
        <v>24738</v>
      </c>
    </row>
    <row r="7224" spans="1:14" x14ac:dyDescent="0.25">
      <c r="A7224" s="3">
        <v>7221</v>
      </c>
      <c r="B7224" t="s">
        <v>4870</v>
      </c>
      <c r="C7224" t="s">
        <v>4870</v>
      </c>
      <c r="D7224" t="s">
        <v>4871</v>
      </c>
      <c r="E7224" t="s">
        <v>4872</v>
      </c>
      <c r="F7224" t="s">
        <v>4872</v>
      </c>
      <c r="G7224" s="1">
        <v>44404</v>
      </c>
      <c r="H7224" s="1">
        <v>44471</v>
      </c>
      <c r="I7224" s="1">
        <v>44501</v>
      </c>
      <c r="J7224" s="966" t="s">
        <v>741</v>
      </c>
      <c r="K7224" t="s">
        <v>24739</v>
      </c>
      <c r="L7224" t="s">
        <v>24740</v>
      </c>
      <c r="M7224" t="s">
        <v>741</v>
      </c>
      <c r="N7224" t="s">
        <v>24740</v>
      </c>
    </row>
    <row r="7225" spans="1:14" x14ac:dyDescent="0.25">
      <c r="A7225" s="3">
        <v>7222</v>
      </c>
      <c r="B7225" t="s">
        <v>4870</v>
      </c>
      <c r="C7225" t="s">
        <v>4870</v>
      </c>
      <c r="D7225" t="s">
        <v>4871</v>
      </c>
      <c r="E7225" t="s">
        <v>4872</v>
      </c>
      <c r="F7225" t="s">
        <v>4872</v>
      </c>
      <c r="G7225" s="1">
        <v>44404</v>
      </c>
      <c r="H7225" s="1">
        <v>44471</v>
      </c>
      <c r="I7225" s="1">
        <v>44501</v>
      </c>
      <c r="J7225" s="966" t="s">
        <v>741</v>
      </c>
      <c r="K7225" t="s">
        <v>24741</v>
      </c>
      <c r="L7225" t="s">
        <v>24742</v>
      </c>
      <c r="M7225" t="s">
        <v>741</v>
      </c>
      <c r="N7225" t="s">
        <v>24742</v>
      </c>
    </row>
    <row r="7226" spans="1:14" x14ac:dyDescent="0.25">
      <c r="A7226" s="3">
        <v>7223</v>
      </c>
      <c r="B7226" t="s">
        <v>4870</v>
      </c>
      <c r="C7226" t="s">
        <v>4870</v>
      </c>
      <c r="D7226" t="s">
        <v>4871</v>
      </c>
      <c r="E7226" t="s">
        <v>4872</v>
      </c>
      <c r="F7226" t="s">
        <v>4872</v>
      </c>
      <c r="G7226" s="1">
        <v>44404</v>
      </c>
      <c r="H7226" s="1">
        <v>44471</v>
      </c>
      <c r="I7226" s="1">
        <v>44501</v>
      </c>
      <c r="J7226" s="966" t="s">
        <v>741</v>
      </c>
      <c r="K7226" t="s">
        <v>24743</v>
      </c>
      <c r="L7226" t="s">
        <v>24744</v>
      </c>
      <c r="M7226" t="s">
        <v>741</v>
      </c>
      <c r="N7226" t="s">
        <v>24744</v>
      </c>
    </row>
    <row r="7227" spans="1:14" x14ac:dyDescent="0.25">
      <c r="A7227" s="3">
        <v>7224</v>
      </c>
      <c r="B7227" t="s">
        <v>4870</v>
      </c>
      <c r="C7227" t="s">
        <v>4870</v>
      </c>
      <c r="D7227" t="s">
        <v>4871</v>
      </c>
      <c r="E7227" t="s">
        <v>4872</v>
      </c>
      <c r="F7227" t="s">
        <v>4872</v>
      </c>
      <c r="G7227" s="1">
        <v>44404</v>
      </c>
      <c r="H7227" s="1">
        <v>44471</v>
      </c>
      <c r="I7227" s="1">
        <v>44501</v>
      </c>
      <c r="J7227" s="966" t="s">
        <v>741</v>
      </c>
      <c r="K7227" t="s">
        <v>24745</v>
      </c>
      <c r="L7227" t="s">
        <v>24746</v>
      </c>
      <c r="M7227" t="s">
        <v>741</v>
      </c>
      <c r="N7227" t="s">
        <v>24746</v>
      </c>
    </row>
    <row r="7228" spans="1:14" x14ac:dyDescent="0.25">
      <c r="A7228" s="3">
        <v>7225</v>
      </c>
      <c r="B7228" t="s">
        <v>4870</v>
      </c>
      <c r="C7228" t="s">
        <v>4870</v>
      </c>
      <c r="D7228" t="s">
        <v>4871</v>
      </c>
      <c r="E7228" t="s">
        <v>4872</v>
      </c>
      <c r="F7228" t="s">
        <v>4872</v>
      </c>
      <c r="G7228" s="1">
        <v>44404</v>
      </c>
      <c r="H7228" s="1">
        <v>44471</v>
      </c>
      <c r="I7228" s="1">
        <v>44501</v>
      </c>
      <c r="J7228" s="966" t="s">
        <v>741</v>
      </c>
      <c r="K7228" t="s">
        <v>24747</v>
      </c>
      <c r="L7228" t="s">
        <v>24748</v>
      </c>
      <c r="M7228" t="s">
        <v>741</v>
      </c>
      <c r="N7228" t="s">
        <v>24748</v>
      </c>
    </row>
    <row r="7229" spans="1:14" x14ac:dyDescent="0.25">
      <c r="A7229" s="3">
        <v>7226</v>
      </c>
      <c r="B7229" t="s">
        <v>4870</v>
      </c>
      <c r="C7229" t="s">
        <v>4870</v>
      </c>
      <c r="D7229" t="s">
        <v>4871</v>
      </c>
      <c r="E7229" t="s">
        <v>4872</v>
      </c>
      <c r="F7229" t="s">
        <v>4872</v>
      </c>
      <c r="G7229" s="1">
        <v>44404</v>
      </c>
      <c r="H7229" s="1">
        <v>44471</v>
      </c>
      <c r="I7229" s="1">
        <v>44501</v>
      </c>
      <c r="J7229" s="966" t="s">
        <v>741</v>
      </c>
      <c r="K7229" t="s">
        <v>24749</v>
      </c>
      <c r="L7229" t="s">
        <v>24750</v>
      </c>
      <c r="M7229" t="s">
        <v>741</v>
      </c>
      <c r="N7229" t="s">
        <v>24750</v>
      </c>
    </row>
    <row r="7230" spans="1:14" x14ac:dyDescent="0.25">
      <c r="A7230" s="3">
        <v>7227</v>
      </c>
      <c r="B7230" t="s">
        <v>4870</v>
      </c>
      <c r="C7230" t="s">
        <v>4870</v>
      </c>
      <c r="D7230" t="s">
        <v>4871</v>
      </c>
      <c r="E7230" t="s">
        <v>4872</v>
      </c>
      <c r="F7230" t="s">
        <v>4872</v>
      </c>
      <c r="G7230" s="1">
        <v>44404</v>
      </c>
      <c r="H7230" s="1">
        <v>44471</v>
      </c>
      <c r="I7230" s="1">
        <v>44501</v>
      </c>
      <c r="J7230" s="966" t="s">
        <v>741</v>
      </c>
      <c r="K7230" t="s">
        <v>24751</v>
      </c>
      <c r="L7230" t="s">
        <v>24752</v>
      </c>
      <c r="M7230" t="s">
        <v>741</v>
      </c>
      <c r="N7230" t="s">
        <v>24752</v>
      </c>
    </row>
    <row r="7231" spans="1:14" x14ac:dyDescent="0.25">
      <c r="A7231" s="3">
        <v>7228</v>
      </c>
      <c r="B7231" t="s">
        <v>4870</v>
      </c>
      <c r="C7231" t="s">
        <v>4870</v>
      </c>
      <c r="D7231" t="s">
        <v>4871</v>
      </c>
      <c r="E7231" t="s">
        <v>4872</v>
      </c>
      <c r="F7231" t="s">
        <v>4872</v>
      </c>
      <c r="G7231" s="1">
        <v>44404</v>
      </c>
      <c r="H7231" s="1">
        <v>44471</v>
      </c>
      <c r="I7231" s="1">
        <v>44501</v>
      </c>
      <c r="J7231" s="966" t="s">
        <v>741</v>
      </c>
      <c r="K7231" t="s">
        <v>24753</v>
      </c>
      <c r="L7231" t="s">
        <v>24754</v>
      </c>
      <c r="M7231" t="s">
        <v>741</v>
      </c>
      <c r="N7231" t="s">
        <v>24754</v>
      </c>
    </row>
    <row r="7232" spans="1:14" x14ac:dyDescent="0.25">
      <c r="A7232" s="3">
        <v>7229</v>
      </c>
      <c r="B7232" t="s">
        <v>4870</v>
      </c>
      <c r="C7232" t="s">
        <v>4870</v>
      </c>
      <c r="D7232" t="s">
        <v>4871</v>
      </c>
      <c r="E7232" t="s">
        <v>4872</v>
      </c>
      <c r="F7232" t="s">
        <v>4872</v>
      </c>
      <c r="G7232" s="1">
        <v>44404</v>
      </c>
      <c r="H7232" s="1">
        <v>44471</v>
      </c>
      <c r="I7232" s="1">
        <v>44501</v>
      </c>
      <c r="J7232" s="966" t="s">
        <v>741</v>
      </c>
      <c r="K7232" t="s">
        <v>24755</v>
      </c>
      <c r="L7232" t="s">
        <v>24756</v>
      </c>
      <c r="M7232" t="s">
        <v>741</v>
      </c>
      <c r="N7232" t="s">
        <v>24756</v>
      </c>
    </row>
    <row r="7233" spans="1:14" x14ac:dyDescent="0.25">
      <c r="A7233" s="3">
        <v>7230</v>
      </c>
      <c r="B7233" t="s">
        <v>4870</v>
      </c>
      <c r="C7233" t="s">
        <v>4870</v>
      </c>
      <c r="D7233" t="s">
        <v>4871</v>
      </c>
      <c r="E7233" t="s">
        <v>4872</v>
      </c>
      <c r="F7233" t="s">
        <v>4872</v>
      </c>
      <c r="G7233" s="1">
        <v>44404</v>
      </c>
      <c r="H7233" s="1">
        <v>44471</v>
      </c>
      <c r="I7233" s="1">
        <v>44501</v>
      </c>
      <c r="J7233" s="966" t="s">
        <v>741</v>
      </c>
      <c r="K7233" t="s">
        <v>24757</v>
      </c>
      <c r="L7233" t="s">
        <v>24758</v>
      </c>
      <c r="M7233" t="s">
        <v>741</v>
      </c>
      <c r="N7233" t="s">
        <v>24758</v>
      </c>
    </row>
    <row r="7234" spans="1:14" x14ac:dyDescent="0.25">
      <c r="A7234" s="3">
        <v>7231</v>
      </c>
      <c r="B7234" t="s">
        <v>4870</v>
      </c>
      <c r="C7234" t="s">
        <v>4870</v>
      </c>
      <c r="D7234" t="s">
        <v>4871</v>
      </c>
      <c r="E7234" t="s">
        <v>4872</v>
      </c>
      <c r="F7234" t="s">
        <v>4872</v>
      </c>
      <c r="G7234" s="1">
        <v>44404</v>
      </c>
      <c r="H7234" s="1">
        <v>44471</v>
      </c>
      <c r="I7234" s="1">
        <v>44501</v>
      </c>
      <c r="J7234" s="966" t="s">
        <v>741</v>
      </c>
      <c r="K7234" t="s">
        <v>24759</v>
      </c>
      <c r="L7234" t="s">
        <v>24760</v>
      </c>
      <c r="M7234" t="s">
        <v>741</v>
      </c>
      <c r="N7234" t="s">
        <v>24760</v>
      </c>
    </row>
    <row r="7235" spans="1:14" x14ac:dyDescent="0.25">
      <c r="A7235" s="3">
        <v>7232</v>
      </c>
      <c r="B7235" t="s">
        <v>4870</v>
      </c>
      <c r="C7235" t="s">
        <v>4870</v>
      </c>
      <c r="D7235" t="s">
        <v>4871</v>
      </c>
      <c r="E7235" t="s">
        <v>4872</v>
      </c>
      <c r="F7235" t="s">
        <v>4872</v>
      </c>
      <c r="G7235" s="1">
        <v>44404</v>
      </c>
      <c r="H7235" s="1">
        <v>44471</v>
      </c>
      <c r="I7235" s="1">
        <v>44501</v>
      </c>
      <c r="J7235" s="966" t="s">
        <v>741</v>
      </c>
      <c r="K7235" t="s">
        <v>24761</v>
      </c>
      <c r="L7235" t="s">
        <v>24762</v>
      </c>
      <c r="M7235" t="s">
        <v>741</v>
      </c>
      <c r="N7235" t="s">
        <v>24762</v>
      </c>
    </row>
    <row r="7236" spans="1:14" x14ac:dyDescent="0.25">
      <c r="A7236" s="3">
        <v>7233</v>
      </c>
      <c r="B7236" t="s">
        <v>4870</v>
      </c>
      <c r="C7236" t="s">
        <v>4870</v>
      </c>
      <c r="D7236" t="s">
        <v>4871</v>
      </c>
      <c r="E7236" t="s">
        <v>4872</v>
      </c>
      <c r="F7236" t="s">
        <v>4872</v>
      </c>
      <c r="G7236" s="1">
        <v>44404</v>
      </c>
      <c r="H7236" s="1">
        <v>44471</v>
      </c>
      <c r="I7236" s="1">
        <v>44501</v>
      </c>
      <c r="J7236" s="966" t="s">
        <v>741</v>
      </c>
      <c r="K7236" t="s">
        <v>24763</v>
      </c>
      <c r="L7236" t="s">
        <v>24764</v>
      </c>
      <c r="M7236" t="s">
        <v>741</v>
      </c>
      <c r="N7236" t="s">
        <v>24764</v>
      </c>
    </row>
    <row r="7237" spans="1:14" x14ac:dyDescent="0.25">
      <c r="A7237" s="3">
        <v>7234</v>
      </c>
      <c r="B7237" t="s">
        <v>4870</v>
      </c>
      <c r="C7237" t="s">
        <v>4870</v>
      </c>
      <c r="D7237" t="s">
        <v>4871</v>
      </c>
      <c r="E7237" t="s">
        <v>4872</v>
      </c>
      <c r="F7237" t="s">
        <v>4872</v>
      </c>
      <c r="G7237" s="1">
        <v>44404</v>
      </c>
      <c r="H7237" s="1">
        <v>44471</v>
      </c>
      <c r="I7237" s="1">
        <v>44501</v>
      </c>
      <c r="J7237" s="966" t="s">
        <v>741</v>
      </c>
      <c r="K7237" t="s">
        <v>24765</v>
      </c>
      <c r="L7237" t="s">
        <v>24766</v>
      </c>
      <c r="M7237" t="s">
        <v>741</v>
      </c>
      <c r="N7237" t="s">
        <v>24766</v>
      </c>
    </row>
    <row r="7238" spans="1:14" x14ac:dyDescent="0.25">
      <c r="A7238" s="3">
        <v>7235</v>
      </c>
      <c r="B7238" t="s">
        <v>4870</v>
      </c>
      <c r="C7238" t="s">
        <v>4870</v>
      </c>
      <c r="D7238" t="s">
        <v>4871</v>
      </c>
      <c r="E7238" t="s">
        <v>4872</v>
      </c>
      <c r="F7238" t="s">
        <v>4872</v>
      </c>
      <c r="G7238" s="1">
        <v>44404</v>
      </c>
      <c r="H7238" s="1">
        <v>44471</v>
      </c>
      <c r="I7238" s="1">
        <v>44501</v>
      </c>
      <c r="J7238" s="966" t="s">
        <v>741</v>
      </c>
      <c r="K7238" t="s">
        <v>24767</v>
      </c>
      <c r="L7238" t="s">
        <v>24768</v>
      </c>
      <c r="M7238" t="s">
        <v>741</v>
      </c>
      <c r="N7238" t="s">
        <v>24768</v>
      </c>
    </row>
    <row r="7239" spans="1:14" x14ac:dyDescent="0.25">
      <c r="A7239" s="3">
        <v>7236</v>
      </c>
      <c r="B7239" t="s">
        <v>4870</v>
      </c>
      <c r="C7239" t="s">
        <v>4870</v>
      </c>
      <c r="D7239" t="s">
        <v>4871</v>
      </c>
      <c r="E7239" t="s">
        <v>4872</v>
      </c>
      <c r="F7239" t="s">
        <v>4872</v>
      </c>
      <c r="G7239" s="1">
        <v>44404</v>
      </c>
      <c r="H7239" s="1">
        <v>44471</v>
      </c>
      <c r="I7239" s="1">
        <v>44501</v>
      </c>
      <c r="J7239" s="966" t="s">
        <v>741</v>
      </c>
      <c r="K7239" t="s">
        <v>24769</v>
      </c>
      <c r="L7239" t="s">
        <v>24770</v>
      </c>
      <c r="M7239" t="s">
        <v>741</v>
      </c>
      <c r="N7239" t="s">
        <v>24770</v>
      </c>
    </row>
    <row r="7240" spans="1:14" x14ac:dyDescent="0.25">
      <c r="A7240" s="3">
        <v>7237</v>
      </c>
      <c r="B7240" t="s">
        <v>4870</v>
      </c>
      <c r="C7240" t="s">
        <v>4870</v>
      </c>
      <c r="D7240" t="s">
        <v>4871</v>
      </c>
      <c r="E7240" t="s">
        <v>4872</v>
      </c>
      <c r="F7240" t="s">
        <v>4872</v>
      </c>
      <c r="G7240" s="1">
        <v>44404</v>
      </c>
      <c r="H7240" s="1">
        <v>44471</v>
      </c>
      <c r="I7240" s="1">
        <v>44501</v>
      </c>
      <c r="J7240" s="966" t="s">
        <v>741</v>
      </c>
      <c r="K7240" t="s">
        <v>24771</v>
      </c>
      <c r="L7240" t="s">
        <v>24772</v>
      </c>
      <c r="M7240" t="s">
        <v>741</v>
      </c>
      <c r="N7240" t="s">
        <v>24772</v>
      </c>
    </row>
    <row r="7241" spans="1:14" x14ac:dyDescent="0.25">
      <c r="A7241" s="3">
        <v>7238</v>
      </c>
      <c r="B7241" t="s">
        <v>4870</v>
      </c>
      <c r="C7241" t="s">
        <v>4870</v>
      </c>
      <c r="D7241" t="s">
        <v>4871</v>
      </c>
      <c r="E7241" t="s">
        <v>4872</v>
      </c>
      <c r="F7241" t="s">
        <v>4872</v>
      </c>
      <c r="G7241" s="1">
        <v>44404</v>
      </c>
      <c r="H7241" s="1">
        <v>44471</v>
      </c>
      <c r="I7241" s="1">
        <v>44501</v>
      </c>
      <c r="J7241" s="966" t="s">
        <v>741</v>
      </c>
      <c r="K7241" t="s">
        <v>24773</v>
      </c>
      <c r="L7241" t="s">
        <v>24774</v>
      </c>
      <c r="M7241" t="s">
        <v>741</v>
      </c>
      <c r="N7241" t="s">
        <v>24774</v>
      </c>
    </row>
    <row r="7242" spans="1:14" x14ac:dyDescent="0.25">
      <c r="A7242" s="3">
        <v>7239</v>
      </c>
      <c r="B7242" t="s">
        <v>4870</v>
      </c>
      <c r="C7242" t="s">
        <v>4870</v>
      </c>
      <c r="D7242" t="s">
        <v>4871</v>
      </c>
      <c r="E7242" t="s">
        <v>4872</v>
      </c>
      <c r="F7242" t="s">
        <v>4872</v>
      </c>
      <c r="G7242" s="1">
        <v>44404</v>
      </c>
      <c r="H7242" s="1">
        <v>44471</v>
      </c>
      <c r="I7242" s="1">
        <v>44501</v>
      </c>
      <c r="J7242" s="966" t="s">
        <v>741</v>
      </c>
      <c r="K7242" t="s">
        <v>24775</v>
      </c>
      <c r="L7242" t="s">
        <v>24776</v>
      </c>
      <c r="M7242" t="s">
        <v>741</v>
      </c>
      <c r="N7242" t="s">
        <v>24776</v>
      </c>
    </row>
    <row r="7243" spans="1:14" x14ac:dyDescent="0.25">
      <c r="A7243" s="3">
        <v>7240</v>
      </c>
      <c r="B7243" t="s">
        <v>4870</v>
      </c>
      <c r="C7243" t="s">
        <v>4870</v>
      </c>
      <c r="D7243" t="s">
        <v>4871</v>
      </c>
      <c r="E7243" t="s">
        <v>4872</v>
      </c>
      <c r="F7243" t="s">
        <v>4872</v>
      </c>
      <c r="G7243" s="1">
        <v>44404</v>
      </c>
      <c r="H7243" s="1">
        <v>44471</v>
      </c>
      <c r="I7243" s="1">
        <v>44501</v>
      </c>
      <c r="J7243" s="966" t="s">
        <v>741</v>
      </c>
      <c r="K7243" t="s">
        <v>24777</v>
      </c>
      <c r="L7243" t="s">
        <v>24778</v>
      </c>
      <c r="M7243" t="s">
        <v>741</v>
      </c>
      <c r="N7243" t="s">
        <v>24778</v>
      </c>
    </row>
    <row r="7244" spans="1:14" x14ac:dyDescent="0.25">
      <c r="A7244" s="3">
        <v>7241</v>
      </c>
      <c r="B7244" t="s">
        <v>4870</v>
      </c>
      <c r="C7244" t="s">
        <v>4870</v>
      </c>
      <c r="D7244" t="s">
        <v>4871</v>
      </c>
      <c r="E7244" t="s">
        <v>4872</v>
      </c>
      <c r="F7244" t="s">
        <v>4872</v>
      </c>
      <c r="G7244" s="1">
        <v>44404</v>
      </c>
      <c r="H7244" s="1">
        <v>44471</v>
      </c>
      <c r="I7244" s="1">
        <v>44501</v>
      </c>
      <c r="J7244" s="966" t="s">
        <v>741</v>
      </c>
      <c r="K7244" t="s">
        <v>24779</v>
      </c>
      <c r="L7244" t="s">
        <v>24780</v>
      </c>
      <c r="M7244" t="s">
        <v>741</v>
      </c>
      <c r="N7244" t="s">
        <v>24780</v>
      </c>
    </row>
    <row r="7245" spans="1:14" x14ac:dyDescent="0.25">
      <c r="A7245" s="3">
        <v>7242</v>
      </c>
      <c r="B7245" t="s">
        <v>4870</v>
      </c>
      <c r="C7245" t="s">
        <v>4870</v>
      </c>
      <c r="D7245" t="s">
        <v>4871</v>
      </c>
      <c r="E7245" t="s">
        <v>4872</v>
      </c>
      <c r="F7245" t="s">
        <v>4872</v>
      </c>
      <c r="G7245" s="1">
        <v>44404</v>
      </c>
      <c r="H7245" s="1">
        <v>44471</v>
      </c>
      <c r="I7245" s="1">
        <v>44501</v>
      </c>
      <c r="J7245" s="966" t="s">
        <v>741</v>
      </c>
      <c r="K7245" t="s">
        <v>24781</v>
      </c>
      <c r="L7245" t="s">
        <v>24782</v>
      </c>
      <c r="M7245" t="s">
        <v>741</v>
      </c>
      <c r="N7245" t="s">
        <v>24782</v>
      </c>
    </row>
    <row r="7246" spans="1:14" x14ac:dyDescent="0.25">
      <c r="A7246" s="3">
        <v>7243</v>
      </c>
      <c r="B7246" t="s">
        <v>4870</v>
      </c>
      <c r="C7246" t="s">
        <v>4870</v>
      </c>
      <c r="D7246" t="s">
        <v>4871</v>
      </c>
      <c r="E7246" t="s">
        <v>4872</v>
      </c>
      <c r="F7246" t="s">
        <v>4872</v>
      </c>
      <c r="G7246" s="1">
        <v>44404</v>
      </c>
      <c r="H7246" s="1">
        <v>44471</v>
      </c>
      <c r="I7246" s="1">
        <v>44501</v>
      </c>
      <c r="J7246" s="966" t="s">
        <v>741</v>
      </c>
      <c r="K7246" t="s">
        <v>24783</v>
      </c>
      <c r="L7246" t="s">
        <v>24784</v>
      </c>
      <c r="M7246" t="s">
        <v>741</v>
      </c>
      <c r="N7246" t="s">
        <v>24784</v>
      </c>
    </row>
    <row r="7247" spans="1:14" x14ac:dyDescent="0.25">
      <c r="A7247" s="3">
        <v>7244</v>
      </c>
      <c r="B7247" t="s">
        <v>4870</v>
      </c>
      <c r="C7247" t="s">
        <v>4870</v>
      </c>
      <c r="D7247" t="s">
        <v>4871</v>
      </c>
      <c r="E7247" t="s">
        <v>4872</v>
      </c>
      <c r="F7247" t="s">
        <v>4872</v>
      </c>
      <c r="G7247" s="1">
        <v>44404</v>
      </c>
      <c r="H7247" s="1">
        <v>44471</v>
      </c>
      <c r="I7247" s="1">
        <v>44501</v>
      </c>
      <c r="J7247" s="966" t="s">
        <v>741</v>
      </c>
      <c r="K7247" t="s">
        <v>24785</v>
      </c>
      <c r="L7247" t="s">
        <v>24786</v>
      </c>
      <c r="M7247" t="s">
        <v>741</v>
      </c>
      <c r="N7247" t="s">
        <v>24786</v>
      </c>
    </row>
    <row r="7248" spans="1:14" x14ac:dyDescent="0.25">
      <c r="A7248" s="3">
        <v>7245</v>
      </c>
      <c r="B7248" t="s">
        <v>4870</v>
      </c>
      <c r="C7248" t="s">
        <v>4870</v>
      </c>
      <c r="D7248" t="s">
        <v>4871</v>
      </c>
      <c r="E7248" t="s">
        <v>4872</v>
      </c>
      <c r="F7248" t="s">
        <v>4872</v>
      </c>
      <c r="G7248" s="1">
        <v>44404</v>
      </c>
      <c r="H7248" s="1">
        <v>44471</v>
      </c>
      <c r="I7248" s="1">
        <v>44501</v>
      </c>
      <c r="J7248" s="966" t="s">
        <v>741</v>
      </c>
      <c r="K7248" t="s">
        <v>24787</v>
      </c>
      <c r="L7248" t="s">
        <v>24788</v>
      </c>
      <c r="M7248" t="s">
        <v>741</v>
      </c>
      <c r="N7248" t="s">
        <v>24788</v>
      </c>
    </row>
    <row r="7249" spans="1:14" x14ac:dyDescent="0.25">
      <c r="A7249" s="3">
        <v>7246</v>
      </c>
      <c r="B7249" t="s">
        <v>4870</v>
      </c>
      <c r="C7249" t="s">
        <v>4870</v>
      </c>
      <c r="D7249" t="s">
        <v>4871</v>
      </c>
      <c r="E7249" t="s">
        <v>4872</v>
      </c>
      <c r="F7249" t="s">
        <v>4872</v>
      </c>
      <c r="G7249" s="1">
        <v>44404</v>
      </c>
      <c r="H7249" s="1">
        <v>44471</v>
      </c>
      <c r="I7249" s="1">
        <v>44501</v>
      </c>
      <c r="J7249" s="966" t="s">
        <v>741</v>
      </c>
      <c r="K7249" t="s">
        <v>24789</v>
      </c>
      <c r="L7249" t="s">
        <v>24790</v>
      </c>
      <c r="M7249" t="s">
        <v>741</v>
      </c>
      <c r="N7249" t="s">
        <v>24790</v>
      </c>
    </row>
    <row r="7250" spans="1:14" x14ac:dyDescent="0.25">
      <c r="A7250" s="3">
        <v>7247</v>
      </c>
      <c r="B7250" t="s">
        <v>4870</v>
      </c>
      <c r="C7250" t="s">
        <v>4870</v>
      </c>
      <c r="D7250" t="s">
        <v>4871</v>
      </c>
      <c r="E7250" t="s">
        <v>4872</v>
      </c>
      <c r="F7250" t="s">
        <v>4872</v>
      </c>
      <c r="G7250" s="1">
        <v>44404</v>
      </c>
      <c r="H7250" s="1">
        <v>44471</v>
      </c>
      <c r="I7250" s="1">
        <v>44501</v>
      </c>
      <c r="J7250" s="966" t="s">
        <v>741</v>
      </c>
      <c r="K7250" t="s">
        <v>24791</v>
      </c>
      <c r="L7250" t="s">
        <v>24792</v>
      </c>
      <c r="M7250" t="s">
        <v>741</v>
      </c>
      <c r="N7250" t="s">
        <v>24792</v>
      </c>
    </row>
    <row r="7251" spans="1:14" x14ac:dyDescent="0.25">
      <c r="A7251" s="3">
        <v>7248</v>
      </c>
      <c r="B7251" t="s">
        <v>4870</v>
      </c>
      <c r="C7251" t="s">
        <v>4870</v>
      </c>
      <c r="D7251" t="s">
        <v>4871</v>
      </c>
      <c r="E7251" t="s">
        <v>4872</v>
      </c>
      <c r="F7251" t="s">
        <v>4872</v>
      </c>
      <c r="G7251" s="1">
        <v>44404</v>
      </c>
      <c r="H7251" s="1">
        <v>44471</v>
      </c>
      <c r="I7251" s="1">
        <v>44501</v>
      </c>
      <c r="J7251" s="966" t="s">
        <v>741</v>
      </c>
      <c r="K7251" t="s">
        <v>24793</v>
      </c>
      <c r="L7251" t="s">
        <v>24794</v>
      </c>
      <c r="M7251" t="s">
        <v>741</v>
      </c>
      <c r="N7251" t="s">
        <v>24794</v>
      </c>
    </row>
    <row r="7252" spans="1:14" x14ac:dyDescent="0.25">
      <c r="A7252" s="3">
        <v>7249</v>
      </c>
      <c r="B7252" t="s">
        <v>4870</v>
      </c>
      <c r="C7252" t="s">
        <v>4870</v>
      </c>
      <c r="D7252" t="s">
        <v>4871</v>
      </c>
      <c r="E7252" t="s">
        <v>4872</v>
      </c>
      <c r="F7252" t="s">
        <v>4872</v>
      </c>
      <c r="G7252" s="1">
        <v>44404</v>
      </c>
      <c r="H7252" s="1">
        <v>44471</v>
      </c>
      <c r="I7252" s="1">
        <v>44501</v>
      </c>
      <c r="J7252" s="966" t="s">
        <v>741</v>
      </c>
      <c r="K7252" t="s">
        <v>24795</v>
      </c>
      <c r="L7252" t="s">
        <v>24796</v>
      </c>
      <c r="M7252" t="s">
        <v>741</v>
      </c>
      <c r="N7252" t="s">
        <v>24796</v>
      </c>
    </row>
    <row r="7253" spans="1:14" x14ac:dyDescent="0.25">
      <c r="A7253" s="3">
        <v>7250</v>
      </c>
      <c r="B7253" t="s">
        <v>4870</v>
      </c>
      <c r="C7253" t="s">
        <v>4870</v>
      </c>
      <c r="D7253" t="s">
        <v>4871</v>
      </c>
      <c r="E7253" t="s">
        <v>4872</v>
      </c>
      <c r="F7253" t="s">
        <v>4872</v>
      </c>
      <c r="G7253" s="1">
        <v>44404</v>
      </c>
      <c r="H7253" s="1">
        <v>44471</v>
      </c>
      <c r="I7253" s="1">
        <v>44501</v>
      </c>
      <c r="J7253" s="966" t="s">
        <v>741</v>
      </c>
      <c r="K7253" t="s">
        <v>24797</v>
      </c>
      <c r="L7253" t="s">
        <v>24798</v>
      </c>
      <c r="M7253" t="s">
        <v>741</v>
      </c>
      <c r="N7253" t="s">
        <v>24798</v>
      </c>
    </row>
    <row r="7254" spans="1:14" x14ac:dyDescent="0.25">
      <c r="A7254" s="3">
        <v>7251</v>
      </c>
      <c r="B7254" t="s">
        <v>4870</v>
      </c>
      <c r="C7254" t="s">
        <v>4870</v>
      </c>
      <c r="D7254" t="s">
        <v>4871</v>
      </c>
      <c r="E7254" t="s">
        <v>4872</v>
      </c>
      <c r="F7254" t="s">
        <v>4872</v>
      </c>
      <c r="G7254" s="1">
        <v>44404</v>
      </c>
      <c r="H7254" s="1">
        <v>44471</v>
      </c>
      <c r="I7254" s="1">
        <v>44501</v>
      </c>
      <c r="J7254" s="966" t="s">
        <v>741</v>
      </c>
      <c r="K7254" t="s">
        <v>24799</v>
      </c>
      <c r="L7254" t="s">
        <v>24800</v>
      </c>
      <c r="M7254" t="s">
        <v>741</v>
      </c>
      <c r="N7254" t="s">
        <v>24800</v>
      </c>
    </row>
    <row r="7255" spans="1:14" x14ac:dyDescent="0.25">
      <c r="A7255" s="3">
        <v>7252</v>
      </c>
      <c r="B7255" t="s">
        <v>4870</v>
      </c>
      <c r="C7255" t="s">
        <v>4870</v>
      </c>
      <c r="D7255" t="s">
        <v>4871</v>
      </c>
      <c r="E7255" t="s">
        <v>4872</v>
      </c>
      <c r="F7255" t="s">
        <v>4872</v>
      </c>
      <c r="G7255" s="1">
        <v>44404</v>
      </c>
      <c r="H7255" s="1">
        <v>44471</v>
      </c>
      <c r="I7255" s="1">
        <v>44501</v>
      </c>
      <c r="J7255" s="966" t="s">
        <v>741</v>
      </c>
      <c r="K7255" t="s">
        <v>24801</v>
      </c>
      <c r="L7255" t="s">
        <v>24802</v>
      </c>
      <c r="M7255" t="s">
        <v>741</v>
      </c>
      <c r="N7255" t="s">
        <v>24802</v>
      </c>
    </row>
    <row r="7256" spans="1:14" x14ac:dyDescent="0.25">
      <c r="A7256" s="3">
        <v>7253</v>
      </c>
      <c r="B7256" t="s">
        <v>4870</v>
      </c>
      <c r="C7256" t="s">
        <v>4870</v>
      </c>
      <c r="D7256" t="s">
        <v>4871</v>
      </c>
      <c r="E7256" t="s">
        <v>4872</v>
      </c>
      <c r="F7256" t="s">
        <v>4872</v>
      </c>
      <c r="G7256" s="1">
        <v>44404</v>
      </c>
      <c r="H7256" s="1">
        <v>44471</v>
      </c>
      <c r="I7256" s="1">
        <v>44501</v>
      </c>
      <c r="J7256" s="966" t="s">
        <v>741</v>
      </c>
      <c r="K7256" t="s">
        <v>24803</v>
      </c>
      <c r="L7256" t="s">
        <v>24804</v>
      </c>
      <c r="M7256" t="s">
        <v>741</v>
      </c>
      <c r="N7256" t="s">
        <v>24804</v>
      </c>
    </row>
    <row r="7257" spans="1:14" x14ac:dyDescent="0.25">
      <c r="A7257" s="3">
        <v>7254</v>
      </c>
      <c r="B7257" t="s">
        <v>4870</v>
      </c>
      <c r="C7257" t="s">
        <v>4870</v>
      </c>
      <c r="D7257" t="s">
        <v>4871</v>
      </c>
      <c r="E7257" t="s">
        <v>4872</v>
      </c>
      <c r="F7257" t="s">
        <v>4872</v>
      </c>
      <c r="G7257" s="1">
        <v>44404</v>
      </c>
      <c r="H7257" s="1">
        <v>44471</v>
      </c>
      <c r="I7257" s="1">
        <v>44501</v>
      </c>
      <c r="J7257" s="966" t="s">
        <v>741</v>
      </c>
      <c r="K7257" t="s">
        <v>24805</v>
      </c>
      <c r="L7257" t="s">
        <v>24806</v>
      </c>
      <c r="M7257" t="s">
        <v>741</v>
      </c>
      <c r="N7257" t="s">
        <v>24806</v>
      </c>
    </row>
    <row r="7258" spans="1:14" x14ac:dyDescent="0.25">
      <c r="A7258" s="3">
        <v>7255</v>
      </c>
      <c r="B7258" t="s">
        <v>4870</v>
      </c>
      <c r="C7258" t="s">
        <v>4870</v>
      </c>
      <c r="D7258" t="s">
        <v>4871</v>
      </c>
      <c r="E7258" t="s">
        <v>4872</v>
      </c>
      <c r="F7258" t="s">
        <v>4872</v>
      </c>
      <c r="G7258" s="1">
        <v>44404</v>
      </c>
      <c r="H7258" s="1">
        <v>44471</v>
      </c>
      <c r="I7258" s="1">
        <v>44501</v>
      </c>
      <c r="J7258" s="966" t="s">
        <v>741</v>
      </c>
      <c r="K7258" t="s">
        <v>24807</v>
      </c>
      <c r="L7258" t="s">
        <v>24808</v>
      </c>
      <c r="M7258" t="s">
        <v>741</v>
      </c>
      <c r="N7258" t="s">
        <v>24808</v>
      </c>
    </row>
    <row r="7259" spans="1:14" x14ac:dyDescent="0.25">
      <c r="A7259" s="3">
        <v>7256</v>
      </c>
      <c r="B7259" t="s">
        <v>4870</v>
      </c>
      <c r="C7259" t="s">
        <v>4870</v>
      </c>
      <c r="D7259" t="s">
        <v>4871</v>
      </c>
      <c r="E7259" t="s">
        <v>4872</v>
      </c>
      <c r="F7259" t="s">
        <v>4872</v>
      </c>
      <c r="G7259" s="1">
        <v>44404</v>
      </c>
      <c r="H7259" s="1">
        <v>44471</v>
      </c>
      <c r="I7259" s="1">
        <v>44501</v>
      </c>
      <c r="J7259" s="966" t="s">
        <v>741</v>
      </c>
      <c r="K7259" t="s">
        <v>24809</v>
      </c>
      <c r="L7259" t="s">
        <v>24810</v>
      </c>
      <c r="M7259" t="s">
        <v>741</v>
      </c>
      <c r="N7259" t="s">
        <v>24810</v>
      </c>
    </row>
    <row r="7260" spans="1:14" x14ac:dyDescent="0.25">
      <c r="A7260" s="3">
        <v>7257</v>
      </c>
      <c r="B7260" t="s">
        <v>4870</v>
      </c>
      <c r="C7260" t="s">
        <v>4870</v>
      </c>
      <c r="D7260" t="s">
        <v>4871</v>
      </c>
      <c r="E7260" t="s">
        <v>4872</v>
      </c>
      <c r="F7260" t="s">
        <v>4872</v>
      </c>
      <c r="G7260" s="1">
        <v>44404</v>
      </c>
      <c r="H7260" s="1">
        <v>44471</v>
      </c>
      <c r="I7260" s="1">
        <v>44501</v>
      </c>
      <c r="J7260" s="966" t="s">
        <v>741</v>
      </c>
      <c r="K7260" t="s">
        <v>24811</v>
      </c>
      <c r="L7260" t="s">
        <v>24812</v>
      </c>
      <c r="M7260" t="s">
        <v>741</v>
      </c>
      <c r="N7260" t="s">
        <v>24812</v>
      </c>
    </row>
    <row r="7261" spans="1:14" x14ac:dyDescent="0.25">
      <c r="A7261" s="3">
        <v>7258</v>
      </c>
      <c r="B7261" t="s">
        <v>4870</v>
      </c>
      <c r="C7261" t="s">
        <v>4870</v>
      </c>
      <c r="D7261" t="s">
        <v>4871</v>
      </c>
      <c r="E7261" t="s">
        <v>4872</v>
      </c>
      <c r="F7261" t="s">
        <v>4872</v>
      </c>
      <c r="G7261" s="1">
        <v>44404</v>
      </c>
      <c r="H7261" s="1">
        <v>44471</v>
      </c>
      <c r="I7261" s="1">
        <v>44501</v>
      </c>
      <c r="J7261" s="966" t="s">
        <v>741</v>
      </c>
      <c r="K7261" t="s">
        <v>24813</v>
      </c>
      <c r="L7261" t="s">
        <v>24814</v>
      </c>
      <c r="M7261" t="s">
        <v>741</v>
      </c>
      <c r="N7261" t="s">
        <v>24814</v>
      </c>
    </row>
    <row r="7262" spans="1:14" x14ac:dyDescent="0.25">
      <c r="A7262" s="3">
        <v>7259</v>
      </c>
      <c r="B7262" t="s">
        <v>4870</v>
      </c>
      <c r="C7262" t="s">
        <v>4870</v>
      </c>
      <c r="D7262" t="s">
        <v>4871</v>
      </c>
      <c r="E7262" t="s">
        <v>4872</v>
      </c>
      <c r="F7262" t="s">
        <v>4872</v>
      </c>
      <c r="G7262" s="1">
        <v>44404</v>
      </c>
      <c r="H7262" s="1">
        <v>44471</v>
      </c>
      <c r="I7262" s="1">
        <v>44501</v>
      </c>
      <c r="J7262" s="966" t="s">
        <v>741</v>
      </c>
      <c r="K7262" t="s">
        <v>24815</v>
      </c>
      <c r="L7262" t="s">
        <v>24816</v>
      </c>
      <c r="M7262" t="s">
        <v>741</v>
      </c>
      <c r="N7262" t="s">
        <v>24816</v>
      </c>
    </row>
    <row r="7263" spans="1:14" x14ac:dyDescent="0.25">
      <c r="A7263" s="3">
        <v>7260</v>
      </c>
      <c r="B7263" t="s">
        <v>4870</v>
      </c>
      <c r="C7263" t="s">
        <v>4870</v>
      </c>
      <c r="D7263" t="s">
        <v>4871</v>
      </c>
      <c r="E7263" t="s">
        <v>4872</v>
      </c>
      <c r="F7263" t="s">
        <v>4872</v>
      </c>
      <c r="G7263" s="1">
        <v>44404</v>
      </c>
      <c r="H7263" s="1">
        <v>44471</v>
      </c>
      <c r="I7263" s="1">
        <v>44501</v>
      </c>
      <c r="J7263" s="966" t="s">
        <v>741</v>
      </c>
      <c r="K7263" t="s">
        <v>24817</v>
      </c>
      <c r="L7263" t="s">
        <v>24818</v>
      </c>
      <c r="M7263" t="s">
        <v>741</v>
      </c>
      <c r="N7263" t="s">
        <v>24818</v>
      </c>
    </row>
    <row r="7264" spans="1:14" x14ac:dyDescent="0.25">
      <c r="A7264" s="3">
        <v>7261</v>
      </c>
      <c r="B7264" t="s">
        <v>4870</v>
      </c>
      <c r="C7264" t="s">
        <v>4870</v>
      </c>
      <c r="D7264" t="s">
        <v>4871</v>
      </c>
      <c r="E7264" t="s">
        <v>4872</v>
      </c>
      <c r="F7264" t="s">
        <v>4872</v>
      </c>
      <c r="G7264" s="1">
        <v>44404</v>
      </c>
      <c r="H7264" s="1">
        <v>44471</v>
      </c>
      <c r="I7264" s="1">
        <v>44501</v>
      </c>
      <c r="J7264" s="966" t="s">
        <v>741</v>
      </c>
      <c r="K7264" t="s">
        <v>24819</v>
      </c>
      <c r="L7264" t="s">
        <v>24820</v>
      </c>
      <c r="M7264" t="s">
        <v>741</v>
      </c>
      <c r="N7264" t="s">
        <v>24820</v>
      </c>
    </row>
    <row r="7265" spans="1:14" x14ac:dyDescent="0.25">
      <c r="A7265" s="3">
        <v>7262</v>
      </c>
      <c r="B7265" t="s">
        <v>4870</v>
      </c>
      <c r="C7265" t="s">
        <v>4870</v>
      </c>
      <c r="D7265" t="s">
        <v>4871</v>
      </c>
      <c r="E7265" t="s">
        <v>4872</v>
      </c>
      <c r="F7265" t="s">
        <v>4872</v>
      </c>
      <c r="G7265" s="1">
        <v>44404</v>
      </c>
      <c r="H7265" s="1">
        <v>44471</v>
      </c>
      <c r="I7265" s="1">
        <v>44501</v>
      </c>
      <c r="J7265" s="966" t="s">
        <v>741</v>
      </c>
      <c r="K7265" t="s">
        <v>24821</v>
      </c>
      <c r="L7265" t="s">
        <v>24822</v>
      </c>
      <c r="M7265" t="s">
        <v>741</v>
      </c>
      <c r="N7265" t="s">
        <v>24822</v>
      </c>
    </row>
    <row r="7266" spans="1:14" x14ac:dyDescent="0.25">
      <c r="A7266" s="3">
        <v>7263</v>
      </c>
      <c r="B7266" t="s">
        <v>4870</v>
      </c>
      <c r="C7266" t="s">
        <v>4870</v>
      </c>
      <c r="D7266" t="s">
        <v>4871</v>
      </c>
      <c r="E7266" t="s">
        <v>4872</v>
      </c>
      <c r="F7266" t="s">
        <v>4872</v>
      </c>
      <c r="G7266" s="1">
        <v>44404</v>
      </c>
      <c r="H7266" s="1">
        <v>44471</v>
      </c>
      <c r="I7266" s="1">
        <v>44501</v>
      </c>
      <c r="J7266" s="966" t="s">
        <v>741</v>
      </c>
      <c r="K7266" t="s">
        <v>24823</v>
      </c>
      <c r="L7266" t="s">
        <v>24824</v>
      </c>
      <c r="M7266" t="s">
        <v>741</v>
      </c>
      <c r="N7266" t="s">
        <v>24824</v>
      </c>
    </row>
    <row r="7267" spans="1:14" x14ac:dyDescent="0.25">
      <c r="A7267" s="3">
        <v>7264</v>
      </c>
      <c r="B7267" t="s">
        <v>4870</v>
      </c>
      <c r="C7267" t="s">
        <v>4870</v>
      </c>
      <c r="D7267" t="s">
        <v>4871</v>
      </c>
      <c r="E7267" t="s">
        <v>4872</v>
      </c>
      <c r="F7267" t="s">
        <v>4872</v>
      </c>
      <c r="G7267" s="1">
        <v>44404</v>
      </c>
      <c r="H7267" s="1">
        <v>44471</v>
      </c>
      <c r="I7267" s="1">
        <v>44501</v>
      </c>
      <c r="J7267" s="966" t="s">
        <v>741</v>
      </c>
      <c r="K7267" t="s">
        <v>24825</v>
      </c>
      <c r="L7267" t="s">
        <v>24826</v>
      </c>
      <c r="M7267" t="s">
        <v>741</v>
      </c>
      <c r="N7267" t="s">
        <v>24826</v>
      </c>
    </row>
    <row r="7268" spans="1:14" x14ac:dyDescent="0.25">
      <c r="A7268" s="3">
        <v>7265</v>
      </c>
      <c r="B7268" t="s">
        <v>4870</v>
      </c>
      <c r="C7268" t="s">
        <v>4870</v>
      </c>
      <c r="D7268" t="s">
        <v>4871</v>
      </c>
      <c r="E7268" t="s">
        <v>4872</v>
      </c>
      <c r="F7268" t="s">
        <v>4872</v>
      </c>
      <c r="G7268" s="1">
        <v>44404</v>
      </c>
      <c r="H7268" s="1">
        <v>44471</v>
      </c>
      <c r="I7268" s="1">
        <v>44501</v>
      </c>
      <c r="J7268" s="966" t="s">
        <v>741</v>
      </c>
      <c r="K7268" t="s">
        <v>24827</v>
      </c>
      <c r="L7268" t="s">
        <v>24828</v>
      </c>
      <c r="M7268" t="s">
        <v>741</v>
      </c>
      <c r="N7268" t="s">
        <v>24828</v>
      </c>
    </row>
    <row r="7269" spans="1:14" x14ac:dyDescent="0.25">
      <c r="A7269" s="3">
        <v>7266</v>
      </c>
      <c r="B7269" t="s">
        <v>4870</v>
      </c>
      <c r="C7269" t="s">
        <v>4870</v>
      </c>
      <c r="D7269" t="s">
        <v>4871</v>
      </c>
      <c r="E7269" t="s">
        <v>4872</v>
      </c>
      <c r="F7269" t="s">
        <v>4872</v>
      </c>
      <c r="G7269" s="1">
        <v>44404</v>
      </c>
      <c r="H7269" s="1">
        <v>44471</v>
      </c>
      <c r="I7269" s="1">
        <v>44501</v>
      </c>
      <c r="J7269" s="966" t="s">
        <v>741</v>
      </c>
      <c r="K7269" t="s">
        <v>24829</v>
      </c>
      <c r="L7269" t="s">
        <v>24830</v>
      </c>
      <c r="M7269" t="s">
        <v>741</v>
      </c>
      <c r="N7269" t="s">
        <v>24830</v>
      </c>
    </row>
    <row r="7270" spans="1:14" x14ac:dyDescent="0.25">
      <c r="A7270" s="3">
        <v>7267</v>
      </c>
      <c r="B7270" t="s">
        <v>4870</v>
      </c>
      <c r="C7270" t="s">
        <v>4870</v>
      </c>
      <c r="D7270" t="s">
        <v>4871</v>
      </c>
      <c r="E7270" t="s">
        <v>4872</v>
      </c>
      <c r="F7270" t="s">
        <v>4872</v>
      </c>
      <c r="G7270" s="1">
        <v>44404</v>
      </c>
      <c r="H7270" s="1">
        <v>44471</v>
      </c>
      <c r="I7270" s="1">
        <v>44501</v>
      </c>
      <c r="J7270" s="966" t="s">
        <v>741</v>
      </c>
      <c r="K7270" t="s">
        <v>24831</v>
      </c>
      <c r="L7270" t="s">
        <v>24832</v>
      </c>
      <c r="M7270" t="s">
        <v>741</v>
      </c>
      <c r="N7270" t="s">
        <v>24832</v>
      </c>
    </row>
    <row r="7271" spans="1:14" x14ac:dyDescent="0.25">
      <c r="A7271" s="3">
        <v>7268</v>
      </c>
      <c r="B7271" t="s">
        <v>4870</v>
      </c>
      <c r="C7271" t="s">
        <v>4870</v>
      </c>
      <c r="D7271" t="s">
        <v>4871</v>
      </c>
      <c r="E7271" t="s">
        <v>4872</v>
      </c>
      <c r="F7271" t="s">
        <v>4872</v>
      </c>
      <c r="G7271" s="1">
        <v>44404</v>
      </c>
      <c r="H7271" s="1">
        <v>44471</v>
      </c>
      <c r="I7271" s="1">
        <v>44501</v>
      </c>
      <c r="J7271" s="966" t="s">
        <v>741</v>
      </c>
      <c r="K7271" t="s">
        <v>24833</v>
      </c>
      <c r="L7271" t="s">
        <v>24834</v>
      </c>
      <c r="M7271" t="s">
        <v>741</v>
      </c>
      <c r="N7271" t="s">
        <v>24834</v>
      </c>
    </row>
    <row r="7272" spans="1:14" x14ac:dyDescent="0.25">
      <c r="A7272" s="3">
        <v>7269</v>
      </c>
      <c r="B7272" t="s">
        <v>4870</v>
      </c>
      <c r="C7272" t="s">
        <v>4870</v>
      </c>
      <c r="D7272" t="s">
        <v>4871</v>
      </c>
      <c r="E7272" t="s">
        <v>4872</v>
      </c>
      <c r="F7272" t="s">
        <v>4872</v>
      </c>
      <c r="G7272" s="1">
        <v>44404</v>
      </c>
      <c r="H7272" s="1">
        <v>44471</v>
      </c>
      <c r="I7272" s="1">
        <v>44501</v>
      </c>
      <c r="J7272" s="966" t="s">
        <v>741</v>
      </c>
      <c r="K7272" t="s">
        <v>24835</v>
      </c>
      <c r="L7272" t="s">
        <v>24836</v>
      </c>
      <c r="M7272" t="s">
        <v>741</v>
      </c>
      <c r="N7272" t="s">
        <v>24836</v>
      </c>
    </row>
    <row r="7273" spans="1:14" x14ac:dyDescent="0.25">
      <c r="A7273" s="3">
        <v>7270</v>
      </c>
      <c r="B7273" t="s">
        <v>4870</v>
      </c>
      <c r="C7273" t="s">
        <v>4870</v>
      </c>
      <c r="D7273" t="s">
        <v>4871</v>
      </c>
      <c r="E7273" t="s">
        <v>4872</v>
      </c>
      <c r="F7273" t="s">
        <v>4872</v>
      </c>
      <c r="G7273" s="1">
        <v>44404</v>
      </c>
      <c r="H7273" s="1">
        <v>44471</v>
      </c>
      <c r="I7273" s="1">
        <v>44501</v>
      </c>
      <c r="J7273" s="966" t="s">
        <v>741</v>
      </c>
      <c r="K7273" t="s">
        <v>24837</v>
      </c>
      <c r="L7273" t="s">
        <v>24838</v>
      </c>
      <c r="M7273" t="s">
        <v>741</v>
      </c>
      <c r="N7273" t="s">
        <v>24838</v>
      </c>
    </row>
    <row r="7274" spans="1:14" x14ac:dyDescent="0.25">
      <c r="A7274" s="3">
        <v>7271</v>
      </c>
      <c r="B7274" t="s">
        <v>4870</v>
      </c>
      <c r="C7274" t="s">
        <v>4870</v>
      </c>
      <c r="D7274" t="s">
        <v>4871</v>
      </c>
      <c r="E7274" t="s">
        <v>4872</v>
      </c>
      <c r="F7274" t="s">
        <v>4872</v>
      </c>
      <c r="G7274" s="1">
        <v>44404</v>
      </c>
      <c r="H7274" s="1">
        <v>44471</v>
      </c>
      <c r="I7274" s="1">
        <v>44501</v>
      </c>
      <c r="J7274" s="966" t="s">
        <v>741</v>
      </c>
      <c r="K7274" t="s">
        <v>24839</v>
      </c>
      <c r="L7274" t="s">
        <v>24840</v>
      </c>
      <c r="M7274" t="s">
        <v>741</v>
      </c>
      <c r="N7274" t="s">
        <v>24840</v>
      </c>
    </row>
    <row r="7275" spans="1:14" x14ac:dyDescent="0.25">
      <c r="A7275" s="3">
        <v>7272</v>
      </c>
      <c r="B7275" t="s">
        <v>4870</v>
      </c>
      <c r="C7275" t="s">
        <v>4870</v>
      </c>
      <c r="D7275" t="s">
        <v>4871</v>
      </c>
      <c r="E7275" t="s">
        <v>4872</v>
      </c>
      <c r="F7275" t="s">
        <v>4872</v>
      </c>
      <c r="G7275" s="1">
        <v>44404</v>
      </c>
      <c r="H7275" s="1">
        <v>44471</v>
      </c>
      <c r="I7275" s="1">
        <v>44501</v>
      </c>
      <c r="J7275" s="966" t="s">
        <v>741</v>
      </c>
      <c r="K7275" t="s">
        <v>24841</v>
      </c>
      <c r="L7275" t="s">
        <v>24842</v>
      </c>
      <c r="M7275" t="s">
        <v>741</v>
      </c>
      <c r="N7275" t="s">
        <v>24842</v>
      </c>
    </row>
    <row r="7276" spans="1:14" x14ac:dyDescent="0.25">
      <c r="A7276" s="3">
        <v>7273</v>
      </c>
      <c r="B7276" t="s">
        <v>4870</v>
      </c>
      <c r="C7276" t="s">
        <v>4870</v>
      </c>
      <c r="D7276" t="s">
        <v>4871</v>
      </c>
      <c r="E7276" t="s">
        <v>4872</v>
      </c>
      <c r="F7276" t="s">
        <v>4872</v>
      </c>
      <c r="G7276" s="1">
        <v>44404</v>
      </c>
      <c r="H7276" s="1">
        <v>44471</v>
      </c>
      <c r="I7276" s="1">
        <v>44501</v>
      </c>
      <c r="J7276" s="966" t="s">
        <v>741</v>
      </c>
      <c r="K7276" t="s">
        <v>24843</v>
      </c>
      <c r="L7276" t="s">
        <v>24844</v>
      </c>
      <c r="M7276" t="s">
        <v>741</v>
      </c>
      <c r="N7276" t="s">
        <v>24844</v>
      </c>
    </row>
    <row r="7277" spans="1:14" x14ac:dyDescent="0.25">
      <c r="A7277" s="3">
        <v>7274</v>
      </c>
      <c r="B7277" t="s">
        <v>4870</v>
      </c>
      <c r="C7277" t="s">
        <v>4870</v>
      </c>
      <c r="D7277" t="s">
        <v>4871</v>
      </c>
      <c r="E7277" t="s">
        <v>4872</v>
      </c>
      <c r="F7277" t="s">
        <v>4872</v>
      </c>
      <c r="G7277" s="1">
        <v>44404</v>
      </c>
      <c r="H7277" s="1">
        <v>44471</v>
      </c>
      <c r="I7277" s="1">
        <v>44501</v>
      </c>
      <c r="J7277" s="966" t="s">
        <v>741</v>
      </c>
      <c r="K7277" t="s">
        <v>24845</v>
      </c>
      <c r="L7277" t="s">
        <v>24846</v>
      </c>
      <c r="M7277" t="s">
        <v>741</v>
      </c>
      <c r="N7277" t="s">
        <v>24846</v>
      </c>
    </row>
    <row r="7278" spans="1:14" x14ac:dyDescent="0.25">
      <c r="A7278" s="3">
        <v>7275</v>
      </c>
      <c r="B7278" t="s">
        <v>4870</v>
      </c>
      <c r="C7278" t="s">
        <v>4870</v>
      </c>
      <c r="D7278" t="s">
        <v>4871</v>
      </c>
      <c r="E7278" t="s">
        <v>4872</v>
      </c>
      <c r="F7278" t="s">
        <v>4872</v>
      </c>
      <c r="G7278" s="1">
        <v>44404</v>
      </c>
      <c r="H7278" s="1">
        <v>44471</v>
      </c>
      <c r="I7278" s="1">
        <v>44501</v>
      </c>
      <c r="J7278" s="966" t="s">
        <v>741</v>
      </c>
      <c r="K7278" t="s">
        <v>24847</v>
      </c>
      <c r="L7278" t="s">
        <v>24848</v>
      </c>
      <c r="M7278" t="s">
        <v>741</v>
      </c>
      <c r="N7278" t="s">
        <v>24848</v>
      </c>
    </row>
    <row r="7279" spans="1:14" x14ac:dyDescent="0.25">
      <c r="A7279" s="3">
        <v>7276</v>
      </c>
      <c r="B7279" t="s">
        <v>4870</v>
      </c>
      <c r="C7279" t="s">
        <v>4870</v>
      </c>
      <c r="D7279" t="s">
        <v>4871</v>
      </c>
      <c r="E7279" t="s">
        <v>4872</v>
      </c>
      <c r="F7279" t="s">
        <v>4872</v>
      </c>
      <c r="G7279" s="1">
        <v>44404</v>
      </c>
      <c r="H7279" s="1">
        <v>44471</v>
      </c>
      <c r="I7279" s="1">
        <v>44501</v>
      </c>
      <c r="J7279" s="966" t="s">
        <v>741</v>
      </c>
      <c r="K7279" t="s">
        <v>24849</v>
      </c>
      <c r="L7279" t="s">
        <v>24850</v>
      </c>
      <c r="M7279" t="s">
        <v>741</v>
      </c>
      <c r="N7279" t="s">
        <v>24850</v>
      </c>
    </row>
    <row r="7280" spans="1:14" x14ac:dyDescent="0.25">
      <c r="A7280" s="3">
        <v>7277</v>
      </c>
      <c r="B7280" t="s">
        <v>4870</v>
      </c>
      <c r="C7280" t="s">
        <v>4870</v>
      </c>
      <c r="D7280" t="s">
        <v>4871</v>
      </c>
      <c r="E7280" t="s">
        <v>4872</v>
      </c>
      <c r="F7280" t="s">
        <v>4872</v>
      </c>
      <c r="G7280" s="1">
        <v>44404</v>
      </c>
      <c r="H7280" s="1">
        <v>44471</v>
      </c>
      <c r="I7280" s="1">
        <v>44501</v>
      </c>
      <c r="J7280" s="966" t="s">
        <v>741</v>
      </c>
      <c r="K7280" t="s">
        <v>24851</v>
      </c>
      <c r="L7280" t="s">
        <v>24852</v>
      </c>
      <c r="M7280" t="s">
        <v>741</v>
      </c>
      <c r="N7280" t="s">
        <v>24852</v>
      </c>
    </row>
    <row r="7281" spans="1:14" x14ac:dyDescent="0.25">
      <c r="A7281" s="3">
        <v>7278</v>
      </c>
      <c r="B7281" t="s">
        <v>4870</v>
      </c>
      <c r="C7281" t="s">
        <v>4870</v>
      </c>
      <c r="D7281" t="s">
        <v>4871</v>
      </c>
      <c r="E7281" t="s">
        <v>4872</v>
      </c>
      <c r="F7281" t="s">
        <v>4872</v>
      </c>
      <c r="G7281" s="1">
        <v>44404</v>
      </c>
      <c r="H7281" s="1">
        <v>44471</v>
      </c>
      <c r="I7281" s="1">
        <v>44501</v>
      </c>
      <c r="J7281" s="966" t="s">
        <v>741</v>
      </c>
      <c r="K7281" t="s">
        <v>24853</v>
      </c>
      <c r="L7281" t="s">
        <v>24854</v>
      </c>
      <c r="M7281" t="s">
        <v>741</v>
      </c>
      <c r="N7281" t="s">
        <v>24854</v>
      </c>
    </row>
    <row r="7282" spans="1:14" x14ac:dyDescent="0.25">
      <c r="A7282" s="3">
        <v>7279</v>
      </c>
      <c r="B7282" t="s">
        <v>4870</v>
      </c>
      <c r="C7282" t="s">
        <v>4870</v>
      </c>
      <c r="D7282" t="s">
        <v>4871</v>
      </c>
      <c r="E7282" t="s">
        <v>4872</v>
      </c>
      <c r="F7282" t="s">
        <v>4872</v>
      </c>
      <c r="G7282" s="1">
        <v>44404</v>
      </c>
      <c r="H7282" s="1">
        <v>44471</v>
      </c>
      <c r="I7282" s="1">
        <v>44501</v>
      </c>
      <c r="J7282" s="966" t="s">
        <v>741</v>
      </c>
      <c r="K7282" t="s">
        <v>24855</v>
      </c>
      <c r="L7282" t="s">
        <v>24856</v>
      </c>
      <c r="M7282" t="s">
        <v>741</v>
      </c>
      <c r="N7282" t="s">
        <v>24856</v>
      </c>
    </row>
    <row r="7283" spans="1:14" x14ac:dyDescent="0.25">
      <c r="A7283" s="3">
        <v>7280</v>
      </c>
      <c r="B7283" t="s">
        <v>4870</v>
      </c>
      <c r="C7283" t="s">
        <v>4870</v>
      </c>
      <c r="D7283" t="s">
        <v>4871</v>
      </c>
      <c r="E7283" t="s">
        <v>4872</v>
      </c>
      <c r="F7283" t="s">
        <v>4872</v>
      </c>
      <c r="G7283" s="1">
        <v>44404</v>
      </c>
      <c r="H7283" s="1">
        <v>44471</v>
      </c>
      <c r="I7283" s="1">
        <v>44501</v>
      </c>
      <c r="J7283" s="966" t="s">
        <v>741</v>
      </c>
      <c r="K7283" t="s">
        <v>24857</v>
      </c>
      <c r="L7283" t="s">
        <v>24858</v>
      </c>
      <c r="M7283" t="s">
        <v>741</v>
      </c>
      <c r="N7283" t="s">
        <v>24858</v>
      </c>
    </row>
    <row r="7284" spans="1:14" x14ac:dyDescent="0.25">
      <c r="A7284" s="3">
        <v>7281</v>
      </c>
      <c r="B7284" t="s">
        <v>4870</v>
      </c>
      <c r="C7284" t="s">
        <v>4870</v>
      </c>
      <c r="D7284" t="s">
        <v>4871</v>
      </c>
      <c r="E7284" t="s">
        <v>4872</v>
      </c>
      <c r="F7284" t="s">
        <v>4872</v>
      </c>
      <c r="G7284" s="1">
        <v>44404</v>
      </c>
      <c r="H7284" s="1">
        <v>44471</v>
      </c>
      <c r="I7284" s="1">
        <v>44501</v>
      </c>
      <c r="J7284" s="966" t="s">
        <v>741</v>
      </c>
      <c r="K7284" t="s">
        <v>24859</v>
      </c>
      <c r="L7284" t="s">
        <v>24860</v>
      </c>
      <c r="M7284" t="s">
        <v>741</v>
      </c>
      <c r="N7284" t="s">
        <v>24860</v>
      </c>
    </row>
    <row r="7285" spans="1:14" x14ac:dyDescent="0.25">
      <c r="A7285" s="3">
        <v>7282</v>
      </c>
      <c r="B7285" t="s">
        <v>4870</v>
      </c>
      <c r="C7285" t="s">
        <v>4870</v>
      </c>
      <c r="D7285" t="s">
        <v>4871</v>
      </c>
      <c r="E7285" t="s">
        <v>4872</v>
      </c>
      <c r="F7285" t="s">
        <v>4872</v>
      </c>
      <c r="G7285" s="1">
        <v>44404</v>
      </c>
      <c r="H7285" s="1">
        <v>44471</v>
      </c>
      <c r="I7285" s="1">
        <v>44501</v>
      </c>
      <c r="J7285" s="966" t="s">
        <v>741</v>
      </c>
      <c r="K7285" t="s">
        <v>24861</v>
      </c>
      <c r="L7285" t="s">
        <v>24862</v>
      </c>
      <c r="M7285" t="s">
        <v>12</v>
      </c>
      <c r="N7285" t="s">
        <v>12</v>
      </c>
    </row>
    <row r="7286" spans="1:14" x14ac:dyDescent="0.25">
      <c r="A7286" s="3">
        <v>7283</v>
      </c>
      <c r="B7286" t="s">
        <v>4870</v>
      </c>
      <c r="C7286" t="s">
        <v>4870</v>
      </c>
      <c r="D7286" t="s">
        <v>4871</v>
      </c>
      <c r="E7286" t="s">
        <v>4872</v>
      </c>
      <c r="F7286" t="s">
        <v>4872</v>
      </c>
      <c r="G7286" s="1">
        <v>44404</v>
      </c>
      <c r="H7286" s="1">
        <v>44471</v>
      </c>
      <c r="I7286" s="1">
        <v>44501</v>
      </c>
      <c r="J7286" s="966" t="s">
        <v>741</v>
      </c>
      <c r="K7286" t="s">
        <v>24863</v>
      </c>
      <c r="L7286" t="s">
        <v>24864</v>
      </c>
      <c r="M7286" t="s">
        <v>741</v>
      </c>
      <c r="N7286" t="s">
        <v>24864</v>
      </c>
    </row>
    <row r="7287" spans="1:14" x14ac:dyDescent="0.25">
      <c r="A7287" s="3">
        <v>7284</v>
      </c>
      <c r="B7287" t="s">
        <v>4870</v>
      </c>
      <c r="C7287" t="s">
        <v>4870</v>
      </c>
      <c r="D7287" t="s">
        <v>4871</v>
      </c>
      <c r="E7287" t="s">
        <v>4872</v>
      </c>
      <c r="F7287" t="s">
        <v>4872</v>
      </c>
      <c r="G7287" s="1">
        <v>44404</v>
      </c>
      <c r="H7287" s="1">
        <v>44471</v>
      </c>
      <c r="I7287" s="1">
        <v>44501</v>
      </c>
      <c r="J7287" s="966" t="s">
        <v>741</v>
      </c>
      <c r="K7287" t="s">
        <v>24865</v>
      </c>
      <c r="L7287" t="s">
        <v>24866</v>
      </c>
      <c r="M7287" t="s">
        <v>741</v>
      </c>
      <c r="N7287" t="s">
        <v>24866</v>
      </c>
    </row>
    <row r="7288" spans="1:14" x14ac:dyDescent="0.25">
      <c r="A7288" s="3">
        <v>7285</v>
      </c>
      <c r="B7288" t="s">
        <v>4870</v>
      </c>
      <c r="C7288" t="s">
        <v>4870</v>
      </c>
      <c r="D7288" t="s">
        <v>4871</v>
      </c>
      <c r="E7288" t="s">
        <v>4872</v>
      </c>
      <c r="F7288" t="s">
        <v>4872</v>
      </c>
      <c r="G7288" s="1">
        <v>44404</v>
      </c>
      <c r="H7288" s="1">
        <v>44471</v>
      </c>
      <c r="I7288" s="1">
        <v>44501</v>
      </c>
      <c r="J7288" s="966" t="s">
        <v>741</v>
      </c>
      <c r="K7288" t="s">
        <v>24867</v>
      </c>
      <c r="L7288" t="s">
        <v>24868</v>
      </c>
      <c r="M7288" t="s">
        <v>741</v>
      </c>
      <c r="N7288" t="s">
        <v>24868</v>
      </c>
    </row>
    <row r="7289" spans="1:14" x14ac:dyDescent="0.25">
      <c r="A7289" s="3">
        <v>7286</v>
      </c>
      <c r="B7289" t="s">
        <v>4870</v>
      </c>
      <c r="C7289" t="s">
        <v>4870</v>
      </c>
      <c r="D7289" t="s">
        <v>4871</v>
      </c>
      <c r="E7289" t="s">
        <v>4872</v>
      </c>
      <c r="F7289" t="s">
        <v>4872</v>
      </c>
      <c r="G7289" s="1">
        <v>44404</v>
      </c>
      <c r="H7289" s="1">
        <v>44471</v>
      </c>
      <c r="I7289" s="1">
        <v>44501</v>
      </c>
      <c r="J7289" s="966" t="s">
        <v>741</v>
      </c>
      <c r="K7289" t="s">
        <v>24869</v>
      </c>
      <c r="L7289" t="s">
        <v>24870</v>
      </c>
      <c r="M7289" t="s">
        <v>741</v>
      </c>
      <c r="N7289" t="s">
        <v>24870</v>
      </c>
    </row>
    <row r="7290" spans="1:14" x14ac:dyDescent="0.25">
      <c r="A7290" s="3">
        <v>7287</v>
      </c>
      <c r="B7290" t="s">
        <v>4870</v>
      </c>
      <c r="C7290" t="s">
        <v>4870</v>
      </c>
      <c r="D7290" t="s">
        <v>4871</v>
      </c>
      <c r="E7290" t="s">
        <v>4872</v>
      </c>
      <c r="F7290" t="s">
        <v>4872</v>
      </c>
      <c r="G7290" s="1">
        <v>44404</v>
      </c>
      <c r="H7290" s="1">
        <v>44471</v>
      </c>
      <c r="I7290" s="1">
        <v>44501</v>
      </c>
      <c r="J7290" s="966" t="s">
        <v>741</v>
      </c>
      <c r="K7290" t="s">
        <v>24871</v>
      </c>
      <c r="L7290" t="s">
        <v>24872</v>
      </c>
      <c r="M7290" t="s">
        <v>741</v>
      </c>
      <c r="N7290" t="s">
        <v>24872</v>
      </c>
    </row>
    <row r="7291" spans="1:14" x14ac:dyDescent="0.25">
      <c r="A7291" s="3">
        <v>7288</v>
      </c>
      <c r="B7291" t="s">
        <v>4870</v>
      </c>
      <c r="C7291" t="s">
        <v>4870</v>
      </c>
      <c r="D7291" t="s">
        <v>4871</v>
      </c>
      <c r="E7291" t="s">
        <v>4872</v>
      </c>
      <c r="F7291" t="s">
        <v>4872</v>
      </c>
      <c r="G7291" s="1">
        <v>44404</v>
      </c>
      <c r="H7291" s="1">
        <v>44471</v>
      </c>
      <c r="I7291" s="1">
        <v>44501</v>
      </c>
      <c r="J7291" s="966" t="s">
        <v>741</v>
      </c>
      <c r="K7291" t="s">
        <v>24873</v>
      </c>
      <c r="L7291" t="s">
        <v>24874</v>
      </c>
      <c r="M7291" t="s">
        <v>741</v>
      </c>
      <c r="N7291" t="s">
        <v>24874</v>
      </c>
    </row>
    <row r="7292" spans="1:14" x14ac:dyDescent="0.25">
      <c r="A7292" s="3">
        <v>7289</v>
      </c>
      <c r="B7292" t="s">
        <v>4870</v>
      </c>
      <c r="C7292" t="s">
        <v>4870</v>
      </c>
      <c r="D7292" t="s">
        <v>4871</v>
      </c>
      <c r="E7292" t="s">
        <v>4872</v>
      </c>
      <c r="F7292" t="s">
        <v>4872</v>
      </c>
      <c r="G7292" s="1">
        <v>44404</v>
      </c>
      <c r="H7292" s="1">
        <v>44471</v>
      </c>
      <c r="I7292" s="1">
        <v>44501</v>
      </c>
      <c r="J7292" s="966" t="s">
        <v>741</v>
      </c>
      <c r="K7292" t="s">
        <v>24875</v>
      </c>
      <c r="L7292" t="s">
        <v>24876</v>
      </c>
      <c r="M7292" t="s">
        <v>741</v>
      </c>
      <c r="N7292" t="s">
        <v>24876</v>
      </c>
    </row>
    <row r="7293" spans="1:14" x14ac:dyDescent="0.25">
      <c r="A7293" s="3">
        <v>7290</v>
      </c>
      <c r="B7293" t="s">
        <v>4870</v>
      </c>
      <c r="C7293" t="s">
        <v>4870</v>
      </c>
      <c r="D7293" t="s">
        <v>4871</v>
      </c>
      <c r="E7293" t="s">
        <v>4872</v>
      </c>
      <c r="F7293" t="s">
        <v>4872</v>
      </c>
      <c r="G7293" s="1">
        <v>44404</v>
      </c>
      <c r="H7293" s="1">
        <v>44471</v>
      </c>
      <c r="I7293" s="1">
        <v>44501</v>
      </c>
      <c r="J7293" s="966" t="s">
        <v>741</v>
      </c>
      <c r="K7293" t="s">
        <v>24877</v>
      </c>
      <c r="L7293" t="s">
        <v>24878</v>
      </c>
      <c r="M7293" t="s">
        <v>741</v>
      </c>
      <c r="N7293" t="s">
        <v>24878</v>
      </c>
    </row>
    <row r="7294" spans="1:14" x14ac:dyDescent="0.25">
      <c r="A7294" s="3">
        <v>7291</v>
      </c>
      <c r="B7294" t="s">
        <v>4870</v>
      </c>
      <c r="C7294" t="s">
        <v>4870</v>
      </c>
      <c r="D7294" t="s">
        <v>4871</v>
      </c>
      <c r="E7294" t="s">
        <v>4872</v>
      </c>
      <c r="F7294" t="s">
        <v>4872</v>
      </c>
      <c r="G7294" s="1">
        <v>44404</v>
      </c>
      <c r="H7294" s="1">
        <v>44471</v>
      </c>
      <c r="I7294" s="1">
        <v>44501</v>
      </c>
      <c r="J7294" s="966" t="s">
        <v>741</v>
      </c>
      <c r="K7294" t="s">
        <v>24879</v>
      </c>
      <c r="L7294" t="s">
        <v>24880</v>
      </c>
      <c r="M7294" t="s">
        <v>741</v>
      </c>
      <c r="N7294" t="s">
        <v>24880</v>
      </c>
    </row>
    <row r="7295" spans="1:14" x14ac:dyDescent="0.25">
      <c r="A7295" s="3">
        <v>7292</v>
      </c>
      <c r="B7295" t="s">
        <v>4870</v>
      </c>
      <c r="C7295" t="s">
        <v>4870</v>
      </c>
      <c r="D7295" t="s">
        <v>4871</v>
      </c>
      <c r="E7295" t="s">
        <v>4872</v>
      </c>
      <c r="F7295" t="s">
        <v>4872</v>
      </c>
      <c r="G7295" s="1">
        <v>44404</v>
      </c>
      <c r="H7295" s="1">
        <v>44471</v>
      </c>
      <c r="I7295" s="1">
        <v>44501</v>
      </c>
      <c r="J7295" s="966" t="s">
        <v>741</v>
      </c>
      <c r="K7295" t="s">
        <v>24881</v>
      </c>
      <c r="L7295" t="s">
        <v>24882</v>
      </c>
      <c r="M7295" t="s">
        <v>741</v>
      </c>
      <c r="N7295" t="s">
        <v>24882</v>
      </c>
    </row>
    <row r="7296" spans="1:14" x14ac:dyDescent="0.25">
      <c r="A7296" s="3">
        <v>7293</v>
      </c>
      <c r="B7296" t="s">
        <v>4870</v>
      </c>
      <c r="C7296" t="s">
        <v>4870</v>
      </c>
      <c r="D7296" t="s">
        <v>4871</v>
      </c>
      <c r="E7296" t="s">
        <v>4872</v>
      </c>
      <c r="F7296" t="s">
        <v>4872</v>
      </c>
      <c r="G7296" s="1">
        <v>44404</v>
      </c>
      <c r="H7296" s="1">
        <v>44471</v>
      </c>
      <c r="I7296" s="1">
        <v>44501</v>
      </c>
      <c r="J7296" s="966" t="s">
        <v>741</v>
      </c>
      <c r="K7296" t="s">
        <v>24883</v>
      </c>
      <c r="L7296" t="s">
        <v>24884</v>
      </c>
      <c r="M7296" t="s">
        <v>741</v>
      </c>
      <c r="N7296" t="s">
        <v>24884</v>
      </c>
    </row>
    <row r="7297" spans="1:14" x14ac:dyDescent="0.25">
      <c r="A7297" s="3">
        <v>7294</v>
      </c>
      <c r="B7297" t="s">
        <v>4870</v>
      </c>
      <c r="C7297" t="s">
        <v>4870</v>
      </c>
      <c r="D7297" t="s">
        <v>4871</v>
      </c>
      <c r="E7297" t="s">
        <v>4872</v>
      </c>
      <c r="F7297" t="s">
        <v>4872</v>
      </c>
      <c r="G7297" s="1">
        <v>44404</v>
      </c>
      <c r="H7297" s="1">
        <v>44471</v>
      </c>
      <c r="I7297" s="1">
        <v>44501</v>
      </c>
      <c r="J7297" s="966" t="s">
        <v>741</v>
      </c>
      <c r="K7297" t="s">
        <v>24885</v>
      </c>
      <c r="L7297" t="s">
        <v>24886</v>
      </c>
      <c r="M7297" t="s">
        <v>741</v>
      </c>
      <c r="N7297" t="s">
        <v>24886</v>
      </c>
    </row>
    <row r="7298" spans="1:14" x14ac:dyDescent="0.25">
      <c r="A7298" s="3">
        <v>7295</v>
      </c>
      <c r="B7298" t="s">
        <v>4870</v>
      </c>
      <c r="C7298" t="s">
        <v>4870</v>
      </c>
      <c r="D7298" t="s">
        <v>4871</v>
      </c>
      <c r="E7298" t="s">
        <v>4872</v>
      </c>
      <c r="F7298" t="s">
        <v>4872</v>
      </c>
      <c r="G7298" s="1">
        <v>44404</v>
      </c>
      <c r="H7298" s="1">
        <v>44471</v>
      </c>
      <c r="I7298" s="1">
        <v>44501</v>
      </c>
      <c r="J7298" s="966" t="s">
        <v>741</v>
      </c>
      <c r="K7298" t="s">
        <v>24887</v>
      </c>
      <c r="L7298" t="s">
        <v>24888</v>
      </c>
      <c r="M7298" t="s">
        <v>12</v>
      </c>
      <c r="N7298" t="s">
        <v>12</v>
      </c>
    </row>
    <row r="7299" spans="1:14" x14ac:dyDescent="0.25">
      <c r="A7299" s="3">
        <v>7296</v>
      </c>
      <c r="B7299" t="s">
        <v>4870</v>
      </c>
      <c r="C7299" t="s">
        <v>4870</v>
      </c>
      <c r="D7299" t="s">
        <v>4871</v>
      </c>
      <c r="E7299" t="s">
        <v>4872</v>
      </c>
      <c r="F7299" t="s">
        <v>4872</v>
      </c>
      <c r="G7299" s="1">
        <v>44404</v>
      </c>
      <c r="H7299" s="1">
        <v>44471</v>
      </c>
      <c r="I7299" s="1">
        <v>44501</v>
      </c>
      <c r="J7299" s="966" t="s">
        <v>741</v>
      </c>
      <c r="K7299" t="s">
        <v>24889</v>
      </c>
      <c r="L7299" t="s">
        <v>24890</v>
      </c>
      <c r="M7299" t="s">
        <v>741</v>
      </c>
      <c r="N7299" t="s">
        <v>24890</v>
      </c>
    </row>
    <row r="7300" spans="1:14" x14ac:dyDescent="0.25">
      <c r="A7300" s="3">
        <v>7297</v>
      </c>
      <c r="B7300" t="s">
        <v>4870</v>
      </c>
      <c r="C7300" t="s">
        <v>4870</v>
      </c>
      <c r="D7300" t="s">
        <v>4871</v>
      </c>
      <c r="E7300" t="s">
        <v>4872</v>
      </c>
      <c r="F7300" t="s">
        <v>4872</v>
      </c>
      <c r="G7300" s="1">
        <v>44404</v>
      </c>
      <c r="H7300" s="1">
        <v>44471</v>
      </c>
      <c r="I7300" s="1">
        <v>44501</v>
      </c>
      <c r="J7300" s="966" t="s">
        <v>741</v>
      </c>
      <c r="K7300" t="s">
        <v>24891</v>
      </c>
      <c r="L7300" t="s">
        <v>24892</v>
      </c>
      <c r="M7300" t="s">
        <v>741</v>
      </c>
      <c r="N7300" t="s">
        <v>24892</v>
      </c>
    </row>
    <row r="7301" spans="1:14" x14ac:dyDescent="0.25">
      <c r="A7301" s="3">
        <v>7298</v>
      </c>
      <c r="B7301" t="s">
        <v>4870</v>
      </c>
      <c r="C7301" t="s">
        <v>4870</v>
      </c>
      <c r="D7301" t="s">
        <v>4871</v>
      </c>
      <c r="E7301" t="s">
        <v>4872</v>
      </c>
      <c r="F7301" t="s">
        <v>4872</v>
      </c>
      <c r="G7301" s="1">
        <v>44404</v>
      </c>
      <c r="H7301" s="1">
        <v>44471</v>
      </c>
      <c r="I7301" s="1">
        <v>44501</v>
      </c>
      <c r="J7301" s="966" t="s">
        <v>741</v>
      </c>
      <c r="K7301" t="s">
        <v>24893</v>
      </c>
      <c r="L7301" t="s">
        <v>24894</v>
      </c>
      <c r="M7301" t="s">
        <v>741</v>
      </c>
      <c r="N7301" t="s">
        <v>24894</v>
      </c>
    </row>
    <row r="7302" spans="1:14" x14ac:dyDescent="0.25">
      <c r="A7302" s="3">
        <v>7299</v>
      </c>
      <c r="B7302" t="s">
        <v>4870</v>
      </c>
      <c r="C7302" t="s">
        <v>4870</v>
      </c>
      <c r="D7302" t="s">
        <v>4871</v>
      </c>
      <c r="E7302" t="s">
        <v>4872</v>
      </c>
      <c r="F7302" t="s">
        <v>4872</v>
      </c>
      <c r="G7302" s="1">
        <v>44404</v>
      </c>
      <c r="H7302" s="1">
        <v>44471</v>
      </c>
      <c r="I7302" s="1">
        <v>44501</v>
      </c>
      <c r="J7302" s="966" t="s">
        <v>741</v>
      </c>
      <c r="K7302" t="s">
        <v>24895</v>
      </c>
      <c r="L7302" t="s">
        <v>24896</v>
      </c>
      <c r="M7302" t="s">
        <v>741</v>
      </c>
      <c r="N7302" t="s">
        <v>24896</v>
      </c>
    </row>
    <row r="7303" spans="1:14" x14ac:dyDescent="0.25">
      <c r="A7303" s="3">
        <v>7300</v>
      </c>
      <c r="B7303" t="s">
        <v>4870</v>
      </c>
      <c r="C7303" t="s">
        <v>4870</v>
      </c>
      <c r="D7303" t="s">
        <v>4871</v>
      </c>
      <c r="E7303" t="s">
        <v>4872</v>
      </c>
      <c r="F7303" t="s">
        <v>4872</v>
      </c>
      <c r="G7303" s="1">
        <v>44404</v>
      </c>
      <c r="H7303" s="1">
        <v>44471</v>
      </c>
      <c r="I7303" s="1">
        <v>44501</v>
      </c>
      <c r="J7303" s="966" t="s">
        <v>741</v>
      </c>
      <c r="K7303" t="s">
        <v>24897</v>
      </c>
      <c r="L7303" t="s">
        <v>24898</v>
      </c>
      <c r="M7303" t="s">
        <v>741</v>
      </c>
      <c r="N7303" t="s">
        <v>24898</v>
      </c>
    </row>
    <row r="7304" spans="1:14" x14ac:dyDescent="0.25">
      <c r="A7304" s="3">
        <v>7301</v>
      </c>
      <c r="B7304" t="s">
        <v>4870</v>
      </c>
      <c r="C7304" t="s">
        <v>4870</v>
      </c>
      <c r="D7304" t="s">
        <v>4871</v>
      </c>
      <c r="E7304" t="s">
        <v>4872</v>
      </c>
      <c r="F7304" t="s">
        <v>4872</v>
      </c>
      <c r="G7304" s="1">
        <v>44404</v>
      </c>
      <c r="H7304" s="1">
        <v>44471</v>
      </c>
      <c r="I7304" s="1">
        <v>44501</v>
      </c>
      <c r="J7304" s="966" t="s">
        <v>741</v>
      </c>
      <c r="K7304" t="s">
        <v>24899</v>
      </c>
      <c r="L7304" t="s">
        <v>24900</v>
      </c>
      <c r="M7304" t="s">
        <v>741</v>
      </c>
      <c r="N7304" t="s">
        <v>24900</v>
      </c>
    </row>
    <row r="7305" spans="1:14" x14ac:dyDescent="0.25">
      <c r="A7305" s="3">
        <v>7302</v>
      </c>
      <c r="B7305" t="s">
        <v>4870</v>
      </c>
      <c r="C7305" t="s">
        <v>4870</v>
      </c>
      <c r="D7305" t="s">
        <v>4871</v>
      </c>
      <c r="E7305" t="s">
        <v>4872</v>
      </c>
      <c r="F7305" t="s">
        <v>4872</v>
      </c>
      <c r="G7305" s="1">
        <v>44404</v>
      </c>
      <c r="H7305" s="1">
        <v>44471</v>
      </c>
      <c r="I7305" s="1">
        <v>44501</v>
      </c>
      <c r="J7305" s="966" t="s">
        <v>741</v>
      </c>
      <c r="K7305" t="s">
        <v>24901</v>
      </c>
      <c r="L7305" t="s">
        <v>24902</v>
      </c>
      <c r="M7305" t="s">
        <v>741</v>
      </c>
      <c r="N7305" t="s">
        <v>24902</v>
      </c>
    </row>
    <row r="7306" spans="1:14" x14ac:dyDescent="0.25">
      <c r="A7306" s="3">
        <v>7303</v>
      </c>
      <c r="B7306" t="s">
        <v>4870</v>
      </c>
      <c r="C7306" t="s">
        <v>4870</v>
      </c>
      <c r="D7306" t="s">
        <v>4871</v>
      </c>
      <c r="E7306" t="s">
        <v>4872</v>
      </c>
      <c r="F7306" t="s">
        <v>4872</v>
      </c>
      <c r="G7306" s="1">
        <v>44404</v>
      </c>
      <c r="H7306" s="1">
        <v>44471</v>
      </c>
      <c r="I7306" s="1">
        <v>44501</v>
      </c>
      <c r="J7306" s="966" t="s">
        <v>741</v>
      </c>
      <c r="K7306" t="s">
        <v>24903</v>
      </c>
      <c r="L7306" t="s">
        <v>24904</v>
      </c>
      <c r="M7306" t="s">
        <v>741</v>
      </c>
      <c r="N7306" t="s">
        <v>24904</v>
      </c>
    </row>
    <row r="7307" spans="1:14" x14ac:dyDescent="0.25">
      <c r="A7307" s="3">
        <v>7304</v>
      </c>
      <c r="B7307" t="s">
        <v>4870</v>
      </c>
      <c r="C7307" t="s">
        <v>4870</v>
      </c>
      <c r="D7307" t="s">
        <v>4871</v>
      </c>
      <c r="E7307" t="s">
        <v>4872</v>
      </c>
      <c r="F7307" t="s">
        <v>4872</v>
      </c>
      <c r="G7307" s="1">
        <v>44404</v>
      </c>
      <c r="H7307" s="1">
        <v>44471</v>
      </c>
      <c r="I7307" s="1">
        <v>44501</v>
      </c>
      <c r="J7307" s="966" t="s">
        <v>741</v>
      </c>
      <c r="K7307" t="s">
        <v>24905</v>
      </c>
      <c r="L7307" t="s">
        <v>24906</v>
      </c>
      <c r="M7307" t="s">
        <v>741</v>
      </c>
      <c r="N7307" t="s">
        <v>24906</v>
      </c>
    </row>
    <row r="7308" spans="1:14" x14ac:dyDescent="0.25">
      <c r="A7308" s="3">
        <v>7305</v>
      </c>
      <c r="B7308" t="s">
        <v>4870</v>
      </c>
      <c r="C7308" t="s">
        <v>4870</v>
      </c>
      <c r="D7308" t="s">
        <v>4871</v>
      </c>
      <c r="E7308" t="s">
        <v>4872</v>
      </c>
      <c r="F7308" t="s">
        <v>4872</v>
      </c>
      <c r="G7308" s="1">
        <v>44404</v>
      </c>
      <c r="H7308" s="1">
        <v>44471</v>
      </c>
      <c r="I7308" s="1">
        <v>44501</v>
      </c>
      <c r="J7308" s="966" t="s">
        <v>741</v>
      </c>
      <c r="K7308" t="s">
        <v>24907</v>
      </c>
      <c r="L7308" t="s">
        <v>24908</v>
      </c>
      <c r="M7308" t="s">
        <v>741</v>
      </c>
      <c r="N7308" t="s">
        <v>24908</v>
      </c>
    </row>
    <row r="7309" spans="1:14" x14ac:dyDescent="0.25">
      <c r="A7309" s="3">
        <v>7306</v>
      </c>
      <c r="B7309" t="s">
        <v>4870</v>
      </c>
      <c r="C7309" t="s">
        <v>4870</v>
      </c>
      <c r="D7309" t="s">
        <v>4871</v>
      </c>
      <c r="E7309" t="s">
        <v>4872</v>
      </c>
      <c r="F7309" t="s">
        <v>4872</v>
      </c>
      <c r="G7309" s="1">
        <v>44404</v>
      </c>
      <c r="H7309" s="1">
        <v>44471</v>
      </c>
      <c r="I7309" s="1">
        <v>44501</v>
      </c>
      <c r="J7309" s="966" t="s">
        <v>741</v>
      </c>
      <c r="K7309" t="s">
        <v>24909</v>
      </c>
      <c r="L7309" t="s">
        <v>24910</v>
      </c>
      <c r="M7309" t="s">
        <v>741</v>
      </c>
      <c r="N7309" t="s">
        <v>24910</v>
      </c>
    </row>
    <row r="7310" spans="1:14" x14ac:dyDescent="0.25">
      <c r="A7310" s="3">
        <v>7307</v>
      </c>
      <c r="B7310" t="s">
        <v>4870</v>
      </c>
      <c r="C7310" t="s">
        <v>4870</v>
      </c>
      <c r="D7310" t="s">
        <v>4871</v>
      </c>
      <c r="E7310" t="s">
        <v>4872</v>
      </c>
      <c r="F7310" t="s">
        <v>4872</v>
      </c>
      <c r="G7310" s="1">
        <v>44404</v>
      </c>
      <c r="H7310" s="1">
        <v>44471</v>
      </c>
      <c r="I7310" s="1">
        <v>44501</v>
      </c>
      <c r="J7310" s="966" t="s">
        <v>741</v>
      </c>
      <c r="K7310" t="s">
        <v>24911</v>
      </c>
      <c r="L7310" t="s">
        <v>24912</v>
      </c>
      <c r="M7310" t="s">
        <v>741</v>
      </c>
      <c r="N7310" t="s">
        <v>24912</v>
      </c>
    </row>
    <row r="7311" spans="1:14" x14ac:dyDescent="0.25">
      <c r="A7311" s="3">
        <v>7308</v>
      </c>
      <c r="B7311" t="s">
        <v>4870</v>
      </c>
      <c r="C7311" t="s">
        <v>4870</v>
      </c>
      <c r="D7311" t="s">
        <v>4871</v>
      </c>
      <c r="E7311" t="s">
        <v>4872</v>
      </c>
      <c r="F7311" t="s">
        <v>4872</v>
      </c>
      <c r="G7311" s="1">
        <v>44404</v>
      </c>
      <c r="H7311" s="1">
        <v>44471</v>
      </c>
      <c r="I7311" s="1">
        <v>44501</v>
      </c>
      <c r="J7311" s="966" t="s">
        <v>741</v>
      </c>
      <c r="K7311" t="s">
        <v>24913</v>
      </c>
      <c r="L7311" t="s">
        <v>24914</v>
      </c>
      <c r="M7311" t="s">
        <v>741</v>
      </c>
      <c r="N7311" t="s">
        <v>24914</v>
      </c>
    </row>
    <row r="7312" spans="1:14" x14ac:dyDescent="0.25">
      <c r="A7312" s="3">
        <v>7309</v>
      </c>
      <c r="B7312" t="s">
        <v>4870</v>
      </c>
      <c r="C7312" t="s">
        <v>4870</v>
      </c>
      <c r="D7312" t="s">
        <v>4871</v>
      </c>
      <c r="E7312" t="s">
        <v>4872</v>
      </c>
      <c r="F7312" t="s">
        <v>4872</v>
      </c>
      <c r="G7312" s="1">
        <v>44404</v>
      </c>
      <c r="H7312" s="1">
        <v>44471</v>
      </c>
      <c r="I7312" s="1">
        <v>44501</v>
      </c>
      <c r="J7312" s="966" t="s">
        <v>741</v>
      </c>
      <c r="K7312" t="s">
        <v>24915</v>
      </c>
      <c r="L7312" t="s">
        <v>24916</v>
      </c>
      <c r="M7312" t="s">
        <v>741</v>
      </c>
      <c r="N7312" t="s">
        <v>24916</v>
      </c>
    </row>
    <row r="7313" spans="1:14" x14ac:dyDescent="0.25">
      <c r="A7313" s="3">
        <v>7310</v>
      </c>
      <c r="B7313" t="s">
        <v>4870</v>
      </c>
      <c r="C7313" t="s">
        <v>4870</v>
      </c>
      <c r="D7313" t="s">
        <v>4871</v>
      </c>
      <c r="E7313" t="s">
        <v>4872</v>
      </c>
      <c r="F7313" t="s">
        <v>4872</v>
      </c>
      <c r="G7313" s="1">
        <v>44404</v>
      </c>
      <c r="H7313" s="1">
        <v>44471</v>
      </c>
      <c r="I7313" s="1">
        <v>44501</v>
      </c>
      <c r="J7313" s="966" t="s">
        <v>741</v>
      </c>
      <c r="K7313" t="s">
        <v>24917</v>
      </c>
      <c r="L7313" t="s">
        <v>24918</v>
      </c>
      <c r="M7313" t="s">
        <v>741</v>
      </c>
      <c r="N7313" t="s">
        <v>24918</v>
      </c>
    </row>
    <row r="7314" spans="1:14" x14ac:dyDescent="0.25">
      <c r="A7314" s="3">
        <v>7311</v>
      </c>
      <c r="B7314" t="s">
        <v>4870</v>
      </c>
      <c r="C7314" t="s">
        <v>4870</v>
      </c>
      <c r="D7314" t="s">
        <v>4871</v>
      </c>
      <c r="E7314" t="s">
        <v>4872</v>
      </c>
      <c r="F7314" t="s">
        <v>4872</v>
      </c>
      <c r="G7314" s="1">
        <v>44404</v>
      </c>
      <c r="H7314" s="1">
        <v>44471</v>
      </c>
      <c r="I7314" s="1">
        <v>44501</v>
      </c>
      <c r="J7314" s="966" t="s">
        <v>741</v>
      </c>
      <c r="K7314" t="s">
        <v>24919</v>
      </c>
      <c r="L7314" t="s">
        <v>24920</v>
      </c>
      <c r="M7314" t="s">
        <v>741</v>
      </c>
      <c r="N7314" t="s">
        <v>24920</v>
      </c>
    </row>
    <row r="7315" spans="1:14" x14ac:dyDescent="0.25">
      <c r="A7315" s="3">
        <v>7312</v>
      </c>
      <c r="B7315" t="s">
        <v>4870</v>
      </c>
      <c r="C7315" t="s">
        <v>4870</v>
      </c>
      <c r="D7315" t="s">
        <v>4871</v>
      </c>
      <c r="E7315" t="s">
        <v>4872</v>
      </c>
      <c r="F7315" t="s">
        <v>4872</v>
      </c>
      <c r="G7315" s="1">
        <v>44404</v>
      </c>
      <c r="H7315" s="1">
        <v>44471</v>
      </c>
      <c r="I7315" s="1">
        <v>44501</v>
      </c>
      <c r="J7315" s="966" t="s">
        <v>741</v>
      </c>
      <c r="K7315" t="s">
        <v>24921</v>
      </c>
      <c r="L7315" t="s">
        <v>24922</v>
      </c>
      <c r="M7315" t="s">
        <v>741</v>
      </c>
      <c r="N7315" t="s">
        <v>24922</v>
      </c>
    </row>
    <row r="7316" spans="1:14" x14ac:dyDescent="0.25">
      <c r="A7316" s="3">
        <v>7313</v>
      </c>
      <c r="B7316" t="s">
        <v>4870</v>
      </c>
      <c r="C7316" t="s">
        <v>4870</v>
      </c>
      <c r="D7316" t="s">
        <v>4871</v>
      </c>
      <c r="E7316" t="s">
        <v>4872</v>
      </c>
      <c r="F7316" t="s">
        <v>4872</v>
      </c>
      <c r="G7316" s="1">
        <v>44404</v>
      </c>
      <c r="H7316" s="1">
        <v>44471</v>
      </c>
      <c r="I7316" s="1">
        <v>44501</v>
      </c>
      <c r="J7316" s="966" t="s">
        <v>741</v>
      </c>
      <c r="K7316" t="s">
        <v>24923</v>
      </c>
      <c r="L7316" t="s">
        <v>24924</v>
      </c>
      <c r="M7316" t="s">
        <v>741</v>
      </c>
      <c r="N7316" t="s">
        <v>24924</v>
      </c>
    </row>
    <row r="7317" spans="1:14" x14ac:dyDescent="0.25">
      <c r="A7317" s="3">
        <v>7314</v>
      </c>
      <c r="B7317" t="s">
        <v>4870</v>
      </c>
      <c r="C7317" t="s">
        <v>4870</v>
      </c>
      <c r="D7317" t="s">
        <v>4871</v>
      </c>
      <c r="E7317" t="s">
        <v>4872</v>
      </c>
      <c r="F7317" t="s">
        <v>4872</v>
      </c>
      <c r="G7317" s="1">
        <v>44404</v>
      </c>
      <c r="H7317" s="1">
        <v>44471</v>
      </c>
      <c r="I7317" s="1">
        <v>44501</v>
      </c>
      <c r="J7317" s="966" t="s">
        <v>741</v>
      </c>
      <c r="K7317" t="s">
        <v>24925</v>
      </c>
      <c r="L7317" t="s">
        <v>24926</v>
      </c>
      <c r="M7317" t="s">
        <v>741</v>
      </c>
      <c r="N7317" t="s">
        <v>24926</v>
      </c>
    </row>
    <row r="7318" spans="1:14" x14ac:dyDescent="0.25">
      <c r="A7318" s="3">
        <v>7315</v>
      </c>
      <c r="B7318" t="s">
        <v>4870</v>
      </c>
      <c r="C7318" t="s">
        <v>4870</v>
      </c>
      <c r="D7318" t="s">
        <v>4871</v>
      </c>
      <c r="E7318" t="s">
        <v>4872</v>
      </c>
      <c r="F7318" t="s">
        <v>4872</v>
      </c>
      <c r="G7318" s="1">
        <v>44404</v>
      </c>
      <c r="H7318" s="1">
        <v>44471</v>
      </c>
      <c r="I7318" s="1">
        <v>44501</v>
      </c>
      <c r="J7318" s="966" t="s">
        <v>741</v>
      </c>
      <c r="K7318" t="s">
        <v>24927</v>
      </c>
      <c r="L7318" t="s">
        <v>24928</v>
      </c>
      <c r="M7318" t="s">
        <v>741</v>
      </c>
      <c r="N7318" t="s">
        <v>24928</v>
      </c>
    </row>
    <row r="7319" spans="1:14" x14ac:dyDescent="0.25">
      <c r="A7319" s="3">
        <v>7316</v>
      </c>
      <c r="B7319" t="s">
        <v>4870</v>
      </c>
      <c r="C7319" t="s">
        <v>4870</v>
      </c>
      <c r="D7319" t="s">
        <v>4871</v>
      </c>
      <c r="E7319" t="s">
        <v>4872</v>
      </c>
      <c r="F7319" t="s">
        <v>4872</v>
      </c>
      <c r="G7319" s="1">
        <v>44404</v>
      </c>
      <c r="H7319" s="1">
        <v>44471</v>
      </c>
      <c r="I7319" s="1">
        <v>44501</v>
      </c>
      <c r="J7319" s="966" t="s">
        <v>741</v>
      </c>
      <c r="K7319" t="s">
        <v>24929</v>
      </c>
      <c r="L7319" t="s">
        <v>24930</v>
      </c>
      <c r="M7319" t="s">
        <v>741</v>
      </c>
      <c r="N7319" t="s">
        <v>24930</v>
      </c>
    </row>
    <row r="7320" spans="1:14" x14ac:dyDescent="0.25">
      <c r="A7320" s="3">
        <v>7317</v>
      </c>
      <c r="B7320" t="s">
        <v>4870</v>
      </c>
      <c r="C7320" t="s">
        <v>4870</v>
      </c>
      <c r="D7320" t="s">
        <v>4871</v>
      </c>
      <c r="E7320" t="s">
        <v>4872</v>
      </c>
      <c r="F7320" t="s">
        <v>4872</v>
      </c>
      <c r="G7320" s="1">
        <v>44404</v>
      </c>
      <c r="H7320" s="1">
        <v>44471</v>
      </c>
      <c r="I7320" s="1">
        <v>44501</v>
      </c>
      <c r="J7320" s="966" t="s">
        <v>741</v>
      </c>
      <c r="K7320" t="s">
        <v>24931</v>
      </c>
      <c r="L7320" t="s">
        <v>24932</v>
      </c>
      <c r="M7320" t="s">
        <v>741</v>
      </c>
      <c r="N7320" t="s">
        <v>24932</v>
      </c>
    </row>
    <row r="7321" spans="1:14" x14ac:dyDescent="0.25">
      <c r="A7321" s="3">
        <v>7318</v>
      </c>
      <c r="B7321" t="s">
        <v>4870</v>
      </c>
      <c r="C7321" t="s">
        <v>4870</v>
      </c>
      <c r="D7321" t="s">
        <v>4871</v>
      </c>
      <c r="E7321" t="s">
        <v>4872</v>
      </c>
      <c r="F7321" t="s">
        <v>4872</v>
      </c>
      <c r="G7321" s="1">
        <v>44404</v>
      </c>
      <c r="H7321" s="1">
        <v>44471</v>
      </c>
      <c r="I7321" s="1">
        <v>44501</v>
      </c>
      <c r="J7321" s="966" t="s">
        <v>741</v>
      </c>
      <c r="K7321" t="s">
        <v>24933</v>
      </c>
      <c r="L7321" t="s">
        <v>24934</v>
      </c>
      <c r="M7321" t="s">
        <v>741</v>
      </c>
      <c r="N7321" t="s">
        <v>24934</v>
      </c>
    </row>
    <row r="7322" spans="1:14" x14ac:dyDescent="0.25">
      <c r="A7322" s="3">
        <v>7319</v>
      </c>
      <c r="B7322" t="s">
        <v>4870</v>
      </c>
      <c r="C7322" t="s">
        <v>4870</v>
      </c>
      <c r="D7322" t="s">
        <v>4871</v>
      </c>
      <c r="E7322" t="s">
        <v>4872</v>
      </c>
      <c r="F7322" t="s">
        <v>4872</v>
      </c>
      <c r="G7322" s="1">
        <v>44404</v>
      </c>
      <c r="H7322" s="1">
        <v>44471</v>
      </c>
      <c r="I7322" s="1">
        <v>44501</v>
      </c>
      <c r="J7322" s="966" t="s">
        <v>741</v>
      </c>
      <c r="K7322" t="s">
        <v>24935</v>
      </c>
      <c r="L7322" t="s">
        <v>24936</v>
      </c>
      <c r="M7322" t="s">
        <v>741</v>
      </c>
      <c r="N7322" t="s">
        <v>24936</v>
      </c>
    </row>
    <row r="7323" spans="1:14" x14ac:dyDescent="0.25">
      <c r="A7323" s="3">
        <v>7320</v>
      </c>
      <c r="B7323" t="s">
        <v>4870</v>
      </c>
      <c r="C7323" t="s">
        <v>4870</v>
      </c>
      <c r="D7323" t="s">
        <v>4871</v>
      </c>
      <c r="E7323" t="s">
        <v>4872</v>
      </c>
      <c r="F7323" t="s">
        <v>4872</v>
      </c>
      <c r="G7323" s="1">
        <v>44404</v>
      </c>
      <c r="H7323" s="1">
        <v>44471</v>
      </c>
      <c r="I7323" s="1">
        <v>44501</v>
      </c>
      <c r="J7323" s="966" t="s">
        <v>741</v>
      </c>
      <c r="K7323" t="s">
        <v>24937</v>
      </c>
      <c r="L7323" t="s">
        <v>24938</v>
      </c>
      <c r="M7323" t="s">
        <v>741</v>
      </c>
      <c r="N7323" t="s">
        <v>24938</v>
      </c>
    </row>
    <row r="7324" spans="1:14" x14ac:dyDescent="0.25">
      <c r="A7324" s="3">
        <v>7321</v>
      </c>
      <c r="B7324" t="s">
        <v>4870</v>
      </c>
      <c r="C7324" t="s">
        <v>4870</v>
      </c>
      <c r="D7324" t="s">
        <v>4871</v>
      </c>
      <c r="E7324" t="s">
        <v>4872</v>
      </c>
      <c r="F7324" t="s">
        <v>4872</v>
      </c>
      <c r="G7324" s="1">
        <v>44404</v>
      </c>
      <c r="H7324" s="1">
        <v>44471</v>
      </c>
      <c r="I7324" s="1">
        <v>44501</v>
      </c>
      <c r="J7324" s="966" t="s">
        <v>741</v>
      </c>
      <c r="K7324" t="s">
        <v>24939</v>
      </c>
      <c r="L7324" t="s">
        <v>24940</v>
      </c>
      <c r="M7324" t="s">
        <v>741</v>
      </c>
      <c r="N7324" t="s">
        <v>24940</v>
      </c>
    </row>
    <row r="7325" spans="1:14" x14ac:dyDescent="0.25">
      <c r="A7325" s="3">
        <v>7322</v>
      </c>
      <c r="B7325" t="s">
        <v>4870</v>
      </c>
      <c r="C7325" t="s">
        <v>4870</v>
      </c>
      <c r="D7325" t="s">
        <v>4871</v>
      </c>
      <c r="E7325" t="s">
        <v>4872</v>
      </c>
      <c r="F7325" t="s">
        <v>4872</v>
      </c>
      <c r="G7325" s="1">
        <v>44404</v>
      </c>
      <c r="H7325" s="1">
        <v>44471</v>
      </c>
      <c r="I7325" s="1">
        <v>44501</v>
      </c>
      <c r="J7325" s="966" t="s">
        <v>741</v>
      </c>
      <c r="K7325" t="s">
        <v>24941</v>
      </c>
      <c r="L7325" t="s">
        <v>24942</v>
      </c>
      <c r="M7325" t="s">
        <v>741</v>
      </c>
      <c r="N7325" t="s">
        <v>24942</v>
      </c>
    </row>
    <row r="7326" spans="1:14" x14ac:dyDescent="0.25">
      <c r="A7326" s="3">
        <v>7323</v>
      </c>
      <c r="B7326" t="s">
        <v>4870</v>
      </c>
      <c r="C7326" t="s">
        <v>4870</v>
      </c>
      <c r="D7326" t="s">
        <v>4871</v>
      </c>
      <c r="E7326" t="s">
        <v>4872</v>
      </c>
      <c r="F7326" t="s">
        <v>4872</v>
      </c>
      <c r="G7326" s="1">
        <v>44404</v>
      </c>
      <c r="H7326" s="1">
        <v>44471</v>
      </c>
      <c r="I7326" s="1">
        <v>44501</v>
      </c>
      <c r="J7326" s="966" t="s">
        <v>741</v>
      </c>
      <c r="K7326" t="s">
        <v>24943</v>
      </c>
      <c r="L7326" t="s">
        <v>24944</v>
      </c>
      <c r="M7326" t="s">
        <v>741</v>
      </c>
      <c r="N7326" t="s">
        <v>24944</v>
      </c>
    </row>
    <row r="7327" spans="1:14" x14ac:dyDescent="0.25">
      <c r="A7327" s="3">
        <v>7324</v>
      </c>
      <c r="B7327" t="s">
        <v>4870</v>
      </c>
      <c r="C7327" t="s">
        <v>4870</v>
      </c>
      <c r="D7327" t="s">
        <v>4871</v>
      </c>
      <c r="E7327" t="s">
        <v>4872</v>
      </c>
      <c r="F7327" t="s">
        <v>4872</v>
      </c>
      <c r="G7327" s="1">
        <v>44404</v>
      </c>
      <c r="H7327" s="1">
        <v>44471</v>
      </c>
      <c r="I7327" s="1">
        <v>44501</v>
      </c>
      <c r="J7327" s="966" t="s">
        <v>741</v>
      </c>
      <c r="K7327" t="s">
        <v>24945</v>
      </c>
      <c r="L7327" t="s">
        <v>24946</v>
      </c>
      <c r="M7327" t="s">
        <v>741</v>
      </c>
      <c r="N7327" t="s">
        <v>24946</v>
      </c>
    </row>
    <row r="7328" spans="1:14" x14ac:dyDescent="0.25">
      <c r="A7328" s="3">
        <v>7325</v>
      </c>
      <c r="B7328" t="s">
        <v>4870</v>
      </c>
      <c r="C7328" t="s">
        <v>4870</v>
      </c>
      <c r="D7328" t="s">
        <v>4871</v>
      </c>
      <c r="E7328" t="s">
        <v>4872</v>
      </c>
      <c r="F7328" t="s">
        <v>4872</v>
      </c>
      <c r="G7328" s="1">
        <v>44404</v>
      </c>
      <c r="H7328" s="1">
        <v>44471</v>
      </c>
      <c r="I7328" s="1">
        <v>44501</v>
      </c>
      <c r="J7328" s="966" t="s">
        <v>741</v>
      </c>
      <c r="K7328" t="s">
        <v>24947</v>
      </c>
      <c r="L7328" t="s">
        <v>24948</v>
      </c>
      <c r="M7328" t="s">
        <v>741</v>
      </c>
      <c r="N7328" t="s">
        <v>24948</v>
      </c>
    </row>
    <row r="7329" spans="1:14" x14ac:dyDescent="0.25">
      <c r="A7329" s="3">
        <v>7326</v>
      </c>
      <c r="B7329" t="s">
        <v>4870</v>
      </c>
      <c r="C7329" t="s">
        <v>4870</v>
      </c>
      <c r="D7329" t="s">
        <v>4871</v>
      </c>
      <c r="E7329" t="s">
        <v>4872</v>
      </c>
      <c r="F7329" t="s">
        <v>4872</v>
      </c>
      <c r="G7329" s="1">
        <v>44404</v>
      </c>
      <c r="H7329" s="1">
        <v>44471</v>
      </c>
      <c r="I7329" s="1">
        <v>44501</v>
      </c>
      <c r="J7329" s="966" t="s">
        <v>741</v>
      </c>
      <c r="K7329" t="s">
        <v>24949</v>
      </c>
      <c r="L7329" t="s">
        <v>24950</v>
      </c>
      <c r="M7329" t="s">
        <v>741</v>
      </c>
      <c r="N7329" t="s">
        <v>24950</v>
      </c>
    </row>
    <row r="7330" spans="1:14" x14ac:dyDescent="0.25">
      <c r="A7330" s="3">
        <v>7327</v>
      </c>
      <c r="B7330" t="s">
        <v>4870</v>
      </c>
      <c r="C7330" t="s">
        <v>4870</v>
      </c>
      <c r="D7330" t="s">
        <v>4871</v>
      </c>
      <c r="E7330" t="s">
        <v>4872</v>
      </c>
      <c r="F7330" t="s">
        <v>4872</v>
      </c>
      <c r="G7330" s="1">
        <v>44404</v>
      </c>
      <c r="H7330" s="1">
        <v>44471</v>
      </c>
      <c r="I7330" s="1">
        <v>44501</v>
      </c>
      <c r="J7330" s="966" t="s">
        <v>741</v>
      </c>
      <c r="K7330" t="s">
        <v>24951</v>
      </c>
      <c r="L7330" t="s">
        <v>24952</v>
      </c>
      <c r="M7330" t="s">
        <v>741</v>
      </c>
      <c r="N7330" t="s">
        <v>24952</v>
      </c>
    </row>
    <row r="7331" spans="1:14" x14ac:dyDescent="0.25">
      <c r="A7331" s="3">
        <v>7328</v>
      </c>
      <c r="B7331" t="s">
        <v>4870</v>
      </c>
      <c r="C7331" t="s">
        <v>4870</v>
      </c>
      <c r="D7331" t="s">
        <v>4871</v>
      </c>
      <c r="E7331" t="s">
        <v>4872</v>
      </c>
      <c r="F7331" t="s">
        <v>4872</v>
      </c>
      <c r="G7331" s="1">
        <v>44404</v>
      </c>
      <c r="H7331" s="1">
        <v>44471</v>
      </c>
      <c r="I7331" s="1">
        <v>44501</v>
      </c>
      <c r="J7331" s="966" t="s">
        <v>741</v>
      </c>
      <c r="K7331" t="s">
        <v>24953</v>
      </c>
      <c r="L7331" t="s">
        <v>24954</v>
      </c>
      <c r="M7331" t="s">
        <v>12</v>
      </c>
      <c r="N7331" t="s">
        <v>12</v>
      </c>
    </row>
    <row r="7332" spans="1:14" x14ac:dyDescent="0.25">
      <c r="A7332" s="3">
        <v>7329</v>
      </c>
      <c r="B7332" t="s">
        <v>4870</v>
      </c>
      <c r="C7332" t="s">
        <v>4870</v>
      </c>
      <c r="D7332" t="s">
        <v>4871</v>
      </c>
      <c r="E7332" t="s">
        <v>4872</v>
      </c>
      <c r="F7332" t="s">
        <v>4872</v>
      </c>
      <c r="G7332" s="1">
        <v>44404</v>
      </c>
      <c r="H7332" s="1">
        <v>44471</v>
      </c>
      <c r="I7332" s="1">
        <v>44501</v>
      </c>
      <c r="J7332" s="966" t="s">
        <v>741</v>
      </c>
      <c r="K7332" t="s">
        <v>24955</v>
      </c>
      <c r="L7332" t="s">
        <v>24956</v>
      </c>
      <c r="M7332" t="s">
        <v>741</v>
      </c>
      <c r="N7332" t="s">
        <v>24956</v>
      </c>
    </row>
    <row r="7333" spans="1:14" x14ac:dyDescent="0.25">
      <c r="A7333" s="3">
        <v>7330</v>
      </c>
      <c r="B7333" t="s">
        <v>4870</v>
      </c>
      <c r="C7333" t="s">
        <v>4870</v>
      </c>
      <c r="D7333" t="s">
        <v>4871</v>
      </c>
      <c r="E7333" t="s">
        <v>4872</v>
      </c>
      <c r="F7333" t="s">
        <v>4872</v>
      </c>
      <c r="G7333" s="1">
        <v>44404</v>
      </c>
      <c r="H7333" s="1">
        <v>44471</v>
      </c>
      <c r="I7333" s="1">
        <v>44501</v>
      </c>
      <c r="J7333" s="966" t="s">
        <v>741</v>
      </c>
      <c r="K7333" t="s">
        <v>24957</v>
      </c>
      <c r="L7333" t="s">
        <v>24958</v>
      </c>
      <c r="M7333" t="s">
        <v>741</v>
      </c>
      <c r="N7333" t="s">
        <v>24958</v>
      </c>
    </row>
    <row r="7334" spans="1:14" x14ac:dyDescent="0.25">
      <c r="A7334" s="3">
        <v>7331</v>
      </c>
      <c r="B7334" t="s">
        <v>4870</v>
      </c>
      <c r="C7334" t="s">
        <v>4870</v>
      </c>
      <c r="D7334" t="s">
        <v>4871</v>
      </c>
      <c r="E7334" t="s">
        <v>4872</v>
      </c>
      <c r="F7334" t="s">
        <v>4872</v>
      </c>
      <c r="G7334" s="1">
        <v>44404</v>
      </c>
      <c r="H7334" s="1">
        <v>44471</v>
      </c>
      <c r="I7334" s="1">
        <v>44501</v>
      </c>
      <c r="J7334" s="966" t="s">
        <v>741</v>
      </c>
      <c r="K7334" t="s">
        <v>24959</v>
      </c>
      <c r="L7334" t="s">
        <v>24960</v>
      </c>
      <c r="M7334" t="s">
        <v>741</v>
      </c>
      <c r="N7334" t="s">
        <v>24960</v>
      </c>
    </row>
    <row r="7335" spans="1:14" x14ac:dyDescent="0.25">
      <c r="A7335" s="3">
        <v>7332</v>
      </c>
      <c r="B7335" t="s">
        <v>4870</v>
      </c>
      <c r="C7335" t="s">
        <v>4870</v>
      </c>
      <c r="D7335" t="s">
        <v>4871</v>
      </c>
      <c r="E7335" t="s">
        <v>4872</v>
      </c>
      <c r="F7335" t="s">
        <v>4872</v>
      </c>
      <c r="G7335" s="1">
        <v>44404</v>
      </c>
      <c r="H7335" s="1">
        <v>44471</v>
      </c>
      <c r="I7335" s="1">
        <v>44501</v>
      </c>
      <c r="J7335" s="966" t="s">
        <v>741</v>
      </c>
      <c r="K7335" t="s">
        <v>24961</v>
      </c>
      <c r="L7335" t="s">
        <v>24962</v>
      </c>
      <c r="M7335" t="s">
        <v>12</v>
      </c>
      <c r="N7335" t="s">
        <v>12</v>
      </c>
    </row>
    <row r="7336" spans="1:14" x14ac:dyDescent="0.25">
      <c r="A7336" s="3">
        <v>7333</v>
      </c>
      <c r="B7336" t="s">
        <v>4870</v>
      </c>
      <c r="C7336" t="s">
        <v>4870</v>
      </c>
      <c r="D7336" t="s">
        <v>4871</v>
      </c>
      <c r="E7336" t="s">
        <v>4872</v>
      </c>
      <c r="F7336" t="s">
        <v>4872</v>
      </c>
      <c r="G7336" s="1">
        <v>44404</v>
      </c>
      <c r="H7336" s="1">
        <v>44471</v>
      </c>
      <c r="I7336" s="1">
        <v>44501</v>
      </c>
      <c r="J7336" s="966" t="s">
        <v>741</v>
      </c>
      <c r="K7336" t="s">
        <v>24963</v>
      </c>
      <c r="L7336" t="s">
        <v>24964</v>
      </c>
      <c r="M7336" t="s">
        <v>741</v>
      </c>
      <c r="N7336" t="s">
        <v>24964</v>
      </c>
    </row>
    <row r="7337" spans="1:14" x14ac:dyDescent="0.25">
      <c r="A7337" s="3">
        <v>7334</v>
      </c>
      <c r="B7337" t="s">
        <v>4870</v>
      </c>
      <c r="C7337" t="s">
        <v>4870</v>
      </c>
      <c r="D7337" t="s">
        <v>4871</v>
      </c>
      <c r="E7337" t="s">
        <v>4872</v>
      </c>
      <c r="F7337" t="s">
        <v>4872</v>
      </c>
      <c r="G7337" s="1">
        <v>44404</v>
      </c>
      <c r="H7337" s="1">
        <v>44471</v>
      </c>
      <c r="I7337" s="1">
        <v>44501</v>
      </c>
      <c r="J7337" s="966" t="s">
        <v>741</v>
      </c>
      <c r="K7337" t="s">
        <v>24965</v>
      </c>
      <c r="L7337" t="s">
        <v>24966</v>
      </c>
      <c r="M7337" t="s">
        <v>741</v>
      </c>
      <c r="N7337" t="s">
        <v>24966</v>
      </c>
    </row>
    <row r="7338" spans="1:14" x14ac:dyDescent="0.25">
      <c r="A7338" s="3">
        <v>7335</v>
      </c>
      <c r="B7338" t="s">
        <v>4870</v>
      </c>
      <c r="C7338" t="s">
        <v>4870</v>
      </c>
      <c r="D7338" t="s">
        <v>4871</v>
      </c>
      <c r="E7338" t="s">
        <v>4872</v>
      </c>
      <c r="F7338" t="s">
        <v>4872</v>
      </c>
      <c r="G7338" s="1">
        <v>44404</v>
      </c>
      <c r="H7338" s="1">
        <v>44471</v>
      </c>
      <c r="I7338" s="1">
        <v>44501</v>
      </c>
      <c r="J7338" s="966" t="s">
        <v>741</v>
      </c>
      <c r="K7338" t="s">
        <v>24967</v>
      </c>
      <c r="L7338" t="s">
        <v>24968</v>
      </c>
      <c r="M7338" t="s">
        <v>741</v>
      </c>
      <c r="N7338" t="s">
        <v>24968</v>
      </c>
    </row>
    <row r="7339" spans="1:14" x14ac:dyDescent="0.25">
      <c r="A7339" s="3">
        <v>7336</v>
      </c>
      <c r="B7339" t="s">
        <v>4870</v>
      </c>
      <c r="C7339" t="s">
        <v>4870</v>
      </c>
      <c r="D7339" t="s">
        <v>4871</v>
      </c>
      <c r="E7339" t="s">
        <v>4872</v>
      </c>
      <c r="F7339" t="s">
        <v>4872</v>
      </c>
      <c r="G7339" s="1">
        <v>44404</v>
      </c>
      <c r="H7339" s="1">
        <v>44471</v>
      </c>
      <c r="I7339" s="1">
        <v>44501</v>
      </c>
      <c r="J7339" s="966" t="s">
        <v>741</v>
      </c>
      <c r="K7339" t="s">
        <v>24969</v>
      </c>
      <c r="L7339" t="s">
        <v>24970</v>
      </c>
      <c r="M7339" t="s">
        <v>12</v>
      </c>
      <c r="N7339" t="s">
        <v>12</v>
      </c>
    </row>
    <row r="7340" spans="1:14" x14ac:dyDescent="0.25">
      <c r="A7340" s="3">
        <v>7337</v>
      </c>
      <c r="B7340" t="s">
        <v>4870</v>
      </c>
      <c r="C7340" t="s">
        <v>4870</v>
      </c>
      <c r="D7340" t="s">
        <v>4871</v>
      </c>
      <c r="E7340" t="s">
        <v>4872</v>
      </c>
      <c r="F7340" t="s">
        <v>4872</v>
      </c>
      <c r="G7340" s="1">
        <v>44404</v>
      </c>
      <c r="H7340" s="1">
        <v>44471</v>
      </c>
      <c r="I7340" s="1">
        <v>44501</v>
      </c>
      <c r="J7340" s="966" t="s">
        <v>741</v>
      </c>
      <c r="K7340" t="s">
        <v>24971</v>
      </c>
      <c r="L7340" t="s">
        <v>24972</v>
      </c>
      <c r="M7340" t="s">
        <v>741</v>
      </c>
      <c r="N7340" t="s">
        <v>24972</v>
      </c>
    </row>
    <row r="7341" spans="1:14" x14ac:dyDescent="0.25">
      <c r="A7341" s="3">
        <v>7338</v>
      </c>
      <c r="B7341" t="s">
        <v>4870</v>
      </c>
      <c r="C7341" t="s">
        <v>4870</v>
      </c>
      <c r="D7341" t="s">
        <v>4871</v>
      </c>
      <c r="E7341" t="s">
        <v>4872</v>
      </c>
      <c r="F7341" t="s">
        <v>4872</v>
      </c>
      <c r="G7341" s="1">
        <v>44404</v>
      </c>
      <c r="H7341" s="1">
        <v>44471</v>
      </c>
      <c r="I7341" s="1">
        <v>44501</v>
      </c>
      <c r="J7341" s="966" t="s">
        <v>741</v>
      </c>
      <c r="K7341" t="s">
        <v>24973</v>
      </c>
      <c r="L7341" t="s">
        <v>24974</v>
      </c>
      <c r="M7341" t="s">
        <v>741</v>
      </c>
      <c r="N7341" t="s">
        <v>24974</v>
      </c>
    </row>
    <row r="7342" spans="1:14" x14ac:dyDescent="0.25">
      <c r="A7342" s="3">
        <v>7339</v>
      </c>
      <c r="B7342" t="s">
        <v>4870</v>
      </c>
      <c r="C7342" t="s">
        <v>4870</v>
      </c>
      <c r="D7342" t="s">
        <v>4871</v>
      </c>
      <c r="E7342" t="s">
        <v>4872</v>
      </c>
      <c r="F7342" t="s">
        <v>4872</v>
      </c>
      <c r="G7342" s="1">
        <v>44404</v>
      </c>
      <c r="H7342" s="1">
        <v>44471</v>
      </c>
      <c r="I7342" s="1">
        <v>44501</v>
      </c>
      <c r="J7342" s="966" t="s">
        <v>741</v>
      </c>
      <c r="K7342" t="s">
        <v>24975</v>
      </c>
      <c r="L7342" t="s">
        <v>24976</v>
      </c>
      <c r="M7342" t="s">
        <v>741</v>
      </c>
      <c r="N7342" t="s">
        <v>24976</v>
      </c>
    </row>
    <row r="7343" spans="1:14" x14ac:dyDescent="0.25">
      <c r="A7343" s="3">
        <v>7340</v>
      </c>
      <c r="B7343" t="s">
        <v>4870</v>
      </c>
      <c r="C7343" t="s">
        <v>4870</v>
      </c>
      <c r="D7343" t="s">
        <v>4871</v>
      </c>
      <c r="E7343" t="s">
        <v>4872</v>
      </c>
      <c r="F7343" t="s">
        <v>4872</v>
      </c>
      <c r="G7343" s="1">
        <v>44404</v>
      </c>
      <c r="H7343" s="1">
        <v>44471</v>
      </c>
      <c r="I7343" s="1">
        <v>44501</v>
      </c>
      <c r="J7343" s="966" t="s">
        <v>741</v>
      </c>
      <c r="K7343" t="s">
        <v>24977</v>
      </c>
      <c r="L7343" t="s">
        <v>24978</v>
      </c>
      <c r="M7343" t="s">
        <v>741</v>
      </c>
      <c r="N7343" t="s">
        <v>24978</v>
      </c>
    </row>
    <row r="7344" spans="1:14" x14ac:dyDescent="0.25">
      <c r="A7344" s="3">
        <v>7341</v>
      </c>
      <c r="B7344" t="s">
        <v>4870</v>
      </c>
      <c r="C7344" t="s">
        <v>4870</v>
      </c>
      <c r="D7344" t="s">
        <v>4871</v>
      </c>
      <c r="E7344" t="s">
        <v>4872</v>
      </c>
      <c r="F7344" t="s">
        <v>4872</v>
      </c>
      <c r="G7344" s="1">
        <v>44404</v>
      </c>
      <c r="H7344" s="1">
        <v>44471</v>
      </c>
      <c r="I7344" s="1">
        <v>44501</v>
      </c>
      <c r="J7344" s="966" t="s">
        <v>741</v>
      </c>
      <c r="K7344" t="s">
        <v>24979</v>
      </c>
      <c r="L7344" t="s">
        <v>24980</v>
      </c>
      <c r="M7344" t="s">
        <v>741</v>
      </c>
      <c r="N7344" t="s">
        <v>24980</v>
      </c>
    </row>
    <row r="7345" spans="1:14" x14ac:dyDescent="0.25">
      <c r="A7345" s="3">
        <v>7342</v>
      </c>
      <c r="B7345" t="s">
        <v>4870</v>
      </c>
      <c r="C7345" t="s">
        <v>4870</v>
      </c>
      <c r="D7345" t="s">
        <v>4871</v>
      </c>
      <c r="E7345" t="s">
        <v>4872</v>
      </c>
      <c r="F7345" t="s">
        <v>4872</v>
      </c>
      <c r="G7345" s="1">
        <v>44404</v>
      </c>
      <c r="H7345" s="1">
        <v>44471</v>
      </c>
      <c r="I7345" s="1">
        <v>44501</v>
      </c>
      <c r="J7345" s="966" t="s">
        <v>741</v>
      </c>
      <c r="K7345" t="s">
        <v>24981</v>
      </c>
      <c r="L7345" t="s">
        <v>24982</v>
      </c>
      <c r="M7345" t="s">
        <v>12</v>
      </c>
      <c r="N7345" t="s">
        <v>12</v>
      </c>
    </row>
    <row r="7346" spans="1:14" x14ac:dyDescent="0.25">
      <c r="A7346" s="3">
        <v>7343</v>
      </c>
      <c r="B7346" t="s">
        <v>4870</v>
      </c>
      <c r="C7346" t="s">
        <v>4870</v>
      </c>
      <c r="D7346" t="s">
        <v>4871</v>
      </c>
      <c r="E7346" t="s">
        <v>4872</v>
      </c>
      <c r="F7346" t="s">
        <v>4872</v>
      </c>
      <c r="G7346" s="1">
        <v>44404</v>
      </c>
      <c r="H7346" s="1">
        <v>44471</v>
      </c>
      <c r="I7346" s="1">
        <v>44501</v>
      </c>
      <c r="J7346" s="966" t="s">
        <v>741</v>
      </c>
      <c r="K7346" t="s">
        <v>24983</v>
      </c>
      <c r="L7346" t="s">
        <v>24984</v>
      </c>
      <c r="M7346" t="s">
        <v>741</v>
      </c>
      <c r="N7346" t="s">
        <v>24984</v>
      </c>
    </row>
    <row r="7347" spans="1:14" x14ac:dyDescent="0.25">
      <c r="A7347" s="3">
        <v>7344</v>
      </c>
      <c r="B7347" t="s">
        <v>4870</v>
      </c>
      <c r="C7347" t="s">
        <v>4870</v>
      </c>
      <c r="D7347" t="s">
        <v>4871</v>
      </c>
      <c r="E7347" t="s">
        <v>4872</v>
      </c>
      <c r="F7347" t="s">
        <v>4872</v>
      </c>
      <c r="G7347" s="1">
        <v>44404</v>
      </c>
      <c r="H7347" s="1">
        <v>44471</v>
      </c>
      <c r="I7347" s="1">
        <v>44501</v>
      </c>
      <c r="J7347" s="966" t="s">
        <v>741</v>
      </c>
      <c r="K7347" t="s">
        <v>24985</v>
      </c>
      <c r="L7347" t="s">
        <v>24986</v>
      </c>
      <c r="M7347" t="s">
        <v>741</v>
      </c>
      <c r="N7347" t="s">
        <v>24986</v>
      </c>
    </row>
    <row r="7348" spans="1:14" x14ac:dyDescent="0.25">
      <c r="A7348" s="3">
        <v>7345</v>
      </c>
      <c r="B7348" t="s">
        <v>4870</v>
      </c>
      <c r="C7348" t="s">
        <v>4870</v>
      </c>
      <c r="D7348" t="s">
        <v>4871</v>
      </c>
      <c r="E7348" t="s">
        <v>4872</v>
      </c>
      <c r="F7348" t="s">
        <v>4872</v>
      </c>
      <c r="G7348" s="1">
        <v>44404</v>
      </c>
      <c r="H7348" s="1">
        <v>44471</v>
      </c>
      <c r="I7348" s="1">
        <v>44501</v>
      </c>
      <c r="J7348" s="966" t="s">
        <v>741</v>
      </c>
      <c r="K7348" t="s">
        <v>24987</v>
      </c>
      <c r="L7348" t="s">
        <v>24988</v>
      </c>
      <c r="M7348" t="s">
        <v>12</v>
      </c>
      <c r="N7348" t="s">
        <v>12</v>
      </c>
    </row>
    <row r="7349" spans="1:14" x14ac:dyDescent="0.25">
      <c r="A7349" s="3">
        <v>7346</v>
      </c>
      <c r="B7349" t="s">
        <v>4870</v>
      </c>
      <c r="C7349" t="s">
        <v>4870</v>
      </c>
      <c r="D7349" t="s">
        <v>4871</v>
      </c>
      <c r="E7349" t="s">
        <v>4872</v>
      </c>
      <c r="F7349" t="s">
        <v>4872</v>
      </c>
      <c r="G7349" s="1">
        <v>44404</v>
      </c>
      <c r="H7349" s="1">
        <v>44471</v>
      </c>
      <c r="I7349" s="1">
        <v>44501</v>
      </c>
      <c r="J7349" s="966" t="s">
        <v>741</v>
      </c>
      <c r="K7349" t="s">
        <v>24989</v>
      </c>
      <c r="L7349" t="s">
        <v>24990</v>
      </c>
      <c r="M7349" t="s">
        <v>741</v>
      </c>
      <c r="N7349" t="s">
        <v>24990</v>
      </c>
    </row>
    <row r="7350" spans="1:14" x14ac:dyDescent="0.25">
      <c r="A7350" s="3">
        <v>7347</v>
      </c>
      <c r="B7350" t="s">
        <v>4870</v>
      </c>
      <c r="C7350" t="s">
        <v>4870</v>
      </c>
      <c r="D7350" t="s">
        <v>4871</v>
      </c>
      <c r="E7350" t="s">
        <v>4872</v>
      </c>
      <c r="F7350" t="s">
        <v>4872</v>
      </c>
      <c r="G7350" s="1">
        <v>44404</v>
      </c>
      <c r="H7350" s="1">
        <v>44471</v>
      </c>
      <c r="I7350" s="1">
        <v>44501</v>
      </c>
      <c r="J7350" s="966" t="s">
        <v>741</v>
      </c>
      <c r="K7350" t="s">
        <v>24991</v>
      </c>
      <c r="L7350" t="s">
        <v>24992</v>
      </c>
      <c r="M7350" t="s">
        <v>741</v>
      </c>
      <c r="N7350" t="s">
        <v>24992</v>
      </c>
    </row>
    <row r="7351" spans="1:14" x14ac:dyDescent="0.25">
      <c r="A7351" s="3">
        <v>7348</v>
      </c>
      <c r="B7351" t="s">
        <v>4870</v>
      </c>
      <c r="C7351" t="s">
        <v>4870</v>
      </c>
      <c r="D7351" t="s">
        <v>4871</v>
      </c>
      <c r="E7351" t="s">
        <v>4872</v>
      </c>
      <c r="F7351" t="s">
        <v>4872</v>
      </c>
      <c r="G7351" s="1">
        <v>44404</v>
      </c>
      <c r="H7351" s="1">
        <v>44471</v>
      </c>
      <c r="I7351" s="1">
        <v>44501</v>
      </c>
      <c r="J7351" s="966" t="s">
        <v>741</v>
      </c>
      <c r="K7351" t="s">
        <v>24993</v>
      </c>
      <c r="L7351" t="s">
        <v>24994</v>
      </c>
      <c r="M7351" t="s">
        <v>12</v>
      </c>
      <c r="N7351" t="s">
        <v>12</v>
      </c>
    </row>
    <row r="7352" spans="1:14" x14ac:dyDescent="0.25">
      <c r="A7352" s="3">
        <v>7349</v>
      </c>
      <c r="B7352" t="s">
        <v>4870</v>
      </c>
      <c r="C7352" t="s">
        <v>4870</v>
      </c>
      <c r="D7352" t="s">
        <v>4871</v>
      </c>
      <c r="E7352" t="s">
        <v>4872</v>
      </c>
      <c r="F7352" t="s">
        <v>4872</v>
      </c>
      <c r="G7352" s="1">
        <v>44404</v>
      </c>
      <c r="H7352" s="1">
        <v>44471</v>
      </c>
      <c r="I7352" s="1">
        <v>44501</v>
      </c>
      <c r="J7352" s="966" t="s">
        <v>741</v>
      </c>
      <c r="K7352" t="s">
        <v>24995</v>
      </c>
      <c r="L7352" t="s">
        <v>24996</v>
      </c>
      <c r="M7352" t="s">
        <v>741</v>
      </c>
      <c r="N7352" t="s">
        <v>24996</v>
      </c>
    </row>
    <row r="7353" spans="1:14" x14ac:dyDescent="0.25">
      <c r="A7353" s="3">
        <v>7350</v>
      </c>
      <c r="B7353" t="s">
        <v>4870</v>
      </c>
      <c r="C7353" t="s">
        <v>4870</v>
      </c>
      <c r="D7353" t="s">
        <v>4871</v>
      </c>
      <c r="E7353" t="s">
        <v>4872</v>
      </c>
      <c r="F7353" t="s">
        <v>4872</v>
      </c>
      <c r="G7353" s="1">
        <v>44404</v>
      </c>
      <c r="H7353" s="1">
        <v>44471</v>
      </c>
      <c r="I7353" s="1">
        <v>44501</v>
      </c>
      <c r="J7353" s="966" t="s">
        <v>741</v>
      </c>
      <c r="K7353" t="s">
        <v>24997</v>
      </c>
      <c r="L7353" t="s">
        <v>24998</v>
      </c>
      <c r="M7353" t="s">
        <v>741</v>
      </c>
      <c r="N7353" t="s">
        <v>24998</v>
      </c>
    </row>
    <row r="7354" spans="1:14" x14ac:dyDescent="0.25">
      <c r="A7354" s="3">
        <v>7351</v>
      </c>
      <c r="B7354" t="s">
        <v>4870</v>
      </c>
      <c r="C7354" t="s">
        <v>4870</v>
      </c>
      <c r="D7354" t="s">
        <v>4871</v>
      </c>
      <c r="E7354" t="s">
        <v>4872</v>
      </c>
      <c r="F7354" t="s">
        <v>4872</v>
      </c>
      <c r="G7354" s="1">
        <v>44404</v>
      </c>
      <c r="H7354" s="1">
        <v>44471</v>
      </c>
      <c r="I7354" s="1">
        <v>44501</v>
      </c>
      <c r="J7354" s="966" t="s">
        <v>741</v>
      </c>
      <c r="K7354" t="s">
        <v>24999</v>
      </c>
      <c r="L7354" t="s">
        <v>25000</v>
      </c>
      <c r="M7354" t="s">
        <v>741</v>
      </c>
      <c r="N7354" t="s">
        <v>25000</v>
      </c>
    </row>
    <row r="7355" spans="1:14" x14ac:dyDescent="0.25">
      <c r="A7355" s="3">
        <v>7352</v>
      </c>
      <c r="B7355" t="s">
        <v>4870</v>
      </c>
      <c r="C7355" t="s">
        <v>4870</v>
      </c>
      <c r="D7355" t="s">
        <v>4871</v>
      </c>
      <c r="E7355" t="s">
        <v>4872</v>
      </c>
      <c r="F7355" t="s">
        <v>4872</v>
      </c>
      <c r="G7355" s="1">
        <v>44404</v>
      </c>
      <c r="H7355" s="1">
        <v>44471</v>
      </c>
      <c r="I7355" s="1">
        <v>44501</v>
      </c>
      <c r="J7355" s="966" t="s">
        <v>741</v>
      </c>
      <c r="K7355" t="s">
        <v>25001</v>
      </c>
      <c r="L7355" t="s">
        <v>25002</v>
      </c>
      <c r="M7355" t="s">
        <v>741</v>
      </c>
      <c r="N7355" t="s">
        <v>25002</v>
      </c>
    </row>
    <row r="7356" spans="1:14" x14ac:dyDescent="0.25">
      <c r="A7356" s="3">
        <v>7353</v>
      </c>
      <c r="B7356" t="s">
        <v>4870</v>
      </c>
      <c r="C7356" t="s">
        <v>4870</v>
      </c>
      <c r="D7356" t="s">
        <v>4871</v>
      </c>
      <c r="E7356" t="s">
        <v>4872</v>
      </c>
      <c r="F7356" t="s">
        <v>4872</v>
      </c>
      <c r="G7356" s="1">
        <v>44404</v>
      </c>
      <c r="H7356" s="1">
        <v>44471</v>
      </c>
      <c r="I7356" s="1">
        <v>44501</v>
      </c>
      <c r="J7356" s="966" t="s">
        <v>741</v>
      </c>
      <c r="K7356" t="s">
        <v>25003</v>
      </c>
      <c r="L7356" t="s">
        <v>25004</v>
      </c>
      <c r="M7356" t="s">
        <v>741</v>
      </c>
      <c r="N7356" t="s">
        <v>25004</v>
      </c>
    </row>
    <row r="7357" spans="1:14" x14ac:dyDescent="0.25">
      <c r="A7357" s="3">
        <v>7354</v>
      </c>
      <c r="B7357" t="s">
        <v>4870</v>
      </c>
      <c r="C7357" t="s">
        <v>4870</v>
      </c>
      <c r="D7357" t="s">
        <v>4871</v>
      </c>
      <c r="E7357" t="s">
        <v>4872</v>
      </c>
      <c r="F7357" t="s">
        <v>4872</v>
      </c>
      <c r="G7357" s="1">
        <v>44404</v>
      </c>
      <c r="H7357" s="1">
        <v>44471</v>
      </c>
      <c r="I7357" s="1">
        <v>44501</v>
      </c>
      <c r="J7357" s="966" t="s">
        <v>741</v>
      </c>
      <c r="K7357" t="s">
        <v>25005</v>
      </c>
      <c r="L7357" t="s">
        <v>25006</v>
      </c>
      <c r="M7357" t="s">
        <v>741</v>
      </c>
      <c r="N7357" t="s">
        <v>25006</v>
      </c>
    </row>
    <row r="7358" spans="1:14" x14ac:dyDescent="0.25">
      <c r="A7358" s="3">
        <v>7355</v>
      </c>
      <c r="B7358" t="s">
        <v>4870</v>
      </c>
      <c r="C7358" t="s">
        <v>4870</v>
      </c>
      <c r="D7358" t="s">
        <v>4871</v>
      </c>
      <c r="E7358" t="s">
        <v>4872</v>
      </c>
      <c r="F7358" t="s">
        <v>4872</v>
      </c>
      <c r="G7358" s="1">
        <v>44404</v>
      </c>
      <c r="H7358" s="1">
        <v>44471</v>
      </c>
      <c r="I7358" s="1">
        <v>44501</v>
      </c>
      <c r="J7358" s="966" t="s">
        <v>741</v>
      </c>
      <c r="K7358" t="s">
        <v>25007</v>
      </c>
      <c r="L7358" t="s">
        <v>25008</v>
      </c>
      <c r="M7358" t="s">
        <v>741</v>
      </c>
      <c r="N7358" t="s">
        <v>25008</v>
      </c>
    </row>
    <row r="7359" spans="1:14" x14ac:dyDescent="0.25">
      <c r="A7359" s="3">
        <v>7356</v>
      </c>
      <c r="B7359" t="s">
        <v>4870</v>
      </c>
      <c r="C7359" t="s">
        <v>4870</v>
      </c>
      <c r="D7359" t="s">
        <v>4871</v>
      </c>
      <c r="E7359" t="s">
        <v>4872</v>
      </c>
      <c r="F7359" t="s">
        <v>4872</v>
      </c>
      <c r="G7359" s="1">
        <v>44404</v>
      </c>
      <c r="H7359" s="1">
        <v>44471</v>
      </c>
      <c r="I7359" s="1">
        <v>44501</v>
      </c>
      <c r="J7359" s="966" t="s">
        <v>741</v>
      </c>
      <c r="K7359" t="s">
        <v>25009</v>
      </c>
      <c r="L7359" t="s">
        <v>25010</v>
      </c>
      <c r="M7359" t="s">
        <v>741</v>
      </c>
      <c r="N7359" t="s">
        <v>25010</v>
      </c>
    </row>
    <row r="7360" spans="1:14" x14ac:dyDescent="0.25">
      <c r="A7360" s="3">
        <v>7357</v>
      </c>
      <c r="B7360" t="s">
        <v>4870</v>
      </c>
      <c r="C7360" t="s">
        <v>4870</v>
      </c>
      <c r="D7360" t="s">
        <v>4871</v>
      </c>
      <c r="E7360" t="s">
        <v>4872</v>
      </c>
      <c r="F7360" t="s">
        <v>4872</v>
      </c>
      <c r="G7360" s="1">
        <v>44404</v>
      </c>
      <c r="H7360" s="1">
        <v>44471</v>
      </c>
      <c r="I7360" s="1">
        <v>44501</v>
      </c>
      <c r="J7360" s="966" t="s">
        <v>741</v>
      </c>
      <c r="K7360" t="s">
        <v>25011</v>
      </c>
      <c r="L7360" t="s">
        <v>25012</v>
      </c>
      <c r="M7360" t="s">
        <v>741</v>
      </c>
      <c r="N7360" t="s">
        <v>25012</v>
      </c>
    </row>
    <row r="7361" spans="1:14" x14ac:dyDescent="0.25">
      <c r="A7361" s="3">
        <v>7358</v>
      </c>
      <c r="B7361" t="s">
        <v>4870</v>
      </c>
      <c r="C7361" t="s">
        <v>4870</v>
      </c>
      <c r="D7361" t="s">
        <v>4871</v>
      </c>
      <c r="E7361" t="s">
        <v>4872</v>
      </c>
      <c r="F7361" t="s">
        <v>4872</v>
      </c>
      <c r="G7361" s="1">
        <v>44404</v>
      </c>
      <c r="H7361" s="1">
        <v>44471</v>
      </c>
      <c r="I7361" s="1">
        <v>44501</v>
      </c>
      <c r="J7361" s="966" t="s">
        <v>741</v>
      </c>
      <c r="K7361" t="s">
        <v>25013</v>
      </c>
      <c r="L7361" t="s">
        <v>25014</v>
      </c>
      <c r="M7361" t="s">
        <v>741</v>
      </c>
      <c r="N7361" t="s">
        <v>25014</v>
      </c>
    </row>
    <row r="7362" spans="1:14" x14ac:dyDescent="0.25">
      <c r="A7362" s="3">
        <v>7359</v>
      </c>
      <c r="B7362" t="s">
        <v>4870</v>
      </c>
      <c r="C7362" t="s">
        <v>4870</v>
      </c>
      <c r="D7362" t="s">
        <v>4871</v>
      </c>
      <c r="E7362" t="s">
        <v>4872</v>
      </c>
      <c r="F7362" t="s">
        <v>4872</v>
      </c>
      <c r="G7362" s="1">
        <v>44404</v>
      </c>
      <c r="H7362" s="1">
        <v>44471</v>
      </c>
      <c r="I7362" s="1">
        <v>44501</v>
      </c>
      <c r="J7362" s="966" t="s">
        <v>741</v>
      </c>
      <c r="K7362" t="s">
        <v>25015</v>
      </c>
      <c r="L7362" t="s">
        <v>25016</v>
      </c>
      <c r="M7362" t="s">
        <v>741</v>
      </c>
      <c r="N7362" t="s">
        <v>25016</v>
      </c>
    </row>
    <row r="7363" spans="1:14" x14ac:dyDescent="0.25">
      <c r="A7363" s="3">
        <v>7360</v>
      </c>
      <c r="B7363" t="s">
        <v>4870</v>
      </c>
      <c r="C7363" t="s">
        <v>4870</v>
      </c>
      <c r="D7363" t="s">
        <v>4871</v>
      </c>
      <c r="E7363" t="s">
        <v>4872</v>
      </c>
      <c r="F7363" t="s">
        <v>4872</v>
      </c>
      <c r="G7363" s="1">
        <v>44404</v>
      </c>
      <c r="H7363" s="1">
        <v>44471</v>
      </c>
      <c r="I7363" s="1">
        <v>44501</v>
      </c>
      <c r="J7363" s="966" t="s">
        <v>741</v>
      </c>
      <c r="K7363" t="s">
        <v>25017</v>
      </c>
      <c r="L7363" t="s">
        <v>25018</v>
      </c>
      <c r="M7363" t="s">
        <v>741</v>
      </c>
      <c r="N7363" t="s">
        <v>25018</v>
      </c>
    </row>
    <row r="7364" spans="1:14" x14ac:dyDescent="0.25">
      <c r="A7364" s="3">
        <v>7361</v>
      </c>
      <c r="B7364" t="s">
        <v>4870</v>
      </c>
      <c r="C7364" t="s">
        <v>4870</v>
      </c>
      <c r="D7364" t="s">
        <v>4871</v>
      </c>
      <c r="E7364" t="s">
        <v>4872</v>
      </c>
      <c r="F7364" t="s">
        <v>4872</v>
      </c>
      <c r="G7364" s="1">
        <v>44404</v>
      </c>
      <c r="H7364" s="1">
        <v>44471</v>
      </c>
      <c r="I7364" s="1">
        <v>44501</v>
      </c>
      <c r="J7364" s="966" t="s">
        <v>741</v>
      </c>
      <c r="K7364" t="s">
        <v>25019</v>
      </c>
      <c r="L7364" t="s">
        <v>25020</v>
      </c>
      <c r="M7364" t="s">
        <v>741</v>
      </c>
      <c r="N7364" t="s">
        <v>25020</v>
      </c>
    </row>
    <row r="7365" spans="1:14" x14ac:dyDescent="0.25">
      <c r="A7365" s="3">
        <v>7362</v>
      </c>
      <c r="B7365" t="s">
        <v>4870</v>
      </c>
      <c r="C7365" t="s">
        <v>4870</v>
      </c>
      <c r="D7365" t="s">
        <v>4871</v>
      </c>
      <c r="E7365" t="s">
        <v>4872</v>
      </c>
      <c r="F7365" t="s">
        <v>4872</v>
      </c>
      <c r="G7365" s="1">
        <v>44404</v>
      </c>
      <c r="H7365" s="1">
        <v>44471</v>
      </c>
      <c r="I7365" s="1">
        <v>44501</v>
      </c>
      <c r="J7365" s="966" t="s">
        <v>741</v>
      </c>
      <c r="K7365" t="s">
        <v>25021</v>
      </c>
      <c r="L7365" t="s">
        <v>25022</v>
      </c>
      <c r="M7365" t="s">
        <v>741</v>
      </c>
      <c r="N7365" t="s">
        <v>25022</v>
      </c>
    </row>
    <row r="7366" spans="1:14" x14ac:dyDescent="0.25">
      <c r="A7366" s="3">
        <v>7363</v>
      </c>
      <c r="B7366" t="s">
        <v>4870</v>
      </c>
      <c r="C7366" t="s">
        <v>4870</v>
      </c>
      <c r="D7366" t="s">
        <v>4871</v>
      </c>
      <c r="E7366" t="s">
        <v>4872</v>
      </c>
      <c r="F7366" t="s">
        <v>4872</v>
      </c>
      <c r="G7366" s="1">
        <v>44404</v>
      </c>
      <c r="H7366" s="1">
        <v>44471</v>
      </c>
      <c r="I7366" s="1">
        <v>44501</v>
      </c>
      <c r="J7366" s="966" t="s">
        <v>741</v>
      </c>
      <c r="K7366" t="s">
        <v>25023</v>
      </c>
      <c r="L7366" t="s">
        <v>25024</v>
      </c>
      <c r="M7366" t="s">
        <v>741</v>
      </c>
      <c r="N7366" t="s">
        <v>25024</v>
      </c>
    </row>
    <row r="7367" spans="1:14" x14ac:dyDescent="0.25">
      <c r="A7367" s="3">
        <v>7364</v>
      </c>
      <c r="B7367" t="s">
        <v>4870</v>
      </c>
      <c r="C7367" t="s">
        <v>4870</v>
      </c>
      <c r="D7367" t="s">
        <v>4871</v>
      </c>
      <c r="E7367" t="s">
        <v>4872</v>
      </c>
      <c r="F7367" t="s">
        <v>4872</v>
      </c>
      <c r="G7367" s="1">
        <v>44404</v>
      </c>
      <c r="H7367" s="1">
        <v>44471</v>
      </c>
      <c r="I7367" s="1">
        <v>44501</v>
      </c>
      <c r="J7367" s="966" t="s">
        <v>741</v>
      </c>
      <c r="K7367" t="s">
        <v>25025</v>
      </c>
      <c r="L7367" t="s">
        <v>25026</v>
      </c>
      <c r="M7367" t="s">
        <v>12</v>
      </c>
      <c r="N7367" t="s">
        <v>12</v>
      </c>
    </row>
    <row r="7368" spans="1:14" x14ac:dyDescent="0.25">
      <c r="A7368" s="3">
        <v>7365</v>
      </c>
      <c r="B7368" t="s">
        <v>4870</v>
      </c>
      <c r="C7368" t="s">
        <v>4870</v>
      </c>
      <c r="D7368" t="s">
        <v>4871</v>
      </c>
      <c r="E7368" t="s">
        <v>4872</v>
      </c>
      <c r="F7368" t="s">
        <v>4872</v>
      </c>
      <c r="G7368" s="1">
        <v>44404</v>
      </c>
      <c r="H7368" s="1">
        <v>44471</v>
      </c>
      <c r="I7368" s="1">
        <v>44501</v>
      </c>
      <c r="J7368" s="966" t="s">
        <v>741</v>
      </c>
      <c r="K7368" t="s">
        <v>25027</v>
      </c>
      <c r="L7368" t="s">
        <v>25028</v>
      </c>
      <c r="M7368" t="s">
        <v>12</v>
      </c>
      <c r="N7368" t="s">
        <v>12</v>
      </c>
    </row>
    <row r="7369" spans="1:14" x14ac:dyDescent="0.25">
      <c r="A7369" s="3">
        <v>7366</v>
      </c>
      <c r="B7369" t="s">
        <v>4870</v>
      </c>
      <c r="C7369" t="s">
        <v>4870</v>
      </c>
      <c r="D7369" t="s">
        <v>4871</v>
      </c>
      <c r="E7369" t="s">
        <v>4872</v>
      </c>
      <c r="F7369" t="s">
        <v>4872</v>
      </c>
      <c r="G7369" s="1">
        <v>44404</v>
      </c>
      <c r="H7369" s="1">
        <v>44471</v>
      </c>
      <c r="I7369" s="1">
        <v>44501</v>
      </c>
      <c r="J7369" s="966" t="s">
        <v>741</v>
      </c>
      <c r="K7369" t="s">
        <v>25029</v>
      </c>
      <c r="L7369" t="s">
        <v>25030</v>
      </c>
      <c r="M7369" t="s">
        <v>12</v>
      </c>
      <c r="N7369" t="s">
        <v>12</v>
      </c>
    </row>
    <row r="7370" spans="1:14" x14ac:dyDescent="0.25">
      <c r="A7370" s="3">
        <v>7367</v>
      </c>
      <c r="B7370" t="s">
        <v>4870</v>
      </c>
      <c r="C7370" t="s">
        <v>4870</v>
      </c>
      <c r="D7370" t="s">
        <v>4871</v>
      </c>
      <c r="E7370" t="s">
        <v>4872</v>
      </c>
      <c r="F7370" t="s">
        <v>4872</v>
      </c>
      <c r="G7370" s="1">
        <v>44404</v>
      </c>
      <c r="H7370" s="1">
        <v>44471</v>
      </c>
      <c r="I7370" s="1">
        <v>44501</v>
      </c>
      <c r="J7370" s="966" t="s">
        <v>741</v>
      </c>
      <c r="K7370" t="s">
        <v>25031</v>
      </c>
      <c r="L7370" t="s">
        <v>25032</v>
      </c>
      <c r="M7370" t="s">
        <v>12</v>
      </c>
      <c r="N7370" t="s">
        <v>12</v>
      </c>
    </row>
    <row r="7371" spans="1:14" x14ac:dyDescent="0.25">
      <c r="A7371" s="3">
        <v>7368</v>
      </c>
      <c r="B7371" t="s">
        <v>4870</v>
      </c>
      <c r="C7371" t="s">
        <v>4870</v>
      </c>
      <c r="D7371" t="s">
        <v>4871</v>
      </c>
      <c r="E7371" t="s">
        <v>4872</v>
      </c>
      <c r="F7371" t="s">
        <v>4872</v>
      </c>
      <c r="G7371" s="1">
        <v>44404</v>
      </c>
      <c r="H7371" s="1">
        <v>44471</v>
      </c>
      <c r="I7371" s="1">
        <v>44501</v>
      </c>
      <c r="J7371" s="966" t="s">
        <v>741</v>
      </c>
      <c r="K7371" t="s">
        <v>25033</v>
      </c>
      <c r="L7371" t="s">
        <v>25034</v>
      </c>
      <c r="M7371" t="s">
        <v>12</v>
      </c>
      <c r="N7371" t="s">
        <v>12</v>
      </c>
    </row>
    <row r="7372" spans="1:14" x14ac:dyDescent="0.25">
      <c r="A7372" s="3">
        <v>7369</v>
      </c>
      <c r="B7372" t="s">
        <v>4870</v>
      </c>
      <c r="C7372" t="s">
        <v>4870</v>
      </c>
      <c r="D7372" t="s">
        <v>4871</v>
      </c>
      <c r="E7372" t="s">
        <v>4872</v>
      </c>
      <c r="F7372" t="s">
        <v>4872</v>
      </c>
      <c r="G7372" s="1">
        <v>44404</v>
      </c>
      <c r="H7372" s="1">
        <v>44471</v>
      </c>
      <c r="I7372" s="1">
        <v>44501</v>
      </c>
      <c r="J7372" s="966" t="s">
        <v>741</v>
      </c>
      <c r="K7372" t="s">
        <v>25035</v>
      </c>
      <c r="L7372" t="s">
        <v>25036</v>
      </c>
      <c r="M7372" t="s">
        <v>12</v>
      </c>
      <c r="N7372" t="s">
        <v>12</v>
      </c>
    </row>
    <row r="7373" spans="1:14" x14ac:dyDescent="0.25">
      <c r="A7373" s="3">
        <v>7370</v>
      </c>
      <c r="B7373" t="s">
        <v>4870</v>
      </c>
      <c r="C7373" t="s">
        <v>4870</v>
      </c>
      <c r="D7373" t="s">
        <v>4871</v>
      </c>
      <c r="E7373" t="s">
        <v>4872</v>
      </c>
      <c r="F7373" t="s">
        <v>4872</v>
      </c>
      <c r="G7373" s="1">
        <v>44404</v>
      </c>
      <c r="H7373" s="1">
        <v>44471</v>
      </c>
      <c r="I7373" s="1">
        <v>44501</v>
      </c>
      <c r="J7373" s="966" t="s">
        <v>741</v>
      </c>
      <c r="K7373" t="s">
        <v>25037</v>
      </c>
      <c r="L7373" t="s">
        <v>25038</v>
      </c>
      <c r="M7373" t="s">
        <v>12</v>
      </c>
      <c r="N7373" t="s">
        <v>12</v>
      </c>
    </row>
    <row r="7374" spans="1:14" x14ac:dyDescent="0.25">
      <c r="A7374" s="3">
        <v>7371</v>
      </c>
      <c r="B7374" t="s">
        <v>4870</v>
      </c>
      <c r="C7374" t="s">
        <v>4870</v>
      </c>
      <c r="D7374" t="s">
        <v>4871</v>
      </c>
      <c r="E7374" t="s">
        <v>4872</v>
      </c>
      <c r="F7374" t="s">
        <v>4872</v>
      </c>
      <c r="G7374" s="1">
        <v>44404</v>
      </c>
      <c r="H7374" s="1">
        <v>44471</v>
      </c>
      <c r="I7374" s="1">
        <v>44501</v>
      </c>
      <c r="J7374" s="966" t="s">
        <v>741</v>
      </c>
      <c r="K7374" t="s">
        <v>25039</v>
      </c>
      <c r="L7374" t="s">
        <v>25040</v>
      </c>
      <c r="M7374" t="s">
        <v>741</v>
      </c>
      <c r="N7374" t="s">
        <v>25040</v>
      </c>
    </row>
    <row r="7375" spans="1:14" x14ac:dyDescent="0.25">
      <c r="A7375" s="3">
        <v>7372</v>
      </c>
      <c r="B7375" t="s">
        <v>4870</v>
      </c>
      <c r="C7375" t="s">
        <v>4870</v>
      </c>
      <c r="D7375" t="s">
        <v>4871</v>
      </c>
      <c r="E7375" t="s">
        <v>4872</v>
      </c>
      <c r="F7375" t="s">
        <v>4872</v>
      </c>
      <c r="G7375" s="1">
        <v>44404</v>
      </c>
      <c r="H7375" s="1">
        <v>44471</v>
      </c>
      <c r="I7375" s="1">
        <v>44501</v>
      </c>
      <c r="J7375" s="966" t="s">
        <v>741</v>
      </c>
      <c r="K7375" t="s">
        <v>25041</v>
      </c>
      <c r="L7375" t="s">
        <v>25042</v>
      </c>
      <c r="M7375" t="s">
        <v>741</v>
      </c>
      <c r="N7375" t="s">
        <v>25042</v>
      </c>
    </row>
    <row r="7376" spans="1:14" x14ac:dyDescent="0.25">
      <c r="A7376" s="3">
        <v>7373</v>
      </c>
      <c r="B7376" t="s">
        <v>4870</v>
      </c>
      <c r="C7376" t="s">
        <v>4870</v>
      </c>
      <c r="D7376" t="s">
        <v>4871</v>
      </c>
      <c r="E7376" t="s">
        <v>4872</v>
      </c>
      <c r="F7376" t="s">
        <v>4872</v>
      </c>
      <c r="G7376" s="1">
        <v>44404</v>
      </c>
      <c r="H7376" s="1">
        <v>44471</v>
      </c>
      <c r="I7376" s="1">
        <v>44501</v>
      </c>
      <c r="J7376" s="966" t="s">
        <v>741</v>
      </c>
      <c r="K7376" t="s">
        <v>25043</v>
      </c>
      <c r="L7376" t="s">
        <v>25044</v>
      </c>
      <c r="M7376" t="s">
        <v>741</v>
      </c>
      <c r="N7376" t="s">
        <v>25044</v>
      </c>
    </row>
    <row r="7377" spans="1:14" x14ac:dyDescent="0.25">
      <c r="A7377" s="3">
        <v>7374</v>
      </c>
      <c r="B7377" t="s">
        <v>4870</v>
      </c>
      <c r="C7377" t="s">
        <v>4870</v>
      </c>
      <c r="D7377" t="s">
        <v>4871</v>
      </c>
      <c r="E7377" t="s">
        <v>4872</v>
      </c>
      <c r="F7377" t="s">
        <v>4872</v>
      </c>
      <c r="G7377" s="1">
        <v>44404</v>
      </c>
      <c r="H7377" s="1">
        <v>44471</v>
      </c>
      <c r="I7377" s="1">
        <v>44501</v>
      </c>
      <c r="J7377" s="966" t="s">
        <v>741</v>
      </c>
      <c r="K7377" t="s">
        <v>25045</v>
      </c>
      <c r="L7377" t="s">
        <v>25046</v>
      </c>
      <c r="M7377" t="s">
        <v>741</v>
      </c>
      <c r="N7377" t="s">
        <v>25046</v>
      </c>
    </row>
    <row r="7378" spans="1:14" x14ac:dyDescent="0.25">
      <c r="A7378" s="3">
        <v>7375</v>
      </c>
      <c r="B7378" t="s">
        <v>4870</v>
      </c>
      <c r="C7378" t="s">
        <v>4870</v>
      </c>
      <c r="D7378" t="s">
        <v>4871</v>
      </c>
      <c r="E7378" t="s">
        <v>4872</v>
      </c>
      <c r="F7378" t="s">
        <v>4872</v>
      </c>
      <c r="G7378" s="1">
        <v>44404</v>
      </c>
      <c r="H7378" s="1">
        <v>44471</v>
      </c>
      <c r="I7378" s="1">
        <v>44501</v>
      </c>
      <c r="J7378" s="966" t="s">
        <v>741</v>
      </c>
      <c r="K7378" t="s">
        <v>25047</v>
      </c>
      <c r="L7378" t="s">
        <v>25048</v>
      </c>
      <c r="M7378" t="s">
        <v>741</v>
      </c>
      <c r="N7378" t="s">
        <v>25048</v>
      </c>
    </row>
    <row r="7379" spans="1:14" x14ac:dyDescent="0.25">
      <c r="A7379" s="3">
        <v>7376</v>
      </c>
      <c r="B7379" t="s">
        <v>4870</v>
      </c>
      <c r="C7379" t="s">
        <v>4870</v>
      </c>
      <c r="D7379" t="s">
        <v>4871</v>
      </c>
      <c r="E7379" t="s">
        <v>4872</v>
      </c>
      <c r="F7379" t="s">
        <v>4872</v>
      </c>
      <c r="G7379" s="1">
        <v>44404</v>
      </c>
      <c r="H7379" s="1">
        <v>44471</v>
      </c>
      <c r="I7379" s="1">
        <v>44501</v>
      </c>
      <c r="J7379" s="966" t="s">
        <v>741</v>
      </c>
      <c r="K7379" t="s">
        <v>25049</v>
      </c>
      <c r="L7379" t="s">
        <v>25050</v>
      </c>
      <c r="M7379" t="s">
        <v>741</v>
      </c>
      <c r="N7379" t="s">
        <v>25050</v>
      </c>
    </row>
    <row r="7380" spans="1:14" x14ac:dyDescent="0.25">
      <c r="A7380" s="3">
        <v>7377</v>
      </c>
      <c r="B7380" t="s">
        <v>4918</v>
      </c>
      <c r="C7380" t="s">
        <v>4919</v>
      </c>
      <c r="D7380" t="s">
        <v>4920</v>
      </c>
      <c r="E7380" t="s">
        <v>12</v>
      </c>
      <c r="F7380" t="s">
        <v>4928</v>
      </c>
      <c r="G7380" s="1">
        <v>44536</v>
      </c>
      <c r="H7380" s="1">
        <v>44539</v>
      </c>
      <c r="I7380" s="1">
        <v>45634</v>
      </c>
      <c r="J7380" s="966" t="s">
        <v>25051</v>
      </c>
      <c r="K7380" t="s">
        <v>25052</v>
      </c>
      <c r="L7380" t="s">
        <v>25053</v>
      </c>
      <c r="M7380" t="s">
        <v>25051</v>
      </c>
      <c r="N7380" t="s">
        <v>25053</v>
      </c>
    </row>
    <row r="7381" spans="1:14" x14ac:dyDescent="0.25">
      <c r="A7381" s="3">
        <v>7378</v>
      </c>
      <c r="B7381" t="s">
        <v>4918</v>
      </c>
      <c r="C7381" t="s">
        <v>4919</v>
      </c>
      <c r="D7381" t="s">
        <v>4920</v>
      </c>
      <c r="E7381" t="s">
        <v>12</v>
      </c>
      <c r="F7381" t="s">
        <v>4929</v>
      </c>
      <c r="G7381" s="1">
        <v>44536</v>
      </c>
      <c r="H7381" s="1">
        <v>44539</v>
      </c>
      <c r="I7381" s="1">
        <v>45634</v>
      </c>
      <c r="J7381" s="966" t="s">
        <v>25054</v>
      </c>
      <c r="K7381" t="s">
        <v>25055</v>
      </c>
      <c r="L7381" t="s">
        <v>25056</v>
      </c>
      <c r="M7381" t="s">
        <v>25054</v>
      </c>
      <c r="N7381" t="s">
        <v>25056</v>
      </c>
    </row>
    <row r="7382" spans="1:14" x14ac:dyDescent="0.25">
      <c r="A7382" s="3">
        <v>7379</v>
      </c>
      <c r="B7382" t="s">
        <v>4930</v>
      </c>
      <c r="C7382" t="s">
        <v>4931</v>
      </c>
      <c r="D7382" t="s">
        <v>4932</v>
      </c>
      <c r="E7382" t="s">
        <v>12</v>
      </c>
      <c r="F7382" t="s">
        <v>4933</v>
      </c>
      <c r="G7382" s="1">
        <v>44536</v>
      </c>
      <c r="H7382" s="1">
        <v>44539</v>
      </c>
      <c r="I7382" s="1">
        <v>45634</v>
      </c>
      <c r="J7382" s="966" t="s">
        <v>25057</v>
      </c>
      <c r="K7382" t="s">
        <v>25058</v>
      </c>
      <c r="L7382" t="s">
        <v>25059</v>
      </c>
      <c r="M7382" t="s">
        <v>25057</v>
      </c>
      <c r="N7382" t="s">
        <v>25059</v>
      </c>
    </row>
    <row r="7383" spans="1:14" x14ac:dyDescent="0.25">
      <c r="A7383" s="3">
        <v>7380</v>
      </c>
      <c r="B7383" t="s">
        <v>4930</v>
      </c>
      <c r="C7383" t="s">
        <v>4931</v>
      </c>
      <c r="D7383" t="s">
        <v>4932</v>
      </c>
      <c r="E7383" t="s">
        <v>12</v>
      </c>
      <c r="F7383" t="s">
        <v>4934</v>
      </c>
      <c r="G7383" s="1">
        <v>44536</v>
      </c>
      <c r="H7383" s="1">
        <v>44539</v>
      </c>
      <c r="I7383" s="1">
        <v>45634</v>
      </c>
      <c r="J7383" s="966" t="s">
        <v>25060</v>
      </c>
      <c r="K7383" t="s">
        <v>25061</v>
      </c>
      <c r="L7383" t="s">
        <v>25062</v>
      </c>
      <c r="M7383" t="s">
        <v>25060</v>
      </c>
      <c r="N7383" t="s">
        <v>25062</v>
      </c>
    </row>
    <row r="7384" spans="1:14" x14ac:dyDescent="0.25">
      <c r="A7384" s="3">
        <v>7381</v>
      </c>
      <c r="B7384" t="s">
        <v>4935</v>
      </c>
      <c r="C7384" t="s">
        <v>4936</v>
      </c>
      <c r="D7384" t="s">
        <v>4937</v>
      </c>
      <c r="E7384" t="s">
        <v>12</v>
      </c>
      <c r="F7384" t="s">
        <v>4938</v>
      </c>
      <c r="G7384" s="1">
        <v>44536</v>
      </c>
      <c r="H7384" s="1">
        <v>44539</v>
      </c>
      <c r="I7384" s="1">
        <v>45634</v>
      </c>
      <c r="J7384" s="966" t="s">
        <v>25063</v>
      </c>
      <c r="K7384" t="s">
        <v>25064</v>
      </c>
      <c r="L7384" t="s">
        <v>25065</v>
      </c>
      <c r="M7384" t="s">
        <v>25063</v>
      </c>
      <c r="N7384" t="s">
        <v>25065</v>
      </c>
    </row>
    <row r="7385" spans="1:14" x14ac:dyDescent="0.25">
      <c r="A7385" s="3">
        <v>7382</v>
      </c>
      <c r="B7385" t="s">
        <v>4918</v>
      </c>
      <c r="C7385" t="s">
        <v>4919</v>
      </c>
      <c r="D7385" t="s">
        <v>4920</v>
      </c>
      <c r="E7385" t="s">
        <v>12</v>
      </c>
      <c r="F7385" t="s">
        <v>4924</v>
      </c>
      <c r="G7385" s="1">
        <v>44536</v>
      </c>
      <c r="H7385" s="1">
        <v>44539</v>
      </c>
      <c r="I7385" s="1">
        <v>45634</v>
      </c>
      <c r="J7385" s="966" t="s">
        <v>25066</v>
      </c>
      <c r="K7385" t="s">
        <v>25067</v>
      </c>
      <c r="L7385" t="s">
        <v>25068</v>
      </c>
      <c r="M7385" t="s">
        <v>25066</v>
      </c>
      <c r="N7385" t="s">
        <v>25068</v>
      </c>
    </row>
    <row r="7386" spans="1:14" x14ac:dyDescent="0.25">
      <c r="A7386" s="3">
        <v>7383</v>
      </c>
      <c r="B7386" t="s">
        <v>4756</v>
      </c>
      <c r="C7386" t="s">
        <v>4757</v>
      </c>
      <c r="D7386" t="s">
        <v>4758</v>
      </c>
      <c r="E7386" t="s">
        <v>12</v>
      </c>
      <c r="F7386" t="s">
        <v>4759</v>
      </c>
      <c r="G7386" s="1">
        <v>44504</v>
      </c>
      <c r="H7386" s="1">
        <v>44539</v>
      </c>
      <c r="I7386" s="1">
        <v>46364</v>
      </c>
      <c r="J7386" s="966" t="s">
        <v>13277</v>
      </c>
      <c r="K7386" t="s">
        <v>13279</v>
      </c>
      <c r="L7386" t="s">
        <v>13278</v>
      </c>
      <c r="M7386" t="s">
        <v>13277</v>
      </c>
      <c r="N7386" t="s">
        <v>13278</v>
      </c>
    </row>
    <row r="7387" spans="1:14" x14ac:dyDescent="0.25">
      <c r="A7387" s="3">
        <v>7384</v>
      </c>
      <c r="B7387" t="s">
        <v>4800</v>
      </c>
      <c r="C7387" t="s">
        <v>4801</v>
      </c>
      <c r="D7387" t="s">
        <v>4802</v>
      </c>
      <c r="E7387" t="s">
        <v>12</v>
      </c>
      <c r="F7387" t="s">
        <v>4803</v>
      </c>
      <c r="G7387" s="1">
        <v>44524</v>
      </c>
      <c r="H7387" s="1">
        <v>44532</v>
      </c>
      <c r="I7387" s="1">
        <v>44896</v>
      </c>
      <c r="J7387" s="966" t="s">
        <v>23195</v>
      </c>
      <c r="K7387" t="s">
        <v>13518</v>
      </c>
      <c r="L7387" t="s">
        <v>13517</v>
      </c>
      <c r="M7387" t="s">
        <v>23195</v>
      </c>
      <c r="N7387" t="s">
        <v>13517</v>
      </c>
    </row>
    <row r="7388" spans="1:14" x14ac:dyDescent="0.25">
      <c r="A7388" s="3">
        <v>7385</v>
      </c>
      <c r="B7388" t="s">
        <v>4756</v>
      </c>
      <c r="C7388" t="s">
        <v>4757</v>
      </c>
      <c r="D7388" t="s">
        <v>4758</v>
      </c>
      <c r="E7388" t="s">
        <v>12</v>
      </c>
      <c r="F7388" t="s">
        <v>4760</v>
      </c>
      <c r="G7388" s="1">
        <v>44504</v>
      </c>
      <c r="H7388" s="1">
        <v>44539</v>
      </c>
      <c r="I7388" s="1">
        <v>46364</v>
      </c>
      <c r="J7388" s="966" t="s">
        <v>13280</v>
      </c>
      <c r="K7388" t="s">
        <v>13282</v>
      </c>
      <c r="L7388" t="s">
        <v>13281</v>
      </c>
      <c r="M7388" t="s">
        <v>13280</v>
      </c>
      <c r="N7388" t="s">
        <v>13281</v>
      </c>
    </row>
    <row r="7389" spans="1:14" x14ac:dyDescent="0.25">
      <c r="A7389" s="3">
        <v>7386</v>
      </c>
      <c r="B7389" t="s">
        <v>4913</v>
      </c>
      <c r="C7389" t="s">
        <v>4914</v>
      </c>
      <c r="D7389" t="s">
        <v>4915</v>
      </c>
      <c r="E7389" t="s">
        <v>12</v>
      </c>
      <c r="F7389" t="s">
        <v>4917</v>
      </c>
      <c r="G7389" s="1">
        <v>44536</v>
      </c>
      <c r="H7389" s="1">
        <v>44540</v>
      </c>
      <c r="I7389" s="1">
        <v>46365</v>
      </c>
      <c r="J7389" s="966" t="s">
        <v>23195</v>
      </c>
      <c r="K7389" t="s">
        <v>12116</v>
      </c>
      <c r="L7389" t="s">
        <v>12115</v>
      </c>
      <c r="M7389" t="s">
        <v>23195</v>
      </c>
      <c r="N7389" t="s">
        <v>12115</v>
      </c>
    </row>
    <row r="7390" spans="1:14" x14ac:dyDescent="0.25">
      <c r="A7390" s="3">
        <v>7387</v>
      </c>
      <c r="B7390" t="s">
        <v>4913</v>
      </c>
      <c r="C7390" t="s">
        <v>4914</v>
      </c>
      <c r="D7390" t="s">
        <v>4915</v>
      </c>
      <c r="E7390" t="s">
        <v>12</v>
      </c>
      <c r="F7390" t="s">
        <v>4916</v>
      </c>
      <c r="G7390" s="1">
        <v>44526</v>
      </c>
      <c r="H7390" s="1">
        <v>44527</v>
      </c>
      <c r="I7390" s="1">
        <v>46352</v>
      </c>
      <c r="J7390" s="966" t="s">
        <v>23195</v>
      </c>
      <c r="K7390" t="s">
        <v>12114</v>
      </c>
      <c r="L7390" t="s">
        <v>12113</v>
      </c>
      <c r="M7390" t="s">
        <v>23195</v>
      </c>
      <c r="N7390" t="s">
        <v>12113</v>
      </c>
    </row>
    <row r="7391" spans="1:14" x14ac:dyDescent="0.25">
      <c r="A7391" s="3">
        <v>7388</v>
      </c>
      <c r="B7391" t="s">
        <v>4897</v>
      </c>
      <c r="C7391" t="s">
        <v>4898</v>
      </c>
      <c r="D7391" t="s">
        <v>4899</v>
      </c>
      <c r="E7391" t="s">
        <v>12</v>
      </c>
      <c r="F7391" t="s">
        <v>4900</v>
      </c>
      <c r="G7391" s="1">
        <v>44535</v>
      </c>
      <c r="H7391" s="1">
        <v>44536</v>
      </c>
      <c r="I7391" s="1">
        <v>45631</v>
      </c>
      <c r="J7391" s="966" t="s">
        <v>25069</v>
      </c>
      <c r="K7391" t="s">
        <v>25070</v>
      </c>
      <c r="L7391" t="s">
        <v>25071</v>
      </c>
      <c r="M7391" t="s">
        <v>25069</v>
      </c>
      <c r="N7391" t="s">
        <v>25071</v>
      </c>
    </row>
    <row r="7392" spans="1:14" x14ac:dyDescent="0.25">
      <c r="A7392" s="3">
        <v>7389</v>
      </c>
      <c r="B7392" t="s">
        <v>4897</v>
      </c>
      <c r="C7392" t="s">
        <v>4898</v>
      </c>
      <c r="D7392" t="s">
        <v>4899</v>
      </c>
      <c r="E7392" t="s">
        <v>12</v>
      </c>
      <c r="F7392" t="s">
        <v>4900</v>
      </c>
      <c r="G7392" s="1">
        <v>44535</v>
      </c>
      <c r="H7392" s="1">
        <v>44536</v>
      </c>
      <c r="I7392" s="1">
        <v>45631</v>
      </c>
      <c r="J7392" s="966" t="s">
        <v>25072</v>
      </c>
      <c r="K7392" t="s">
        <v>25073</v>
      </c>
      <c r="L7392" t="s">
        <v>25074</v>
      </c>
      <c r="M7392" t="s">
        <v>25072</v>
      </c>
      <c r="N7392" t="s">
        <v>25074</v>
      </c>
    </row>
    <row r="7393" spans="1:14" x14ac:dyDescent="0.25">
      <c r="A7393" s="3">
        <v>7390</v>
      </c>
      <c r="B7393" t="s">
        <v>4897</v>
      </c>
      <c r="C7393" t="s">
        <v>4898</v>
      </c>
      <c r="D7393" t="s">
        <v>4899</v>
      </c>
      <c r="E7393" t="s">
        <v>12</v>
      </c>
      <c r="F7393" t="s">
        <v>4900</v>
      </c>
      <c r="G7393" s="1">
        <v>44535</v>
      </c>
      <c r="H7393" s="1">
        <v>44536</v>
      </c>
      <c r="I7393" s="1">
        <v>45631</v>
      </c>
      <c r="J7393" s="966" t="s">
        <v>25075</v>
      </c>
      <c r="K7393" t="s">
        <v>25076</v>
      </c>
      <c r="L7393" t="s">
        <v>25077</v>
      </c>
      <c r="M7393" t="s">
        <v>25075</v>
      </c>
      <c r="N7393" t="s">
        <v>25077</v>
      </c>
    </row>
    <row r="7394" spans="1:14" x14ac:dyDescent="0.25">
      <c r="A7394" s="3">
        <v>7391</v>
      </c>
      <c r="B7394" t="s">
        <v>4897</v>
      </c>
      <c r="C7394" t="s">
        <v>4898</v>
      </c>
      <c r="D7394" t="s">
        <v>4899</v>
      </c>
      <c r="E7394" t="s">
        <v>12</v>
      </c>
      <c r="F7394" t="s">
        <v>4900</v>
      </c>
      <c r="G7394" s="1">
        <v>44535</v>
      </c>
      <c r="H7394" s="1">
        <v>44536</v>
      </c>
      <c r="I7394" s="1">
        <v>45631</v>
      </c>
      <c r="J7394" s="966" t="s">
        <v>25078</v>
      </c>
      <c r="K7394" t="s">
        <v>25079</v>
      </c>
      <c r="L7394" t="s">
        <v>25080</v>
      </c>
      <c r="M7394" t="s">
        <v>25078</v>
      </c>
      <c r="N7394" t="s">
        <v>25080</v>
      </c>
    </row>
    <row r="7395" spans="1:14" x14ac:dyDescent="0.25">
      <c r="A7395" s="3">
        <v>7392</v>
      </c>
      <c r="B7395" t="s">
        <v>4897</v>
      </c>
      <c r="C7395" t="s">
        <v>4898</v>
      </c>
      <c r="D7395" t="s">
        <v>4899</v>
      </c>
      <c r="E7395" t="s">
        <v>12</v>
      </c>
      <c r="F7395" t="s">
        <v>4900</v>
      </c>
      <c r="G7395" s="1">
        <v>44535</v>
      </c>
      <c r="H7395" s="1">
        <v>44536</v>
      </c>
      <c r="I7395" s="1">
        <v>45631</v>
      </c>
      <c r="J7395" s="966" t="s">
        <v>25081</v>
      </c>
      <c r="K7395" t="s">
        <v>25082</v>
      </c>
      <c r="L7395" t="s">
        <v>25083</v>
      </c>
      <c r="M7395" t="s">
        <v>25081</v>
      </c>
      <c r="N7395" t="s">
        <v>25083</v>
      </c>
    </row>
    <row r="7396" spans="1:14" x14ac:dyDescent="0.25">
      <c r="A7396" s="3">
        <v>7393</v>
      </c>
      <c r="B7396" t="s">
        <v>4579</v>
      </c>
      <c r="C7396" t="s">
        <v>4580</v>
      </c>
      <c r="D7396" t="s">
        <v>4581</v>
      </c>
      <c r="E7396" t="s">
        <v>12</v>
      </c>
      <c r="F7396" t="s">
        <v>4582</v>
      </c>
      <c r="G7396" s="1">
        <v>44467</v>
      </c>
      <c r="H7396" s="1">
        <v>44549</v>
      </c>
      <c r="I7396" s="1">
        <v>46009</v>
      </c>
      <c r="J7396" s="966" t="s">
        <v>13794</v>
      </c>
      <c r="K7396" t="s">
        <v>13796</v>
      </c>
      <c r="L7396" t="s">
        <v>13795</v>
      </c>
      <c r="M7396" t="s">
        <v>13794</v>
      </c>
      <c r="N7396" t="s">
        <v>13795</v>
      </c>
    </row>
    <row r="7397" spans="1:14" x14ac:dyDescent="0.25">
      <c r="A7397" s="3">
        <v>7394</v>
      </c>
      <c r="B7397" t="s">
        <v>4850</v>
      </c>
      <c r="C7397" t="s">
        <v>4851</v>
      </c>
      <c r="D7397" t="s">
        <v>4852</v>
      </c>
      <c r="E7397" t="s">
        <v>12</v>
      </c>
      <c r="F7397" t="s">
        <v>4853</v>
      </c>
      <c r="G7397" s="1">
        <v>44522</v>
      </c>
      <c r="H7397" s="1">
        <v>44546</v>
      </c>
      <c r="I7397" s="1">
        <v>45641</v>
      </c>
      <c r="J7397" s="966" t="s">
        <v>12002</v>
      </c>
      <c r="K7397" t="s">
        <v>12004</v>
      </c>
      <c r="L7397" t="s">
        <v>12003</v>
      </c>
      <c r="M7397" t="s">
        <v>12002</v>
      </c>
      <c r="N7397" t="s">
        <v>12003</v>
      </c>
    </row>
    <row r="7398" spans="1:14" x14ac:dyDescent="0.25">
      <c r="A7398" s="3">
        <v>7395</v>
      </c>
      <c r="B7398" t="s">
        <v>4843</v>
      </c>
      <c r="C7398" t="s">
        <v>4844</v>
      </c>
      <c r="D7398" t="s">
        <v>4845</v>
      </c>
      <c r="E7398" t="s">
        <v>12</v>
      </c>
      <c r="F7398" t="s">
        <v>4846</v>
      </c>
      <c r="G7398" s="1">
        <v>44524</v>
      </c>
      <c r="H7398" s="1">
        <v>44546</v>
      </c>
      <c r="I7398" s="1">
        <v>45641</v>
      </c>
      <c r="J7398" s="966" t="s">
        <v>25084</v>
      </c>
      <c r="K7398" t="s">
        <v>25085</v>
      </c>
      <c r="L7398" t="s">
        <v>25086</v>
      </c>
      <c r="M7398" t="s">
        <v>25084</v>
      </c>
      <c r="N7398" t="s">
        <v>25086</v>
      </c>
    </row>
    <row r="7399" spans="1:14" x14ac:dyDescent="0.25">
      <c r="A7399" s="3">
        <v>7396</v>
      </c>
      <c r="B7399" t="s">
        <v>4939</v>
      </c>
      <c r="C7399" t="s">
        <v>4940</v>
      </c>
      <c r="D7399" t="s">
        <v>4941</v>
      </c>
      <c r="E7399" t="s">
        <v>12</v>
      </c>
      <c r="F7399" t="s">
        <v>4942</v>
      </c>
      <c r="G7399" s="1">
        <v>44538</v>
      </c>
      <c r="H7399" s="1">
        <v>44549</v>
      </c>
      <c r="I7399" s="1">
        <v>45644</v>
      </c>
      <c r="J7399" s="966" t="s">
        <v>12994</v>
      </c>
      <c r="K7399" t="s">
        <v>12996</v>
      </c>
      <c r="L7399" t="s">
        <v>12995</v>
      </c>
      <c r="M7399" t="s">
        <v>12994</v>
      </c>
      <c r="N7399" t="s">
        <v>12995</v>
      </c>
    </row>
    <row r="7400" spans="1:14" x14ac:dyDescent="0.25">
      <c r="A7400" s="3">
        <v>7397</v>
      </c>
      <c r="B7400" t="s">
        <v>4939</v>
      </c>
      <c r="C7400" t="s">
        <v>4940</v>
      </c>
      <c r="D7400" t="s">
        <v>4941</v>
      </c>
      <c r="E7400" t="s">
        <v>12</v>
      </c>
      <c r="F7400" t="s">
        <v>4942</v>
      </c>
      <c r="G7400" s="1">
        <v>44538</v>
      </c>
      <c r="H7400" s="1">
        <v>44549</v>
      </c>
      <c r="I7400" s="1">
        <v>45644</v>
      </c>
      <c r="J7400" s="966" t="s">
        <v>12997</v>
      </c>
      <c r="K7400" t="s">
        <v>12999</v>
      </c>
      <c r="L7400" t="s">
        <v>12998</v>
      </c>
      <c r="M7400" t="s">
        <v>12997</v>
      </c>
      <c r="N7400" t="s">
        <v>12998</v>
      </c>
    </row>
    <row r="7401" spans="1:14" x14ac:dyDescent="0.25">
      <c r="A7401" s="3">
        <v>7398</v>
      </c>
      <c r="B7401" t="s">
        <v>4939</v>
      </c>
      <c r="C7401" t="s">
        <v>4940</v>
      </c>
      <c r="D7401" t="s">
        <v>4941</v>
      </c>
      <c r="E7401" t="s">
        <v>12</v>
      </c>
      <c r="F7401" t="s">
        <v>4942</v>
      </c>
      <c r="G7401" s="1">
        <v>44538</v>
      </c>
      <c r="H7401" s="1">
        <v>44549</v>
      </c>
      <c r="I7401" s="1">
        <v>45644</v>
      </c>
      <c r="J7401" s="966" t="s">
        <v>13000</v>
      </c>
      <c r="K7401" t="s">
        <v>13002</v>
      </c>
      <c r="L7401" t="s">
        <v>13001</v>
      </c>
      <c r="M7401" t="s">
        <v>13000</v>
      </c>
      <c r="N7401" t="s">
        <v>13001</v>
      </c>
    </row>
    <row r="7402" spans="1:14" x14ac:dyDescent="0.25">
      <c r="A7402" s="3">
        <v>7399</v>
      </c>
      <c r="B7402" t="s">
        <v>4943</v>
      </c>
      <c r="C7402" t="s">
        <v>4944</v>
      </c>
      <c r="D7402" t="s">
        <v>4945</v>
      </c>
      <c r="E7402" t="s">
        <v>12</v>
      </c>
      <c r="F7402" t="s">
        <v>4946</v>
      </c>
      <c r="G7402" s="1">
        <v>44538</v>
      </c>
      <c r="H7402" s="1">
        <v>44546</v>
      </c>
      <c r="I7402" s="1">
        <v>45641</v>
      </c>
      <c r="J7402" s="966" t="s">
        <v>20352</v>
      </c>
      <c r="K7402" t="s">
        <v>25087</v>
      </c>
      <c r="L7402" t="s">
        <v>20354</v>
      </c>
      <c r="M7402" t="s">
        <v>20352</v>
      </c>
      <c r="N7402" t="s">
        <v>20354</v>
      </c>
    </row>
    <row r="7403" spans="1:14" x14ac:dyDescent="0.25">
      <c r="A7403" s="3">
        <v>7400</v>
      </c>
      <c r="B7403" t="s">
        <v>4885</v>
      </c>
      <c r="C7403" t="s">
        <v>4886</v>
      </c>
      <c r="D7403" t="s">
        <v>4887</v>
      </c>
      <c r="E7403" t="s">
        <v>12</v>
      </c>
      <c r="F7403" t="s">
        <v>4888</v>
      </c>
      <c r="G7403" s="1">
        <v>44530</v>
      </c>
      <c r="H7403" s="1">
        <v>44534</v>
      </c>
      <c r="I7403" s="1">
        <v>45629</v>
      </c>
      <c r="J7403" s="966" t="s">
        <v>15995</v>
      </c>
      <c r="K7403" t="s">
        <v>15996</v>
      </c>
      <c r="L7403" t="s">
        <v>15997</v>
      </c>
      <c r="M7403" t="s">
        <v>15995</v>
      </c>
      <c r="N7403" t="s">
        <v>15997</v>
      </c>
    </row>
    <row r="7404" spans="1:14" x14ac:dyDescent="0.25">
      <c r="A7404" s="3">
        <v>7401</v>
      </c>
      <c r="B7404" t="s">
        <v>4885</v>
      </c>
      <c r="C7404" t="s">
        <v>4886</v>
      </c>
      <c r="D7404" t="s">
        <v>4887</v>
      </c>
      <c r="E7404" t="s">
        <v>12</v>
      </c>
      <c r="F7404" t="s">
        <v>4888</v>
      </c>
      <c r="G7404" s="1">
        <v>44530</v>
      </c>
      <c r="H7404" s="1">
        <v>44534</v>
      </c>
      <c r="I7404" s="1">
        <v>45629</v>
      </c>
      <c r="J7404" s="966" t="s">
        <v>15995</v>
      </c>
      <c r="K7404" t="s">
        <v>15996</v>
      </c>
      <c r="L7404" t="s">
        <v>15997</v>
      </c>
      <c r="M7404" t="s">
        <v>15995</v>
      </c>
      <c r="N7404" t="s">
        <v>15997</v>
      </c>
    </row>
    <row r="7405" spans="1:14" x14ac:dyDescent="0.25">
      <c r="A7405" s="3">
        <v>7402</v>
      </c>
      <c r="B7405" t="s">
        <v>4881</v>
      </c>
      <c r="C7405" t="s">
        <v>4882</v>
      </c>
      <c r="D7405" t="s">
        <v>4883</v>
      </c>
      <c r="E7405" t="s">
        <v>12</v>
      </c>
      <c r="F7405" t="s">
        <v>4884</v>
      </c>
      <c r="G7405" s="1">
        <v>44530</v>
      </c>
      <c r="H7405" s="1">
        <v>44535</v>
      </c>
      <c r="I7405" s="1">
        <v>45630</v>
      </c>
      <c r="J7405" s="966" t="s">
        <v>25088</v>
      </c>
      <c r="K7405" t="s">
        <v>25089</v>
      </c>
      <c r="L7405" t="s">
        <v>25090</v>
      </c>
      <c r="M7405" t="s">
        <v>25088</v>
      </c>
      <c r="N7405" t="s">
        <v>25090</v>
      </c>
    </row>
    <row r="7406" spans="1:14" x14ac:dyDescent="0.25">
      <c r="A7406" s="3">
        <v>7403</v>
      </c>
      <c r="B7406" t="s">
        <v>4901</v>
      </c>
      <c r="C7406" t="s">
        <v>4902</v>
      </c>
      <c r="D7406" t="s">
        <v>4903</v>
      </c>
      <c r="E7406" t="s">
        <v>12</v>
      </c>
      <c r="F7406" t="s">
        <v>4904</v>
      </c>
      <c r="G7406" s="1">
        <v>44536</v>
      </c>
      <c r="H7406" s="1">
        <v>44546</v>
      </c>
      <c r="I7406" s="1">
        <v>45641</v>
      </c>
      <c r="J7406" s="966" t="s">
        <v>12019</v>
      </c>
      <c r="K7406" t="s">
        <v>12021</v>
      </c>
      <c r="L7406" t="s">
        <v>12020</v>
      </c>
      <c r="M7406" t="s">
        <v>12019</v>
      </c>
      <c r="N7406" t="s">
        <v>12020</v>
      </c>
    </row>
    <row r="7407" spans="1:14" x14ac:dyDescent="0.25">
      <c r="A7407" s="3">
        <v>7404</v>
      </c>
      <c r="B7407" t="s">
        <v>4901</v>
      </c>
      <c r="C7407" t="s">
        <v>4902</v>
      </c>
      <c r="D7407" t="s">
        <v>4903</v>
      </c>
      <c r="E7407" t="s">
        <v>12</v>
      </c>
      <c r="F7407" t="s">
        <v>4904</v>
      </c>
      <c r="G7407" s="1">
        <v>44536</v>
      </c>
      <c r="H7407" s="1">
        <v>44546</v>
      </c>
      <c r="I7407" s="1">
        <v>45641</v>
      </c>
      <c r="J7407" s="966" t="s">
        <v>12022</v>
      </c>
      <c r="K7407" t="s">
        <v>12024</v>
      </c>
      <c r="L7407" t="s">
        <v>12023</v>
      </c>
      <c r="M7407" t="s">
        <v>12022</v>
      </c>
      <c r="N7407" t="s">
        <v>12023</v>
      </c>
    </row>
    <row r="7408" spans="1:14" x14ac:dyDescent="0.25">
      <c r="A7408" s="3">
        <v>7405</v>
      </c>
      <c r="B7408" t="s">
        <v>4901</v>
      </c>
      <c r="C7408" t="s">
        <v>4902</v>
      </c>
      <c r="D7408" t="s">
        <v>4903</v>
      </c>
      <c r="E7408" t="s">
        <v>12</v>
      </c>
      <c r="F7408" t="s">
        <v>4904</v>
      </c>
      <c r="G7408" s="1">
        <v>44536</v>
      </c>
      <c r="H7408" s="1">
        <v>44546</v>
      </c>
      <c r="I7408" s="1">
        <v>45641</v>
      </c>
      <c r="J7408" s="966" t="s">
        <v>12025</v>
      </c>
      <c r="K7408" t="s">
        <v>12027</v>
      </c>
      <c r="L7408" t="s">
        <v>12026</v>
      </c>
      <c r="M7408" t="s">
        <v>12025</v>
      </c>
      <c r="N7408" t="s">
        <v>12026</v>
      </c>
    </row>
    <row r="7409" spans="1:14" x14ac:dyDescent="0.25">
      <c r="A7409" s="3">
        <v>7406</v>
      </c>
      <c r="B7409" t="s">
        <v>4901</v>
      </c>
      <c r="C7409" t="s">
        <v>4902</v>
      </c>
      <c r="D7409" t="s">
        <v>4903</v>
      </c>
      <c r="E7409" t="s">
        <v>12</v>
      </c>
      <c r="F7409" t="s">
        <v>4904</v>
      </c>
      <c r="G7409" s="1">
        <v>44536</v>
      </c>
      <c r="H7409" s="1">
        <v>44546</v>
      </c>
      <c r="I7409" s="1">
        <v>45641</v>
      </c>
      <c r="J7409" s="966" t="s">
        <v>12028</v>
      </c>
      <c r="K7409" t="s">
        <v>12030</v>
      </c>
      <c r="L7409" t="s">
        <v>12029</v>
      </c>
      <c r="M7409" t="s">
        <v>12028</v>
      </c>
      <c r="N7409" t="s">
        <v>12029</v>
      </c>
    </row>
    <row r="7410" spans="1:14" x14ac:dyDescent="0.25">
      <c r="A7410" s="3">
        <v>7407</v>
      </c>
      <c r="B7410" t="s">
        <v>4909</v>
      </c>
      <c r="C7410" t="s">
        <v>4910</v>
      </c>
      <c r="D7410" t="s">
        <v>4911</v>
      </c>
      <c r="E7410" t="s">
        <v>12</v>
      </c>
      <c r="F7410" t="s">
        <v>4912</v>
      </c>
      <c r="G7410" s="1">
        <v>44536</v>
      </c>
      <c r="H7410" s="1">
        <v>44546</v>
      </c>
      <c r="I7410" s="1">
        <v>45641</v>
      </c>
      <c r="J7410" s="966" t="s">
        <v>12036</v>
      </c>
      <c r="K7410" t="s">
        <v>12038</v>
      </c>
      <c r="L7410" t="s">
        <v>12037</v>
      </c>
      <c r="M7410" t="s">
        <v>12036</v>
      </c>
      <c r="N7410" t="s">
        <v>12037</v>
      </c>
    </row>
    <row r="7411" spans="1:14" x14ac:dyDescent="0.25">
      <c r="A7411" s="3">
        <v>7408</v>
      </c>
      <c r="B7411" t="s">
        <v>4909</v>
      </c>
      <c r="C7411" t="s">
        <v>4910</v>
      </c>
      <c r="D7411" t="s">
        <v>4911</v>
      </c>
      <c r="E7411" t="s">
        <v>12</v>
      </c>
      <c r="F7411" t="s">
        <v>4912</v>
      </c>
      <c r="G7411" s="1">
        <v>44536</v>
      </c>
      <c r="H7411" s="1">
        <v>44546</v>
      </c>
      <c r="I7411" s="1">
        <v>45641</v>
      </c>
      <c r="J7411" s="966" t="s">
        <v>12039</v>
      </c>
      <c r="K7411" t="s">
        <v>12041</v>
      </c>
      <c r="L7411" t="s">
        <v>12040</v>
      </c>
      <c r="M7411" t="s">
        <v>12039</v>
      </c>
      <c r="N7411" t="s">
        <v>12040</v>
      </c>
    </row>
    <row r="7412" spans="1:14" x14ac:dyDescent="0.25">
      <c r="A7412" s="3">
        <v>7409</v>
      </c>
      <c r="B7412" t="s">
        <v>4909</v>
      </c>
      <c r="C7412" t="s">
        <v>4910</v>
      </c>
      <c r="D7412" t="s">
        <v>4911</v>
      </c>
      <c r="E7412" t="s">
        <v>12</v>
      </c>
      <c r="F7412" t="s">
        <v>4912</v>
      </c>
      <c r="G7412" s="1">
        <v>44536</v>
      </c>
      <c r="H7412" s="1">
        <v>44546</v>
      </c>
      <c r="I7412" s="1">
        <v>45641</v>
      </c>
      <c r="J7412" s="966" t="s">
        <v>12042</v>
      </c>
      <c r="K7412" t="s">
        <v>12044</v>
      </c>
      <c r="L7412" t="s">
        <v>12043</v>
      </c>
      <c r="M7412" t="s">
        <v>12042</v>
      </c>
      <c r="N7412" t="s">
        <v>12043</v>
      </c>
    </row>
    <row r="7413" spans="1:14" x14ac:dyDescent="0.25">
      <c r="A7413" s="3">
        <v>7410</v>
      </c>
      <c r="B7413" t="s">
        <v>4909</v>
      </c>
      <c r="C7413" t="s">
        <v>4910</v>
      </c>
      <c r="D7413" t="s">
        <v>4911</v>
      </c>
      <c r="E7413" t="s">
        <v>12</v>
      </c>
      <c r="F7413" t="s">
        <v>4912</v>
      </c>
      <c r="G7413" s="1">
        <v>44536</v>
      </c>
      <c r="H7413" s="1">
        <v>44546</v>
      </c>
      <c r="I7413" s="1">
        <v>45641</v>
      </c>
      <c r="J7413" s="966" t="s">
        <v>12045</v>
      </c>
      <c r="K7413" t="s">
        <v>12047</v>
      </c>
      <c r="L7413" t="s">
        <v>12046</v>
      </c>
      <c r="M7413" t="s">
        <v>12045</v>
      </c>
      <c r="N7413" t="s">
        <v>12046</v>
      </c>
    </row>
    <row r="7414" spans="1:14" x14ac:dyDescent="0.25">
      <c r="A7414" s="3">
        <v>7411</v>
      </c>
      <c r="B7414" t="s">
        <v>4905</v>
      </c>
      <c r="C7414" t="s">
        <v>4906</v>
      </c>
      <c r="D7414" t="s">
        <v>4907</v>
      </c>
      <c r="E7414" t="s">
        <v>12</v>
      </c>
      <c r="F7414" t="s">
        <v>4908</v>
      </c>
      <c r="G7414" s="1">
        <v>44536</v>
      </c>
      <c r="H7414" s="1">
        <v>44546</v>
      </c>
      <c r="I7414" s="1">
        <v>45641</v>
      </c>
      <c r="J7414" s="966" t="s">
        <v>12032</v>
      </c>
      <c r="K7414" t="s">
        <v>12034</v>
      </c>
      <c r="L7414" t="s">
        <v>12033</v>
      </c>
      <c r="M7414" t="s">
        <v>12032</v>
      </c>
      <c r="N7414" t="s">
        <v>12033</v>
      </c>
    </row>
    <row r="7415" spans="1:14" x14ac:dyDescent="0.25">
      <c r="A7415" s="3">
        <v>7412</v>
      </c>
      <c r="B7415" t="s">
        <v>4959</v>
      </c>
      <c r="C7415" t="s">
        <v>4960</v>
      </c>
      <c r="D7415" t="s">
        <v>4961</v>
      </c>
      <c r="E7415" t="s">
        <v>12</v>
      </c>
      <c r="F7415" t="s">
        <v>4962</v>
      </c>
      <c r="G7415" s="1">
        <v>44543</v>
      </c>
      <c r="H7415" s="1">
        <v>44554</v>
      </c>
      <c r="I7415" s="1">
        <v>45649</v>
      </c>
      <c r="J7415" s="966" t="s">
        <v>25091</v>
      </c>
      <c r="K7415" t="s">
        <v>25092</v>
      </c>
      <c r="L7415" t="s">
        <v>25093</v>
      </c>
      <c r="M7415" t="s">
        <v>25091</v>
      </c>
      <c r="N7415" t="s">
        <v>25093</v>
      </c>
    </row>
    <row r="7416" spans="1:14" x14ac:dyDescent="0.25">
      <c r="A7416" s="3">
        <v>7413</v>
      </c>
      <c r="B7416" t="s">
        <v>4959</v>
      </c>
      <c r="C7416" t="s">
        <v>4960</v>
      </c>
      <c r="D7416" t="s">
        <v>4961</v>
      </c>
      <c r="E7416" t="s">
        <v>12</v>
      </c>
      <c r="F7416" t="s">
        <v>4962</v>
      </c>
      <c r="G7416" s="1">
        <v>44543</v>
      </c>
      <c r="H7416" s="1">
        <v>44554</v>
      </c>
      <c r="I7416" s="1">
        <v>45649</v>
      </c>
      <c r="J7416" s="966" t="s">
        <v>25094</v>
      </c>
      <c r="K7416" t="s">
        <v>25095</v>
      </c>
      <c r="L7416" t="s">
        <v>25096</v>
      </c>
      <c r="M7416" t="s">
        <v>25094</v>
      </c>
      <c r="N7416" t="s">
        <v>25096</v>
      </c>
    </row>
    <row r="7417" spans="1:14" x14ac:dyDescent="0.25">
      <c r="A7417" s="3">
        <v>7414</v>
      </c>
      <c r="B7417" t="s">
        <v>4761</v>
      </c>
      <c r="C7417" t="s">
        <v>4762</v>
      </c>
      <c r="D7417" t="s">
        <v>4763</v>
      </c>
      <c r="E7417" t="s">
        <v>12</v>
      </c>
      <c r="F7417" t="s">
        <v>4764</v>
      </c>
      <c r="G7417" s="1">
        <v>44504</v>
      </c>
      <c r="H7417" s="1">
        <v>44541</v>
      </c>
      <c r="I7417" s="1">
        <v>46366</v>
      </c>
      <c r="J7417" s="966" t="s">
        <v>13283</v>
      </c>
      <c r="K7417" t="s">
        <v>13285</v>
      </c>
      <c r="L7417" t="s">
        <v>13284</v>
      </c>
      <c r="M7417" t="s">
        <v>13283</v>
      </c>
      <c r="N7417" t="s">
        <v>13284</v>
      </c>
    </row>
    <row r="7418" spans="1:14" x14ac:dyDescent="0.25">
      <c r="A7418" s="3">
        <v>7415</v>
      </c>
      <c r="B7418" t="s">
        <v>4951</v>
      </c>
      <c r="C7418" t="s">
        <v>4952</v>
      </c>
      <c r="D7418" t="s">
        <v>4953</v>
      </c>
      <c r="E7418" t="s">
        <v>12</v>
      </c>
      <c r="F7418" t="s">
        <v>4954</v>
      </c>
      <c r="G7418" s="1">
        <v>44543</v>
      </c>
      <c r="H7418" s="1">
        <v>44554</v>
      </c>
      <c r="I7418" s="1">
        <v>46014</v>
      </c>
      <c r="J7418" s="966" t="s">
        <v>25097</v>
      </c>
      <c r="K7418" t="s">
        <v>25098</v>
      </c>
      <c r="L7418" t="s">
        <v>25099</v>
      </c>
      <c r="M7418" t="s">
        <v>25097</v>
      </c>
      <c r="N7418" t="s">
        <v>25099</v>
      </c>
    </row>
    <row r="7419" spans="1:14" x14ac:dyDescent="0.25">
      <c r="A7419" s="3">
        <v>7416</v>
      </c>
      <c r="B7419" t="s">
        <v>4951</v>
      </c>
      <c r="C7419" t="s">
        <v>4952</v>
      </c>
      <c r="D7419" t="s">
        <v>4953</v>
      </c>
      <c r="E7419" t="s">
        <v>12</v>
      </c>
      <c r="F7419" t="s">
        <v>4954</v>
      </c>
      <c r="G7419" s="1">
        <v>44543</v>
      </c>
      <c r="H7419" s="1">
        <v>44554</v>
      </c>
      <c r="I7419" s="1">
        <v>46014</v>
      </c>
      <c r="J7419" s="966" t="s">
        <v>25100</v>
      </c>
      <c r="K7419" t="s">
        <v>25101</v>
      </c>
      <c r="L7419" t="s">
        <v>25102</v>
      </c>
      <c r="M7419" t="s">
        <v>25100</v>
      </c>
      <c r="N7419" t="s">
        <v>25102</v>
      </c>
    </row>
    <row r="7420" spans="1:14" x14ac:dyDescent="0.25">
      <c r="A7420" s="3">
        <v>7417</v>
      </c>
      <c r="B7420" t="s">
        <v>4951</v>
      </c>
      <c r="C7420" t="s">
        <v>4952</v>
      </c>
      <c r="D7420" t="s">
        <v>4953</v>
      </c>
      <c r="E7420" t="s">
        <v>12</v>
      </c>
      <c r="F7420" t="s">
        <v>4954</v>
      </c>
      <c r="G7420" s="1">
        <v>44543</v>
      </c>
      <c r="H7420" s="1">
        <v>44554</v>
      </c>
      <c r="I7420" s="1">
        <v>46014</v>
      </c>
      <c r="J7420" s="966" t="s">
        <v>25103</v>
      </c>
      <c r="K7420" t="s">
        <v>25104</v>
      </c>
      <c r="L7420" t="s">
        <v>25105</v>
      </c>
      <c r="M7420" t="s">
        <v>25103</v>
      </c>
      <c r="N7420" t="s">
        <v>25105</v>
      </c>
    </row>
    <row r="7421" spans="1:14" x14ac:dyDescent="0.25">
      <c r="A7421" s="3">
        <v>7418</v>
      </c>
      <c r="B7421" t="s">
        <v>4951</v>
      </c>
      <c r="C7421" t="s">
        <v>4952</v>
      </c>
      <c r="D7421" t="s">
        <v>4953</v>
      </c>
      <c r="E7421" t="s">
        <v>12</v>
      </c>
      <c r="F7421" t="s">
        <v>4954</v>
      </c>
      <c r="G7421" s="1">
        <v>44543</v>
      </c>
      <c r="H7421" s="1">
        <v>44554</v>
      </c>
      <c r="I7421" s="1">
        <v>46014</v>
      </c>
      <c r="J7421" s="966" t="s">
        <v>25106</v>
      </c>
      <c r="K7421" t="s">
        <v>25107</v>
      </c>
      <c r="L7421" t="s">
        <v>25108</v>
      </c>
      <c r="M7421" t="s">
        <v>25106</v>
      </c>
      <c r="N7421" t="s">
        <v>25108</v>
      </c>
    </row>
    <row r="7422" spans="1:14" x14ac:dyDescent="0.25">
      <c r="A7422" s="3">
        <v>7419</v>
      </c>
      <c r="B7422" t="s">
        <v>4951</v>
      </c>
      <c r="C7422" t="s">
        <v>4952</v>
      </c>
      <c r="D7422" t="s">
        <v>4953</v>
      </c>
      <c r="E7422" t="s">
        <v>12</v>
      </c>
      <c r="F7422" t="s">
        <v>4954</v>
      </c>
      <c r="G7422" s="1">
        <v>44543</v>
      </c>
      <c r="H7422" s="1">
        <v>44554</v>
      </c>
      <c r="I7422" s="1">
        <v>46014</v>
      </c>
      <c r="J7422" s="966" t="s">
        <v>25109</v>
      </c>
      <c r="K7422" t="s">
        <v>25110</v>
      </c>
      <c r="L7422" t="s">
        <v>25111</v>
      </c>
      <c r="M7422" t="s">
        <v>25109</v>
      </c>
      <c r="N7422" t="s">
        <v>25111</v>
      </c>
    </row>
    <row r="7423" spans="1:14" x14ac:dyDescent="0.25">
      <c r="A7423" s="3">
        <v>7420</v>
      </c>
      <c r="B7423" t="s">
        <v>4951</v>
      </c>
      <c r="C7423" t="s">
        <v>4952</v>
      </c>
      <c r="D7423" t="s">
        <v>4953</v>
      </c>
      <c r="E7423" t="s">
        <v>12</v>
      </c>
      <c r="F7423" t="s">
        <v>4954</v>
      </c>
      <c r="G7423" s="1">
        <v>44543</v>
      </c>
      <c r="H7423" s="1">
        <v>44554</v>
      </c>
      <c r="I7423" s="1">
        <v>46014</v>
      </c>
      <c r="J7423" s="966" t="s">
        <v>25112</v>
      </c>
      <c r="K7423" t="s">
        <v>25113</v>
      </c>
      <c r="L7423" t="s">
        <v>25114</v>
      </c>
      <c r="M7423" t="s">
        <v>25112</v>
      </c>
      <c r="N7423" t="s">
        <v>25114</v>
      </c>
    </row>
    <row r="7424" spans="1:14" x14ac:dyDescent="0.25">
      <c r="A7424" s="3">
        <v>7421</v>
      </c>
      <c r="B7424" t="s">
        <v>4951</v>
      </c>
      <c r="C7424" t="s">
        <v>4952</v>
      </c>
      <c r="D7424" t="s">
        <v>4953</v>
      </c>
      <c r="E7424" t="s">
        <v>12</v>
      </c>
      <c r="F7424" t="s">
        <v>4954</v>
      </c>
      <c r="G7424" s="1">
        <v>44543</v>
      </c>
      <c r="H7424" s="1">
        <v>44554</v>
      </c>
      <c r="I7424" s="1">
        <v>46014</v>
      </c>
      <c r="J7424" s="966" t="s">
        <v>25115</v>
      </c>
      <c r="K7424" t="s">
        <v>25116</v>
      </c>
      <c r="L7424" t="s">
        <v>25117</v>
      </c>
      <c r="M7424" t="s">
        <v>25115</v>
      </c>
      <c r="N7424" t="s">
        <v>25117</v>
      </c>
    </row>
    <row r="7425" spans="1:14" x14ac:dyDescent="0.25">
      <c r="A7425" s="3">
        <v>7422</v>
      </c>
      <c r="B7425" t="s">
        <v>4951</v>
      </c>
      <c r="C7425" t="s">
        <v>4952</v>
      </c>
      <c r="D7425" t="s">
        <v>4953</v>
      </c>
      <c r="E7425" t="s">
        <v>12</v>
      </c>
      <c r="F7425" t="s">
        <v>4954</v>
      </c>
      <c r="G7425" s="1">
        <v>44543</v>
      </c>
      <c r="H7425" s="1">
        <v>44554</v>
      </c>
      <c r="I7425" s="1">
        <v>46014</v>
      </c>
      <c r="J7425" s="966" t="s">
        <v>25118</v>
      </c>
      <c r="K7425" t="s">
        <v>25119</v>
      </c>
      <c r="L7425" t="s">
        <v>25120</v>
      </c>
      <c r="M7425" t="s">
        <v>25118</v>
      </c>
      <c r="N7425" t="s">
        <v>25120</v>
      </c>
    </row>
    <row r="7426" spans="1:14" x14ac:dyDescent="0.25">
      <c r="A7426" s="3">
        <v>7423</v>
      </c>
      <c r="B7426" t="s">
        <v>4951</v>
      </c>
      <c r="C7426" t="s">
        <v>4952</v>
      </c>
      <c r="D7426" t="s">
        <v>4953</v>
      </c>
      <c r="E7426" t="s">
        <v>12</v>
      </c>
      <c r="F7426" t="s">
        <v>4954</v>
      </c>
      <c r="G7426" s="1">
        <v>44543</v>
      </c>
      <c r="H7426" s="1">
        <v>44554</v>
      </c>
      <c r="I7426" s="1">
        <v>46014</v>
      </c>
      <c r="J7426" s="966" t="s">
        <v>25121</v>
      </c>
      <c r="K7426" t="s">
        <v>25122</v>
      </c>
      <c r="L7426" t="s">
        <v>25123</v>
      </c>
      <c r="M7426" t="s">
        <v>25121</v>
      </c>
      <c r="N7426" t="s">
        <v>25123</v>
      </c>
    </row>
    <row r="7427" spans="1:14" x14ac:dyDescent="0.25">
      <c r="A7427" s="3">
        <v>7424</v>
      </c>
      <c r="B7427" t="s">
        <v>4955</v>
      </c>
      <c r="C7427" t="s">
        <v>4956</v>
      </c>
      <c r="D7427" t="s">
        <v>4957</v>
      </c>
      <c r="E7427" t="s">
        <v>12</v>
      </c>
      <c r="F7427" t="s">
        <v>4958</v>
      </c>
      <c r="G7427" s="1">
        <v>44543</v>
      </c>
      <c r="H7427" s="1">
        <v>44554</v>
      </c>
      <c r="I7427" s="1">
        <v>45649</v>
      </c>
      <c r="J7427" s="966" t="s">
        <v>25124</v>
      </c>
      <c r="K7427" t="s">
        <v>25125</v>
      </c>
      <c r="L7427" t="s">
        <v>25126</v>
      </c>
      <c r="M7427" t="s">
        <v>25124</v>
      </c>
      <c r="N7427" t="s">
        <v>25126</v>
      </c>
    </row>
    <row r="7428" spans="1:14" x14ac:dyDescent="0.25">
      <c r="A7428" s="3">
        <v>7425</v>
      </c>
      <c r="B7428" t="s">
        <v>4955</v>
      </c>
      <c r="C7428" t="s">
        <v>4956</v>
      </c>
      <c r="D7428" t="s">
        <v>4957</v>
      </c>
      <c r="E7428" t="s">
        <v>12</v>
      </c>
      <c r="F7428" t="s">
        <v>4958</v>
      </c>
      <c r="G7428" s="1">
        <v>44543</v>
      </c>
      <c r="H7428" s="1">
        <v>44554</v>
      </c>
      <c r="I7428" s="1">
        <v>45649</v>
      </c>
      <c r="J7428" s="966" t="s">
        <v>25127</v>
      </c>
      <c r="K7428" t="s">
        <v>25128</v>
      </c>
      <c r="L7428" t="s">
        <v>25129</v>
      </c>
      <c r="M7428" t="s">
        <v>25127</v>
      </c>
      <c r="N7428" t="s">
        <v>25129</v>
      </c>
    </row>
    <row r="7429" spans="1:14" x14ac:dyDescent="0.25">
      <c r="A7429" s="3">
        <v>7426</v>
      </c>
      <c r="B7429" t="s">
        <v>4955</v>
      </c>
      <c r="C7429" t="s">
        <v>4956</v>
      </c>
      <c r="D7429" t="s">
        <v>4957</v>
      </c>
      <c r="E7429" t="s">
        <v>12</v>
      </c>
      <c r="F7429" t="s">
        <v>4958</v>
      </c>
      <c r="G7429" s="1">
        <v>44543</v>
      </c>
      <c r="H7429" s="1">
        <v>44554</v>
      </c>
      <c r="I7429" s="1">
        <v>45649</v>
      </c>
      <c r="J7429" s="966" t="s">
        <v>25130</v>
      </c>
      <c r="K7429" t="s">
        <v>25131</v>
      </c>
      <c r="L7429" t="s">
        <v>25132</v>
      </c>
      <c r="M7429" t="s">
        <v>25130</v>
      </c>
      <c r="N7429" t="s">
        <v>25132</v>
      </c>
    </row>
    <row r="7430" spans="1:14" x14ac:dyDescent="0.25">
      <c r="A7430" s="3">
        <v>7427</v>
      </c>
      <c r="B7430" t="s">
        <v>4955</v>
      </c>
      <c r="C7430" t="s">
        <v>4956</v>
      </c>
      <c r="D7430" t="s">
        <v>4957</v>
      </c>
      <c r="E7430" t="s">
        <v>12</v>
      </c>
      <c r="F7430" t="s">
        <v>4958</v>
      </c>
      <c r="G7430" s="1">
        <v>44543</v>
      </c>
      <c r="H7430" s="1">
        <v>44554</v>
      </c>
      <c r="I7430" s="1">
        <v>45649</v>
      </c>
      <c r="J7430" s="966" t="s">
        <v>25133</v>
      </c>
      <c r="K7430" t="s">
        <v>25134</v>
      </c>
      <c r="L7430" t="s">
        <v>25135</v>
      </c>
      <c r="M7430" t="s">
        <v>25133</v>
      </c>
      <c r="N7430" t="s">
        <v>25135</v>
      </c>
    </row>
    <row r="7431" spans="1:14" x14ac:dyDescent="0.25">
      <c r="A7431" s="3">
        <v>7428</v>
      </c>
      <c r="B7431" t="s">
        <v>4955</v>
      </c>
      <c r="C7431" t="s">
        <v>4956</v>
      </c>
      <c r="D7431" t="s">
        <v>4957</v>
      </c>
      <c r="E7431" t="s">
        <v>12</v>
      </c>
      <c r="F7431" t="s">
        <v>4958</v>
      </c>
      <c r="G7431" s="1">
        <v>44543</v>
      </c>
      <c r="H7431" s="1">
        <v>44554</v>
      </c>
      <c r="I7431" s="1">
        <v>45649</v>
      </c>
      <c r="J7431" s="966" t="s">
        <v>25136</v>
      </c>
      <c r="K7431" t="s">
        <v>25137</v>
      </c>
      <c r="L7431" t="s">
        <v>25138</v>
      </c>
      <c r="M7431" t="s">
        <v>25136</v>
      </c>
      <c r="N7431" t="s">
        <v>25138</v>
      </c>
    </row>
    <row r="7432" spans="1:14" x14ac:dyDescent="0.25">
      <c r="A7432" s="3">
        <v>7429</v>
      </c>
      <c r="B7432" t="s">
        <v>4955</v>
      </c>
      <c r="C7432" t="s">
        <v>4956</v>
      </c>
      <c r="D7432" t="s">
        <v>4957</v>
      </c>
      <c r="E7432" t="s">
        <v>12</v>
      </c>
      <c r="F7432" t="s">
        <v>4958</v>
      </c>
      <c r="G7432" s="1">
        <v>44543</v>
      </c>
      <c r="H7432" s="1">
        <v>44554</v>
      </c>
      <c r="I7432" s="1">
        <v>45649</v>
      </c>
      <c r="J7432" s="966" t="s">
        <v>25139</v>
      </c>
      <c r="K7432" t="s">
        <v>25140</v>
      </c>
      <c r="L7432" t="s">
        <v>25141</v>
      </c>
      <c r="M7432" t="s">
        <v>25139</v>
      </c>
      <c r="N7432" t="s">
        <v>25141</v>
      </c>
    </row>
    <row r="7433" spans="1:14" x14ac:dyDescent="0.25">
      <c r="A7433" s="3">
        <v>7430</v>
      </c>
      <c r="B7433" t="s">
        <v>4955</v>
      </c>
      <c r="C7433" t="s">
        <v>4956</v>
      </c>
      <c r="D7433" t="s">
        <v>4957</v>
      </c>
      <c r="E7433" t="s">
        <v>12</v>
      </c>
      <c r="F7433" t="s">
        <v>4958</v>
      </c>
      <c r="G7433" s="1">
        <v>44543</v>
      </c>
      <c r="H7433" s="1">
        <v>44554</v>
      </c>
      <c r="I7433" s="1">
        <v>45649</v>
      </c>
      <c r="J7433" s="966" t="s">
        <v>25142</v>
      </c>
      <c r="K7433" t="s">
        <v>25143</v>
      </c>
      <c r="L7433" t="s">
        <v>25144</v>
      </c>
      <c r="M7433" t="s">
        <v>25142</v>
      </c>
      <c r="N7433" t="s">
        <v>25144</v>
      </c>
    </row>
    <row r="7434" spans="1:14" x14ac:dyDescent="0.25">
      <c r="A7434" s="3">
        <v>7431</v>
      </c>
      <c r="B7434" t="s">
        <v>4955</v>
      </c>
      <c r="C7434" t="s">
        <v>4956</v>
      </c>
      <c r="D7434" t="s">
        <v>4957</v>
      </c>
      <c r="E7434" t="s">
        <v>12</v>
      </c>
      <c r="F7434" t="s">
        <v>4958</v>
      </c>
      <c r="G7434" s="1">
        <v>44543</v>
      </c>
      <c r="H7434" s="1">
        <v>44554</v>
      </c>
      <c r="I7434" s="1">
        <v>45649</v>
      </c>
      <c r="J7434" s="966" t="s">
        <v>25145</v>
      </c>
      <c r="K7434" t="s">
        <v>25146</v>
      </c>
      <c r="L7434" t="s">
        <v>25147</v>
      </c>
      <c r="M7434" t="s">
        <v>25145</v>
      </c>
      <c r="N7434" t="s">
        <v>25147</v>
      </c>
    </row>
    <row r="7435" spans="1:14" x14ac:dyDescent="0.25">
      <c r="A7435" s="3">
        <v>7432</v>
      </c>
      <c r="B7435" t="s">
        <v>4955</v>
      </c>
      <c r="C7435" t="s">
        <v>4956</v>
      </c>
      <c r="D7435" t="s">
        <v>4957</v>
      </c>
      <c r="E7435" t="s">
        <v>12</v>
      </c>
      <c r="F7435" t="s">
        <v>4958</v>
      </c>
      <c r="G7435" s="1">
        <v>44543</v>
      </c>
      <c r="H7435" s="1">
        <v>44554</v>
      </c>
      <c r="I7435" s="1">
        <v>45649</v>
      </c>
      <c r="J7435" s="966" t="s">
        <v>25148</v>
      </c>
      <c r="K7435" t="s">
        <v>25149</v>
      </c>
      <c r="L7435" t="s">
        <v>25150</v>
      </c>
      <c r="M7435" t="s">
        <v>25148</v>
      </c>
      <c r="N7435" t="s">
        <v>25150</v>
      </c>
    </row>
    <row r="7436" spans="1:14" x14ac:dyDescent="0.25">
      <c r="A7436" s="3">
        <v>7433</v>
      </c>
      <c r="B7436" t="s">
        <v>4955</v>
      </c>
      <c r="C7436" t="s">
        <v>4956</v>
      </c>
      <c r="D7436" t="s">
        <v>4957</v>
      </c>
      <c r="E7436" t="s">
        <v>12</v>
      </c>
      <c r="F7436" t="s">
        <v>4958</v>
      </c>
      <c r="G7436" s="1">
        <v>44543</v>
      </c>
      <c r="H7436" s="1">
        <v>44554</v>
      </c>
      <c r="I7436" s="1">
        <v>45649</v>
      </c>
      <c r="J7436" s="966" t="s">
        <v>25151</v>
      </c>
      <c r="K7436" t="s">
        <v>25152</v>
      </c>
      <c r="L7436" t="s">
        <v>25153</v>
      </c>
      <c r="M7436" t="s">
        <v>25151</v>
      </c>
      <c r="N7436" t="s">
        <v>25153</v>
      </c>
    </row>
    <row r="7437" spans="1:14" x14ac:dyDescent="0.25">
      <c r="A7437" s="3">
        <v>7434</v>
      </c>
      <c r="B7437" t="s">
        <v>4583</v>
      </c>
      <c r="C7437" t="s">
        <v>4584</v>
      </c>
      <c r="D7437" t="s">
        <v>4585</v>
      </c>
      <c r="E7437" t="s">
        <v>12</v>
      </c>
      <c r="F7437" t="s">
        <v>4586</v>
      </c>
      <c r="G7437" s="1">
        <v>44469</v>
      </c>
      <c r="H7437" s="1">
        <v>44521</v>
      </c>
      <c r="I7437" s="1">
        <v>45616</v>
      </c>
      <c r="J7437" s="966" t="s">
        <v>25154</v>
      </c>
      <c r="K7437" t="s">
        <v>25155</v>
      </c>
      <c r="L7437" t="s">
        <v>25156</v>
      </c>
      <c r="M7437" t="s">
        <v>25154</v>
      </c>
      <c r="N7437" t="s">
        <v>25156</v>
      </c>
    </row>
    <row r="7438" spans="1:14" x14ac:dyDescent="0.25">
      <c r="A7438" s="3">
        <v>7435</v>
      </c>
      <c r="B7438" t="s">
        <v>4976</v>
      </c>
      <c r="C7438" t="s">
        <v>4977</v>
      </c>
      <c r="D7438" t="s">
        <v>4978</v>
      </c>
      <c r="E7438" t="s">
        <v>12</v>
      </c>
      <c r="F7438" t="s">
        <v>4979</v>
      </c>
      <c r="G7438" s="1">
        <v>44546</v>
      </c>
      <c r="H7438" s="1">
        <v>44548</v>
      </c>
      <c r="I7438" s="1">
        <v>45643</v>
      </c>
      <c r="J7438" s="966" t="s">
        <v>25157</v>
      </c>
      <c r="K7438" t="s">
        <v>25158</v>
      </c>
      <c r="L7438" t="s">
        <v>25159</v>
      </c>
      <c r="M7438" t="s">
        <v>25157</v>
      </c>
      <c r="N7438" t="s">
        <v>25159</v>
      </c>
    </row>
    <row r="7439" spans="1:14" x14ac:dyDescent="0.25">
      <c r="A7439" s="3">
        <v>7436</v>
      </c>
      <c r="B7439" t="s">
        <v>4976</v>
      </c>
      <c r="C7439" t="s">
        <v>4977</v>
      </c>
      <c r="D7439" t="s">
        <v>4978</v>
      </c>
      <c r="E7439" t="s">
        <v>12</v>
      </c>
      <c r="F7439" t="s">
        <v>4979</v>
      </c>
      <c r="G7439" s="1">
        <v>44546</v>
      </c>
      <c r="H7439" s="1">
        <v>44548</v>
      </c>
      <c r="I7439" s="1">
        <v>45643</v>
      </c>
      <c r="J7439" s="966" t="s">
        <v>25160</v>
      </c>
      <c r="K7439" t="s">
        <v>25161</v>
      </c>
      <c r="L7439" t="s">
        <v>25162</v>
      </c>
      <c r="M7439" t="s">
        <v>25160</v>
      </c>
      <c r="N7439" t="s">
        <v>25162</v>
      </c>
    </row>
    <row r="7440" spans="1:14" x14ac:dyDescent="0.25">
      <c r="A7440" s="3">
        <v>7437</v>
      </c>
      <c r="B7440" t="s">
        <v>4976</v>
      </c>
      <c r="C7440" t="s">
        <v>4977</v>
      </c>
      <c r="D7440" t="s">
        <v>4978</v>
      </c>
      <c r="E7440" t="s">
        <v>12</v>
      </c>
      <c r="F7440" t="s">
        <v>4979</v>
      </c>
      <c r="G7440" s="1">
        <v>44546</v>
      </c>
      <c r="H7440" s="1">
        <v>44548</v>
      </c>
      <c r="I7440" s="1">
        <v>45643</v>
      </c>
      <c r="J7440" s="966" t="s">
        <v>25163</v>
      </c>
      <c r="K7440" t="s">
        <v>25164</v>
      </c>
      <c r="L7440" t="s">
        <v>25165</v>
      </c>
      <c r="M7440" t="s">
        <v>25163</v>
      </c>
      <c r="N7440" t="s">
        <v>25165</v>
      </c>
    </row>
    <row r="7441" spans="1:14" x14ac:dyDescent="0.25">
      <c r="A7441" s="3">
        <v>7438</v>
      </c>
      <c r="B7441" t="s">
        <v>4863</v>
      </c>
      <c r="C7441" t="s">
        <v>4864</v>
      </c>
      <c r="D7441" t="s">
        <v>4865</v>
      </c>
      <c r="E7441" t="s">
        <v>12</v>
      </c>
      <c r="F7441" t="s">
        <v>4866</v>
      </c>
      <c r="G7441" s="1">
        <v>44524</v>
      </c>
      <c r="H7441" s="1">
        <v>44542</v>
      </c>
      <c r="I7441" s="1">
        <v>45637</v>
      </c>
      <c r="J7441" s="966" t="s">
        <v>13015</v>
      </c>
      <c r="K7441" t="s">
        <v>13017</v>
      </c>
      <c r="L7441" t="s">
        <v>13016</v>
      </c>
      <c r="M7441" t="s">
        <v>13015</v>
      </c>
      <c r="N7441" t="s">
        <v>13016</v>
      </c>
    </row>
    <row r="7442" spans="1:14" x14ac:dyDescent="0.25">
      <c r="A7442" s="3">
        <v>7439</v>
      </c>
      <c r="B7442" t="s">
        <v>4835</v>
      </c>
      <c r="C7442" t="s">
        <v>4836</v>
      </c>
      <c r="D7442" t="s">
        <v>4837</v>
      </c>
      <c r="E7442" t="s">
        <v>12</v>
      </c>
      <c r="F7442" t="s">
        <v>4838</v>
      </c>
      <c r="G7442" s="1">
        <v>44522</v>
      </c>
      <c r="H7442" s="1">
        <v>44541</v>
      </c>
      <c r="I7442" s="1">
        <v>46001</v>
      </c>
      <c r="J7442" s="966" t="s">
        <v>25166</v>
      </c>
      <c r="K7442" t="s">
        <v>25167</v>
      </c>
      <c r="L7442" t="s">
        <v>25168</v>
      </c>
      <c r="M7442" t="s">
        <v>25166</v>
      </c>
      <c r="N7442" t="s">
        <v>25168</v>
      </c>
    </row>
    <row r="7443" spans="1:14" x14ac:dyDescent="0.25">
      <c r="A7443" s="3">
        <v>7440</v>
      </c>
      <c r="B7443" t="s">
        <v>4859</v>
      </c>
      <c r="C7443" t="s">
        <v>4860</v>
      </c>
      <c r="D7443" t="s">
        <v>4861</v>
      </c>
      <c r="E7443" t="s">
        <v>12</v>
      </c>
      <c r="F7443" t="s">
        <v>4862</v>
      </c>
      <c r="G7443" s="1">
        <v>44525</v>
      </c>
      <c r="H7443" s="1">
        <v>44551</v>
      </c>
      <c r="I7443" s="1">
        <v>44915</v>
      </c>
      <c r="J7443" s="966" t="s">
        <v>12394</v>
      </c>
      <c r="K7443" t="s">
        <v>12396</v>
      </c>
      <c r="L7443" t="s">
        <v>12395</v>
      </c>
      <c r="M7443" t="s">
        <v>12394</v>
      </c>
      <c r="N7443" t="s">
        <v>12395</v>
      </c>
    </row>
    <row r="7444" spans="1:14" x14ac:dyDescent="0.25">
      <c r="A7444" s="3">
        <v>7441</v>
      </c>
      <c r="B7444" t="s">
        <v>4765</v>
      </c>
      <c r="C7444" t="s">
        <v>4766</v>
      </c>
      <c r="D7444" t="s">
        <v>4767</v>
      </c>
      <c r="E7444" t="s">
        <v>12</v>
      </c>
      <c r="F7444" t="s">
        <v>4768</v>
      </c>
      <c r="G7444" s="1">
        <v>44505</v>
      </c>
      <c r="H7444" s="1">
        <v>44544</v>
      </c>
      <c r="I7444" s="1">
        <v>45639</v>
      </c>
      <c r="J7444" s="966" t="s">
        <v>25169</v>
      </c>
      <c r="K7444" t="s">
        <v>25170</v>
      </c>
      <c r="L7444" t="s">
        <v>25171</v>
      </c>
      <c r="M7444" t="s">
        <v>25169</v>
      </c>
      <c r="N7444" t="s">
        <v>25171</v>
      </c>
    </row>
    <row r="7445" spans="1:14" x14ac:dyDescent="0.25">
      <c r="A7445" s="3">
        <v>7442</v>
      </c>
      <c r="B7445" t="s">
        <v>4765</v>
      </c>
      <c r="C7445" t="s">
        <v>4766</v>
      </c>
      <c r="D7445" t="s">
        <v>4767</v>
      </c>
      <c r="E7445" t="s">
        <v>12</v>
      </c>
      <c r="F7445" t="s">
        <v>4768</v>
      </c>
      <c r="G7445" s="1">
        <v>44505</v>
      </c>
      <c r="H7445" s="1">
        <v>44544</v>
      </c>
      <c r="I7445" s="1">
        <v>45639</v>
      </c>
      <c r="J7445" s="966" t="s">
        <v>25172</v>
      </c>
      <c r="K7445" t="s">
        <v>25173</v>
      </c>
      <c r="L7445" t="s">
        <v>25174</v>
      </c>
      <c r="M7445" t="s">
        <v>25172</v>
      </c>
      <c r="N7445" t="s">
        <v>25174</v>
      </c>
    </row>
    <row r="7446" spans="1:14" x14ac:dyDescent="0.25">
      <c r="A7446" s="3">
        <v>7443</v>
      </c>
      <c r="B7446" t="s">
        <v>4656</v>
      </c>
      <c r="C7446" t="s">
        <v>4657</v>
      </c>
      <c r="D7446" t="s">
        <v>4658</v>
      </c>
      <c r="E7446" t="s">
        <v>12</v>
      </c>
      <c r="F7446" t="s">
        <v>4659</v>
      </c>
      <c r="G7446" s="1">
        <v>44488</v>
      </c>
      <c r="H7446" s="1">
        <v>44558</v>
      </c>
      <c r="I7446" s="1">
        <v>46383</v>
      </c>
      <c r="J7446" s="966" t="s">
        <v>25175</v>
      </c>
      <c r="K7446" t="s">
        <v>25176</v>
      </c>
      <c r="L7446" t="s">
        <v>25177</v>
      </c>
      <c r="M7446" t="s">
        <v>25175</v>
      </c>
      <c r="N7446" t="s">
        <v>25177</v>
      </c>
    </row>
    <row r="7447" spans="1:14" x14ac:dyDescent="0.25">
      <c r="A7447" s="3">
        <v>7444</v>
      </c>
      <c r="B7447" t="s">
        <v>4656</v>
      </c>
      <c r="C7447" t="s">
        <v>4657</v>
      </c>
      <c r="D7447" t="s">
        <v>4658</v>
      </c>
      <c r="E7447" t="s">
        <v>12</v>
      </c>
      <c r="F7447" t="s">
        <v>4659</v>
      </c>
      <c r="G7447" s="1">
        <v>44488</v>
      </c>
      <c r="H7447" s="1">
        <v>44558</v>
      </c>
      <c r="I7447" s="1">
        <v>46383</v>
      </c>
      <c r="J7447" s="966" t="s">
        <v>25178</v>
      </c>
      <c r="K7447" t="s">
        <v>25179</v>
      </c>
      <c r="L7447" t="s">
        <v>25180</v>
      </c>
      <c r="M7447" t="s">
        <v>25178</v>
      </c>
      <c r="N7447" t="s">
        <v>25180</v>
      </c>
    </row>
    <row r="7448" spans="1:14" x14ac:dyDescent="0.25">
      <c r="A7448" s="3">
        <v>7445</v>
      </c>
      <c r="B7448" t="s">
        <v>4656</v>
      </c>
      <c r="C7448" t="s">
        <v>4657</v>
      </c>
      <c r="D7448" t="s">
        <v>4658</v>
      </c>
      <c r="E7448" t="s">
        <v>12</v>
      </c>
      <c r="F7448" t="s">
        <v>4659</v>
      </c>
      <c r="G7448" s="1">
        <v>44488</v>
      </c>
      <c r="H7448" s="1">
        <v>44558</v>
      </c>
      <c r="I7448" s="1">
        <v>46383</v>
      </c>
      <c r="J7448" s="966" t="s">
        <v>25181</v>
      </c>
      <c r="K7448" t="s">
        <v>25182</v>
      </c>
      <c r="L7448" t="s">
        <v>25183</v>
      </c>
      <c r="M7448" t="s">
        <v>25181</v>
      </c>
      <c r="N7448" t="s">
        <v>25183</v>
      </c>
    </row>
    <row r="7449" spans="1:14" x14ac:dyDescent="0.25">
      <c r="A7449" s="3">
        <v>7446</v>
      </c>
      <c r="B7449" t="s">
        <v>4656</v>
      </c>
      <c r="C7449" t="s">
        <v>4657</v>
      </c>
      <c r="D7449" t="s">
        <v>4658</v>
      </c>
      <c r="E7449" t="s">
        <v>12</v>
      </c>
      <c r="F7449" t="s">
        <v>4659</v>
      </c>
      <c r="G7449" s="1">
        <v>44488</v>
      </c>
      <c r="H7449" s="1">
        <v>44558</v>
      </c>
      <c r="I7449" s="1">
        <v>46383</v>
      </c>
      <c r="J7449" s="966" t="s">
        <v>25184</v>
      </c>
      <c r="K7449" t="s">
        <v>25185</v>
      </c>
      <c r="L7449" t="s">
        <v>25186</v>
      </c>
      <c r="M7449" t="s">
        <v>25184</v>
      </c>
      <c r="N7449" t="s">
        <v>25186</v>
      </c>
    </row>
    <row r="7450" spans="1:14" x14ac:dyDescent="0.25">
      <c r="A7450" s="3">
        <v>7447</v>
      </c>
      <c r="B7450" t="s">
        <v>4656</v>
      </c>
      <c r="C7450" t="s">
        <v>4657</v>
      </c>
      <c r="D7450" t="s">
        <v>4658</v>
      </c>
      <c r="E7450" t="s">
        <v>12</v>
      </c>
      <c r="F7450" t="s">
        <v>4659</v>
      </c>
      <c r="G7450" s="1">
        <v>44488</v>
      </c>
      <c r="H7450" s="1">
        <v>44558</v>
      </c>
      <c r="I7450" s="1">
        <v>46383</v>
      </c>
      <c r="J7450" s="966" t="s">
        <v>25187</v>
      </c>
      <c r="K7450" t="s">
        <v>25188</v>
      </c>
      <c r="L7450" t="s">
        <v>25189</v>
      </c>
      <c r="M7450" t="s">
        <v>25187</v>
      </c>
      <c r="N7450" t="s">
        <v>25189</v>
      </c>
    </row>
    <row r="7451" spans="1:14" x14ac:dyDescent="0.25">
      <c r="A7451" s="3">
        <v>7448</v>
      </c>
      <c r="B7451" t="s">
        <v>4656</v>
      </c>
      <c r="C7451" t="s">
        <v>4657</v>
      </c>
      <c r="D7451" t="s">
        <v>4658</v>
      </c>
      <c r="E7451" t="s">
        <v>12</v>
      </c>
      <c r="F7451" t="s">
        <v>4659</v>
      </c>
      <c r="G7451" s="1">
        <v>44488</v>
      </c>
      <c r="H7451" s="1">
        <v>44558</v>
      </c>
      <c r="I7451" s="1">
        <v>46383</v>
      </c>
      <c r="J7451" s="966" t="s">
        <v>25190</v>
      </c>
      <c r="K7451" t="s">
        <v>25191</v>
      </c>
      <c r="L7451" t="s">
        <v>25192</v>
      </c>
      <c r="M7451" t="s">
        <v>25190</v>
      </c>
      <c r="N7451" t="s">
        <v>25192</v>
      </c>
    </row>
    <row r="7452" spans="1:14" x14ac:dyDescent="0.25">
      <c r="A7452" s="3">
        <v>7449</v>
      </c>
      <c r="B7452" t="s">
        <v>4656</v>
      </c>
      <c r="C7452" t="s">
        <v>4657</v>
      </c>
      <c r="D7452" t="s">
        <v>4658</v>
      </c>
      <c r="E7452" t="s">
        <v>12</v>
      </c>
      <c r="F7452" t="s">
        <v>4659</v>
      </c>
      <c r="G7452" s="1">
        <v>44488</v>
      </c>
      <c r="H7452" s="1">
        <v>44558</v>
      </c>
      <c r="I7452" s="1">
        <v>46383</v>
      </c>
      <c r="J7452" s="966" t="s">
        <v>25193</v>
      </c>
      <c r="K7452" t="s">
        <v>25194</v>
      </c>
      <c r="L7452" t="s">
        <v>25195</v>
      </c>
      <c r="M7452" t="s">
        <v>25193</v>
      </c>
      <c r="N7452" t="s">
        <v>25195</v>
      </c>
    </row>
    <row r="7453" spans="1:14" x14ac:dyDescent="0.25">
      <c r="A7453" s="3">
        <v>7450</v>
      </c>
      <c r="B7453" t="s">
        <v>4656</v>
      </c>
      <c r="C7453" t="s">
        <v>4657</v>
      </c>
      <c r="D7453" t="s">
        <v>4658</v>
      </c>
      <c r="E7453" t="s">
        <v>12</v>
      </c>
      <c r="F7453" t="s">
        <v>4659</v>
      </c>
      <c r="G7453" s="1">
        <v>44488</v>
      </c>
      <c r="H7453" s="1">
        <v>44558</v>
      </c>
      <c r="I7453" s="1">
        <v>46383</v>
      </c>
      <c r="J7453" s="966" t="s">
        <v>25196</v>
      </c>
      <c r="K7453" t="s">
        <v>25197</v>
      </c>
      <c r="L7453" t="s">
        <v>25198</v>
      </c>
      <c r="M7453" t="s">
        <v>25196</v>
      </c>
      <c r="N7453" t="s">
        <v>25198</v>
      </c>
    </row>
    <row r="7454" spans="1:14" x14ac:dyDescent="0.25">
      <c r="A7454" s="3">
        <v>7451</v>
      </c>
      <c r="B7454" t="s">
        <v>4656</v>
      </c>
      <c r="C7454" t="s">
        <v>4657</v>
      </c>
      <c r="D7454" t="s">
        <v>4658</v>
      </c>
      <c r="E7454" t="s">
        <v>12</v>
      </c>
      <c r="F7454" t="s">
        <v>4659</v>
      </c>
      <c r="G7454" s="1">
        <v>44488</v>
      </c>
      <c r="H7454" s="1">
        <v>44558</v>
      </c>
      <c r="I7454" s="1">
        <v>46383</v>
      </c>
      <c r="J7454" s="966" t="s">
        <v>25199</v>
      </c>
      <c r="K7454" t="s">
        <v>25200</v>
      </c>
      <c r="L7454" t="s">
        <v>25201</v>
      </c>
      <c r="M7454" t="s">
        <v>25199</v>
      </c>
      <c r="N7454" t="s">
        <v>25201</v>
      </c>
    </row>
    <row r="7455" spans="1:14" x14ac:dyDescent="0.25">
      <c r="A7455" s="3">
        <v>7452</v>
      </c>
      <c r="B7455" t="s">
        <v>4656</v>
      </c>
      <c r="C7455" t="s">
        <v>4657</v>
      </c>
      <c r="D7455" t="s">
        <v>4658</v>
      </c>
      <c r="E7455" t="s">
        <v>12</v>
      </c>
      <c r="F7455" t="s">
        <v>4659</v>
      </c>
      <c r="G7455" s="1">
        <v>44488</v>
      </c>
      <c r="H7455" s="1">
        <v>44558</v>
      </c>
      <c r="I7455" s="1">
        <v>46383</v>
      </c>
      <c r="J7455" s="966" t="s">
        <v>25202</v>
      </c>
      <c r="K7455" t="s">
        <v>25203</v>
      </c>
      <c r="L7455" t="s">
        <v>25204</v>
      </c>
      <c r="M7455" t="s">
        <v>25202</v>
      </c>
      <c r="N7455" t="s">
        <v>25204</v>
      </c>
    </row>
    <row r="7456" spans="1:14" x14ac:dyDescent="0.25">
      <c r="A7456" s="3">
        <v>7453</v>
      </c>
      <c r="B7456" t="s">
        <v>4847</v>
      </c>
      <c r="C7456" t="s">
        <v>4848</v>
      </c>
      <c r="D7456" t="s">
        <v>4849</v>
      </c>
      <c r="E7456" t="s">
        <v>12</v>
      </c>
      <c r="F7456" t="s">
        <v>4963</v>
      </c>
      <c r="G7456" s="1">
        <v>44550</v>
      </c>
      <c r="H7456" s="1">
        <v>44553</v>
      </c>
      <c r="I7456" s="1">
        <v>45648</v>
      </c>
      <c r="J7456" s="966">
        <v>36037</v>
      </c>
      <c r="K7456" t="s">
        <v>25205</v>
      </c>
      <c r="L7456" t="s">
        <v>25206</v>
      </c>
      <c r="M7456">
        <v>36037</v>
      </c>
      <c r="N7456" t="s">
        <v>25206</v>
      </c>
    </row>
    <row r="7457" spans="1:14" x14ac:dyDescent="0.25">
      <c r="A7457" s="3">
        <v>7454</v>
      </c>
      <c r="B7457" t="s">
        <v>4847</v>
      </c>
      <c r="C7457" t="s">
        <v>4848</v>
      </c>
      <c r="D7457" t="s">
        <v>4849</v>
      </c>
      <c r="E7457" t="s">
        <v>12</v>
      </c>
      <c r="F7457" t="s">
        <v>4963</v>
      </c>
      <c r="G7457" s="1">
        <v>44550</v>
      </c>
      <c r="H7457" s="1">
        <v>44553</v>
      </c>
      <c r="I7457" s="1">
        <v>45648</v>
      </c>
      <c r="J7457" s="966">
        <v>36862</v>
      </c>
      <c r="K7457" t="s">
        <v>25207</v>
      </c>
      <c r="L7457" t="s">
        <v>25208</v>
      </c>
      <c r="M7457">
        <v>36862</v>
      </c>
      <c r="N7457" t="s">
        <v>25208</v>
      </c>
    </row>
    <row r="7458" spans="1:14" x14ac:dyDescent="0.25">
      <c r="A7458" s="3">
        <v>7455</v>
      </c>
      <c r="B7458" t="s">
        <v>4972</v>
      </c>
      <c r="C7458" t="s">
        <v>4973</v>
      </c>
      <c r="D7458" t="s">
        <v>4974</v>
      </c>
      <c r="E7458" t="s">
        <v>12</v>
      </c>
      <c r="F7458" t="s">
        <v>4975</v>
      </c>
      <c r="G7458" s="1">
        <v>44540</v>
      </c>
      <c r="H7458" s="1">
        <v>44541</v>
      </c>
      <c r="I7458" s="1">
        <v>44905</v>
      </c>
      <c r="J7458" s="966" t="s">
        <v>18045</v>
      </c>
      <c r="K7458" t="s">
        <v>18046</v>
      </c>
      <c r="L7458" t="s">
        <v>18047</v>
      </c>
      <c r="M7458" t="s">
        <v>18045</v>
      </c>
      <c r="N7458" t="s">
        <v>18047</v>
      </c>
    </row>
    <row r="7459" spans="1:14" x14ac:dyDescent="0.25">
      <c r="A7459" s="3">
        <v>7456</v>
      </c>
      <c r="B7459" t="s">
        <v>4972</v>
      </c>
      <c r="C7459" t="s">
        <v>4973</v>
      </c>
      <c r="D7459" t="s">
        <v>4974</v>
      </c>
      <c r="E7459" t="s">
        <v>12</v>
      </c>
      <c r="F7459" t="s">
        <v>4975</v>
      </c>
      <c r="G7459" s="1">
        <v>44540</v>
      </c>
      <c r="H7459" s="1">
        <v>44541</v>
      </c>
      <c r="I7459" s="1">
        <v>44905</v>
      </c>
      <c r="J7459" s="966" t="s">
        <v>18045</v>
      </c>
      <c r="K7459" t="s">
        <v>18046</v>
      </c>
      <c r="L7459" t="s">
        <v>18047</v>
      </c>
      <c r="M7459" t="s">
        <v>18045</v>
      </c>
      <c r="N7459" t="s">
        <v>18047</v>
      </c>
    </row>
    <row r="7460" spans="1:14" x14ac:dyDescent="0.25">
      <c r="A7460" s="3">
        <v>7457</v>
      </c>
      <c r="B7460" t="s">
        <v>4847</v>
      </c>
      <c r="C7460" t="s">
        <v>4848</v>
      </c>
      <c r="D7460" t="s">
        <v>4849</v>
      </c>
      <c r="E7460" t="s">
        <v>12</v>
      </c>
      <c r="F7460" t="s">
        <v>4963</v>
      </c>
      <c r="G7460" s="1">
        <v>44550</v>
      </c>
      <c r="H7460" s="1">
        <v>44553</v>
      </c>
      <c r="I7460" s="1">
        <v>45648</v>
      </c>
      <c r="J7460" s="966">
        <v>36042</v>
      </c>
      <c r="K7460" t="s">
        <v>25209</v>
      </c>
      <c r="L7460" t="s">
        <v>25210</v>
      </c>
      <c r="M7460">
        <v>36042</v>
      </c>
      <c r="N7460" t="s">
        <v>25210</v>
      </c>
    </row>
    <row r="7461" spans="1:14" x14ac:dyDescent="0.25">
      <c r="A7461" s="3">
        <v>7458</v>
      </c>
      <c r="B7461" t="s">
        <v>4972</v>
      </c>
      <c r="C7461" t="s">
        <v>4973</v>
      </c>
      <c r="D7461" t="s">
        <v>4974</v>
      </c>
      <c r="E7461" t="s">
        <v>12</v>
      </c>
      <c r="F7461" t="s">
        <v>4975</v>
      </c>
      <c r="G7461" s="1">
        <v>44540</v>
      </c>
      <c r="H7461" s="1">
        <v>44541</v>
      </c>
      <c r="I7461" s="1">
        <v>44905</v>
      </c>
      <c r="J7461" s="966" t="s">
        <v>18048</v>
      </c>
      <c r="K7461" t="s">
        <v>18049</v>
      </c>
      <c r="L7461" t="s">
        <v>18050</v>
      </c>
      <c r="M7461" t="s">
        <v>18048</v>
      </c>
      <c r="N7461" t="s">
        <v>18050</v>
      </c>
    </row>
    <row r="7462" spans="1:14" x14ac:dyDescent="0.25">
      <c r="A7462" s="3">
        <v>7459</v>
      </c>
      <c r="B7462" t="s">
        <v>4972</v>
      </c>
      <c r="C7462" t="s">
        <v>4973</v>
      </c>
      <c r="D7462" t="s">
        <v>4974</v>
      </c>
      <c r="E7462" t="s">
        <v>12</v>
      </c>
      <c r="F7462" t="s">
        <v>4975</v>
      </c>
      <c r="G7462" s="1">
        <v>44540</v>
      </c>
      <c r="H7462" s="1">
        <v>44541</v>
      </c>
      <c r="I7462" s="1">
        <v>44905</v>
      </c>
      <c r="J7462" s="966" t="s">
        <v>18048</v>
      </c>
      <c r="K7462" t="s">
        <v>18049</v>
      </c>
      <c r="L7462" t="s">
        <v>18050</v>
      </c>
      <c r="M7462" t="s">
        <v>18048</v>
      </c>
      <c r="N7462" t="s">
        <v>18050</v>
      </c>
    </row>
    <row r="7463" spans="1:14" x14ac:dyDescent="0.25">
      <c r="A7463" s="3">
        <v>7460</v>
      </c>
      <c r="B7463" t="s">
        <v>4847</v>
      </c>
      <c r="C7463" t="s">
        <v>4848</v>
      </c>
      <c r="D7463" t="s">
        <v>4849</v>
      </c>
      <c r="E7463" t="s">
        <v>12</v>
      </c>
      <c r="F7463" t="s">
        <v>4963</v>
      </c>
      <c r="G7463" s="1">
        <v>44550</v>
      </c>
      <c r="H7463" s="1">
        <v>44553</v>
      </c>
      <c r="I7463" s="1">
        <v>45648</v>
      </c>
      <c r="J7463" s="966">
        <v>36044</v>
      </c>
      <c r="K7463" t="s">
        <v>25211</v>
      </c>
      <c r="L7463" t="s">
        <v>25212</v>
      </c>
      <c r="M7463">
        <v>36044</v>
      </c>
      <c r="N7463" t="s">
        <v>25212</v>
      </c>
    </row>
    <row r="7464" spans="1:14" x14ac:dyDescent="0.25">
      <c r="A7464" s="3">
        <v>7461</v>
      </c>
      <c r="B7464" t="s">
        <v>4847</v>
      </c>
      <c r="C7464" t="s">
        <v>4848</v>
      </c>
      <c r="D7464" t="s">
        <v>4849</v>
      </c>
      <c r="E7464" t="s">
        <v>12</v>
      </c>
      <c r="F7464" t="s">
        <v>4963</v>
      </c>
      <c r="G7464" s="1">
        <v>44550</v>
      </c>
      <c r="H7464" s="1">
        <v>44553</v>
      </c>
      <c r="I7464" s="1">
        <v>45648</v>
      </c>
      <c r="J7464" s="966">
        <v>36046</v>
      </c>
      <c r="K7464" t="s">
        <v>25213</v>
      </c>
      <c r="L7464" t="s">
        <v>25214</v>
      </c>
      <c r="M7464">
        <v>36046</v>
      </c>
      <c r="N7464" t="s">
        <v>25214</v>
      </c>
    </row>
    <row r="7465" spans="1:14" x14ac:dyDescent="0.25">
      <c r="A7465" s="3">
        <v>7462</v>
      </c>
      <c r="B7465" t="s">
        <v>4847</v>
      </c>
      <c r="C7465" t="s">
        <v>4848</v>
      </c>
      <c r="D7465" t="s">
        <v>4849</v>
      </c>
      <c r="E7465" t="s">
        <v>12</v>
      </c>
      <c r="F7465" t="s">
        <v>4963</v>
      </c>
      <c r="G7465" s="1">
        <v>44550</v>
      </c>
      <c r="H7465" s="1">
        <v>44553</v>
      </c>
      <c r="I7465" s="1">
        <v>45648</v>
      </c>
      <c r="J7465" s="966">
        <v>36049</v>
      </c>
      <c r="K7465" t="s">
        <v>25215</v>
      </c>
      <c r="L7465" t="s">
        <v>25216</v>
      </c>
      <c r="M7465">
        <v>36049</v>
      </c>
      <c r="N7465" t="s">
        <v>25216</v>
      </c>
    </row>
    <row r="7466" spans="1:14" x14ac:dyDescent="0.25">
      <c r="A7466" s="3">
        <v>7463</v>
      </c>
      <c r="B7466" t="s">
        <v>4847</v>
      </c>
      <c r="C7466" t="s">
        <v>4848</v>
      </c>
      <c r="D7466" t="s">
        <v>4849</v>
      </c>
      <c r="E7466" t="s">
        <v>12</v>
      </c>
      <c r="F7466" t="s">
        <v>4963</v>
      </c>
      <c r="G7466" s="1">
        <v>44550</v>
      </c>
      <c r="H7466" s="1">
        <v>44553</v>
      </c>
      <c r="I7466" s="1">
        <v>45648</v>
      </c>
      <c r="J7466" s="966">
        <v>36127</v>
      </c>
      <c r="K7466" t="s">
        <v>25217</v>
      </c>
      <c r="L7466" t="s">
        <v>25218</v>
      </c>
      <c r="M7466">
        <v>36127</v>
      </c>
      <c r="N7466" t="s">
        <v>25218</v>
      </c>
    </row>
    <row r="7467" spans="1:14" x14ac:dyDescent="0.25">
      <c r="A7467" s="3">
        <v>7464</v>
      </c>
      <c r="B7467" t="s">
        <v>4847</v>
      </c>
      <c r="C7467" t="s">
        <v>4848</v>
      </c>
      <c r="D7467" t="s">
        <v>4849</v>
      </c>
      <c r="E7467" t="s">
        <v>12</v>
      </c>
      <c r="F7467" t="s">
        <v>4963</v>
      </c>
      <c r="G7467" s="1">
        <v>44550</v>
      </c>
      <c r="H7467" s="1">
        <v>44553</v>
      </c>
      <c r="I7467" s="1">
        <v>45648</v>
      </c>
      <c r="J7467" s="966">
        <v>36137</v>
      </c>
      <c r="K7467" t="s">
        <v>25219</v>
      </c>
      <c r="L7467" t="s">
        <v>25220</v>
      </c>
      <c r="M7467">
        <v>36137</v>
      </c>
      <c r="N7467" t="s">
        <v>25220</v>
      </c>
    </row>
    <row r="7468" spans="1:14" x14ac:dyDescent="0.25">
      <c r="A7468" s="3">
        <v>7465</v>
      </c>
      <c r="B7468" t="s">
        <v>4847</v>
      </c>
      <c r="C7468" t="s">
        <v>4848</v>
      </c>
      <c r="D7468" t="s">
        <v>4849</v>
      </c>
      <c r="E7468" t="s">
        <v>12</v>
      </c>
      <c r="F7468" t="s">
        <v>4963</v>
      </c>
      <c r="G7468" s="1">
        <v>44550</v>
      </c>
      <c r="H7468" s="1">
        <v>44553</v>
      </c>
      <c r="I7468" s="1">
        <v>45648</v>
      </c>
      <c r="J7468" s="966">
        <v>36174</v>
      </c>
      <c r="K7468" t="s">
        <v>25221</v>
      </c>
      <c r="L7468" t="s">
        <v>25222</v>
      </c>
      <c r="M7468">
        <v>36174</v>
      </c>
      <c r="N7468" t="s">
        <v>25222</v>
      </c>
    </row>
    <row r="7469" spans="1:14" x14ac:dyDescent="0.25">
      <c r="A7469" s="3">
        <v>7466</v>
      </c>
      <c r="B7469" t="s">
        <v>4847</v>
      </c>
      <c r="C7469" t="s">
        <v>4848</v>
      </c>
      <c r="D7469" t="s">
        <v>4849</v>
      </c>
      <c r="E7469" t="s">
        <v>12</v>
      </c>
      <c r="F7469" t="s">
        <v>4963</v>
      </c>
      <c r="G7469" s="1">
        <v>44550</v>
      </c>
      <c r="H7469" s="1">
        <v>44553</v>
      </c>
      <c r="I7469" s="1">
        <v>45648</v>
      </c>
      <c r="J7469" s="966">
        <v>36177</v>
      </c>
      <c r="K7469" t="s">
        <v>25223</v>
      </c>
      <c r="L7469" t="s">
        <v>25224</v>
      </c>
      <c r="M7469">
        <v>36177</v>
      </c>
      <c r="N7469" t="s">
        <v>25224</v>
      </c>
    </row>
    <row r="7470" spans="1:14" x14ac:dyDescent="0.25">
      <c r="A7470" s="3">
        <v>7467</v>
      </c>
      <c r="B7470" t="s">
        <v>4847</v>
      </c>
      <c r="C7470" t="s">
        <v>4848</v>
      </c>
      <c r="D7470" t="s">
        <v>4849</v>
      </c>
      <c r="E7470" t="s">
        <v>12</v>
      </c>
      <c r="F7470" t="s">
        <v>4963</v>
      </c>
      <c r="G7470" s="1">
        <v>44550</v>
      </c>
      <c r="H7470" s="1">
        <v>44553</v>
      </c>
      <c r="I7470" s="1">
        <v>45648</v>
      </c>
      <c r="J7470" s="966">
        <v>36305</v>
      </c>
      <c r="K7470" t="s">
        <v>25225</v>
      </c>
      <c r="L7470" t="s">
        <v>25226</v>
      </c>
      <c r="M7470">
        <v>36305</v>
      </c>
      <c r="N7470" t="s">
        <v>25226</v>
      </c>
    </row>
    <row r="7471" spans="1:14" x14ac:dyDescent="0.25">
      <c r="A7471" s="3">
        <v>7468</v>
      </c>
      <c r="B7471" t="s">
        <v>4847</v>
      </c>
      <c r="C7471" t="s">
        <v>4848</v>
      </c>
      <c r="D7471" t="s">
        <v>4849</v>
      </c>
      <c r="E7471" t="s">
        <v>12</v>
      </c>
      <c r="F7471" t="s">
        <v>4963</v>
      </c>
      <c r="G7471" s="1">
        <v>44550</v>
      </c>
      <c r="H7471" s="1">
        <v>44553</v>
      </c>
      <c r="I7471" s="1">
        <v>45648</v>
      </c>
      <c r="J7471" s="966">
        <v>36326</v>
      </c>
      <c r="K7471" t="s">
        <v>25227</v>
      </c>
      <c r="L7471" t="s">
        <v>25228</v>
      </c>
      <c r="M7471">
        <v>36326</v>
      </c>
      <c r="N7471" t="s">
        <v>25228</v>
      </c>
    </row>
    <row r="7472" spans="1:14" x14ac:dyDescent="0.25">
      <c r="A7472" s="3">
        <v>7469</v>
      </c>
      <c r="B7472" t="s">
        <v>4847</v>
      </c>
      <c r="C7472" t="s">
        <v>4848</v>
      </c>
      <c r="D7472" t="s">
        <v>4849</v>
      </c>
      <c r="E7472" t="s">
        <v>12</v>
      </c>
      <c r="F7472" t="s">
        <v>4963</v>
      </c>
      <c r="G7472" s="1">
        <v>44550</v>
      </c>
      <c r="H7472" s="1">
        <v>44553</v>
      </c>
      <c r="I7472" s="1">
        <v>45648</v>
      </c>
      <c r="J7472" s="966">
        <v>36351</v>
      </c>
      <c r="K7472" t="s">
        <v>25229</v>
      </c>
      <c r="L7472" t="s">
        <v>25230</v>
      </c>
      <c r="M7472">
        <v>36351</v>
      </c>
      <c r="N7472" t="s">
        <v>25230</v>
      </c>
    </row>
    <row r="7473" spans="1:14" x14ac:dyDescent="0.25">
      <c r="A7473" s="3">
        <v>7470</v>
      </c>
      <c r="B7473" t="s">
        <v>4847</v>
      </c>
      <c r="C7473" t="s">
        <v>4848</v>
      </c>
      <c r="D7473" t="s">
        <v>4849</v>
      </c>
      <c r="E7473" t="s">
        <v>12</v>
      </c>
      <c r="F7473" t="s">
        <v>4963</v>
      </c>
      <c r="G7473" s="1">
        <v>44550</v>
      </c>
      <c r="H7473" s="1">
        <v>44553</v>
      </c>
      <c r="I7473" s="1">
        <v>45648</v>
      </c>
      <c r="J7473" s="966">
        <v>36353</v>
      </c>
      <c r="K7473" t="s">
        <v>25231</v>
      </c>
      <c r="L7473" t="s">
        <v>25232</v>
      </c>
      <c r="M7473">
        <v>36353</v>
      </c>
      <c r="N7473" t="s">
        <v>25232</v>
      </c>
    </row>
    <row r="7474" spans="1:14" x14ac:dyDescent="0.25">
      <c r="A7474" s="3">
        <v>7471</v>
      </c>
      <c r="B7474" t="s">
        <v>4847</v>
      </c>
      <c r="C7474" t="s">
        <v>4848</v>
      </c>
      <c r="D7474" t="s">
        <v>4849</v>
      </c>
      <c r="E7474" t="s">
        <v>12</v>
      </c>
      <c r="F7474" t="s">
        <v>4963</v>
      </c>
      <c r="G7474" s="1">
        <v>44550</v>
      </c>
      <c r="H7474" s="1">
        <v>44553</v>
      </c>
      <c r="I7474" s="1">
        <v>45648</v>
      </c>
      <c r="J7474" s="966">
        <v>36356</v>
      </c>
      <c r="K7474" t="s">
        <v>25233</v>
      </c>
      <c r="L7474" t="s">
        <v>25234</v>
      </c>
      <c r="M7474">
        <v>36356</v>
      </c>
      <c r="N7474" t="s">
        <v>25234</v>
      </c>
    </row>
    <row r="7475" spans="1:14" x14ac:dyDescent="0.25">
      <c r="A7475" s="3">
        <v>7472</v>
      </c>
      <c r="B7475" t="s">
        <v>4847</v>
      </c>
      <c r="C7475" t="s">
        <v>4848</v>
      </c>
      <c r="D7475" t="s">
        <v>4849</v>
      </c>
      <c r="E7475" t="s">
        <v>12</v>
      </c>
      <c r="F7475" t="s">
        <v>4963</v>
      </c>
      <c r="G7475" s="1">
        <v>44550</v>
      </c>
      <c r="H7475" s="1">
        <v>44553</v>
      </c>
      <c r="I7475" s="1">
        <v>45648</v>
      </c>
      <c r="J7475" s="966">
        <v>36061</v>
      </c>
      <c r="K7475" t="s">
        <v>25235</v>
      </c>
      <c r="L7475" t="s">
        <v>25236</v>
      </c>
      <c r="M7475">
        <v>36061</v>
      </c>
      <c r="N7475" t="s">
        <v>25236</v>
      </c>
    </row>
    <row r="7476" spans="1:14" x14ac:dyDescent="0.25">
      <c r="A7476" s="3">
        <v>7473</v>
      </c>
      <c r="B7476" t="s">
        <v>4847</v>
      </c>
      <c r="C7476" t="s">
        <v>4848</v>
      </c>
      <c r="D7476" t="s">
        <v>4849</v>
      </c>
      <c r="E7476" t="s">
        <v>12</v>
      </c>
      <c r="F7476" t="s">
        <v>4963</v>
      </c>
      <c r="G7476" s="1">
        <v>44550</v>
      </c>
      <c r="H7476" s="1">
        <v>44553</v>
      </c>
      <c r="I7476" s="1">
        <v>45648</v>
      </c>
      <c r="J7476" s="966">
        <v>36089</v>
      </c>
      <c r="K7476" t="s">
        <v>25237</v>
      </c>
      <c r="L7476" t="s">
        <v>25238</v>
      </c>
      <c r="M7476">
        <v>36089</v>
      </c>
      <c r="N7476" t="s">
        <v>25238</v>
      </c>
    </row>
    <row r="7477" spans="1:14" x14ac:dyDescent="0.25">
      <c r="A7477" s="3">
        <v>7474</v>
      </c>
      <c r="B7477" t="s">
        <v>4847</v>
      </c>
      <c r="C7477" t="s">
        <v>4848</v>
      </c>
      <c r="D7477" t="s">
        <v>4849</v>
      </c>
      <c r="E7477" t="s">
        <v>12</v>
      </c>
      <c r="F7477" t="s">
        <v>4963</v>
      </c>
      <c r="G7477" s="1">
        <v>44550</v>
      </c>
      <c r="H7477" s="1">
        <v>44553</v>
      </c>
      <c r="I7477" s="1">
        <v>45648</v>
      </c>
      <c r="J7477" s="966">
        <v>36099</v>
      </c>
      <c r="K7477" t="s">
        <v>25239</v>
      </c>
      <c r="L7477" t="s">
        <v>25240</v>
      </c>
      <c r="M7477">
        <v>36099</v>
      </c>
      <c r="N7477" t="s">
        <v>25240</v>
      </c>
    </row>
    <row r="7478" spans="1:14" x14ac:dyDescent="0.25">
      <c r="A7478" s="3">
        <v>7475</v>
      </c>
      <c r="B7478" t="s">
        <v>4847</v>
      </c>
      <c r="C7478" t="s">
        <v>4848</v>
      </c>
      <c r="D7478" t="s">
        <v>4849</v>
      </c>
      <c r="E7478" t="s">
        <v>12</v>
      </c>
      <c r="F7478" t="s">
        <v>4963</v>
      </c>
      <c r="G7478" s="1">
        <v>44550</v>
      </c>
      <c r="H7478" s="1">
        <v>44553</v>
      </c>
      <c r="I7478" s="1">
        <v>45648</v>
      </c>
      <c r="J7478" s="966">
        <v>36102</v>
      </c>
      <c r="K7478" t="s">
        <v>25241</v>
      </c>
      <c r="L7478" t="s">
        <v>25242</v>
      </c>
      <c r="M7478">
        <v>36102</v>
      </c>
      <c r="N7478" t="s">
        <v>25242</v>
      </c>
    </row>
    <row r="7479" spans="1:14" x14ac:dyDescent="0.25">
      <c r="A7479" s="3">
        <v>7476</v>
      </c>
      <c r="B7479" t="s">
        <v>4847</v>
      </c>
      <c r="C7479" t="s">
        <v>4848</v>
      </c>
      <c r="D7479" t="s">
        <v>4849</v>
      </c>
      <c r="E7479" t="s">
        <v>12</v>
      </c>
      <c r="F7479" t="s">
        <v>4963</v>
      </c>
      <c r="G7479" s="1">
        <v>44550</v>
      </c>
      <c r="H7479" s="1">
        <v>44553</v>
      </c>
      <c r="I7479" s="1">
        <v>45648</v>
      </c>
      <c r="J7479" s="966">
        <v>36122</v>
      </c>
      <c r="K7479" t="s">
        <v>25243</v>
      </c>
      <c r="L7479" t="s">
        <v>25244</v>
      </c>
      <c r="M7479">
        <v>36122</v>
      </c>
      <c r="N7479" t="s">
        <v>25244</v>
      </c>
    </row>
    <row r="7480" spans="1:14" x14ac:dyDescent="0.25">
      <c r="A7480" s="3">
        <v>7477</v>
      </c>
      <c r="B7480" t="s">
        <v>4847</v>
      </c>
      <c r="C7480" t="s">
        <v>4848</v>
      </c>
      <c r="D7480" t="s">
        <v>4849</v>
      </c>
      <c r="E7480" t="s">
        <v>12</v>
      </c>
      <c r="F7480" t="s">
        <v>4963</v>
      </c>
      <c r="G7480" s="1">
        <v>44550</v>
      </c>
      <c r="H7480" s="1">
        <v>44553</v>
      </c>
      <c r="I7480" s="1">
        <v>45648</v>
      </c>
      <c r="J7480" s="966">
        <v>36126</v>
      </c>
      <c r="K7480" t="s">
        <v>25245</v>
      </c>
      <c r="L7480" t="s">
        <v>25246</v>
      </c>
      <c r="M7480">
        <v>36126</v>
      </c>
      <c r="N7480" t="s">
        <v>25246</v>
      </c>
    </row>
    <row r="7481" spans="1:14" x14ac:dyDescent="0.25">
      <c r="A7481" s="3">
        <v>7478</v>
      </c>
      <c r="B7481" t="s">
        <v>4847</v>
      </c>
      <c r="C7481" t="s">
        <v>4848</v>
      </c>
      <c r="D7481" t="s">
        <v>4849</v>
      </c>
      <c r="E7481" t="s">
        <v>12</v>
      </c>
      <c r="F7481" t="s">
        <v>4963</v>
      </c>
      <c r="G7481" s="1">
        <v>44550</v>
      </c>
      <c r="H7481" s="1">
        <v>44553</v>
      </c>
      <c r="I7481" s="1">
        <v>45648</v>
      </c>
      <c r="J7481" s="966">
        <v>36136</v>
      </c>
      <c r="K7481" t="s">
        <v>25247</v>
      </c>
      <c r="L7481" t="s">
        <v>25248</v>
      </c>
      <c r="M7481">
        <v>36136</v>
      </c>
      <c r="N7481" t="s">
        <v>25248</v>
      </c>
    </row>
    <row r="7482" spans="1:14" x14ac:dyDescent="0.25">
      <c r="A7482" s="3">
        <v>7479</v>
      </c>
      <c r="B7482" t="s">
        <v>4847</v>
      </c>
      <c r="C7482" t="s">
        <v>4848</v>
      </c>
      <c r="D7482" t="s">
        <v>4849</v>
      </c>
      <c r="E7482" t="s">
        <v>12</v>
      </c>
      <c r="F7482" t="s">
        <v>4963</v>
      </c>
      <c r="G7482" s="1">
        <v>44550</v>
      </c>
      <c r="H7482" s="1">
        <v>44553</v>
      </c>
      <c r="I7482" s="1">
        <v>45648</v>
      </c>
      <c r="J7482" s="966">
        <v>36140</v>
      </c>
      <c r="K7482" t="s">
        <v>25249</v>
      </c>
      <c r="L7482" t="s">
        <v>25250</v>
      </c>
      <c r="M7482">
        <v>36140</v>
      </c>
      <c r="N7482" t="s">
        <v>25250</v>
      </c>
    </row>
    <row r="7483" spans="1:14" x14ac:dyDescent="0.25">
      <c r="A7483" s="3">
        <v>7480</v>
      </c>
      <c r="B7483" t="s">
        <v>4847</v>
      </c>
      <c r="C7483" t="s">
        <v>4848</v>
      </c>
      <c r="D7483" t="s">
        <v>4849</v>
      </c>
      <c r="E7483" t="s">
        <v>12</v>
      </c>
      <c r="F7483" t="s">
        <v>4963</v>
      </c>
      <c r="G7483" s="1">
        <v>44550</v>
      </c>
      <c r="H7483" s="1">
        <v>44553</v>
      </c>
      <c r="I7483" s="1">
        <v>45648</v>
      </c>
      <c r="J7483" s="966">
        <v>36307</v>
      </c>
      <c r="K7483" t="s">
        <v>25251</v>
      </c>
      <c r="L7483" t="s">
        <v>25252</v>
      </c>
      <c r="M7483">
        <v>36307</v>
      </c>
      <c r="N7483" t="s">
        <v>25252</v>
      </c>
    </row>
    <row r="7484" spans="1:14" x14ac:dyDescent="0.25">
      <c r="A7484" s="3">
        <v>7481</v>
      </c>
      <c r="B7484" t="s">
        <v>4847</v>
      </c>
      <c r="C7484" t="s">
        <v>4848</v>
      </c>
      <c r="D7484" t="s">
        <v>4849</v>
      </c>
      <c r="E7484" t="s">
        <v>12</v>
      </c>
      <c r="F7484" t="s">
        <v>4963</v>
      </c>
      <c r="G7484" s="1">
        <v>44550</v>
      </c>
      <c r="H7484" s="1">
        <v>44553</v>
      </c>
      <c r="I7484" s="1">
        <v>45648</v>
      </c>
      <c r="J7484" s="966">
        <v>36313</v>
      </c>
      <c r="K7484" t="s">
        <v>25253</v>
      </c>
      <c r="L7484" t="s">
        <v>25254</v>
      </c>
      <c r="M7484">
        <v>36313</v>
      </c>
      <c r="N7484" t="s">
        <v>25254</v>
      </c>
    </row>
    <row r="7485" spans="1:14" x14ac:dyDescent="0.25">
      <c r="A7485" s="3">
        <v>7482</v>
      </c>
      <c r="B7485" t="s">
        <v>4968</v>
      </c>
      <c r="C7485" t="s">
        <v>4969</v>
      </c>
      <c r="D7485" t="s">
        <v>4970</v>
      </c>
      <c r="E7485" t="s">
        <v>12</v>
      </c>
      <c r="F7485" t="s">
        <v>4971</v>
      </c>
      <c r="G7485" s="1">
        <v>44545</v>
      </c>
      <c r="H7485" s="1">
        <v>44559</v>
      </c>
      <c r="I7485" s="1">
        <v>44923</v>
      </c>
      <c r="J7485" s="966" t="s">
        <v>16650</v>
      </c>
      <c r="K7485" t="s">
        <v>16651</v>
      </c>
      <c r="L7485" t="s">
        <v>16652</v>
      </c>
      <c r="M7485" t="s">
        <v>16650</v>
      </c>
      <c r="N7485" t="s">
        <v>16652</v>
      </c>
    </row>
    <row r="7486" spans="1:14" x14ac:dyDescent="0.25">
      <c r="A7486" s="3">
        <v>7483</v>
      </c>
      <c r="B7486" t="s">
        <v>4968</v>
      </c>
      <c r="C7486" t="s">
        <v>4969</v>
      </c>
      <c r="D7486" t="s">
        <v>4970</v>
      </c>
      <c r="E7486" t="s">
        <v>12</v>
      </c>
      <c r="F7486" t="s">
        <v>4971</v>
      </c>
      <c r="G7486" s="1">
        <v>44545</v>
      </c>
      <c r="H7486" s="1">
        <v>44559</v>
      </c>
      <c r="I7486" s="1">
        <v>44923</v>
      </c>
      <c r="J7486" s="966" t="s">
        <v>16650</v>
      </c>
      <c r="K7486" t="s">
        <v>16651</v>
      </c>
      <c r="L7486" t="s">
        <v>16652</v>
      </c>
      <c r="M7486" t="s">
        <v>16650</v>
      </c>
      <c r="N7486" t="s">
        <v>16652</v>
      </c>
    </row>
    <row r="7487" spans="1:14" x14ac:dyDescent="0.25">
      <c r="A7487" s="3">
        <v>7484</v>
      </c>
      <c r="B7487" t="s">
        <v>4968</v>
      </c>
      <c r="C7487" t="s">
        <v>4969</v>
      </c>
      <c r="D7487" t="s">
        <v>4970</v>
      </c>
      <c r="E7487" t="s">
        <v>12</v>
      </c>
      <c r="F7487" t="s">
        <v>4971</v>
      </c>
      <c r="G7487" s="1">
        <v>44545</v>
      </c>
      <c r="H7487" s="1">
        <v>44559</v>
      </c>
      <c r="I7487" s="1">
        <v>44923</v>
      </c>
      <c r="J7487" s="966" t="s">
        <v>16650</v>
      </c>
      <c r="K7487" t="s">
        <v>16651</v>
      </c>
      <c r="L7487" t="s">
        <v>16652</v>
      </c>
      <c r="M7487" t="s">
        <v>16650</v>
      </c>
      <c r="N7487" t="s">
        <v>16652</v>
      </c>
    </row>
    <row r="7488" spans="1:14" x14ac:dyDescent="0.25">
      <c r="A7488" s="3">
        <v>7485</v>
      </c>
      <c r="B7488" t="s">
        <v>4847</v>
      </c>
      <c r="C7488" t="s">
        <v>4848</v>
      </c>
      <c r="D7488" t="s">
        <v>4849</v>
      </c>
      <c r="E7488" t="s">
        <v>12</v>
      </c>
      <c r="F7488" t="s">
        <v>4963</v>
      </c>
      <c r="G7488" s="1">
        <v>44550</v>
      </c>
      <c r="H7488" s="1">
        <v>44553</v>
      </c>
      <c r="I7488" s="1">
        <v>45648</v>
      </c>
      <c r="J7488" s="966">
        <v>36316</v>
      </c>
      <c r="K7488" t="s">
        <v>25255</v>
      </c>
      <c r="L7488" t="s">
        <v>25256</v>
      </c>
      <c r="M7488">
        <v>36316</v>
      </c>
      <c r="N7488" t="s">
        <v>25256</v>
      </c>
    </row>
    <row r="7489" spans="1:14" x14ac:dyDescent="0.25">
      <c r="A7489" s="3">
        <v>7486</v>
      </c>
      <c r="B7489" t="s">
        <v>4847</v>
      </c>
      <c r="C7489" t="s">
        <v>4848</v>
      </c>
      <c r="D7489" t="s">
        <v>4849</v>
      </c>
      <c r="E7489" t="s">
        <v>12</v>
      </c>
      <c r="F7489" t="s">
        <v>4963</v>
      </c>
      <c r="G7489" s="1">
        <v>44550</v>
      </c>
      <c r="H7489" s="1">
        <v>44553</v>
      </c>
      <c r="I7489" s="1">
        <v>45648</v>
      </c>
      <c r="J7489" s="966">
        <v>36318</v>
      </c>
      <c r="K7489" t="s">
        <v>25257</v>
      </c>
      <c r="L7489" t="s">
        <v>25258</v>
      </c>
      <c r="M7489">
        <v>36318</v>
      </c>
      <c r="N7489" t="s">
        <v>25258</v>
      </c>
    </row>
    <row r="7490" spans="1:14" x14ac:dyDescent="0.25">
      <c r="A7490" s="3">
        <v>7487</v>
      </c>
      <c r="B7490" t="s">
        <v>4847</v>
      </c>
      <c r="C7490" t="s">
        <v>4848</v>
      </c>
      <c r="D7490" t="s">
        <v>4849</v>
      </c>
      <c r="E7490" t="s">
        <v>12</v>
      </c>
      <c r="F7490" t="s">
        <v>4963</v>
      </c>
      <c r="G7490" s="1">
        <v>44550</v>
      </c>
      <c r="H7490" s="1">
        <v>44553</v>
      </c>
      <c r="I7490" s="1">
        <v>45648</v>
      </c>
      <c r="J7490" s="966">
        <v>36319</v>
      </c>
      <c r="K7490" t="s">
        <v>25259</v>
      </c>
      <c r="L7490" t="s">
        <v>25260</v>
      </c>
      <c r="M7490">
        <v>36319</v>
      </c>
      <c r="N7490" t="s">
        <v>25260</v>
      </c>
    </row>
    <row r="7491" spans="1:14" x14ac:dyDescent="0.25">
      <c r="A7491" s="3">
        <v>7488</v>
      </c>
      <c r="B7491" t="s">
        <v>4847</v>
      </c>
      <c r="C7491" t="s">
        <v>4848</v>
      </c>
      <c r="D7491" t="s">
        <v>4849</v>
      </c>
      <c r="E7491" t="s">
        <v>12</v>
      </c>
      <c r="F7491" t="s">
        <v>4963</v>
      </c>
      <c r="G7491" s="1">
        <v>44550</v>
      </c>
      <c r="H7491" s="1">
        <v>44553</v>
      </c>
      <c r="I7491" s="1">
        <v>45648</v>
      </c>
      <c r="J7491" s="966">
        <v>36321</v>
      </c>
      <c r="K7491" t="s">
        <v>25261</v>
      </c>
      <c r="L7491" t="s">
        <v>25262</v>
      </c>
      <c r="M7491">
        <v>36321</v>
      </c>
      <c r="N7491" t="s">
        <v>25262</v>
      </c>
    </row>
    <row r="7492" spans="1:14" x14ac:dyDescent="0.25">
      <c r="A7492" s="3">
        <v>7489</v>
      </c>
      <c r="B7492" t="s">
        <v>4968</v>
      </c>
      <c r="C7492" t="s">
        <v>4969</v>
      </c>
      <c r="D7492" t="s">
        <v>4970</v>
      </c>
      <c r="E7492" t="s">
        <v>12</v>
      </c>
      <c r="F7492" t="s">
        <v>4971</v>
      </c>
      <c r="G7492" s="1">
        <v>44545</v>
      </c>
      <c r="H7492" s="1">
        <v>44559</v>
      </c>
      <c r="I7492" s="1">
        <v>44923</v>
      </c>
      <c r="J7492" s="966" t="s">
        <v>16647</v>
      </c>
      <c r="K7492" t="s">
        <v>16648</v>
      </c>
      <c r="L7492" t="s">
        <v>16649</v>
      </c>
      <c r="M7492" t="s">
        <v>16647</v>
      </c>
      <c r="N7492" t="s">
        <v>16649</v>
      </c>
    </row>
    <row r="7493" spans="1:14" x14ac:dyDescent="0.25">
      <c r="A7493" s="3">
        <v>7490</v>
      </c>
      <c r="B7493" t="s">
        <v>4968</v>
      </c>
      <c r="C7493" t="s">
        <v>4969</v>
      </c>
      <c r="D7493" t="s">
        <v>4970</v>
      </c>
      <c r="E7493" t="s">
        <v>12</v>
      </c>
      <c r="F7493" t="s">
        <v>4971</v>
      </c>
      <c r="G7493" s="1">
        <v>44545</v>
      </c>
      <c r="H7493" s="1">
        <v>44559</v>
      </c>
      <c r="I7493" s="1">
        <v>44923</v>
      </c>
      <c r="J7493" s="966" t="s">
        <v>16647</v>
      </c>
      <c r="K7493" t="s">
        <v>16648</v>
      </c>
      <c r="L7493" t="s">
        <v>16649</v>
      </c>
      <c r="M7493" t="s">
        <v>16647</v>
      </c>
      <c r="N7493" t="s">
        <v>16649</v>
      </c>
    </row>
    <row r="7494" spans="1:14" x14ac:dyDescent="0.25">
      <c r="A7494" s="3">
        <v>7491</v>
      </c>
      <c r="B7494" t="s">
        <v>4968</v>
      </c>
      <c r="C7494" t="s">
        <v>4969</v>
      </c>
      <c r="D7494" t="s">
        <v>4970</v>
      </c>
      <c r="E7494" t="s">
        <v>12</v>
      </c>
      <c r="F7494" t="s">
        <v>4971</v>
      </c>
      <c r="G7494" s="1">
        <v>44545</v>
      </c>
      <c r="H7494" s="1">
        <v>44559</v>
      </c>
      <c r="I7494" s="1">
        <v>44923</v>
      </c>
      <c r="J7494" s="966" t="s">
        <v>16647</v>
      </c>
      <c r="K7494" t="s">
        <v>16648</v>
      </c>
      <c r="L7494" t="s">
        <v>16649</v>
      </c>
      <c r="M7494" t="s">
        <v>16647</v>
      </c>
      <c r="N7494" t="s">
        <v>16649</v>
      </c>
    </row>
    <row r="7495" spans="1:14" x14ac:dyDescent="0.25">
      <c r="A7495" s="3">
        <v>7492</v>
      </c>
      <c r="B7495" t="s">
        <v>4847</v>
      </c>
      <c r="C7495" t="s">
        <v>4848</v>
      </c>
      <c r="D7495" t="s">
        <v>4849</v>
      </c>
      <c r="E7495" t="s">
        <v>12</v>
      </c>
      <c r="F7495" t="s">
        <v>4963</v>
      </c>
      <c r="G7495" s="1">
        <v>44550</v>
      </c>
      <c r="H7495" s="1">
        <v>44553</v>
      </c>
      <c r="I7495" s="1">
        <v>45648</v>
      </c>
      <c r="J7495" s="966">
        <v>36325</v>
      </c>
      <c r="K7495" t="s">
        <v>25263</v>
      </c>
      <c r="L7495" t="s">
        <v>25264</v>
      </c>
      <c r="M7495">
        <v>36325</v>
      </c>
      <c r="N7495" t="s">
        <v>25264</v>
      </c>
    </row>
    <row r="7496" spans="1:14" x14ac:dyDescent="0.25">
      <c r="A7496" s="3">
        <v>7493</v>
      </c>
      <c r="B7496" t="s">
        <v>4968</v>
      </c>
      <c r="C7496" t="s">
        <v>4969</v>
      </c>
      <c r="D7496" t="s">
        <v>4970</v>
      </c>
      <c r="E7496" t="s">
        <v>12</v>
      </c>
      <c r="F7496" t="s">
        <v>4971</v>
      </c>
      <c r="G7496" s="1">
        <v>44545</v>
      </c>
      <c r="H7496" s="1">
        <v>44559</v>
      </c>
      <c r="I7496" s="1">
        <v>44923</v>
      </c>
      <c r="J7496" s="966" t="s">
        <v>16644</v>
      </c>
      <c r="K7496" t="s">
        <v>16645</v>
      </c>
      <c r="L7496" t="s">
        <v>16646</v>
      </c>
      <c r="M7496" t="s">
        <v>16644</v>
      </c>
      <c r="N7496" t="s">
        <v>16646</v>
      </c>
    </row>
    <row r="7497" spans="1:14" x14ac:dyDescent="0.25">
      <c r="A7497" s="3">
        <v>7494</v>
      </c>
      <c r="B7497" t="s">
        <v>4968</v>
      </c>
      <c r="C7497" t="s">
        <v>4969</v>
      </c>
      <c r="D7497" t="s">
        <v>4970</v>
      </c>
      <c r="E7497" t="s">
        <v>12</v>
      </c>
      <c r="F7497" t="s">
        <v>4971</v>
      </c>
      <c r="G7497" s="1">
        <v>44545</v>
      </c>
      <c r="H7497" s="1">
        <v>44559</v>
      </c>
      <c r="I7497" s="1">
        <v>44923</v>
      </c>
      <c r="J7497" s="966" t="s">
        <v>16644</v>
      </c>
      <c r="K7497" t="s">
        <v>16645</v>
      </c>
      <c r="L7497" t="s">
        <v>16646</v>
      </c>
      <c r="M7497" t="s">
        <v>16644</v>
      </c>
      <c r="N7497" t="s">
        <v>16646</v>
      </c>
    </row>
    <row r="7498" spans="1:14" x14ac:dyDescent="0.25">
      <c r="A7498" s="3">
        <v>7495</v>
      </c>
      <c r="B7498" t="s">
        <v>4968</v>
      </c>
      <c r="C7498" t="s">
        <v>4969</v>
      </c>
      <c r="D7498" t="s">
        <v>4970</v>
      </c>
      <c r="E7498" t="s">
        <v>12</v>
      </c>
      <c r="F7498" t="s">
        <v>4971</v>
      </c>
      <c r="G7498" s="1">
        <v>44545</v>
      </c>
      <c r="H7498" s="1">
        <v>44559</v>
      </c>
      <c r="I7498" s="1">
        <v>44923</v>
      </c>
      <c r="J7498" s="966" t="s">
        <v>16644</v>
      </c>
      <c r="K7498" t="s">
        <v>16645</v>
      </c>
      <c r="L7498" t="s">
        <v>16646</v>
      </c>
      <c r="M7498" t="s">
        <v>16644</v>
      </c>
      <c r="N7498" t="s">
        <v>16646</v>
      </c>
    </row>
    <row r="7499" spans="1:14" x14ac:dyDescent="0.25">
      <c r="A7499" s="3">
        <v>7496</v>
      </c>
      <c r="B7499" t="s">
        <v>4947</v>
      </c>
      <c r="C7499" t="s">
        <v>4948</v>
      </c>
      <c r="D7499" t="s">
        <v>4949</v>
      </c>
      <c r="E7499" t="s">
        <v>12</v>
      </c>
      <c r="F7499" t="s">
        <v>4950</v>
      </c>
      <c r="G7499" s="1">
        <v>44560</v>
      </c>
      <c r="H7499" s="1">
        <v>44561</v>
      </c>
      <c r="I7499" s="1">
        <v>45290</v>
      </c>
      <c r="J7499" s="966" t="s">
        <v>13836</v>
      </c>
      <c r="K7499" t="s">
        <v>13838</v>
      </c>
      <c r="L7499" t="s">
        <v>13837</v>
      </c>
      <c r="M7499" t="s">
        <v>13836</v>
      </c>
      <c r="N7499" t="s">
        <v>13837</v>
      </c>
    </row>
    <row r="7500" spans="1:14" x14ac:dyDescent="0.25">
      <c r="A7500" s="3">
        <v>7497</v>
      </c>
      <c r="B7500" t="s">
        <v>4947</v>
      </c>
      <c r="C7500" t="s">
        <v>4948</v>
      </c>
      <c r="D7500" t="s">
        <v>4949</v>
      </c>
      <c r="E7500" t="s">
        <v>12</v>
      </c>
      <c r="F7500" t="s">
        <v>4950</v>
      </c>
      <c r="G7500" s="1">
        <v>44560</v>
      </c>
      <c r="H7500" s="1">
        <v>44561</v>
      </c>
      <c r="I7500" s="1">
        <v>45290</v>
      </c>
      <c r="J7500" s="966" t="s">
        <v>13839</v>
      </c>
      <c r="K7500" t="s">
        <v>13841</v>
      </c>
      <c r="L7500" t="s">
        <v>13840</v>
      </c>
      <c r="M7500" t="s">
        <v>13839</v>
      </c>
      <c r="N7500" t="s">
        <v>13840</v>
      </c>
    </row>
    <row r="7501" spans="1:14" x14ac:dyDescent="0.25">
      <c r="A7501" s="3">
        <v>7498</v>
      </c>
      <c r="B7501" t="s">
        <v>4980</v>
      </c>
      <c r="C7501" t="s">
        <v>4981</v>
      </c>
      <c r="D7501" t="s">
        <v>4982</v>
      </c>
      <c r="E7501" t="s">
        <v>12</v>
      </c>
      <c r="F7501" t="s">
        <v>4983</v>
      </c>
      <c r="G7501" s="1">
        <v>44550</v>
      </c>
      <c r="H7501" s="1">
        <v>44555</v>
      </c>
      <c r="I7501" s="1">
        <v>45650</v>
      </c>
      <c r="J7501" s="966" t="s">
        <v>20231</v>
      </c>
      <c r="K7501" t="s">
        <v>20232</v>
      </c>
      <c r="L7501" t="s">
        <v>20233</v>
      </c>
      <c r="M7501" t="s">
        <v>20231</v>
      </c>
      <c r="N7501" t="s">
        <v>20233</v>
      </c>
    </row>
    <row r="7502" spans="1:14" x14ac:dyDescent="0.25">
      <c r="A7502" s="3">
        <v>7499</v>
      </c>
      <c r="B7502" t="s">
        <v>4980</v>
      </c>
      <c r="C7502" t="s">
        <v>4981</v>
      </c>
      <c r="D7502" t="s">
        <v>4982</v>
      </c>
      <c r="E7502" t="s">
        <v>12</v>
      </c>
      <c r="F7502" t="s">
        <v>4983</v>
      </c>
      <c r="G7502" s="1">
        <v>44550</v>
      </c>
      <c r="H7502" s="1">
        <v>44555</v>
      </c>
      <c r="I7502" s="1">
        <v>45650</v>
      </c>
      <c r="J7502" s="966" t="s">
        <v>20231</v>
      </c>
      <c r="K7502" t="s">
        <v>20232</v>
      </c>
      <c r="L7502" t="s">
        <v>20233</v>
      </c>
      <c r="M7502" t="s">
        <v>20231</v>
      </c>
      <c r="N7502" t="s">
        <v>20233</v>
      </c>
    </row>
    <row r="7503" spans="1:14" x14ac:dyDescent="0.25">
      <c r="A7503" s="3">
        <v>7500</v>
      </c>
      <c r="B7503" t="s">
        <v>4980</v>
      </c>
      <c r="C7503" t="s">
        <v>4981</v>
      </c>
      <c r="D7503" t="s">
        <v>4982</v>
      </c>
      <c r="E7503" t="s">
        <v>12</v>
      </c>
      <c r="F7503" t="s">
        <v>4983</v>
      </c>
      <c r="G7503" s="1">
        <v>44550</v>
      </c>
      <c r="H7503" s="1">
        <v>44555</v>
      </c>
      <c r="I7503" s="1">
        <v>45650</v>
      </c>
      <c r="J7503" s="966" t="s">
        <v>20334</v>
      </c>
      <c r="K7503" t="s">
        <v>20335</v>
      </c>
      <c r="L7503" t="s">
        <v>20336</v>
      </c>
      <c r="M7503" t="s">
        <v>20334</v>
      </c>
      <c r="N7503" t="s">
        <v>20336</v>
      </c>
    </row>
    <row r="7504" spans="1:14" x14ac:dyDescent="0.25">
      <c r="A7504" s="3">
        <v>7501</v>
      </c>
      <c r="B7504" t="s">
        <v>4980</v>
      </c>
      <c r="C7504" t="s">
        <v>4981</v>
      </c>
      <c r="D7504" t="s">
        <v>4982</v>
      </c>
      <c r="E7504" t="s">
        <v>12</v>
      </c>
      <c r="F7504" t="s">
        <v>4983</v>
      </c>
      <c r="G7504" s="1">
        <v>44550</v>
      </c>
      <c r="H7504" s="1">
        <v>44555</v>
      </c>
      <c r="I7504" s="1">
        <v>45650</v>
      </c>
      <c r="J7504" s="966" t="s">
        <v>20334</v>
      </c>
      <c r="K7504" t="s">
        <v>20335</v>
      </c>
      <c r="L7504" t="s">
        <v>20336</v>
      </c>
      <c r="M7504" t="s">
        <v>20334</v>
      </c>
      <c r="N7504" t="s">
        <v>20336</v>
      </c>
    </row>
    <row r="7505" spans="1:14" x14ac:dyDescent="0.25">
      <c r="A7505" s="3">
        <v>7502</v>
      </c>
      <c r="B7505" t="s">
        <v>4839</v>
      </c>
      <c r="C7505" t="s">
        <v>4840</v>
      </c>
      <c r="D7505" t="s">
        <v>4841</v>
      </c>
      <c r="E7505" t="s">
        <v>12</v>
      </c>
      <c r="F7505" t="s">
        <v>4842</v>
      </c>
      <c r="G7505" s="1">
        <v>44525</v>
      </c>
      <c r="H7505" s="1">
        <v>44555</v>
      </c>
      <c r="I7505" s="1">
        <v>45650</v>
      </c>
      <c r="J7505" s="966" t="s">
        <v>13362</v>
      </c>
      <c r="K7505" t="s">
        <v>13364</v>
      </c>
      <c r="L7505" t="s">
        <v>13363</v>
      </c>
      <c r="M7505" t="s">
        <v>13362</v>
      </c>
      <c r="N7505" t="s">
        <v>13363</v>
      </c>
    </row>
    <row r="7506" spans="1:14" x14ac:dyDescent="0.25">
      <c r="A7506" s="3">
        <v>7503</v>
      </c>
      <c r="B7506" t="s">
        <v>4839</v>
      </c>
      <c r="C7506" t="s">
        <v>4840</v>
      </c>
      <c r="D7506" t="s">
        <v>4841</v>
      </c>
      <c r="E7506" t="s">
        <v>12</v>
      </c>
      <c r="F7506" t="s">
        <v>4842</v>
      </c>
      <c r="G7506" s="1">
        <v>44525</v>
      </c>
      <c r="H7506" s="1">
        <v>44555</v>
      </c>
      <c r="I7506" s="1">
        <v>45650</v>
      </c>
      <c r="J7506" s="966" t="s">
        <v>13365</v>
      </c>
      <c r="K7506" t="s">
        <v>13367</v>
      </c>
      <c r="L7506" t="s">
        <v>13366</v>
      </c>
      <c r="M7506" t="s">
        <v>13365</v>
      </c>
      <c r="N7506" t="s">
        <v>13366</v>
      </c>
    </row>
    <row r="7507" spans="1:14" x14ac:dyDescent="0.25">
      <c r="A7507" s="3">
        <v>7504</v>
      </c>
      <c r="B7507" t="s">
        <v>4839</v>
      </c>
      <c r="C7507" t="s">
        <v>4840</v>
      </c>
      <c r="D7507" t="s">
        <v>4841</v>
      </c>
      <c r="E7507" t="s">
        <v>12</v>
      </c>
      <c r="F7507" t="s">
        <v>4842</v>
      </c>
      <c r="G7507" s="1">
        <v>44525</v>
      </c>
      <c r="H7507" s="1">
        <v>44555</v>
      </c>
      <c r="I7507" s="1">
        <v>45650</v>
      </c>
      <c r="J7507" s="966" t="s">
        <v>13368</v>
      </c>
      <c r="K7507" t="s">
        <v>13370</v>
      </c>
      <c r="L7507" t="s">
        <v>13369</v>
      </c>
      <c r="M7507" t="s">
        <v>13368</v>
      </c>
      <c r="N7507" t="s">
        <v>13369</v>
      </c>
    </row>
    <row r="7508" spans="1:14" x14ac:dyDescent="0.25">
      <c r="A7508" s="3">
        <v>7505</v>
      </c>
      <c r="B7508" t="s">
        <v>4571</v>
      </c>
      <c r="C7508" t="s">
        <v>4572</v>
      </c>
      <c r="D7508" t="s">
        <v>4573</v>
      </c>
      <c r="E7508" t="s">
        <v>12</v>
      </c>
      <c r="F7508" t="s">
        <v>4574</v>
      </c>
      <c r="G7508" s="1">
        <v>44467</v>
      </c>
      <c r="H7508" s="1">
        <v>44559</v>
      </c>
      <c r="I7508" s="1">
        <v>46019</v>
      </c>
      <c r="J7508" s="966" t="s">
        <v>13788</v>
      </c>
      <c r="K7508" t="s">
        <v>13790</v>
      </c>
      <c r="L7508" t="s">
        <v>13789</v>
      </c>
      <c r="M7508" t="s">
        <v>13788</v>
      </c>
      <c r="N7508" t="s">
        <v>13789</v>
      </c>
    </row>
    <row r="7509" spans="1:14" x14ac:dyDescent="0.25">
      <c r="A7509" s="3">
        <v>7506</v>
      </c>
      <c r="B7509" t="s">
        <v>4964</v>
      </c>
      <c r="C7509" t="s">
        <v>4965</v>
      </c>
      <c r="D7509" t="s">
        <v>4966</v>
      </c>
      <c r="E7509" t="s">
        <v>12</v>
      </c>
      <c r="F7509" t="s">
        <v>4967</v>
      </c>
      <c r="G7509" s="1">
        <v>44538</v>
      </c>
      <c r="H7509" s="1">
        <v>44539</v>
      </c>
      <c r="I7509" s="1">
        <v>44903</v>
      </c>
      <c r="J7509" s="966" t="s">
        <v>18090</v>
      </c>
      <c r="K7509" t="s">
        <v>18091</v>
      </c>
      <c r="L7509" t="s">
        <v>18092</v>
      </c>
      <c r="M7509" t="s">
        <v>18090</v>
      </c>
      <c r="N7509" t="s">
        <v>18092</v>
      </c>
    </row>
    <row r="7510" spans="1:14" x14ac:dyDescent="0.25">
      <c r="A7510" s="3">
        <v>7507</v>
      </c>
      <c r="B7510" t="s">
        <v>4964</v>
      </c>
      <c r="C7510" t="s">
        <v>4965</v>
      </c>
      <c r="D7510" t="s">
        <v>4966</v>
      </c>
      <c r="E7510" t="s">
        <v>12</v>
      </c>
      <c r="F7510" t="s">
        <v>4967</v>
      </c>
      <c r="G7510" s="1">
        <v>44538</v>
      </c>
      <c r="H7510" s="1">
        <v>44539</v>
      </c>
      <c r="I7510" s="1">
        <v>44903</v>
      </c>
      <c r="J7510" s="966" t="s">
        <v>18090</v>
      </c>
      <c r="K7510" t="s">
        <v>18091</v>
      </c>
      <c r="L7510" t="s">
        <v>18092</v>
      </c>
      <c r="M7510" t="s">
        <v>18090</v>
      </c>
      <c r="N7510" t="s">
        <v>18092</v>
      </c>
    </row>
    <row r="7511" spans="1:14" x14ac:dyDescent="0.25">
      <c r="A7511" s="3">
        <v>7508</v>
      </c>
      <c r="B7511" t="s">
        <v>4964</v>
      </c>
      <c r="C7511" t="s">
        <v>4965</v>
      </c>
      <c r="D7511" t="s">
        <v>4966</v>
      </c>
      <c r="E7511" t="s">
        <v>12</v>
      </c>
      <c r="F7511" t="s">
        <v>4967</v>
      </c>
      <c r="G7511" s="1">
        <v>44538</v>
      </c>
      <c r="H7511" s="1">
        <v>44539</v>
      </c>
      <c r="I7511" s="1">
        <v>44903</v>
      </c>
      <c r="J7511" s="966" t="s">
        <v>18087</v>
      </c>
      <c r="K7511" t="s">
        <v>18088</v>
      </c>
      <c r="L7511" t="s">
        <v>18089</v>
      </c>
      <c r="M7511" t="s">
        <v>18087</v>
      </c>
      <c r="N7511" t="s">
        <v>18089</v>
      </c>
    </row>
    <row r="7512" spans="1:14" x14ac:dyDescent="0.25">
      <c r="A7512" s="3">
        <v>7509</v>
      </c>
      <c r="B7512" t="s">
        <v>4964</v>
      </c>
      <c r="C7512" t="s">
        <v>4965</v>
      </c>
      <c r="D7512" t="s">
        <v>4966</v>
      </c>
      <c r="E7512" t="s">
        <v>12</v>
      </c>
      <c r="F7512" t="s">
        <v>4967</v>
      </c>
      <c r="G7512" s="1">
        <v>44538</v>
      </c>
      <c r="H7512" s="1">
        <v>44539</v>
      </c>
      <c r="I7512" s="1">
        <v>44903</v>
      </c>
      <c r="J7512" s="966" t="s">
        <v>18087</v>
      </c>
      <c r="K7512" t="s">
        <v>18088</v>
      </c>
      <c r="L7512" t="s">
        <v>18089</v>
      </c>
      <c r="M7512" t="s">
        <v>18087</v>
      </c>
      <c r="N7512" t="s">
        <v>18089</v>
      </c>
    </row>
    <row r="7513" spans="1:14" x14ac:dyDescent="0.25">
      <c r="A7513" s="3">
        <v>7510</v>
      </c>
      <c r="B7513" t="s">
        <v>4964</v>
      </c>
      <c r="C7513" t="s">
        <v>4965</v>
      </c>
      <c r="D7513" t="s">
        <v>4966</v>
      </c>
      <c r="E7513" t="s">
        <v>12</v>
      </c>
      <c r="F7513" t="s">
        <v>4967</v>
      </c>
      <c r="G7513" s="1">
        <v>44538</v>
      </c>
      <c r="H7513" s="1">
        <v>44539</v>
      </c>
      <c r="I7513" s="1">
        <v>44903</v>
      </c>
      <c r="J7513" s="966" t="s">
        <v>18084</v>
      </c>
      <c r="K7513" t="s">
        <v>18085</v>
      </c>
      <c r="L7513" t="s">
        <v>18086</v>
      </c>
      <c r="M7513" t="s">
        <v>18084</v>
      </c>
      <c r="N7513" t="s">
        <v>18086</v>
      </c>
    </row>
    <row r="7514" spans="1:14" x14ac:dyDescent="0.25">
      <c r="A7514" s="3">
        <v>7511</v>
      </c>
      <c r="B7514" t="s">
        <v>4964</v>
      </c>
      <c r="C7514" t="s">
        <v>4965</v>
      </c>
      <c r="D7514" t="s">
        <v>4966</v>
      </c>
      <c r="E7514" t="s">
        <v>12</v>
      </c>
      <c r="F7514" t="s">
        <v>4967</v>
      </c>
      <c r="G7514" s="1">
        <v>44538</v>
      </c>
      <c r="H7514" s="1">
        <v>44539</v>
      </c>
      <c r="I7514" s="1">
        <v>44903</v>
      </c>
      <c r="J7514" s="966" t="s">
        <v>18084</v>
      </c>
      <c r="K7514" t="s">
        <v>18085</v>
      </c>
      <c r="L7514" t="s">
        <v>18086</v>
      </c>
      <c r="M7514" t="s">
        <v>18084</v>
      </c>
      <c r="N7514" t="s">
        <v>18086</v>
      </c>
    </row>
    <row r="7515" spans="1:14" x14ac:dyDescent="0.25">
      <c r="A7515" s="3">
        <v>7512</v>
      </c>
      <c r="B7515" t="s">
        <v>4964</v>
      </c>
      <c r="C7515" t="s">
        <v>4965</v>
      </c>
      <c r="D7515" t="s">
        <v>4966</v>
      </c>
      <c r="E7515" t="s">
        <v>12</v>
      </c>
      <c r="F7515" t="s">
        <v>4967</v>
      </c>
      <c r="G7515" s="1">
        <v>44538</v>
      </c>
      <c r="H7515" s="1">
        <v>44539</v>
      </c>
      <c r="I7515" s="1">
        <v>44903</v>
      </c>
      <c r="J7515" s="966" t="s">
        <v>18081</v>
      </c>
      <c r="K7515" t="s">
        <v>18082</v>
      </c>
      <c r="L7515" t="s">
        <v>18083</v>
      </c>
      <c r="M7515" t="s">
        <v>18081</v>
      </c>
      <c r="N7515" t="s">
        <v>18083</v>
      </c>
    </row>
    <row r="7516" spans="1:14" x14ac:dyDescent="0.25">
      <c r="A7516" s="3">
        <v>7513</v>
      </c>
      <c r="B7516" t="s">
        <v>4964</v>
      </c>
      <c r="C7516" t="s">
        <v>4965</v>
      </c>
      <c r="D7516" t="s">
        <v>4966</v>
      </c>
      <c r="E7516" t="s">
        <v>12</v>
      </c>
      <c r="F7516" t="s">
        <v>4967</v>
      </c>
      <c r="G7516" s="1">
        <v>44538</v>
      </c>
      <c r="H7516" s="1">
        <v>44539</v>
      </c>
      <c r="I7516" s="1">
        <v>44903</v>
      </c>
      <c r="J7516" s="966" t="s">
        <v>18081</v>
      </c>
      <c r="K7516" t="s">
        <v>18082</v>
      </c>
      <c r="L7516" t="s">
        <v>18083</v>
      </c>
      <c r="M7516" t="s">
        <v>18081</v>
      </c>
      <c r="N7516" t="s">
        <v>18083</v>
      </c>
    </row>
    <row r="7517" spans="1:14" x14ac:dyDescent="0.25">
      <c r="A7517" s="3">
        <v>7514</v>
      </c>
      <c r="B7517" t="s">
        <v>4964</v>
      </c>
      <c r="C7517" t="s">
        <v>4965</v>
      </c>
      <c r="D7517" t="s">
        <v>4966</v>
      </c>
      <c r="E7517" t="s">
        <v>12</v>
      </c>
      <c r="F7517" t="s">
        <v>4967</v>
      </c>
      <c r="G7517" s="1">
        <v>44538</v>
      </c>
      <c r="H7517" s="1">
        <v>44539</v>
      </c>
      <c r="I7517" s="1">
        <v>44903</v>
      </c>
      <c r="J7517" s="966" t="s">
        <v>18078</v>
      </c>
      <c r="K7517" t="s">
        <v>18079</v>
      </c>
      <c r="L7517" t="s">
        <v>18080</v>
      </c>
      <c r="M7517" t="s">
        <v>18078</v>
      </c>
      <c r="N7517" t="s">
        <v>18080</v>
      </c>
    </row>
    <row r="7518" spans="1:14" x14ac:dyDescent="0.25">
      <c r="A7518" s="3">
        <v>7515</v>
      </c>
      <c r="B7518" t="s">
        <v>4964</v>
      </c>
      <c r="C7518" t="s">
        <v>4965</v>
      </c>
      <c r="D7518" t="s">
        <v>4966</v>
      </c>
      <c r="E7518" t="s">
        <v>12</v>
      </c>
      <c r="F7518" t="s">
        <v>4967</v>
      </c>
      <c r="G7518" s="1">
        <v>44538</v>
      </c>
      <c r="H7518" s="1">
        <v>44539</v>
      </c>
      <c r="I7518" s="1">
        <v>44903</v>
      </c>
      <c r="J7518" s="966" t="s">
        <v>18078</v>
      </c>
      <c r="K7518" t="s">
        <v>18079</v>
      </c>
      <c r="L7518" t="s">
        <v>18080</v>
      </c>
      <c r="M7518" t="s">
        <v>18078</v>
      </c>
      <c r="N7518" t="s">
        <v>18080</v>
      </c>
    </row>
    <row r="7519" spans="1:14" x14ac:dyDescent="0.25">
      <c r="A7519" s="3">
        <v>7516</v>
      </c>
      <c r="B7519" t="s">
        <v>4964</v>
      </c>
      <c r="C7519" t="s">
        <v>4965</v>
      </c>
      <c r="D7519" t="s">
        <v>4966</v>
      </c>
      <c r="E7519" t="s">
        <v>12</v>
      </c>
      <c r="F7519" t="s">
        <v>4967</v>
      </c>
      <c r="G7519" s="1">
        <v>44538</v>
      </c>
      <c r="H7519" s="1">
        <v>44539</v>
      </c>
      <c r="I7519" s="1">
        <v>44903</v>
      </c>
      <c r="J7519" s="966" t="s">
        <v>18075</v>
      </c>
      <c r="K7519" t="s">
        <v>18076</v>
      </c>
      <c r="L7519" t="s">
        <v>18077</v>
      </c>
      <c r="M7519" t="s">
        <v>18075</v>
      </c>
      <c r="N7519" t="s">
        <v>18077</v>
      </c>
    </row>
    <row r="7520" spans="1:14" x14ac:dyDescent="0.25">
      <c r="A7520" s="3">
        <v>7517</v>
      </c>
      <c r="B7520" t="s">
        <v>4964</v>
      </c>
      <c r="C7520" t="s">
        <v>4965</v>
      </c>
      <c r="D7520" t="s">
        <v>4966</v>
      </c>
      <c r="E7520" t="s">
        <v>12</v>
      </c>
      <c r="F7520" t="s">
        <v>4967</v>
      </c>
      <c r="G7520" s="1">
        <v>44538</v>
      </c>
      <c r="H7520" s="1">
        <v>44539</v>
      </c>
      <c r="I7520" s="1">
        <v>44903</v>
      </c>
      <c r="J7520" s="966" t="s">
        <v>18075</v>
      </c>
      <c r="K7520" t="s">
        <v>18076</v>
      </c>
      <c r="L7520" t="s">
        <v>18077</v>
      </c>
      <c r="M7520" t="s">
        <v>18075</v>
      </c>
      <c r="N7520" t="s">
        <v>18077</v>
      </c>
    </row>
    <row r="7521" spans="1:14" x14ac:dyDescent="0.25">
      <c r="A7521" s="3">
        <v>7518</v>
      </c>
      <c r="B7521" t="s">
        <v>4964</v>
      </c>
      <c r="C7521" t="s">
        <v>4965</v>
      </c>
      <c r="D7521" t="s">
        <v>4966</v>
      </c>
      <c r="E7521" t="s">
        <v>12</v>
      </c>
      <c r="F7521" t="s">
        <v>4967</v>
      </c>
      <c r="G7521" s="1">
        <v>44538</v>
      </c>
      <c r="H7521" s="1">
        <v>44539</v>
      </c>
      <c r="I7521" s="1">
        <v>44903</v>
      </c>
      <c r="J7521" s="966" t="s">
        <v>18072</v>
      </c>
      <c r="K7521" t="s">
        <v>18073</v>
      </c>
      <c r="L7521" t="s">
        <v>18074</v>
      </c>
      <c r="M7521" t="s">
        <v>18072</v>
      </c>
      <c r="N7521" t="s">
        <v>18074</v>
      </c>
    </row>
    <row r="7522" spans="1:14" x14ac:dyDescent="0.25">
      <c r="A7522" s="3">
        <v>7519</v>
      </c>
      <c r="B7522" t="s">
        <v>4964</v>
      </c>
      <c r="C7522" t="s">
        <v>4965</v>
      </c>
      <c r="D7522" t="s">
        <v>4966</v>
      </c>
      <c r="E7522" t="s">
        <v>12</v>
      </c>
      <c r="F7522" t="s">
        <v>4967</v>
      </c>
      <c r="G7522" s="1">
        <v>44538</v>
      </c>
      <c r="H7522" s="1">
        <v>44539</v>
      </c>
      <c r="I7522" s="1">
        <v>44903</v>
      </c>
      <c r="J7522" s="966" t="s">
        <v>18072</v>
      </c>
      <c r="K7522" t="s">
        <v>18073</v>
      </c>
      <c r="L7522" t="s">
        <v>18074</v>
      </c>
      <c r="M7522" t="s">
        <v>18072</v>
      </c>
      <c r="N7522" t="s">
        <v>18074</v>
      </c>
    </row>
    <row r="7523" spans="1:14" x14ac:dyDescent="0.25">
      <c r="A7523" s="3">
        <v>7520</v>
      </c>
      <c r="B7523" t="s">
        <v>4964</v>
      </c>
      <c r="C7523" t="s">
        <v>4965</v>
      </c>
      <c r="D7523" t="s">
        <v>4966</v>
      </c>
      <c r="E7523" t="s">
        <v>12</v>
      </c>
      <c r="F7523" t="s">
        <v>4967</v>
      </c>
      <c r="G7523" s="1">
        <v>44538</v>
      </c>
      <c r="H7523" s="1">
        <v>44539</v>
      </c>
      <c r="I7523" s="1">
        <v>44903</v>
      </c>
      <c r="J7523" s="966" t="s">
        <v>18069</v>
      </c>
      <c r="K7523" t="s">
        <v>18070</v>
      </c>
      <c r="L7523" t="s">
        <v>18071</v>
      </c>
      <c r="M7523" t="s">
        <v>18069</v>
      </c>
      <c r="N7523" t="s">
        <v>18071</v>
      </c>
    </row>
    <row r="7524" spans="1:14" x14ac:dyDescent="0.25">
      <c r="A7524" s="3">
        <v>7521</v>
      </c>
      <c r="B7524" t="s">
        <v>4964</v>
      </c>
      <c r="C7524" t="s">
        <v>4965</v>
      </c>
      <c r="D7524" t="s">
        <v>4966</v>
      </c>
      <c r="E7524" t="s">
        <v>12</v>
      </c>
      <c r="F7524" t="s">
        <v>4967</v>
      </c>
      <c r="G7524" s="1">
        <v>44538</v>
      </c>
      <c r="H7524" s="1">
        <v>44539</v>
      </c>
      <c r="I7524" s="1">
        <v>44903</v>
      </c>
      <c r="J7524" s="966" t="s">
        <v>18069</v>
      </c>
      <c r="K7524" t="s">
        <v>18070</v>
      </c>
      <c r="L7524" t="s">
        <v>18071</v>
      </c>
      <c r="M7524" t="s">
        <v>18069</v>
      </c>
      <c r="N7524" t="s">
        <v>18071</v>
      </c>
    </row>
    <row r="7525" spans="1:14" x14ac:dyDescent="0.25">
      <c r="A7525" s="3">
        <v>7522</v>
      </c>
      <c r="B7525" t="s">
        <v>4964</v>
      </c>
      <c r="C7525" t="s">
        <v>4965</v>
      </c>
      <c r="D7525" t="s">
        <v>4966</v>
      </c>
      <c r="E7525" t="s">
        <v>12</v>
      </c>
      <c r="F7525" t="s">
        <v>4967</v>
      </c>
      <c r="G7525" s="1">
        <v>44538</v>
      </c>
      <c r="H7525" s="1">
        <v>44539</v>
      </c>
      <c r="I7525" s="1">
        <v>44903</v>
      </c>
      <c r="J7525" s="966" t="s">
        <v>18066</v>
      </c>
      <c r="K7525" t="s">
        <v>18067</v>
      </c>
      <c r="L7525" t="s">
        <v>18068</v>
      </c>
      <c r="M7525" t="s">
        <v>18066</v>
      </c>
      <c r="N7525" t="s">
        <v>18068</v>
      </c>
    </row>
    <row r="7526" spans="1:14" x14ac:dyDescent="0.25">
      <c r="A7526" s="3">
        <v>7523</v>
      </c>
      <c r="B7526" t="s">
        <v>4964</v>
      </c>
      <c r="C7526" t="s">
        <v>4965</v>
      </c>
      <c r="D7526" t="s">
        <v>4966</v>
      </c>
      <c r="E7526" t="s">
        <v>12</v>
      </c>
      <c r="F7526" t="s">
        <v>4967</v>
      </c>
      <c r="G7526" s="1">
        <v>44538</v>
      </c>
      <c r="H7526" s="1">
        <v>44539</v>
      </c>
      <c r="I7526" s="1">
        <v>44903</v>
      </c>
      <c r="J7526" s="966" t="s">
        <v>18066</v>
      </c>
      <c r="K7526" t="s">
        <v>18067</v>
      </c>
      <c r="L7526" t="s">
        <v>18068</v>
      </c>
      <c r="M7526" t="s">
        <v>18066</v>
      </c>
      <c r="N7526" t="s">
        <v>18068</v>
      </c>
    </row>
    <row r="7527" spans="1:14" x14ac:dyDescent="0.25">
      <c r="A7527" s="3">
        <v>7524</v>
      </c>
      <c r="B7527" t="s">
        <v>4964</v>
      </c>
      <c r="C7527" t="s">
        <v>4965</v>
      </c>
      <c r="D7527" t="s">
        <v>4966</v>
      </c>
      <c r="E7527" t="s">
        <v>12</v>
      </c>
      <c r="F7527" t="s">
        <v>4967</v>
      </c>
      <c r="G7527" s="1">
        <v>44538</v>
      </c>
      <c r="H7527" s="1">
        <v>44539</v>
      </c>
      <c r="I7527" s="1">
        <v>44903</v>
      </c>
      <c r="J7527" s="966" t="s">
        <v>18057</v>
      </c>
      <c r="K7527" t="s">
        <v>18058</v>
      </c>
      <c r="L7527" t="s">
        <v>18059</v>
      </c>
      <c r="M7527" t="s">
        <v>18057</v>
      </c>
      <c r="N7527" t="s">
        <v>18059</v>
      </c>
    </row>
    <row r="7528" spans="1:14" x14ac:dyDescent="0.25">
      <c r="A7528" s="3">
        <v>7525</v>
      </c>
      <c r="B7528" t="s">
        <v>4964</v>
      </c>
      <c r="C7528" t="s">
        <v>4965</v>
      </c>
      <c r="D7528" t="s">
        <v>4966</v>
      </c>
      <c r="E7528" t="s">
        <v>12</v>
      </c>
      <c r="F7528" t="s">
        <v>4967</v>
      </c>
      <c r="G7528" s="1">
        <v>44538</v>
      </c>
      <c r="H7528" s="1">
        <v>44539</v>
      </c>
      <c r="I7528" s="1">
        <v>44903</v>
      </c>
      <c r="J7528" s="966" t="s">
        <v>18057</v>
      </c>
      <c r="K7528" t="s">
        <v>18058</v>
      </c>
      <c r="L7528" t="s">
        <v>18059</v>
      </c>
      <c r="M7528" t="s">
        <v>18057</v>
      </c>
      <c r="N7528" t="s">
        <v>18059</v>
      </c>
    </row>
    <row r="7529" spans="1:14" x14ac:dyDescent="0.25">
      <c r="A7529" s="3">
        <v>7526</v>
      </c>
      <c r="B7529" t="s">
        <v>4964</v>
      </c>
      <c r="C7529" t="s">
        <v>4965</v>
      </c>
      <c r="D7529" t="s">
        <v>4966</v>
      </c>
      <c r="E7529" t="s">
        <v>12</v>
      </c>
      <c r="F7529" t="s">
        <v>4967</v>
      </c>
      <c r="G7529" s="1">
        <v>44538</v>
      </c>
      <c r="H7529" s="1">
        <v>44539</v>
      </c>
      <c r="I7529" s="1">
        <v>44903</v>
      </c>
      <c r="J7529" s="966" t="s">
        <v>18051</v>
      </c>
      <c r="K7529" t="s">
        <v>18052</v>
      </c>
      <c r="L7529" t="s">
        <v>18053</v>
      </c>
      <c r="M7529" t="s">
        <v>18051</v>
      </c>
      <c r="N7529" t="s">
        <v>18053</v>
      </c>
    </row>
    <row r="7530" spans="1:14" x14ac:dyDescent="0.25">
      <c r="A7530" s="3">
        <v>7527</v>
      </c>
      <c r="B7530" t="s">
        <v>4964</v>
      </c>
      <c r="C7530" t="s">
        <v>4965</v>
      </c>
      <c r="D7530" t="s">
        <v>4966</v>
      </c>
      <c r="E7530" t="s">
        <v>12</v>
      </c>
      <c r="F7530" t="s">
        <v>4967</v>
      </c>
      <c r="G7530" s="1">
        <v>44538</v>
      </c>
      <c r="H7530" s="1">
        <v>44539</v>
      </c>
      <c r="I7530" s="1">
        <v>44903</v>
      </c>
      <c r="J7530" s="966" t="s">
        <v>18051</v>
      </c>
      <c r="K7530" t="s">
        <v>18052</v>
      </c>
      <c r="L7530" t="s">
        <v>18053</v>
      </c>
      <c r="M7530" t="s">
        <v>18051</v>
      </c>
      <c r="N7530" t="s">
        <v>18053</v>
      </c>
    </row>
    <row r="7531" spans="1:14" x14ac:dyDescent="0.25">
      <c r="A7531" s="3">
        <v>7528</v>
      </c>
      <c r="B7531" t="s">
        <v>4964</v>
      </c>
      <c r="C7531" t="s">
        <v>4965</v>
      </c>
      <c r="D7531" t="s">
        <v>4966</v>
      </c>
      <c r="E7531" t="s">
        <v>12</v>
      </c>
      <c r="F7531" t="s">
        <v>4967</v>
      </c>
      <c r="G7531" s="1">
        <v>44538</v>
      </c>
      <c r="H7531" s="1">
        <v>44539</v>
      </c>
      <c r="I7531" s="1">
        <v>44903</v>
      </c>
      <c r="J7531" s="966" t="s">
        <v>18063</v>
      </c>
      <c r="K7531" t="s">
        <v>18064</v>
      </c>
      <c r="L7531" t="s">
        <v>18065</v>
      </c>
      <c r="M7531" t="s">
        <v>18063</v>
      </c>
      <c r="N7531" t="s">
        <v>18065</v>
      </c>
    </row>
    <row r="7532" spans="1:14" x14ac:dyDescent="0.25">
      <c r="A7532" s="3">
        <v>7529</v>
      </c>
      <c r="B7532" t="s">
        <v>4964</v>
      </c>
      <c r="C7532" t="s">
        <v>4965</v>
      </c>
      <c r="D7532" t="s">
        <v>4966</v>
      </c>
      <c r="E7532" t="s">
        <v>12</v>
      </c>
      <c r="F7532" t="s">
        <v>4967</v>
      </c>
      <c r="G7532" s="1">
        <v>44538</v>
      </c>
      <c r="H7532" s="1">
        <v>44539</v>
      </c>
      <c r="I7532" s="1">
        <v>44903</v>
      </c>
      <c r="J7532" s="966" t="s">
        <v>18063</v>
      </c>
      <c r="K7532" t="s">
        <v>18064</v>
      </c>
      <c r="L7532" t="s">
        <v>18065</v>
      </c>
      <c r="M7532" t="s">
        <v>18063</v>
      </c>
      <c r="N7532" t="s">
        <v>18065</v>
      </c>
    </row>
    <row r="7533" spans="1:14" x14ac:dyDescent="0.25">
      <c r="A7533" s="3">
        <v>7530</v>
      </c>
      <c r="B7533" t="s">
        <v>4964</v>
      </c>
      <c r="C7533" t="s">
        <v>4965</v>
      </c>
      <c r="D7533" t="s">
        <v>4966</v>
      </c>
      <c r="E7533" t="s">
        <v>12</v>
      </c>
      <c r="F7533" t="s">
        <v>4967</v>
      </c>
      <c r="G7533" s="1">
        <v>44538</v>
      </c>
      <c r="H7533" s="1">
        <v>44539</v>
      </c>
      <c r="I7533" s="1">
        <v>44903</v>
      </c>
      <c r="J7533" s="966" t="s">
        <v>18060</v>
      </c>
      <c r="K7533" t="s">
        <v>18061</v>
      </c>
      <c r="L7533" t="s">
        <v>18062</v>
      </c>
      <c r="M7533" t="s">
        <v>18060</v>
      </c>
      <c r="N7533" t="s">
        <v>18062</v>
      </c>
    </row>
    <row r="7534" spans="1:14" x14ac:dyDescent="0.25">
      <c r="A7534" s="3">
        <v>7531</v>
      </c>
      <c r="B7534" t="s">
        <v>4964</v>
      </c>
      <c r="C7534" t="s">
        <v>4965</v>
      </c>
      <c r="D7534" t="s">
        <v>4966</v>
      </c>
      <c r="E7534" t="s">
        <v>12</v>
      </c>
      <c r="F7534" t="s">
        <v>4967</v>
      </c>
      <c r="G7534" s="1">
        <v>44538</v>
      </c>
      <c r="H7534" s="1">
        <v>44539</v>
      </c>
      <c r="I7534" s="1">
        <v>44903</v>
      </c>
      <c r="J7534" s="966" t="s">
        <v>18060</v>
      </c>
      <c r="K7534" t="s">
        <v>18061</v>
      </c>
      <c r="L7534" t="s">
        <v>18062</v>
      </c>
      <c r="M7534" t="s">
        <v>18060</v>
      </c>
      <c r="N7534" t="s">
        <v>18062</v>
      </c>
    </row>
    <row r="7535" spans="1:14" x14ac:dyDescent="0.25">
      <c r="A7535" s="3">
        <v>7532</v>
      </c>
      <c r="B7535" t="s">
        <v>4964</v>
      </c>
      <c r="C7535" t="s">
        <v>4965</v>
      </c>
      <c r="D7535" t="s">
        <v>4966</v>
      </c>
      <c r="E7535" t="s">
        <v>12</v>
      </c>
      <c r="F7535" t="s">
        <v>4967</v>
      </c>
      <c r="G7535" s="1">
        <v>44538</v>
      </c>
      <c r="H7535" s="1">
        <v>44539</v>
      </c>
      <c r="I7535" s="1">
        <v>44903</v>
      </c>
      <c r="J7535" s="966" t="s">
        <v>18054</v>
      </c>
      <c r="K7535" t="s">
        <v>18055</v>
      </c>
      <c r="L7535" t="s">
        <v>18056</v>
      </c>
      <c r="M7535" t="s">
        <v>18054</v>
      </c>
      <c r="N7535" t="s">
        <v>18056</v>
      </c>
    </row>
    <row r="7536" spans="1:14" x14ac:dyDescent="0.25">
      <c r="A7536" s="3">
        <v>7533</v>
      </c>
      <c r="B7536" t="s">
        <v>4964</v>
      </c>
      <c r="C7536" t="s">
        <v>4965</v>
      </c>
      <c r="D7536" t="s">
        <v>4966</v>
      </c>
      <c r="E7536" t="s">
        <v>12</v>
      </c>
      <c r="F7536" t="s">
        <v>4967</v>
      </c>
      <c r="G7536" s="1">
        <v>44538</v>
      </c>
      <c r="H7536" s="1">
        <v>44539</v>
      </c>
      <c r="I7536" s="1">
        <v>44903</v>
      </c>
      <c r="J7536" s="966" t="s">
        <v>18054</v>
      </c>
      <c r="K7536" t="s">
        <v>18055</v>
      </c>
      <c r="L7536" t="s">
        <v>18056</v>
      </c>
      <c r="M7536" t="s">
        <v>18054</v>
      </c>
      <c r="N7536" t="s">
        <v>18056</v>
      </c>
    </row>
    <row r="7537" spans="1:14" x14ac:dyDescent="0.25">
      <c r="A7537" s="3">
        <v>7534</v>
      </c>
      <c r="B7537" t="s">
        <v>903</v>
      </c>
      <c r="C7537" t="s">
        <v>903</v>
      </c>
      <c r="D7537" t="s">
        <v>904</v>
      </c>
      <c r="E7537" t="s">
        <v>905</v>
      </c>
      <c r="F7537" t="s">
        <v>905</v>
      </c>
      <c r="G7537" s="1">
        <v>43405</v>
      </c>
      <c r="H7537" s="1">
        <v>43375</v>
      </c>
      <c r="I7537" s="1">
        <v>43405</v>
      </c>
      <c r="J7537" s="966" t="s">
        <v>12</v>
      </c>
      <c r="K7537" t="s">
        <v>12</v>
      </c>
      <c r="L7537" t="s">
        <v>12</v>
      </c>
      <c r="M7537" t="s">
        <v>12</v>
      </c>
      <c r="N7537" t="s">
        <v>12</v>
      </c>
    </row>
    <row r="7538" spans="1:14" x14ac:dyDescent="0.25">
      <c r="A7538" s="3">
        <v>7535</v>
      </c>
      <c r="B7538" t="s">
        <v>161</v>
      </c>
      <c r="C7538" t="s">
        <v>162</v>
      </c>
      <c r="D7538" t="s">
        <v>163</v>
      </c>
      <c r="E7538" t="s">
        <v>12</v>
      </c>
      <c r="F7538" t="s">
        <v>164</v>
      </c>
      <c r="G7538" s="1">
        <v>42124</v>
      </c>
      <c r="H7538" s="1">
        <v>42129</v>
      </c>
      <c r="I7538" s="1">
        <v>43225</v>
      </c>
      <c r="J7538" s="966" t="s">
        <v>12</v>
      </c>
      <c r="K7538" t="s">
        <v>12</v>
      </c>
      <c r="L7538" t="s">
        <v>12</v>
      </c>
      <c r="M7538" t="s">
        <v>12</v>
      </c>
      <c r="N7538" t="s">
        <v>12</v>
      </c>
    </row>
    <row r="7539" spans="1:14" x14ac:dyDescent="0.25">
      <c r="A7539" s="3">
        <v>7536</v>
      </c>
      <c r="B7539" t="s">
        <v>746</v>
      </c>
      <c r="C7539" t="s">
        <v>747</v>
      </c>
      <c r="D7539" t="s">
        <v>748</v>
      </c>
      <c r="E7539" t="s">
        <v>749</v>
      </c>
      <c r="F7539" t="s">
        <v>749</v>
      </c>
      <c r="G7539" s="1">
        <v>42863</v>
      </c>
      <c r="H7539" s="1">
        <v>42869</v>
      </c>
      <c r="I7539" s="1">
        <v>42899</v>
      </c>
      <c r="J7539" s="966" t="s">
        <v>12</v>
      </c>
      <c r="K7539" t="s">
        <v>12</v>
      </c>
      <c r="L7539" t="s">
        <v>12</v>
      </c>
      <c r="M7539" t="s">
        <v>12</v>
      </c>
      <c r="N7539" t="s">
        <v>12</v>
      </c>
    </row>
    <row r="7540" spans="1:14" x14ac:dyDescent="0.25">
      <c r="A7540" s="3">
        <v>7537</v>
      </c>
      <c r="B7540" t="s">
        <v>788</v>
      </c>
      <c r="C7540" t="s">
        <v>789</v>
      </c>
      <c r="D7540" t="s">
        <v>790</v>
      </c>
      <c r="E7540" t="s">
        <v>792</v>
      </c>
      <c r="F7540" t="s">
        <v>792</v>
      </c>
      <c r="G7540" s="1">
        <v>42940</v>
      </c>
      <c r="H7540" s="1">
        <v>42924</v>
      </c>
      <c r="I7540" s="1">
        <v>42954</v>
      </c>
      <c r="J7540" s="966" t="s">
        <v>12</v>
      </c>
      <c r="K7540" t="s">
        <v>12</v>
      </c>
      <c r="L7540" t="s">
        <v>12</v>
      </c>
      <c r="M7540" t="s">
        <v>12</v>
      </c>
      <c r="N7540" t="s">
        <v>12</v>
      </c>
    </row>
    <row r="7541" spans="1:14" x14ac:dyDescent="0.25">
      <c r="A7541" s="3">
        <v>7538</v>
      </c>
      <c r="B7541" t="s">
        <v>762</v>
      </c>
      <c r="C7541" t="s">
        <v>763</v>
      </c>
      <c r="D7541" t="s">
        <v>764</v>
      </c>
      <c r="E7541" t="s">
        <v>765</v>
      </c>
      <c r="F7541" t="s">
        <v>765</v>
      </c>
      <c r="G7541" s="1">
        <v>42919</v>
      </c>
      <c r="H7541" s="1">
        <v>42919</v>
      </c>
      <c r="I7541" s="1">
        <v>42949</v>
      </c>
      <c r="J7541" s="966" t="s">
        <v>12</v>
      </c>
      <c r="K7541" t="s">
        <v>12</v>
      </c>
      <c r="L7541" t="s">
        <v>12</v>
      </c>
      <c r="M7541" t="s">
        <v>12</v>
      </c>
      <c r="N7541" t="s">
        <v>12</v>
      </c>
    </row>
    <row r="7542" spans="1:14" x14ac:dyDescent="0.25">
      <c r="A7542" s="3">
        <v>7539</v>
      </c>
      <c r="B7542" t="s">
        <v>820</v>
      </c>
      <c r="C7542" t="s">
        <v>821</v>
      </c>
      <c r="D7542" t="s">
        <v>822</v>
      </c>
      <c r="E7542" t="s">
        <v>823</v>
      </c>
      <c r="F7542" t="s">
        <v>823</v>
      </c>
      <c r="G7542" s="1">
        <v>42954</v>
      </c>
      <c r="H7542" s="1">
        <v>42945</v>
      </c>
      <c r="I7542" s="1">
        <v>42975</v>
      </c>
      <c r="J7542" s="966" t="s">
        <v>12</v>
      </c>
      <c r="K7542" t="s">
        <v>12</v>
      </c>
      <c r="L7542" t="s">
        <v>12</v>
      </c>
      <c r="M7542" t="s">
        <v>12</v>
      </c>
      <c r="N7542" t="s">
        <v>12</v>
      </c>
    </row>
    <row r="7543" spans="1:14" x14ac:dyDescent="0.25">
      <c r="A7543" s="3">
        <v>7540</v>
      </c>
      <c r="B7543" t="s">
        <v>534</v>
      </c>
      <c r="C7543" t="s">
        <v>535</v>
      </c>
      <c r="D7543" t="s">
        <v>308</v>
      </c>
      <c r="E7543" t="s">
        <v>12</v>
      </c>
      <c r="F7543" t="s">
        <v>308</v>
      </c>
      <c r="G7543" s="1">
        <v>41439</v>
      </c>
      <c r="H7543" s="1">
        <v>41575</v>
      </c>
      <c r="I7543" s="1">
        <v>42671</v>
      </c>
      <c r="J7543" s="966" t="s">
        <v>12</v>
      </c>
      <c r="K7543" t="s">
        <v>12</v>
      </c>
      <c r="L7543" t="s">
        <v>12</v>
      </c>
      <c r="M7543" t="s">
        <v>12</v>
      </c>
      <c r="N7543" t="s">
        <v>12</v>
      </c>
    </row>
    <row r="7544" spans="1:14" x14ac:dyDescent="0.25">
      <c r="A7544" s="3">
        <v>7541</v>
      </c>
      <c r="B7544" t="s">
        <v>378</v>
      </c>
      <c r="C7544" t="s">
        <v>379</v>
      </c>
      <c r="D7544" t="s">
        <v>380</v>
      </c>
      <c r="E7544" t="s">
        <v>12</v>
      </c>
      <c r="F7544" t="s">
        <v>380</v>
      </c>
      <c r="G7544" s="1">
        <v>41975</v>
      </c>
      <c r="H7544" s="1">
        <v>42038</v>
      </c>
      <c r="I7544" s="1">
        <v>43499</v>
      </c>
      <c r="J7544" s="966" t="s">
        <v>12</v>
      </c>
      <c r="K7544" t="s">
        <v>12</v>
      </c>
      <c r="L7544" t="s">
        <v>12</v>
      </c>
      <c r="M7544" t="s">
        <v>12</v>
      </c>
      <c r="N7544" t="s">
        <v>12</v>
      </c>
    </row>
    <row r="7545" spans="1:14" x14ac:dyDescent="0.25">
      <c r="A7545" s="3">
        <v>7542</v>
      </c>
      <c r="B7545" t="s">
        <v>640</v>
      </c>
      <c r="C7545" t="s">
        <v>641</v>
      </c>
      <c r="D7545" t="s">
        <v>642</v>
      </c>
      <c r="E7545" t="s">
        <v>12</v>
      </c>
      <c r="F7545" t="s">
        <v>643</v>
      </c>
      <c r="G7545" s="1">
        <v>42798</v>
      </c>
      <c r="H7545" s="1">
        <v>42852</v>
      </c>
      <c r="I7545" s="1">
        <v>43612</v>
      </c>
      <c r="J7545" s="966" t="s">
        <v>12</v>
      </c>
      <c r="K7545" t="s">
        <v>12</v>
      </c>
      <c r="L7545" t="s">
        <v>12</v>
      </c>
      <c r="M7545" t="s">
        <v>12</v>
      </c>
      <c r="N7545" t="s">
        <v>12</v>
      </c>
    </row>
    <row r="7546" spans="1:14" x14ac:dyDescent="0.25">
      <c r="A7546" s="3">
        <v>7543</v>
      </c>
      <c r="B7546" t="s">
        <v>474</v>
      </c>
      <c r="C7546" t="s">
        <v>475</v>
      </c>
      <c r="D7546" t="s">
        <v>308</v>
      </c>
      <c r="E7546" t="s">
        <v>12</v>
      </c>
      <c r="F7546" t="s">
        <v>476</v>
      </c>
      <c r="G7546" s="1">
        <v>41439</v>
      </c>
      <c r="H7546" s="1">
        <v>41585</v>
      </c>
      <c r="I7546" s="1">
        <v>42681</v>
      </c>
      <c r="J7546" s="966" t="s">
        <v>12</v>
      </c>
      <c r="K7546" t="s">
        <v>12</v>
      </c>
      <c r="L7546" t="s">
        <v>12</v>
      </c>
      <c r="M7546" t="s">
        <v>12</v>
      </c>
      <c r="N7546" t="s">
        <v>12</v>
      </c>
    </row>
    <row r="7547" spans="1:14" x14ac:dyDescent="0.25">
      <c r="A7547" s="3">
        <v>7544</v>
      </c>
      <c r="B7547" t="s">
        <v>62</v>
      </c>
      <c r="C7547" t="s">
        <v>63</v>
      </c>
      <c r="D7547" t="s">
        <v>64</v>
      </c>
      <c r="E7547" t="s">
        <v>12</v>
      </c>
      <c r="F7547" t="s">
        <v>65</v>
      </c>
      <c r="G7547" s="1">
        <v>42339</v>
      </c>
      <c r="H7547" s="1">
        <v>42348</v>
      </c>
      <c r="I7547" s="1">
        <v>43808</v>
      </c>
      <c r="J7547" s="966" t="s">
        <v>12</v>
      </c>
      <c r="K7547" t="s">
        <v>12</v>
      </c>
      <c r="L7547" t="s">
        <v>12</v>
      </c>
      <c r="M7547" t="s">
        <v>12</v>
      </c>
      <c r="N7547" t="s">
        <v>12</v>
      </c>
    </row>
    <row r="7548" spans="1:14" x14ac:dyDescent="0.25">
      <c r="A7548" s="3">
        <v>7545</v>
      </c>
      <c r="B7548" t="s">
        <v>784</v>
      </c>
      <c r="C7548" t="s">
        <v>785</v>
      </c>
      <c r="D7548" t="s">
        <v>786</v>
      </c>
      <c r="E7548" t="s">
        <v>787</v>
      </c>
      <c r="F7548" t="s">
        <v>787</v>
      </c>
      <c r="G7548" s="1">
        <v>43014</v>
      </c>
      <c r="H7548" s="1">
        <v>43004</v>
      </c>
      <c r="I7548" s="1">
        <v>43033</v>
      </c>
      <c r="J7548" s="966" t="s">
        <v>12</v>
      </c>
      <c r="K7548" t="s">
        <v>12</v>
      </c>
      <c r="L7548" t="s">
        <v>12</v>
      </c>
      <c r="M7548" t="s">
        <v>12</v>
      </c>
      <c r="N7548" t="s">
        <v>12</v>
      </c>
    </row>
    <row r="7549" spans="1:14" x14ac:dyDescent="0.25">
      <c r="A7549" s="3">
        <v>7546</v>
      </c>
      <c r="B7549" t="s">
        <v>30</v>
      </c>
      <c r="C7549" t="s">
        <v>31</v>
      </c>
      <c r="D7549" t="s">
        <v>32</v>
      </c>
      <c r="E7549" t="s">
        <v>12</v>
      </c>
      <c r="F7549" t="s">
        <v>33</v>
      </c>
      <c r="G7549" s="1">
        <v>42263</v>
      </c>
      <c r="H7549" s="1">
        <v>42292</v>
      </c>
      <c r="I7549" s="1">
        <v>44118</v>
      </c>
      <c r="J7549" s="966" t="s">
        <v>12</v>
      </c>
      <c r="K7549" t="s">
        <v>12</v>
      </c>
      <c r="L7549" t="s">
        <v>12</v>
      </c>
      <c r="M7549" t="s">
        <v>12</v>
      </c>
      <c r="N7549" t="s">
        <v>12</v>
      </c>
    </row>
    <row r="7550" spans="1:14" x14ac:dyDescent="0.25">
      <c r="A7550" s="3">
        <v>7547</v>
      </c>
      <c r="B7550" t="s">
        <v>689</v>
      </c>
      <c r="C7550" t="s">
        <v>690</v>
      </c>
      <c r="D7550" t="s">
        <v>691</v>
      </c>
      <c r="E7550" t="s">
        <v>12</v>
      </c>
      <c r="F7550" t="s">
        <v>692</v>
      </c>
      <c r="G7550" s="1">
        <v>43108</v>
      </c>
      <c r="H7550" s="1" t="s">
        <v>12</v>
      </c>
      <c r="I7550" s="1" t="s">
        <v>12</v>
      </c>
      <c r="J7550" s="966" t="s">
        <v>12</v>
      </c>
      <c r="K7550" t="s">
        <v>12</v>
      </c>
      <c r="L7550" t="s">
        <v>12</v>
      </c>
      <c r="M7550" t="s">
        <v>12</v>
      </c>
      <c r="N7550" t="s">
        <v>12</v>
      </c>
    </row>
    <row r="7551" spans="1:14" x14ac:dyDescent="0.25">
      <c r="A7551" s="3">
        <v>7548</v>
      </c>
      <c r="B7551" t="s">
        <v>750</v>
      </c>
      <c r="C7551" t="s">
        <v>751</v>
      </c>
      <c r="D7551" t="s">
        <v>752</v>
      </c>
      <c r="E7551" t="s">
        <v>753</v>
      </c>
      <c r="F7551" t="s">
        <v>753</v>
      </c>
      <c r="G7551" s="1">
        <v>42898</v>
      </c>
      <c r="H7551" s="1">
        <v>42868</v>
      </c>
      <c r="I7551" s="1">
        <v>42898</v>
      </c>
      <c r="J7551" s="966" t="s">
        <v>12</v>
      </c>
      <c r="K7551" t="s">
        <v>12</v>
      </c>
      <c r="L7551" t="s">
        <v>12</v>
      </c>
      <c r="M7551" t="s">
        <v>12</v>
      </c>
      <c r="N7551" t="s">
        <v>12</v>
      </c>
    </row>
    <row r="7552" spans="1:14" x14ac:dyDescent="0.25">
      <c r="A7552" s="3">
        <v>7549</v>
      </c>
      <c r="B7552" t="s">
        <v>771</v>
      </c>
      <c r="C7552" t="s">
        <v>772</v>
      </c>
      <c r="D7552" t="s">
        <v>773</v>
      </c>
      <c r="E7552" t="s">
        <v>774</v>
      </c>
      <c r="F7552" t="s">
        <v>774</v>
      </c>
      <c r="G7552" s="1">
        <v>42881</v>
      </c>
      <c r="H7552" s="1">
        <v>42865</v>
      </c>
      <c r="I7552" s="1">
        <v>42895</v>
      </c>
      <c r="J7552" s="966" t="s">
        <v>12</v>
      </c>
      <c r="K7552" t="s">
        <v>12</v>
      </c>
      <c r="L7552" t="s">
        <v>12</v>
      </c>
      <c r="M7552" t="s">
        <v>12</v>
      </c>
      <c r="N7552" t="s">
        <v>12</v>
      </c>
    </row>
    <row r="7553" spans="1:14" x14ac:dyDescent="0.25">
      <c r="A7553" s="3">
        <v>7550</v>
      </c>
      <c r="B7553" t="s">
        <v>754</v>
      </c>
      <c r="C7553" t="s">
        <v>755</v>
      </c>
      <c r="D7553" t="s">
        <v>756</v>
      </c>
      <c r="E7553" t="s">
        <v>757</v>
      </c>
      <c r="F7553" t="s">
        <v>757</v>
      </c>
      <c r="G7553" s="1">
        <v>42891</v>
      </c>
      <c r="H7553" s="1">
        <v>42897</v>
      </c>
      <c r="I7553" s="1">
        <v>42926</v>
      </c>
      <c r="J7553" s="966" t="s">
        <v>12</v>
      </c>
      <c r="K7553" t="s">
        <v>12</v>
      </c>
      <c r="L7553" t="s">
        <v>12</v>
      </c>
      <c r="M7553" t="s">
        <v>12</v>
      </c>
      <c r="N7553" t="s">
        <v>12</v>
      </c>
    </row>
    <row r="7554" spans="1:14" x14ac:dyDescent="0.25">
      <c r="A7554" s="3">
        <v>7551</v>
      </c>
      <c r="B7554" t="s">
        <v>766</v>
      </c>
      <c r="C7554" t="s">
        <v>767</v>
      </c>
      <c r="D7554" t="s">
        <v>768</v>
      </c>
      <c r="E7554" t="s">
        <v>769</v>
      </c>
      <c r="F7554" t="s">
        <v>769</v>
      </c>
      <c r="G7554" s="1">
        <v>42881</v>
      </c>
      <c r="H7554" s="1">
        <v>42865</v>
      </c>
      <c r="I7554" s="1">
        <v>42895</v>
      </c>
      <c r="J7554" s="966" t="s">
        <v>12</v>
      </c>
      <c r="K7554" t="s">
        <v>12</v>
      </c>
      <c r="L7554" t="s">
        <v>12</v>
      </c>
      <c r="M7554" t="s">
        <v>12</v>
      </c>
      <c r="N7554" t="s">
        <v>12</v>
      </c>
    </row>
    <row r="7555" spans="1:14" x14ac:dyDescent="0.25">
      <c r="A7555" s="3">
        <v>7552</v>
      </c>
      <c r="B7555" t="s">
        <v>824</v>
      </c>
      <c r="C7555" t="s">
        <v>825</v>
      </c>
      <c r="D7555" t="s">
        <v>826</v>
      </c>
      <c r="E7555" t="s">
        <v>827</v>
      </c>
      <c r="F7555" t="s">
        <v>827</v>
      </c>
      <c r="G7555" s="1">
        <v>43028</v>
      </c>
      <c r="H7555" s="1">
        <v>43026</v>
      </c>
      <c r="I7555" s="1">
        <v>43056</v>
      </c>
      <c r="J7555" s="966" t="s">
        <v>12</v>
      </c>
      <c r="K7555" t="s">
        <v>12</v>
      </c>
      <c r="L7555" t="s">
        <v>12</v>
      </c>
      <c r="M7555" t="s">
        <v>12</v>
      </c>
      <c r="N7555" t="s">
        <v>12</v>
      </c>
    </row>
    <row r="7556" spans="1:14" x14ac:dyDescent="0.25">
      <c r="A7556" s="3">
        <v>7553</v>
      </c>
      <c r="B7556" t="s">
        <v>910</v>
      </c>
      <c r="C7556" t="s">
        <v>910</v>
      </c>
      <c r="D7556" t="s">
        <v>911</v>
      </c>
      <c r="E7556" t="s">
        <v>912</v>
      </c>
      <c r="F7556" t="s">
        <v>912</v>
      </c>
      <c r="G7556" s="1">
        <v>43405</v>
      </c>
      <c r="H7556" s="1">
        <v>43375</v>
      </c>
      <c r="I7556" s="1">
        <v>43405</v>
      </c>
      <c r="J7556" s="966" t="s">
        <v>12</v>
      </c>
      <c r="K7556" t="s">
        <v>12</v>
      </c>
      <c r="L7556" t="s">
        <v>12</v>
      </c>
      <c r="M7556" t="s">
        <v>12</v>
      </c>
      <c r="N7556" t="s">
        <v>12</v>
      </c>
    </row>
    <row r="7557" spans="1:14" x14ac:dyDescent="0.25">
      <c r="A7557" s="3">
        <v>7554</v>
      </c>
      <c r="B7557" t="s">
        <v>788</v>
      </c>
      <c r="C7557" t="s">
        <v>789</v>
      </c>
      <c r="D7557" t="s">
        <v>790</v>
      </c>
      <c r="E7557" t="s">
        <v>791</v>
      </c>
      <c r="F7557" t="s">
        <v>791</v>
      </c>
      <c r="G7557" s="1">
        <v>42937</v>
      </c>
      <c r="H7557" s="1">
        <v>42921</v>
      </c>
      <c r="I7557" s="1">
        <v>42951</v>
      </c>
      <c r="J7557" s="966" t="s">
        <v>12</v>
      </c>
      <c r="K7557" t="s">
        <v>12</v>
      </c>
      <c r="L7557" t="s">
        <v>12</v>
      </c>
      <c r="M7557" t="s">
        <v>12</v>
      </c>
      <c r="N7557" t="s">
        <v>12</v>
      </c>
    </row>
    <row r="7558" spans="1:14" x14ac:dyDescent="0.25">
      <c r="A7558" s="3">
        <v>7555</v>
      </c>
      <c r="B7558" t="s">
        <v>776</v>
      </c>
      <c r="C7558" t="s">
        <v>777</v>
      </c>
      <c r="D7558" t="s">
        <v>778</v>
      </c>
      <c r="E7558" t="s">
        <v>779</v>
      </c>
      <c r="F7558" t="s">
        <v>779</v>
      </c>
      <c r="G7558" s="1">
        <v>42921</v>
      </c>
      <c r="H7558" s="1">
        <v>42906</v>
      </c>
      <c r="I7558" s="1">
        <v>42935</v>
      </c>
      <c r="J7558" s="966" t="s">
        <v>12</v>
      </c>
      <c r="K7558" t="s">
        <v>12</v>
      </c>
      <c r="L7558" t="s">
        <v>12</v>
      </c>
      <c r="M7558" t="s">
        <v>12</v>
      </c>
      <c r="N7558" t="s">
        <v>12</v>
      </c>
    </row>
    <row r="7559" spans="1:14" x14ac:dyDescent="0.25">
      <c r="A7559" s="3">
        <v>7556</v>
      </c>
      <c r="B7559" t="s">
        <v>742</v>
      </c>
      <c r="C7559" t="s">
        <v>743</v>
      </c>
      <c r="D7559" t="s">
        <v>744</v>
      </c>
      <c r="E7559" t="s">
        <v>745</v>
      </c>
      <c r="F7559" t="s">
        <v>745</v>
      </c>
      <c r="G7559" s="1">
        <v>42898</v>
      </c>
      <c r="H7559" s="1">
        <v>42892</v>
      </c>
      <c r="I7559" s="1">
        <v>42921</v>
      </c>
      <c r="J7559" s="966" t="s">
        <v>12</v>
      </c>
      <c r="K7559" t="s">
        <v>12</v>
      </c>
      <c r="L7559" t="s">
        <v>12</v>
      </c>
      <c r="M7559" t="s">
        <v>12</v>
      </c>
      <c r="N7559" t="s">
        <v>12</v>
      </c>
    </row>
    <row r="7560" spans="1:14" x14ac:dyDescent="0.25">
      <c r="A7560" s="3">
        <v>7557</v>
      </c>
      <c r="B7560" t="s">
        <v>793</v>
      </c>
      <c r="C7560" t="s">
        <v>794</v>
      </c>
      <c r="D7560" t="s">
        <v>795</v>
      </c>
      <c r="E7560" t="s">
        <v>796</v>
      </c>
      <c r="F7560" t="s">
        <v>796</v>
      </c>
      <c r="G7560" s="1">
        <v>43087</v>
      </c>
      <c r="H7560" s="1">
        <v>43081</v>
      </c>
      <c r="I7560" s="1">
        <v>43111</v>
      </c>
      <c r="J7560" s="966" t="s">
        <v>12</v>
      </c>
      <c r="K7560" t="s">
        <v>12</v>
      </c>
      <c r="L7560" t="s">
        <v>12</v>
      </c>
      <c r="M7560" t="s">
        <v>12</v>
      </c>
      <c r="N7560" t="s">
        <v>12</v>
      </c>
    </row>
    <row r="7561" spans="1:14" x14ac:dyDescent="0.25">
      <c r="A7561" s="3">
        <v>7558</v>
      </c>
      <c r="B7561" t="s">
        <v>828</v>
      </c>
      <c r="C7561" t="s">
        <v>829</v>
      </c>
      <c r="D7561" t="s">
        <v>830</v>
      </c>
      <c r="E7561" t="s">
        <v>831</v>
      </c>
      <c r="F7561" t="s">
        <v>831</v>
      </c>
      <c r="G7561" s="1">
        <v>43007</v>
      </c>
      <c r="H7561" s="1">
        <v>42979</v>
      </c>
      <c r="I7561" s="1">
        <v>43008</v>
      </c>
      <c r="J7561" s="966" t="s">
        <v>12</v>
      </c>
      <c r="K7561" t="s">
        <v>12</v>
      </c>
      <c r="L7561" t="s">
        <v>12</v>
      </c>
      <c r="M7561" t="s">
        <v>12</v>
      </c>
      <c r="N7561" t="s">
        <v>12</v>
      </c>
    </row>
    <row r="7562" spans="1:14" x14ac:dyDescent="0.25">
      <c r="A7562" s="3">
        <v>7559</v>
      </c>
      <c r="B7562" t="s">
        <v>306</v>
      </c>
      <c r="C7562" t="s">
        <v>307</v>
      </c>
      <c r="D7562" t="s">
        <v>308</v>
      </c>
      <c r="E7562" t="s">
        <v>12</v>
      </c>
      <c r="F7562" t="s">
        <v>309</v>
      </c>
      <c r="G7562" s="1">
        <v>41439</v>
      </c>
      <c r="H7562" s="1">
        <v>41596</v>
      </c>
      <c r="I7562" s="1">
        <v>42692</v>
      </c>
      <c r="J7562" s="966" t="s">
        <v>12</v>
      </c>
      <c r="K7562" t="s">
        <v>12</v>
      </c>
      <c r="L7562" t="s">
        <v>12</v>
      </c>
      <c r="M7562" t="s">
        <v>12</v>
      </c>
      <c r="N7562" t="s">
        <v>12</v>
      </c>
    </row>
    <row r="7563" spans="1:14" x14ac:dyDescent="0.25">
      <c r="A7563" s="3">
        <v>7560</v>
      </c>
      <c r="B7563" t="s">
        <v>758</v>
      </c>
      <c r="C7563" t="s">
        <v>759</v>
      </c>
      <c r="D7563" t="s">
        <v>760</v>
      </c>
      <c r="E7563" t="s">
        <v>761</v>
      </c>
      <c r="F7563" t="s">
        <v>761</v>
      </c>
      <c r="G7563" s="1">
        <v>42912</v>
      </c>
      <c r="H7563" s="1">
        <v>42897</v>
      </c>
      <c r="I7563" s="1">
        <v>42926</v>
      </c>
      <c r="J7563" s="966" t="s">
        <v>12</v>
      </c>
      <c r="K7563" t="s">
        <v>12</v>
      </c>
      <c r="L7563" t="s">
        <v>12</v>
      </c>
      <c r="M7563" t="s">
        <v>12</v>
      </c>
      <c r="N7563" t="s">
        <v>12</v>
      </c>
    </row>
    <row r="7564" spans="1:14" x14ac:dyDescent="0.25">
      <c r="A7564" s="3">
        <v>7561</v>
      </c>
      <c r="B7564" t="s">
        <v>171</v>
      </c>
      <c r="C7564" t="s">
        <v>172</v>
      </c>
      <c r="D7564" t="s">
        <v>173</v>
      </c>
      <c r="E7564" t="s">
        <v>12</v>
      </c>
      <c r="F7564" t="s">
        <v>174</v>
      </c>
      <c r="G7564" s="1">
        <v>42124</v>
      </c>
      <c r="H7564" s="1">
        <v>42186</v>
      </c>
      <c r="I7564" s="1">
        <v>43647</v>
      </c>
      <c r="J7564" s="966" t="s">
        <v>12</v>
      </c>
      <c r="K7564" t="s">
        <v>12</v>
      </c>
      <c r="L7564" t="s">
        <v>12</v>
      </c>
      <c r="M7564" t="s">
        <v>12</v>
      </c>
      <c r="N7564" t="s">
        <v>12</v>
      </c>
    </row>
    <row r="7565" spans="1:14" x14ac:dyDescent="0.25">
      <c r="A7565" s="3">
        <v>7562</v>
      </c>
      <c r="B7565" t="s">
        <v>780</v>
      </c>
      <c r="C7565" t="s">
        <v>781</v>
      </c>
      <c r="D7565" t="s">
        <v>782</v>
      </c>
      <c r="E7565" t="s">
        <v>783</v>
      </c>
      <c r="F7565" t="s">
        <v>783</v>
      </c>
      <c r="G7565" s="1">
        <v>43014</v>
      </c>
      <c r="H7565" s="1">
        <v>42992</v>
      </c>
      <c r="I7565" s="1">
        <v>43021</v>
      </c>
      <c r="J7565" s="966" t="s">
        <v>12</v>
      </c>
      <c r="K7565" t="s">
        <v>12</v>
      </c>
      <c r="L7565" t="s">
        <v>12</v>
      </c>
      <c r="M7565" t="s">
        <v>12</v>
      </c>
      <c r="N7565" t="s">
        <v>12</v>
      </c>
    </row>
    <row r="7566" spans="1:14" x14ac:dyDescent="0.25">
      <c r="A7566" s="3">
        <v>7563</v>
      </c>
      <c r="B7566" t="s">
        <v>766</v>
      </c>
      <c r="C7566" t="s">
        <v>767</v>
      </c>
      <c r="D7566" t="s">
        <v>768</v>
      </c>
      <c r="E7566" t="s">
        <v>770</v>
      </c>
      <c r="F7566" t="s">
        <v>770</v>
      </c>
      <c r="G7566" s="1">
        <v>42891</v>
      </c>
      <c r="H7566" s="1">
        <v>42878</v>
      </c>
      <c r="I7566" s="1">
        <v>42908</v>
      </c>
      <c r="J7566" s="966" t="s">
        <v>12</v>
      </c>
      <c r="K7566" t="s">
        <v>12</v>
      </c>
      <c r="L7566" t="s">
        <v>12</v>
      </c>
      <c r="M7566" t="s">
        <v>12</v>
      </c>
      <c r="N7566" t="s">
        <v>12</v>
      </c>
    </row>
    <row r="7567" spans="1:14" x14ac:dyDescent="0.25">
      <c r="A7567" s="3">
        <v>7564</v>
      </c>
      <c r="B7567" t="s">
        <v>771</v>
      </c>
      <c r="C7567" t="s">
        <v>772</v>
      </c>
      <c r="D7567" t="s">
        <v>773</v>
      </c>
      <c r="E7567" t="s">
        <v>775</v>
      </c>
      <c r="F7567" t="s">
        <v>775</v>
      </c>
      <c r="G7567" s="1">
        <v>42881</v>
      </c>
      <c r="H7567" s="1">
        <v>42865</v>
      </c>
      <c r="I7567" s="1">
        <v>42895</v>
      </c>
      <c r="J7567" s="966" t="s">
        <v>12</v>
      </c>
      <c r="K7567" t="s">
        <v>12</v>
      </c>
      <c r="L7567" t="s">
        <v>12</v>
      </c>
      <c r="M7567" t="s">
        <v>12</v>
      </c>
      <c r="N7567" t="s">
        <v>12</v>
      </c>
    </row>
    <row r="7568" spans="1:14" x14ac:dyDescent="0.25">
      <c r="J7568" s="966"/>
    </row>
    <row r="7569" spans="10:10" x14ac:dyDescent="0.25">
      <c r="J7569" s="966"/>
    </row>
    <row r="7570" spans="10:10" x14ac:dyDescent="0.25">
      <c r="J7570" s="966"/>
    </row>
    <row r="7571" spans="10:10" x14ac:dyDescent="0.25">
      <c r="J7571" s="966"/>
    </row>
    <row r="7572" spans="10:10" x14ac:dyDescent="0.25">
      <c r="J7572" s="966"/>
    </row>
    <row r="7573" spans="10:10" x14ac:dyDescent="0.25">
      <c r="J7573" s="966"/>
    </row>
    <row r="7574" spans="10:10" x14ac:dyDescent="0.25">
      <c r="J7574" s="966"/>
    </row>
    <row r="7575" spans="10:10" x14ac:dyDescent="0.25">
      <c r="J7575" s="966"/>
    </row>
    <row r="7576" spans="10:10" x14ac:dyDescent="0.25">
      <c r="J7576" s="966"/>
    </row>
    <row r="7577" spans="10:10" x14ac:dyDescent="0.25">
      <c r="J7577" s="966"/>
    </row>
    <row r="7578" spans="10:10" x14ac:dyDescent="0.25">
      <c r="J7578" s="966"/>
    </row>
    <row r="7579" spans="10:10" x14ac:dyDescent="0.25">
      <c r="J7579" s="966"/>
    </row>
    <row r="7580" spans="10:10" x14ac:dyDescent="0.25">
      <c r="J7580" s="966"/>
    </row>
    <row r="7581" spans="10:10" x14ac:dyDescent="0.25">
      <c r="J7581" s="966"/>
    </row>
    <row r="7582" spans="10:10" x14ac:dyDescent="0.25">
      <c r="J7582" s="966"/>
    </row>
    <row r="7583" spans="10:10" x14ac:dyDescent="0.25">
      <c r="J7583" s="966"/>
    </row>
    <row r="7584" spans="10:10" x14ac:dyDescent="0.25">
      <c r="J7584" s="966"/>
    </row>
    <row r="7585" spans="10:10" x14ac:dyDescent="0.25">
      <c r="J7585" s="966"/>
    </row>
    <row r="7586" spans="10:10" x14ac:dyDescent="0.25">
      <c r="J7586" s="966"/>
    </row>
    <row r="7587" spans="10:10" x14ac:dyDescent="0.25">
      <c r="J7587" s="966"/>
    </row>
    <row r="7588" spans="10:10" x14ac:dyDescent="0.25">
      <c r="J7588" s="966"/>
    </row>
    <row r="7589" spans="10:10" x14ac:dyDescent="0.25">
      <c r="J7589" s="966"/>
    </row>
    <row r="7590" spans="10:10" x14ac:dyDescent="0.25">
      <c r="J7590" s="966"/>
    </row>
    <row r="7591" spans="10:10" x14ac:dyDescent="0.25">
      <c r="J7591" s="966"/>
    </row>
    <row r="7592" spans="10:10" x14ac:dyDescent="0.25">
      <c r="J7592" s="966"/>
    </row>
    <row r="7593" spans="10:10" x14ac:dyDescent="0.25">
      <c r="J7593" s="966"/>
    </row>
    <row r="7594" spans="10:10" x14ac:dyDescent="0.25">
      <c r="J7594" s="966"/>
    </row>
    <row r="7595" spans="10:10" x14ac:dyDescent="0.25">
      <c r="J7595" s="966"/>
    </row>
    <row r="7596" spans="10:10" x14ac:dyDescent="0.25">
      <c r="J7596" s="966"/>
    </row>
    <row r="7597" spans="10:10" x14ac:dyDescent="0.25">
      <c r="J7597" s="966"/>
    </row>
    <row r="7598" spans="10:10" x14ac:dyDescent="0.25">
      <c r="J7598" s="966"/>
    </row>
    <row r="7599" spans="10:10" x14ac:dyDescent="0.25">
      <c r="J7599" s="966"/>
    </row>
    <row r="7600" spans="10:10" x14ac:dyDescent="0.25">
      <c r="J7600" s="966"/>
    </row>
    <row r="7601" spans="10:10" x14ac:dyDescent="0.25">
      <c r="J7601" s="966"/>
    </row>
    <row r="7602" spans="10:10" x14ac:dyDescent="0.25">
      <c r="J7602" s="966"/>
    </row>
    <row r="7603" spans="10:10" x14ac:dyDescent="0.25">
      <c r="J7603" s="966"/>
    </row>
    <row r="7604" spans="10:10" x14ac:dyDescent="0.25">
      <c r="J7604" s="966"/>
    </row>
    <row r="7605" spans="10:10" x14ac:dyDescent="0.25">
      <c r="J7605" s="966"/>
    </row>
    <row r="7606" spans="10:10" x14ac:dyDescent="0.25">
      <c r="J7606" s="966"/>
    </row>
    <row r="7607" spans="10:10" x14ac:dyDescent="0.25">
      <c r="J7607" s="966"/>
    </row>
    <row r="7608" spans="10:10" x14ac:dyDescent="0.25">
      <c r="J7608" s="966"/>
    </row>
    <row r="7609" spans="10:10" x14ac:dyDescent="0.25">
      <c r="J7609" s="966"/>
    </row>
    <row r="7610" spans="10:10" x14ac:dyDescent="0.25">
      <c r="J7610" s="966"/>
    </row>
    <row r="7611" spans="10:10" x14ac:dyDescent="0.25">
      <c r="J7611" s="966"/>
    </row>
    <row r="7612" spans="10:10" x14ac:dyDescent="0.25">
      <c r="J7612" s="966"/>
    </row>
    <row r="7613" spans="10:10" x14ac:dyDescent="0.25">
      <c r="J7613" s="966"/>
    </row>
    <row r="7614" spans="10:10" x14ac:dyDescent="0.25">
      <c r="J7614" s="966"/>
    </row>
    <row r="7615" spans="10:10" x14ac:dyDescent="0.25">
      <c r="J7615" s="966"/>
    </row>
    <row r="7616" spans="10:10" x14ac:dyDescent="0.25">
      <c r="J7616" s="966"/>
    </row>
    <row r="7617" spans="10:10" x14ac:dyDescent="0.25">
      <c r="J7617" s="966"/>
    </row>
    <row r="7618" spans="10:10" x14ac:dyDescent="0.25">
      <c r="J7618" s="966"/>
    </row>
    <row r="7619" spans="10:10" x14ac:dyDescent="0.25">
      <c r="J7619" s="966"/>
    </row>
    <row r="7620" spans="10:10" x14ac:dyDescent="0.25">
      <c r="J7620" s="966"/>
    </row>
    <row r="7621" spans="10:10" x14ac:dyDescent="0.25">
      <c r="J7621" s="966"/>
    </row>
    <row r="7622" spans="10:10" x14ac:dyDescent="0.25">
      <c r="J7622" s="966"/>
    </row>
    <row r="7623" spans="10:10" x14ac:dyDescent="0.25">
      <c r="J7623" s="966"/>
    </row>
    <row r="7624" spans="10:10" x14ac:dyDescent="0.25">
      <c r="J7624" s="966"/>
    </row>
    <row r="7625" spans="10:10" x14ac:dyDescent="0.25">
      <c r="J7625" s="966"/>
    </row>
    <row r="7626" spans="10:10" x14ac:dyDescent="0.25">
      <c r="J7626" s="966"/>
    </row>
    <row r="7627" spans="10:10" x14ac:dyDescent="0.25">
      <c r="J7627" s="966"/>
    </row>
    <row r="7628" spans="10:10" x14ac:dyDescent="0.25">
      <c r="J7628" s="966"/>
    </row>
    <row r="7629" spans="10:10" x14ac:dyDescent="0.25">
      <c r="J7629" s="966"/>
    </row>
    <row r="7630" spans="10:10" x14ac:dyDescent="0.25">
      <c r="J7630" s="966"/>
    </row>
    <row r="7631" spans="10:10" x14ac:dyDescent="0.25">
      <c r="J7631" s="966"/>
    </row>
    <row r="7632" spans="10:10" x14ac:dyDescent="0.25">
      <c r="J7632" s="966"/>
    </row>
    <row r="7633" spans="10:10" x14ac:dyDescent="0.25">
      <c r="J7633" s="966"/>
    </row>
    <row r="7634" spans="10:10" x14ac:dyDescent="0.25">
      <c r="J7634" s="966"/>
    </row>
    <row r="7635" spans="10:10" x14ac:dyDescent="0.25">
      <c r="J7635" s="966"/>
    </row>
    <row r="7636" spans="10:10" x14ac:dyDescent="0.25">
      <c r="J7636" s="966"/>
    </row>
    <row r="7637" spans="10:10" x14ac:dyDescent="0.25">
      <c r="J7637" s="966"/>
    </row>
    <row r="7638" spans="10:10" x14ac:dyDescent="0.25">
      <c r="J7638" s="966"/>
    </row>
    <row r="7639" spans="10:10" x14ac:dyDescent="0.25">
      <c r="J7639" s="966"/>
    </row>
    <row r="7640" spans="10:10" x14ac:dyDescent="0.25">
      <c r="J7640" s="966"/>
    </row>
    <row r="7641" spans="10:10" x14ac:dyDescent="0.25">
      <c r="J7641" s="966"/>
    </row>
    <row r="7642" spans="10:10" x14ac:dyDescent="0.25">
      <c r="J7642" s="966"/>
    </row>
    <row r="7643" spans="10:10" x14ac:dyDescent="0.25">
      <c r="J7643" s="966"/>
    </row>
    <row r="7644" spans="10:10" x14ac:dyDescent="0.25">
      <c r="J7644" s="966"/>
    </row>
    <row r="7645" spans="10:10" x14ac:dyDescent="0.25">
      <c r="J7645" s="966"/>
    </row>
    <row r="7646" spans="10:10" x14ac:dyDescent="0.25">
      <c r="J7646" s="966"/>
    </row>
    <row r="7647" spans="10:10" x14ac:dyDescent="0.25">
      <c r="J7647" s="966"/>
    </row>
    <row r="7648" spans="10:10" x14ac:dyDescent="0.25">
      <c r="J7648" s="966"/>
    </row>
    <row r="7649" spans="10:10" x14ac:dyDescent="0.25">
      <c r="J7649" s="966"/>
    </row>
    <row r="7650" spans="10:10" x14ac:dyDescent="0.25">
      <c r="J7650" s="966"/>
    </row>
    <row r="7651" spans="10:10" x14ac:dyDescent="0.25">
      <c r="J7651" s="966"/>
    </row>
    <row r="7652" spans="10:10" x14ac:dyDescent="0.25">
      <c r="J7652" s="966"/>
    </row>
    <row r="7653" spans="10:10" x14ac:dyDescent="0.25">
      <c r="J7653" s="966"/>
    </row>
    <row r="7654" spans="10:10" x14ac:dyDescent="0.25">
      <c r="J7654" s="966"/>
    </row>
    <row r="7655" spans="10:10" x14ac:dyDescent="0.25">
      <c r="J7655" s="966"/>
    </row>
    <row r="7656" spans="10:10" x14ac:dyDescent="0.25">
      <c r="J7656" s="966"/>
    </row>
    <row r="7657" spans="10:10" x14ac:dyDescent="0.25">
      <c r="J7657" s="966"/>
    </row>
    <row r="7658" spans="10:10" x14ac:dyDescent="0.25">
      <c r="J7658" s="966"/>
    </row>
    <row r="7659" spans="10:10" x14ac:dyDescent="0.25">
      <c r="J7659" s="966"/>
    </row>
    <row r="7660" spans="10:10" x14ac:dyDescent="0.25">
      <c r="J7660" s="966"/>
    </row>
    <row r="7661" spans="10:10" x14ac:dyDescent="0.25">
      <c r="J7661" s="966"/>
    </row>
    <row r="7662" spans="10:10" x14ac:dyDescent="0.25">
      <c r="J7662" s="966"/>
    </row>
    <row r="7663" spans="10:10" x14ac:dyDescent="0.25">
      <c r="J7663" s="966"/>
    </row>
    <row r="7664" spans="10:10" x14ac:dyDescent="0.25">
      <c r="J7664" s="966"/>
    </row>
    <row r="7665" spans="10:10" x14ac:dyDescent="0.25">
      <c r="J7665" s="966"/>
    </row>
    <row r="7666" spans="10:10" x14ac:dyDescent="0.25">
      <c r="J7666" s="966"/>
    </row>
    <row r="7667" spans="10:10" x14ac:dyDescent="0.25">
      <c r="J7667" s="966"/>
    </row>
    <row r="7668" spans="10:10" x14ac:dyDescent="0.25">
      <c r="J7668" s="966"/>
    </row>
    <row r="7669" spans="10:10" x14ac:dyDescent="0.25">
      <c r="J7669" s="966"/>
    </row>
    <row r="7670" spans="10:10" x14ac:dyDescent="0.25">
      <c r="J7670" s="966"/>
    </row>
    <row r="7671" spans="10:10" x14ac:dyDescent="0.25">
      <c r="J7671" s="966"/>
    </row>
    <row r="7672" spans="10:10" x14ac:dyDescent="0.25">
      <c r="J7672" s="966"/>
    </row>
    <row r="7673" spans="10:10" x14ac:dyDescent="0.25">
      <c r="J7673" s="966"/>
    </row>
    <row r="7674" spans="10:10" x14ac:dyDescent="0.25">
      <c r="J7674" s="966"/>
    </row>
    <row r="7675" spans="10:10" x14ac:dyDescent="0.25">
      <c r="J7675" s="966"/>
    </row>
    <row r="7676" spans="10:10" x14ac:dyDescent="0.25">
      <c r="J7676" s="966"/>
    </row>
    <row r="7677" spans="10:10" x14ac:dyDescent="0.25">
      <c r="J7677" s="966"/>
    </row>
    <row r="7678" spans="10:10" x14ac:dyDescent="0.25">
      <c r="J7678" s="966"/>
    </row>
    <row r="7679" spans="10:10" x14ac:dyDescent="0.25">
      <c r="J7679" s="966"/>
    </row>
    <row r="7680" spans="10:10" x14ac:dyDescent="0.25">
      <c r="J7680" s="966"/>
    </row>
    <row r="7681" spans="10:10" x14ac:dyDescent="0.25">
      <c r="J7681" s="966"/>
    </row>
    <row r="7682" spans="10:10" x14ac:dyDescent="0.25">
      <c r="J7682" s="966"/>
    </row>
    <row r="7683" spans="10:10" x14ac:dyDescent="0.25">
      <c r="J7683" s="966"/>
    </row>
    <row r="7684" spans="10:10" x14ac:dyDescent="0.25">
      <c r="J7684" s="966"/>
    </row>
    <row r="7685" spans="10:10" x14ac:dyDescent="0.25">
      <c r="J7685" s="966"/>
    </row>
    <row r="7686" spans="10:10" x14ac:dyDescent="0.25">
      <c r="J7686" s="966"/>
    </row>
    <row r="7687" spans="10:10" x14ac:dyDescent="0.25">
      <c r="J7687" s="966"/>
    </row>
    <row r="7688" spans="10:10" x14ac:dyDescent="0.25">
      <c r="J7688" s="966"/>
    </row>
    <row r="7689" spans="10:10" x14ac:dyDescent="0.25">
      <c r="J7689" s="966"/>
    </row>
    <row r="7690" spans="10:10" x14ac:dyDescent="0.25">
      <c r="J7690" s="966"/>
    </row>
    <row r="7691" spans="10:10" x14ac:dyDescent="0.25">
      <c r="J7691" s="966"/>
    </row>
    <row r="7692" spans="10:10" x14ac:dyDescent="0.25">
      <c r="J7692" s="966"/>
    </row>
    <row r="7693" spans="10:10" x14ac:dyDescent="0.25">
      <c r="J7693" s="966"/>
    </row>
    <row r="7694" spans="10:10" x14ac:dyDescent="0.25">
      <c r="J7694" s="966"/>
    </row>
    <row r="7695" spans="10:10" x14ac:dyDescent="0.25">
      <c r="J7695" s="966"/>
    </row>
    <row r="7696" spans="10:10" x14ac:dyDescent="0.25">
      <c r="J7696" s="966"/>
    </row>
    <row r="7697" spans="10:10" x14ac:dyDescent="0.25">
      <c r="J7697" s="966"/>
    </row>
    <row r="7698" spans="10:10" x14ac:dyDescent="0.25">
      <c r="J7698" s="966"/>
    </row>
    <row r="7699" spans="10:10" x14ac:dyDescent="0.25">
      <c r="J7699" s="966"/>
    </row>
    <row r="7700" spans="10:10" x14ac:dyDescent="0.25">
      <c r="J7700" s="966"/>
    </row>
    <row r="7701" spans="10:10" x14ac:dyDescent="0.25">
      <c r="J7701" s="966"/>
    </row>
    <row r="7702" spans="10:10" x14ac:dyDescent="0.25">
      <c r="J7702" s="966"/>
    </row>
    <row r="7703" spans="10:10" x14ac:dyDescent="0.25">
      <c r="J7703" s="966"/>
    </row>
    <row r="7704" spans="10:10" x14ac:dyDescent="0.25">
      <c r="J7704" s="966"/>
    </row>
    <row r="7705" spans="10:10" x14ac:dyDescent="0.25">
      <c r="J7705" s="966"/>
    </row>
    <row r="7706" spans="10:10" x14ac:dyDescent="0.25">
      <c r="J7706" s="966"/>
    </row>
    <row r="7707" spans="10:10" x14ac:dyDescent="0.25">
      <c r="J7707" s="966"/>
    </row>
    <row r="7708" spans="10:10" x14ac:dyDescent="0.25">
      <c r="J7708" s="966"/>
    </row>
    <row r="7709" spans="10:10" x14ac:dyDescent="0.25">
      <c r="J7709" s="966"/>
    </row>
    <row r="7710" spans="10:10" x14ac:dyDescent="0.25">
      <c r="J7710" s="966"/>
    </row>
    <row r="7711" spans="10:10" x14ac:dyDescent="0.25">
      <c r="J7711" s="966"/>
    </row>
    <row r="7712" spans="10:10" x14ac:dyDescent="0.25">
      <c r="J7712" s="966"/>
    </row>
    <row r="7713" spans="10:10" x14ac:dyDescent="0.25">
      <c r="J7713" s="966"/>
    </row>
    <row r="7714" spans="10:10" x14ac:dyDescent="0.25">
      <c r="J7714" s="966"/>
    </row>
    <row r="7715" spans="10:10" x14ac:dyDescent="0.25">
      <c r="J7715" s="966"/>
    </row>
    <row r="7716" spans="10:10" x14ac:dyDescent="0.25">
      <c r="J7716" s="966"/>
    </row>
    <row r="7717" spans="10:10" x14ac:dyDescent="0.25">
      <c r="J7717" s="966"/>
    </row>
    <row r="7718" spans="10:10" x14ac:dyDescent="0.25">
      <c r="J7718" s="966"/>
    </row>
    <row r="7719" spans="10:10" x14ac:dyDescent="0.25">
      <c r="J7719" s="966"/>
    </row>
    <row r="7720" spans="10:10" x14ac:dyDescent="0.25">
      <c r="J7720" s="966"/>
    </row>
    <row r="7721" spans="10:10" x14ac:dyDescent="0.25">
      <c r="J7721" s="966"/>
    </row>
    <row r="7722" spans="10:10" x14ac:dyDescent="0.25">
      <c r="J7722" s="966"/>
    </row>
    <row r="7723" spans="10:10" x14ac:dyDescent="0.25">
      <c r="J7723" s="966"/>
    </row>
    <row r="7724" spans="10:10" x14ac:dyDescent="0.25">
      <c r="J7724" s="966"/>
    </row>
    <row r="7725" spans="10:10" x14ac:dyDescent="0.25">
      <c r="J7725" s="966"/>
    </row>
    <row r="7726" spans="10:10" x14ac:dyDescent="0.25">
      <c r="J7726" s="966"/>
    </row>
    <row r="7727" spans="10:10" x14ac:dyDescent="0.25">
      <c r="J7727" s="966"/>
    </row>
    <row r="7728" spans="10:10" x14ac:dyDescent="0.25">
      <c r="J7728" s="966"/>
    </row>
    <row r="7729" spans="10:10" x14ac:dyDescent="0.25">
      <c r="J7729" s="966"/>
    </row>
    <row r="7730" spans="10:10" x14ac:dyDescent="0.25">
      <c r="J7730" s="966"/>
    </row>
    <row r="7731" spans="10:10" x14ac:dyDescent="0.25">
      <c r="J7731" s="966"/>
    </row>
    <row r="7732" spans="10:10" x14ac:dyDescent="0.25">
      <c r="J7732" s="966"/>
    </row>
    <row r="7733" spans="10:10" x14ac:dyDescent="0.25">
      <c r="J7733" s="966"/>
    </row>
    <row r="7734" spans="10:10" x14ac:dyDescent="0.25">
      <c r="J7734" s="966"/>
    </row>
    <row r="7735" spans="10:10" x14ac:dyDescent="0.25">
      <c r="J7735" s="966"/>
    </row>
    <row r="7736" spans="10:10" x14ac:dyDescent="0.25">
      <c r="J7736" s="966"/>
    </row>
    <row r="7737" spans="10:10" x14ac:dyDescent="0.25">
      <c r="J7737" s="966"/>
    </row>
    <row r="7738" spans="10:10" x14ac:dyDescent="0.25">
      <c r="J7738" s="966"/>
    </row>
    <row r="7739" spans="10:10" x14ac:dyDescent="0.25">
      <c r="J7739" s="966"/>
    </row>
    <row r="7740" spans="10:10" x14ac:dyDescent="0.25">
      <c r="J7740" s="966"/>
    </row>
    <row r="7741" spans="10:10" x14ac:dyDescent="0.25">
      <c r="J7741" s="966"/>
    </row>
    <row r="7742" spans="10:10" x14ac:dyDescent="0.25">
      <c r="J7742" s="966"/>
    </row>
    <row r="7743" spans="10:10" x14ac:dyDescent="0.25">
      <c r="J7743" s="966"/>
    </row>
    <row r="7744" spans="10:10" x14ac:dyDescent="0.25">
      <c r="J7744" s="966"/>
    </row>
    <row r="7745" spans="10:10" x14ac:dyDescent="0.25">
      <c r="J7745" s="966"/>
    </row>
    <row r="7746" spans="10:10" x14ac:dyDescent="0.25">
      <c r="J7746" s="966"/>
    </row>
    <row r="7747" spans="10:10" x14ac:dyDescent="0.25">
      <c r="J7747" s="966"/>
    </row>
    <row r="7748" spans="10:10" x14ac:dyDescent="0.25">
      <c r="J7748" s="966"/>
    </row>
    <row r="7749" spans="10:10" x14ac:dyDescent="0.25">
      <c r="J7749" s="966"/>
    </row>
    <row r="7750" spans="10:10" x14ac:dyDescent="0.25">
      <c r="J7750" s="966"/>
    </row>
    <row r="7751" spans="10:10" x14ac:dyDescent="0.25">
      <c r="J7751" s="966"/>
    </row>
    <row r="7752" spans="10:10" x14ac:dyDescent="0.25">
      <c r="J7752" s="966"/>
    </row>
    <row r="7753" spans="10:10" x14ac:dyDescent="0.25">
      <c r="J7753" s="966"/>
    </row>
    <row r="7754" spans="10:10" x14ac:dyDescent="0.25">
      <c r="J7754" s="966"/>
    </row>
    <row r="7755" spans="10:10" x14ac:dyDescent="0.25">
      <c r="J7755" s="966"/>
    </row>
    <row r="7756" spans="10:10" x14ac:dyDescent="0.25">
      <c r="J7756" s="966"/>
    </row>
    <row r="7757" spans="10:10" x14ac:dyDescent="0.25">
      <c r="J7757" s="966"/>
    </row>
    <row r="7758" spans="10:10" x14ac:dyDescent="0.25">
      <c r="J7758" s="966"/>
    </row>
    <row r="7759" spans="10:10" x14ac:dyDescent="0.25">
      <c r="J7759" s="966"/>
    </row>
    <row r="7760" spans="10:10" x14ac:dyDescent="0.25">
      <c r="J7760" s="966"/>
    </row>
    <row r="7761" spans="10:10" x14ac:dyDescent="0.25">
      <c r="J7761" s="966"/>
    </row>
    <row r="7762" spans="10:10" x14ac:dyDescent="0.25">
      <c r="J7762" s="966"/>
    </row>
    <row r="7763" spans="10:10" x14ac:dyDescent="0.25">
      <c r="J7763" s="966"/>
    </row>
    <row r="7764" spans="10:10" x14ac:dyDescent="0.25">
      <c r="J7764" s="966"/>
    </row>
    <row r="7765" spans="10:10" x14ac:dyDescent="0.25">
      <c r="J7765" s="966"/>
    </row>
    <row r="7766" spans="10:10" x14ac:dyDescent="0.25">
      <c r="J7766" s="966"/>
    </row>
    <row r="7767" spans="10:10" x14ac:dyDescent="0.25">
      <c r="J7767" s="966"/>
    </row>
    <row r="7768" spans="10:10" x14ac:dyDescent="0.25">
      <c r="J7768" s="966"/>
    </row>
    <row r="7769" spans="10:10" x14ac:dyDescent="0.25">
      <c r="J7769" s="966"/>
    </row>
    <row r="7770" spans="10:10" x14ac:dyDescent="0.25">
      <c r="J7770" s="966"/>
    </row>
    <row r="7771" spans="10:10" x14ac:dyDescent="0.25">
      <c r="J7771" s="966"/>
    </row>
    <row r="7772" spans="10:10" x14ac:dyDescent="0.25">
      <c r="J7772" s="966"/>
    </row>
    <row r="7773" spans="10:10" x14ac:dyDescent="0.25">
      <c r="J7773" s="966"/>
    </row>
    <row r="7774" spans="10:10" x14ac:dyDescent="0.25">
      <c r="J7774" s="966"/>
    </row>
    <row r="7775" spans="10:10" x14ac:dyDescent="0.25">
      <c r="J7775" s="966"/>
    </row>
    <row r="7776" spans="10:10" x14ac:dyDescent="0.25">
      <c r="J7776" s="966"/>
    </row>
    <row r="7777" spans="10:10" x14ac:dyDescent="0.25">
      <c r="J7777" s="966"/>
    </row>
    <row r="7778" spans="10:10" x14ac:dyDescent="0.25">
      <c r="J7778" s="966"/>
    </row>
    <row r="7779" spans="10:10" x14ac:dyDescent="0.25">
      <c r="J7779" s="966"/>
    </row>
    <row r="7780" spans="10:10" x14ac:dyDescent="0.25">
      <c r="J7780" s="966"/>
    </row>
    <row r="7781" spans="10:10" x14ac:dyDescent="0.25">
      <c r="J7781" s="966"/>
    </row>
    <row r="7782" spans="10:10" x14ac:dyDescent="0.25">
      <c r="J7782" s="966"/>
    </row>
    <row r="7783" spans="10:10" x14ac:dyDescent="0.25">
      <c r="J7783" s="966"/>
    </row>
    <row r="7784" spans="10:10" x14ac:dyDescent="0.25">
      <c r="J7784" s="966"/>
    </row>
    <row r="7785" spans="10:10" x14ac:dyDescent="0.25">
      <c r="J7785" s="966"/>
    </row>
    <row r="7786" spans="10:10" x14ac:dyDescent="0.25">
      <c r="J7786" s="966"/>
    </row>
    <row r="7787" spans="10:10" x14ac:dyDescent="0.25">
      <c r="J7787" s="966"/>
    </row>
    <row r="7788" spans="10:10" x14ac:dyDescent="0.25">
      <c r="J7788" s="966"/>
    </row>
    <row r="7789" spans="10:10" x14ac:dyDescent="0.25">
      <c r="J7789" s="966"/>
    </row>
    <row r="7790" spans="10:10" x14ac:dyDescent="0.25">
      <c r="J7790" s="966"/>
    </row>
    <row r="7791" spans="10:10" x14ac:dyDescent="0.25">
      <c r="J7791" s="966"/>
    </row>
    <row r="7792" spans="10:10" x14ac:dyDescent="0.25">
      <c r="J7792" s="966"/>
    </row>
    <row r="7793" spans="10:10" x14ac:dyDescent="0.25">
      <c r="J7793" s="966"/>
    </row>
    <row r="7794" spans="10:10" x14ac:dyDescent="0.25">
      <c r="J7794" s="966"/>
    </row>
    <row r="7795" spans="10:10" x14ac:dyDescent="0.25">
      <c r="J7795" s="966"/>
    </row>
    <row r="7796" spans="10:10" x14ac:dyDescent="0.25">
      <c r="J7796" s="966"/>
    </row>
    <row r="7797" spans="10:10" x14ac:dyDescent="0.25">
      <c r="J7797" s="966"/>
    </row>
    <row r="7798" spans="10:10" x14ac:dyDescent="0.25">
      <c r="J7798" s="966"/>
    </row>
    <row r="7799" spans="10:10" x14ac:dyDescent="0.25">
      <c r="J7799" s="966"/>
    </row>
    <row r="7800" spans="10:10" x14ac:dyDescent="0.25">
      <c r="J7800" s="966"/>
    </row>
    <row r="7801" spans="10:10" x14ac:dyDescent="0.25">
      <c r="J7801" s="966"/>
    </row>
    <row r="7802" spans="10:10" x14ac:dyDescent="0.25">
      <c r="J7802" s="966"/>
    </row>
    <row r="7803" spans="10:10" x14ac:dyDescent="0.25">
      <c r="J7803" s="966"/>
    </row>
    <row r="7804" spans="10:10" x14ac:dyDescent="0.25">
      <c r="J7804" s="966"/>
    </row>
    <row r="7805" spans="10:10" x14ac:dyDescent="0.25">
      <c r="J7805" s="966"/>
    </row>
    <row r="7806" spans="10:10" x14ac:dyDescent="0.25">
      <c r="J7806" s="966"/>
    </row>
    <row r="7807" spans="10:10" x14ac:dyDescent="0.25">
      <c r="J7807" s="966"/>
    </row>
    <row r="7808" spans="10:10" x14ac:dyDescent="0.25">
      <c r="J7808" s="966"/>
    </row>
    <row r="7809" spans="10:10" x14ac:dyDescent="0.25">
      <c r="J7809" s="966"/>
    </row>
    <row r="7810" spans="10:10" x14ac:dyDescent="0.25">
      <c r="J7810" s="966"/>
    </row>
    <row r="7811" spans="10:10" x14ac:dyDescent="0.25">
      <c r="J7811" s="966"/>
    </row>
    <row r="7812" spans="10:10" x14ac:dyDescent="0.25">
      <c r="J7812" s="966"/>
    </row>
    <row r="7813" spans="10:10" x14ac:dyDescent="0.25">
      <c r="J7813" s="966"/>
    </row>
    <row r="7814" spans="10:10" x14ac:dyDescent="0.25">
      <c r="J7814" s="966"/>
    </row>
    <row r="7815" spans="10:10" x14ac:dyDescent="0.25">
      <c r="J7815" s="966"/>
    </row>
    <row r="7816" spans="10:10" x14ac:dyDescent="0.25">
      <c r="J7816" s="966"/>
    </row>
    <row r="7817" spans="10:10" x14ac:dyDescent="0.25">
      <c r="J7817" s="966"/>
    </row>
    <row r="7818" spans="10:10" x14ac:dyDescent="0.25">
      <c r="J7818" s="966"/>
    </row>
    <row r="7819" spans="10:10" x14ac:dyDescent="0.25">
      <c r="J7819" s="966"/>
    </row>
    <row r="7820" spans="10:10" x14ac:dyDescent="0.25">
      <c r="J7820" s="966"/>
    </row>
    <row r="7821" spans="10:10" x14ac:dyDescent="0.25">
      <c r="J7821" s="966"/>
    </row>
    <row r="7822" spans="10:10" x14ac:dyDescent="0.25">
      <c r="J7822" s="966"/>
    </row>
    <row r="7823" spans="10:10" x14ac:dyDescent="0.25">
      <c r="J7823" s="966"/>
    </row>
    <row r="7824" spans="10:10" x14ac:dyDescent="0.25">
      <c r="J7824" s="966"/>
    </row>
    <row r="7825" spans="10:10" x14ac:dyDescent="0.25">
      <c r="J7825" s="966"/>
    </row>
    <row r="7826" spans="10:10" x14ac:dyDescent="0.25">
      <c r="J7826" s="966"/>
    </row>
    <row r="7827" spans="10:10" x14ac:dyDescent="0.25">
      <c r="J7827" s="966"/>
    </row>
    <row r="7828" spans="10:10" x14ac:dyDescent="0.25">
      <c r="J7828" s="966"/>
    </row>
    <row r="7829" spans="10:10" x14ac:dyDescent="0.25">
      <c r="J7829" s="966"/>
    </row>
    <row r="7830" spans="10:10" x14ac:dyDescent="0.25">
      <c r="J7830" s="966"/>
    </row>
    <row r="7831" spans="10:10" x14ac:dyDescent="0.25">
      <c r="J7831" s="966"/>
    </row>
    <row r="7832" spans="10:10" x14ac:dyDescent="0.25">
      <c r="J7832" s="966"/>
    </row>
    <row r="7833" spans="10:10" x14ac:dyDescent="0.25">
      <c r="J7833" s="966"/>
    </row>
    <row r="7834" spans="10:10" x14ac:dyDescent="0.25">
      <c r="J7834" s="966"/>
    </row>
    <row r="7835" spans="10:10" x14ac:dyDescent="0.25">
      <c r="J7835" s="966"/>
    </row>
    <row r="7836" spans="10:10" x14ac:dyDescent="0.25">
      <c r="J7836" s="966"/>
    </row>
    <row r="7837" spans="10:10" x14ac:dyDescent="0.25">
      <c r="J7837" s="966"/>
    </row>
    <row r="7838" spans="10:10" x14ac:dyDescent="0.25">
      <c r="J7838" s="966"/>
    </row>
    <row r="7839" spans="10:10" x14ac:dyDescent="0.25">
      <c r="J7839" s="966"/>
    </row>
    <row r="7840" spans="10:10" x14ac:dyDescent="0.25">
      <c r="J7840" s="966"/>
    </row>
    <row r="7841" spans="10:10" x14ac:dyDescent="0.25">
      <c r="J7841" s="966"/>
    </row>
    <row r="7842" spans="10:10" x14ac:dyDescent="0.25">
      <c r="J7842" s="966"/>
    </row>
    <row r="7843" spans="10:10" x14ac:dyDescent="0.25">
      <c r="J7843" s="966"/>
    </row>
    <row r="7844" spans="10:10" x14ac:dyDescent="0.25">
      <c r="J7844" s="966"/>
    </row>
    <row r="7845" spans="10:10" x14ac:dyDescent="0.25">
      <c r="J7845" s="966"/>
    </row>
    <row r="7846" spans="10:10" x14ac:dyDescent="0.25">
      <c r="J7846" s="966"/>
    </row>
    <row r="7847" spans="10:10" x14ac:dyDescent="0.25">
      <c r="J7847" s="966"/>
    </row>
    <row r="7848" spans="10:10" x14ac:dyDescent="0.25">
      <c r="J7848" s="966"/>
    </row>
    <row r="7849" spans="10:10" x14ac:dyDescent="0.25">
      <c r="J7849" s="966"/>
    </row>
    <row r="7850" spans="10:10" x14ac:dyDescent="0.25">
      <c r="J7850" s="966"/>
    </row>
    <row r="7851" spans="10:10" x14ac:dyDescent="0.25">
      <c r="J7851" s="966"/>
    </row>
    <row r="7852" spans="10:10" x14ac:dyDescent="0.25">
      <c r="J7852" s="966"/>
    </row>
    <row r="7853" spans="10:10" x14ac:dyDescent="0.25">
      <c r="J7853" s="966"/>
    </row>
    <row r="7854" spans="10:10" x14ac:dyDescent="0.25">
      <c r="J7854" s="966"/>
    </row>
    <row r="7855" spans="10:10" x14ac:dyDescent="0.25">
      <c r="J7855" s="966"/>
    </row>
    <row r="7856" spans="10:10" x14ac:dyDescent="0.25">
      <c r="J7856" s="966"/>
    </row>
    <row r="7857" spans="10:10" x14ac:dyDescent="0.25">
      <c r="J7857" s="966"/>
    </row>
    <row r="7858" spans="10:10" x14ac:dyDescent="0.25">
      <c r="J7858" s="966"/>
    </row>
    <row r="7859" spans="10:10" x14ac:dyDescent="0.25">
      <c r="J7859" s="966"/>
    </row>
    <row r="7860" spans="10:10" x14ac:dyDescent="0.25">
      <c r="J7860" s="966"/>
    </row>
    <row r="7861" spans="10:10" x14ac:dyDescent="0.25">
      <c r="J7861" s="966"/>
    </row>
    <row r="7862" spans="10:10" x14ac:dyDescent="0.25">
      <c r="J7862" s="966"/>
    </row>
    <row r="7863" spans="10:10" x14ac:dyDescent="0.25">
      <c r="J7863" s="966"/>
    </row>
    <row r="7864" spans="10:10" x14ac:dyDescent="0.25">
      <c r="J7864" s="966"/>
    </row>
    <row r="7865" spans="10:10" x14ac:dyDescent="0.25">
      <c r="J7865" s="966"/>
    </row>
    <row r="7866" spans="10:10" x14ac:dyDescent="0.25">
      <c r="J7866" s="966"/>
    </row>
    <row r="7867" spans="10:10" x14ac:dyDescent="0.25">
      <c r="J7867" s="966"/>
    </row>
    <row r="7868" spans="10:10" x14ac:dyDescent="0.25">
      <c r="J7868" s="966"/>
    </row>
    <row r="7869" spans="10:10" x14ac:dyDescent="0.25">
      <c r="J7869" s="966"/>
    </row>
    <row r="7870" spans="10:10" x14ac:dyDescent="0.25">
      <c r="J7870" s="966"/>
    </row>
    <row r="7871" spans="10:10" x14ac:dyDescent="0.25">
      <c r="J7871" s="966"/>
    </row>
    <row r="7872" spans="10:10" x14ac:dyDescent="0.25">
      <c r="J7872" s="966"/>
    </row>
    <row r="7873" spans="10:10" x14ac:dyDescent="0.25">
      <c r="J7873" s="966"/>
    </row>
    <row r="7874" spans="10:10" x14ac:dyDescent="0.25">
      <c r="J7874" s="966"/>
    </row>
    <row r="7875" spans="10:10" x14ac:dyDescent="0.25">
      <c r="J7875" s="966"/>
    </row>
    <row r="7876" spans="10:10" x14ac:dyDescent="0.25">
      <c r="J7876" s="966"/>
    </row>
    <row r="7877" spans="10:10" x14ac:dyDescent="0.25">
      <c r="J7877" s="966"/>
    </row>
    <row r="7878" spans="10:10" x14ac:dyDescent="0.25">
      <c r="J7878" s="966"/>
    </row>
    <row r="7879" spans="10:10" x14ac:dyDescent="0.25">
      <c r="J7879" s="966"/>
    </row>
    <row r="7880" spans="10:10" x14ac:dyDescent="0.25">
      <c r="J7880" s="966"/>
    </row>
    <row r="7881" spans="10:10" x14ac:dyDescent="0.25">
      <c r="J7881" s="966"/>
    </row>
    <row r="7882" spans="10:10" x14ac:dyDescent="0.25">
      <c r="J7882" s="966"/>
    </row>
    <row r="7883" spans="10:10" x14ac:dyDescent="0.25">
      <c r="J7883" s="966"/>
    </row>
    <row r="7884" spans="10:10" x14ac:dyDescent="0.25">
      <c r="J7884" s="966"/>
    </row>
    <row r="7885" spans="10:10" x14ac:dyDescent="0.25">
      <c r="J7885" s="966"/>
    </row>
    <row r="7886" spans="10:10" x14ac:dyDescent="0.25">
      <c r="J7886" s="966"/>
    </row>
    <row r="7887" spans="10:10" x14ac:dyDescent="0.25">
      <c r="J7887" s="966"/>
    </row>
    <row r="7888" spans="10:10" x14ac:dyDescent="0.25">
      <c r="J7888" s="966"/>
    </row>
    <row r="7889" spans="10:10" x14ac:dyDescent="0.25">
      <c r="J7889" s="966"/>
    </row>
    <row r="7890" spans="10:10" x14ac:dyDescent="0.25">
      <c r="J7890" s="966"/>
    </row>
    <row r="7891" spans="10:10" x14ac:dyDescent="0.25">
      <c r="J7891" s="966"/>
    </row>
    <row r="7892" spans="10:10" x14ac:dyDescent="0.25">
      <c r="J7892" s="966"/>
    </row>
    <row r="7893" spans="10:10" x14ac:dyDescent="0.25">
      <c r="J7893" s="966"/>
    </row>
    <row r="7894" spans="10:10" x14ac:dyDescent="0.25">
      <c r="J7894" s="966"/>
    </row>
    <row r="7895" spans="10:10" x14ac:dyDescent="0.25">
      <c r="J7895" s="966"/>
    </row>
    <row r="7896" spans="10:10" x14ac:dyDescent="0.25">
      <c r="J7896" s="966"/>
    </row>
    <row r="7897" spans="10:10" x14ac:dyDescent="0.25">
      <c r="J7897" s="966"/>
    </row>
    <row r="7898" spans="10:10" x14ac:dyDescent="0.25">
      <c r="J7898" s="966"/>
    </row>
    <row r="7899" spans="10:10" x14ac:dyDescent="0.25">
      <c r="J7899" s="966"/>
    </row>
    <row r="7900" spans="10:10" x14ac:dyDescent="0.25">
      <c r="J7900" s="966"/>
    </row>
    <row r="7901" spans="10:10" x14ac:dyDescent="0.25">
      <c r="J7901" s="966"/>
    </row>
    <row r="7902" spans="10:10" x14ac:dyDescent="0.25">
      <c r="J7902" s="966"/>
    </row>
    <row r="7903" spans="10:10" x14ac:dyDescent="0.25">
      <c r="J7903" s="966"/>
    </row>
    <row r="7904" spans="10:10" x14ac:dyDescent="0.25">
      <c r="J7904" s="966"/>
    </row>
    <row r="7905" spans="10:10" x14ac:dyDescent="0.25">
      <c r="J7905" s="966"/>
    </row>
    <row r="7906" spans="10:10" x14ac:dyDescent="0.25">
      <c r="J7906" s="966"/>
    </row>
    <row r="7907" spans="10:10" x14ac:dyDescent="0.25">
      <c r="J7907" s="966"/>
    </row>
    <row r="7908" spans="10:10" x14ac:dyDescent="0.25">
      <c r="J7908" s="966"/>
    </row>
    <row r="7909" spans="10:10" x14ac:dyDescent="0.25">
      <c r="J7909" s="966"/>
    </row>
    <row r="7910" spans="10:10" x14ac:dyDescent="0.25">
      <c r="J7910" s="966"/>
    </row>
    <row r="7911" spans="10:10" x14ac:dyDescent="0.25">
      <c r="J7911" s="966"/>
    </row>
    <row r="7912" spans="10:10" x14ac:dyDescent="0.25">
      <c r="J7912" s="966"/>
    </row>
    <row r="7913" spans="10:10" x14ac:dyDescent="0.25">
      <c r="J7913" s="966"/>
    </row>
    <row r="7914" spans="10:10" x14ac:dyDescent="0.25">
      <c r="J7914" s="966"/>
    </row>
    <row r="7915" spans="10:10" x14ac:dyDescent="0.25">
      <c r="J7915" s="966"/>
    </row>
    <row r="7916" spans="10:10" x14ac:dyDescent="0.25">
      <c r="J7916" s="966"/>
    </row>
    <row r="7917" spans="10:10" x14ac:dyDescent="0.25">
      <c r="J7917" s="966"/>
    </row>
    <row r="7918" spans="10:10" x14ac:dyDescent="0.25">
      <c r="J7918" s="966"/>
    </row>
    <row r="7919" spans="10:10" x14ac:dyDescent="0.25">
      <c r="J7919" s="966"/>
    </row>
    <row r="7920" spans="10:10" x14ac:dyDescent="0.25">
      <c r="J7920" s="966"/>
    </row>
    <row r="7921" spans="10:10" x14ac:dyDescent="0.25">
      <c r="J7921" s="966"/>
    </row>
    <row r="7922" spans="10:10" x14ac:dyDescent="0.25">
      <c r="J7922" s="966"/>
    </row>
    <row r="7923" spans="10:10" x14ac:dyDescent="0.25">
      <c r="J7923" s="966"/>
    </row>
    <row r="7924" spans="10:10" x14ac:dyDescent="0.25">
      <c r="J7924" s="966"/>
    </row>
    <row r="7925" spans="10:10" x14ac:dyDescent="0.25">
      <c r="J7925" s="966"/>
    </row>
    <row r="7926" spans="10:10" x14ac:dyDescent="0.25">
      <c r="J7926" s="966"/>
    </row>
    <row r="7927" spans="10:10" x14ac:dyDescent="0.25">
      <c r="J7927" s="966"/>
    </row>
    <row r="7928" spans="10:10" x14ac:dyDescent="0.25">
      <c r="J7928" s="966"/>
    </row>
    <row r="7929" spans="10:10" x14ac:dyDescent="0.25">
      <c r="J7929" s="966"/>
    </row>
    <row r="7930" spans="10:10" x14ac:dyDescent="0.25">
      <c r="J7930" s="966"/>
    </row>
    <row r="7931" spans="10:10" x14ac:dyDescent="0.25">
      <c r="J7931" s="966"/>
    </row>
    <row r="7932" spans="10:10" x14ac:dyDescent="0.25">
      <c r="J7932" s="966"/>
    </row>
    <row r="7933" spans="10:10" x14ac:dyDescent="0.25">
      <c r="J7933" s="966"/>
    </row>
    <row r="7934" spans="10:10" x14ac:dyDescent="0.25">
      <c r="J7934" s="966"/>
    </row>
    <row r="7935" spans="10:10" x14ac:dyDescent="0.25">
      <c r="J7935" s="966"/>
    </row>
    <row r="7936" spans="10:10" x14ac:dyDescent="0.25">
      <c r="J7936" s="966"/>
    </row>
    <row r="7937" spans="10:10" x14ac:dyDescent="0.25">
      <c r="J7937" s="966"/>
    </row>
    <row r="7938" spans="10:10" x14ac:dyDescent="0.25">
      <c r="J7938" s="966"/>
    </row>
    <row r="7939" spans="10:10" x14ac:dyDescent="0.25">
      <c r="J7939" s="966"/>
    </row>
    <row r="7940" spans="10:10" x14ac:dyDescent="0.25">
      <c r="J7940" s="966"/>
    </row>
    <row r="7941" spans="10:10" x14ac:dyDescent="0.25">
      <c r="J7941" s="966"/>
    </row>
    <row r="7942" spans="10:10" x14ac:dyDescent="0.25">
      <c r="J7942" s="966"/>
    </row>
    <row r="7943" spans="10:10" x14ac:dyDescent="0.25">
      <c r="J7943" s="966"/>
    </row>
    <row r="7944" spans="10:10" x14ac:dyDescent="0.25">
      <c r="J7944" s="966"/>
    </row>
    <row r="7945" spans="10:10" x14ac:dyDescent="0.25">
      <c r="J7945" s="966"/>
    </row>
    <row r="7946" spans="10:10" x14ac:dyDescent="0.25">
      <c r="J7946" s="966"/>
    </row>
    <row r="7947" spans="10:10" x14ac:dyDescent="0.25">
      <c r="J7947" s="966"/>
    </row>
    <row r="7948" spans="10:10" x14ac:dyDescent="0.25">
      <c r="J7948" s="966"/>
    </row>
    <row r="7949" spans="10:10" x14ac:dyDescent="0.25">
      <c r="J7949" s="966"/>
    </row>
    <row r="7950" spans="10:10" x14ac:dyDescent="0.25">
      <c r="J7950" s="966"/>
    </row>
    <row r="7951" spans="10:10" x14ac:dyDescent="0.25">
      <c r="J7951" s="966"/>
    </row>
    <row r="7952" spans="10:10" x14ac:dyDescent="0.25">
      <c r="J7952" s="966"/>
    </row>
    <row r="7953" spans="10:10" x14ac:dyDescent="0.25">
      <c r="J7953" s="966"/>
    </row>
    <row r="7954" spans="10:10" x14ac:dyDescent="0.25">
      <c r="J7954" s="966"/>
    </row>
    <row r="7955" spans="10:10" x14ac:dyDescent="0.25">
      <c r="J7955" s="966"/>
    </row>
    <row r="7956" spans="10:10" x14ac:dyDescent="0.25">
      <c r="J7956" s="966"/>
    </row>
    <row r="7957" spans="10:10" x14ac:dyDescent="0.25">
      <c r="J7957" s="966"/>
    </row>
    <row r="7958" spans="10:10" x14ac:dyDescent="0.25">
      <c r="J7958" s="966"/>
    </row>
    <row r="7959" spans="10:10" x14ac:dyDescent="0.25">
      <c r="J7959" s="966"/>
    </row>
    <row r="7960" spans="10:10" x14ac:dyDescent="0.25">
      <c r="J7960" s="966"/>
    </row>
    <row r="7961" spans="10:10" x14ac:dyDescent="0.25">
      <c r="J7961" s="966"/>
    </row>
    <row r="7962" spans="10:10" x14ac:dyDescent="0.25">
      <c r="J7962" s="966"/>
    </row>
    <row r="7963" spans="10:10" x14ac:dyDescent="0.25">
      <c r="J7963" s="966"/>
    </row>
    <row r="7964" spans="10:10" x14ac:dyDescent="0.25">
      <c r="J7964" s="966"/>
    </row>
    <row r="7965" spans="10:10" x14ac:dyDescent="0.25">
      <c r="J7965" s="966"/>
    </row>
    <row r="7966" spans="10:10" x14ac:dyDescent="0.25">
      <c r="J7966" s="966"/>
    </row>
    <row r="7967" spans="10:10" x14ac:dyDescent="0.25">
      <c r="J7967" s="966"/>
    </row>
    <row r="7968" spans="10:10" x14ac:dyDescent="0.25">
      <c r="J7968" s="966"/>
    </row>
    <row r="7969" spans="10:10" x14ac:dyDescent="0.25">
      <c r="J7969" s="966"/>
    </row>
    <row r="7970" spans="10:10" x14ac:dyDescent="0.25">
      <c r="J7970" s="966"/>
    </row>
    <row r="7971" spans="10:10" x14ac:dyDescent="0.25">
      <c r="J7971" s="966"/>
    </row>
    <row r="7972" spans="10:10" x14ac:dyDescent="0.25">
      <c r="J7972" s="966"/>
    </row>
    <row r="7973" spans="10:10" x14ac:dyDescent="0.25">
      <c r="J7973" s="966"/>
    </row>
    <row r="7974" spans="10:10" x14ac:dyDescent="0.25">
      <c r="J7974" s="966"/>
    </row>
    <row r="7975" spans="10:10" x14ac:dyDescent="0.25">
      <c r="J7975" s="966"/>
    </row>
    <row r="7976" spans="10:10" x14ac:dyDescent="0.25">
      <c r="J7976" s="966"/>
    </row>
    <row r="7977" spans="10:10" x14ac:dyDescent="0.25">
      <c r="J7977" s="966"/>
    </row>
    <row r="7978" spans="10:10" x14ac:dyDescent="0.25">
      <c r="J7978" s="966"/>
    </row>
    <row r="7979" spans="10:10" x14ac:dyDescent="0.25">
      <c r="J7979" s="966"/>
    </row>
    <row r="7980" spans="10:10" x14ac:dyDescent="0.25">
      <c r="J7980" s="966"/>
    </row>
    <row r="7981" spans="10:10" x14ac:dyDescent="0.25">
      <c r="J7981" s="966"/>
    </row>
    <row r="7982" spans="10:10" x14ac:dyDescent="0.25">
      <c r="J7982" s="966"/>
    </row>
    <row r="7983" spans="10:10" x14ac:dyDescent="0.25">
      <c r="J7983" s="966"/>
    </row>
    <row r="7984" spans="10:10" x14ac:dyDescent="0.25">
      <c r="J7984" s="966"/>
    </row>
    <row r="7985" spans="10:10" x14ac:dyDescent="0.25">
      <c r="J7985" s="966"/>
    </row>
    <row r="7986" spans="10:10" x14ac:dyDescent="0.25">
      <c r="J7986" s="966"/>
    </row>
    <row r="7987" spans="10:10" x14ac:dyDescent="0.25">
      <c r="J7987" s="966"/>
    </row>
    <row r="7988" spans="10:10" x14ac:dyDescent="0.25">
      <c r="J7988" s="966"/>
    </row>
    <row r="7989" spans="10:10" x14ac:dyDescent="0.25">
      <c r="J7989" s="966"/>
    </row>
    <row r="7990" spans="10:10" x14ac:dyDescent="0.25">
      <c r="J7990" s="966"/>
    </row>
    <row r="7991" spans="10:10" x14ac:dyDescent="0.25">
      <c r="J7991" s="966"/>
    </row>
    <row r="7992" spans="10:10" x14ac:dyDescent="0.25">
      <c r="J7992" s="966"/>
    </row>
    <row r="7993" spans="10:10" x14ac:dyDescent="0.25">
      <c r="J7993" s="966"/>
    </row>
    <row r="7994" spans="10:10" x14ac:dyDescent="0.25">
      <c r="J7994" s="966"/>
    </row>
    <row r="7995" spans="10:10" x14ac:dyDescent="0.25">
      <c r="J7995" s="966"/>
    </row>
    <row r="7996" spans="10:10" x14ac:dyDescent="0.25">
      <c r="J7996" s="966"/>
    </row>
    <row r="7997" spans="10:10" x14ac:dyDescent="0.25">
      <c r="J7997" s="966"/>
    </row>
    <row r="7998" spans="10:10" x14ac:dyDescent="0.25">
      <c r="J7998" s="966"/>
    </row>
    <row r="7999" spans="10:10" x14ac:dyDescent="0.25">
      <c r="J7999" s="966"/>
    </row>
    <row r="8000" spans="10:10" x14ac:dyDescent="0.25">
      <c r="J8000" s="966"/>
    </row>
    <row r="8001" spans="10:10" x14ac:dyDescent="0.25">
      <c r="J8001" s="966"/>
    </row>
    <row r="8002" spans="10:10" x14ac:dyDescent="0.25">
      <c r="J8002" s="966"/>
    </row>
    <row r="8003" spans="10:10" x14ac:dyDescent="0.25">
      <c r="J8003" s="966"/>
    </row>
    <row r="8004" spans="10:10" x14ac:dyDescent="0.25">
      <c r="J8004" s="966"/>
    </row>
    <row r="8005" spans="10:10" x14ac:dyDescent="0.25">
      <c r="J8005" s="966"/>
    </row>
    <row r="8006" spans="10:10" x14ac:dyDescent="0.25">
      <c r="J8006" s="966"/>
    </row>
    <row r="8007" spans="10:10" x14ac:dyDescent="0.25">
      <c r="J8007" s="966"/>
    </row>
    <row r="8008" spans="10:10" x14ac:dyDescent="0.25">
      <c r="J8008" s="966"/>
    </row>
    <row r="8009" spans="10:10" x14ac:dyDescent="0.25">
      <c r="J8009" s="966"/>
    </row>
    <row r="8010" spans="10:10" x14ac:dyDescent="0.25">
      <c r="J8010" s="966"/>
    </row>
    <row r="8011" spans="10:10" x14ac:dyDescent="0.25">
      <c r="J8011" s="966"/>
    </row>
    <row r="8012" spans="10:10" x14ac:dyDescent="0.25">
      <c r="J8012" s="966"/>
    </row>
    <row r="8013" spans="10:10" x14ac:dyDescent="0.25">
      <c r="J8013" s="966"/>
    </row>
    <row r="8014" spans="10:10" x14ac:dyDescent="0.25">
      <c r="J8014" s="966"/>
    </row>
    <row r="8015" spans="10:10" x14ac:dyDescent="0.25">
      <c r="J8015" s="966"/>
    </row>
    <row r="8016" spans="10:10" x14ac:dyDescent="0.25">
      <c r="J8016" s="966"/>
    </row>
    <row r="8017" spans="10:10" x14ac:dyDescent="0.25">
      <c r="J8017" s="966"/>
    </row>
    <row r="8018" spans="10:10" x14ac:dyDescent="0.25">
      <c r="J8018" s="966"/>
    </row>
    <row r="8019" spans="10:10" x14ac:dyDescent="0.25">
      <c r="J8019" s="966"/>
    </row>
    <row r="8020" spans="10:10" x14ac:dyDescent="0.25">
      <c r="J8020" s="966"/>
    </row>
    <row r="8021" spans="10:10" x14ac:dyDescent="0.25">
      <c r="J8021" s="966"/>
    </row>
    <row r="8022" spans="10:10" x14ac:dyDescent="0.25">
      <c r="J8022" s="966"/>
    </row>
    <row r="8023" spans="10:10" x14ac:dyDescent="0.25">
      <c r="J8023" s="966"/>
    </row>
    <row r="8024" spans="10:10" x14ac:dyDescent="0.25">
      <c r="J8024" s="966"/>
    </row>
    <row r="8025" spans="10:10" x14ac:dyDescent="0.25">
      <c r="J8025" s="966"/>
    </row>
    <row r="8026" spans="10:10" x14ac:dyDescent="0.25">
      <c r="J8026" s="966"/>
    </row>
    <row r="8027" spans="10:10" x14ac:dyDescent="0.25">
      <c r="J8027" s="966"/>
    </row>
    <row r="8028" spans="10:10" x14ac:dyDescent="0.25">
      <c r="J8028" s="966"/>
    </row>
    <row r="8029" spans="10:10" x14ac:dyDescent="0.25">
      <c r="J8029" s="966"/>
    </row>
    <row r="8030" spans="10:10" x14ac:dyDescent="0.25">
      <c r="J8030" s="966"/>
    </row>
    <row r="8031" spans="10:10" x14ac:dyDescent="0.25">
      <c r="J8031" s="966"/>
    </row>
    <row r="8032" spans="10:10" x14ac:dyDescent="0.25">
      <c r="J8032" s="966"/>
    </row>
    <row r="8033" spans="10:10" x14ac:dyDescent="0.25">
      <c r="J8033" s="966"/>
    </row>
    <row r="8034" spans="10:10" x14ac:dyDescent="0.25">
      <c r="J8034" s="966"/>
    </row>
    <row r="8035" spans="10:10" x14ac:dyDescent="0.25">
      <c r="J8035" s="966"/>
    </row>
    <row r="8036" spans="10:10" x14ac:dyDescent="0.25">
      <c r="J8036" s="966"/>
    </row>
    <row r="8037" spans="10:10" x14ac:dyDescent="0.25">
      <c r="J8037" s="966"/>
    </row>
    <row r="8038" spans="10:10" x14ac:dyDescent="0.25">
      <c r="J8038" s="966"/>
    </row>
    <row r="8039" spans="10:10" x14ac:dyDescent="0.25">
      <c r="J8039" s="966"/>
    </row>
    <row r="8040" spans="10:10" x14ac:dyDescent="0.25">
      <c r="J8040" s="966"/>
    </row>
    <row r="8041" spans="10:10" x14ac:dyDescent="0.25">
      <c r="J8041" s="966"/>
    </row>
    <row r="8042" spans="10:10" x14ac:dyDescent="0.25">
      <c r="J8042" s="966"/>
    </row>
    <row r="8043" spans="10:10" x14ac:dyDescent="0.25">
      <c r="J8043" s="966"/>
    </row>
    <row r="8044" spans="10:10" x14ac:dyDescent="0.25">
      <c r="J8044" s="966"/>
    </row>
    <row r="8045" spans="10:10" x14ac:dyDescent="0.25">
      <c r="J8045" s="966"/>
    </row>
    <row r="8046" spans="10:10" x14ac:dyDescent="0.25">
      <c r="J8046" s="966"/>
    </row>
    <row r="8047" spans="10:10" x14ac:dyDescent="0.25">
      <c r="J8047" s="966"/>
    </row>
    <row r="8048" spans="10:10" x14ac:dyDescent="0.25">
      <c r="J8048" s="966"/>
    </row>
    <row r="8049" spans="10:10" x14ac:dyDescent="0.25">
      <c r="J8049" s="966"/>
    </row>
    <row r="8050" spans="10:10" x14ac:dyDescent="0.25">
      <c r="J8050" s="966"/>
    </row>
    <row r="8051" spans="10:10" x14ac:dyDescent="0.25">
      <c r="J8051" s="966"/>
    </row>
    <row r="8052" spans="10:10" x14ac:dyDescent="0.25">
      <c r="J8052" s="966"/>
    </row>
    <row r="8053" spans="10:10" x14ac:dyDescent="0.25">
      <c r="J8053" s="966"/>
    </row>
    <row r="8054" spans="10:10" x14ac:dyDescent="0.25">
      <c r="J8054" s="966"/>
    </row>
    <row r="8055" spans="10:10" x14ac:dyDescent="0.25">
      <c r="J8055" s="966"/>
    </row>
    <row r="8056" spans="10:10" x14ac:dyDescent="0.25">
      <c r="J8056" s="966"/>
    </row>
    <row r="8057" spans="10:10" x14ac:dyDescent="0.25">
      <c r="J8057" s="966"/>
    </row>
    <row r="8058" spans="10:10" x14ac:dyDescent="0.25">
      <c r="J8058" s="966"/>
    </row>
    <row r="8059" spans="10:10" x14ac:dyDescent="0.25">
      <c r="J8059" s="966"/>
    </row>
    <row r="8060" spans="10:10" x14ac:dyDescent="0.25">
      <c r="J8060" s="966"/>
    </row>
    <row r="8061" spans="10:10" x14ac:dyDescent="0.25">
      <c r="J8061" s="966"/>
    </row>
    <row r="8062" spans="10:10" x14ac:dyDescent="0.25">
      <c r="J8062" s="966"/>
    </row>
    <row r="8063" spans="10:10" x14ac:dyDescent="0.25">
      <c r="J8063" s="966"/>
    </row>
    <row r="8064" spans="10:10" x14ac:dyDescent="0.25">
      <c r="J8064" s="966"/>
    </row>
    <row r="8065" spans="10:10" x14ac:dyDescent="0.25">
      <c r="J8065" s="966"/>
    </row>
    <row r="8066" spans="10:10" x14ac:dyDescent="0.25">
      <c r="J8066" s="966"/>
    </row>
    <row r="8067" spans="10:10" x14ac:dyDescent="0.25">
      <c r="J8067" s="966"/>
    </row>
    <row r="8068" spans="10:10" x14ac:dyDescent="0.25">
      <c r="J8068" s="966"/>
    </row>
    <row r="8069" spans="10:10" x14ac:dyDescent="0.25">
      <c r="J8069" s="966"/>
    </row>
    <row r="8070" spans="10:10" x14ac:dyDescent="0.25">
      <c r="J8070" s="966"/>
    </row>
    <row r="8071" spans="10:10" x14ac:dyDescent="0.25">
      <c r="J8071" s="966"/>
    </row>
    <row r="8072" spans="10:10" x14ac:dyDescent="0.25">
      <c r="J8072" s="966"/>
    </row>
    <row r="8073" spans="10:10" x14ac:dyDescent="0.25">
      <c r="J8073" s="966"/>
    </row>
    <row r="8074" spans="10:10" x14ac:dyDescent="0.25">
      <c r="J8074" s="966"/>
    </row>
    <row r="8075" spans="10:10" x14ac:dyDescent="0.25">
      <c r="J8075" s="966"/>
    </row>
    <row r="8076" spans="10:10" x14ac:dyDescent="0.25">
      <c r="J8076" s="966"/>
    </row>
    <row r="8077" spans="10:10" x14ac:dyDescent="0.25">
      <c r="J8077" s="966"/>
    </row>
    <row r="8078" spans="10:10" x14ac:dyDescent="0.25">
      <c r="J8078" s="966"/>
    </row>
    <row r="8079" spans="10:10" x14ac:dyDescent="0.25">
      <c r="J8079" s="966"/>
    </row>
    <row r="8080" spans="10:10" x14ac:dyDescent="0.25">
      <c r="J8080" s="966"/>
    </row>
    <row r="8081" spans="10:10" x14ac:dyDescent="0.25">
      <c r="J8081" s="966"/>
    </row>
    <row r="8082" spans="10:10" x14ac:dyDescent="0.25">
      <c r="J8082" s="966"/>
    </row>
    <row r="8083" spans="10:10" x14ac:dyDescent="0.25">
      <c r="J8083" s="966"/>
    </row>
    <row r="8084" spans="10:10" x14ac:dyDescent="0.25">
      <c r="J8084" s="966"/>
    </row>
    <row r="8085" spans="10:10" x14ac:dyDescent="0.25">
      <c r="J8085" s="966"/>
    </row>
    <row r="8086" spans="10:10" x14ac:dyDescent="0.25">
      <c r="J8086" s="966"/>
    </row>
    <row r="8087" spans="10:10" x14ac:dyDescent="0.25">
      <c r="J8087" s="966"/>
    </row>
    <row r="8088" spans="10:10" x14ac:dyDescent="0.25">
      <c r="J8088" s="966"/>
    </row>
    <row r="8089" spans="10:10" x14ac:dyDescent="0.25">
      <c r="J8089" s="966"/>
    </row>
    <row r="8090" spans="10:10" x14ac:dyDescent="0.25">
      <c r="J8090" s="966"/>
    </row>
    <row r="8091" spans="10:10" x14ac:dyDescent="0.25">
      <c r="J8091" s="966"/>
    </row>
    <row r="8092" spans="10:10" x14ac:dyDescent="0.25">
      <c r="J8092" s="966"/>
    </row>
    <row r="8093" spans="10:10" x14ac:dyDescent="0.25">
      <c r="J8093" s="966"/>
    </row>
    <row r="8094" spans="10:10" x14ac:dyDescent="0.25">
      <c r="J8094" s="966"/>
    </row>
    <row r="8095" spans="10:10" x14ac:dyDescent="0.25">
      <c r="J8095" s="966"/>
    </row>
    <row r="8096" spans="10:10" x14ac:dyDescent="0.25">
      <c r="J8096" s="966"/>
    </row>
    <row r="8097" spans="10:10" x14ac:dyDescent="0.25">
      <c r="J8097" s="966"/>
    </row>
    <row r="8098" spans="10:10" x14ac:dyDescent="0.25">
      <c r="J8098" s="966"/>
    </row>
    <row r="8099" spans="10:10" x14ac:dyDescent="0.25">
      <c r="J8099" s="966"/>
    </row>
    <row r="8100" spans="10:10" x14ac:dyDescent="0.25">
      <c r="J8100" s="966"/>
    </row>
    <row r="8101" spans="10:10" x14ac:dyDescent="0.25">
      <c r="J8101" s="966"/>
    </row>
    <row r="8102" spans="10:10" x14ac:dyDescent="0.25">
      <c r="J8102" s="966"/>
    </row>
    <row r="8103" spans="10:10" x14ac:dyDescent="0.25">
      <c r="J8103" s="966"/>
    </row>
    <row r="8104" spans="10:10" x14ac:dyDescent="0.25">
      <c r="J8104" s="966"/>
    </row>
    <row r="8105" spans="10:10" x14ac:dyDescent="0.25">
      <c r="J8105" s="966"/>
    </row>
    <row r="8106" spans="10:10" x14ac:dyDescent="0.25">
      <c r="J8106" s="966"/>
    </row>
    <row r="8107" spans="10:10" x14ac:dyDescent="0.25">
      <c r="J8107" s="966"/>
    </row>
    <row r="8108" spans="10:10" x14ac:dyDescent="0.25">
      <c r="J8108" s="966"/>
    </row>
    <row r="8109" spans="10:10" x14ac:dyDescent="0.25">
      <c r="J8109" s="966"/>
    </row>
    <row r="8110" spans="10:10" x14ac:dyDescent="0.25">
      <c r="J8110" s="966"/>
    </row>
    <row r="8111" spans="10:10" x14ac:dyDescent="0.25">
      <c r="J8111" s="966"/>
    </row>
    <row r="8112" spans="10:10" x14ac:dyDescent="0.25">
      <c r="J8112" s="966"/>
    </row>
    <row r="8113" spans="10:10" x14ac:dyDescent="0.25">
      <c r="J8113" s="966"/>
    </row>
    <row r="8114" spans="10:10" x14ac:dyDescent="0.25">
      <c r="J8114" s="966"/>
    </row>
    <row r="8115" spans="10:10" x14ac:dyDescent="0.25">
      <c r="J8115" s="966"/>
    </row>
    <row r="8116" spans="10:10" x14ac:dyDescent="0.25">
      <c r="J8116" s="966"/>
    </row>
    <row r="8117" spans="10:10" x14ac:dyDescent="0.25">
      <c r="J8117" s="966"/>
    </row>
    <row r="8118" spans="10:10" x14ac:dyDescent="0.25">
      <c r="J8118" s="966"/>
    </row>
    <row r="8119" spans="10:10" x14ac:dyDescent="0.25">
      <c r="J8119" s="966"/>
    </row>
    <row r="8120" spans="10:10" x14ac:dyDescent="0.25">
      <c r="J8120" s="966"/>
    </row>
    <row r="8121" spans="10:10" x14ac:dyDescent="0.25">
      <c r="J8121" s="966"/>
    </row>
    <row r="8122" spans="10:10" x14ac:dyDescent="0.25">
      <c r="J8122" s="966"/>
    </row>
    <row r="8123" spans="10:10" x14ac:dyDescent="0.25">
      <c r="J8123" s="966"/>
    </row>
    <row r="8124" spans="10:10" x14ac:dyDescent="0.25">
      <c r="J8124" s="966"/>
    </row>
    <row r="8125" spans="10:10" x14ac:dyDescent="0.25">
      <c r="J8125" s="966"/>
    </row>
    <row r="8126" spans="10:10" x14ac:dyDescent="0.25">
      <c r="J8126" s="966"/>
    </row>
    <row r="8127" spans="10:10" x14ac:dyDescent="0.25">
      <c r="J8127" s="966"/>
    </row>
    <row r="8128" spans="10:10" x14ac:dyDescent="0.25">
      <c r="J8128" s="966"/>
    </row>
    <row r="8129" spans="10:10" x14ac:dyDescent="0.25">
      <c r="J8129" s="966"/>
    </row>
    <row r="8130" spans="10:10" x14ac:dyDescent="0.25">
      <c r="J8130" s="966"/>
    </row>
    <row r="8131" spans="10:10" x14ac:dyDescent="0.25">
      <c r="J8131" s="966"/>
    </row>
    <row r="8132" spans="10:10" x14ac:dyDescent="0.25">
      <c r="J8132" s="966"/>
    </row>
    <row r="8133" spans="10:10" x14ac:dyDescent="0.25">
      <c r="J8133" s="966"/>
    </row>
    <row r="8134" spans="10:10" x14ac:dyDescent="0.25">
      <c r="J8134" s="966"/>
    </row>
    <row r="8135" spans="10:10" x14ac:dyDescent="0.25">
      <c r="J8135" s="966"/>
    </row>
    <row r="8136" spans="10:10" x14ac:dyDescent="0.25">
      <c r="J8136" s="966"/>
    </row>
    <row r="8137" spans="10:10" x14ac:dyDescent="0.25">
      <c r="J8137" s="966"/>
    </row>
    <row r="8138" spans="10:10" x14ac:dyDescent="0.25">
      <c r="J8138" s="966"/>
    </row>
    <row r="8139" spans="10:10" x14ac:dyDescent="0.25">
      <c r="J8139" s="966"/>
    </row>
    <row r="8140" spans="10:10" x14ac:dyDescent="0.25">
      <c r="J8140" s="966"/>
    </row>
    <row r="8141" spans="10:10" x14ac:dyDescent="0.25">
      <c r="J8141" s="966"/>
    </row>
    <row r="8142" spans="10:10" x14ac:dyDescent="0.25">
      <c r="J8142" s="966"/>
    </row>
    <row r="8143" spans="10:10" x14ac:dyDescent="0.25">
      <c r="J8143" s="966"/>
    </row>
    <row r="8144" spans="10:10" x14ac:dyDescent="0.25">
      <c r="J8144" s="966"/>
    </row>
    <row r="8145" spans="10:10" x14ac:dyDescent="0.25">
      <c r="J8145" s="966"/>
    </row>
    <row r="8146" spans="10:10" x14ac:dyDescent="0.25">
      <c r="J8146" s="966"/>
    </row>
    <row r="8147" spans="10:10" x14ac:dyDescent="0.25">
      <c r="J8147" s="966"/>
    </row>
    <row r="8148" spans="10:10" x14ac:dyDescent="0.25">
      <c r="J8148" s="966"/>
    </row>
    <row r="8149" spans="10:10" x14ac:dyDescent="0.25">
      <c r="J8149" s="966"/>
    </row>
    <row r="8150" spans="10:10" x14ac:dyDescent="0.25">
      <c r="J8150" s="966"/>
    </row>
    <row r="8151" spans="10:10" x14ac:dyDescent="0.25">
      <c r="J8151" s="966"/>
    </row>
    <row r="8152" spans="10:10" x14ac:dyDescent="0.25">
      <c r="J8152" s="966"/>
    </row>
    <row r="8153" spans="10:10" x14ac:dyDescent="0.25">
      <c r="J8153" s="966"/>
    </row>
    <row r="8154" spans="10:10" x14ac:dyDescent="0.25">
      <c r="J8154" s="966"/>
    </row>
    <row r="8155" spans="10:10" x14ac:dyDescent="0.25">
      <c r="J8155" s="966"/>
    </row>
    <row r="8156" spans="10:10" x14ac:dyDescent="0.25">
      <c r="J8156" s="966"/>
    </row>
    <row r="8157" spans="10:10" x14ac:dyDescent="0.25">
      <c r="J8157" s="966"/>
    </row>
    <row r="8158" spans="10:10" x14ac:dyDescent="0.25">
      <c r="J8158" s="966"/>
    </row>
    <row r="8159" spans="10:10" x14ac:dyDescent="0.25">
      <c r="J8159" s="966"/>
    </row>
    <row r="8160" spans="10:10" x14ac:dyDescent="0.25">
      <c r="J8160" s="966"/>
    </row>
    <row r="8161" spans="10:10" x14ac:dyDescent="0.25">
      <c r="J8161" s="966"/>
    </row>
    <row r="8162" spans="10:10" x14ac:dyDescent="0.25">
      <c r="J8162" s="966"/>
    </row>
    <row r="8163" spans="10:10" x14ac:dyDescent="0.25">
      <c r="J8163" s="966"/>
    </row>
    <row r="8164" spans="10:10" x14ac:dyDescent="0.25">
      <c r="J8164" s="966"/>
    </row>
    <row r="8165" spans="10:10" x14ac:dyDescent="0.25">
      <c r="J8165" s="966"/>
    </row>
    <row r="8166" spans="10:10" x14ac:dyDescent="0.25">
      <c r="J8166" s="966"/>
    </row>
    <row r="8167" spans="10:10" x14ac:dyDescent="0.25">
      <c r="J8167" s="966"/>
    </row>
    <row r="8168" spans="10:10" x14ac:dyDescent="0.25">
      <c r="J8168" s="966"/>
    </row>
    <row r="8169" spans="10:10" x14ac:dyDescent="0.25">
      <c r="J8169" s="966"/>
    </row>
    <row r="8170" spans="10:10" x14ac:dyDescent="0.25">
      <c r="J8170" s="966"/>
    </row>
    <row r="8171" spans="10:10" x14ac:dyDescent="0.25">
      <c r="J8171" s="966"/>
    </row>
    <row r="8172" spans="10:10" x14ac:dyDescent="0.25">
      <c r="J8172" s="966"/>
    </row>
    <row r="8173" spans="10:10" x14ac:dyDescent="0.25">
      <c r="J8173" s="966"/>
    </row>
    <row r="8174" spans="10:10" x14ac:dyDescent="0.25">
      <c r="J8174" s="966"/>
    </row>
    <row r="8175" spans="10:10" x14ac:dyDescent="0.25">
      <c r="J8175" s="966"/>
    </row>
    <row r="8176" spans="10:10" x14ac:dyDescent="0.25">
      <c r="J8176" s="966"/>
    </row>
    <row r="8177" spans="10:10" x14ac:dyDescent="0.25">
      <c r="J8177" s="966"/>
    </row>
    <row r="8178" spans="10:10" x14ac:dyDescent="0.25">
      <c r="J8178" s="966"/>
    </row>
    <row r="8179" spans="10:10" x14ac:dyDescent="0.25">
      <c r="J8179" s="966"/>
    </row>
    <row r="8180" spans="10:10" x14ac:dyDescent="0.25">
      <c r="J8180" s="966"/>
    </row>
    <row r="8181" spans="10:10" x14ac:dyDescent="0.25">
      <c r="J8181" s="966"/>
    </row>
    <row r="8182" spans="10:10" x14ac:dyDescent="0.25">
      <c r="J8182" s="966"/>
    </row>
    <row r="8183" spans="10:10" x14ac:dyDescent="0.25">
      <c r="J8183" s="966"/>
    </row>
    <row r="8184" spans="10:10" x14ac:dyDescent="0.25">
      <c r="J8184" s="966"/>
    </row>
    <row r="8185" spans="10:10" x14ac:dyDescent="0.25">
      <c r="J8185" s="966"/>
    </row>
    <row r="8186" spans="10:10" x14ac:dyDescent="0.25">
      <c r="J8186" s="966"/>
    </row>
    <row r="8187" spans="10:10" x14ac:dyDescent="0.25">
      <c r="J8187" s="966"/>
    </row>
    <row r="8188" spans="10:10" x14ac:dyDescent="0.25">
      <c r="J8188" s="966"/>
    </row>
    <row r="8189" spans="10:10" x14ac:dyDescent="0.25">
      <c r="J8189" s="966"/>
    </row>
    <row r="8190" spans="10:10" x14ac:dyDescent="0.25">
      <c r="J8190" s="966"/>
    </row>
    <row r="8191" spans="10:10" x14ac:dyDescent="0.25">
      <c r="J8191" s="966"/>
    </row>
    <row r="8192" spans="10:10" x14ac:dyDescent="0.25">
      <c r="J8192" s="966"/>
    </row>
    <row r="8193" spans="10:10" x14ac:dyDescent="0.25">
      <c r="J8193" s="966"/>
    </row>
    <row r="8194" spans="10:10" x14ac:dyDescent="0.25">
      <c r="J8194" s="966"/>
    </row>
    <row r="8195" spans="10:10" x14ac:dyDescent="0.25">
      <c r="J8195" s="966"/>
    </row>
    <row r="8196" spans="10:10" x14ac:dyDescent="0.25">
      <c r="J8196" s="966"/>
    </row>
    <row r="8197" spans="10:10" x14ac:dyDescent="0.25">
      <c r="J8197" s="966"/>
    </row>
    <row r="8198" spans="10:10" x14ac:dyDescent="0.25">
      <c r="J8198" s="966"/>
    </row>
    <row r="8199" spans="10:10" x14ac:dyDescent="0.25">
      <c r="J8199" s="966"/>
    </row>
    <row r="8200" spans="10:10" x14ac:dyDescent="0.25">
      <c r="J8200" s="966"/>
    </row>
    <row r="8201" spans="10:10" x14ac:dyDescent="0.25">
      <c r="J8201" s="966"/>
    </row>
    <row r="8202" spans="10:10" x14ac:dyDescent="0.25">
      <c r="J8202" s="966"/>
    </row>
    <row r="8203" spans="10:10" x14ac:dyDescent="0.25">
      <c r="J8203" s="966"/>
    </row>
    <row r="8204" spans="10:10" x14ac:dyDescent="0.25">
      <c r="J8204" s="966"/>
    </row>
    <row r="8205" spans="10:10" x14ac:dyDescent="0.25">
      <c r="J8205" s="966"/>
    </row>
    <row r="8206" spans="10:10" x14ac:dyDescent="0.25">
      <c r="J8206" s="966"/>
    </row>
    <row r="8207" spans="10:10" x14ac:dyDescent="0.25">
      <c r="J8207" s="966"/>
    </row>
    <row r="8208" spans="10:10" x14ac:dyDescent="0.25">
      <c r="J8208" s="966"/>
    </row>
    <row r="8209" spans="10:10" x14ac:dyDescent="0.25">
      <c r="J8209" s="966"/>
    </row>
    <row r="8210" spans="10:10" x14ac:dyDescent="0.25">
      <c r="J8210" s="966"/>
    </row>
    <row r="8211" spans="10:10" x14ac:dyDescent="0.25">
      <c r="J8211" s="966"/>
    </row>
    <row r="8212" spans="10:10" x14ac:dyDescent="0.25">
      <c r="J8212" s="966"/>
    </row>
    <row r="8213" spans="10:10" x14ac:dyDescent="0.25">
      <c r="J8213" s="966"/>
    </row>
    <row r="8214" spans="10:10" x14ac:dyDescent="0.25">
      <c r="J8214" s="966"/>
    </row>
    <row r="8215" spans="10:10" x14ac:dyDescent="0.25">
      <c r="J8215" s="966"/>
    </row>
    <row r="8216" spans="10:10" x14ac:dyDescent="0.25">
      <c r="J8216" s="966"/>
    </row>
    <row r="8217" spans="10:10" x14ac:dyDescent="0.25">
      <c r="J8217" s="966"/>
    </row>
    <row r="8218" spans="10:10" x14ac:dyDescent="0.25">
      <c r="J8218" s="966"/>
    </row>
    <row r="8219" spans="10:10" x14ac:dyDescent="0.25">
      <c r="J8219" s="966"/>
    </row>
    <row r="8220" spans="10:10" x14ac:dyDescent="0.25">
      <c r="J8220" s="966"/>
    </row>
    <row r="8221" spans="10:10" x14ac:dyDescent="0.25">
      <c r="J8221" s="966"/>
    </row>
    <row r="8222" spans="10:10" x14ac:dyDescent="0.25">
      <c r="J8222" s="966"/>
    </row>
    <row r="8223" spans="10:10" x14ac:dyDescent="0.25">
      <c r="J8223" s="966"/>
    </row>
    <row r="8224" spans="10:10" x14ac:dyDescent="0.25">
      <c r="J8224" s="966"/>
    </row>
    <row r="8225" spans="10:10" x14ac:dyDescent="0.25">
      <c r="J8225" s="966"/>
    </row>
    <row r="8226" spans="10:10" x14ac:dyDescent="0.25">
      <c r="J8226" s="966"/>
    </row>
    <row r="8227" spans="10:10" x14ac:dyDescent="0.25">
      <c r="J8227" s="966"/>
    </row>
    <row r="8228" spans="10:10" x14ac:dyDescent="0.25">
      <c r="J8228" s="966"/>
    </row>
    <row r="8229" spans="10:10" x14ac:dyDescent="0.25">
      <c r="J8229" s="966"/>
    </row>
    <row r="8230" spans="10:10" x14ac:dyDescent="0.25">
      <c r="J8230" s="966"/>
    </row>
    <row r="8231" spans="10:10" x14ac:dyDescent="0.25">
      <c r="J8231" s="966"/>
    </row>
    <row r="8232" spans="10:10" x14ac:dyDescent="0.25">
      <c r="J8232" s="966"/>
    </row>
    <row r="8233" spans="10:10" x14ac:dyDescent="0.25">
      <c r="J8233" s="966"/>
    </row>
    <row r="8234" spans="10:10" x14ac:dyDescent="0.25">
      <c r="J8234" s="966"/>
    </row>
    <row r="8235" spans="10:10" x14ac:dyDescent="0.25">
      <c r="J8235" s="966"/>
    </row>
    <row r="8236" spans="10:10" x14ac:dyDescent="0.25">
      <c r="J8236" s="966"/>
    </row>
    <row r="8237" spans="10:10" x14ac:dyDescent="0.25">
      <c r="J8237" s="966"/>
    </row>
    <row r="8238" spans="10:10" x14ac:dyDescent="0.25">
      <c r="J8238" s="966"/>
    </row>
    <row r="8239" spans="10:10" x14ac:dyDescent="0.25">
      <c r="J8239" s="966"/>
    </row>
    <row r="8240" spans="10:10" x14ac:dyDescent="0.25">
      <c r="J8240" s="966"/>
    </row>
    <row r="8241" spans="10:10" x14ac:dyDescent="0.25">
      <c r="J8241" s="966"/>
    </row>
    <row r="8242" spans="10:10" x14ac:dyDescent="0.25">
      <c r="J8242" s="966"/>
    </row>
    <row r="8243" spans="10:10" x14ac:dyDescent="0.25">
      <c r="J8243" s="966"/>
    </row>
    <row r="8244" spans="10:10" x14ac:dyDescent="0.25">
      <c r="J8244" s="966"/>
    </row>
    <row r="8245" spans="10:10" x14ac:dyDescent="0.25">
      <c r="J8245" s="966"/>
    </row>
    <row r="8246" spans="10:10" x14ac:dyDescent="0.25">
      <c r="J8246" s="966"/>
    </row>
    <row r="8247" spans="10:10" x14ac:dyDescent="0.25">
      <c r="J8247" s="966"/>
    </row>
    <row r="8248" spans="10:10" x14ac:dyDescent="0.25">
      <c r="J8248" s="966"/>
    </row>
    <row r="8249" spans="10:10" x14ac:dyDescent="0.25">
      <c r="J8249" s="966"/>
    </row>
    <row r="8250" spans="10:10" x14ac:dyDescent="0.25">
      <c r="J8250" s="966"/>
    </row>
    <row r="8251" spans="10:10" x14ac:dyDescent="0.25">
      <c r="J8251" s="966"/>
    </row>
    <row r="8252" spans="10:10" x14ac:dyDescent="0.25">
      <c r="J8252" s="966"/>
    </row>
    <row r="8253" spans="10:10" x14ac:dyDescent="0.25">
      <c r="J8253" s="966"/>
    </row>
    <row r="8254" spans="10:10" x14ac:dyDescent="0.25">
      <c r="J8254" s="966"/>
    </row>
    <row r="8255" spans="10:10" x14ac:dyDescent="0.25">
      <c r="J8255" s="966"/>
    </row>
    <row r="8256" spans="10:10" x14ac:dyDescent="0.25">
      <c r="J8256" s="966"/>
    </row>
    <row r="8257" spans="10:10" x14ac:dyDescent="0.25">
      <c r="J8257" s="966"/>
    </row>
    <row r="8258" spans="10:10" x14ac:dyDescent="0.25">
      <c r="J8258" s="966"/>
    </row>
    <row r="8259" spans="10:10" x14ac:dyDescent="0.25">
      <c r="J8259" s="966"/>
    </row>
    <row r="8260" spans="10:10" x14ac:dyDescent="0.25">
      <c r="J8260" s="966"/>
    </row>
    <row r="8261" spans="10:10" x14ac:dyDescent="0.25">
      <c r="J8261" s="966"/>
    </row>
    <row r="8262" spans="10:10" x14ac:dyDescent="0.25">
      <c r="J8262" s="966"/>
    </row>
    <row r="8263" spans="10:10" x14ac:dyDescent="0.25">
      <c r="J8263" s="966"/>
    </row>
    <row r="8264" spans="10:10" x14ac:dyDescent="0.25">
      <c r="J8264" s="966"/>
    </row>
    <row r="8265" spans="10:10" x14ac:dyDescent="0.25">
      <c r="J8265" s="966"/>
    </row>
    <row r="8266" spans="10:10" x14ac:dyDescent="0.25">
      <c r="J8266" s="966"/>
    </row>
    <row r="8267" spans="10:10" x14ac:dyDescent="0.25">
      <c r="J8267" s="966"/>
    </row>
    <row r="8268" spans="10:10" x14ac:dyDescent="0.25">
      <c r="J8268" s="966"/>
    </row>
    <row r="8269" spans="10:10" x14ac:dyDescent="0.25">
      <c r="J8269" s="966"/>
    </row>
    <row r="8270" spans="10:10" x14ac:dyDescent="0.25">
      <c r="J8270" s="966"/>
    </row>
    <row r="8271" spans="10:10" x14ac:dyDescent="0.25">
      <c r="J8271" s="966"/>
    </row>
    <row r="8272" spans="10:10" x14ac:dyDescent="0.25">
      <c r="J8272" s="966"/>
    </row>
    <row r="8273" spans="10:10" x14ac:dyDescent="0.25">
      <c r="J8273" s="966"/>
    </row>
    <row r="8274" spans="10:10" x14ac:dyDescent="0.25">
      <c r="J8274" s="966"/>
    </row>
    <row r="8275" spans="10:10" x14ac:dyDescent="0.25">
      <c r="J8275" s="966"/>
    </row>
    <row r="8276" spans="10:10" x14ac:dyDescent="0.25">
      <c r="J8276" s="966"/>
    </row>
    <row r="8277" spans="10:10" x14ac:dyDescent="0.25">
      <c r="J8277" s="966"/>
    </row>
    <row r="8278" spans="10:10" x14ac:dyDescent="0.25">
      <c r="J8278" s="966"/>
    </row>
    <row r="8279" spans="10:10" x14ac:dyDescent="0.25">
      <c r="J8279" s="966"/>
    </row>
    <row r="8280" spans="10:10" x14ac:dyDescent="0.25">
      <c r="J8280" s="966"/>
    </row>
    <row r="8281" spans="10:10" x14ac:dyDescent="0.25">
      <c r="J8281" s="966"/>
    </row>
    <row r="8282" spans="10:10" x14ac:dyDescent="0.25">
      <c r="J8282" s="966"/>
    </row>
    <row r="8283" spans="10:10" x14ac:dyDescent="0.25">
      <c r="J8283" s="966"/>
    </row>
    <row r="8284" spans="10:10" x14ac:dyDescent="0.25">
      <c r="J8284" s="966"/>
    </row>
    <row r="8285" spans="10:10" x14ac:dyDescent="0.25">
      <c r="J8285" s="966"/>
    </row>
    <row r="8286" spans="10:10" x14ac:dyDescent="0.25">
      <c r="J8286" s="966"/>
    </row>
    <row r="8287" spans="10:10" x14ac:dyDescent="0.25">
      <c r="J8287" s="966"/>
    </row>
    <row r="8288" spans="10:10" x14ac:dyDescent="0.25">
      <c r="J8288" s="966"/>
    </row>
    <row r="8289" spans="10:10" x14ac:dyDescent="0.25">
      <c r="J8289" s="966"/>
    </row>
    <row r="8290" spans="10:10" x14ac:dyDescent="0.25">
      <c r="J8290" s="966"/>
    </row>
    <row r="8291" spans="10:10" x14ac:dyDescent="0.25">
      <c r="J8291" s="966"/>
    </row>
    <row r="8292" spans="10:10" x14ac:dyDescent="0.25">
      <c r="J8292" s="966"/>
    </row>
    <row r="8293" spans="10:10" x14ac:dyDescent="0.25">
      <c r="J8293" s="966"/>
    </row>
    <row r="8294" spans="10:10" x14ac:dyDescent="0.25">
      <c r="J8294" s="966"/>
    </row>
    <row r="8295" spans="10:10" x14ac:dyDescent="0.25">
      <c r="J8295" s="966"/>
    </row>
    <row r="8296" spans="10:10" x14ac:dyDescent="0.25">
      <c r="J8296" s="966"/>
    </row>
    <row r="8297" spans="10:10" x14ac:dyDescent="0.25">
      <c r="J8297" s="966"/>
    </row>
    <row r="8298" spans="10:10" x14ac:dyDescent="0.25">
      <c r="J8298" s="966"/>
    </row>
    <row r="8299" spans="10:10" x14ac:dyDescent="0.25">
      <c r="J8299" s="966"/>
    </row>
    <row r="8300" spans="10:10" x14ac:dyDescent="0.25">
      <c r="J8300" s="966"/>
    </row>
    <row r="8301" spans="10:10" x14ac:dyDescent="0.25">
      <c r="J8301" s="966"/>
    </row>
    <row r="8302" spans="10:10" x14ac:dyDescent="0.25">
      <c r="J8302" s="966"/>
    </row>
    <row r="8303" spans="10:10" x14ac:dyDescent="0.25">
      <c r="J8303" s="966"/>
    </row>
    <row r="8304" spans="10:10" x14ac:dyDescent="0.25">
      <c r="J8304" s="966"/>
    </row>
    <row r="8305" spans="10:10" x14ac:dyDescent="0.25">
      <c r="J8305" s="966"/>
    </row>
    <row r="8306" spans="10:10" x14ac:dyDescent="0.25">
      <c r="J8306" s="966"/>
    </row>
    <row r="8307" spans="10:10" x14ac:dyDescent="0.25">
      <c r="J8307" s="966"/>
    </row>
    <row r="8308" spans="10:10" x14ac:dyDescent="0.25">
      <c r="J8308" s="966"/>
    </row>
    <row r="8309" spans="10:10" x14ac:dyDescent="0.25">
      <c r="J8309" s="966"/>
    </row>
    <row r="8310" spans="10:10" x14ac:dyDescent="0.25">
      <c r="J8310" s="966"/>
    </row>
    <row r="8311" spans="10:10" x14ac:dyDescent="0.25">
      <c r="J8311" s="966"/>
    </row>
    <row r="8312" spans="10:10" x14ac:dyDescent="0.25">
      <c r="J8312" s="966"/>
    </row>
    <row r="8313" spans="10:10" x14ac:dyDescent="0.25">
      <c r="J8313" s="966"/>
    </row>
    <row r="8314" spans="10:10" x14ac:dyDescent="0.25">
      <c r="J8314" s="966"/>
    </row>
    <row r="8315" spans="10:10" x14ac:dyDescent="0.25">
      <c r="J8315" s="966"/>
    </row>
    <row r="8316" spans="10:10" x14ac:dyDescent="0.25">
      <c r="J8316" s="966"/>
    </row>
    <row r="8317" spans="10:10" x14ac:dyDescent="0.25">
      <c r="J8317" s="966"/>
    </row>
    <row r="8318" spans="10:10" x14ac:dyDescent="0.25">
      <c r="J8318" s="966"/>
    </row>
    <row r="8319" spans="10:10" x14ac:dyDescent="0.25">
      <c r="J8319" s="966"/>
    </row>
    <row r="8320" spans="10:10" x14ac:dyDescent="0.25">
      <c r="J8320" s="966"/>
    </row>
    <row r="8321" spans="10:10" x14ac:dyDescent="0.25">
      <c r="J8321" s="966"/>
    </row>
    <row r="8322" spans="10:10" x14ac:dyDescent="0.25">
      <c r="J8322" s="966"/>
    </row>
    <row r="8323" spans="10:10" x14ac:dyDescent="0.25">
      <c r="J8323" s="966"/>
    </row>
    <row r="8324" spans="10:10" x14ac:dyDescent="0.25">
      <c r="J8324" s="966"/>
    </row>
    <row r="8325" spans="10:10" x14ac:dyDescent="0.25">
      <c r="J8325" s="966"/>
    </row>
    <row r="8326" spans="10:10" x14ac:dyDescent="0.25">
      <c r="J8326" s="966"/>
    </row>
    <row r="8327" spans="10:10" x14ac:dyDescent="0.25">
      <c r="J8327" s="966"/>
    </row>
    <row r="8328" spans="10:10" x14ac:dyDescent="0.25">
      <c r="J8328" s="966"/>
    </row>
    <row r="8329" spans="10:10" x14ac:dyDescent="0.25">
      <c r="J8329" s="966"/>
    </row>
    <row r="8330" spans="10:10" x14ac:dyDescent="0.25">
      <c r="J8330" s="966"/>
    </row>
    <row r="8331" spans="10:10" x14ac:dyDescent="0.25">
      <c r="J8331" s="966"/>
    </row>
    <row r="8332" spans="10:10" x14ac:dyDescent="0.25">
      <c r="J8332" s="966"/>
    </row>
    <row r="8333" spans="10:10" x14ac:dyDescent="0.25">
      <c r="J8333" s="966"/>
    </row>
    <row r="8334" spans="10:10" x14ac:dyDescent="0.25">
      <c r="J8334" s="966"/>
    </row>
    <row r="8335" spans="10:10" x14ac:dyDescent="0.25">
      <c r="J8335" s="966"/>
    </row>
    <row r="8336" spans="10:10" x14ac:dyDescent="0.25">
      <c r="J8336" s="966"/>
    </row>
    <row r="8337" spans="10:10" x14ac:dyDescent="0.25">
      <c r="J8337" s="966"/>
    </row>
    <row r="8338" spans="10:10" x14ac:dyDescent="0.25">
      <c r="J8338" s="966"/>
    </row>
    <row r="8339" spans="10:10" x14ac:dyDescent="0.25">
      <c r="J8339" s="966"/>
    </row>
    <row r="8340" spans="10:10" x14ac:dyDescent="0.25">
      <c r="J8340" s="966"/>
    </row>
    <row r="8341" spans="10:10" x14ac:dyDescent="0.25">
      <c r="J8341" s="966"/>
    </row>
    <row r="8342" spans="10:10" x14ac:dyDescent="0.25">
      <c r="J8342" s="966"/>
    </row>
    <row r="8343" spans="10:10" x14ac:dyDescent="0.25">
      <c r="J8343" s="966"/>
    </row>
    <row r="8344" spans="10:10" x14ac:dyDescent="0.25">
      <c r="J8344" s="966"/>
    </row>
    <row r="8345" spans="10:10" x14ac:dyDescent="0.25">
      <c r="J8345" s="966"/>
    </row>
    <row r="8346" spans="10:10" x14ac:dyDescent="0.25">
      <c r="J8346" s="966"/>
    </row>
    <row r="8347" spans="10:10" x14ac:dyDescent="0.25">
      <c r="J8347" s="966"/>
    </row>
    <row r="8348" spans="10:10" x14ac:dyDescent="0.25">
      <c r="J8348" s="966"/>
    </row>
    <row r="8349" spans="10:10" x14ac:dyDescent="0.25">
      <c r="J8349" s="966"/>
    </row>
    <row r="8350" spans="10:10" x14ac:dyDescent="0.25">
      <c r="J8350" s="966"/>
    </row>
    <row r="8351" spans="10:10" x14ac:dyDescent="0.25">
      <c r="J8351" s="966"/>
    </row>
    <row r="8352" spans="10:10" x14ac:dyDescent="0.25">
      <c r="J8352" s="966"/>
    </row>
    <row r="8353" spans="10:10" x14ac:dyDescent="0.25">
      <c r="J8353" s="966"/>
    </row>
    <row r="8354" spans="10:10" x14ac:dyDescent="0.25">
      <c r="J8354" s="966"/>
    </row>
    <row r="8355" spans="10:10" x14ac:dyDescent="0.25">
      <c r="J8355" s="966"/>
    </row>
    <row r="8356" spans="10:10" x14ac:dyDescent="0.25">
      <c r="J8356" s="966"/>
    </row>
    <row r="8357" spans="10:10" x14ac:dyDescent="0.25">
      <c r="J8357" s="966"/>
    </row>
    <row r="8358" spans="10:10" x14ac:dyDescent="0.25">
      <c r="J8358" s="966"/>
    </row>
    <row r="8359" spans="10:10" x14ac:dyDescent="0.25">
      <c r="J8359" s="966"/>
    </row>
    <row r="8360" spans="10:10" x14ac:dyDescent="0.25">
      <c r="J8360" s="966"/>
    </row>
    <row r="8361" spans="10:10" x14ac:dyDescent="0.25">
      <c r="J8361" s="966"/>
    </row>
    <row r="8362" spans="10:10" x14ac:dyDescent="0.25">
      <c r="J8362" s="966"/>
    </row>
    <row r="8363" spans="10:10" x14ac:dyDescent="0.25">
      <c r="J8363" s="966"/>
    </row>
    <row r="8364" spans="10:10" x14ac:dyDescent="0.25">
      <c r="J8364" s="966"/>
    </row>
    <row r="8365" spans="10:10" x14ac:dyDescent="0.25">
      <c r="J8365" s="966"/>
    </row>
    <row r="8366" spans="10:10" x14ac:dyDescent="0.25">
      <c r="J8366" s="966"/>
    </row>
    <row r="8367" spans="10:10" x14ac:dyDescent="0.25">
      <c r="J8367" s="966"/>
    </row>
    <row r="8368" spans="10:10" x14ac:dyDescent="0.25">
      <c r="J8368" s="966"/>
    </row>
    <row r="8369" spans="10:10" x14ac:dyDescent="0.25">
      <c r="J8369" s="966"/>
    </row>
    <row r="8370" spans="10:10" x14ac:dyDescent="0.25">
      <c r="J8370" s="966"/>
    </row>
    <row r="8371" spans="10:10" x14ac:dyDescent="0.25">
      <c r="J8371" s="966"/>
    </row>
    <row r="8372" spans="10:10" x14ac:dyDescent="0.25">
      <c r="J8372" s="966"/>
    </row>
    <row r="8373" spans="10:10" x14ac:dyDescent="0.25">
      <c r="J8373" s="966"/>
    </row>
    <row r="8374" spans="10:10" x14ac:dyDescent="0.25">
      <c r="J8374" s="966"/>
    </row>
    <row r="8375" spans="10:10" x14ac:dyDescent="0.25">
      <c r="J8375" s="966"/>
    </row>
    <row r="8376" spans="10:10" x14ac:dyDescent="0.25">
      <c r="J8376" s="966"/>
    </row>
    <row r="8377" spans="10:10" x14ac:dyDescent="0.25">
      <c r="J8377" s="966"/>
    </row>
    <row r="8378" spans="10:10" x14ac:dyDescent="0.25">
      <c r="J8378" s="966"/>
    </row>
    <row r="8379" spans="10:10" x14ac:dyDescent="0.25">
      <c r="J8379" s="966"/>
    </row>
    <row r="8380" spans="10:10" x14ac:dyDescent="0.25">
      <c r="J8380" s="966"/>
    </row>
    <row r="8381" spans="10:10" x14ac:dyDescent="0.25">
      <c r="J8381" s="966"/>
    </row>
    <row r="8382" spans="10:10" x14ac:dyDescent="0.25">
      <c r="J8382" s="966"/>
    </row>
    <row r="8383" spans="10:10" x14ac:dyDescent="0.25">
      <c r="J8383" s="966"/>
    </row>
    <row r="8384" spans="10:10" x14ac:dyDescent="0.25">
      <c r="J8384" s="966"/>
    </row>
    <row r="8385" spans="10:10" x14ac:dyDescent="0.25">
      <c r="J8385" s="966"/>
    </row>
    <row r="8386" spans="10:10" x14ac:dyDescent="0.25">
      <c r="J8386" s="966"/>
    </row>
    <row r="8387" spans="10:10" x14ac:dyDescent="0.25">
      <c r="J8387" s="966"/>
    </row>
    <row r="8388" spans="10:10" x14ac:dyDescent="0.25">
      <c r="J8388" s="966"/>
    </row>
    <row r="8389" spans="10:10" x14ac:dyDescent="0.25">
      <c r="J8389" s="966"/>
    </row>
    <row r="8390" spans="10:10" x14ac:dyDescent="0.25">
      <c r="J8390" s="966"/>
    </row>
    <row r="8391" spans="10:10" x14ac:dyDescent="0.25">
      <c r="J8391" s="966"/>
    </row>
    <row r="8392" spans="10:10" x14ac:dyDescent="0.25">
      <c r="J8392" s="966"/>
    </row>
    <row r="8393" spans="10:10" x14ac:dyDescent="0.25">
      <c r="J8393" s="966"/>
    </row>
    <row r="8394" spans="10:10" x14ac:dyDescent="0.25">
      <c r="J8394" s="966"/>
    </row>
    <row r="8395" spans="10:10" x14ac:dyDescent="0.25">
      <c r="J8395" s="966"/>
    </row>
    <row r="8396" spans="10:10" x14ac:dyDescent="0.25">
      <c r="J8396" s="966"/>
    </row>
    <row r="8397" spans="10:10" x14ac:dyDescent="0.25">
      <c r="J8397" s="966"/>
    </row>
    <row r="8398" spans="10:10" x14ac:dyDescent="0.25">
      <c r="J8398" s="966"/>
    </row>
    <row r="8399" spans="10:10" x14ac:dyDescent="0.25">
      <c r="J8399" s="966"/>
    </row>
    <row r="8400" spans="10:10" x14ac:dyDescent="0.25">
      <c r="J8400" s="966"/>
    </row>
    <row r="8401" spans="10:10" x14ac:dyDescent="0.25">
      <c r="J8401" s="966"/>
    </row>
    <row r="8402" spans="10:10" x14ac:dyDescent="0.25">
      <c r="J8402" s="966"/>
    </row>
    <row r="8403" spans="10:10" x14ac:dyDescent="0.25">
      <c r="J8403" s="966"/>
    </row>
    <row r="8404" spans="10:10" x14ac:dyDescent="0.25">
      <c r="J8404" s="966"/>
    </row>
    <row r="8405" spans="10:10" x14ac:dyDescent="0.25">
      <c r="J8405" s="966"/>
    </row>
    <row r="8406" spans="10:10" x14ac:dyDescent="0.25">
      <c r="J8406" s="966"/>
    </row>
    <row r="8407" spans="10:10" x14ac:dyDescent="0.25">
      <c r="J8407" s="966"/>
    </row>
    <row r="8408" spans="10:10" x14ac:dyDescent="0.25">
      <c r="J8408" s="966"/>
    </row>
    <row r="8409" spans="10:10" x14ac:dyDescent="0.25">
      <c r="J8409" s="966"/>
    </row>
    <row r="8410" spans="10:10" x14ac:dyDescent="0.25">
      <c r="J8410" s="966"/>
    </row>
    <row r="8411" spans="10:10" x14ac:dyDescent="0.25">
      <c r="J8411" s="966"/>
    </row>
    <row r="8412" spans="10:10" x14ac:dyDescent="0.25">
      <c r="J8412" s="966"/>
    </row>
    <row r="8413" spans="10:10" x14ac:dyDescent="0.25">
      <c r="J8413" s="966"/>
    </row>
    <row r="8414" spans="10:10" x14ac:dyDescent="0.25">
      <c r="J8414" s="966"/>
    </row>
    <row r="8415" spans="10:10" x14ac:dyDescent="0.25">
      <c r="J8415" s="966"/>
    </row>
    <row r="8416" spans="10:10" x14ac:dyDescent="0.25">
      <c r="J8416" s="966"/>
    </row>
    <row r="8417" spans="10:10" x14ac:dyDescent="0.25">
      <c r="J8417" s="966"/>
    </row>
    <row r="8418" spans="10:10" x14ac:dyDescent="0.25">
      <c r="J8418" s="966"/>
    </row>
    <row r="8419" spans="10:10" x14ac:dyDescent="0.25">
      <c r="J8419" s="966"/>
    </row>
    <row r="8420" spans="10:10" x14ac:dyDescent="0.25">
      <c r="J8420" s="966"/>
    </row>
    <row r="8421" spans="10:10" x14ac:dyDescent="0.25">
      <c r="J8421" s="966"/>
    </row>
    <row r="8422" spans="10:10" x14ac:dyDescent="0.25">
      <c r="J8422" s="966"/>
    </row>
    <row r="8423" spans="10:10" x14ac:dyDescent="0.25">
      <c r="J8423" s="966"/>
    </row>
    <row r="8424" spans="10:10" x14ac:dyDescent="0.25">
      <c r="J8424" s="966"/>
    </row>
    <row r="8425" spans="10:10" x14ac:dyDescent="0.25">
      <c r="J8425" s="966"/>
    </row>
    <row r="8426" spans="10:10" x14ac:dyDescent="0.25">
      <c r="J8426" s="966"/>
    </row>
    <row r="8427" spans="10:10" x14ac:dyDescent="0.25">
      <c r="J8427" s="966"/>
    </row>
    <row r="8428" spans="10:10" x14ac:dyDescent="0.25">
      <c r="J8428" s="966"/>
    </row>
    <row r="8429" spans="10:10" x14ac:dyDescent="0.25">
      <c r="J8429" s="966"/>
    </row>
    <row r="8430" spans="10:10" x14ac:dyDescent="0.25">
      <c r="J8430" s="966"/>
    </row>
    <row r="8431" spans="10:10" x14ac:dyDescent="0.25">
      <c r="J8431" s="966"/>
    </row>
    <row r="8432" spans="10:10" x14ac:dyDescent="0.25">
      <c r="J8432" s="966"/>
    </row>
    <row r="8433" spans="10:10" x14ac:dyDescent="0.25">
      <c r="J8433" s="966"/>
    </row>
    <row r="8434" spans="10:10" x14ac:dyDescent="0.25">
      <c r="J8434" s="966"/>
    </row>
    <row r="8435" spans="10:10" x14ac:dyDescent="0.25">
      <c r="J8435" s="966"/>
    </row>
    <row r="8436" spans="10:10" x14ac:dyDescent="0.25">
      <c r="J8436" s="966"/>
    </row>
    <row r="8437" spans="10:10" x14ac:dyDescent="0.25">
      <c r="J8437" s="966"/>
    </row>
    <row r="8438" spans="10:10" x14ac:dyDescent="0.25">
      <c r="J8438" s="966"/>
    </row>
    <row r="8439" spans="10:10" x14ac:dyDescent="0.25">
      <c r="J8439" s="966"/>
    </row>
    <row r="8440" spans="10:10" x14ac:dyDescent="0.25">
      <c r="J8440" s="966"/>
    </row>
    <row r="8441" spans="10:10" x14ac:dyDescent="0.25">
      <c r="J8441" s="966"/>
    </row>
    <row r="8442" spans="10:10" x14ac:dyDescent="0.25">
      <c r="J8442" s="966"/>
    </row>
    <row r="8443" spans="10:10" x14ac:dyDescent="0.25">
      <c r="J8443" s="966"/>
    </row>
    <row r="8444" spans="10:10" x14ac:dyDescent="0.25">
      <c r="J8444" s="966"/>
    </row>
    <row r="8445" spans="10:10" x14ac:dyDescent="0.25">
      <c r="J8445" s="966"/>
    </row>
    <row r="8446" spans="10:10" x14ac:dyDescent="0.25">
      <c r="J8446" s="966"/>
    </row>
    <row r="8447" spans="10:10" x14ac:dyDescent="0.25">
      <c r="J8447" s="966"/>
    </row>
    <row r="8448" spans="10:10" x14ac:dyDescent="0.25">
      <c r="J8448" s="966"/>
    </row>
    <row r="8449" spans="10:10" x14ac:dyDescent="0.25">
      <c r="J8449" s="966"/>
    </row>
    <row r="8450" spans="10:10" x14ac:dyDescent="0.25">
      <c r="J8450" s="966"/>
    </row>
    <row r="8451" spans="10:10" x14ac:dyDescent="0.25">
      <c r="J8451" s="966"/>
    </row>
    <row r="8452" spans="10:10" x14ac:dyDescent="0.25">
      <c r="J8452" s="966"/>
    </row>
    <row r="8453" spans="10:10" x14ac:dyDescent="0.25">
      <c r="J8453" s="966"/>
    </row>
    <row r="8454" spans="10:10" x14ac:dyDescent="0.25">
      <c r="J8454" s="966"/>
    </row>
    <row r="8455" spans="10:10" x14ac:dyDescent="0.25">
      <c r="J8455" s="966"/>
    </row>
    <row r="8456" spans="10:10" x14ac:dyDescent="0.25">
      <c r="J8456" s="966"/>
    </row>
    <row r="8457" spans="10:10" x14ac:dyDescent="0.25">
      <c r="J8457" s="966"/>
    </row>
    <row r="8458" spans="10:10" x14ac:dyDescent="0.25">
      <c r="J8458" s="966"/>
    </row>
    <row r="8459" spans="10:10" x14ac:dyDescent="0.25">
      <c r="J8459" s="966"/>
    </row>
    <row r="8460" spans="10:10" x14ac:dyDescent="0.25">
      <c r="J8460" s="966"/>
    </row>
    <row r="8461" spans="10:10" x14ac:dyDescent="0.25">
      <c r="J8461" s="966"/>
    </row>
    <row r="8462" spans="10:10" x14ac:dyDescent="0.25">
      <c r="J8462" s="966"/>
    </row>
    <row r="8463" spans="10:10" x14ac:dyDescent="0.25">
      <c r="J8463" s="966"/>
    </row>
    <row r="8464" spans="10:10" x14ac:dyDescent="0.25">
      <c r="J8464" s="966"/>
    </row>
    <row r="8465" spans="10:10" x14ac:dyDescent="0.25">
      <c r="J8465" s="966"/>
    </row>
    <row r="8466" spans="10:10" x14ac:dyDescent="0.25">
      <c r="J8466" s="966"/>
    </row>
    <row r="8467" spans="10:10" x14ac:dyDescent="0.25">
      <c r="J8467" s="966"/>
    </row>
    <row r="8468" spans="10:10" x14ac:dyDescent="0.25">
      <c r="J8468" s="966"/>
    </row>
    <row r="8469" spans="10:10" x14ac:dyDescent="0.25">
      <c r="J8469" s="966"/>
    </row>
    <row r="8470" spans="10:10" x14ac:dyDescent="0.25">
      <c r="J8470" s="966"/>
    </row>
    <row r="8471" spans="10:10" x14ac:dyDescent="0.25">
      <c r="J8471" s="966"/>
    </row>
    <row r="8472" spans="10:10" x14ac:dyDescent="0.25">
      <c r="J8472" s="966"/>
    </row>
    <row r="8473" spans="10:10" x14ac:dyDescent="0.25">
      <c r="J8473" s="966"/>
    </row>
    <row r="8474" spans="10:10" x14ac:dyDescent="0.25">
      <c r="J8474" s="966"/>
    </row>
    <row r="8475" spans="10:10" x14ac:dyDescent="0.25">
      <c r="J8475" s="966"/>
    </row>
    <row r="8476" spans="10:10" x14ac:dyDescent="0.25">
      <c r="J8476" s="966"/>
    </row>
    <row r="8477" spans="10:10" x14ac:dyDescent="0.25">
      <c r="J8477" s="966"/>
    </row>
    <row r="8478" spans="10:10" x14ac:dyDescent="0.25">
      <c r="J8478" s="966"/>
    </row>
    <row r="8479" spans="10:10" x14ac:dyDescent="0.25">
      <c r="J8479" s="966"/>
    </row>
    <row r="8480" spans="10:10" x14ac:dyDescent="0.25">
      <c r="J8480" s="966"/>
    </row>
    <row r="8481" spans="10:10" x14ac:dyDescent="0.25">
      <c r="J8481" s="966"/>
    </row>
    <row r="8482" spans="10:10" x14ac:dyDescent="0.25">
      <c r="J8482" s="966"/>
    </row>
    <row r="8483" spans="10:10" x14ac:dyDescent="0.25">
      <c r="J8483" s="966"/>
    </row>
    <row r="8484" spans="10:10" x14ac:dyDescent="0.25">
      <c r="J8484" s="966"/>
    </row>
    <row r="8485" spans="10:10" x14ac:dyDescent="0.25">
      <c r="J8485" s="966"/>
    </row>
    <row r="8486" spans="10:10" x14ac:dyDescent="0.25">
      <c r="J8486" s="966"/>
    </row>
    <row r="8487" spans="10:10" x14ac:dyDescent="0.25">
      <c r="J8487" s="966"/>
    </row>
    <row r="8488" spans="10:10" x14ac:dyDescent="0.25">
      <c r="J8488" s="966"/>
    </row>
    <row r="8489" spans="10:10" x14ac:dyDescent="0.25">
      <c r="J8489" s="966"/>
    </row>
    <row r="8490" spans="10:10" x14ac:dyDescent="0.25">
      <c r="J8490" s="966"/>
    </row>
    <row r="8491" spans="10:10" x14ac:dyDescent="0.25">
      <c r="J8491" s="966"/>
    </row>
    <row r="8492" spans="10:10" x14ac:dyDescent="0.25">
      <c r="J8492" s="966"/>
    </row>
    <row r="8493" spans="10:10" x14ac:dyDescent="0.25">
      <c r="J8493" s="966"/>
    </row>
    <row r="8494" spans="10:10" x14ac:dyDescent="0.25">
      <c r="J8494" s="966"/>
    </row>
    <row r="8495" spans="10:10" x14ac:dyDescent="0.25">
      <c r="J8495" s="966"/>
    </row>
    <row r="8496" spans="10:10" x14ac:dyDescent="0.25">
      <c r="J8496" s="966"/>
    </row>
    <row r="8497" spans="10:10" x14ac:dyDescent="0.25">
      <c r="J8497" s="966"/>
    </row>
    <row r="8498" spans="10:10" x14ac:dyDescent="0.25">
      <c r="J8498" s="966"/>
    </row>
    <row r="8499" spans="10:10" x14ac:dyDescent="0.25">
      <c r="J8499" s="966"/>
    </row>
    <row r="8500" spans="10:10" x14ac:dyDescent="0.25">
      <c r="J8500" s="966"/>
    </row>
    <row r="8501" spans="10:10" x14ac:dyDescent="0.25">
      <c r="J8501" s="966"/>
    </row>
    <row r="8502" spans="10:10" x14ac:dyDescent="0.25">
      <c r="J8502" s="966"/>
    </row>
    <row r="8503" spans="10:10" x14ac:dyDescent="0.25">
      <c r="J8503" s="966"/>
    </row>
    <row r="8504" spans="10:10" x14ac:dyDescent="0.25">
      <c r="J8504" s="966"/>
    </row>
    <row r="8505" spans="10:10" x14ac:dyDescent="0.25">
      <c r="J8505" s="966"/>
    </row>
    <row r="8506" spans="10:10" x14ac:dyDescent="0.25">
      <c r="J8506" s="966"/>
    </row>
    <row r="8507" spans="10:10" x14ac:dyDescent="0.25">
      <c r="J8507" s="966"/>
    </row>
    <row r="8508" spans="10:10" x14ac:dyDescent="0.25">
      <c r="J8508" s="966"/>
    </row>
    <row r="8509" spans="10:10" x14ac:dyDescent="0.25">
      <c r="J8509" s="966"/>
    </row>
    <row r="8510" spans="10:10" x14ac:dyDescent="0.25">
      <c r="J8510" s="966"/>
    </row>
    <row r="8511" spans="10:10" x14ac:dyDescent="0.25">
      <c r="J8511" s="966"/>
    </row>
    <row r="8512" spans="10:10" x14ac:dyDescent="0.25">
      <c r="J8512" s="966"/>
    </row>
    <row r="8513" spans="10:10" x14ac:dyDescent="0.25">
      <c r="J8513" s="966"/>
    </row>
    <row r="8514" spans="10:10" x14ac:dyDescent="0.25">
      <c r="J8514" s="966"/>
    </row>
    <row r="8515" spans="10:10" x14ac:dyDescent="0.25">
      <c r="J8515" s="966"/>
    </row>
    <row r="8516" spans="10:10" x14ac:dyDescent="0.25">
      <c r="J8516" s="966"/>
    </row>
    <row r="8517" spans="10:10" x14ac:dyDescent="0.25">
      <c r="J8517" s="966"/>
    </row>
    <row r="8518" spans="10:10" x14ac:dyDescent="0.25">
      <c r="J8518" s="966"/>
    </row>
    <row r="8519" spans="10:10" x14ac:dyDescent="0.25">
      <c r="J8519" s="966"/>
    </row>
    <row r="8520" spans="10:10" x14ac:dyDescent="0.25">
      <c r="J8520" s="966"/>
    </row>
    <row r="8521" spans="10:10" x14ac:dyDescent="0.25">
      <c r="J8521" s="966"/>
    </row>
    <row r="8522" spans="10:10" x14ac:dyDescent="0.25">
      <c r="J8522" s="966"/>
    </row>
    <row r="8523" spans="10:10" x14ac:dyDescent="0.25">
      <c r="J8523" s="966"/>
    </row>
    <row r="8525" spans="10:10" x14ac:dyDescent="0.25">
      <c r="J8525" s="966"/>
    </row>
    <row r="8526" spans="10:10" x14ac:dyDescent="0.25">
      <c r="J8526" s="966"/>
    </row>
    <row r="8527" spans="10:10" x14ac:dyDescent="0.25">
      <c r="J8527" s="966"/>
    </row>
    <row r="8528" spans="10:10" x14ac:dyDescent="0.25">
      <c r="J8528" s="966"/>
    </row>
    <row r="8529" spans="10:10" x14ac:dyDescent="0.25">
      <c r="J8529" s="966"/>
    </row>
    <row r="8530" spans="10:10" x14ac:dyDescent="0.25">
      <c r="J8530" s="966"/>
    </row>
    <row r="8531" spans="10:10" x14ac:dyDescent="0.25">
      <c r="J8531" s="966"/>
    </row>
    <row r="8532" spans="10:10" x14ac:dyDescent="0.25">
      <c r="J8532" s="966"/>
    </row>
    <row r="8533" spans="10:10" x14ac:dyDescent="0.25">
      <c r="J8533" s="966"/>
    </row>
    <row r="8534" spans="10:10" x14ac:dyDescent="0.25">
      <c r="J8534" s="966"/>
    </row>
    <row r="8535" spans="10:10" x14ac:dyDescent="0.25">
      <c r="J8535" s="966"/>
    </row>
    <row r="8536" spans="10:10" x14ac:dyDescent="0.25">
      <c r="J8536" s="966"/>
    </row>
    <row r="8537" spans="10:10" x14ac:dyDescent="0.25">
      <c r="J8537" s="966"/>
    </row>
    <row r="8538" spans="10:10" x14ac:dyDescent="0.25">
      <c r="J8538" s="966"/>
    </row>
    <row r="8539" spans="10:10" x14ac:dyDescent="0.25">
      <c r="J8539" s="966"/>
    </row>
    <row r="8540" spans="10:10" x14ac:dyDescent="0.25">
      <c r="J8540" s="966"/>
    </row>
    <row r="8541" spans="10:10" x14ac:dyDescent="0.25">
      <c r="J8541" s="966"/>
    </row>
    <row r="8542" spans="10:10" x14ac:dyDescent="0.25">
      <c r="J8542" s="966"/>
    </row>
    <row r="8543" spans="10:10" x14ac:dyDescent="0.25">
      <c r="J8543" s="966"/>
    </row>
    <row r="8544" spans="10:10" x14ac:dyDescent="0.25">
      <c r="J8544" s="966"/>
    </row>
    <row r="8545" spans="10:10" x14ac:dyDescent="0.25">
      <c r="J8545" s="966"/>
    </row>
    <row r="8546" spans="10:10" x14ac:dyDescent="0.25">
      <c r="J8546" s="966"/>
    </row>
    <row r="8547" spans="10:10" x14ac:dyDescent="0.25">
      <c r="J8547" s="966"/>
    </row>
    <row r="8548" spans="10:10" x14ac:dyDescent="0.25">
      <c r="J8548" s="966"/>
    </row>
    <row r="8549" spans="10:10" x14ac:dyDescent="0.25">
      <c r="J8549" s="966"/>
    </row>
    <row r="8550" spans="10:10" x14ac:dyDescent="0.25">
      <c r="J8550" s="966"/>
    </row>
    <row r="8551" spans="10:10" x14ac:dyDescent="0.25">
      <c r="J8551" s="966"/>
    </row>
    <row r="8552" spans="10:10" x14ac:dyDescent="0.25">
      <c r="J8552" s="966"/>
    </row>
    <row r="8553" spans="10:10" x14ac:dyDescent="0.25">
      <c r="J8553" s="966"/>
    </row>
    <row r="8554" spans="10:10" x14ac:dyDescent="0.25">
      <c r="J8554" s="966"/>
    </row>
    <row r="8555" spans="10:10" x14ac:dyDescent="0.25">
      <c r="J8555" s="966"/>
    </row>
    <row r="8556" spans="10:10" x14ac:dyDescent="0.25">
      <c r="J8556" s="966"/>
    </row>
    <row r="8557" spans="10:10" x14ac:dyDescent="0.25">
      <c r="J8557" s="966"/>
    </row>
    <row r="8558" spans="10:10" x14ac:dyDescent="0.25">
      <c r="J8558" s="966"/>
    </row>
    <row r="8559" spans="10:10" x14ac:dyDescent="0.25">
      <c r="J8559" s="966"/>
    </row>
    <row r="8560" spans="10:10" x14ac:dyDescent="0.25">
      <c r="J8560" s="966"/>
    </row>
    <row r="8561" spans="10:10" x14ac:dyDescent="0.25">
      <c r="J8561" s="966"/>
    </row>
    <row r="8562" spans="10:10" x14ac:dyDescent="0.25">
      <c r="J8562" s="966"/>
    </row>
    <row r="8563" spans="10:10" x14ac:dyDescent="0.25">
      <c r="J8563" s="966"/>
    </row>
    <row r="8564" spans="10:10" x14ac:dyDescent="0.25">
      <c r="J8564" s="966"/>
    </row>
    <row r="8565" spans="10:10" x14ac:dyDescent="0.25">
      <c r="J8565" s="966"/>
    </row>
    <row r="8566" spans="10:10" x14ac:dyDescent="0.25">
      <c r="J8566" s="966"/>
    </row>
    <row r="8567" spans="10:10" x14ac:dyDescent="0.25">
      <c r="J8567" s="966"/>
    </row>
    <row r="8568" spans="10:10" x14ac:dyDescent="0.25">
      <c r="J8568" s="966"/>
    </row>
    <row r="8569" spans="10:10" x14ac:dyDescent="0.25">
      <c r="J8569" s="966"/>
    </row>
    <row r="8570" spans="10:10" x14ac:dyDescent="0.25">
      <c r="J8570" s="966"/>
    </row>
    <row r="8571" spans="10:10" x14ac:dyDescent="0.25">
      <c r="J8571" s="966"/>
    </row>
    <row r="8572" spans="10:10" x14ac:dyDescent="0.25">
      <c r="J8572" s="966"/>
    </row>
    <row r="8573" spans="10:10" x14ac:dyDescent="0.25">
      <c r="J8573" s="966"/>
    </row>
    <row r="8574" spans="10:10" x14ac:dyDescent="0.25">
      <c r="J8574" s="966"/>
    </row>
    <row r="8575" spans="10:10" x14ac:dyDescent="0.25">
      <c r="J8575" s="966"/>
    </row>
    <row r="8576" spans="10:10" x14ac:dyDescent="0.25">
      <c r="J8576" s="966"/>
    </row>
    <row r="8577" spans="10:10" x14ac:dyDescent="0.25">
      <c r="J8577" s="966"/>
    </row>
    <row r="8578" spans="10:10" x14ac:dyDescent="0.25">
      <c r="J8578" s="966"/>
    </row>
    <row r="8579" spans="10:10" x14ac:dyDescent="0.25">
      <c r="J8579" s="966"/>
    </row>
    <row r="8580" spans="10:10" x14ac:dyDescent="0.25">
      <c r="J8580" s="966"/>
    </row>
    <row r="8581" spans="10:10" x14ac:dyDescent="0.25">
      <c r="J8581" s="966"/>
    </row>
    <row r="8582" spans="10:10" x14ac:dyDescent="0.25">
      <c r="J8582" s="966"/>
    </row>
    <row r="8583" spans="10:10" x14ac:dyDescent="0.25">
      <c r="J8583" s="966"/>
    </row>
    <row r="8584" spans="10:10" x14ac:dyDescent="0.25">
      <c r="J8584" s="966"/>
    </row>
    <row r="8585" spans="10:10" x14ac:dyDescent="0.25">
      <c r="J8585" s="966"/>
    </row>
    <row r="8586" spans="10:10" x14ac:dyDescent="0.25">
      <c r="J8586" s="966"/>
    </row>
    <row r="8587" spans="10:10" x14ac:dyDescent="0.25">
      <c r="J8587" s="966"/>
    </row>
    <row r="8588" spans="10:10" x14ac:dyDescent="0.25">
      <c r="J8588" s="966"/>
    </row>
    <row r="8589" spans="10:10" x14ac:dyDescent="0.25">
      <c r="J8589" s="966"/>
    </row>
    <row r="8590" spans="10:10" x14ac:dyDescent="0.25">
      <c r="J8590" s="966"/>
    </row>
    <row r="8591" spans="10:10" x14ac:dyDescent="0.25">
      <c r="J8591" s="966"/>
    </row>
    <row r="8592" spans="10:10" x14ac:dyDescent="0.25">
      <c r="J8592" s="966"/>
    </row>
    <row r="8593" spans="10:10" x14ac:dyDescent="0.25">
      <c r="J8593" s="966"/>
    </row>
    <row r="8594" spans="10:10" x14ac:dyDescent="0.25">
      <c r="J8594" s="966"/>
    </row>
    <row r="8595" spans="10:10" x14ac:dyDescent="0.25">
      <c r="J8595" s="966"/>
    </row>
    <row r="8596" spans="10:10" x14ac:dyDescent="0.25">
      <c r="J8596" s="966"/>
    </row>
    <row r="8597" spans="10:10" x14ac:dyDescent="0.25">
      <c r="J8597" s="966"/>
    </row>
    <row r="8598" spans="10:10" x14ac:dyDescent="0.25">
      <c r="J8598" s="966"/>
    </row>
    <row r="8599" spans="10:10" x14ac:dyDescent="0.25">
      <c r="J8599" s="966"/>
    </row>
    <row r="8600" spans="10:10" x14ac:dyDescent="0.25">
      <c r="J8600" s="966"/>
    </row>
    <row r="8601" spans="10:10" x14ac:dyDescent="0.25">
      <c r="J8601" s="966"/>
    </row>
    <row r="8602" spans="10:10" x14ac:dyDescent="0.25">
      <c r="J8602" s="966"/>
    </row>
    <row r="8603" spans="10:10" x14ac:dyDescent="0.25">
      <c r="J8603" s="966"/>
    </row>
    <row r="8604" spans="10:10" x14ac:dyDescent="0.25">
      <c r="J8604" s="966"/>
    </row>
    <row r="8605" spans="10:10" x14ac:dyDescent="0.25">
      <c r="J8605" s="966"/>
    </row>
    <row r="8606" spans="10:10" x14ac:dyDescent="0.25">
      <c r="J8606" s="966"/>
    </row>
    <row r="8607" spans="10:10" x14ac:dyDescent="0.25">
      <c r="J8607" s="966"/>
    </row>
    <row r="8608" spans="10:10" x14ac:dyDescent="0.25">
      <c r="J8608" s="966"/>
    </row>
    <row r="8609" spans="10:10" x14ac:dyDescent="0.25">
      <c r="J8609" s="966"/>
    </row>
    <row r="8610" spans="10:10" x14ac:dyDescent="0.25">
      <c r="J8610" s="966"/>
    </row>
    <row r="8611" spans="10:10" x14ac:dyDescent="0.25">
      <c r="J8611" s="966"/>
    </row>
    <row r="8612" spans="10:10" x14ac:dyDescent="0.25">
      <c r="J8612" s="966"/>
    </row>
    <row r="8613" spans="10:10" x14ac:dyDescent="0.25">
      <c r="J8613" s="966"/>
    </row>
    <row r="8614" spans="10:10" x14ac:dyDescent="0.25">
      <c r="J8614" s="966"/>
    </row>
    <row r="8615" spans="10:10" x14ac:dyDescent="0.25">
      <c r="J8615" s="966"/>
    </row>
    <row r="8616" spans="10:10" x14ac:dyDescent="0.25">
      <c r="J8616" s="966"/>
    </row>
    <row r="8617" spans="10:10" x14ac:dyDescent="0.25">
      <c r="J8617" s="966"/>
    </row>
    <row r="8618" spans="10:10" x14ac:dyDescent="0.25">
      <c r="J8618" s="966"/>
    </row>
    <row r="8619" spans="10:10" x14ac:dyDescent="0.25">
      <c r="J8619" s="966"/>
    </row>
    <row r="8620" spans="10:10" x14ac:dyDescent="0.25">
      <c r="J8620" s="966"/>
    </row>
    <row r="8621" spans="10:10" x14ac:dyDescent="0.25">
      <c r="J8621" s="966"/>
    </row>
    <row r="8622" spans="10:10" x14ac:dyDescent="0.25">
      <c r="J8622" s="966"/>
    </row>
    <row r="8623" spans="10:10" x14ac:dyDescent="0.25">
      <c r="J8623" s="966"/>
    </row>
    <row r="8624" spans="10:10" x14ac:dyDescent="0.25">
      <c r="J8624" s="966"/>
    </row>
    <row r="8625" spans="10:10" x14ac:dyDescent="0.25">
      <c r="J8625" s="966"/>
    </row>
    <row r="8626" spans="10:10" x14ac:dyDescent="0.25">
      <c r="J8626" s="966"/>
    </row>
    <row r="8627" spans="10:10" x14ac:dyDescent="0.25">
      <c r="J8627" s="966"/>
    </row>
    <row r="8628" spans="10:10" x14ac:dyDescent="0.25">
      <c r="J8628" s="966"/>
    </row>
    <row r="8629" spans="10:10" x14ac:dyDescent="0.25">
      <c r="J8629" s="966"/>
    </row>
    <row r="8630" spans="10:10" x14ac:dyDescent="0.25">
      <c r="J8630" s="966"/>
    </row>
    <row r="8631" spans="10:10" x14ac:dyDescent="0.25">
      <c r="J8631" s="966"/>
    </row>
    <row r="8632" spans="10:10" x14ac:dyDescent="0.25">
      <c r="J8632" s="966"/>
    </row>
    <row r="8633" spans="10:10" x14ac:dyDescent="0.25">
      <c r="J8633" s="966"/>
    </row>
    <row r="8634" spans="10:10" x14ac:dyDescent="0.25">
      <c r="J8634" s="966"/>
    </row>
    <row r="8635" spans="10:10" x14ac:dyDescent="0.25">
      <c r="J8635" s="966"/>
    </row>
    <row r="8636" spans="10:10" x14ac:dyDescent="0.25">
      <c r="J8636" s="966"/>
    </row>
    <row r="8637" spans="10:10" x14ac:dyDescent="0.25">
      <c r="J8637" s="966"/>
    </row>
    <row r="8638" spans="10:10" x14ac:dyDescent="0.25">
      <c r="J8638" s="966"/>
    </row>
    <row r="8639" spans="10:10" x14ac:dyDescent="0.25">
      <c r="J8639" s="966"/>
    </row>
    <row r="8640" spans="10:10" x14ac:dyDescent="0.25">
      <c r="J8640" s="966"/>
    </row>
    <row r="8641" spans="10:10" x14ac:dyDescent="0.25">
      <c r="J8641" s="966"/>
    </row>
    <row r="8642" spans="10:10" x14ac:dyDescent="0.25">
      <c r="J8642" s="966"/>
    </row>
    <row r="8643" spans="10:10" x14ac:dyDescent="0.25">
      <c r="J8643" s="966"/>
    </row>
    <row r="8644" spans="10:10" x14ac:dyDescent="0.25">
      <c r="J8644" s="966"/>
    </row>
    <row r="8645" spans="10:10" x14ac:dyDescent="0.25">
      <c r="J8645" s="966"/>
    </row>
    <row r="8646" spans="10:10" x14ac:dyDescent="0.25">
      <c r="J8646" s="966"/>
    </row>
    <row r="8647" spans="10:10" x14ac:dyDescent="0.25">
      <c r="J8647" s="966"/>
    </row>
    <row r="8648" spans="10:10" x14ac:dyDescent="0.25">
      <c r="J8648" s="966"/>
    </row>
    <row r="8649" spans="10:10" x14ac:dyDescent="0.25">
      <c r="J8649" s="966"/>
    </row>
    <row r="8650" spans="10:10" x14ac:dyDescent="0.25">
      <c r="J8650" s="966"/>
    </row>
    <row r="8651" spans="10:10" x14ac:dyDescent="0.25">
      <c r="J8651" s="966"/>
    </row>
    <row r="8652" spans="10:10" x14ac:dyDescent="0.25">
      <c r="J8652" s="966"/>
    </row>
    <row r="8653" spans="10:10" x14ac:dyDescent="0.25">
      <c r="J8653" s="966"/>
    </row>
    <row r="8654" spans="10:10" x14ac:dyDescent="0.25">
      <c r="J8654" s="966"/>
    </row>
    <row r="8655" spans="10:10" x14ac:dyDescent="0.25">
      <c r="J8655" s="966"/>
    </row>
    <row r="8656" spans="10:10" x14ac:dyDescent="0.25">
      <c r="J8656" s="966"/>
    </row>
    <row r="8657" spans="10:10" x14ac:dyDescent="0.25">
      <c r="J8657" s="966"/>
    </row>
    <row r="8658" spans="10:10" x14ac:dyDescent="0.25">
      <c r="J8658" s="966"/>
    </row>
    <row r="8659" spans="10:10" x14ac:dyDescent="0.25">
      <c r="J8659" s="966"/>
    </row>
    <row r="8660" spans="10:10" x14ac:dyDescent="0.25">
      <c r="J8660" s="966"/>
    </row>
    <row r="8661" spans="10:10" x14ac:dyDescent="0.25">
      <c r="J8661" s="966"/>
    </row>
    <row r="8662" spans="10:10" x14ac:dyDescent="0.25">
      <c r="J8662" s="966"/>
    </row>
    <row r="8663" spans="10:10" x14ac:dyDescent="0.25">
      <c r="J8663" s="966"/>
    </row>
    <row r="8664" spans="10:10" x14ac:dyDescent="0.25">
      <c r="J8664" s="966"/>
    </row>
    <row r="8665" spans="10:10" x14ac:dyDescent="0.25">
      <c r="J8665" s="966"/>
    </row>
    <row r="8666" spans="10:10" x14ac:dyDescent="0.25">
      <c r="J8666" s="966"/>
    </row>
    <row r="8667" spans="10:10" x14ac:dyDescent="0.25">
      <c r="J8667" s="966"/>
    </row>
    <row r="8668" spans="10:10" x14ac:dyDescent="0.25">
      <c r="J8668" s="966"/>
    </row>
    <row r="8669" spans="10:10" x14ac:dyDescent="0.25">
      <c r="J8669" s="966"/>
    </row>
    <row r="8670" spans="10:10" x14ac:dyDescent="0.25">
      <c r="J8670" s="966"/>
    </row>
    <row r="8671" spans="10:10" x14ac:dyDescent="0.25">
      <c r="J8671" s="966"/>
    </row>
    <row r="8672" spans="10:10" x14ac:dyDescent="0.25">
      <c r="J8672" s="966"/>
    </row>
    <row r="8673" spans="10:10" x14ac:dyDescent="0.25">
      <c r="J8673" s="966"/>
    </row>
    <row r="8674" spans="10:10" x14ac:dyDescent="0.25">
      <c r="J8674" s="966"/>
    </row>
    <row r="8675" spans="10:10" x14ac:dyDescent="0.25">
      <c r="J8675" s="966"/>
    </row>
    <row r="8676" spans="10:10" x14ac:dyDescent="0.25">
      <c r="J8676" s="966"/>
    </row>
    <row r="8677" spans="10:10" x14ac:dyDescent="0.25">
      <c r="J8677" s="966"/>
    </row>
    <row r="8678" spans="10:10" x14ac:dyDescent="0.25">
      <c r="J8678" s="966"/>
    </row>
    <row r="8679" spans="10:10" x14ac:dyDescent="0.25">
      <c r="J8679" s="966"/>
    </row>
    <row r="8680" spans="10:10" x14ac:dyDescent="0.25">
      <c r="J8680" s="966"/>
    </row>
    <row r="8681" spans="10:10" x14ac:dyDescent="0.25">
      <c r="J8681" s="966"/>
    </row>
    <row r="8682" spans="10:10" x14ac:dyDescent="0.25">
      <c r="J8682" s="966"/>
    </row>
    <row r="8683" spans="10:10" x14ac:dyDescent="0.25">
      <c r="J8683" s="966"/>
    </row>
    <row r="8684" spans="10:10" x14ac:dyDescent="0.25">
      <c r="J8684" s="966"/>
    </row>
    <row r="8685" spans="10:10" x14ac:dyDescent="0.25">
      <c r="J8685" s="966"/>
    </row>
    <row r="8686" spans="10:10" x14ac:dyDescent="0.25">
      <c r="J8686" s="966"/>
    </row>
    <row r="8687" spans="10:10" x14ac:dyDescent="0.25">
      <c r="J8687" s="966"/>
    </row>
    <row r="8688" spans="10:10" x14ac:dyDescent="0.25">
      <c r="J8688" s="966"/>
    </row>
    <row r="8689" spans="10:10" x14ac:dyDescent="0.25">
      <c r="J8689" s="966"/>
    </row>
    <row r="8690" spans="10:10" x14ac:dyDescent="0.25">
      <c r="J8690" s="966"/>
    </row>
    <row r="8691" spans="10:10" x14ac:dyDescent="0.25">
      <c r="J8691" s="966"/>
    </row>
    <row r="8692" spans="10:10" x14ac:dyDescent="0.25">
      <c r="J8692" s="966"/>
    </row>
    <row r="8693" spans="10:10" x14ac:dyDescent="0.25">
      <c r="J8693" s="966"/>
    </row>
    <row r="8694" spans="10:10" x14ac:dyDescent="0.25">
      <c r="J8694" s="966"/>
    </row>
    <row r="8695" spans="10:10" x14ac:dyDescent="0.25">
      <c r="J8695" s="966"/>
    </row>
    <row r="8696" spans="10:10" x14ac:dyDescent="0.25">
      <c r="J8696" s="966"/>
    </row>
    <row r="8697" spans="10:10" x14ac:dyDescent="0.25">
      <c r="J8697" s="966"/>
    </row>
    <row r="8698" spans="10:10" x14ac:dyDescent="0.25">
      <c r="J8698" s="966"/>
    </row>
    <row r="8699" spans="10:10" x14ac:dyDescent="0.25">
      <c r="J8699" s="966"/>
    </row>
    <row r="8700" spans="10:10" x14ac:dyDescent="0.25">
      <c r="J8700" s="966"/>
    </row>
    <row r="8701" spans="10:10" x14ac:dyDescent="0.25">
      <c r="J8701" s="966"/>
    </row>
    <row r="8702" spans="10:10" x14ac:dyDescent="0.25">
      <c r="J8702" s="966"/>
    </row>
    <row r="8703" spans="10:10" x14ac:dyDescent="0.25">
      <c r="J8703" s="966"/>
    </row>
    <row r="8704" spans="10:10" x14ac:dyDescent="0.25">
      <c r="J8704" s="966"/>
    </row>
    <row r="8705" spans="10:10" x14ac:dyDescent="0.25">
      <c r="J8705" s="966"/>
    </row>
    <row r="8706" spans="10:10" x14ac:dyDescent="0.25">
      <c r="J8706" s="966"/>
    </row>
    <row r="8707" spans="10:10" x14ac:dyDescent="0.25">
      <c r="J8707" s="966"/>
    </row>
    <row r="8708" spans="10:10" x14ac:dyDescent="0.25">
      <c r="J8708" s="966"/>
    </row>
    <row r="8709" spans="10:10" x14ac:dyDescent="0.25">
      <c r="J8709" s="966"/>
    </row>
    <row r="8710" spans="10:10" x14ac:dyDescent="0.25">
      <c r="J8710" s="966"/>
    </row>
    <row r="8711" spans="10:10" x14ac:dyDescent="0.25">
      <c r="J8711" s="966"/>
    </row>
    <row r="8712" spans="10:10" x14ac:dyDescent="0.25">
      <c r="J8712" s="966"/>
    </row>
    <row r="8713" spans="10:10" x14ac:dyDescent="0.25">
      <c r="J8713" s="966"/>
    </row>
    <row r="8714" spans="10:10" x14ac:dyDescent="0.25">
      <c r="J8714" s="966"/>
    </row>
    <row r="8715" spans="10:10" x14ac:dyDescent="0.25">
      <c r="J8715" s="966"/>
    </row>
    <row r="8716" spans="10:10" x14ac:dyDescent="0.25">
      <c r="J8716" s="966"/>
    </row>
    <row r="8717" spans="10:10" x14ac:dyDescent="0.25">
      <c r="J8717" s="966"/>
    </row>
    <row r="8718" spans="10:10" x14ac:dyDescent="0.25">
      <c r="J8718" s="966"/>
    </row>
    <row r="8719" spans="10:10" x14ac:dyDescent="0.25">
      <c r="J8719" s="966"/>
    </row>
    <row r="8720" spans="10:10" x14ac:dyDescent="0.25">
      <c r="J8720" s="966"/>
    </row>
    <row r="8721" spans="10:10" x14ac:dyDescent="0.25">
      <c r="J8721" s="966"/>
    </row>
    <row r="8722" spans="10:10" x14ac:dyDescent="0.25">
      <c r="J8722" s="966"/>
    </row>
    <row r="8723" spans="10:10" x14ac:dyDescent="0.25">
      <c r="J8723" s="966"/>
    </row>
    <row r="8724" spans="10:10" x14ac:dyDescent="0.25">
      <c r="J8724" s="966"/>
    </row>
    <row r="8725" spans="10:10" x14ac:dyDescent="0.25">
      <c r="J8725" s="966"/>
    </row>
    <row r="8726" spans="10:10" x14ac:dyDescent="0.25">
      <c r="J8726" s="966"/>
    </row>
    <row r="8727" spans="10:10" x14ac:dyDescent="0.25">
      <c r="J8727" s="966"/>
    </row>
    <row r="8728" spans="10:10" x14ac:dyDescent="0.25">
      <c r="J8728" s="966"/>
    </row>
    <row r="8729" spans="10:10" x14ac:dyDescent="0.25">
      <c r="J8729" s="966"/>
    </row>
    <row r="8730" spans="10:10" x14ac:dyDescent="0.25">
      <c r="J8730" s="966"/>
    </row>
    <row r="8731" spans="10:10" x14ac:dyDescent="0.25">
      <c r="J8731" s="966"/>
    </row>
    <row r="8732" spans="10:10" x14ac:dyDescent="0.25">
      <c r="J8732" s="966"/>
    </row>
    <row r="8733" spans="10:10" x14ac:dyDescent="0.25">
      <c r="J8733" s="966"/>
    </row>
    <row r="8734" spans="10:10" x14ac:dyDescent="0.25">
      <c r="J8734" s="966"/>
    </row>
    <row r="8735" spans="10:10" x14ac:dyDescent="0.25">
      <c r="J8735" s="966"/>
    </row>
    <row r="8736" spans="10:10" x14ac:dyDescent="0.25">
      <c r="J8736" s="966"/>
    </row>
    <row r="8737" spans="10:10" x14ac:dyDescent="0.25">
      <c r="J8737" s="966"/>
    </row>
    <row r="8738" spans="10:10" x14ac:dyDescent="0.25">
      <c r="J8738" s="966"/>
    </row>
    <row r="8739" spans="10:10" x14ac:dyDescent="0.25">
      <c r="J8739" s="966"/>
    </row>
    <row r="8740" spans="10:10" x14ac:dyDescent="0.25">
      <c r="J8740" s="966"/>
    </row>
    <row r="8741" spans="10:10" x14ac:dyDescent="0.25">
      <c r="J8741" s="966"/>
    </row>
    <row r="8742" spans="10:10" x14ac:dyDescent="0.25">
      <c r="J8742" s="966"/>
    </row>
    <row r="8743" spans="10:10" x14ac:dyDescent="0.25">
      <c r="J8743" s="966"/>
    </row>
    <row r="8744" spans="10:10" x14ac:dyDescent="0.25">
      <c r="J8744" s="966"/>
    </row>
    <row r="8745" spans="10:10" x14ac:dyDescent="0.25">
      <c r="J8745" s="966"/>
    </row>
    <row r="8746" spans="10:10" x14ac:dyDescent="0.25">
      <c r="J8746" s="966"/>
    </row>
    <row r="8747" spans="10:10" x14ac:dyDescent="0.25">
      <c r="J8747" s="966"/>
    </row>
    <row r="8748" spans="10:10" x14ac:dyDescent="0.25">
      <c r="J8748" s="966"/>
    </row>
    <row r="8749" spans="10:10" x14ac:dyDescent="0.25">
      <c r="J8749" s="966"/>
    </row>
    <row r="8750" spans="10:10" x14ac:dyDescent="0.25">
      <c r="J8750" s="966"/>
    </row>
    <row r="8751" spans="10:10" x14ac:dyDescent="0.25">
      <c r="J8751" s="966"/>
    </row>
    <row r="8752" spans="10:10" x14ac:dyDescent="0.25">
      <c r="J8752" s="966"/>
    </row>
    <row r="8753" spans="10:10" x14ac:dyDescent="0.25">
      <c r="J8753" s="966"/>
    </row>
    <row r="8754" spans="10:10" x14ac:dyDescent="0.25">
      <c r="J8754" s="966"/>
    </row>
    <row r="8755" spans="10:10" x14ac:dyDescent="0.25">
      <c r="J8755" s="966"/>
    </row>
    <row r="8756" spans="10:10" x14ac:dyDescent="0.25">
      <c r="J8756" s="966"/>
    </row>
    <row r="8757" spans="10:10" x14ac:dyDescent="0.25">
      <c r="J8757" s="966"/>
    </row>
    <row r="8758" spans="10:10" x14ac:dyDescent="0.25">
      <c r="J8758" s="966"/>
    </row>
    <row r="8759" spans="10:10" x14ac:dyDescent="0.25">
      <c r="J8759" s="966"/>
    </row>
    <row r="8760" spans="10:10" x14ac:dyDescent="0.25">
      <c r="J8760" s="966"/>
    </row>
    <row r="8761" spans="10:10" x14ac:dyDescent="0.25">
      <c r="J8761" s="966"/>
    </row>
    <row r="8762" spans="10:10" x14ac:dyDescent="0.25">
      <c r="J8762" s="966"/>
    </row>
    <row r="8763" spans="10:10" x14ac:dyDescent="0.25">
      <c r="J8763" s="966"/>
    </row>
    <row r="8764" spans="10:10" x14ac:dyDescent="0.25">
      <c r="J8764" s="966"/>
    </row>
    <row r="8765" spans="10:10" x14ac:dyDescent="0.25">
      <c r="J8765" s="966"/>
    </row>
    <row r="8766" spans="10:10" x14ac:dyDescent="0.25">
      <c r="J8766" s="966"/>
    </row>
    <row r="8767" spans="10:10" x14ac:dyDescent="0.25">
      <c r="J8767" s="966"/>
    </row>
    <row r="8768" spans="10:10" x14ac:dyDescent="0.25">
      <c r="J8768" s="966"/>
    </row>
    <row r="8769" spans="10:10" x14ac:dyDescent="0.25">
      <c r="J8769" s="966"/>
    </row>
    <row r="8770" spans="10:10" x14ac:dyDescent="0.25">
      <c r="J8770" s="966"/>
    </row>
    <row r="8771" spans="10:10" x14ac:dyDescent="0.25">
      <c r="J8771" s="966"/>
    </row>
    <row r="8772" spans="10:10" x14ac:dyDescent="0.25">
      <c r="J8772" s="966"/>
    </row>
    <row r="8773" spans="10:10" x14ac:dyDescent="0.25">
      <c r="J8773" s="966"/>
    </row>
    <row r="8774" spans="10:10" x14ac:dyDescent="0.25">
      <c r="J8774" s="966"/>
    </row>
    <row r="8775" spans="10:10" x14ac:dyDescent="0.25">
      <c r="J8775" s="966"/>
    </row>
    <row r="8776" spans="10:10" x14ac:dyDescent="0.25">
      <c r="J8776" s="966"/>
    </row>
    <row r="8777" spans="10:10" x14ac:dyDescent="0.25">
      <c r="J8777" s="966"/>
    </row>
    <row r="8778" spans="10:10" x14ac:dyDescent="0.25">
      <c r="J8778" s="966"/>
    </row>
    <row r="8779" spans="10:10" x14ac:dyDescent="0.25">
      <c r="J8779" s="966"/>
    </row>
    <row r="8780" spans="10:10" x14ac:dyDescent="0.25">
      <c r="J8780" s="966"/>
    </row>
    <row r="8781" spans="10:10" x14ac:dyDescent="0.25">
      <c r="J8781" s="966"/>
    </row>
    <row r="8782" spans="10:10" x14ac:dyDescent="0.25">
      <c r="J8782" s="966"/>
    </row>
    <row r="8783" spans="10:10" x14ac:dyDescent="0.25">
      <c r="J8783" s="966"/>
    </row>
    <row r="8784" spans="10:10" x14ac:dyDescent="0.25">
      <c r="J8784" s="966"/>
    </row>
    <row r="8785" spans="10:10" x14ac:dyDescent="0.25">
      <c r="J8785" s="966"/>
    </row>
    <row r="8786" spans="10:10" x14ac:dyDescent="0.25">
      <c r="J8786" s="966"/>
    </row>
    <row r="8787" spans="10:10" x14ac:dyDescent="0.25">
      <c r="J8787" s="966"/>
    </row>
    <row r="8788" spans="10:10" x14ac:dyDescent="0.25">
      <c r="J8788" s="966"/>
    </row>
    <row r="8789" spans="10:10" x14ac:dyDescent="0.25">
      <c r="J8789" s="966"/>
    </row>
    <row r="8790" spans="10:10" x14ac:dyDescent="0.25">
      <c r="J8790" s="966"/>
    </row>
    <row r="8791" spans="10:10" x14ac:dyDescent="0.25">
      <c r="J8791" s="966"/>
    </row>
    <row r="8792" spans="10:10" x14ac:dyDescent="0.25">
      <c r="J8792" s="966"/>
    </row>
    <row r="8793" spans="10:10" x14ac:dyDescent="0.25">
      <c r="J8793" s="966"/>
    </row>
    <row r="8794" spans="10:10" x14ac:dyDescent="0.25">
      <c r="J8794" s="966"/>
    </row>
    <row r="8795" spans="10:10" x14ac:dyDescent="0.25">
      <c r="J8795" s="966"/>
    </row>
    <row r="8796" spans="10:10" x14ac:dyDescent="0.25">
      <c r="J8796" s="966"/>
    </row>
    <row r="8797" spans="10:10" x14ac:dyDescent="0.25">
      <c r="J8797" s="966"/>
    </row>
    <row r="8798" spans="10:10" x14ac:dyDescent="0.25">
      <c r="J8798" s="966"/>
    </row>
    <row r="8799" spans="10:10" x14ac:dyDescent="0.25">
      <c r="J8799" s="966"/>
    </row>
    <row r="8800" spans="10:10" x14ac:dyDescent="0.25">
      <c r="J8800" s="966"/>
    </row>
    <row r="8801" spans="10:10" x14ac:dyDescent="0.25">
      <c r="J8801" s="966"/>
    </row>
    <row r="8802" spans="10:10" x14ac:dyDescent="0.25">
      <c r="J8802" s="966"/>
    </row>
    <row r="8803" spans="10:10" x14ac:dyDescent="0.25">
      <c r="J8803" s="966"/>
    </row>
    <row r="8804" spans="10:10" x14ac:dyDescent="0.25">
      <c r="J8804" s="966"/>
    </row>
    <row r="8805" spans="10:10" x14ac:dyDescent="0.25">
      <c r="J8805" s="966"/>
    </row>
    <row r="8806" spans="10:10" x14ac:dyDescent="0.25">
      <c r="J8806" s="966"/>
    </row>
    <row r="8807" spans="10:10" x14ac:dyDescent="0.25">
      <c r="J8807" s="966"/>
    </row>
    <row r="8808" spans="10:10" x14ac:dyDescent="0.25">
      <c r="J8808" s="966"/>
    </row>
    <row r="8809" spans="10:10" x14ac:dyDescent="0.25">
      <c r="J8809" s="966"/>
    </row>
    <row r="8810" spans="10:10" x14ac:dyDescent="0.25">
      <c r="J8810" s="966"/>
    </row>
    <row r="8811" spans="10:10" x14ac:dyDescent="0.25">
      <c r="J8811" s="966"/>
    </row>
    <row r="8812" spans="10:10" x14ac:dyDescent="0.25">
      <c r="J8812" s="966"/>
    </row>
    <row r="8813" spans="10:10" x14ac:dyDescent="0.25">
      <c r="J8813" s="966"/>
    </row>
    <row r="8814" spans="10:10" x14ac:dyDescent="0.25">
      <c r="J8814" s="966"/>
    </row>
    <row r="8815" spans="10:10" x14ac:dyDescent="0.25">
      <c r="J8815" s="966"/>
    </row>
    <row r="8816" spans="10:10" x14ac:dyDescent="0.25">
      <c r="J8816" s="966"/>
    </row>
    <row r="8817" spans="10:10" x14ac:dyDescent="0.25">
      <c r="J8817" s="966"/>
    </row>
    <row r="8818" spans="10:10" x14ac:dyDescent="0.25">
      <c r="J8818" s="966"/>
    </row>
    <row r="8819" spans="10:10" x14ac:dyDescent="0.25">
      <c r="J8819" s="966"/>
    </row>
    <row r="8820" spans="10:10" x14ac:dyDescent="0.25">
      <c r="J8820" s="966"/>
    </row>
    <row r="8821" spans="10:10" x14ac:dyDescent="0.25">
      <c r="J8821" s="966"/>
    </row>
    <row r="8822" spans="10:10" x14ac:dyDescent="0.25">
      <c r="J8822" s="966"/>
    </row>
    <row r="8823" spans="10:10" x14ac:dyDescent="0.25">
      <c r="J8823" s="966"/>
    </row>
    <row r="8824" spans="10:10" x14ac:dyDescent="0.25">
      <c r="J8824" s="966"/>
    </row>
    <row r="8825" spans="10:10" x14ac:dyDescent="0.25">
      <c r="J8825" s="966"/>
    </row>
    <row r="8826" spans="10:10" x14ac:dyDescent="0.25">
      <c r="J8826" s="966"/>
    </row>
    <row r="8827" spans="10:10" x14ac:dyDescent="0.25">
      <c r="J8827" s="966"/>
    </row>
    <row r="8828" spans="10:10" x14ac:dyDescent="0.25">
      <c r="J8828" s="966"/>
    </row>
    <row r="8829" spans="10:10" x14ac:dyDescent="0.25">
      <c r="J8829" s="966"/>
    </row>
    <row r="8830" spans="10:10" x14ac:dyDescent="0.25">
      <c r="J8830" s="966"/>
    </row>
    <row r="8831" spans="10:10" x14ac:dyDescent="0.25">
      <c r="J8831" s="966"/>
    </row>
    <row r="8832" spans="10:10" x14ac:dyDescent="0.25">
      <c r="J8832" s="966"/>
    </row>
    <row r="8833" spans="10:10" x14ac:dyDescent="0.25">
      <c r="J8833" s="966"/>
    </row>
    <row r="8834" spans="10:10" x14ac:dyDescent="0.25">
      <c r="J8834" s="966"/>
    </row>
    <row r="8835" spans="10:10" x14ac:dyDescent="0.25">
      <c r="J8835" s="966"/>
    </row>
    <row r="8836" spans="10:10" x14ac:dyDescent="0.25">
      <c r="J8836" s="966"/>
    </row>
    <row r="8837" spans="10:10" x14ac:dyDescent="0.25">
      <c r="J8837" s="966"/>
    </row>
    <row r="8838" spans="10:10" x14ac:dyDescent="0.25">
      <c r="J8838" s="966"/>
    </row>
    <row r="8839" spans="10:10" x14ac:dyDescent="0.25">
      <c r="J8839" s="966"/>
    </row>
    <row r="8840" spans="10:10" x14ac:dyDescent="0.25">
      <c r="J8840" s="966"/>
    </row>
    <row r="8841" spans="10:10" x14ac:dyDescent="0.25">
      <c r="J8841" s="966"/>
    </row>
    <row r="8842" spans="10:10" x14ac:dyDescent="0.25">
      <c r="J8842" s="966"/>
    </row>
    <row r="8843" spans="10:10" x14ac:dyDescent="0.25">
      <c r="J8843" s="966"/>
    </row>
    <row r="8844" spans="10:10" x14ac:dyDescent="0.25">
      <c r="J8844" s="966"/>
    </row>
    <row r="8845" spans="10:10" x14ac:dyDescent="0.25">
      <c r="J8845" s="966"/>
    </row>
    <row r="8846" spans="10:10" x14ac:dyDescent="0.25">
      <c r="J8846" s="966"/>
    </row>
    <row r="8847" spans="10:10" x14ac:dyDescent="0.25">
      <c r="J8847" s="966"/>
    </row>
    <row r="8848" spans="10:10" x14ac:dyDescent="0.25">
      <c r="J8848" s="966"/>
    </row>
    <row r="8849" spans="10:10" x14ac:dyDescent="0.25">
      <c r="J8849" s="966"/>
    </row>
    <row r="8850" spans="10:10" x14ac:dyDescent="0.25">
      <c r="J8850" s="966"/>
    </row>
    <row r="8851" spans="10:10" x14ac:dyDescent="0.25">
      <c r="J8851" s="966"/>
    </row>
    <row r="8852" spans="10:10" x14ac:dyDescent="0.25">
      <c r="J8852" s="966"/>
    </row>
    <row r="8853" spans="10:10" x14ac:dyDescent="0.25">
      <c r="J8853" s="966"/>
    </row>
    <row r="8854" spans="10:10" x14ac:dyDescent="0.25">
      <c r="J8854" s="966"/>
    </row>
    <row r="8855" spans="10:10" x14ac:dyDescent="0.25">
      <c r="J8855" s="966"/>
    </row>
    <row r="8856" spans="10:10" x14ac:dyDescent="0.25">
      <c r="J8856" s="966"/>
    </row>
    <row r="8857" spans="10:10" x14ac:dyDescent="0.25">
      <c r="J8857" s="966"/>
    </row>
    <row r="8858" spans="10:10" x14ac:dyDescent="0.25">
      <c r="J8858" s="966"/>
    </row>
    <row r="8859" spans="10:10" x14ac:dyDescent="0.25">
      <c r="J8859" s="966"/>
    </row>
    <row r="8860" spans="10:10" x14ac:dyDescent="0.25">
      <c r="J8860" s="966"/>
    </row>
    <row r="8861" spans="10:10" x14ac:dyDescent="0.25">
      <c r="J8861" s="966"/>
    </row>
    <row r="8862" spans="10:10" x14ac:dyDescent="0.25">
      <c r="J8862" s="966"/>
    </row>
    <row r="8863" spans="10:10" x14ac:dyDescent="0.25">
      <c r="J8863" s="966"/>
    </row>
    <row r="8864" spans="10:10" x14ac:dyDescent="0.25">
      <c r="J8864" s="966"/>
    </row>
    <row r="8865" spans="10:10" x14ac:dyDescent="0.25">
      <c r="J8865" s="966"/>
    </row>
    <row r="8866" spans="10:10" x14ac:dyDescent="0.25">
      <c r="J8866" s="966"/>
    </row>
    <row r="8867" spans="10:10" x14ac:dyDescent="0.25">
      <c r="J8867" s="966"/>
    </row>
    <row r="8868" spans="10:10" x14ac:dyDescent="0.25">
      <c r="J8868" s="966"/>
    </row>
    <row r="8869" spans="10:10" x14ac:dyDescent="0.25">
      <c r="J8869" s="966"/>
    </row>
    <row r="8870" spans="10:10" x14ac:dyDescent="0.25">
      <c r="J8870" s="966"/>
    </row>
    <row r="8871" spans="10:10" x14ac:dyDescent="0.25">
      <c r="J8871" s="966"/>
    </row>
    <row r="8872" spans="10:10" x14ac:dyDescent="0.25">
      <c r="J8872" s="966"/>
    </row>
    <row r="8873" spans="10:10" x14ac:dyDescent="0.25">
      <c r="J8873" s="966"/>
    </row>
    <row r="8874" spans="10:10" x14ac:dyDescent="0.25">
      <c r="J8874" s="966"/>
    </row>
    <row r="8875" spans="10:10" x14ac:dyDescent="0.25">
      <c r="J8875" s="966"/>
    </row>
    <row r="8876" spans="10:10" x14ac:dyDescent="0.25">
      <c r="J8876" s="966"/>
    </row>
    <row r="8877" spans="10:10" x14ac:dyDescent="0.25">
      <c r="J8877" s="966"/>
    </row>
    <row r="8878" spans="10:10" x14ac:dyDescent="0.25">
      <c r="J8878" s="966"/>
    </row>
    <row r="8879" spans="10:10" x14ac:dyDescent="0.25">
      <c r="J8879" s="966"/>
    </row>
    <row r="8880" spans="10:10" x14ac:dyDescent="0.25">
      <c r="J8880" s="966"/>
    </row>
    <row r="8881" spans="10:10" x14ac:dyDescent="0.25">
      <c r="J8881" s="966"/>
    </row>
    <row r="8882" spans="10:10" x14ac:dyDescent="0.25">
      <c r="J8882" s="966"/>
    </row>
    <row r="8883" spans="10:10" x14ac:dyDescent="0.25">
      <c r="J8883" s="966"/>
    </row>
    <row r="8884" spans="10:10" x14ac:dyDescent="0.25">
      <c r="J8884" s="966"/>
    </row>
    <row r="8885" spans="10:10" x14ac:dyDescent="0.25">
      <c r="J8885" s="966"/>
    </row>
    <row r="8886" spans="10:10" x14ac:dyDescent="0.25">
      <c r="J8886" s="966"/>
    </row>
    <row r="8887" spans="10:10" x14ac:dyDescent="0.25">
      <c r="J8887" s="966"/>
    </row>
    <row r="8888" spans="10:10" x14ac:dyDescent="0.25">
      <c r="J8888" s="966"/>
    </row>
    <row r="8889" spans="10:10" x14ac:dyDescent="0.25">
      <c r="J8889" s="966"/>
    </row>
    <row r="8890" spans="10:10" x14ac:dyDescent="0.25">
      <c r="J8890" s="966"/>
    </row>
    <row r="8891" spans="10:10" x14ac:dyDescent="0.25">
      <c r="J8891" s="966"/>
    </row>
    <row r="8892" spans="10:10" x14ac:dyDescent="0.25">
      <c r="J8892" s="966"/>
    </row>
    <row r="8893" spans="10:10" x14ac:dyDescent="0.25">
      <c r="J8893" s="966"/>
    </row>
    <row r="8894" spans="10:10" x14ac:dyDescent="0.25">
      <c r="J8894" s="966"/>
    </row>
    <row r="8895" spans="10:10" x14ac:dyDescent="0.25">
      <c r="J8895" s="966"/>
    </row>
    <row r="8896" spans="10:10" x14ac:dyDescent="0.25">
      <c r="J8896" s="966"/>
    </row>
    <row r="8897" spans="10:10" x14ac:dyDescent="0.25">
      <c r="J8897" s="966"/>
    </row>
    <row r="8898" spans="10:10" x14ac:dyDescent="0.25">
      <c r="J8898" s="966"/>
    </row>
    <row r="8899" spans="10:10" x14ac:dyDescent="0.25">
      <c r="J8899" s="966"/>
    </row>
    <row r="8900" spans="10:10" x14ac:dyDescent="0.25">
      <c r="J8900" s="966"/>
    </row>
    <row r="8901" spans="10:10" x14ac:dyDescent="0.25">
      <c r="J8901" s="966"/>
    </row>
    <row r="8902" spans="10:10" x14ac:dyDescent="0.25">
      <c r="J8902" s="966"/>
    </row>
    <row r="8903" spans="10:10" x14ac:dyDescent="0.25">
      <c r="J8903" s="966"/>
    </row>
    <row r="8904" spans="10:10" x14ac:dyDescent="0.25">
      <c r="J8904" s="966"/>
    </row>
    <row r="8905" spans="10:10" x14ac:dyDescent="0.25">
      <c r="J8905" s="966"/>
    </row>
    <row r="8906" spans="10:10" x14ac:dyDescent="0.25">
      <c r="J8906" s="966"/>
    </row>
    <row r="8907" spans="10:10" x14ac:dyDescent="0.25">
      <c r="J8907" s="966"/>
    </row>
    <row r="8908" spans="10:10" x14ac:dyDescent="0.25">
      <c r="J8908" s="966"/>
    </row>
    <row r="8909" spans="10:10" x14ac:dyDescent="0.25">
      <c r="J8909" s="966"/>
    </row>
    <row r="8910" spans="10:10" x14ac:dyDescent="0.25">
      <c r="J8910" s="966"/>
    </row>
    <row r="8911" spans="10:10" x14ac:dyDescent="0.25">
      <c r="J8911" s="966"/>
    </row>
    <row r="8912" spans="10:10" x14ac:dyDescent="0.25">
      <c r="J8912" s="966"/>
    </row>
    <row r="8913" spans="10:10" x14ac:dyDescent="0.25">
      <c r="J8913" s="966"/>
    </row>
    <row r="8914" spans="10:10" x14ac:dyDescent="0.25">
      <c r="J8914" s="966"/>
    </row>
    <row r="8915" spans="10:10" x14ac:dyDescent="0.25">
      <c r="J8915" s="966"/>
    </row>
    <row r="8916" spans="10:10" x14ac:dyDescent="0.25">
      <c r="J8916" s="966"/>
    </row>
    <row r="8917" spans="10:10" x14ac:dyDescent="0.25">
      <c r="J8917" s="966"/>
    </row>
    <row r="8918" spans="10:10" x14ac:dyDescent="0.25">
      <c r="J8918" s="966"/>
    </row>
    <row r="8919" spans="10:10" x14ac:dyDescent="0.25">
      <c r="J8919" s="966"/>
    </row>
    <row r="8920" spans="10:10" x14ac:dyDescent="0.25">
      <c r="J8920" s="966"/>
    </row>
    <row r="8921" spans="10:10" x14ac:dyDescent="0.25">
      <c r="J8921" s="966"/>
    </row>
    <row r="8922" spans="10:10" x14ac:dyDescent="0.25">
      <c r="J8922" s="966"/>
    </row>
    <row r="8923" spans="10:10" x14ac:dyDescent="0.25">
      <c r="J8923" s="966"/>
    </row>
    <row r="8924" spans="10:10" x14ac:dyDescent="0.25">
      <c r="J8924" s="966"/>
    </row>
    <row r="8925" spans="10:10" x14ac:dyDescent="0.25">
      <c r="J8925" s="966"/>
    </row>
    <row r="8926" spans="10:10" x14ac:dyDescent="0.25">
      <c r="J8926" s="966"/>
    </row>
    <row r="8927" spans="10:10" x14ac:dyDescent="0.25">
      <c r="J8927" s="966"/>
    </row>
    <row r="8928" spans="10:10" x14ac:dyDescent="0.25">
      <c r="J8928" s="966"/>
    </row>
    <row r="8929" spans="10:10" x14ac:dyDescent="0.25">
      <c r="J8929" s="966"/>
    </row>
    <row r="8930" spans="10:10" x14ac:dyDescent="0.25">
      <c r="J8930" s="966"/>
    </row>
    <row r="8931" spans="10:10" x14ac:dyDescent="0.25">
      <c r="J8931" s="966"/>
    </row>
    <row r="8932" spans="10:10" x14ac:dyDescent="0.25">
      <c r="J8932" s="966"/>
    </row>
    <row r="8933" spans="10:10" x14ac:dyDescent="0.25">
      <c r="J8933" s="966"/>
    </row>
    <row r="8934" spans="10:10" x14ac:dyDescent="0.25">
      <c r="J8934" s="966"/>
    </row>
    <row r="8935" spans="10:10" x14ac:dyDescent="0.25">
      <c r="J8935" s="966"/>
    </row>
    <row r="8936" spans="10:10" x14ac:dyDescent="0.25">
      <c r="J8936" s="966"/>
    </row>
    <row r="8937" spans="10:10" x14ac:dyDescent="0.25">
      <c r="J8937" s="966"/>
    </row>
    <row r="8938" spans="10:10" x14ac:dyDescent="0.25">
      <c r="J8938" s="966"/>
    </row>
    <row r="8939" spans="10:10" x14ac:dyDescent="0.25">
      <c r="J8939" s="966"/>
    </row>
    <row r="8940" spans="10:10" x14ac:dyDescent="0.25">
      <c r="J8940" s="966"/>
    </row>
    <row r="8941" spans="10:10" x14ac:dyDescent="0.25">
      <c r="J8941" s="966"/>
    </row>
    <row r="8942" spans="10:10" x14ac:dyDescent="0.25">
      <c r="J8942" s="966"/>
    </row>
    <row r="8943" spans="10:10" x14ac:dyDescent="0.25">
      <c r="J8943" s="966"/>
    </row>
    <row r="8944" spans="10:10" x14ac:dyDescent="0.25">
      <c r="J8944" s="966"/>
    </row>
    <row r="8945" spans="10:10" x14ac:dyDescent="0.25">
      <c r="J8945" s="966"/>
    </row>
    <row r="8946" spans="10:10" x14ac:dyDescent="0.25">
      <c r="J8946" s="966"/>
    </row>
    <row r="8947" spans="10:10" x14ac:dyDescent="0.25">
      <c r="J8947" s="966"/>
    </row>
    <row r="8948" spans="10:10" x14ac:dyDescent="0.25">
      <c r="J8948" s="966"/>
    </row>
    <row r="8949" spans="10:10" x14ac:dyDescent="0.25">
      <c r="J8949" s="966"/>
    </row>
    <row r="8950" spans="10:10" x14ac:dyDescent="0.25">
      <c r="J8950" s="966"/>
    </row>
    <row r="8951" spans="10:10" x14ac:dyDescent="0.25">
      <c r="J8951" s="966"/>
    </row>
    <row r="8952" spans="10:10" x14ac:dyDescent="0.25">
      <c r="J8952" s="966"/>
    </row>
    <row r="8953" spans="10:10" x14ac:dyDescent="0.25">
      <c r="J8953" s="966"/>
    </row>
    <row r="8954" spans="10:10" x14ac:dyDescent="0.25">
      <c r="J8954" s="966"/>
    </row>
    <row r="8955" spans="10:10" x14ac:dyDescent="0.25">
      <c r="J8955" s="966"/>
    </row>
    <row r="8956" spans="10:10" x14ac:dyDescent="0.25">
      <c r="J8956" s="966"/>
    </row>
    <row r="8957" spans="10:10" x14ac:dyDescent="0.25">
      <c r="J8957" s="966"/>
    </row>
    <row r="8958" spans="10:10" x14ac:dyDescent="0.25">
      <c r="J8958" s="966"/>
    </row>
    <row r="8959" spans="10:10" x14ac:dyDescent="0.25">
      <c r="J8959" s="966"/>
    </row>
    <row r="8960" spans="10:10" x14ac:dyDescent="0.25">
      <c r="J8960" s="966"/>
    </row>
    <row r="8961" spans="10:10" x14ac:dyDescent="0.25">
      <c r="J8961" s="966"/>
    </row>
    <row r="8962" spans="10:10" x14ac:dyDescent="0.25">
      <c r="J8962" s="966"/>
    </row>
    <row r="8963" spans="10:10" x14ac:dyDescent="0.25">
      <c r="J8963" s="966"/>
    </row>
    <row r="8964" spans="10:10" x14ac:dyDescent="0.25">
      <c r="J8964" s="966"/>
    </row>
    <row r="8965" spans="10:10" x14ac:dyDescent="0.25">
      <c r="J8965" s="966"/>
    </row>
    <row r="8966" spans="10:10" x14ac:dyDescent="0.25">
      <c r="J8966" s="966"/>
    </row>
    <row r="8967" spans="10:10" x14ac:dyDescent="0.25">
      <c r="J8967" s="966"/>
    </row>
    <row r="8968" spans="10:10" x14ac:dyDescent="0.25">
      <c r="J8968" s="966"/>
    </row>
    <row r="8969" spans="10:10" x14ac:dyDescent="0.25">
      <c r="J8969" s="966"/>
    </row>
    <row r="8970" spans="10:10" x14ac:dyDescent="0.25">
      <c r="J8970" s="966"/>
    </row>
    <row r="8971" spans="10:10" x14ac:dyDescent="0.25">
      <c r="J8971" s="966"/>
    </row>
    <row r="8972" spans="10:10" x14ac:dyDescent="0.25">
      <c r="J8972" s="966"/>
    </row>
    <row r="8973" spans="10:10" x14ac:dyDescent="0.25">
      <c r="J8973" s="966"/>
    </row>
    <row r="8974" spans="10:10" x14ac:dyDescent="0.25">
      <c r="J8974" s="966"/>
    </row>
    <row r="8975" spans="10:10" x14ac:dyDescent="0.25">
      <c r="J8975" s="966"/>
    </row>
    <row r="8976" spans="10:10" x14ac:dyDescent="0.25">
      <c r="J8976" s="966"/>
    </row>
    <row r="8977" spans="10:10" x14ac:dyDescent="0.25">
      <c r="J8977" s="966"/>
    </row>
    <row r="8978" spans="10:10" x14ac:dyDescent="0.25">
      <c r="J8978" s="966"/>
    </row>
    <row r="8979" spans="10:10" x14ac:dyDescent="0.25">
      <c r="J8979" s="966"/>
    </row>
    <row r="8980" spans="10:10" x14ac:dyDescent="0.25">
      <c r="J8980" s="966"/>
    </row>
    <row r="8981" spans="10:10" x14ac:dyDescent="0.25">
      <c r="J8981" s="966"/>
    </row>
    <row r="8982" spans="10:10" x14ac:dyDescent="0.25">
      <c r="J8982" s="966"/>
    </row>
    <row r="8983" spans="10:10" x14ac:dyDescent="0.25">
      <c r="J8983" s="966"/>
    </row>
    <row r="8984" spans="10:10" x14ac:dyDescent="0.25">
      <c r="J8984" s="966"/>
    </row>
    <row r="8985" spans="10:10" x14ac:dyDescent="0.25">
      <c r="J8985" s="966"/>
    </row>
    <row r="8986" spans="10:10" x14ac:dyDescent="0.25">
      <c r="J8986" s="966"/>
    </row>
    <row r="8987" spans="10:10" x14ac:dyDescent="0.25">
      <c r="J8987" s="966"/>
    </row>
    <row r="8988" spans="10:10" x14ac:dyDescent="0.25">
      <c r="J8988" s="966"/>
    </row>
    <row r="8989" spans="10:10" x14ac:dyDescent="0.25">
      <c r="J8989" s="966"/>
    </row>
    <row r="8990" spans="10:10" x14ac:dyDescent="0.25">
      <c r="J8990" s="966"/>
    </row>
    <row r="8991" spans="10:10" x14ac:dyDescent="0.25">
      <c r="J8991" s="966"/>
    </row>
    <row r="8992" spans="10:10" x14ac:dyDescent="0.25">
      <c r="J8992" s="966"/>
    </row>
    <row r="8993" spans="10:10" x14ac:dyDescent="0.25">
      <c r="J8993" s="966"/>
    </row>
    <row r="8994" spans="10:10" x14ac:dyDescent="0.25">
      <c r="J8994" s="966"/>
    </row>
    <row r="8995" spans="10:10" x14ac:dyDescent="0.25">
      <c r="J8995" s="966"/>
    </row>
    <row r="8996" spans="10:10" x14ac:dyDescent="0.25">
      <c r="J8996" s="966"/>
    </row>
    <row r="8997" spans="10:10" x14ac:dyDescent="0.25">
      <c r="J8997" s="966"/>
    </row>
    <row r="8998" spans="10:10" x14ac:dyDescent="0.25">
      <c r="J8998" s="966"/>
    </row>
    <row r="8999" spans="10:10" x14ac:dyDescent="0.25">
      <c r="J8999" s="966"/>
    </row>
    <row r="9000" spans="10:10" x14ac:dyDescent="0.25">
      <c r="J9000" s="966"/>
    </row>
    <row r="9001" spans="10:10" x14ac:dyDescent="0.25">
      <c r="J9001" s="966"/>
    </row>
    <row r="9002" spans="10:10" x14ac:dyDescent="0.25">
      <c r="J9002" s="966"/>
    </row>
    <row r="9003" spans="10:10" x14ac:dyDescent="0.25">
      <c r="J9003" s="966"/>
    </row>
    <row r="9004" spans="10:10" x14ac:dyDescent="0.25">
      <c r="J9004" s="966"/>
    </row>
    <row r="9005" spans="10:10" x14ac:dyDescent="0.25">
      <c r="J9005" s="966"/>
    </row>
    <row r="9006" spans="10:10" x14ac:dyDescent="0.25">
      <c r="J9006" s="966"/>
    </row>
    <row r="9007" spans="10:10" x14ac:dyDescent="0.25">
      <c r="J9007" s="966"/>
    </row>
    <row r="9008" spans="10:10" x14ac:dyDescent="0.25">
      <c r="J9008" s="966"/>
    </row>
    <row r="9009" spans="10:10" x14ac:dyDescent="0.25">
      <c r="J9009" s="966"/>
    </row>
    <row r="9010" spans="10:10" x14ac:dyDescent="0.25">
      <c r="J9010" s="966"/>
    </row>
    <row r="9011" spans="10:10" x14ac:dyDescent="0.25">
      <c r="J9011" s="966"/>
    </row>
    <row r="9012" spans="10:10" x14ac:dyDescent="0.25">
      <c r="J9012" s="966"/>
    </row>
    <row r="9013" spans="10:10" x14ac:dyDescent="0.25">
      <c r="J9013" s="966"/>
    </row>
    <row r="9014" spans="10:10" x14ac:dyDescent="0.25">
      <c r="J9014" s="966"/>
    </row>
    <row r="9015" spans="10:10" x14ac:dyDescent="0.25">
      <c r="J9015" s="966"/>
    </row>
    <row r="9016" spans="10:10" x14ac:dyDescent="0.25">
      <c r="J9016" s="966"/>
    </row>
    <row r="9017" spans="10:10" x14ac:dyDescent="0.25">
      <c r="J9017" s="966"/>
    </row>
    <row r="9018" spans="10:10" x14ac:dyDescent="0.25">
      <c r="J9018" s="966"/>
    </row>
    <row r="9019" spans="10:10" x14ac:dyDescent="0.25">
      <c r="J9019" s="966"/>
    </row>
    <row r="9020" spans="10:10" x14ac:dyDescent="0.25">
      <c r="J9020" s="966"/>
    </row>
    <row r="9021" spans="10:10" x14ac:dyDescent="0.25">
      <c r="J9021" s="966"/>
    </row>
    <row r="9022" spans="10:10" x14ac:dyDescent="0.25">
      <c r="J9022" s="966"/>
    </row>
    <row r="9023" spans="10:10" x14ac:dyDescent="0.25">
      <c r="J9023" s="966"/>
    </row>
    <row r="9024" spans="10:10" x14ac:dyDescent="0.25">
      <c r="J9024" s="966"/>
    </row>
    <row r="9025" spans="10:10" x14ac:dyDescent="0.25">
      <c r="J9025" s="966"/>
    </row>
    <row r="9026" spans="10:10" x14ac:dyDescent="0.25">
      <c r="J9026" s="966"/>
    </row>
    <row r="9027" spans="10:10" x14ac:dyDescent="0.25">
      <c r="J9027" s="966"/>
    </row>
    <row r="9028" spans="10:10" x14ac:dyDescent="0.25">
      <c r="J9028" s="966"/>
    </row>
    <row r="9029" spans="10:10" x14ac:dyDescent="0.25">
      <c r="J9029" s="966"/>
    </row>
    <row r="9030" spans="10:10" x14ac:dyDescent="0.25">
      <c r="J9030" s="966"/>
    </row>
    <row r="9031" spans="10:10" x14ac:dyDescent="0.25">
      <c r="J9031" s="966"/>
    </row>
    <row r="9032" spans="10:10" x14ac:dyDescent="0.25">
      <c r="J9032" s="966"/>
    </row>
    <row r="9033" spans="10:10" x14ac:dyDescent="0.25">
      <c r="J9033" s="966"/>
    </row>
    <row r="9034" spans="10:10" x14ac:dyDescent="0.25">
      <c r="J9034" s="966"/>
    </row>
    <row r="9035" spans="10:10" x14ac:dyDescent="0.25">
      <c r="J9035" s="966"/>
    </row>
    <row r="9036" spans="10:10" x14ac:dyDescent="0.25">
      <c r="J9036" s="966"/>
    </row>
    <row r="9037" spans="10:10" x14ac:dyDescent="0.25">
      <c r="J9037" s="966"/>
    </row>
    <row r="9038" spans="10:10" x14ac:dyDescent="0.25">
      <c r="J9038" s="966"/>
    </row>
    <row r="9039" spans="10:10" x14ac:dyDescent="0.25">
      <c r="J9039" s="966"/>
    </row>
    <row r="9040" spans="10:10" x14ac:dyDescent="0.25">
      <c r="J9040" s="966"/>
    </row>
    <row r="9041" spans="10:10" x14ac:dyDescent="0.25">
      <c r="J9041" s="966"/>
    </row>
    <row r="9042" spans="10:10" x14ac:dyDescent="0.25">
      <c r="J9042" s="966"/>
    </row>
    <row r="9043" spans="10:10" x14ac:dyDescent="0.25">
      <c r="J9043" s="966"/>
    </row>
    <row r="9044" spans="10:10" x14ac:dyDescent="0.25">
      <c r="J9044" s="966"/>
    </row>
    <row r="9045" spans="10:10" x14ac:dyDescent="0.25">
      <c r="J9045" s="966"/>
    </row>
    <row r="9046" spans="10:10" x14ac:dyDescent="0.25">
      <c r="J9046" s="966"/>
    </row>
    <row r="9047" spans="10:10" x14ac:dyDescent="0.25">
      <c r="J9047" s="966"/>
    </row>
    <row r="9048" spans="10:10" x14ac:dyDescent="0.25">
      <c r="J9048" s="966"/>
    </row>
    <row r="9049" spans="10:10" x14ac:dyDescent="0.25">
      <c r="J9049" s="966"/>
    </row>
    <row r="9050" spans="10:10" x14ac:dyDescent="0.25">
      <c r="J9050" s="966"/>
    </row>
    <row r="9051" spans="10:10" x14ac:dyDescent="0.25">
      <c r="J9051" s="966"/>
    </row>
    <row r="9052" spans="10:10" x14ac:dyDescent="0.25">
      <c r="J9052" s="966"/>
    </row>
    <row r="9053" spans="10:10" x14ac:dyDescent="0.25">
      <c r="J9053" s="966"/>
    </row>
    <row r="9054" spans="10:10" x14ac:dyDescent="0.25">
      <c r="J9054" s="966"/>
    </row>
    <row r="9055" spans="10:10" x14ac:dyDescent="0.25">
      <c r="J9055" s="966"/>
    </row>
    <row r="9056" spans="10:10" x14ac:dyDescent="0.25">
      <c r="J9056" s="966"/>
    </row>
    <row r="9057" spans="10:10" x14ac:dyDescent="0.25">
      <c r="J9057" s="966"/>
    </row>
    <row r="9058" spans="10:10" x14ac:dyDescent="0.25">
      <c r="J9058" s="966"/>
    </row>
    <row r="9059" spans="10:10" x14ac:dyDescent="0.25">
      <c r="J9059" s="966"/>
    </row>
    <row r="9060" spans="10:10" x14ac:dyDescent="0.25">
      <c r="J9060" s="966"/>
    </row>
    <row r="9061" spans="10:10" x14ac:dyDescent="0.25">
      <c r="J9061" s="966"/>
    </row>
    <row r="9062" spans="10:10" x14ac:dyDescent="0.25">
      <c r="J9062" s="966"/>
    </row>
    <row r="9063" spans="10:10" x14ac:dyDescent="0.25">
      <c r="J9063" s="966"/>
    </row>
    <row r="9064" spans="10:10" x14ac:dyDescent="0.25">
      <c r="J9064" s="966"/>
    </row>
    <row r="9065" spans="10:10" x14ac:dyDescent="0.25">
      <c r="J9065" s="966"/>
    </row>
    <row r="9066" spans="10:10" x14ac:dyDescent="0.25">
      <c r="J9066" s="966"/>
    </row>
    <row r="9067" spans="10:10" x14ac:dyDescent="0.25">
      <c r="J9067" s="966"/>
    </row>
    <row r="9068" spans="10:10" x14ac:dyDescent="0.25">
      <c r="J9068" s="966"/>
    </row>
    <row r="9069" spans="10:10" x14ac:dyDescent="0.25">
      <c r="J9069" s="966"/>
    </row>
    <row r="9070" spans="10:10" x14ac:dyDescent="0.25">
      <c r="J9070" s="966"/>
    </row>
    <row r="9071" spans="10:10" x14ac:dyDescent="0.25">
      <c r="J9071" s="966"/>
    </row>
    <row r="9072" spans="10:10" x14ac:dyDescent="0.25">
      <c r="J9072" s="966"/>
    </row>
    <row r="9073" spans="10:10" x14ac:dyDescent="0.25">
      <c r="J9073" s="966"/>
    </row>
    <row r="9074" spans="10:10" x14ac:dyDescent="0.25">
      <c r="J9074" s="966"/>
    </row>
    <row r="9075" spans="10:10" x14ac:dyDescent="0.25">
      <c r="J9075" s="966"/>
    </row>
    <row r="9076" spans="10:10" x14ac:dyDescent="0.25">
      <c r="J9076" s="966"/>
    </row>
    <row r="9077" spans="10:10" x14ac:dyDescent="0.25">
      <c r="J9077" s="966"/>
    </row>
    <row r="9078" spans="10:10" x14ac:dyDescent="0.25">
      <c r="J9078" s="966"/>
    </row>
    <row r="9079" spans="10:10" x14ac:dyDescent="0.25">
      <c r="J9079" s="966"/>
    </row>
    <row r="9080" spans="10:10" x14ac:dyDescent="0.25">
      <c r="J9080" s="966"/>
    </row>
    <row r="9081" spans="10:10" x14ac:dyDescent="0.25">
      <c r="J9081" s="966"/>
    </row>
    <row r="9082" spans="10:10" x14ac:dyDescent="0.25">
      <c r="J9082" s="966"/>
    </row>
    <row r="9083" spans="10:10" x14ac:dyDescent="0.25">
      <c r="J9083" s="966"/>
    </row>
    <row r="9084" spans="10:10" x14ac:dyDescent="0.25">
      <c r="J9084" s="966"/>
    </row>
    <row r="9085" spans="10:10" x14ac:dyDescent="0.25">
      <c r="J9085" s="966"/>
    </row>
    <row r="9086" spans="10:10" x14ac:dyDescent="0.25">
      <c r="J9086" s="966"/>
    </row>
    <row r="9087" spans="10:10" x14ac:dyDescent="0.25">
      <c r="J9087" s="966"/>
    </row>
    <row r="9088" spans="10:10" x14ac:dyDescent="0.25">
      <c r="J9088" s="966"/>
    </row>
    <row r="9089" spans="10:10" x14ac:dyDescent="0.25">
      <c r="J9089" s="966"/>
    </row>
    <row r="9090" spans="10:10" x14ac:dyDescent="0.25">
      <c r="J9090" s="966"/>
    </row>
    <row r="9091" spans="10:10" x14ac:dyDescent="0.25">
      <c r="J9091" s="966"/>
    </row>
    <row r="9092" spans="10:10" x14ac:dyDescent="0.25">
      <c r="J9092" s="966"/>
    </row>
    <row r="9093" spans="10:10" x14ac:dyDescent="0.25">
      <c r="J9093" s="966"/>
    </row>
    <row r="9094" spans="10:10" x14ac:dyDescent="0.25">
      <c r="J9094" s="966"/>
    </row>
    <row r="9095" spans="10:10" x14ac:dyDescent="0.25">
      <c r="J9095" s="966"/>
    </row>
    <row r="9096" spans="10:10" x14ac:dyDescent="0.25">
      <c r="J9096" s="966"/>
    </row>
    <row r="9097" spans="10:10" x14ac:dyDescent="0.25">
      <c r="J9097" s="966"/>
    </row>
    <row r="9098" spans="10:10" x14ac:dyDescent="0.25">
      <c r="J9098" s="966"/>
    </row>
    <row r="9099" spans="10:10" x14ac:dyDescent="0.25">
      <c r="J9099" s="966"/>
    </row>
    <row r="9100" spans="10:10" x14ac:dyDescent="0.25">
      <c r="J9100" s="966"/>
    </row>
    <row r="9101" spans="10:10" x14ac:dyDescent="0.25">
      <c r="J9101" s="966"/>
    </row>
    <row r="9102" spans="10:10" x14ac:dyDescent="0.25">
      <c r="J9102" s="966"/>
    </row>
    <row r="9103" spans="10:10" x14ac:dyDescent="0.25">
      <c r="J9103" s="966"/>
    </row>
    <row r="9104" spans="10:10" x14ac:dyDescent="0.25">
      <c r="J9104" s="966"/>
    </row>
    <row r="9105" spans="10:10" x14ac:dyDescent="0.25">
      <c r="J9105" s="966"/>
    </row>
    <row r="9106" spans="10:10" x14ac:dyDescent="0.25">
      <c r="J9106" s="966"/>
    </row>
    <row r="9107" spans="10:10" x14ac:dyDescent="0.25">
      <c r="J9107" s="966"/>
    </row>
    <row r="9108" spans="10:10" x14ac:dyDescent="0.25">
      <c r="J9108" s="966"/>
    </row>
    <row r="9109" spans="10:10" x14ac:dyDescent="0.25">
      <c r="J9109" s="966"/>
    </row>
    <row r="9110" spans="10:10" x14ac:dyDescent="0.25">
      <c r="J9110" s="966"/>
    </row>
    <row r="9111" spans="10:10" x14ac:dyDescent="0.25">
      <c r="J9111" s="966"/>
    </row>
    <row r="9112" spans="10:10" x14ac:dyDescent="0.25">
      <c r="J9112" s="966"/>
    </row>
    <row r="9113" spans="10:10" x14ac:dyDescent="0.25">
      <c r="J9113" s="966"/>
    </row>
    <row r="9114" spans="10:10" x14ac:dyDescent="0.25">
      <c r="J9114" s="966"/>
    </row>
    <row r="9115" spans="10:10" x14ac:dyDescent="0.25">
      <c r="J9115" s="966"/>
    </row>
    <row r="9116" spans="10:10" x14ac:dyDescent="0.25">
      <c r="J9116" s="966"/>
    </row>
    <row r="9117" spans="10:10" x14ac:dyDescent="0.25">
      <c r="J9117" s="966"/>
    </row>
    <row r="9118" spans="10:10" x14ac:dyDescent="0.25">
      <c r="J9118" s="966"/>
    </row>
    <row r="9119" spans="10:10" x14ac:dyDescent="0.25">
      <c r="J9119" s="966"/>
    </row>
    <row r="9120" spans="10:10" x14ac:dyDescent="0.25">
      <c r="J9120" s="966"/>
    </row>
    <row r="9121" spans="10:10" x14ac:dyDescent="0.25">
      <c r="J9121" s="966"/>
    </row>
    <row r="9122" spans="10:10" x14ac:dyDescent="0.25">
      <c r="J9122" s="966"/>
    </row>
    <row r="9123" spans="10:10" x14ac:dyDescent="0.25">
      <c r="J9123" s="966"/>
    </row>
    <row r="9124" spans="10:10" x14ac:dyDescent="0.25">
      <c r="J9124" s="966"/>
    </row>
    <row r="9125" spans="10:10" x14ac:dyDescent="0.25">
      <c r="J9125" s="966"/>
    </row>
    <row r="9126" spans="10:10" x14ac:dyDescent="0.25">
      <c r="J9126" s="966"/>
    </row>
    <row r="9127" spans="10:10" x14ac:dyDescent="0.25">
      <c r="J9127" s="966"/>
    </row>
    <row r="9128" spans="10:10" x14ac:dyDescent="0.25">
      <c r="J9128" s="966"/>
    </row>
    <row r="9129" spans="10:10" x14ac:dyDescent="0.25">
      <c r="J9129" s="966"/>
    </row>
    <row r="9130" spans="10:10" x14ac:dyDescent="0.25">
      <c r="J9130" s="966"/>
    </row>
    <row r="9131" spans="10:10" x14ac:dyDescent="0.25">
      <c r="J9131" s="966"/>
    </row>
    <row r="9132" spans="10:10" x14ac:dyDescent="0.25">
      <c r="J9132" s="966"/>
    </row>
    <row r="9133" spans="10:10" x14ac:dyDescent="0.25">
      <c r="J9133" s="966"/>
    </row>
    <row r="9134" spans="10:10" x14ac:dyDescent="0.25">
      <c r="J9134" s="966"/>
    </row>
    <row r="9135" spans="10:10" x14ac:dyDescent="0.25">
      <c r="J9135" s="966"/>
    </row>
    <row r="9136" spans="10:10" x14ac:dyDescent="0.25">
      <c r="J9136" s="966"/>
    </row>
    <row r="9137" spans="10:10" x14ac:dyDescent="0.25">
      <c r="J9137" s="966"/>
    </row>
    <row r="9138" spans="10:10" x14ac:dyDescent="0.25">
      <c r="J9138" s="966"/>
    </row>
    <row r="9139" spans="10:10" x14ac:dyDescent="0.25">
      <c r="J9139" s="966"/>
    </row>
    <row r="9140" spans="10:10" x14ac:dyDescent="0.25">
      <c r="J9140" s="966"/>
    </row>
    <row r="9141" spans="10:10" x14ac:dyDescent="0.25">
      <c r="J9141" s="966"/>
    </row>
    <row r="9142" spans="10:10" x14ac:dyDescent="0.25">
      <c r="J9142" s="966"/>
    </row>
    <row r="9143" spans="10:10" x14ac:dyDescent="0.25">
      <c r="J9143" s="966"/>
    </row>
    <row r="9144" spans="10:10" x14ac:dyDescent="0.25">
      <c r="J9144" s="966"/>
    </row>
    <row r="9145" spans="10:10" x14ac:dyDescent="0.25">
      <c r="J9145" s="966"/>
    </row>
    <row r="9146" spans="10:10" x14ac:dyDescent="0.25">
      <c r="J9146" s="966"/>
    </row>
    <row r="9147" spans="10:10" x14ac:dyDescent="0.25">
      <c r="J9147" s="966"/>
    </row>
    <row r="9148" spans="10:10" x14ac:dyDescent="0.25">
      <c r="J9148" s="966"/>
    </row>
    <row r="9149" spans="10:10" x14ac:dyDescent="0.25">
      <c r="J9149" s="966"/>
    </row>
    <row r="9150" spans="10:10" x14ac:dyDescent="0.25">
      <c r="J9150" s="966"/>
    </row>
    <row r="9151" spans="10:10" x14ac:dyDescent="0.25">
      <c r="J9151" s="966"/>
    </row>
    <row r="9152" spans="10:10" x14ac:dyDescent="0.25">
      <c r="J9152" s="966"/>
    </row>
    <row r="9153" spans="10:10" x14ac:dyDescent="0.25">
      <c r="J9153" s="966"/>
    </row>
    <row r="9154" spans="10:10" x14ac:dyDescent="0.25">
      <c r="J9154" s="966"/>
    </row>
    <row r="9155" spans="10:10" x14ac:dyDescent="0.25">
      <c r="J9155" s="966"/>
    </row>
    <row r="9156" spans="10:10" x14ac:dyDescent="0.25">
      <c r="J9156" s="966"/>
    </row>
    <row r="9157" spans="10:10" x14ac:dyDescent="0.25">
      <c r="J9157" s="966"/>
    </row>
    <row r="9158" spans="10:10" x14ac:dyDescent="0.25">
      <c r="J9158" s="966"/>
    </row>
    <row r="9159" spans="10:10" x14ac:dyDescent="0.25">
      <c r="J9159" s="966"/>
    </row>
    <row r="9160" spans="10:10" x14ac:dyDescent="0.25">
      <c r="J9160" s="966"/>
    </row>
    <row r="9161" spans="10:10" x14ac:dyDescent="0.25">
      <c r="J9161" s="966"/>
    </row>
    <row r="9162" spans="10:10" x14ac:dyDescent="0.25">
      <c r="J9162" s="966"/>
    </row>
    <row r="9163" spans="10:10" x14ac:dyDescent="0.25">
      <c r="J9163" s="966"/>
    </row>
    <row r="9164" spans="10:10" x14ac:dyDescent="0.25">
      <c r="J9164" s="966"/>
    </row>
    <row r="9165" spans="10:10" x14ac:dyDescent="0.25">
      <c r="J9165" s="966"/>
    </row>
    <row r="9166" spans="10:10" x14ac:dyDescent="0.25">
      <c r="J9166" s="966"/>
    </row>
    <row r="9167" spans="10:10" x14ac:dyDescent="0.25">
      <c r="J9167" s="966"/>
    </row>
    <row r="9168" spans="10:10" x14ac:dyDescent="0.25">
      <c r="J9168" s="966"/>
    </row>
    <row r="9169" spans="10:10" x14ac:dyDescent="0.25">
      <c r="J9169" s="966"/>
    </row>
    <row r="9170" spans="10:10" x14ac:dyDescent="0.25">
      <c r="J9170" s="966"/>
    </row>
    <row r="9171" spans="10:10" x14ac:dyDescent="0.25">
      <c r="J9171" s="966"/>
    </row>
    <row r="9172" spans="10:10" x14ac:dyDescent="0.25">
      <c r="J9172" s="966"/>
    </row>
    <row r="9173" spans="10:10" x14ac:dyDescent="0.25">
      <c r="J9173" s="966"/>
    </row>
    <row r="9174" spans="10:10" x14ac:dyDescent="0.25">
      <c r="J9174" s="966"/>
    </row>
    <row r="9175" spans="10:10" x14ac:dyDescent="0.25">
      <c r="J9175" s="966"/>
    </row>
    <row r="9176" spans="10:10" x14ac:dyDescent="0.25">
      <c r="J9176" s="966"/>
    </row>
    <row r="9177" spans="10:10" x14ac:dyDescent="0.25">
      <c r="J9177" s="966"/>
    </row>
    <row r="9178" spans="10:10" x14ac:dyDescent="0.25">
      <c r="J9178" s="966"/>
    </row>
    <row r="9179" spans="10:10" x14ac:dyDescent="0.25">
      <c r="J9179" s="966"/>
    </row>
    <row r="9180" spans="10:10" x14ac:dyDescent="0.25">
      <c r="J9180" s="966"/>
    </row>
    <row r="9181" spans="10:10" x14ac:dyDescent="0.25">
      <c r="J9181" s="966"/>
    </row>
    <row r="9182" spans="10:10" x14ac:dyDescent="0.25">
      <c r="J9182" s="966"/>
    </row>
    <row r="9183" spans="10:10" x14ac:dyDescent="0.25">
      <c r="J9183" s="966"/>
    </row>
    <row r="9184" spans="10:10" x14ac:dyDescent="0.25">
      <c r="J9184" s="966"/>
    </row>
    <row r="9185" spans="10:10" x14ac:dyDescent="0.25">
      <c r="J9185" s="966"/>
    </row>
    <row r="9186" spans="10:10" x14ac:dyDescent="0.25">
      <c r="J9186" s="966"/>
    </row>
    <row r="9187" spans="10:10" x14ac:dyDescent="0.25">
      <c r="J9187" s="966"/>
    </row>
    <row r="9188" spans="10:10" x14ac:dyDescent="0.25">
      <c r="J9188" s="966"/>
    </row>
    <row r="9189" spans="10:10" x14ac:dyDescent="0.25">
      <c r="J9189" s="966"/>
    </row>
    <row r="9190" spans="10:10" x14ac:dyDescent="0.25">
      <c r="J9190" s="966"/>
    </row>
    <row r="9191" spans="10:10" x14ac:dyDescent="0.25">
      <c r="J9191" s="966"/>
    </row>
    <row r="9192" spans="10:10" x14ac:dyDescent="0.25">
      <c r="J9192" s="966"/>
    </row>
    <row r="9193" spans="10:10" x14ac:dyDescent="0.25">
      <c r="J9193" s="966"/>
    </row>
    <row r="9194" spans="10:10" x14ac:dyDescent="0.25">
      <c r="J9194" s="966"/>
    </row>
    <row r="9195" spans="10:10" x14ac:dyDescent="0.25">
      <c r="J9195" s="966"/>
    </row>
    <row r="9196" spans="10:10" x14ac:dyDescent="0.25">
      <c r="J9196" s="966"/>
    </row>
    <row r="9197" spans="10:10" x14ac:dyDescent="0.25">
      <c r="J9197" s="966"/>
    </row>
    <row r="9198" spans="10:10" x14ac:dyDescent="0.25">
      <c r="J9198" s="966"/>
    </row>
    <row r="9199" spans="10:10" x14ac:dyDescent="0.25">
      <c r="J9199" s="966"/>
    </row>
    <row r="9200" spans="10:10" x14ac:dyDescent="0.25">
      <c r="J9200" s="966"/>
    </row>
    <row r="9201" spans="10:10" x14ac:dyDescent="0.25">
      <c r="J9201" s="966"/>
    </row>
    <row r="9202" spans="10:10" x14ac:dyDescent="0.25">
      <c r="J9202" s="966"/>
    </row>
    <row r="9203" spans="10:10" x14ac:dyDescent="0.25">
      <c r="J9203" s="966"/>
    </row>
    <row r="9204" spans="10:10" x14ac:dyDescent="0.25">
      <c r="J9204" s="966"/>
    </row>
    <row r="9205" spans="10:10" x14ac:dyDescent="0.25">
      <c r="J9205" s="966"/>
    </row>
    <row r="9206" spans="10:10" x14ac:dyDescent="0.25">
      <c r="J9206" s="966"/>
    </row>
    <row r="9207" spans="10:10" x14ac:dyDescent="0.25">
      <c r="J9207" s="966"/>
    </row>
    <row r="9208" spans="10:10" x14ac:dyDescent="0.25">
      <c r="J9208" s="966"/>
    </row>
    <row r="9209" spans="10:10" x14ac:dyDescent="0.25">
      <c r="J9209" s="966"/>
    </row>
    <row r="9210" spans="10:10" x14ac:dyDescent="0.25">
      <c r="J9210" s="966"/>
    </row>
    <row r="9211" spans="10:10" x14ac:dyDescent="0.25">
      <c r="J9211" s="966"/>
    </row>
    <row r="9212" spans="10:10" x14ac:dyDescent="0.25">
      <c r="J9212" s="966"/>
    </row>
    <row r="9213" spans="10:10" x14ac:dyDescent="0.25">
      <c r="J9213" s="966"/>
    </row>
    <row r="9214" spans="10:10" x14ac:dyDescent="0.25">
      <c r="J9214" s="966"/>
    </row>
    <row r="9215" spans="10:10" x14ac:dyDescent="0.25">
      <c r="J9215" s="966"/>
    </row>
    <row r="9216" spans="10:10" x14ac:dyDescent="0.25">
      <c r="J9216" s="966"/>
    </row>
    <row r="9217" spans="10:10" x14ac:dyDescent="0.25">
      <c r="J9217" s="966"/>
    </row>
    <row r="9218" spans="10:10" x14ac:dyDescent="0.25">
      <c r="J9218" s="966"/>
    </row>
    <row r="9219" spans="10:10" x14ac:dyDescent="0.25">
      <c r="J9219" s="966"/>
    </row>
    <row r="9220" spans="10:10" x14ac:dyDescent="0.25">
      <c r="J9220" s="966"/>
    </row>
    <row r="9221" spans="10:10" x14ac:dyDescent="0.25">
      <c r="J9221" s="966"/>
    </row>
    <row r="9222" spans="10:10" x14ac:dyDescent="0.25">
      <c r="J9222" s="966"/>
    </row>
    <row r="9223" spans="10:10" x14ac:dyDescent="0.25">
      <c r="J9223" s="966"/>
    </row>
    <row r="9224" spans="10:10" x14ac:dyDescent="0.25">
      <c r="J9224" s="966"/>
    </row>
    <row r="9225" spans="10:10" x14ac:dyDescent="0.25">
      <c r="J9225" s="966"/>
    </row>
    <row r="9226" spans="10:10" x14ac:dyDescent="0.25">
      <c r="J9226" s="966"/>
    </row>
    <row r="9227" spans="10:10" x14ac:dyDescent="0.25">
      <c r="J9227" s="966"/>
    </row>
    <row r="9228" spans="10:10" x14ac:dyDescent="0.25">
      <c r="J9228" s="966"/>
    </row>
    <row r="9229" spans="10:10" x14ac:dyDescent="0.25">
      <c r="J9229" s="966"/>
    </row>
    <row r="9230" spans="10:10" x14ac:dyDescent="0.25">
      <c r="J9230" s="966"/>
    </row>
    <row r="9231" spans="10:10" x14ac:dyDescent="0.25">
      <c r="J9231" s="966"/>
    </row>
    <row r="9232" spans="10:10" x14ac:dyDescent="0.25">
      <c r="J9232" s="966"/>
    </row>
    <row r="9233" spans="10:10" x14ac:dyDescent="0.25">
      <c r="J9233" s="966"/>
    </row>
    <row r="9234" spans="10:10" x14ac:dyDescent="0.25">
      <c r="J9234" s="966"/>
    </row>
    <row r="9235" spans="10:10" x14ac:dyDescent="0.25">
      <c r="J9235" s="966"/>
    </row>
    <row r="9236" spans="10:10" x14ac:dyDescent="0.25">
      <c r="J9236" s="966"/>
    </row>
    <row r="9237" spans="10:10" x14ac:dyDescent="0.25">
      <c r="J9237" s="966"/>
    </row>
    <row r="9238" spans="10:10" x14ac:dyDescent="0.25">
      <c r="J9238" s="966"/>
    </row>
    <row r="9239" spans="10:10" x14ac:dyDescent="0.25">
      <c r="J9239" s="966"/>
    </row>
    <row r="9240" spans="10:10" x14ac:dyDescent="0.25">
      <c r="J9240" s="966"/>
    </row>
    <row r="9241" spans="10:10" x14ac:dyDescent="0.25">
      <c r="J9241" s="966"/>
    </row>
    <row r="9242" spans="10:10" x14ac:dyDescent="0.25">
      <c r="J9242" s="966"/>
    </row>
    <row r="9243" spans="10:10" x14ac:dyDescent="0.25">
      <c r="J9243" s="966"/>
    </row>
    <row r="9244" spans="10:10" x14ac:dyDescent="0.25">
      <c r="J9244" s="966"/>
    </row>
    <row r="9245" spans="10:10" x14ac:dyDescent="0.25">
      <c r="J9245" s="966"/>
    </row>
    <row r="9246" spans="10:10" x14ac:dyDescent="0.25">
      <c r="J9246" s="966"/>
    </row>
    <row r="9247" spans="10:10" x14ac:dyDescent="0.25">
      <c r="J9247" s="966"/>
    </row>
    <row r="9248" spans="10:10" x14ac:dyDescent="0.25">
      <c r="J9248" s="966"/>
    </row>
    <row r="9249" spans="10:10" x14ac:dyDescent="0.25">
      <c r="J9249" s="966"/>
    </row>
    <row r="9250" spans="10:10" x14ac:dyDescent="0.25">
      <c r="J9250" s="966"/>
    </row>
    <row r="9251" spans="10:10" x14ac:dyDescent="0.25">
      <c r="J9251" s="966"/>
    </row>
    <row r="9252" spans="10:10" x14ac:dyDescent="0.25">
      <c r="J9252" s="966"/>
    </row>
    <row r="9253" spans="10:10" x14ac:dyDescent="0.25">
      <c r="J9253" s="966"/>
    </row>
    <row r="9254" spans="10:10" x14ac:dyDescent="0.25">
      <c r="J9254" s="966"/>
    </row>
    <row r="9255" spans="10:10" x14ac:dyDescent="0.25">
      <c r="J9255" s="966"/>
    </row>
    <row r="9256" spans="10:10" x14ac:dyDescent="0.25">
      <c r="J9256" s="966"/>
    </row>
    <row r="9257" spans="10:10" x14ac:dyDescent="0.25">
      <c r="J9257" s="966"/>
    </row>
    <row r="9258" spans="10:10" x14ac:dyDescent="0.25">
      <c r="J9258" s="966"/>
    </row>
    <row r="9259" spans="10:10" x14ac:dyDescent="0.25">
      <c r="J9259" s="966"/>
    </row>
    <row r="9260" spans="10:10" x14ac:dyDescent="0.25">
      <c r="J9260" s="966"/>
    </row>
    <row r="9261" spans="10:10" x14ac:dyDescent="0.25">
      <c r="J9261" s="966"/>
    </row>
    <row r="9262" spans="10:10" x14ac:dyDescent="0.25">
      <c r="J9262" s="966"/>
    </row>
    <row r="9263" spans="10:10" x14ac:dyDescent="0.25">
      <c r="J9263" s="966"/>
    </row>
    <row r="9264" spans="10:10" x14ac:dyDescent="0.25">
      <c r="J9264" s="966"/>
    </row>
    <row r="9265" spans="10:10" x14ac:dyDescent="0.25">
      <c r="J9265" s="966"/>
    </row>
    <row r="9266" spans="10:10" x14ac:dyDescent="0.25">
      <c r="J9266" s="966"/>
    </row>
    <row r="9267" spans="10:10" x14ac:dyDescent="0.25">
      <c r="J9267" s="966"/>
    </row>
    <row r="9268" spans="10:10" x14ac:dyDescent="0.25">
      <c r="J9268" s="966"/>
    </row>
    <row r="9269" spans="10:10" x14ac:dyDescent="0.25">
      <c r="J9269" s="966"/>
    </row>
    <row r="9270" spans="10:10" x14ac:dyDescent="0.25">
      <c r="J9270" s="966"/>
    </row>
    <row r="9271" spans="10:10" x14ac:dyDescent="0.25">
      <c r="J9271" s="966"/>
    </row>
    <row r="9272" spans="10:10" x14ac:dyDescent="0.25">
      <c r="J9272" s="966"/>
    </row>
    <row r="9273" spans="10:10" x14ac:dyDescent="0.25">
      <c r="J9273" s="966"/>
    </row>
    <row r="9274" spans="10:10" x14ac:dyDescent="0.25">
      <c r="J9274" s="966"/>
    </row>
    <row r="9275" spans="10:10" x14ac:dyDescent="0.25">
      <c r="J9275" s="966"/>
    </row>
    <row r="9276" spans="10:10" x14ac:dyDescent="0.25">
      <c r="J9276" s="966"/>
    </row>
    <row r="9277" spans="10:10" x14ac:dyDescent="0.25">
      <c r="J9277" s="966"/>
    </row>
    <row r="9278" spans="10:10" x14ac:dyDescent="0.25">
      <c r="J9278" s="966"/>
    </row>
    <row r="9279" spans="10:10" x14ac:dyDescent="0.25">
      <c r="J9279" s="966"/>
    </row>
    <row r="9280" spans="10:10" x14ac:dyDescent="0.25">
      <c r="J9280" s="966"/>
    </row>
    <row r="9281" spans="10:10" x14ac:dyDescent="0.25">
      <c r="J9281" s="966"/>
    </row>
    <row r="9282" spans="10:10" x14ac:dyDescent="0.25">
      <c r="J9282" s="966"/>
    </row>
    <row r="9283" spans="10:10" x14ac:dyDescent="0.25">
      <c r="J9283" s="966"/>
    </row>
    <row r="9284" spans="10:10" x14ac:dyDescent="0.25">
      <c r="J9284" s="966"/>
    </row>
    <row r="9285" spans="10:10" x14ac:dyDescent="0.25">
      <c r="J9285" s="966"/>
    </row>
    <row r="9286" spans="10:10" x14ac:dyDescent="0.25">
      <c r="J9286" s="966"/>
    </row>
    <row r="9287" spans="10:10" x14ac:dyDescent="0.25">
      <c r="J9287" s="966"/>
    </row>
    <row r="9288" spans="10:10" x14ac:dyDescent="0.25">
      <c r="J9288" s="966"/>
    </row>
    <row r="9289" spans="10:10" x14ac:dyDescent="0.25">
      <c r="J9289" s="966"/>
    </row>
    <row r="9290" spans="10:10" x14ac:dyDescent="0.25">
      <c r="J9290" s="966"/>
    </row>
    <row r="9291" spans="10:10" x14ac:dyDescent="0.25">
      <c r="J9291" s="966"/>
    </row>
    <row r="9292" spans="10:10" x14ac:dyDescent="0.25">
      <c r="J9292" s="966"/>
    </row>
    <row r="9293" spans="10:10" x14ac:dyDescent="0.25">
      <c r="J9293" s="966"/>
    </row>
    <row r="9294" spans="10:10" x14ac:dyDescent="0.25">
      <c r="J9294" s="966"/>
    </row>
    <row r="9295" spans="10:10" x14ac:dyDescent="0.25">
      <c r="J9295" s="966"/>
    </row>
    <row r="9296" spans="10:10" x14ac:dyDescent="0.25">
      <c r="J9296" s="966"/>
    </row>
    <row r="9297" spans="10:10" x14ac:dyDescent="0.25">
      <c r="J9297" s="966"/>
    </row>
    <row r="9298" spans="10:10" x14ac:dyDescent="0.25">
      <c r="J9298" s="966"/>
    </row>
    <row r="9299" spans="10:10" x14ac:dyDescent="0.25">
      <c r="J9299" s="966"/>
    </row>
    <row r="9300" spans="10:10" x14ac:dyDescent="0.25">
      <c r="J9300" s="966"/>
    </row>
    <row r="9301" spans="10:10" x14ac:dyDescent="0.25">
      <c r="J9301" s="966"/>
    </row>
    <row r="9302" spans="10:10" x14ac:dyDescent="0.25">
      <c r="J9302" s="966"/>
    </row>
    <row r="9303" spans="10:10" x14ac:dyDescent="0.25">
      <c r="J9303" s="966"/>
    </row>
    <row r="9304" spans="10:10" x14ac:dyDescent="0.25">
      <c r="J9304" s="966"/>
    </row>
    <row r="9305" spans="10:10" x14ac:dyDescent="0.25">
      <c r="J9305" s="966"/>
    </row>
    <row r="9306" spans="10:10" x14ac:dyDescent="0.25">
      <c r="J9306" s="966"/>
    </row>
    <row r="9307" spans="10:10" x14ac:dyDescent="0.25">
      <c r="J9307" s="966"/>
    </row>
    <row r="9308" spans="10:10" x14ac:dyDescent="0.25">
      <c r="J9308" s="966"/>
    </row>
    <row r="9309" spans="10:10" x14ac:dyDescent="0.25">
      <c r="J9309" s="966"/>
    </row>
    <row r="9310" spans="10:10" x14ac:dyDescent="0.25">
      <c r="J9310" s="966"/>
    </row>
    <row r="9311" spans="10:10" x14ac:dyDescent="0.25">
      <c r="J9311" s="966"/>
    </row>
    <row r="9312" spans="10:10" x14ac:dyDescent="0.25">
      <c r="J9312" s="966"/>
    </row>
    <row r="9313" spans="10:10" x14ac:dyDescent="0.25">
      <c r="J9313" s="966"/>
    </row>
    <row r="9314" spans="10:10" x14ac:dyDescent="0.25">
      <c r="J9314" s="966"/>
    </row>
    <row r="9315" spans="10:10" x14ac:dyDescent="0.25">
      <c r="J9315" s="966"/>
    </row>
    <row r="9316" spans="10:10" x14ac:dyDescent="0.25">
      <c r="J9316" s="966"/>
    </row>
    <row r="9317" spans="10:10" x14ac:dyDescent="0.25">
      <c r="J9317" s="966"/>
    </row>
    <row r="9318" spans="10:10" x14ac:dyDescent="0.25">
      <c r="J9318" s="966"/>
    </row>
    <row r="9319" spans="10:10" x14ac:dyDescent="0.25">
      <c r="J9319" s="966"/>
    </row>
    <row r="9320" spans="10:10" x14ac:dyDescent="0.25">
      <c r="J9320" s="966"/>
    </row>
    <row r="9321" spans="10:10" x14ac:dyDescent="0.25">
      <c r="J9321" s="966"/>
    </row>
    <row r="9322" spans="10:10" x14ac:dyDescent="0.25">
      <c r="J9322" s="966"/>
    </row>
    <row r="9323" spans="10:10" x14ac:dyDescent="0.25">
      <c r="J9323" s="966"/>
    </row>
    <row r="9324" spans="10:10" x14ac:dyDescent="0.25">
      <c r="J9324" s="966"/>
    </row>
    <row r="9325" spans="10:10" x14ac:dyDescent="0.25">
      <c r="J9325" s="966"/>
    </row>
    <row r="9326" spans="10:10" x14ac:dyDescent="0.25">
      <c r="J9326" s="966"/>
    </row>
    <row r="9327" spans="10:10" x14ac:dyDescent="0.25">
      <c r="J9327" s="966"/>
    </row>
    <row r="9328" spans="10:10" x14ac:dyDescent="0.25">
      <c r="J9328" s="966"/>
    </row>
    <row r="9329" spans="10:10" x14ac:dyDescent="0.25">
      <c r="J9329" s="966"/>
    </row>
    <row r="9330" spans="10:10" x14ac:dyDescent="0.25">
      <c r="J9330" s="966"/>
    </row>
    <row r="9331" spans="10:10" x14ac:dyDescent="0.25">
      <c r="J9331" s="966"/>
    </row>
    <row r="9332" spans="10:10" x14ac:dyDescent="0.25">
      <c r="J9332" s="966"/>
    </row>
    <row r="9333" spans="10:10" x14ac:dyDescent="0.25">
      <c r="J9333" s="966"/>
    </row>
    <row r="9334" spans="10:10" x14ac:dyDescent="0.25">
      <c r="J9334" s="966"/>
    </row>
    <row r="9335" spans="10:10" x14ac:dyDescent="0.25">
      <c r="J9335" s="966"/>
    </row>
    <row r="9336" spans="10:10" x14ac:dyDescent="0.25">
      <c r="J9336" s="966"/>
    </row>
    <row r="9337" spans="10:10" x14ac:dyDescent="0.25">
      <c r="J9337" s="966"/>
    </row>
    <row r="9338" spans="10:10" x14ac:dyDescent="0.25">
      <c r="J9338" s="966"/>
    </row>
    <row r="9339" spans="10:10" x14ac:dyDescent="0.25">
      <c r="J9339" s="966"/>
    </row>
    <row r="9340" spans="10:10" x14ac:dyDescent="0.25">
      <c r="J9340" s="966"/>
    </row>
    <row r="9341" spans="10:10" x14ac:dyDescent="0.25">
      <c r="J9341" s="966"/>
    </row>
    <row r="9342" spans="10:10" x14ac:dyDescent="0.25">
      <c r="J9342" s="966"/>
    </row>
    <row r="9343" spans="10:10" x14ac:dyDescent="0.25">
      <c r="J9343" s="966"/>
    </row>
    <row r="9344" spans="10:10" x14ac:dyDescent="0.25">
      <c r="J9344" s="966"/>
    </row>
    <row r="9345" spans="10:10" x14ac:dyDescent="0.25">
      <c r="J9345" s="966"/>
    </row>
    <row r="9346" spans="10:10" x14ac:dyDescent="0.25">
      <c r="J9346" s="966"/>
    </row>
    <row r="9347" spans="10:10" x14ac:dyDescent="0.25">
      <c r="J9347" s="966"/>
    </row>
    <row r="9348" spans="10:10" x14ac:dyDescent="0.25">
      <c r="J9348" s="966"/>
    </row>
    <row r="9349" spans="10:10" x14ac:dyDescent="0.25">
      <c r="J9349" s="966"/>
    </row>
    <row r="9350" spans="10:10" x14ac:dyDescent="0.25">
      <c r="J9350" s="966"/>
    </row>
    <row r="9351" spans="10:10" x14ac:dyDescent="0.25">
      <c r="J9351" s="966"/>
    </row>
    <row r="9352" spans="10:10" x14ac:dyDescent="0.25">
      <c r="J9352" s="966"/>
    </row>
    <row r="9353" spans="10:10" x14ac:dyDescent="0.25">
      <c r="J9353" s="966"/>
    </row>
    <row r="9354" spans="10:10" x14ac:dyDescent="0.25">
      <c r="J9354" s="966"/>
    </row>
    <row r="9355" spans="10:10" x14ac:dyDescent="0.25">
      <c r="J9355" s="966"/>
    </row>
    <row r="9356" spans="10:10" x14ac:dyDescent="0.25">
      <c r="J9356" s="966"/>
    </row>
    <row r="9357" spans="10:10" x14ac:dyDescent="0.25">
      <c r="J9357" s="966"/>
    </row>
    <row r="9358" spans="10:10" x14ac:dyDescent="0.25">
      <c r="J9358" s="966"/>
    </row>
    <row r="9359" spans="10:10" x14ac:dyDescent="0.25">
      <c r="J9359" s="966"/>
    </row>
    <row r="9360" spans="10:10" x14ac:dyDescent="0.25">
      <c r="J9360" s="966"/>
    </row>
    <row r="9361" spans="10:10" x14ac:dyDescent="0.25">
      <c r="J9361" s="966"/>
    </row>
    <row r="9362" spans="10:10" x14ac:dyDescent="0.25">
      <c r="J9362" s="966"/>
    </row>
    <row r="9363" spans="10:10" x14ac:dyDescent="0.25">
      <c r="J9363" s="966"/>
    </row>
    <row r="9364" spans="10:10" x14ac:dyDescent="0.25">
      <c r="J9364" s="966"/>
    </row>
    <row r="9365" spans="10:10" x14ac:dyDescent="0.25">
      <c r="J9365" s="966"/>
    </row>
    <row r="9366" spans="10:10" x14ac:dyDescent="0.25">
      <c r="J9366" s="966"/>
    </row>
    <row r="9367" spans="10:10" x14ac:dyDescent="0.25">
      <c r="J9367" s="966"/>
    </row>
    <row r="9368" spans="10:10" x14ac:dyDescent="0.25">
      <c r="J9368" s="966"/>
    </row>
    <row r="9369" spans="10:10" x14ac:dyDescent="0.25">
      <c r="J9369" s="966"/>
    </row>
    <row r="9370" spans="10:10" x14ac:dyDescent="0.25">
      <c r="J9370" s="966"/>
    </row>
    <row r="9371" spans="10:10" x14ac:dyDescent="0.25">
      <c r="J9371" s="966"/>
    </row>
    <row r="9372" spans="10:10" x14ac:dyDescent="0.25">
      <c r="J9372" s="966"/>
    </row>
    <row r="9373" spans="10:10" x14ac:dyDescent="0.25">
      <c r="J9373" s="966"/>
    </row>
    <row r="9374" spans="10:10" x14ac:dyDescent="0.25">
      <c r="J9374" s="966"/>
    </row>
    <row r="9375" spans="10:10" x14ac:dyDescent="0.25">
      <c r="J9375" s="966"/>
    </row>
    <row r="9376" spans="10:10" x14ac:dyDescent="0.25">
      <c r="J9376" s="966"/>
    </row>
    <row r="9377" spans="10:10" x14ac:dyDescent="0.25">
      <c r="J9377" s="966"/>
    </row>
    <row r="9378" spans="10:10" x14ac:dyDescent="0.25">
      <c r="J9378" s="966"/>
    </row>
    <row r="9379" spans="10:10" x14ac:dyDescent="0.25">
      <c r="J9379" s="966"/>
    </row>
    <row r="9380" spans="10:10" x14ac:dyDescent="0.25">
      <c r="J9380" s="966"/>
    </row>
    <row r="9381" spans="10:10" x14ac:dyDescent="0.25">
      <c r="J9381" s="966"/>
    </row>
    <row r="9382" spans="10:10" x14ac:dyDescent="0.25">
      <c r="J9382" s="966"/>
    </row>
    <row r="9383" spans="10:10" x14ac:dyDescent="0.25">
      <c r="J9383" s="966"/>
    </row>
    <row r="9384" spans="10:10" x14ac:dyDescent="0.25">
      <c r="J9384" s="966"/>
    </row>
    <row r="9385" spans="10:10" x14ac:dyDescent="0.25">
      <c r="J9385" s="966"/>
    </row>
    <row r="9386" spans="10:10" x14ac:dyDescent="0.25">
      <c r="J9386" s="966"/>
    </row>
    <row r="9387" spans="10:10" x14ac:dyDescent="0.25">
      <c r="J9387" s="966"/>
    </row>
    <row r="9388" spans="10:10" x14ac:dyDescent="0.25">
      <c r="J9388" s="966"/>
    </row>
    <row r="9389" spans="10:10" x14ac:dyDescent="0.25">
      <c r="J9389" s="966"/>
    </row>
    <row r="9390" spans="10:10" x14ac:dyDescent="0.25">
      <c r="J9390" s="966"/>
    </row>
    <row r="9391" spans="10:10" x14ac:dyDescent="0.25">
      <c r="J9391" s="966"/>
    </row>
    <row r="9392" spans="10:10" x14ac:dyDescent="0.25">
      <c r="J9392" s="966"/>
    </row>
    <row r="9393" spans="10:10" x14ac:dyDescent="0.25">
      <c r="J9393" s="966"/>
    </row>
    <row r="9394" spans="10:10" x14ac:dyDescent="0.25">
      <c r="J9394" s="966"/>
    </row>
    <row r="9395" spans="10:10" x14ac:dyDescent="0.25">
      <c r="J9395" s="966"/>
    </row>
    <row r="9396" spans="10:10" x14ac:dyDescent="0.25">
      <c r="J9396" s="966"/>
    </row>
    <row r="9397" spans="10:10" x14ac:dyDescent="0.25">
      <c r="J9397" s="966"/>
    </row>
    <row r="9398" spans="10:10" x14ac:dyDescent="0.25">
      <c r="J9398" s="966"/>
    </row>
    <row r="9399" spans="10:10" x14ac:dyDescent="0.25">
      <c r="J9399" s="966"/>
    </row>
    <row r="9400" spans="10:10" x14ac:dyDescent="0.25">
      <c r="J9400" s="966"/>
    </row>
    <row r="9401" spans="10:10" x14ac:dyDescent="0.25">
      <c r="J9401" s="966"/>
    </row>
    <row r="9402" spans="10:10" x14ac:dyDescent="0.25">
      <c r="J9402" s="966"/>
    </row>
    <row r="9403" spans="10:10" x14ac:dyDescent="0.25">
      <c r="J9403" s="966"/>
    </row>
    <row r="9404" spans="10:10" x14ac:dyDescent="0.25">
      <c r="J9404" s="966"/>
    </row>
    <row r="9405" spans="10:10" x14ac:dyDescent="0.25">
      <c r="J9405" s="966"/>
    </row>
    <row r="9406" spans="10:10" x14ac:dyDescent="0.25">
      <c r="J9406" s="966"/>
    </row>
    <row r="9407" spans="10:10" x14ac:dyDescent="0.25">
      <c r="J9407" s="966"/>
    </row>
    <row r="9408" spans="10:10" x14ac:dyDescent="0.25">
      <c r="J9408" s="966"/>
    </row>
    <row r="9409" spans="10:10" x14ac:dyDescent="0.25">
      <c r="J9409" s="966"/>
    </row>
    <row r="9410" spans="10:10" x14ac:dyDescent="0.25">
      <c r="J9410" s="966"/>
    </row>
    <row r="9411" spans="10:10" x14ac:dyDescent="0.25">
      <c r="J9411" s="966"/>
    </row>
    <row r="9412" spans="10:10" x14ac:dyDescent="0.25">
      <c r="J9412" s="966"/>
    </row>
    <row r="9413" spans="10:10" x14ac:dyDescent="0.25">
      <c r="J9413" s="966"/>
    </row>
    <row r="9414" spans="10:10" x14ac:dyDescent="0.25">
      <c r="J9414" s="966"/>
    </row>
    <row r="9415" spans="10:10" x14ac:dyDescent="0.25">
      <c r="J9415" s="966"/>
    </row>
    <row r="9416" spans="10:10" x14ac:dyDescent="0.25">
      <c r="J9416" s="966"/>
    </row>
    <row r="9417" spans="10:10" x14ac:dyDescent="0.25">
      <c r="J9417" s="966"/>
    </row>
    <row r="9418" spans="10:10" x14ac:dyDescent="0.25">
      <c r="J9418" s="966"/>
    </row>
    <row r="9419" spans="10:10" x14ac:dyDescent="0.25">
      <c r="J9419" s="966"/>
    </row>
    <row r="9420" spans="10:10" x14ac:dyDescent="0.25">
      <c r="J9420" s="966"/>
    </row>
    <row r="9421" spans="10:10" x14ac:dyDescent="0.25">
      <c r="J9421" s="966"/>
    </row>
    <row r="9422" spans="10:10" x14ac:dyDescent="0.25">
      <c r="J9422" s="966"/>
    </row>
    <row r="9423" spans="10:10" x14ac:dyDescent="0.25">
      <c r="J9423" s="966"/>
    </row>
    <row r="9424" spans="10:10" x14ac:dyDescent="0.25">
      <c r="J9424" s="966"/>
    </row>
    <row r="9425" spans="10:10" x14ac:dyDescent="0.25">
      <c r="J9425" s="966"/>
    </row>
    <row r="9426" spans="10:10" x14ac:dyDescent="0.25">
      <c r="J9426" s="966"/>
    </row>
    <row r="9427" spans="10:10" x14ac:dyDescent="0.25">
      <c r="J9427" s="966"/>
    </row>
    <row r="9428" spans="10:10" x14ac:dyDescent="0.25">
      <c r="J9428" s="966"/>
    </row>
    <row r="9429" spans="10:10" x14ac:dyDescent="0.25">
      <c r="J9429" s="966"/>
    </row>
    <row r="9430" spans="10:10" x14ac:dyDescent="0.25">
      <c r="J9430" s="966"/>
    </row>
    <row r="9431" spans="10:10" x14ac:dyDescent="0.25">
      <c r="J9431" s="966"/>
    </row>
    <row r="9432" spans="10:10" x14ac:dyDescent="0.25">
      <c r="J9432" s="966"/>
    </row>
    <row r="9433" spans="10:10" x14ac:dyDescent="0.25">
      <c r="J9433" s="966"/>
    </row>
    <row r="9434" spans="10:10" x14ac:dyDescent="0.25">
      <c r="J9434" s="966"/>
    </row>
    <row r="9435" spans="10:10" x14ac:dyDescent="0.25">
      <c r="J9435" s="966"/>
    </row>
    <row r="9436" spans="10:10" x14ac:dyDescent="0.25">
      <c r="J9436" s="966"/>
    </row>
    <row r="9437" spans="10:10" x14ac:dyDescent="0.25">
      <c r="J9437" s="966"/>
    </row>
    <row r="9438" spans="10:10" x14ac:dyDescent="0.25">
      <c r="J9438" s="966"/>
    </row>
    <row r="9439" spans="10:10" x14ac:dyDescent="0.25">
      <c r="J9439" s="966"/>
    </row>
    <row r="9440" spans="10:10" x14ac:dyDescent="0.25">
      <c r="J9440" s="966"/>
    </row>
    <row r="9441" spans="10:10" x14ac:dyDescent="0.25">
      <c r="J9441" s="966"/>
    </row>
    <row r="9442" spans="10:10" x14ac:dyDescent="0.25">
      <c r="J9442" s="966"/>
    </row>
    <row r="9443" spans="10:10" x14ac:dyDescent="0.25">
      <c r="J9443" s="966"/>
    </row>
    <row r="9444" spans="10:10" x14ac:dyDescent="0.25">
      <c r="J9444" s="966"/>
    </row>
    <row r="9445" spans="10:10" x14ac:dyDescent="0.25">
      <c r="J9445" s="966"/>
    </row>
    <row r="9446" spans="10:10" x14ac:dyDescent="0.25">
      <c r="J9446" s="966"/>
    </row>
    <row r="9447" spans="10:10" x14ac:dyDescent="0.25">
      <c r="J9447" s="966"/>
    </row>
    <row r="9448" spans="10:10" x14ac:dyDescent="0.25">
      <c r="J9448" s="966"/>
    </row>
    <row r="9449" spans="10:10" x14ac:dyDescent="0.25">
      <c r="J9449" s="966"/>
    </row>
    <row r="9450" spans="10:10" x14ac:dyDescent="0.25">
      <c r="J9450" s="966"/>
    </row>
    <row r="9451" spans="10:10" x14ac:dyDescent="0.25">
      <c r="J9451" s="966"/>
    </row>
    <row r="9452" spans="10:10" x14ac:dyDescent="0.25">
      <c r="J9452" s="966"/>
    </row>
    <row r="9453" spans="10:10" x14ac:dyDescent="0.25">
      <c r="J9453" s="966"/>
    </row>
    <row r="9454" spans="10:10" x14ac:dyDescent="0.25">
      <c r="J9454" s="966"/>
    </row>
    <row r="9455" spans="10:10" x14ac:dyDescent="0.25">
      <c r="J9455" s="966"/>
    </row>
    <row r="9456" spans="10:10" x14ac:dyDescent="0.25">
      <c r="J9456" s="966"/>
    </row>
    <row r="9457" spans="10:10" x14ac:dyDescent="0.25">
      <c r="J9457" s="966"/>
    </row>
    <row r="9458" spans="10:10" x14ac:dyDescent="0.25">
      <c r="J9458" s="966"/>
    </row>
    <row r="9459" spans="10:10" x14ac:dyDescent="0.25">
      <c r="J9459" s="966"/>
    </row>
    <row r="9460" spans="10:10" x14ac:dyDescent="0.25">
      <c r="J9460" s="966"/>
    </row>
    <row r="9461" spans="10:10" x14ac:dyDescent="0.25">
      <c r="J9461" s="966"/>
    </row>
    <row r="9462" spans="10:10" x14ac:dyDescent="0.25">
      <c r="J9462" s="966"/>
    </row>
    <row r="9463" spans="10:10" x14ac:dyDescent="0.25">
      <c r="J9463" s="966"/>
    </row>
    <row r="9464" spans="10:10" x14ac:dyDescent="0.25">
      <c r="J9464" s="966"/>
    </row>
    <row r="9465" spans="10:10" x14ac:dyDescent="0.25">
      <c r="J9465" s="966"/>
    </row>
    <row r="9466" spans="10:10" x14ac:dyDescent="0.25">
      <c r="J9466" s="966"/>
    </row>
    <row r="9467" spans="10:10" x14ac:dyDescent="0.25">
      <c r="J9467" s="966"/>
    </row>
    <row r="9468" spans="10:10" x14ac:dyDescent="0.25">
      <c r="J9468" s="966"/>
    </row>
    <row r="9469" spans="10:10" x14ac:dyDescent="0.25">
      <c r="J9469" s="966"/>
    </row>
    <row r="9470" spans="10:10" x14ac:dyDescent="0.25">
      <c r="J9470" s="966"/>
    </row>
    <row r="9471" spans="10:10" x14ac:dyDescent="0.25">
      <c r="J9471" s="966"/>
    </row>
    <row r="9472" spans="10:10" x14ac:dyDescent="0.25">
      <c r="J9472" s="966"/>
    </row>
    <row r="9473" spans="10:10" x14ac:dyDescent="0.25">
      <c r="J9473" s="966"/>
    </row>
    <row r="9474" spans="10:10" x14ac:dyDescent="0.25">
      <c r="J9474" s="966"/>
    </row>
    <row r="9475" spans="10:10" x14ac:dyDescent="0.25">
      <c r="J9475" s="966"/>
    </row>
    <row r="9476" spans="10:10" x14ac:dyDescent="0.25">
      <c r="J9476" s="966"/>
    </row>
    <row r="9477" spans="10:10" x14ac:dyDescent="0.25">
      <c r="J9477" s="966"/>
    </row>
    <row r="9478" spans="10:10" x14ac:dyDescent="0.25">
      <c r="J9478" s="966"/>
    </row>
    <row r="9479" spans="10:10" x14ac:dyDescent="0.25">
      <c r="J9479" s="966"/>
    </row>
    <row r="9480" spans="10:10" x14ac:dyDescent="0.25">
      <c r="J9480" s="966"/>
    </row>
    <row r="9481" spans="10:10" x14ac:dyDescent="0.25">
      <c r="J9481" s="966"/>
    </row>
    <row r="9482" spans="10:10" x14ac:dyDescent="0.25">
      <c r="J9482" s="966"/>
    </row>
    <row r="9483" spans="10:10" x14ac:dyDescent="0.25">
      <c r="J9483" s="966"/>
    </row>
    <row r="9484" spans="10:10" x14ac:dyDescent="0.25">
      <c r="J9484" s="966"/>
    </row>
    <row r="9485" spans="10:10" x14ac:dyDescent="0.25">
      <c r="J9485" s="966"/>
    </row>
    <row r="9486" spans="10:10" x14ac:dyDescent="0.25">
      <c r="J9486" s="966"/>
    </row>
    <row r="9487" spans="10:10" x14ac:dyDescent="0.25">
      <c r="J9487" s="966"/>
    </row>
    <row r="9488" spans="10:10" x14ac:dyDescent="0.25">
      <c r="J9488" s="966"/>
    </row>
    <row r="9489" spans="10:10" x14ac:dyDescent="0.25">
      <c r="J9489" s="966"/>
    </row>
    <row r="9490" spans="10:10" x14ac:dyDescent="0.25">
      <c r="J9490" s="966"/>
    </row>
    <row r="9491" spans="10:10" x14ac:dyDescent="0.25">
      <c r="J9491" s="966"/>
    </row>
    <row r="9492" spans="10:10" x14ac:dyDescent="0.25">
      <c r="J9492" s="966"/>
    </row>
    <row r="9493" spans="10:10" x14ac:dyDescent="0.25">
      <c r="J9493" s="966"/>
    </row>
    <row r="9494" spans="10:10" x14ac:dyDescent="0.25">
      <c r="J9494" s="966"/>
    </row>
    <row r="9495" spans="10:10" x14ac:dyDescent="0.25">
      <c r="J9495" s="966"/>
    </row>
    <row r="9496" spans="10:10" x14ac:dyDescent="0.25">
      <c r="J9496" s="966"/>
    </row>
    <row r="9497" spans="10:10" x14ac:dyDescent="0.25">
      <c r="J9497" s="966"/>
    </row>
    <row r="9498" spans="10:10" x14ac:dyDescent="0.25">
      <c r="J9498" s="966"/>
    </row>
    <row r="9499" spans="10:10" x14ac:dyDescent="0.25">
      <c r="J9499" s="966"/>
    </row>
    <row r="9500" spans="10:10" x14ac:dyDescent="0.25">
      <c r="J9500" s="966"/>
    </row>
    <row r="9501" spans="10:10" x14ac:dyDescent="0.25">
      <c r="J9501" s="966"/>
    </row>
    <row r="9502" spans="10:10" x14ac:dyDescent="0.25">
      <c r="J9502" s="966"/>
    </row>
    <row r="9503" spans="10:10" x14ac:dyDescent="0.25">
      <c r="J9503" s="966"/>
    </row>
    <row r="9504" spans="10:10" x14ac:dyDescent="0.25">
      <c r="J9504" s="966"/>
    </row>
    <row r="9505" spans="10:10" x14ac:dyDescent="0.25">
      <c r="J9505" s="966"/>
    </row>
    <row r="9506" spans="10:10" x14ac:dyDescent="0.25">
      <c r="J9506" s="966"/>
    </row>
    <row r="9507" spans="10:10" x14ac:dyDescent="0.25">
      <c r="J9507" s="966"/>
    </row>
    <row r="9508" spans="10:10" x14ac:dyDescent="0.25">
      <c r="J9508" s="966"/>
    </row>
    <row r="9509" spans="10:10" x14ac:dyDescent="0.25">
      <c r="J9509" s="966"/>
    </row>
    <row r="9510" spans="10:10" x14ac:dyDescent="0.25">
      <c r="J9510" s="966"/>
    </row>
    <row r="9511" spans="10:10" x14ac:dyDescent="0.25">
      <c r="J9511" s="966"/>
    </row>
    <row r="9512" spans="10:10" x14ac:dyDescent="0.25">
      <c r="J9512" s="966"/>
    </row>
    <row r="9513" spans="10:10" x14ac:dyDescent="0.25">
      <c r="J9513" s="966"/>
    </row>
    <row r="9514" spans="10:10" x14ac:dyDescent="0.25">
      <c r="J9514" s="966"/>
    </row>
    <row r="9515" spans="10:10" x14ac:dyDescent="0.25">
      <c r="J9515" s="966"/>
    </row>
    <row r="9516" spans="10:10" x14ac:dyDescent="0.25">
      <c r="J9516" s="966"/>
    </row>
    <row r="9517" spans="10:10" x14ac:dyDescent="0.25">
      <c r="J9517" s="966"/>
    </row>
    <row r="9518" spans="10:10" x14ac:dyDescent="0.25">
      <c r="J9518" s="966"/>
    </row>
    <row r="9519" spans="10:10" x14ac:dyDescent="0.25">
      <c r="J9519" s="966"/>
    </row>
    <row r="9520" spans="10:10" x14ac:dyDescent="0.25">
      <c r="J9520" s="966"/>
    </row>
    <row r="9521" spans="10:10" x14ac:dyDescent="0.25">
      <c r="J9521" s="966"/>
    </row>
    <row r="9522" spans="10:10" x14ac:dyDescent="0.25">
      <c r="J9522" s="966"/>
    </row>
    <row r="9523" spans="10:10" x14ac:dyDescent="0.25">
      <c r="J9523" s="966"/>
    </row>
    <row r="9524" spans="10:10" x14ac:dyDescent="0.25">
      <c r="J9524" s="966"/>
    </row>
    <row r="9525" spans="10:10" x14ac:dyDescent="0.25">
      <c r="J9525" s="966"/>
    </row>
    <row r="9526" spans="10:10" x14ac:dyDescent="0.25">
      <c r="J9526" s="966"/>
    </row>
    <row r="9527" spans="10:10" x14ac:dyDescent="0.25">
      <c r="J9527" s="966"/>
    </row>
    <row r="9528" spans="10:10" x14ac:dyDescent="0.25">
      <c r="J9528" s="966"/>
    </row>
    <row r="9529" spans="10:10" x14ac:dyDescent="0.25">
      <c r="J9529" s="966"/>
    </row>
    <row r="9530" spans="10:10" x14ac:dyDescent="0.25">
      <c r="J9530" s="966"/>
    </row>
    <row r="9531" spans="10:10" x14ac:dyDescent="0.25">
      <c r="J9531" s="966"/>
    </row>
    <row r="9532" spans="10:10" x14ac:dyDescent="0.25">
      <c r="J9532" s="966"/>
    </row>
    <row r="9533" spans="10:10" x14ac:dyDescent="0.25">
      <c r="J9533" s="966"/>
    </row>
    <row r="9534" spans="10:10" x14ac:dyDescent="0.25">
      <c r="J9534" s="966"/>
    </row>
    <row r="9535" spans="10:10" x14ac:dyDescent="0.25">
      <c r="J9535" s="966"/>
    </row>
    <row r="9536" spans="10:10" x14ac:dyDescent="0.25">
      <c r="J9536" s="966"/>
    </row>
    <row r="9537" spans="10:10" x14ac:dyDescent="0.25">
      <c r="J9537" s="966"/>
    </row>
    <row r="9538" spans="10:10" x14ac:dyDescent="0.25">
      <c r="J9538" s="966"/>
    </row>
    <row r="9539" spans="10:10" x14ac:dyDescent="0.25">
      <c r="J9539" s="966"/>
    </row>
    <row r="9540" spans="10:10" x14ac:dyDescent="0.25">
      <c r="J9540" s="966"/>
    </row>
    <row r="9541" spans="10:10" x14ac:dyDescent="0.25">
      <c r="J9541" s="966"/>
    </row>
    <row r="9542" spans="10:10" x14ac:dyDescent="0.25">
      <c r="J9542" s="966"/>
    </row>
    <row r="9543" spans="10:10" x14ac:dyDescent="0.25">
      <c r="J9543" s="966"/>
    </row>
    <row r="9544" spans="10:10" x14ac:dyDescent="0.25">
      <c r="J9544" s="966"/>
    </row>
    <row r="9545" spans="10:10" x14ac:dyDescent="0.25">
      <c r="J9545" s="966"/>
    </row>
    <row r="9546" spans="10:10" x14ac:dyDescent="0.25">
      <c r="J9546" s="966"/>
    </row>
    <row r="9547" spans="10:10" x14ac:dyDescent="0.25">
      <c r="J9547" s="966"/>
    </row>
    <row r="9548" spans="10:10" x14ac:dyDescent="0.25">
      <c r="J9548" s="966"/>
    </row>
    <row r="9549" spans="10:10" x14ac:dyDescent="0.25">
      <c r="J9549" s="966"/>
    </row>
    <row r="9550" spans="10:10" x14ac:dyDescent="0.25">
      <c r="J9550" s="966"/>
    </row>
    <row r="9551" spans="10:10" x14ac:dyDescent="0.25">
      <c r="J9551" s="966"/>
    </row>
    <row r="9552" spans="10:10" x14ac:dyDescent="0.25">
      <c r="J9552" s="966"/>
    </row>
    <row r="9553" spans="10:10" x14ac:dyDescent="0.25">
      <c r="J9553" s="966"/>
    </row>
    <row r="9554" spans="10:10" x14ac:dyDescent="0.25">
      <c r="J9554" s="966"/>
    </row>
    <row r="9555" spans="10:10" x14ac:dyDescent="0.25">
      <c r="J9555" s="966"/>
    </row>
    <row r="9556" spans="10:10" x14ac:dyDescent="0.25">
      <c r="J9556" s="966"/>
    </row>
    <row r="9557" spans="10:10" x14ac:dyDescent="0.25">
      <c r="J9557" s="966"/>
    </row>
    <row r="9558" spans="10:10" x14ac:dyDescent="0.25">
      <c r="J9558" s="966"/>
    </row>
    <row r="9559" spans="10:10" x14ac:dyDescent="0.25">
      <c r="J9559" s="966"/>
    </row>
    <row r="9560" spans="10:10" x14ac:dyDescent="0.25">
      <c r="J9560" s="966"/>
    </row>
    <row r="9561" spans="10:10" x14ac:dyDescent="0.25">
      <c r="J9561" s="966"/>
    </row>
    <row r="9562" spans="10:10" x14ac:dyDescent="0.25">
      <c r="J9562" s="966"/>
    </row>
    <row r="9563" spans="10:10" x14ac:dyDescent="0.25">
      <c r="J9563" s="966"/>
    </row>
    <row r="9564" spans="10:10" x14ac:dyDescent="0.25">
      <c r="J9564" s="966"/>
    </row>
    <row r="9565" spans="10:10" x14ac:dyDescent="0.25">
      <c r="J9565" s="966"/>
    </row>
    <row r="9566" spans="10:10" x14ac:dyDescent="0.25">
      <c r="J9566" s="966"/>
    </row>
    <row r="9567" spans="10:10" x14ac:dyDescent="0.25">
      <c r="J9567" s="966"/>
    </row>
    <row r="9568" spans="10:10" x14ac:dyDescent="0.25">
      <c r="J9568" s="966"/>
    </row>
    <row r="9569" spans="10:10" x14ac:dyDescent="0.25">
      <c r="J9569" s="966"/>
    </row>
    <row r="9570" spans="10:10" x14ac:dyDescent="0.25">
      <c r="J9570" s="966"/>
    </row>
    <row r="9571" spans="10:10" x14ac:dyDescent="0.25">
      <c r="J9571" s="966"/>
    </row>
    <row r="9572" spans="10:10" x14ac:dyDescent="0.25">
      <c r="J9572" s="966"/>
    </row>
    <row r="9573" spans="10:10" x14ac:dyDescent="0.25">
      <c r="J9573" s="966"/>
    </row>
    <row r="9574" spans="10:10" x14ac:dyDescent="0.25">
      <c r="J9574" s="966"/>
    </row>
    <row r="9575" spans="10:10" x14ac:dyDescent="0.25">
      <c r="J9575" s="966"/>
    </row>
    <row r="9576" spans="10:10" x14ac:dyDescent="0.25">
      <c r="J9576" s="966"/>
    </row>
    <row r="9577" spans="10:10" x14ac:dyDescent="0.25">
      <c r="J9577" s="966"/>
    </row>
    <row r="9578" spans="10:10" x14ac:dyDescent="0.25">
      <c r="J9578" s="966"/>
    </row>
    <row r="9579" spans="10:10" x14ac:dyDescent="0.25">
      <c r="J9579" s="966"/>
    </row>
    <row r="9580" spans="10:10" x14ac:dyDescent="0.25">
      <c r="J9580" s="966"/>
    </row>
    <row r="9581" spans="10:10" x14ac:dyDescent="0.25">
      <c r="J9581" s="966"/>
    </row>
    <row r="9582" spans="10:10" x14ac:dyDescent="0.25">
      <c r="J9582" s="966"/>
    </row>
    <row r="9583" spans="10:10" x14ac:dyDescent="0.25">
      <c r="J9583" s="966"/>
    </row>
    <row r="9584" spans="10:10" x14ac:dyDescent="0.25">
      <c r="J9584" s="966"/>
    </row>
    <row r="9585" spans="10:10" x14ac:dyDescent="0.25">
      <c r="J9585" s="966"/>
    </row>
    <row r="9586" spans="10:10" x14ac:dyDescent="0.25">
      <c r="J9586" s="966"/>
    </row>
    <row r="9587" spans="10:10" x14ac:dyDescent="0.25">
      <c r="J9587" s="966"/>
    </row>
    <row r="9588" spans="10:10" x14ac:dyDescent="0.25">
      <c r="J9588" s="966"/>
    </row>
    <row r="9589" spans="10:10" x14ac:dyDescent="0.25">
      <c r="J9589" s="966"/>
    </row>
    <row r="9590" spans="10:10" x14ac:dyDescent="0.25">
      <c r="J9590" s="966"/>
    </row>
    <row r="9591" spans="10:10" x14ac:dyDescent="0.25">
      <c r="J9591" s="966"/>
    </row>
    <row r="9592" spans="10:10" x14ac:dyDescent="0.25">
      <c r="J9592" s="966"/>
    </row>
    <row r="9593" spans="10:10" x14ac:dyDescent="0.25">
      <c r="J9593" s="966"/>
    </row>
    <row r="9594" spans="10:10" x14ac:dyDescent="0.25">
      <c r="J9594" s="966"/>
    </row>
    <row r="9595" spans="10:10" x14ac:dyDescent="0.25">
      <c r="J9595" s="966"/>
    </row>
    <row r="9596" spans="10:10" x14ac:dyDescent="0.25">
      <c r="J9596" s="966"/>
    </row>
    <row r="9597" spans="10:10" x14ac:dyDescent="0.25">
      <c r="J9597" s="966"/>
    </row>
    <row r="9598" spans="10:10" x14ac:dyDescent="0.25">
      <c r="J9598" s="966"/>
    </row>
    <row r="9599" spans="10:10" x14ac:dyDescent="0.25">
      <c r="J9599" s="966"/>
    </row>
    <row r="9600" spans="10:10" x14ac:dyDescent="0.25">
      <c r="J9600" s="966"/>
    </row>
    <row r="9601" spans="10:10" x14ac:dyDescent="0.25">
      <c r="J9601" s="966"/>
    </row>
    <row r="9602" spans="10:10" x14ac:dyDescent="0.25">
      <c r="J9602" s="966"/>
    </row>
    <row r="9603" spans="10:10" x14ac:dyDescent="0.25">
      <c r="J9603" s="966"/>
    </row>
    <row r="9604" spans="10:10" x14ac:dyDescent="0.25">
      <c r="J9604" s="966"/>
    </row>
    <row r="9605" spans="10:10" x14ac:dyDescent="0.25">
      <c r="J9605" s="966"/>
    </row>
    <row r="9606" spans="10:10" x14ac:dyDescent="0.25">
      <c r="J9606" s="966"/>
    </row>
    <row r="9607" spans="10:10" x14ac:dyDescent="0.25">
      <c r="J9607" s="966"/>
    </row>
    <row r="9608" spans="10:10" x14ac:dyDescent="0.25">
      <c r="J9608" s="966"/>
    </row>
    <row r="9609" spans="10:10" x14ac:dyDescent="0.25">
      <c r="J9609" s="966"/>
    </row>
    <row r="9610" spans="10:10" x14ac:dyDescent="0.25">
      <c r="J9610" s="966"/>
    </row>
    <row r="9611" spans="10:10" x14ac:dyDescent="0.25">
      <c r="J9611" s="966"/>
    </row>
    <row r="9612" spans="10:10" x14ac:dyDescent="0.25">
      <c r="J9612" s="966"/>
    </row>
    <row r="9613" spans="10:10" x14ac:dyDescent="0.25">
      <c r="J9613" s="966"/>
    </row>
    <row r="9614" spans="10:10" x14ac:dyDescent="0.25">
      <c r="J9614" s="966"/>
    </row>
    <row r="9615" spans="10:10" x14ac:dyDescent="0.25">
      <c r="J9615" s="966"/>
    </row>
    <row r="9616" spans="10:10" x14ac:dyDescent="0.25">
      <c r="J9616" s="966"/>
    </row>
    <row r="9617" spans="10:10" x14ac:dyDescent="0.25">
      <c r="J9617" s="966"/>
    </row>
    <row r="9618" spans="10:10" x14ac:dyDescent="0.25">
      <c r="J9618" s="966"/>
    </row>
    <row r="9619" spans="10:10" x14ac:dyDescent="0.25">
      <c r="J9619" s="966"/>
    </row>
    <row r="9620" spans="10:10" x14ac:dyDescent="0.25">
      <c r="J9620" s="966"/>
    </row>
    <row r="9621" spans="10:10" x14ac:dyDescent="0.25">
      <c r="J9621" s="966"/>
    </row>
    <row r="9622" spans="10:10" x14ac:dyDescent="0.25">
      <c r="J9622" s="966"/>
    </row>
    <row r="9623" spans="10:10" x14ac:dyDescent="0.25">
      <c r="J9623" s="966"/>
    </row>
    <row r="9624" spans="10:10" x14ac:dyDescent="0.25">
      <c r="J9624" s="966"/>
    </row>
    <row r="9625" spans="10:10" x14ac:dyDescent="0.25">
      <c r="J9625" s="966"/>
    </row>
    <row r="9626" spans="10:10" x14ac:dyDescent="0.25">
      <c r="J9626" s="966"/>
    </row>
    <row r="9627" spans="10:10" x14ac:dyDescent="0.25">
      <c r="J9627" s="966"/>
    </row>
    <row r="9628" spans="10:10" x14ac:dyDescent="0.25">
      <c r="J9628" s="966"/>
    </row>
    <row r="9629" spans="10:10" x14ac:dyDescent="0.25">
      <c r="J9629" s="966"/>
    </row>
    <row r="9630" spans="10:10" x14ac:dyDescent="0.25">
      <c r="J9630" s="966"/>
    </row>
    <row r="9631" spans="10:10" x14ac:dyDescent="0.25">
      <c r="J9631" s="966"/>
    </row>
    <row r="9632" spans="10:10" x14ac:dyDescent="0.25">
      <c r="J9632" s="966"/>
    </row>
    <row r="9633" spans="10:10" x14ac:dyDescent="0.25">
      <c r="J9633" s="966"/>
    </row>
    <row r="9634" spans="10:10" x14ac:dyDescent="0.25">
      <c r="J9634" s="966"/>
    </row>
    <row r="9635" spans="10:10" x14ac:dyDescent="0.25">
      <c r="J9635" s="966"/>
    </row>
    <row r="9636" spans="10:10" x14ac:dyDescent="0.25">
      <c r="J9636" s="966"/>
    </row>
    <row r="9637" spans="10:10" x14ac:dyDescent="0.25">
      <c r="J9637" s="966"/>
    </row>
    <row r="9638" spans="10:10" x14ac:dyDescent="0.25">
      <c r="J9638" s="966"/>
    </row>
    <row r="9639" spans="10:10" x14ac:dyDescent="0.25">
      <c r="J9639" s="966"/>
    </row>
    <row r="9640" spans="10:10" x14ac:dyDescent="0.25">
      <c r="J9640" s="966"/>
    </row>
    <row r="9641" spans="10:10" x14ac:dyDescent="0.25">
      <c r="J9641" s="966"/>
    </row>
    <row r="9642" spans="10:10" x14ac:dyDescent="0.25">
      <c r="J9642" s="966"/>
    </row>
    <row r="9643" spans="10:10" x14ac:dyDescent="0.25">
      <c r="J9643" s="966"/>
    </row>
    <row r="9644" spans="10:10" x14ac:dyDescent="0.25">
      <c r="J9644" s="966"/>
    </row>
    <row r="9645" spans="10:10" x14ac:dyDescent="0.25">
      <c r="J9645" s="966"/>
    </row>
    <row r="9646" spans="10:10" x14ac:dyDescent="0.25">
      <c r="J9646" s="966"/>
    </row>
    <row r="9647" spans="10:10" x14ac:dyDescent="0.25">
      <c r="J9647" s="966"/>
    </row>
    <row r="9648" spans="10:10" x14ac:dyDescent="0.25">
      <c r="J9648" s="966"/>
    </row>
    <row r="9649" spans="10:10" x14ac:dyDescent="0.25">
      <c r="J9649" s="966"/>
    </row>
    <row r="9650" spans="10:10" x14ac:dyDescent="0.25">
      <c r="J9650" s="966"/>
    </row>
    <row r="9651" spans="10:10" x14ac:dyDescent="0.25">
      <c r="J9651" s="966"/>
    </row>
    <row r="9652" spans="10:10" x14ac:dyDescent="0.25">
      <c r="J9652" s="966"/>
    </row>
    <row r="9653" spans="10:10" x14ac:dyDescent="0.25">
      <c r="J9653" s="966"/>
    </row>
    <row r="9654" spans="10:10" x14ac:dyDescent="0.25">
      <c r="J9654" s="966"/>
    </row>
    <row r="9655" spans="10:10" x14ac:dyDescent="0.25">
      <c r="J9655" s="966"/>
    </row>
    <row r="9656" spans="10:10" x14ac:dyDescent="0.25">
      <c r="J9656" s="966"/>
    </row>
    <row r="9657" spans="10:10" x14ac:dyDescent="0.25">
      <c r="J9657" s="966"/>
    </row>
    <row r="9658" spans="10:10" x14ac:dyDescent="0.25">
      <c r="J9658" s="966"/>
    </row>
    <row r="9659" spans="10:10" x14ac:dyDescent="0.25">
      <c r="J9659" s="966"/>
    </row>
    <row r="9660" spans="10:10" x14ac:dyDescent="0.25">
      <c r="J9660" s="966"/>
    </row>
    <row r="9661" spans="10:10" x14ac:dyDescent="0.25">
      <c r="J9661" s="966"/>
    </row>
    <row r="9662" spans="10:10" x14ac:dyDescent="0.25">
      <c r="J9662" s="966"/>
    </row>
    <row r="9663" spans="10:10" x14ac:dyDescent="0.25">
      <c r="J9663" s="966"/>
    </row>
    <row r="9664" spans="10:10" x14ac:dyDescent="0.25">
      <c r="J9664" s="966"/>
    </row>
    <row r="9665" spans="10:10" x14ac:dyDescent="0.25">
      <c r="J9665" s="966"/>
    </row>
    <row r="9666" spans="10:10" x14ac:dyDescent="0.25">
      <c r="J9666" s="966"/>
    </row>
    <row r="9667" spans="10:10" x14ac:dyDescent="0.25">
      <c r="J9667" s="966"/>
    </row>
    <row r="9668" spans="10:10" x14ac:dyDescent="0.25">
      <c r="J9668" s="966"/>
    </row>
    <row r="9669" spans="10:10" x14ac:dyDescent="0.25">
      <c r="J9669" s="966"/>
    </row>
    <row r="9670" spans="10:10" x14ac:dyDescent="0.25">
      <c r="J9670" s="966"/>
    </row>
    <row r="9671" spans="10:10" x14ac:dyDescent="0.25">
      <c r="J9671" s="966"/>
    </row>
    <row r="9672" spans="10:10" x14ac:dyDescent="0.25">
      <c r="J9672" s="966"/>
    </row>
    <row r="9673" spans="10:10" x14ac:dyDescent="0.25">
      <c r="J9673" s="966"/>
    </row>
    <row r="9674" spans="10:10" x14ac:dyDescent="0.25">
      <c r="J9674" s="966"/>
    </row>
    <row r="9675" spans="10:10" x14ac:dyDescent="0.25">
      <c r="J9675" s="966"/>
    </row>
    <row r="9676" spans="10:10" x14ac:dyDescent="0.25">
      <c r="J9676" s="966"/>
    </row>
    <row r="9677" spans="10:10" x14ac:dyDescent="0.25">
      <c r="J9677" s="966"/>
    </row>
    <row r="9678" spans="10:10" x14ac:dyDescent="0.25">
      <c r="J9678" s="966"/>
    </row>
    <row r="9679" spans="10:10" x14ac:dyDescent="0.25">
      <c r="J9679" s="966"/>
    </row>
    <row r="9680" spans="10:10" x14ac:dyDescent="0.25">
      <c r="J9680" s="966"/>
    </row>
    <row r="9681" spans="10:10" x14ac:dyDescent="0.25">
      <c r="J9681" s="966"/>
    </row>
    <row r="9682" spans="10:10" x14ac:dyDescent="0.25">
      <c r="J9682" s="966"/>
    </row>
    <row r="9683" spans="10:10" x14ac:dyDescent="0.25">
      <c r="J9683" s="966"/>
    </row>
    <row r="9684" spans="10:10" x14ac:dyDescent="0.25">
      <c r="J9684" s="966"/>
    </row>
    <row r="9685" spans="10:10" x14ac:dyDescent="0.25">
      <c r="J9685" s="966"/>
    </row>
    <row r="9686" spans="10:10" x14ac:dyDescent="0.25">
      <c r="J9686" s="966"/>
    </row>
    <row r="9687" spans="10:10" x14ac:dyDescent="0.25">
      <c r="J9687" s="966"/>
    </row>
    <row r="9688" spans="10:10" x14ac:dyDescent="0.25">
      <c r="J9688" s="966"/>
    </row>
    <row r="9689" spans="10:10" x14ac:dyDescent="0.25">
      <c r="J9689" s="966"/>
    </row>
    <row r="9690" spans="10:10" x14ac:dyDescent="0.25">
      <c r="J9690" s="966"/>
    </row>
    <row r="9691" spans="10:10" x14ac:dyDescent="0.25">
      <c r="J9691" s="966"/>
    </row>
    <row r="9692" spans="10:10" x14ac:dyDescent="0.25">
      <c r="J9692" s="966"/>
    </row>
    <row r="9693" spans="10:10" x14ac:dyDescent="0.25">
      <c r="J9693" s="966"/>
    </row>
    <row r="9694" spans="10:10" x14ac:dyDescent="0.25">
      <c r="J9694" s="966"/>
    </row>
    <row r="9695" spans="10:10" x14ac:dyDescent="0.25">
      <c r="J9695" s="966"/>
    </row>
    <row r="9696" spans="10:10" x14ac:dyDescent="0.25">
      <c r="J9696" s="966"/>
    </row>
    <row r="9697" spans="10:10" x14ac:dyDescent="0.25">
      <c r="J9697" s="966"/>
    </row>
    <row r="9698" spans="10:10" x14ac:dyDescent="0.25">
      <c r="J9698" s="966"/>
    </row>
    <row r="9699" spans="10:10" x14ac:dyDescent="0.25">
      <c r="J9699" s="966"/>
    </row>
    <row r="9700" spans="10:10" x14ac:dyDescent="0.25">
      <c r="J9700" s="966"/>
    </row>
    <row r="9701" spans="10:10" x14ac:dyDescent="0.25">
      <c r="J9701" s="966"/>
    </row>
    <row r="9702" spans="10:10" x14ac:dyDescent="0.25">
      <c r="J9702" s="966"/>
    </row>
    <row r="9703" spans="10:10" x14ac:dyDescent="0.25">
      <c r="J9703" s="966"/>
    </row>
    <row r="9704" spans="10:10" x14ac:dyDescent="0.25">
      <c r="J9704" s="966"/>
    </row>
    <row r="9705" spans="10:10" x14ac:dyDescent="0.25">
      <c r="J9705" s="966"/>
    </row>
    <row r="9706" spans="10:10" x14ac:dyDescent="0.25">
      <c r="J9706" s="966"/>
    </row>
    <row r="9707" spans="10:10" x14ac:dyDescent="0.25">
      <c r="J9707" s="966"/>
    </row>
    <row r="9708" spans="10:10" x14ac:dyDescent="0.25">
      <c r="J9708" s="966"/>
    </row>
    <row r="9709" spans="10:10" x14ac:dyDescent="0.25">
      <c r="J9709" s="966"/>
    </row>
    <row r="9710" spans="10:10" x14ac:dyDescent="0.25">
      <c r="J9710" s="966"/>
    </row>
    <row r="9711" spans="10:10" x14ac:dyDescent="0.25">
      <c r="J9711" s="966"/>
    </row>
    <row r="9712" spans="10:10" x14ac:dyDescent="0.25">
      <c r="J9712" s="966"/>
    </row>
    <row r="9713" spans="10:10" x14ac:dyDescent="0.25">
      <c r="J9713" s="966"/>
    </row>
    <row r="9714" spans="10:10" x14ac:dyDescent="0.25">
      <c r="J9714" s="966"/>
    </row>
    <row r="9715" spans="10:10" x14ac:dyDescent="0.25">
      <c r="J9715" s="966"/>
    </row>
    <row r="9716" spans="10:10" x14ac:dyDescent="0.25">
      <c r="J9716" s="966"/>
    </row>
    <row r="9717" spans="10:10" x14ac:dyDescent="0.25">
      <c r="J9717" s="966"/>
    </row>
    <row r="9718" spans="10:10" x14ac:dyDescent="0.25">
      <c r="J9718" s="966"/>
    </row>
    <row r="9719" spans="10:10" x14ac:dyDescent="0.25">
      <c r="J9719" s="966"/>
    </row>
    <row r="9720" spans="10:10" x14ac:dyDescent="0.25">
      <c r="J9720" s="966"/>
    </row>
    <row r="9721" spans="10:10" x14ac:dyDescent="0.25">
      <c r="J9721" s="966"/>
    </row>
    <row r="9722" spans="10:10" x14ac:dyDescent="0.25">
      <c r="J9722" s="966"/>
    </row>
    <row r="9723" spans="10:10" x14ac:dyDescent="0.25">
      <c r="J9723" s="966"/>
    </row>
    <row r="9724" spans="10:10" x14ac:dyDescent="0.25">
      <c r="J9724" s="966"/>
    </row>
    <row r="9725" spans="10:10" x14ac:dyDescent="0.25">
      <c r="J9725" s="966"/>
    </row>
    <row r="9726" spans="10:10" x14ac:dyDescent="0.25">
      <c r="J9726" s="966"/>
    </row>
    <row r="9727" spans="10:10" x14ac:dyDescent="0.25">
      <c r="J9727" s="966"/>
    </row>
    <row r="9728" spans="10:10" x14ac:dyDescent="0.25">
      <c r="J9728" s="966"/>
    </row>
    <row r="9729" spans="10:10" x14ac:dyDescent="0.25">
      <c r="J9729" s="966"/>
    </row>
    <row r="9730" spans="10:10" x14ac:dyDescent="0.25">
      <c r="J9730" s="966"/>
    </row>
    <row r="9731" spans="10:10" x14ac:dyDescent="0.25">
      <c r="J9731" s="966"/>
    </row>
    <row r="9732" spans="10:10" x14ac:dyDescent="0.25">
      <c r="J9732" s="966"/>
    </row>
    <row r="9733" spans="10:10" x14ac:dyDescent="0.25">
      <c r="J9733" s="966"/>
    </row>
    <row r="9734" spans="10:10" x14ac:dyDescent="0.25">
      <c r="J9734" s="966"/>
    </row>
    <row r="9735" spans="10:10" x14ac:dyDescent="0.25">
      <c r="J9735" s="966"/>
    </row>
    <row r="9736" spans="10:10" x14ac:dyDescent="0.25">
      <c r="J9736" s="966"/>
    </row>
    <row r="9737" spans="10:10" x14ac:dyDescent="0.25">
      <c r="J9737" s="966"/>
    </row>
    <row r="9738" spans="10:10" x14ac:dyDescent="0.25">
      <c r="J9738" s="966"/>
    </row>
    <row r="9739" spans="10:10" x14ac:dyDescent="0.25">
      <c r="J9739" s="966"/>
    </row>
    <row r="9740" spans="10:10" x14ac:dyDescent="0.25">
      <c r="J9740" s="966"/>
    </row>
    <row r="9741" spans="10:10" x14ac:dyDescent="0.25">
      <c r="J9741" s="966"/>
    </row>
    <row r="9742" spans="10:10" x14ac:dyDescent="0.25">
      <c r="J9742" s="966"/>
    </row>
    <row r="9743" spans="10:10" x14ac:dyDescent="0.25">
      <c r="J9743" s="966"/>
    </row>
    <row r="9744" spans="10:10" x14ac:dyDescent="0.25">
      <c r="J9744" s="966"/>
    </row>
    <row r="9745" spans="10:10" x14ac:dyDescent="0.25">
      <c r="J9745" s="966"/>
    </row>
    <row r="9746" spans="10:10" x14ac:dyDescent="0.25">
      <c r="J9746" s="966"/>
    </row>
    <row r="9747" spans="10:10" x14ac:dyDescent="0.25">
      <c r="J9747" s="966"/>
    </row>
    <row r="9748" spans="10:10" x14ac:dyDescent="0.25">
      <c r="J9748" s="966"/>
    </row>
    <row r="9749" spans="10:10" x14ac:dyDescent="0.25">
      <c r="J9749" s="966"/>
    </row>
    <row r="9750" spans="10:10" x14ac:dyDescent="0.25">
      <c r="J9750" s="966"/>
    </row>
    <row r="9751" spans="10:10" x14ac:dyDescent="0.25">
      <c r="J9751" s="966"/>
    </row>
    <row r="9752" spans="10:10" x14ac:dyDescent="0.25">
      <c r="J9752" s="966"/>
    </row>
    <row r="9753" spans="10:10" x14ac:dyDescent="0.25">
      <c r="J9753" s="966"/>
    </row>
    <row r="9754" spans="10:10" x14ac:dyDescent="0.25">
      <c r="J9754" s="966"/>
    </row>
    <row r="9755" spans="10:10" x14ac:dyDescent="0.25">
      <c r="J9755" s="966"/>
    </row>
    <row r="9756" spans="10:10" x14ac:dyDescent="0.25">
      <c r="J9756" s="966"/>
    </row>
    <row r="9757" spans="10:10" x14ac:dyDescent="0.25">
      <c r="J9757" s="966"/>
    </row>
    <row r="9758" spans="10:10" x14ac:dyDescent="0.25">
      <c r="J9758" s="966"/>
    </row>
    <row r="9759" spans="10:10" x14ac:dyDescent="0.25">
      <c r="J9759" s="966"/>
    </row>
    <row r="9760" spans="10:10" x14ac:dyDescent="0.25">
      <c r="J9760" s="966"/>
    </row>
    <row r="9761" spans="10:10" x14ac:dyDescent="0.25">
      <c r="J9761" s="966"/>
    </row>
    <row r="9762" spans="10:10" x14ac:dyDescent="0.25">
      <c r="J9762" s="966"/>
    </row>
    <row r="9763" spans="10:10" x14ac:dyDescent="0.25">
      <c r="J9763" s="966"/>
    </row>
    <row r="9764" spans="10:10" x14ac:dyDescent="0.25">
      <c r="J9764" s="966"/>
    </row>
    <row r="9765" spans="10:10" x14ac:dyDescent="0.25">
      <c r="J9765" s="966"/>
    </row>
    <row r="9766" spans="10:10" x14ac:dyDescent="0.25">
      <c r="J9766" s="966"/>
    </row>
    <row r="9767" spans="10:10" x14ac:dyDescent="0.25">
      <c r="J9767" s="966"/>
    </row>
    <row r="9768" spans="10:10" x14ac:dyDescent="0.25">
      <c r="J9768" s="966"/>
    </row>
    <row r="9769" spans="10:10" x14ac:dyDescent="0.25">
      <c r="J9769" s="966"/>
    </row>
    <row r="9770" spans="10:10" x14ac:dyDescent="0.25">
      <c r="J9770" s="966"/>
    </row>
    <row r="9771" spans="10:10" x14ac:dyDescent="0.25">
      <c r="J9771" s="966"/>
    </row>
    <row r="9772" spans="10:10" x14ac:dyDescent="0.25">
      <c r="J9772" s="966"/>
    </row>
    <row r="9773" spans="10:10" x14ac:dyDescent="0.25">
      <c r="J9773" s="966"/>
    </row>
    <row r="9774" spans="10:10" x14ac:dyDescent="0.25">
      <c r="J9774" s="966"/>
    </row>
    <row r="9775" spans="10:10" x14ac:dyDescent="0.25">
      <c r="J9775" s="966"/>
    </row>
    <row r="9776" spans="10:10" x14ac:dyDescent="0.25">
      <c r="J9776" s="966"/>
    </row>
    <row r="9777" spans="10:10" x14ac:dyDescent="0.25">
      <c r="J9777" s="966"/>
    </row>
    <row r="9778" spans="10:10" x14ac:dyDescent="0.25">
      <c r="J9778" s="966"/>
    </row>
    <row r="9779" spans="10:10" x14ac:dyDescent="0.25">
      <c r="J9779" s="966"/>
    </row>
    <row r="9780" spans="10:10" x14ac:dyDescent="0.25">
      <c r="J9780" s="966"/>
    </row>
    <row r="9781" spans="10:10" x14ac:dyDescent="0.25">
      <c r="J9781" s="966"/>
    </row>
    <row r="9782" spans="10:10" x14ac:dyDescent="0.25">
      <c r="J9782" s="966"/>
    </row>
    <row r="9783" spans="10:10" x14ac:dyDescent="0.25">
      <c r="J9783" s="966"/>
    </row>
    <row r="9784" spans="10:10" x14ac:dyDescent="0.25">
      <c r="J9784" s="966"/>
    </row>
    <row r="9785" spans="10:10" x14ac:dyDescent="0.25">
      <c r="J9785" s="966"/>
    </row>
    <row r="9786" spans="10:10" x14ac:dyDescent="0.25">
      <c r="J9786" s="966"/>
    </row>
    <row r="9787" spans="10:10" x14ac:dyDescent="0.25">
      <c r="J9787" s="966"/>
    </row>
    <row r="9788" spans="10:10" x14ac:dyDescent="0.25">
      <c r="J9788" s="966"/>
    </row>
    <row r="9789" spans="10:10" x14ac:dyDescent="0.25">
      <c r="J9789" s="966"/>
    </row>
    <row r="9790" spans="10:10" x14ac:dyDescent="0.25">
      <c r="J9790" s="966"/>
    </row>
    <row r="9791" spans="10:10" x14ac:dyDescent="0.25">
      <c r="J9791" s="966"/>
    </row>
    <row r="9792" spans="10:10" x14ac:dyDescent="0.25">
      <c r="J9792" s="966"/>
    </row>
    <row r="9793" spans="10:10" x14ac:dyDescent="0.25">
      <c r="J9793" s="966"/>
    </row>
    <row r="9794" spans="10:10" x14ac:dyDescent="0.25">
      <c r="J9794" s="966"/>
    </row>
    <row r="9795" spans="10:10" x14ac:dyDescent="0.25">
      <c r="J9795" s="966"/>
    </row>
    <row r="9796" spans="10:10" x14ac:dyDescent="0.25">
      <c r="J9796" s="966"/>
    </row>
    <row r="9797" spans="10:10" x14ac:dyDescent="0.25">
      <c r="J9797" s="966"/>
    </row>
    <row r="9798" spans="10:10" x14ac:dyDescent="0.25">
      <c r="J9798" s="966"/>
    </row>
    <row r="9799" spans="10:10" x14ac:dyDescent="0.25">
      <c r="J9799" s="966"/>
    </row>
    <row r="9800" spans="10:10" x14ac:dyDescent="0.25">
      <c r="J9800" s="966"/>
    </row>
    <row r="9801" spans="10:10" x14ac:dyDescent="0.25">
      <c r="J9801" s="966"/>
    </row>
    <row r="9802" spans="10:10" x14ac:dyDescent="0.25">
      <c r="J9802" s="966"/>
    </row>
    <row r="9803" spans="10:10" x14ac:dyDescent="0.25">
      <c r="J9803" s="966"/>
    </row>
    <row r="9804" spans="10:10" x14ac:dyDescent="0.25">
      <c r="J9804" s="966"/>
    </row>
    <row r="9805" spans="10:10" x14ac:dyDescent="0.25">
      <c r="J9805" s="966"/>
    </row>
    <row r="9806" spans="10:10" x14ac:dyDescent="0.25">
      <c r="J9806" s="966"/>
    </row>
    <row r="9807" spans="10:10" x14ac:dyDescent="0.25">
      <c r="J9807" s="966"/>
    </row>
    <row r="9808" spans="10:10" x14ac:dyDescent="0.25">
      <c r="J9808" s="966"/>
    </row>
    <row r="9809" spans="10:10" x14ac:dyDescent="0.25">
      <c r="J9809" s="966"/>
    </row>
    <row r="9810" spans="10:10" x14ac:dyDescent="0.25">
      <c r="J9810" s="966"/>
    </row>
    <row r="9811" spans="10:10" x14ac:dyDescent="0.25">
      <c r="J9811" s="966"/>
    </row>
    <row r="9812" spans="10:10" x14ac:dyDescent="0.25">
      <c r="J9812" s="966"/>
    </row>
    <row r="9813" spans="10:10" x14ac:dyDescent="0.25">
      <c r="J9813" s="966"/>
    </row>
    <row r="9814" spans="10:10" x14ac:dyDescent="0.25">
      <c r="J9814" s="966"/>
    </row>
    <row r="9815" spans="10:10" x14ac:dyDescent="0.25">
      <c r="J9815" s="966"/>
    </row>
    <row r="9816" spans="10:10" x14ac:dyDescent="0.25">
      <c r="J9816" s="966"/>
    </row>
    <row r="9817" spans="10:10" x14ac:dyDescent="0.25">
      <c r="J9817" s="966"/>
    </row>
    <row r="9818" spans="10:10" x14ac:dyDescent="0.25">
      <c r="J9818" s="966"/>
    </row>
    <row r="9819" spans="10:10" x14ac:dyDescent="0.25">
      <c r="J9819" s="966"/>
    </row>
    <row r="9820" spans="10:10" x14ac:dyDescent="0.25">
      <c r="J9820" s="966"/>
    </row>
    <row r="9821" spans="10:10" x14ac:dyDescent="0.25">
      <c r="J9821" s="966"/>
    </row>
    <row r="9822" spans="10:10" x14ac:dyDescent="0.25">
      <c r="J9822" s="966"/>
    </row>
    <row r="9823" spans="10:10" x14ac:dyDescent="0.25">
      <c r="J9823" s="966"/>
    </row>
    <row r="9824" spans="10:10" x14ac:dyDescent="0.25">
      <c r="J9824" s="966"/>
    </row>
    <row r="9825" spans="10:10" x14ac:dyDescent="0.25">
      <c r="J9825" s="966"/>
    </row>
    <row r="9826" spans="10:10" x14ac:dyDescent="0.25">
      <c r="J9826" s="966"/>
    </row>
    <row r="9827" spans="10:10" x14ac:dyDescent="0.25">
      <c r="J9827" s="966"/>
    </row>
    <row r="9828" spans="10:10" x14ac:dyDescent="0.25">
      <c r="J9828" s="966"/>
    </row>
    <row r="9829" spans="10:10" x14ac:dyDescent="0.25">
      <c r="J9829" s="966"/>
    </row>
    <row r="9830" spans="10:10" x14ac:dyDescent="0.25">
      <c r="J9830" s="966"/>
    </row>
    <row r="9831" spans="10:10" x14ac:dyDescent="0.25">
      <c r="J9831" s="966"/>
    </row>
    <row r="9832" spans="10:10" x14ac:dyDescent="0.25">
      <c r="J9832" s="966"/>
    </row>
    <row r="9833" spans="10:10" x14ac:dyDescent="0.25">
      <c r="J9833" s="966"/>
    </row>
    <row r="9834" spans="10:10" x14ac:dyDescent="0.25">
      <c r="J9834" s="966"/>
    </row>
    <row r="9835" spans="10:10" x14ac:dyDescent="0.25">
      <c r="J9835" s="966"/>
    </row>
    <row r="9836" spans="10:10" x14ac:dyDescent="0.25">
      <c r="J9836" s="966"/>
    </row>
    <row r="9837" spans="10:10" x14ac:dyDescent="0.25">
      <c r="J9837" s="966"/>
    </row>
    <row r="9838" spans="10:10" x14ac:dyDescent="0.25">
      <c r="J9838" s="966"/>
    </row>
    <row r="9839" spans="10:10" x14ac:dyDescent="0.25">
      <c r="J9839" s="966"/>
    </row>
    <row r="9840" spans="10:10" x14ac:dyDescent="0.25">
      <c r="J9840" s="966"/>
    </row>
    <row r="9841" spans="10:10" x14ac:dyDescent="0.25">
      <c r="J9841" s="966"/>
    </row>
    <row r="9842" spans="10:10" x14ac:dyDescent="0.25">
      <c r="J9842" s="966"/>
    </row>
    <row r="9843" spans="10:10" x14ac:dyDescent="0.25">
      <c r="J9843" s="966"/>
    </row>
    <row r="9844" spans="10:10" x14ac:dyDescent="0.25">
      <c r="J9844" s="966"/>
    </row>
    <row r="9845" spans="10:10" x14ac:dyDescent="0.25">
      <c r="J9845" s="966"/>
    </row>
    <row r="9846" spans="10:10" x14ac:dyDescent="0.25">
      <c r="J9846" s="966"/>
    </row>
    <row r="9847" spans="10:10" x14ac:dyDescent="0.25">
      <c r="J9847" s="966"/>
    </row>
    <row r="9848" spans="10:10" x14ac:dyDescent="0.25">
      <c r="J9848" s="966"/>
    </row>
    <row r="9849" spans="10:10" x14ac:dyDescent="0.25">
      <c r="J9849" s="966"/>
    </row>
    <row r="9850" spans="10:10" x14ac:dyDescent="0.25">
      <c r="J9850" s="966"/>
    </row>
    <row r="9851" spans="10:10" x14ac:dyDescent="0.25">
      <c r="J9851" s="966"/>
    </row>
    <row r="9852" spans="10:10" x14ac:dyDescent="0.25">
      <c r="J9852" s="966"/>
    </row>
    <row r="9853" spans="10:10" x14ac:dyDescent="0.25">
      <c r="J9853" s="966"/>
    </row>
    <row r="9854" spans="10:10" x14ac:dyDescent="0.25">
      <c r="J9854" s="966"/>
    </row>
    <row r="9855" spans="10:10" x14ac:dyDescent="0.25">
      <c r="J9855" s="966"/>
    </row>
    <row r="9856" spans="10:10" x14ac:dyDescent="0.25">
      <c r="J9856" s="966"/>
    </row>
    <row r="9857" spans="10:10" x14ac:dyDescent="0.25">
      <c r="J9857" s="966"/>
    </row>
    <row r="9858" spans="10:10" x14ac:dyDescent="0.25">
      <c r="J9858" s="966"/>
    </row>
    <row r="9859" spans="10:10" x14ac:dyDescent="0.25">
      <c r="J9859" s="966"/>
    </row>
    <row r="9860" spans="10:10" x14ac:dyDescent="0.25">
      <c r="J9860" s="966"/>
    </row>
    <row r="9861" spans="10:10" x14ac:dyDescent="0.25">
      <c r="J9861" s="966"/>
    </row>
    <row r="9862" spans="10:10" x14ac:dyDescent="0.25">
      <c r="J9862" s="966"/>
    </row>
    <row r="9863" spans="10:10" x14ac:dyDescent="0.25">
      <c r="J9863" s="966"/>
    </row>
    <row r="9864" spans="10:10" x14ac:dyDescent="0.25">
      <c r="J9864" s="966"/>
    </row>
    <row r="9865" spans="10:10" x14ac:dyDescent="0.25">
      <c r="J9865" s="966"/>
    </row>
    <row r="9866" spans="10:10" x14ac:dyDescent="0.25">
      <c r="J9866" s="966"/>
    </row>
    <row r="9867" spans="10:10" x14ac:dyDescent="0.25">
      <c r="J9867" s="966"/>
    </row>
    <row r="9868" spans="10:10" x14ac:dyDescent="0.25">
      <c r="J9868" s="966"/>
    </row>
    <row r="9869" spans="10:10" x14ac:dyDescent="0.25">
      <c r="J9869" s="966"/>
    </row>
    <row r="9870" spans="10:10" x14ac:dyDescent="0.25">
      <c r="J9870" s="966"/>
    </row>
    <row r="9871" spans="10:10" x14ac:dyDescent="0.25">
      <c r="J9871" s="966"/>
    </row>
    <row r="9872" spans="10:10" x14ac:dyDescent="0.25">
      <c r="J9872" s="966"/>
    </row>
    <row r="9873" spans="10:10" x14ac:dyDescent="0.25">
      <c r="J9873" s="966"/>
    </row>
    <row r="9874" spans="10:10" x14ac:dyDescent="0.25">
      <c r="J9874" s="966"/>
    </row>
    <row r="9875" spans="10:10" x14ac:dyDescent="0.25">
      <c r="J9875" s="966"/>
    </row>
    <row r="9876" spans="10:10" x14ac:dyDescent="0.25">
      <c r="J9876" s="966"/>
    </row>
    <row r="9877" spans="10:10" x14ac:dyDescent="0.25">
      <c r="J9877" s="966"/>
    </row>
    <row r="9878" spans="10:10" x14ac:dyDescent="0.25">
      <c r="J9878" s="966"/>
    </row>
    <row r="9879" spans="10:10" x14ac:dyDescent="0.25">
      <c r="J9879" s="966"/>
    </row>
    <row r="9880" spans="10:10" x14ac:dyDescent="0.25">
      <c r="J9880" s="966"/>
    </row>
    <row r="9881" spans="10:10" x14ac:dyDescent="0.25">
      <c r="J9881" s="966"/>
    </row>
    <row r="9882" spans="10:10" x14ac:dyDescent="0.25">
      <c r="J9882" s="966"/>
    </row>
    <row r="9883" spans="10:10" x14ac:dyDescent="0.25">
      <c r="J9883" s="966"/>
    </row>
    <row r="9884" spans="10:10" x14ac:dyDescent="0.25">
      <c r="J9884" s="966"/>
    </row>
    <row r="9885" spans="10:10" x14ac:dyDescent="0.25">
      <c r="J9885" s="966"/>
    </row>
    <row r="9886" spans="10:10" x14ac:dyDescent="0.25">
      <c r="J9886" s="966"/>
    </row>
    <row r="9887" spans="10:10" x14ac:dyDescent="0.25">
      <c r="J9887" s="966"/>
    </row>
    <row r="9888" spans="10:10" x14ac:dyDescent="0.25">
      <c r="J9888" s="966"/>
    </row>
    <row r="9889" spans="10:10" x14ac:dyDescent="0.25">
      <c r="J9889" s="966"/>
    </row>
    <row r="9890" spans="10:10" x14ac:dyDescent="0.25">
      <c r="J9890" s="966"/>
    </row>
    <row r="9891" spans="10:10" x14ac:dyDescent="0.25">
      <c r="J9891" s="966"/>
    </row>
    <row r="9892" spans="10:10" x14ac:dyDescent="0.25">
      <c r="J9892" s="966"/>
    </row>
    <row r="9893" spans="10:10" x14ac:dyDescent="0.25">
      <c r="J9893" s="966"/>
    </row>
    <row r="9894" spans="10:10" x14ac:dyDescent="0.25">
      <c r="J9894" s="966"/>
    </row>
    <row r="9895" spans="10:10" x14ac:dyDescent="0.25">
      <c r="J9895" s="966"/>
    </row>
    <row r="9896" spans="10:10" x14ac:dyDescent="0.25">
      <c r="J9896" s="966"/>
    </row>
    <row r="9897" spans="10:10" x14ac:dyDescent="0.25">
      <c r="J9897" s="966"/>
    </row>
    <row r="9898" spans="10:10" x14ac:dyDescent="0.25">
      <c r="J9898" s="966"/>
    </row>
    <row r="9899" spans="10:10" x14ac:dyDescent="0.25">
      <c r="J9899" s="966"/>
    </row>
    <row r="9900" spans="10:10" x14ac:dyDescent="0.25">
      <c r="J9900" s="966"/>
    </row>
    <row r="9901" spans="10:10" x14ac:dyDescent="0.25">
      <c r="J9901" s="966"/>
    </row>
    <row r="9902" spans="10:10" x14ac:dyDescent="0.25">
      <c r="J9902" s="966"/>
    </row>
    <row r="9903" spans="10:10" x14ac:dyDescent="0.25">
      <c r="J9903" s="966"/>
    </row>
    <row r="9904" spans="10:10" x14ac:dyDescent="0.25">
      <c r="J9904" s="966"/>
    </row>
    <row r="9905" spans="10:10" x14ac:dyDescent="0.25">
      <c r="J9905" s="966"/>
    </row>
    <row r="9906" spans="10:10" x14ac:dyDescent="0.25">
      <c r="J9906" s="966"/>
    </row>
    <row r="9907" spans="10:10" x14ac:dyDescent="0.25">
      <c r="J9907" s="966"/>
    </row>
    <row r="9908" spans="10:10" x14ac:dyDescent="0.25">
      <c r="J9908" s="966"/>
    </row>
    <row r="9909" spans="10:10" x14ac:dyDescent="0.25">
      <c r="J9909" s="966"/>
    </row>
    <row r="9910" spans="10:10" x14ac:dyDescent="0.25">
      <c r="J9910" s="966"/>
    </row>
    <row r="9911" spans="10:10" x14ac:dyDescent="0.25">
      <c r="J9911" s="966"/>
    </row>
    <row r="9912" spans="10:10" x14ac:dyDescent="0.25">
      <c r="J9912" s="966"/>
    </row>
    <row r="9913" spans="10:10" x14ac:dyDescent="0.25">
      <c r="J9913" s="966"/>
    </row>
    <row r="9914" spans="10:10" x14ac:dyDescent="0.25">
      <c r="J9914" s="966"/>
    </row>
    <row r="9915" spans="10:10" x14ac:dyDescent="0.25">
      <c r="J9915" s="966"/>
    </row>
    <row r="9916" spans="10:10" x14ac:dyDescent="0.25">
      <c r="J9916" s="966"/>
    </row>
    <row r="9917" spans="10:10" x14ac:dyDescent="0.25">
      <c r="J9917" s="966"/>
    </row>
    <row r="9918" spans="10:10" x14ac:dyDescent="0.25">
      <c r="J9918" s="966"/>
    </row>
    <row r="9919" spans="10:10" x14ac:dyDescent="0.25">
      <c r="J9919" s="966"/>
    </row>
    <row r="9920" spans="10:10" x14ac:dyDescent="0.25">
      <c r="J9920" s="966"/>
    </row>
    <row r="9921" spans="10:10" x14ac:dyDescent="0.25">
      <c r="J9921" s="966"/>
    </row>
    <row r="9922" spans="10:10" x14ac:dyDescent="0.25">
      <c r="J9922" s="966"/>
    </row>
    <row r="9923" spans="10:10" x14ac:dyDescent="0.25">
      <c r="J9923" s="966"/>
    </row>
    <row r="9924" spans="10:10" x14ac:dyDescent="0.25">
      <c r="J9924" s="966"/>
    </row>
    <row r="9925" spans="10:10" x14ac:dyDescent="0.25">
      <c r="J9925" s="966"/>
    </row>
    <row r="9926" spans="10:10" x14ac:dyDescent="0.25">
      <c r="J9926" s="966"/>
    </row>
    <row r="9927" spans="10:10" x14ac:dyDescent="0.25">
      <c r="J9927" s="966"/>
    </row>
    <row r="9928" spans="10:10" x14ac:dyDescent="0.25">
      <c r="J9928" s="966"/>
    </row>
    <row r="9929" spans="10:10" x14ac:dyDescent="0.25">
      <c r="J9929" s="966"/>
    </row>
    <row r="9930" spans="10:10" x14ac:dyDescent="0.25">
      <c r="J9930" s="966"/>
    </row>
    <row r="9931" spans="10:10" x14ac:dyDescent="0.25">
      <c r="J9931" s="966"/>
    </row>
    <row r="9932" spans="10:10" x14ac:dyDescent="0.25">
      <c r="J9932" s="966"/>
    </row>
    <row r="9933" spans="10:10" x14ac:dyDescent="0.25">
      <c r="J9933" s="966"/>
    </row>
    <row r="9934" spans="10:10" x14ac:dyDescent="0.25">
      <c r="J9934" s="966"/>
    </row>
    <row r="9935" spans="10:10" x14ac:dyDescent="0.25">
      <c r="J9935" s="966"/>
    </row>
    <row r="9936" spans="10:10" x14ac:dyDescent="0.25">
      <c r="J9936" s="966"/>
    </row>
    <row r="9937" spans="10:10" x14ac:dyDescent="0.25">
      <c r="J9937" s="966"/>
    </row>
    <row r="9938" spans="10:10" x14ac:dyDescent="0.25">
      <c r="J9938" s="966"/>
    </row>
    <row r="9939" spans="10:10" x14ac:dyDescent="0.25">
      <c r="J9939" s="966"/>
    </row>
    <row r="9940" spans="10:10" x14ac:dyDescent="0.25">
      <c r="J9940" s="966"/>
    </row>
    <row r="9941" spans="10:10" x14ac:dyDescent="0.25">
      <c r="J9941" s="966"/>
    </row>
    <row r="9942" spans="10:10" x14ac:dyDescent="0.25">
      <c r="J9942" s="966"/>
    </row>
    <row r="9943" spans="10:10" x14ac:dyDescent="0.25">
      <c r="J9943" s="966"/>
    </row>
    <row r="9944" spans="10:10" x14ac:dyDescent="0.25">
      <c r="J9944" s="966"/>
    </row>
    <row r="9945" spans="10:10" x14ac:dyDescent="0.25">
      <c r="J9945" s="966"/>
    </row>
    <row r="9946" spans="10:10" x14ac:dyDescent="0.25">
      <c r="J9946" s="966"/>
    </row>
    <row r="9947" spans="10:10" x14ac:dyDescent="0.25">
      <c r="J9947" s="966"/>
    </row>
    <row r="9948" spans="10:10" x14ac:dyDescent="0.25">
      <c r="J9948" s="966"/>
    </row>
    <row r="9949" spans="10:10" x14ac:dyDescent="0.25">
      <c r="J9949" s="966"/>
    </row>
    <row r="9950" spans="10:10" x14ac:dyDescent="0.25">
      <c r="J9950" s="966"/>
    </row>
    <row r="9951" spans="10:10" x14ac:dyDescent="0.25">
      <c r="J9951" s="966"/>
    </row>
    <row r="9952" spans="10:10" x14ac:dyDescent="0.25">
      <c r="J9952" s="966"/>
    </row>
    <row r="9953" spans="10:10" x14ac:dyDescent="0.25">
      <c r="J9953" s="966"/>
    </row>
    <row r="9954" spans="10:10" x14ac:dyDescent="0.25">
      <c r="J9954" s="966"/>
    </row>
    <row r="9955" spans="10:10" x14ac:dyDescent="0.25">
      <c r="J9955" s="966"/>
    </row>
    <row r="9956" spans="10:10" x14ac:dyDescent="0.25">
      <c r="J9956" s="966"/>
    </row>
    <row r="9957" spans="10:10" x14ac:dyDescent="0.25">
      <c r="J9957" s="966"/>
    </row>
    <row r="9958" spans="10:10" x14ac:dyDescent="0.25">
      <c r="J9958" s="966"/>
    </row>
    <row r="9959" spans="10:10" x14ac:dyDescent="0.25">
      <c r="J9959" s="966"/>
    </row>
    <row r="9960" spans="10:10" x14ac:dyDescent="0.25">
      <c r="J9960" s="966"/>
    </row>
    <row r="9961" spans="10:10" x14ac:dyDescent="0.25">
      <c r="J9961" s="966"/>
    </row>
    <row r="9962" spans="10:10" x14ac:dyDescent="0.25">
      <c r="J9962" s="966"/>
    </row>
    <row r="9963" spans="10:10" x14ac:dyDescent="0.25">
      <c r="J9963" s="966"/>
    </row>
    <row r="9964" spans="10:10" x14ac:dyDescent="0.25">
      <c r="J9964" s="966"/>
    </row>
    <row r="9965" spans="10:10" x14ac:dyDescent="0.25">
      <c r="J9965" s="966"/>
    </row>
    <row r="9966" spans="10:10" x14ac:dyDescent="0.25">
      <c r="J9966" s="966"/>
    </row>
    <row r="9967" spans="10:10" x14ac:dyDescent="0.25">
      <c r="J9967" s="966"/>
    </row>
    <row r="9968" spans="10:10" x14ac:dyDescent="0.25">
      <c r="J9968" s="966"/>
    </row>
    <row r="9969" spans="10:10" x14ac:dyDescent="0.25">
      <c r="J9969" s="966"/>
    </row>
    <row r="9970" spans="10:10" x14ac:dyDescent="0.25">
      <c r="J9970" s="966"/>
    </row>
    <row r="9971" spans="10:10" x14ac:dyDescent="0.25">
      <c r="J9971" s="966"/>
    </row>
    <row r="9972" spans="10:10" x14ac:dyDescent="0.25">
      <c r="J9972" s="966"/>
    </row>
    <row r="9973" spans="10:10" x14ac:dyDescent="0.25">
      <c r="J9973" s="966"/>
    </row>
    <row r="9974" spans="10:10" x14ac:dyDescent="0.25">
      <c r="J9974" s="966"/>
    </row>
    <row r="9975" spans="10:10" x14ac:dyDescent="0.25">
      <c r="J9975" s="966"/>
    </row>
    <row r="9976" spans="10:10" x14ac:dyDescent="0.25">
      <c r="J9976" s="966"/>
    </row>
    <row r="9977" spans="10:10" x14ac:dyDescent="0.25">
      <c r="J9977" s="966"/>
    </row>
    <row r="9978" spans="10:10" x14ac:dyDescent="0.25">
      <c r="J9978" s="966"/>
    </row>
    <row r="9979" spans="10:10" x14ac:dyDescent="0.25">
      <c r="J9979" s="966"/>
    </row>
    <row r="9980" spans="10:10" x14ac:dyDescent="0.25">
      <c r="J9980" s="966"/>
    </row>
    <row r="9981" spans="10:10" x14ac:dyDescent="0.25">
      <c r="J9981" s="966"/>
    </row>
    <row r="9982" spans="10:10" x14ac:dyDescent="0.25">
      <c r="J9982" s="966"/>
    </row>
    <row r="9983" spans="10:10" x14ac:dyDescent="0.25">
      <c r="J9983" s="966"/>
    </row>
    <row r="9984" spans="10:10" x14ac:dyDescent="0.25">
      <c r="J9984" s="966"/>
    </row>
    <row r="9985" spans="10:10" x14ac:dyDescent="0.25">
      <c r="J9985" s="966"/>
    </row>
    <row r="9986" spans="10:10" x14ac:dyDescent="0.25">
      <c r="J9986" s="966"/>
    </row>
    <row r="9987" spans="10:10" x14ac:dyDescent="0.25">
      <c r="J9987" s="966"/>
    </row>
    <row r="9988" spans="10:10" x14ac:dyDescent="0.25">
      <c r="J9988" s="966"/>
    </row>
    <row r="9989" spans="10:10" x14ac:dyDescent="0.25">
      <c r="J9989" s="966"/>
    </row>
    <row r="9990" spans="10:10" x14ac:dyDescent="0.25">
      <c r="J9990" s="966"/>
    </row>
    <row r="9991" spans="10:10" x14ac:dyDescent="0.25">
      <c r="J9991" s="966"/>
    </row>
    <row r="9992" spans="10:10" x14ac:dyDescent="0.25">
      <c r="J9992" s="966"/>
    </row>
    <row r="9993" spans="10:10" x14ac:dyDescent="0.25">
      <c r="J9993" s="966"/>
    </row>
    <row r="9994" spans="10:10" x14ac:dyDescent="0.25">
      <c r="J9994" s="966"/>
    </row>
    <row r="9995" spans="10:10" x14ac:dyDescent="0.25">
      <c r="J9995" s="966"/>
    </row>
    <row r="9996" spans="10:10" x14ac:dyDescent="0.25">
      <c r="J9996" s="966"/>
    </row>
    <row r="9997" spans="10:10" x14ac:dyDescent="0.25">
      <c r="J9997" s="966"/>
    </row>
    <row r="9998" spans="10:10" x14ac:dyDescent="0.25">
      <c r="J9998" s="966"/>
    </row>
    <row r="9999" spans="10:10" x14ac:dyDescent="0.25">
      <c r="J9999" s="966"/>
    </row>
    <row r="10000" spans="10:10" x14ac:dyDescent="0.25">
      <c r="J10000" s="966"/>
    </row>
    <row r="10001" spans="10:10" x14ac:dyDescent="0.25">
      <c r="J10001" s="966"/>
    </row>
    <row r="10002" spans="10:10" x14ac:dyDescent="0.25">
      <c r="J10002" s="966"/>
    </row>
    <row r="10003" spans="10:10" x14ac:dyDescent="0.25">
      <c r="J10003" s="966"/>
    </row>
    <row r="10004" spans="10:10" x14ac:dyDescent="0.25">
      <c r="J10004" s="966"/>
    </row>
    <row r="10005" spans="10:10" x14ac:dyDescent="0.25">
      <c r="J10005" s="966"/>
    </row>
    <row r="10006" spans="10:10" x14ac:dyDescent="0.25">
      <c r="J10006" s="966"/>
    </row>
    <row r="10007" spans="10:10" x14ac:dyDescent="0.25">
      <c r="J10007" s="966"/>
    </row>
    <row r="10008" spans="10:10" x14ac:dyDescent="0.25">
      <c r="J10008" s="966"/>
    </row>
    <row r="10009" spans="10:10" x14ac:dyDescent="0.25">
      <c r="J10009" s="966"/>
    </row>
    <row r="10010" spans="10:10" x14ac:dyDescent="0.25">
      <c r="J10010" s="966"/>
    </row>
    <row r="10011" spans="10:10" x14ac:dyDescent="0.25">
      <c r="J10011" s="966"/>
    </row>
    <row r="10012" spans="10:10" x14ac:dyDescent="0.25">
      <c r="J10012" s="966"/>
    </row>
    <row r="10013" spans="10:10" x14ac:dyDescent="0.25">
      <c r="J10013" s="966"/>
    </row>
    <row r="10014" spans="10:10" x14ac:dyDescent="0.25">
      <c r="J10014" s="966"/>
    </row>
    <row r="10015" spans="10:10" x14ac:dyDescent="0.25">
      <c r="J10015" s="966"/>
    </row>
    <row r="10016" spans="10:10" x14ac:dyDescent="0.25">
      <c r="J10016" s="966"/>
    </row>
    <row r="10017" spans="10:10" x14ac:dyDescent="0.25">
      <c r="J10017" s="966"/>
    </row>
    <row r="10018" spans="10:10" x14ac:dyDescent="0.25">
      <c r="J10018" s="966"/>
    </row>
    <row r="10019" spans="10:10" x14ac:dyDescent="0.25">
      <c r="J10019" s="966"/>
    </row>
    <row r="10020" spans="10:10" x14ac:dyDescent="0.25">
      <c r="J10020" s="966"/>
    </row>
    <row r="10021" spans="10:10" x14ac:dyDescent="0.25">
      <c r="J10021" s="966"/>
    </row>
    <row r="10022" spans="10:10" x14ac:dyDescent="0.25">
      <c r="J10022" s="966"/>
    </row>
    <row r="10023" spans="10:10" x14ac:dyDescent="0.25">
      <c r="J10023" s="966"/>
    </row>
    <row r="10024" spans="10:10" x14ac:dyDescent="0.25">
      <c r="J10024" s="966"/>
    </row>
    <row r="10025" spans="10:10" x14ac:dyDescent="0.25">
      <c r="J10025" s="966"/>
    </row>
    <row r="10026" spans="10:10" x14ac:dyDescent="0.25">
      <c r="J10026" s="966"/>
    </row>
    <row r="10027" spans="10:10" x14ac:dyDescent="0.25">
      <c r="J10027" s="966"/>
    </row>
    <row r="10028" spans="10:10" x14ac:dyDescent="0.25">
      <c r="J10028" s="966"/>
    </row>
    <row r="10029" spans="10:10" x14ac:dyDescent="0.25">
      <c r="J10029" s="966"/>
    </row>
    <row r="10030" spans="10:10" x14ac:dyDescent="0.25">
      <c r="J10030" s="966"/>
    </row>
    <row r="10031" spans="10:10" x14ac:dyDescent="0.25">
      <c r="J10031" s="966"/>
    </row>
    <row r="10032" spans="10:10" x14ac:dyDescent="0.25">
      <c r="J10032" s="966"/>
    </row>
    <row r="10033" spans="10:10" x14ac:dyDescent="0.25">
      <c r="J10033" s="966"/>
    </row>
    <row r="10034" spans="10:10" x14ac:dyDescent="0.25">
      <c r="J10034" s="966"/>
    </row>
    <row r="10035" spans="10:10" x14ac:dyDescent="0.25">
      <c r="J10035" s="966"/>
    </row>
    <row r="10036" spans="10:10" x14ac:dyDescent="0.25">
      <c r="J10036" s="966"/>
    </row>
    <row r="10037" spans="10:10" x14ac:dyDescent="0.25">
      <c r="J10037" s="966"/>
    </row>
    <row r="10038" spans="10:10" x14ac:dyDescent="0.25">
      <c r="J10038" s="966"/>
    </row>
    <row r="10039" spans="10:10" x14ac:dyDescent="0.25">
      <c r="J10039" s="966"/>
    </row>
    <row r="10040" spans="10:10" x14ac:dyDescent="0.25">
      <c r="J10040" s="966"/>
    </row>
    <row r="10041" spans="10:10" x14ac:dyDescent="0.25">
      <c r="J10041" s="966"/>
    </row>
    <row r="10042" spans="10:10" x14ac:dyDescent="0.25">
      <c r="J10042" s="966"/>
    </row>
    <row r="10043" spans="10:10" x14ac:dyDescent="0.25">
      <c r="J10043" s="966"/>
    </row>
    <row r="10044" spans="10:10" x14ac:dyDescent="0.25">
      <c r="J10044" s="966"/>
    </row>
    <row r="10045" spans="10:10" x14ac:dyDescent="0.25">
      <c r="J10045" s="966"/>
    </row>
    <row r="10046" spans="10:10" x14ac:dyDescent="0.25">
      <c r="J10046" s="966"/>
    </row>
    <row r="10047" spans="10:10" x14ac:dyDescent="0.25">
      <c r="J10047" s="966"/>
    </row>
    <row r="10048" spans="10:10" x14ac:dyDescent="0.25">
      <c r="J10048" s="966"/>
    </row>
    <row r="10049" spans="10:10" x14ac:dyDescent="0.25">
      <c r="J10049" s="966"/>
    </row>
    <row r="10050" spans="10:10" x14ac:dyDescent="0.25">
      <c r="J10050" s="966"/>
    </row>
    <row r="10051" spans="10:10" x14ac:dyDescent="0.25">
      <c r="J10051" s="966"/>
    </row>
    <row r="10052" spans="10:10" x14ac:dyDescent="0.25">
      <c r="J10052" s="966"/>
    </row>
    <row r="10053" spans="10:10" x14ac:dyDescent="0.25">
      <c r="J10053" s="966"/>
    </row>
    <row r="10054" spans="10:10" x14ac:dyDescent="0.25">
      <c r="J10054" s="966"/>
    </row>
    <row r="10055" spans="10:10" x14ac:dyDescent="0.25">
      <c r="J10055" s="966"/>
    </row>
    <row r="10056" spans="10:10" x14ac:dyDescent="0.25">
      <c r="J10056" s="966"/>
    </row>
    <row r="10057" spans="10:10" x14ac:dyDescent="0.25">
      <c r="J10057" s="966"/>
    </row>
    <row r="10058" spans="10:10" x14ac:dyDescent="0.25">
      <c r="J10058" s="966"/>
    </row>
    <row r="10059" spans="10:10" x14ac:dyDescent="0.25">
      <c r="J10059" s="966"/>
    </row>
    <row r="10060" spans="10:10" x14ac:dyDescent="0.25">
      <c r="J10060" s="966"/>
    </row>
    <row r="10061" spans="10:10" x14ac:dyDescent="0.25">
      <c r="J10061" s="966"/>
    </row>
    <row r="10062" spans="10:10" x14ac:dyDescent="0.25">
      <c r="J10062" s="966"/>
    </row>
    <row r="10063" spans="10:10" x14ac:dyDescent="0.25">
      <c r="J10063" s="966"/>
    </row>
    <row r="10064" spans="10:10" x14ac:dyDescent="0.25">
      <c r="J10064" s="966"/>
    </row>
    <row r="10065" spans="10:10" x14ac:dyDescent="0.25">
      <c r="J10065" s="966"/>
    </row>
    <row r="10066" spans="10:10" x14ac:dyDescent="0.25">
      <c r="J10066" s="966"/>
    </row>
    <row r="10067" spans="10:10" x14ac:dyDescent="0.25">
      <c r="J10067" s="966"/>
    </row>
    <row r="10068" spans="10:10" x14ac:dyDescent="0.25">
      <c r="J10068" s="966"/>
    </row>
    <row r="10069" spans="10:10" x14ac:dyDescent="0.25">
      <c r="J10069" s="966"/>
    </row>
    <row r="10070" spans="10:10" x14ac:dyDescent="0.25">
      <c r="J10070" s="966"/>
    </row>
    <row r="10071" spans="10:10" x14ac:dyDescent="0.25">
      <c r="J10071" s="966"/>
    </row>
    <row r="10072" spans="10:10" x14ac:dyDescent="0.25">
      <c r="J10072" s="966"/>
    </row>
    <row r="10073" spans="10:10" x14ac:dyDescent="0.25">
      <c r="J10073" s="966"/>
    </row>
    <row r="10074" spans="10:10" x14ac:dyDescent="0.25">
      <c r="J10074" s="966"/>
    </row>
    <row r="10075" spans="10:10" x14ac:dyDescent="0.25">
      <c r="J10075" s="966"/>
    </row>
    <row r="10076" spans="10:10" x14ac:dyDescent="0.25">
      <c r="J10076" s="966"/>
    </row>
    <row r="10077" spans="10:10" x14ac:dyDescent="0.25">
      <c r="J10077" s="966"/>
    </row>
    <row r="10078" spans="10:10" x14ac:dyDescent="0.25">
      <c r="J10078" s="966"/>
    </row>
    <row r="10079" spans="10:10" x14ac:dyDescent="0.25">
      <c r="J10079" s="966"/>
    </row>
    <row r="10080" spans="10:10" x14ac:dyDescent="0.25">
      <c r="J10080" s="966"/>
    </row>
    <row r="10081" spans="10:10" x14ac:dyDescent="0.25">
      <c r="J10081" s="966"/>
    </row>
    <row r="10082" spans="10:10" x14ac:dyDescent="0.25">
      <c r="J10082" s="966"/>
    </row>
    <row r="10083" spans="10:10" x14ac:dyDescent="0.25">
      <c r="J10083" s="966"/>
    </row>
    <row r="10084" spans="10:10" x14ac:dyDescent="0.25">
      <c r="J10084" s="966"/>
    </row>
    <row r="10085" spans="10:10" x14ac:dyDescent="0.25">
      <c r="J10085" s="966"/>
    </row>
    <row r="10086" spans="10:10" x14ac:dyDescent="0.25">
      <c r="J10086" s="966"/>
    </row>
    <row r="10087" spans="10:10" x14ac:dyDescent="0.25">
      <c r="J10087" s="966"/>
    </row>
    <row r="10088" spans="10:10" x14ac:dyDescent="0.25">
      <c r="J10088" s="966"/>
    </row>
    <row r="10089" spans="10:10" x14ac:dyDescent="0.25">
      <c r="J10089" s="966"/>
    </row>
    <row r="10090" spans="10:10" x14ac:dyDescent="0.25">
      <c r="J10090" s="966"/>
    </row>
    <row r="10091" spans="10:10" x14ac:dyDescent="0.25">
      <c r="J10091" s="966"/>
    </row>
    <row r="10092" spans="10:10" x14ac:dyDescent="0.25">
      <c r="J10092" s="966"/>
    </row>
    <row r="10093" spans="10:10" x14ac:dyDescent="0.25">
      <c r="J10093" s="966"/>
    </row>
    <row r="10094" spans="10:10" x14ac:dyDescent="0.25">
      <c r="J10094" s="966"/>
    </row>
    <row r="10095" spans="10:10" x14ac:dyDescent="0.25">
      <c r="J10095" s="966"/>
    </row>
    <row r="10096" spans="10:10" x14ac:dyDescent="0.25">
      <c r="J10096" s="966"/>
    </row>
    <row r="10097" spans="10:10" x14ac:dyDescent="0.25">
      <c r="J10097" s="966"/>
    </row>
    <row r="10098" spans="10:10" x14ac:dyDescent="0.25">
      <c r="J10098" s="966"/>
    </row>
    <row r="10099" spans="10:10" x14ac:dyDescent="0.25">
      <c r="J10099" s="966"/>
    </row>
    <row r="10100" spans="10:10" x14ac:dyDescent="0.25">
      <c r="J10100" s="966"/>
    </row>
    <row r="10101" spans="10:10" x14ac:dyDescent="0.25">
      <c r="J10101" s="966"/>
    </row>
    <row r="10102" spans="10:10" x14ac:dyDescent="0.25">
      <c r="J10102" s="966"/>
    </row>
    <row r="10103" spans="10:10" x14ac:dyDescent="0.25">
      <c r="J10103" s="966"/>
    </row>
    <row r="10104" spans="10:10" x14ac:dyDescent="0.25">
      <c r="J10104" s="966"/>
    </row>
    <row r="10105" spans="10:10" x14ac:dyDescent="0.25">
      <c r="J10105" s="966"/>
    </row>
    <row r="10106" spans="10:10" x14ac:dyDescent="0.25">
      <c r="J10106" s="966"/>
    </row>
    <row r="10107" spans="10:10" x14ac:dyDescent="0.25">
      <c r="J10107" s="966"/>
    </row>
    <row r="10108" spans="10:10" x14ac:dyDescent="0.25">
      <c r="J10108" s="966"/>
    </row>
    <row r="10109" spans="10:10" x14ac:dyDescent="0.25">
      <c r="J10109" s="966"/>
    </row>
    <row r="10110" spans="10:10" x14ac:dyDescent="0.25">
      <c r="J10110" s="966"/>
    </row>
    <row r="10111" spans="10:10" x14ac:dyDescent="0.25">
      <c r="J10111" s="966"/>
    </row>
    <row r="10112" spans="10:10" x14ac:dyDescent="0.25">
      <c r="J10112" s="966"/>
    </row>
    <row r="10113" spans="10:10" x14ac:dyDescent="0.25">
      <c r="J10113" s="966"/>
    </row>
    <row r="10114" spans="10:10" x14ac:dyDescent="0.25">
      <c r="J10114" s="966"/>
    </row>
    <row r="10115" spans="10:10" x14ac:dyDescent="0.25">
      <c r="J10115" s="966"/>
    </row>
    <row r="10116" spans="10:10" x14ac:dyDescent="0.25">
      <c r="J10116" s="966"/>
    </row>
    <row r="10117" spans="10:10" x14ac:dyDescent="0.25">
      <c r="J10117" s="966"/>
    </row>
    <row r="10118" spans="10:10" x14ac:dyDescent="0.25">
      <c r="J10118" s="966"/>
    </row>
    <row r="10119" spans="10:10" x14ac:dyDescent="0.25">
      <c r="J10119" s="966"/>
    </row>
    <row r="10120" spans="10:10" x14ac:dyDescent="0.25">
      <c r="J10120" s="966"/>
    </row>
    <row r="10121" spans="10:10" x14ac:dyDescent="0.25">
      <c r="J10121" s="966"/>
    </row>
    <row r="10122" spans="10:10" x14ac:dyDescent="0.25">
      <c r="J10122" s="966"/>
    </row>
    <row r="10123" spans="10:10" x14ac:dyDescent="0.25">
      <c r="J10123" s="966"/>
    </row>
    <row r="10124" spans="10:10" x14ac:dyDescent="0.25">
      <c r="J10124" s="966"/>
    </row>
    <row r="10125" spans="10:10" x14ac:dyDescent="0.25">
      <c r="J10125" s="966"/>
    </row>
    <row r="10126" spans="10:10" x14ac:dyDescent="0.25">
      <c r="J10126" s="966"/>
    </row>
    <row r="10127" spans="10:10" x14ac:dyDescent="0.25">
      <c r="J10127" s="966"/>
    </row>
    <row r="10128" spans="10:10" x14ac:dyDescent="0.25">
      <c r="J10128" s="966"/>
    </row>
    <row r="10129" spans="10:10" x14ac:dyDescent="0.25">
      <c r="J10129" s="966"/>
    </row>
    <row r="10130" spans="10:10" x14ac:dyDescent="0.25">
      <c r="J10130" s="966"/>
    </row>
    <row r="10131" spans="10:10" x14ac:dyDescent="0.25">
      <c r="J10131" s="966"/>
    </row>
    <row r="10132" spans="10:10" x14ac:dyDescent="0.25">
      <c r="J10132" s="966"/>
    </row>
    <row r="10133" spans="10:10" x14ac:dyDescent="0.25">
      <c r="J10133" s="966"/>
    </row>
    <row r="10134" spans="10:10" x14ac:dyDescent="0.25">
      <c r="J10134" s="966"/>
    </row>
    <row r="10135" spans="10:10" x14ac:dyDescent="0.25">
      <c r="J10135" s="966"/>
    </row>
    <row r="10136" spans="10:10" x14ac:dyDescent="0.25">
      <c r="J10136" s="966"/>
    </row>
    <row r="10137" spans="10:10" x14ac:dyDescent="0.25">
      <c r="J10137" s="966"/>
    </row>
    <row r="10138" spans="10:10" x14ac:dyDescent="0.25">
      <c r="J10138" s="966"/>
    </row>
    <row r="10139" spans="10:10" x14ac:dyDescent="0.25">
      <c r="J10139" s="966"/>
    </row>
    <row r="10140" spans="10:10" x14ac:dyDescent="0.25">
      <c r="J10140" s="966"/>
    </row>
    <row r="10141" spans="10:10" x14ac:dyDescent="0.25">
      <c r="J10141" s="966"/>
    </row>
    <row r="10142" spans="10:10" x14ac:dyDescent="0.25">
      <c r="J10142" s="966"/>
    </row>
    <row r="10143" spans="10:10" x14ac:dyDescent="0.25">
      <c r="J10143" s="966"/>
    </row>
    <row r="10144" spans="10:10" x14ac:dyDescent="0.25">
      <c r="J10144" s="966"/>
    </row>
    <row r="10145" spans="10:10" x14ac:dyDescent="0.25">
      <c r="J10145" s="966"/>
    </row>
    <row r="10146" spans="10:10" x14ac:dyDescent="0.25">
      <c r="J10146" s="966"/>
    </row>
    <row r="10147" spans="10:10" x14ac:dyDescent="0.25">
      <c r="J10147" s="966"/>
    </row>
    <row r="10148" spans="10:10" x14ac:dyDescent="0.25">
      <c r="J10148" s="966"/>
    </row>
    <row r="10149" spans="10:10" x14ac:dyDescent="0.25">
      <c r="J10149" s="966"/>
    </row>
    <row r="10150" spans="10:10" x14ac:dyDescent="0.25">
      <c r="J10150" s="966"/>
    </row>
    <row r="10151" spans="10:10" x14ac:dyDescent="0.25">
      <c r="J10151" s="966"/>
    </row>
    <row r="10152" spans="10:10" x14ac:dyDescent="0.25">
      <c r="J10152" s="966"/>
    </row>
    <row r="10153" spans="10:10" x14ac:dyDescent="0.25">
      <c r="J10153" s="966"/>
    </row>
    <row r="10154" spans="10:10" x14ac:dyDescent="0.25">
      <c r="J10154" s="966"/>
    </row>
    <row r="10155" spans="10:10" x14ac:dyDescent="0.25">
      <c r="J10155" s="966"/>
    </row>
    <row r="10156" spans="10:10" x14ac:dyDescent="0.25">
      <c r="J10156" s="966"/>
    </row>
    <row r="10157" spans="10:10" x14ac:dyDescent="0.25">
      <c r="J10157" s="966"/>
    </row>
    <row r="10158" spans="10:10" x14ac:dyDescent="0.25">
      <c r="J10158" s="966"/>
    </row>
    <row r="10159" spans="10:10" x14ac:dyDescent="0.25">
      <c r="J10159" s="966"/>
    </row>
    <row r="10160" spans="10:10" x14ac:dyDescent="0.25">
      <c r="J10160" s="966"/>
    </row>
    <row r="10161" spans="10:10" x14ac:dyDescent="0.25">
      <c r="J10161" s="966"/>
    </row>
    <row r="10162" spans="10:10" x14ac:dyDescent="0.25">
      <c r="J10162" s="966"/>
    </row>
    <row r="10163" spans="10:10" x14ac:dyDescent="0.25">
      <c r="J10163" s="966"/>
    </row>
    <row r="10164" spans="10:10" x14ac:dyDescent="0.25">
      <c r="J10164" s="966"/>
    </row>
    <row r="10165" spans="10:10" x14ac:dyDescent="0.25">
      <c r="J10165" s="966"/>
    </row>
    <row r="10166" spans="10:10" x14ac:dyDescent="0.25">
      <c r="J10166" s="966"/>
    </row>
    <row r="10167" spans="10:10" x14ac:dyDescent="0.25">
      <c r="J10167" s="966"/>
    </row>
    <row r="10168" spans="10:10" x14ac:dyDescent="0.25">
      <c r="J10168" s="966"/>
    </row>
    <row r="10169" spans="10:10" x14ac:dyDescent="0.25">
      <c r="J10169" s="966"/>
    </row>
    <row r="10170" spans="10:10" x14ac:dyDescent="0.25">
      <c r="J10170" s="966"/>
    </row>
    <row r="10171" spans="10:10" x14ac:dyDescent="0.25">
      <c r="J10171" s="966"/>
    </row>
    <row r="10172" spans="10:10" x14ac:dyDescent="0.25">
      <c r="J10172" s="966"/>
    </row>
    <row r="10173" spans="10:10" x14ac:dyDescent="0.25">
      <c r="J10173" s="966"/>
    </row>
    <row r="10174" spans="10:10" x14ac:dyDescent="0.25">
      <c r="J10174" s="966"/>
    </row>
    <row r="10175" spans="10:10" x14ac:dyDescent="0.25">
      <c r="J10175" s="966"/>
    </row>
    <row r="10176" spans="10:10" x14ac:dyDescent="0.25">
      <c r="J10176" s="966"/>
    </row>
    <row r="10177" spans="10:10" x14ac:dyDescent="0.25">
      <c r="J10177" s="966"/>
    </row>
    <row r="10178" spans="10:10" x14ac:dyDescent="0.25">
      <c r="J10178" s="966"/>
    </row>
    <row r="10179" spans="10:10" x14ac:dyDescent="0.25">
      <c r="J10179" s="966"/>
    </row>
    <row r="10180" spans="10:10" x14ac:dyDescent="0.25">
      <c r="J10180" s="966"/>
    </row>
    <row r="10181" spans="10:10" x14ac:dyDescent="0.25">
      <c r="J10181" s="966"/>
    </row>
    <row r="10182" spans="10:10" x14ac:dyDescent="0.25">
      <c r="J10182" s="966"/>
    </row>
    <row r="10183" spans="10:10" x14ac:dyDescent="0.25">
      <c r="J10183" s="966"/>
    </row>
    <row r="10184" spans="10:10" x14ac:dyDescent="0.25">
      <c r="J10184" s="966"/>
    </row>
    <row r="10185" spans="10:10" x14ac:dyDescent="0.25">
      <c r="J10185" s="966"/>
    </row>
    <row r="10186" spans="10:10" x14ac:dyDescent="0.25">
      <c r="J10186" s="966"/>
    </row>
    <row r="10187" spans="10:10" x14ac:dyDescent="0.25">
      <c r="J10187" s="966"/>
    </row>
    <row r="10188" spans="10:10" x14ac:dyDescent="0.25">
      <c r="J10188" s="966"/>
    </row>
    <row r="10189" spans="10:10" x14ac:dyDescent="0.25">
      <c r="J10189" s="966"/>
    </row>
    <row r="10190" spans="10:10" x14ac:dyDescent="0.25">
      <c r="J10190" s="966"/>
    </row>
    <row r="10191" spans="10:10" x14ac:dyDescent="0.25">
      <c r="J10191" s="966"/>
    </row>
    <row r="10192" spans="10:10" x14ac:dyDescent="0.25">
      <c r="J10192" s="966"/>
    </row>
    <row r="10193" spans="10:10" x14ac:dyDescent="0.25">
      <c r="J10193" s="966"/>
    </row>
    <row r="10194" spans="10:10" x14ac:dyDescent="0.25">
      <c r="J10194" s="966"/>
    </row>
    <row r="10195" spans="10:10" x14ac:dyDescent="0.25">
      <c r="J10195" s="966"/>
    </row>
    <row r="10196" spans="10:10" x14ac:dyDescent="0.25">
      <c r="J10196" s="966"/>
    </row>
    <row r="10197" spans="10:10" x14ac:dyDescent="0.25">
      <c r="J10197" s="966"/>
    </row>
    <row r="10198" spans="10:10" x14ac:dyDescent="0.25">
      <c r="J10198" s="966"/>
    </row>
    <row r="10199" spans="10:10" x14ac:dyDescent="0.25">
      <c r="J10199" s="966"/>
    </row>
    <row r="10200" spans="10:10" x14ac:dyDescent="0.25">
      <c r="J10200" s="966"/>
    </row>
    <row r="10201" spans="10:10" x14ac:dyDescent="0.25">
      <c r="J10201" s="966"/>
    </row>
    <row r="10202" spans="10:10" x14ac:dyDescent="0.25">
      <c r="J10202" s="966"/>
    </row>
    <row r="10203" spans="10:10" x14ac:dyDescent="0.25">
      <c r="J10203" s="966"/>
    </row>
    <row r="10204" spans="10:10" x14ac:dyDescent="0.25">
      <c r="J10204" s="966"/>
    </row>
    <row r="10205" spans="10:10" x14ac:dyDescent="0.25">
      <c r="J10205" s="966"/>
    </row>
    <row r="10206" spans="10:10" x14ac:dyDescent="0.25">
      <c r="J10206" s="966"/>
    </row>
    <row r="10207" spans="10:10" x14ac:dyDescent="0.25">
      <c r="J10207" s="966"/>
    </row>
    <row r="10208" spans="10:10" x14ac:dyDescent="0.25">
      <c r="J10208" s="966"/>
    </row>
    <row r="10209" spans="10:10" x14ac:dyDescent="0.25">
      <c r="J10209" s="966"/>
    </row>
    <row r="10210" spans="10:10" x14ac:dyDescent="0.25">
      <c r="J10210" s="966"/>
    </row>
    <row r="10211" spans="10:10" x14ac:dyDescent="0.25">
      <c r="J10211" s="966"/>
    </row>
    <row r="10212" spans="10:10" x14ac:dyDescent="0.25">
      <c r="J10212" s="966"/>
    </row>
    <row r="10213" spans="10:10" x14ac:dyDescent="0.25">
      <c r="J10213" s="966"/>
    </row>
    <row r="10214" spans="10:10" x14ac:dyDescent="0.25">
      <c r="J10214" s="966"/>
    </row>
    <row r="10215" spans="10:10" x14ac:dyDescent="0.25">
      <c r="J10215" s="966"/>
    </row>
    <row r="10216" spans="10:10" x14ac:dyDescent="0.25">
      <c r="J10216" s="966"/>
    </row>
    <row r="10217" spans="10:10" x14ac:dyDescent="0.25">
      <c r="J10217" s="966"/>
    </row>
    <row r="10218" spans="10:10" x14ac:dyDescent="0.25">
      <c r="J10218" s="966"/>
    </row>
    <row r="10219" spans="10:10" x14ac:dyDescent="0.25">
      <c r="J10219" s="966"/>
    </row>
    <row r="10220" spans="10:10" x14ac:dyDescent="0.25">
      <c r="J10220" s="966"/>
    </row>
    <row r="10221" spans="10:10" x14ac:dyDescent="0.25">
      <c r="J10221" s="966"/>
    </row>
    <row r="10222" spans="10:10" x14ac:dyDescent="0.25">
      <c r="J10222" s="966"/>
    </row>
    <row r="10223" spans="10:10" x14ac:dyDescent="0.25">
      <c r="J10223" s="966"/>
    </row>
    <row r="10224" spans="10:10" x14ac:dyDescent="0.25">
      <c r="J10224" s="966"/>
    </row>
    <row r="10225" spans="10:10" x14ac:dyDescent="0.25">
      <c r="J10225" s="966"/>
    </row>
    <row r="10226" spans="10:10" x14ac:dyDescent="0.25">
      <c r="J10226" s="966"/>
    </row>
    <row r="10227" spans="10:10" x14ac:dyDescent="0.25">
      <c r="J10227" s="966"/>
    </row>
    <row r="10228" spans="10:10" x14ac:dyDescent="0.25">
      <c r="J10228" s="966"/>
    </row>
    <row r="10229" spans="10:10" x14ac:dyDescent="0.25">
      <c r="J10229" s="966"/>
    </row>
    <row r="10230" spans="10:10" x14ac:dyDescent="0.25">
      <c r="J10230" s="966"/>
    </row>
    <row r="10231" spans="10:10" x14ac:dyDescent="0.25">
      <c r="J10231" s="966"/>
    </row>
    <row r="10232" spans="10:10" x14ac:dyDescent="0.25">
      <c r="J10232" s="966"/>
    </row>
    <row r="10233" spans="10:10" x14ac:dyDescent="0.25">
      <c r="J10233" s="966"/>
    </row>
    <row r="10234" spans="10:10" x14ac:dyDescent="0.25">
      <c r="J10234" s="966"/>
    </row>
    <row r="10235" spans="10:10" x14ac:dyDescent="0.25">
      <c r="J10235" s="966"/>
    </row>
    <row r="10236" spans="10:10" x14ac:dyDescent="0.25">
      <c r="J10236" s="966"/>
    </row>
    <row r="10237" spans="10:10" x14ac:dyDescent="0.25">
      <c r="J10237" s="966"/>
    </row>
    <row r="10238" spans="10:10" x14ac:dyDescent="0.25">
      <c r="J10238" s="966"/>
    </row>
    <row r="10239" spans="10:10" x14ac:dyDescent="0.25">
      <c r="J10239" s="966"/>
    </row>
    <row r="10240" spans="10:10" x14ac:dyDescent="0.25">
      <c r="J10240" s="966"/>
    </row>
    <row r="10241" spans="10:10" x14ac:dyDescent="0.25">
      <c r="J10241" s="966"/>
    </row>
    <row r="10242" spans="10:10" x14ac:dyDescent="0.25">
      <c r="J10242" s="966"/>
    </row>
    <row r="10243" spans="10:10" x14ac:dyDescent="0.25">
      <c r="J10243" s="966"/>
    </row>
    <row r="10244" spans="10:10" x14ac:dyDescent="0.25">
      <c r="J10244" s="966"/>
    </row>
    <row r="10245" spans="10:10" x14ac:dyDescent="0.25">
      <c r="J10245" s="966"/>
    </row>
    <row r="10246" spans="10:10" x14ac:dyDescent="0.25">
      <c r="J10246" s="966"/>
    </row>
    <row r="10247" spans="10:10" x14ac:dyDescent="0.25">
      <c r="J10247" s="966"/>
    </row>
    <row r="10248" spans="10:10" x14ac:dyDescent="0.25">
      <c r="J10248" s="966"/>
    </row>
    <row r="10249" spans="10:10" x14ac:dyDescent="0.25">
      <c r="J10249" s="966"/>
    </row>
    <row r="10250" spans="10:10" x14ac:dyDescent="0.25">
      <c r="J10250" s="966"/>
    </row>
    <row r="10251" spans="10:10" x14ac:dyDescent="0.25">
      <c r="J10251" s="966"/>
    </row>
    <row r="10252" spans="10:10" x14ac:dyDescent="0.25">
      <c r="J10252" s="966"/>
    </row>
    <row r="10253" spans="10:10" x14ac:dyDescent="0.25">
      <c r="J10253" s="966"/>
    </row>
    <row r="10254" spans="10:10" x14ac:dyDescent="0.25">
      <c r="J10254" s="966"/>
    </row>
    <row r="10255" spans="10:10" x14ac:dyDescent="0.25">
      <c r="J10255" s="966"/>
    </row>
    <row r="10256" spans="10:10" x14ac:dyDescent="0.25">
      <c r="J10256" s="966"/>
    </row>
    <row r="10257" spans="10:10" x14ac:dyDescent="0.25">
      <c r="J10257" s="966"/>
    </row>
    <row r="10258" spans="10:10" x14ac:dyDescent="0.25">
      <c r="J10258" s="966"/>
    </row>
    <row r="10259" spans="10:10" x14ac:dyDescent="0.25">
      <c r="J10259" s="966"/>
    </row>
    <row r="10260" spans="10:10" x14ac:dyDescent="0.25">
      <c r="J10260" s="966"/>
    </row>
    <row r="10261" spans="10:10" x14ac:dyDescent="0.25">
      <c r="J10261" s="966"/>
    </row>
    <row r="10262" spans="10:10" x14ac:dyDescent="0.25">
      <c r="J10262" s="966"/>
    </row>
    <row r="10263" spans="10:10" x14ac:dyDescent="0.25">
      <c r="J10263" s="966"/>
    </row>
    <row r="10264" spans="10:10" x14ac:dyDescent="0.25">
      <c r="J10264" s="966"/>
    </row>
    <row r="10265" spans="10:10" x14ac:dyDescent="0.25">
      <c r="J10265" s="966"/>
    </row>
    <row r="10266" spans="10:10" x14ac:dyDescent="0.25">
      <c r="J10266" s="966"/>
    </row>
    <row r="10267" spans="10:10" x14ac:dyDescent="0.25">
      <c r="J10267" s="966"/>
    </row>
    <row r="10268" spans="10:10" x14ac:dyDescent="0.25">
      <c r="J10268" s="966"/>
    </row>
    <row r="10269" spans="10:10" x14ac:dyDescent="0.25">
      <c r="J10269" s="966"/>
    </row>
    <row r="10270" spans="10:10" x14ac:dyDescent="0.25">
      <c r="J10270" s="966"/>
    </row>
    <row r="10271" spans="10:10" x14ac:dyDescent="0.25">
      <c r="J10271" s="966"/>
    </row>
    <row r="10272" spans="10:10" x14ac:dyDescent="0.25">
      <c r="J10272" s="966"/>
    </row>
    <row r="10273" spans="10:10" x14ac:dyDescent="0.25">
      <c r="J10273" s="966"/>
    </row>
    <row r="10274" spans="10:10" x14ac:dyDescent="0.25">
      <c r="J10274" s="966"/>
    </row>
    <row r="10275" spans="10:10" x14ac:dyDescent="0.25">
      <c r="J10275" s="966"/>
    </row>
    <row r="10276" spans="10:10" x14ac:dyDescent="0.25">
      <c r="J10276" s="966"/>
    </row>
    <row r="10277" spans="10:10" x14ac:dyDescent="0.25">
      <c r="J10277" s="966"/>
    </row>
    <row r="10278" spans="10:10" x14ac:dyDescent="0.25">
      <c r="J10278" s="966"/>
    </row>
    <row r="10279" spans="10:10" x14ac:dyDescent="0.25">
      <c r="J10279" s="966"/>
    </row>
    <row r="10280" spans="10:10" x14ac:dyDescent="0.25">
      <c r="J10280" s="966"/>
    </row>
    <row r="10281" spans="10:10" x14ac:dyDescent="0.25">
      <c r="J10281" s="966"/>
    </row>
    <row r="10282" spans="10:10" x14ac:dyDescent="0.25">
      <c r="J10282" s="966"/>
    </row>
    <row r="10283" spans="10:10" x14ac:dyDescent="0.25">
      <c r="J10283" s="966"/>
    </row>
    <row r="10284" spans="10:10" x14ac:dyDescent="0.25">
      <c r="J10284" s="966"/>
    </row>
    <row r="10285" spans="10:10" x14ac:dyDescent="0.25">
      <c r="J10285" s="966"/>
    </row>
    <row r="10286" spans="10:10" x14ac:dyDescent="0.25">
      <c r="J10286" s="966"/>
    </row>
    <row r="10287" spans="10:10" x14ac:dyDescent="0.25">
      <c r="J10287" s="966"/>
    </row>
    <row r="10288" spans="10:10" x14ac:dyDescent="0.25">
      <c r="J10288" s="966"/>
    </row>
    <row r="10289" spans="10:10" x14ac:dyDescent="0.25">
      <c r="J10289" s="966"/>
    </row>
    <row r="10290" spans="10:10" x14ac:dyDescent="0.25">
      <c r="J10290" s="966"/>
    </row>
    <row r="10291" spans="10:10" x14ac:dyDescent="0.25">
      <c r="J10291" s="966"/>
    </row>
    <row r="10292" spans="10:10" x14ac:dyDescent="0.25">
      <c r="J10292" s="966"/>
    </row>
    <row r="10293" spans="10:10" x14ac:dyDescent="0.25">
      <c r="J10293" s="966"/>
    </row>
    <row r="10294" spans="10:10" x14ac:dyDescent="0.25">
      <c r="J10294" s="966"/>
    </row>
    <row r="10295" spans="10:10" x14ac:dyDescent="0.25">
      <c r="J10295" s="966"/>
    </row>
    <row r="10296" spans="10:10" x14ac:dyDescent="0.25">
      <c r="J10296" s="966"/>
    </row>
    <row r="10297" spans="10:10" x14ac:dyDescent="0.25">
      <c r="J10297" s="966"/>
    </row>
    <row r="10298" spans="10:10" x14ac:dyDescent="0.25">
      <c r="J10298" s="966"/>
    </row>
    <row r="10299" spans="10:10" x14ac:dyDescent="0.25">
      <c r="J10299" s="966"/>
    </row>
    <row r="10300" spans="10:10" x14ac:dyDescent="0.25">
      <c r="J10300" s="966"/>
    </row>
    <row r="10301" spans="10:10" x14ac:dyDescent="0.25">
      <c r="J10301" s="966"/>
    </row>
    <row r="10302" spans="10:10" x14ac:dyDescent="0.25">
      <c r="J10302" s="966"/>
    </row>
    <row r="10303" spans="10:10" x14ac:dyDescent="0.25">
      <c r="J10303" s="966"/>
    </row>
    <row r="10304" spans="10:10" x14ac:dyDescent="0.25">
      <c r="J10304" s="966"/>
    </row>
    <row r="10305" spans="10:10" x14ac:dyDescent="0.25">
      <c r="J10305" s="966"/>
    </row>
    <row r="10306" spans="10:10" x14ac:dyDescent="0.25">
      <c r="J10306" s="966"/>
    </row>
    <row r="10307" spans="10:10" x14ac:dyDescent="0.25">
      <c r="J10307" s="966"/>
    </row>
    <row r="10308" spans="10:10" x14ac:dyDescent="0.25">
      <c r="J10308" s="966"/>
    </row>
    <row r="10309" spans="10:10" x14ac:dyDescent="0.25">
      <c r="J10309" s="966"/>
    </row>
    <row r="10310" spans="10:10" x14ac:dyDescent="0.25">
      <c r="J10310" s="966"/>
    </row>
    <row r="10311" spans="10:10" x14ac:dyDescent="0.25">
      <c r="J10311" s="966"/>
    </row>
    <row r="10312" spans="10:10" x14ac:dyDescent="0.25">
      <c r="J10312" s="966"/>
    </row>
    <row r="10313" spans="10:10" x14ac:dyDescent="0.25">
      <c r="J10313" s="966"/>
    </row>
    <row r="10314" spans="10:10" x14ac:dyDescent="0.25">
      <c r="J10314" s="966"/>
    </row>
    <row r="10315" spans="10:10" x14ac:dyDescent="0.25">
      <c r="J10315" s="966"/>
    </row>
    <row r="10316" spans="10:10" x14ac:dyDescent="0.25">
      <c r="J10316" s="966"/>
    </row>
    <row r="10317" spans="10:10" x14ac:dyDescent="0.25">
      <c r="J10317" s="966"/>
    </row>
    <row r="10318" spans="10:10" x14ac:dyDescent="0.25">
      <c r="J10318" s="966"/>
    </row>
    <row r="10319" spans="10:10" x14ac:dyDescent="0.25">
      <c r="J10319" s="966"/>
    </row>
    <row r="10320" spans="10:10" x14ac:dyDescent="0.25">
      <c r="J10320" s="966"/>
    </row>
    <row r="10321" spans="10:10" x14ac:dyDescent="0.25">
      <c r="J10321" s="966"/>
    </row>
    <row r="10322" spans="10:10" x14ac:dyDescent="0.25">
      <c r="J10322" s="966"/>
    </row>
    <row r="10323" spans="10:10" x14ac:dyDescent="0.25">
      <c r="J10323" s="966"/>
    </row>
    <row r="10324" spans="10:10" x14ac:dyDescent="0.25">
      <c r="J10324" s="966"/>
    </row>
    <row r="10325" spans="10:10" x14ac:dyDescent="0.25">
      <c r="J10325" s="966"/>
    </row>
    <row r="10326" spans="10:10" x14ac:dyDescent="0.25">
      <c r="J10326" s="966"/>
    </row>
    <row r="10327" spans="10:10" x14ac:dyDescent="0.25">
      <c r="J10327" s="966"/>
    </row>
    <row r="10328" spans="10:10" x14ac:dyDescent="0.25">
      <c r="J10328" s="966"/>
    </row>
    <row r="10329" spans="10:10" x14ac:dyDescent="0.25">
      <c r="J10329" s="966"/>
    </row>
    <row r="10330" spans="10:10" x14ac:dyDescent="0.25">
      <c r="J10330" s="966"/>
    </row>
    <row r="10331" spans="10:10" x14ac:dyDescent="0.25">
      <c r="J10331" s="966"/>
    </row>
    <row r="10332" spans="10:10" x14ac:dyDescent="0.25">
      <c r="J10332" s="966"/>
    </row>
    <row r="10333" spans="10:10" x14ac:dyDescent="0.25">
      <c r="J10333" s="966"/>
    </row>
    <row r="10334" spans="10:10" x14ac:dyDescent="0.25">
      <c r="J10334" s="966"/>
    </row>
    <row r="10335" spans="10:10" x14ac:dyDescent="0.25">
      <c r="J10335" s="966"/>
    </row>
    <row r="10336" spans="10:10" x14ac:dyDescent="0.25">
      <c r="J10336" s="966"/>
    </row>
    <row r="10337" spans="10:10" x14ac:dyDescent="0.25">
      <c r="J10337" s="966"/>
    </row>
    <row r="10338" spans="10:10" x14ac:dyDescent="0.25">
      <c r="J10338" s="966"/>
    </row>
    <row r="10339" spans="10:10" x14ac:dyDescent="0.25">
      <c r="J10339" s="966"/>
    </row>
    <row r="10340" spans="10:10" x14ac:dyDescent="0.25">
      <c r="J10340" s="966"/>
    </row>
    <row r="10341" spans="10:10" x14ac:dyDescent="0.25">
      <c r="J10341" s="966"/>
    </row>
    <row r="10342" spans="10:10" x14ac:dyDescent="0.25">
      <c r="J10342" s="966"/>
    </row>
    <row r="10343" spans="10:10" x14ac:dyDescent="0.25">
      <c r="J10343" s="966"/>
    </row>
    <row r="10344" spans="10:10" x14ac:dyDescent="0.25">
      <c r="J10344" s="966"/>
    </row>
    <row r="10345" spans="10:10" x14ac:dyDescent="0.25">
      <c r="J10345" s="966"/>
    </row>
    <row r="10346" spans="10:10" x14ac:dyDescent="0.25">
      <c r="J10346" s="966"/>
    </row>
    <row r="10347" spans="10:10" x14ac:dyDescent="0.25">
      <c r="J10347" s="966"/>
    </row>
    <row r="10348" spans="10:10" x14ac:dyDescent="0.25">
      <c r="J10348" s="966"/>
    </row>
    <row r="10349" spans="10:10" x14ac:dyDescent="0.25">
      <c r="J10349" s="966"/>
    </row>
    <row r="10350" spans="10:10" x14ac:dyDescent="0.25">
      <c r="J10350" s="966"/>
    </row>
    <row r="10351" spans="10:10" x14ac:dyDescent="0.25">
      <c r="J10351" s="966"/>
    </row>
    <row r="10352" spans="10:10" x14ac:dyDescent="0.25">
      <c r="J10352" s="966"/>
    </row>
    <row r="10353" spans="10:10" x14ac:dyDescent="0.25">
      <c r="J10353" s="966"/>
    </row>
    <row r="10354" spans="10:10" x14ac:dyDescent="0.25">
      <c r="J10354" s="966"/>
    </row>
    <row r="10355" spans="10:10" x14ac:dyDescent="0.25">
      <c r="J10355" s="966"/>
    </row>
    <row r="10356" spans="10:10" x14ac:dyDescent="0.25">
      <c r="J10356" s="966"/>
    </row>
    <row r="10357" spans="10:10" x14ac:dyDescent="0.25">
      <c r="J10357" s="966"/>
    </row>
    <row r="10358" spans="10:10" x14ac:dyDescent="0.25">
      <c r="J10358" s="966"/>
    </row>
    <row r="10359" spans="10:10" x14ac:dyDescent="0.25">
      <c r="J10359" s="966"/>
    </row>
    <row r="10360" spans="10:10" x14ac:dyDescent="0.25">
      <c r="J10360" s="966"/>
    </row>
    <row r="10361" spans="10:10" x14ac:dyDescent="0.25">
      <c r="J10361" s="966"/>
    </row>
    <row r="10362" spans="10:10" x14ac:dyDescent="0.25">
      <c r="J10362" s="966"/>
    </row>
    <row r="10363" spans="10:10" x14ac:dyDescent="0.25">
      <c r="J10363" s="966"/>
    </row>
    <row r="10364" spans="10:10" x14ac:dyDescent="0.25">
      <c r="J10364" s="966"/>
    </row>
    <row r="10365" spans="10:10" x14ac:dyDescent="0.25">
      <c r="J10365" s="966"/>
    </row>
    <row r="10366" spans="10:10" x14ac:dyDescent="0.25">
      <c r="J10366" s="966"/>
    </row>
    <row r="10367" spans="10:10" x14ac:dyDescent="0.25">
      <c r="J10367" s="966"/>
    </row>
    <row r="10368" spans="10:10" x14ac:dyDescent="0.25">
      <c r="J10368" s="966"/>
    </row>
    <row r="10369" spans="10:10" x14ac:dyDescent="0.25">
      <c r="J10369" s="966"/>
    </row>
    <row r="10370" spans="10:10" x14ac:dyDescent="0.25">
      <c r="J10370" s="966"/>
    </row>
    <row r="10371" spans="10:10" x14ac:dyDescent="0.25">
      <c r="J10371" s="966"/>
    </row>
    <row r="10372" spans="10:10" x14ac:dyDescent="0.25">
      <c r="J10372" s="966"/>
    </row>
    <row r="10373" spans="10:10" x14ac:dyDescent="0.25">
      <c r="J10373" s="966"/>
    </row>
    <row r="10374" spans="10:10" x14ac:dyDescent="0.25">
      <c r="J10374" s="966"/>
    </row>
    <row r="10375" spans="10:10" x14ac:dyDescent="0.25">
      <c r="J10375" s="966"/>
    </row>
    <row r="10376" spans="10:10" x14ac:dyDescent="0.25">
      <c r="J10376" s="966"/>
    </row>
    <row r="10377" spans="10:10" x14ac:dyDescent="0.25">
      <c r="J10377" s="966"/>
    </row>
    <row r="10378" spans="10:10" x14ac:dyDescent="0.25">
      <c r="J10378" s="966"/>
    </row>
    <row r="10379" spans="10:10" x14ac:dyDescent="0.25">
      <c r="J10379" s="966"/>
    </row>
    <row r="10380" spans="10:10" x14ac:dyDescent="0.25">
      <c r="J10380" s="966"/>
    </row>
    <row r="10381" spans="10:10" x14ac:dyDescent="0.25">
      <c r="J10381" s="966"/>
    </row>
    <row r="10382" spans="10:10" x14ac:dyDescent="0.25">
      <c r="J10382" s="966"/>
    </row>
    <row r="10383" spans="10:10" x14ac:dyDescent="0.25">
      <c r="J10383" s="966"/>
    </row>
    <row r="10384" spans="10:10" x14ac:dyDescent="0.25">
      <c r="J10384" s="966"/>
    </row>
    <row r="10385" spans="10:10" x14ac:dyDescent="0.25">
      <c r="J10385" s="966"/>
    </row>
    <row r="10386" spans="10:10" x14ac:dyDescent="0.25">
      <c r="J10386" s="966"/>
    </row>
    <row r="10387" spans="10:10" x14ac:dyDescent="0.25">
      <c r="J10387" s="966"/>
    </row>
    <row r="10388" spans="10:10" x14ac:dyDescent="0.25">
      <c r="J10388" s="966"/>
    </row>
    <row r="10389" spans="10:10" x14ac:dyDescent="0.25">
      <c r="J10389" s="966"/>
    </row>
    <row r="10390" spans="10:10" x14ac:dyDescent="0.25">
      <c r="J10390" s="966"/>
    </row>
    <row r="10391" spans="10:10" x14ac:dyDescent="0.25">
      <c r="J10391" s="966"/>
    </row>
    <row r="10392" spans="10:10" x14ac:dyDescent="0.25">
      <c r="J10392" s="966"/>
    </row>
    <row r="10393" spans="10:10" x14ac:dyDescent="0.25">
      <c r="J10393" s="966"/>
    </row>
    <row r="10394" spans="10:10" x14ac:dyDescent="0.25">
      <c r="J10394" s="966"/>
    </row>
    <row r="10395" spans="10:10" x14ac:dyDescent="0.25">
      <c r="J10395" s="966"/>
    </row>
    <row r="10396" spans="10:10" x14ac:dyDescent="0.25">
      <c r="J10396" s="966"/>
    </row>
    <row r="10397" spans="10:10" x14ac:dyDescent="0.25">
      <c r="J10397" s="966"/>
    </row>
    <row r="10398" spans="10:10" x14ac:dyDescent="0.25">
      <c r="J10398" s="966"/>
    </row>
    <row r="10399" spans="10:10" x14ac:dyDescent="0.25">
      <c r="J10399" s="966"/>
    </row>
    <row r="10400" spans="10:10" x14ac:dyDescent="0.25">
      <c r="J10400" s="966"/>
    </row>
    <row r="10401" spans="10:10" x14ac:dyDescent="0.25">
      <c r="J10401" s="966"/>
    </row>
    <row r="10402" spans="10:10" x14ac:dyDescent="0.25">
      <c r="J10402" s="966"/>
    </row>
    <row r="10403" spans="10:10" x14ac:dyDescent="0.25">
      <c r="J10403" s="966"/>
    </row>
    <row r="10404" spans="10:10" x14ac:dyDescent="0.25">
      <c r="J10404" s="966"/>
    </row>
    <row r="10405" spans="10:10" x14ac:dyDescent="0.25">
      <c r="J10405" s="966"/>
    </row>
    <row r="10406" spans="10:10" x14ac:dyDescent="0.25">
      <c r="J10406" s="966"/>
    </row>
    <row r="10407" spans="10:10" x14ac:dyDescent="0.25">
      <c r="J10407" s="966"/>
    </row>
    <row r="10408" spans="10:10" x14ac:dyDescent="0.25">
      <c r="J10408" s="966"/>
    </row>
    <row r="10409" spans="10:10" x14ac:dyDescent="0.25">
      <c r="J10409" s="966"/>
    </row>
    <row r="10410" spans="10:10" x14ac:dyDescent="0.25">
      <c r="J10410" s="966"/>
    </row>
    <row r="10411" spans="10:10" x14ac:dyDescent="0.25">
      <c r="J10411" s="966"/>
    </row>
    <row r="10412" spans="10:10" x14ac:dyDescent="0.25">
      <c r="J10412" s="966"/>
    </row>
    <row r="10413" spans="10:10" x14ac:dyDescent="0.25">
      <c r="J10413" s="966"/>
    </row>
    <row r="10414" spans="10:10" x14ac:dyDescent="0.25">
      <c r="J10414" s="966"/>
    </row>
    <row r="10415" spans="10:10" x14ac:dyDescent="0.25">
      <c r="J10415" s="966"/>
    </row>
    <row r="10416" spans="10:10" x14ac:dyDescent="0.25">
      <c r="J10416" s="966"/>
    </row>
    <row r="10417" spans="10:10" x14ac:dyDescent="0.25">
      <c r="J10417" s="966"/>
    </row>
    <row r="10418" spans="10:10" x14ac:dyDescent="0.25">
      <c r="J10418" s="966"/>
    </row>
    <row r="10419" spans="10:10" x14ac:dyDescent="0.25">
      <c r="J10419" s="966"/>
    </row>
    <row r="10420" spans="10:10" x14ac:dyDescent="0.25">
      <c r="J10420" s="966"/>
    </row>
    <row r="10421" spans="10:10" x14ac:dyDescent="0.25">
      <c r="J10421" s="966"/>
    </row>
    <row r="10422" spans="10:10" x14ac:dyDescent="0.25">
      <c r="J10422" s="966"/>
    </row>
    <row r="10423" spans="10:10" x14ac:dyDescent="0.25">
      <c r="J10423" s="966"/>
    </row>
    <row r="10424" spans="10:10" x14ac:dyDescent="0.25">
      <c r="J10424" s="966"/>
    </row>
    <row r="10425" spans="10:10" x14ac:dyDescent="0.25">
      <c r="J10425" s="966"/>
    </row>
    <row r="10426" spans="10:10" x14ac:dyDescent="0.25">
      <c r="J10426" s="966"/>
    </row>
    <row r="10427" spans="10:10" x14ac:dyDescent="0.25">
      <c r="J10427" s="966"/>
    </row>
    <row r="10428" spans="10:10" x14ac:dyDescent="0.25">
      <c r="J10428" s="966"/>
    </row>
    <row r="10429" spans="10:10" x14ac:dyDescent="0.25">
      <c r="J10429" s="966"/>
    </row>
    <row r="10430" spans="10:10" x14ac:dyDescent="0.25">
      <c r="J10430" s="966"/>
    </row>
    <row r="10431" spans="10:10" x14ac:dyDescent="0.25">
      <c r="J10431" s="966"/>
    </row>
    <row r="10432" spans="10:10" x14ac:dyDescent="0.25">
      <c r="J10432" s="966"/>
    </row>
    <row r="10433" spans="10:10" x14ac:dyDescent="0.25">
      <c r="J10433" s="966"/>
    </row>
    <row r="10434" spans="10:10" x14ac:dyDescent="0.25">
      <c r="J10434" s="966"/>
    </row>
    <row r="10435" spans="10:10" x14ac:dyDescent="0.25">
      <c r="J10435" s="966"/>
    </row>
    <row r="10436" spans="10:10" x14ac:dyDescent="0.25">
      <c r="J10436" s="966"/>
    </row>
    <row r="10437" spans="10:10" x14ac:dyDescent="0.25">
      <c r="J10437" s="966"/>
    </row>
    <row r="10438" spans="10:10" x14ac:dyDescent="0.25">
      <c r="J10438" s="966"/>
    </row>
    <row r="10439" spans="10:10" x14ac:dyDescent="0.25">
      <c r="J10439" s="966"/>
    </row>
    <row r="10440" spans="10:10" x14ac:dyDescent="0.25">
      <c r="J10440" s="966"/>
    </row>
    <row r="10441" spans="10:10" x14ac:dyDescent="0.25">
      <c r="J10441" s="966"/>
    </row>
    <row r="10442" spans="10:10" x14ac:dyDescent="0.25">
      <c r="J10442" s="966"/>
    </row>
    <row r="10443" spans="10:10" x14ac:dyDescent="0.25">
      <c r="J10443" s="966"/>
    </row>
    <row r="10444" spans="10:10" x14ac:dyDescent="0.25">
      <c r="J10444" s="966"/>
    </row>
    <row r="10445" spans="10:10" x14ac:dyDescent="0.25">
      <c r="J10445" s="966"/>
    </row>
    <row r="10446" spans="10:10" x14ac:dyDescent="0.25">
      <c r="J10446" s="966"/>
    </row>
    <row r="10447" spans="10:10" x14ac:dyDescent="0.25">
      <c r="J10447" s="966"/>
    </row>
    <row r="10448" spans="10:10" x14ac:dyDescent="0.25">
      <c r="J10448" s="966"/>
    </row>
    <row r="10449" spans="10:10" x14ac:dyDescent="0.25">
      <c r="J10449" s="966"/>
    </row>
    <row r="10450" spans="10:10" x14ac:dyDescent="0.25">
      <c r="J10450" s="966"/>
    </row>
    <row r="10451" spans="10:10" x14ac:dyDescent="0.25">
      <c r="J10451" s="966"/>
    </row>
    <row r="10452" spans="10:10" x14ac:dyDescent="0.25">
      <c r="J10452" s="966"/>
    </row>
    <row r="10453" spans="10:10" x14ac:dyDescent="0.25">
      <c r="J10453" s="966"/>
    </row>
    <row r="10454" spans="10:10" x14ac:dyDescent="0.25">
      <c r="J10454" s="966"/>
    </row>
    <row r="10455" spans="10:10" x14ac:dyDescent="0.25">
      <c r="J10455" s="966"/>
    </row>
    <row r="10456" spans="10:10" x14ac:dyDescent="0.25">
      <c r="J10456" s="966"/>
    </row>
    <row r="10457" spans="10:10" x14ac:dyDescent="0.25">
      <c r="J10457" s="966"/>
    </row>
    <row r="10458" spans="10:10" x14ac:dyDescent="0.25">
      <c r="J10458" s="966"/>
    </row>
    <row r="10459" spans="10:10" x14ac:dyDescent="0.25">
      <c r="J10459" s="966"/>
    </row>
    <row r="10460" spans="10:10" x14ac:dyDescent="0.25">
      <c r="J10460" s="966"/>
    </row>
    <row r="10461" spans="10:10" x14ac:dyDescent="0.25">
      <c r="J10461" s="966"/>
    </row>
    <row r="10462" spans="10:10" x14ac:dyDescent="0.25">
      <c r="J10462" s="966"/>
    </row>
    <row r="10463" spans="10:10" x14ac:dyDescent="0.25">
      <c r="J10463" s="966"/>
    </row>
    <row r="10464" spans="10:10" x14ac:dyDescent="0.25">
      <c r="J10464" s="966"/>
    </row>
    <row r="10465" spans="10:10" x14ac:dyDescent="0.25">
      <c r="J10465" s="966"/>
    </row>
    <row r="10466" spans="10:10" x14ac:dyDescent="0.25">
      <c r="J10466" s="966"/>
    </row>
    <row r="10467" spans="10:10" x14ac:dyDescent="0.25">
      <c r="J10467" s="966"/>
    </row>
    <row r="10468" spans="10:10" x14ac:dyDescent="0.25">
      <c r="J10468" s="966"/>
    </row>
    <row r="10469" spans="10:10" x14ac:dyDescent="0.25">
      <c r="J10469" s="966"/>
    </row>
    <row r="10470" spans="10:10" x14ac:dyDescent="0.25">
      <c r="J10470" s="966"/>
    </row>
    <row r="10471" spans="10:10" x14ac:dyDescent="0.25">
      <c r="J10471" s="966"/>
    </row>
    <row r="10472" spans="10:10" x14ac:dyDescent="0.25">
      <c r="J10472" s="966"/>
    </row>
    <row r="10473" spans="10:10" x14ac:dyDescent="0.25">
      <c r="J10473" s="966"/>
    </row>
    <row r="10474" spans="10:10" x14ac:dyDescent="0.25">
      <c r="J10474" s="966"/>
    </row>
    <row r="10475" spans="10:10" x14ac:dyDescent="0.25">
      <c r="J10475" s="966"/>
    </row>
    <row r="10476" spans="10:10" x14ac:dyDescent="0.25">
      <c r="J10476" s="966"/>
    </row>
    <row r="10477" spans="10:10" x14ac:dyDescent="0.25">
      <c r="J10477" s="966"/>
    </row>
    <row r="10478" spans="10:10" x14ac:dyDescent="0.25">
      <c r="J10478" s="966"/>
    </row>
    <row r="10479" spans="10:10" x14ac:dyDescent="0.25">
      <c r="J10479" s="966"/>
    </row>
    <row r="10480" spans="10:10" x14ac:dyDescent="0.25">
      <c r="J10480" s="966"/>
    </row>
    <row r="10481" spans="10:10" x14ac:dyDescent="0.25">
      <c r="J10481" s="966"/>
    </row>
    <row r="10482" spans="10:10" x14ac:dyDescent="0.25">
      <c r="J10482" s="966"/>
    </row>
    <row r="10483" spans="10:10" x14ac:dyDescent="0.25">
      <c r="J10483" s="966"/>
    </row>
    <row r="10484" spans="10:10" x14ac:dyDescent="0.25">
      <c r="J10484" s="966"/>
    </row>
    <row r="10485" spans="10:10" x14ac:dyDescent="0.25">
      <c r="J10485" s="966"/>
    </row>
    <row r="10486" spans="10:10" x14ac:dyDescent="0.25">
      <c r="J10486" s="966"/>
    </row>
    <row r="10487" spans="10:10" x14ac:dyDescent="0.25">
      <c r="J10487" s="966"/>
    </row>
    <row r="10488" spans="10:10" x14ac:dyDescent="0.25">
      <c r="J10488" s="966"/>
    </row>
    <row r="10489" spans="10:10" x14ac:dyDescent="0.25">
      <c r="J10489" s="966"/>
    </row>
    <row r="10490" spans="10:10" x14ac:dyDescent="0.25">
      <c r="J10490" s="966"/>
    </row>
    <row r="10491" spans="10:10" x14ac:dyDescent="0.25">
      <c r="J10491" s="966"/>
    </row>
    <row r="10492" spans="10:10" x14ac:dyDescent="0.25">
      <c r="J10492" s="966"/>
    </row>
    <row r="10493" spans="10:10" x14ac:dyDescent="0.25">
      <c r="J10493" s="966"/>
    </row>
    <row r="10494" spans="10:10" x14ac:dyDescent="0.25">
      <c r="J10494" s="966"/>
    </row>
    <row r="10495" spans="10:10" x14ac:dyDescent="0.25">
      <c r="J10495" s="966"/>
    </row>
    <row r="10496" spans="10:10" x14ac:dyDescent="0.25">
      <c r="J10496" s="966"/>
    </row>
    <row r="10497" spans="10:10" x14ac:dyDescent="0.25">
      <c r="J10497" s="966"/>
    </row>
    <row r="10498" spans="10:10" x14ac:dyDescent="0.25">
      <c r="J10498" s="966"/>
    </row>
    <row r="10499" spans="10:10" x14ac:dyDescent="0.25">
      <c r="J10499" s="966"/>
    </row>
    <row r="10500" spans="10:10" x14ac:dyDescent="0.25">
      <c r="J10500" s="966"/>
    </row>
    <row r="10501" spans="10:10" x14ac:dyDescent="0.25">
      <c r="J10501" s="966"/>
    </row>
    <row r="10502" spans="10:10" x14ac:dyDescent="0.25">
      <c r="J10502" s="966"/>
    </row>
    <row r="10503" spans="10:10" x14ac:dyDescent="0.25">
      <c r="J10503" s="966"/>
    </row>
    <row r="10504" spans="10:10" x14ac:dyDescent="0.25">
      <c r="J10504" s="966"/>
    </row>
    <row r="10505" spans="10:10" x14ac:dyDescent="0.25">
      <c r="J10505" s="966"/>
    </row>
    <row r="10506" spans="10:10" x14ac:dyDescent="0.25">
      <c r="J10506" s="966"/>
    </row>
    <row r="10507" spans="10:10" x14ac:dyDescent="0.25">
      <c r="J10507" s="966"/>
    </row>
    <row r="10508" spans="10:10" x14ac:dyDescent="0.25">
      <c r="J10508" s="966"/>
    </row>
    <row r="10509" spans="10:10" x14ac:dyDescent="0.25">
      <c r="J10509" s="966"/>
    </row>
    <row r="10510" spans="10:10" x14ac:dyDescent="0.25">
      <c r="J10510" s="966"/>
    </row>
    <row r="10511" spans="10:10" x14ac:dyDescent="0.25">
      <c r="J10511" s="966"/>
    </row>
    <row r="10512" spans="10:10" x14ac:dyDescent="0.25">
      <c r="J10512" s="966"/>
    </row>
    <row r="10513" spans="10:10" x14ac:dyDescent="0.25">
      <c r="J10513" s="966"/>
    </row>
    <row r="10514" spans="10:10" x14ac:dyDescent="0.25">
      <c r="J10514" s="966"/>
    </row>
    <row r="10515" spans="10:10" x14ac:dyDescent="0.25">
      <c r="J10515" s="966"/>
    </row>
    <row r="10516" spans="10:10" x14ac:dyDescent="0.25">
      <c r="J10516" s="966"/>
    </row>
    <row r="10517" spans="10:10" x14ac:dyDescent="0.25">
      <c r="J10517" s="966"/>
    </row>
    <row r="10518" spans="10:10" x14ac:dyDescent="0.25">
      <c r="J10518" s="966"/>
    </row>
    <row r="10519" spans="10:10" x14ac:dyDescent="0.25">
      <c r="J10519" s="966"/>
    </row>
    <row r="10520" spans="10:10" x14ac:dyDescent="0.25">
      <c r="J10520" s="966"/>
    </row>
    <row r="10521" spans="10:10" x14ac:dyDescent="0.25">
      <c r="J10521" s="966"/>
    </row>
    <row r="10522" spans="10:10" x14ac:dyDescent="0.25">
      <c r="J10522" s="966"/>
    </row>
    <row r="10523" spans="10:10" x14ac:dyDescent="0.25">
      <c r="J10523" s="966"/>
    </row>
    <row r="10524" spans="10:10" x14ac:dyDescent="0.25">
      <c r="J10524" s="966"/>
    </row>
    <row r="10525" spans="10:10" x14ac:dyDescent="0.25">
      <c r="J10525" s="966"/>
    </row>
    <row r="10526" spans="10:10" x14ac:dyDescent="0.25">
      <c r="J10526" s="966"/>
    </row>
    <row r="10527" spans="10:10" x14ac:dyDescent="0.25">
      <c r="J10527" s="966"/>
    </row>
    <row r="10528" spans="10:10" x14ac:dyDescent="0.25">
      <c r="J10528" s="966"/>
    </row>
    <row r="10529" spans="10:10" x14ac:dyDescent="0.25">
      <c r="J10529" s="966"/>
    </row>
    <row r="10530" spans="10:10" x14ac:dyDescent="0.25">
      <c r="J10530" s="966"/>
    </row>
    <row r="10531" spans="10:10" x14ac:dyDescent="0.25">
      <c r="J10531" s="966"/>
    </row>
    <row r="10532" spans="10:10" x14ac:dyDescent="0.25">
      <c r="J10532" s="966"/>
    </row>
    <row r="10533" spans="10:10" x14ac:dyDescent="0.25">
      <c r="J10533" s="966"/>
    </row>
    <row r="10534" spans="10:10" x14ac:dyDescent="0.25">
      <c r="J10534" s="966"/>
    </row>
    <row r="10535" spans="10:10" x14ac:dyDescent="0.25">
      <c r="J10535" s="966"/>
    </row>
    <row r="10536" spans="10:10" x14ac:dyDescent="0.25">
      <c r="J10536" s="966"/>
    </row>
    <row r="10537" spans="10:10" x14ac:dyDescent="0.25">
      <c r="J10537" s="966"/>
    </row>
    <row r="10538" spans="10:10" x14ac:dyDescent="0.25">
      <c r="J10538" s="966"/>
    </row>
    <row r="10539" spans="10:10" x14ac:dyDescent="0.25">
      <c r="J10539" s="966"/>
    </row>
    <row r="10540" spans="10:10" x14ac:dyDescent="0.25">
      <c r="J10540" s="966"/>
    </row>
    <row r="10541" spans="10:10" x14ac:dyDescent="0.25">
      <c r="J10541" s="966"/>
    </row>
    <row r="10542" spans="10:10" x14ac:dyDescent="0.25">
      <c r="J10542" s="966"/>
    </row>
    <row r="10543" spans="10:10" x14ac:dyDescent="0.25">
      <c r="J10543" s="966"/>
    </row>
    <row r="10544" spans="10:10" x14ac:dyDescent="0.25">
      <c r="J10544" s="966"/>
    </row>
    <row r="10545" spans="10:10" x14ac:dyDescent="0.25">
      <c r="J10545" s="966"/>
    </row>
    <row r="10546" spans="10:10" x14ac:dyDescent="0.25">
      <c r="J10546" s="966"/>
    </row>
    <row r="10547" spans="10:10" x14ac:dyDescent="0.25">
      <c r="J10547" s="966"/>
    </row>
    <row r="10548" spans="10:10" x14ac:dyDescent="0.25">
      <c r="J10548" s="966"/>
    </row>
    <row r="10549" spans="10:10" x14ac:dyDescent="0.25">
      <c r="J10549" s="966"/>
    </row>
    <row r="10550" spans="10:10" x14ac:dyDescent="0.25">
      <c r="J10550" s="966"/>
    </row>
    <row r="10551" spans="10:10" x14ac:dyDescent="0.25">
      <c r="J10551" s="966"/>
    </row>
    <row r="10552" spans="10:10" x14ac:dyDescent="0.25">
      <c r="J10552" s="966"/>
    </row>
    <row r="10553" spans="10:10" x14ac:dyDescent="0.25">
      <c r="J10553" s="966"/>
    </row>
    <row r="10554" spans="10:10" x14ac:dyDescent="0.25">
      <c r="J10554" s="966"/>
    </row>
    <row r="10555" spans="10:10" x14ac:dyDescent="0.25">
      <c r="J10555" s="966"/>
    </row>
    <row r="10556" spans="10:10" x14ac:dyDescent="0.25">
      <c r="J10556" s="966"/>
    </row>
    <row r="10557" spans="10:10" x14ac:dyDescent="0.25">
      <c r="J10557" s="966"/>
    </row>
    <row r="10558" spans="10:10" x14ac:dyDescent="0.25">
      <c r="J10558" s="966"/>
    </row>
    <row r="10559" spans="10:10" x14ac:dyDescent="0.25">
      <c r="J10559" s="966"/>
    </row>
    <row r="10560" spans="10:10" x14ac:dyDescent="0.25">
      <c r="J10560" s="966"/>
    </row>
    <row r="10561" spans="10:10" x14ac:dyDescent="0.25">
      <c r="J10561" s="966"/>
    </row>
    <row r="10562" spans="10:10" x14ac:dyDescent="0.25">
      <c r="J10562" s="966"/>
    </row>
    <row r="10563" spans="10:10" x14ac:dyDescent="0.25">
      <c r="J10563" s="966"/>
    </row>
    <row r="10564" spans="10:10" x14ac:dyDescent="0.25">
      <c r="J10564" s="966"/>
    </row>
    <row r="10565" spans="10:10" x14ac:dyDescent="0.25">
      <c r="J10565" s="966"/>
    </row>
    <row r="10566" spans="10:10" x14ac:dyDescent="0.25">
      <c r="J10566" s="966"/>
    </row>
    <row r="10567" spans="10:10" x14ac:dyDescent="0.25">
      <c r="J10567" s="966"/>
    </row>
    <row r="10568" spans="10:10" x14ac:dyDescent="0.25">
      <c r="J10568" s="966"/>
    </row>
    <row r="10569" spans="10:10" x14ac:dyDescent="0.25">
      <c r="J10569" s="966"/>
    </row>
    <row r="10570" spans="10:10" x14ac:dyDescent="0.25">
      <c r="J10570" s="966"/>
    </row>
    <row r="10571" spans="10:10" x14ac:dyDescent="0.25">
      <c r="J10571" s="966"/>
    </row>
    <row r="10572" spans="10:10" x14ac:dyDescent="0.25">
      <c r="J10572" s="966"/>
    </row>
    <row r="10573" spans="10:10" x14ac:dyDescent="0.25">
      <c r="J10573" s="966"/>
    </row>
    <row r="10574" spans="10:10" x14ac:dyDescent="0.25">
      <c r="J10574" s="966"/>
    </row>
    <row r="10575" spans="10:10" x14ac:dyDescent="0.25">
      <c r="J10575" s="966"/>
    </row>
    <row r="10576" spans="10:10" x14ac:dyDescent="0.25">
      <c r="J10576" s="966"/>
    </row>
    <row r="10577" spans="10:10" x14ac:dyDescent="0.25">
      <c r="J10577" s="966"/>
    </row>
    <row r="10578" spans="10:10" x14ac:dyDescent="0.25">
      <c r="J10578" s="966"/>
    </row>
    <row r="10579" spans="10:10" x14ac:dyDescent="0.25">
      <c r="J10579" s="966"/>
    </row>
    <row r="10580" spans="10:10" x14ac:dyDescent="0.25">
      <c r="J10580" s="966"/>
    </row>
    <row r="10581" spans="10:10" x14ac:dyDescent="0.25">
      <c r="J10581" s="966"/>
    </row>
    <row r="10582" spans="10:10" x14ac:dyDescent="0.25">
      <c r="J10582" s="966"/>
    </row>
    <row r="10583" spans="10:10" x14ac:dyDescent="0.25">
      <c r="J10583" s="966"/>
    </row>
    <row r="10584" spans="10:10" x14ac:dyDescent="0.25">
      <c r="J10584" s="966"/>
    </row>
    <row r="10585" spans="10:10" x14ac:dyDescent="0.25">
      <c r="J10585" s="966"/>
    </row>
    <row r="10586" spans="10:10" x14ac:dyDescent="0.25">
      <c r="J10586" s="966"/>
    </row>
    <row r="10587" spans="10:10" x14ac:dyDescent="0.25">
      <c r="J10587" s="966"/>
    </row>
    <row r="10588" spans="10:10" x14ac:dyDescent="0.25">
      <c r="J10588" s="966"/>
    </row>
    <row r="10589" spans="10:10" x14ac:dyDescent="0.25">
      <c r="J10589" s="966"/>
    </row>
    <row r="10590" spans="10:10" x14ac:dyDescent="0.25">
      <c r="J10590" s="966"/>
    </row>
    <row r="10591" spans="10:10" x14ac:dyDescent="0.25">
      <c r="J10591" s="966"/>
    </row>
    <row r="10592" spans="10:10" x14ac:dyDescent="0.25">
      <c r="J10592" s="966"/>
    </row>
    <row r="10593" spans="10:10" x14ac:dyDescent="0.25">
      <c r="J10593" s="966"/>
    </row>
    <row r="10594" spans="10:10" x14ac:dyDescent="0.25">
      <c r="J10594" s="966"/>
    </row>
    <row r="10595" spans="10:10" x14ac:dyDescent="0.25">
      <c r="J10595" s="966"/>
    </row>
    <row r="10596" spans="10:10" x14ac:dyDescent="0.25">
      <c r="J10596" s="966"/>
    </row>
    <row r="10597" spans="10:10" x14ac:dyDescent="0.25">
      <c r="J10597" s="966"/>
    </row>
    <row r="10598" spans="10:10" x14ac:dyDescent="0.25">
      <c r="J10598" s="966"/>
    </row>
    <row r="10599" spans="10:10" x14ac:dyDescent="0.25">
      <c r="J10599" s="966"/>
    </row>
    <row r="10600" spans="10:10" x14ac:dyDescent="0.25">
      <c r="J10600" s="966"/>
    </row>
    <row r="10601" spans="10:10" x14ac:dyDescent="0.25">
      <c r="J10601" s="966"/>
    </row>
    <row r="10602" spans="10:10" x14ac:dyDescent="0.25">
      <c r="J10602" s="966"/>
    </row>
    <row r="10603" spans="10:10" x14ac:dyDescent="0.25">
      <c r="J10603" s="966"/>
    </row>
    <row r="10604" spans="10:10" x14ac:dyDescent="0.25">
      <c r="J10604" s="966"/>
    </row>
    <row r="10605" spans="10:10" x14ac:dyDescent="0.25">
      <c r="J10605" s="966"/>
    </row>
    <row r="10606" spans="10:10" x14ac:dyDescent="0.25">
      <c r="J10606" s="966"/>
    </row>
    <row r="10607" spans="10:10" x14ac:dyDescent="0.25">
      <c r="J10607" s="966"/>
    </row>
    <row r="10608" spans="10:10" x14ac:dyDescent="0.25">
      <c r="J10608" s="966"/>
    </row>
    <row r="10609" spans="10:10" x14ac:dyDescent="0.25">
      <c r="J10609" s="966"/>
    </row>
    <row r="10610" spans="10:10" x14ac:dyDescent="0.25">
      <c r="J10610" s="966"/>
    </row>
    <row r="10611" spans="10:10" x14ac:dyDescent="0.25">
      <c r="J10611" s="966"/>
    </row>
    <row r="10612" spans="10:10" x14ac:dyDescent="0.25">
      <c r="J10612" s="966"/>
    </row>
    <row r="10613" spans="10:10" x14ac:dyDescent="0.25">
      <c r="J10613" s="966"/>
    </row>
    <row r="10614" spans="10:10" x14ac:dyDescent="0.25">
      <c r="J10614" s="966"/>
    </row>
    <row r="10615" spans="10:10" x14ac:dyDescent="0.25">
      <c r="J10615" s="966"/>
    </row>
    <row r="10616" spans="10:10" x14ac:dyDescent="0.25">
      <c r="J10616" s="966"/>
    </row>
    <row r="10617" spans="10:10" x14ac:dyDescent="0.25">
      <c r="J10617" s="966"/>
    </row>
    <row r="10618" spans="10:10" x14ac:dyDescent="0.25">
      <c r="J10618" s="966"/>
    </row>
    <row r="10619" spans="10:10" x14ac:dyDescent="0.25">
      <c r="J10619" s="966"/>
    </row>
    <row r="10620" spans="10:10" x14ac:dyDescent="0.25">
      <c r="J10620" s="966"/>
    </row>
    <row r="10621" spans="10:10" x14ac:dyDescent="0.25">
      <c r="J10621" s="966"/>
    </row>
    <row r="10622" spans="10:10" x14ac:dyDescent="0.25">
      <c r="J10622" s="966"/>
    </row>
    <row r="10623" spans="10:10" x14ac:dyDescent="0.25">
      <c r="J10623" s="966"/>
    </row>
    <row r="10624" spans="10:10" x14ac:dyDescent="0.25">
      <c r="J10624" s="966"/>
    </row>
    <row r="10625" spans="10:10" x14ac:dyDescent="0.25">
      <c r="J10625" s="966"/>
    </row>
    <row r="10626" spans="10:10" x14ac:dyDescent="0.25">
      <c r="J10626" s="966"/>
    </row>
    <row r="10627" spans="10:10" x14ac:dyDescent="0.25">
      <c r="J10627" s="966"/>
    </row>
    <row r="10628" spans="10:10" x14ac:dyDescent="0.25">
      <c r="J10628" s="966"/>
    </row>
    <row r="10629" spans="10:10" x14ac:dyDescent="0.25">
      <c r="J10629" s="966"/>
    </row>
    <row r="10630" spans="10:10" x14ac:dyDescent="0.25">
      <c r="J10630" s="966"/>
    </row>
    <row r="10631" spans="10:10" x14ac:dyDescent="0.25">
      <c r="J10631" s="966"/>
    </row>
    <row r="10632" spans="10:10" x14ac:dyDescent="0.25">
      <c r="J10632" s="966"/>
    </row>
    <row r="10633" spans="10:10" x14ac:dyDescent="0.25">
      <c r="J10633" s="966"/>
    </row>
    <row r="10634" spans="10:10" x14ac:dyDescent="0.25">
      <c r="J10634" s="966"/>
    </row>
    <row r="10635" spans="10:10" x14ac:dyDescent="0.25">
      <c r="J10635" s="966"/>
    </row>
    <row r="10636" spans="10:10" x14ac:dyDescent="0.25">
      <c r="J10636" s="966"/>
    </row>
    <row r="10637" spans="10:10" x14ac:dyDescent="0.25">
      <c r="J10637" s="966"/>
    </row>
    <row r="10638" spans="10:10" x14ac:dyDescent="0.25">
      <c r="J10638" s="966"/>
    </row>
    <row r="10639" spans="10:10" x14ac:dyDescent="0.25">
      <c r="J10639" s="966"/>
    </row>
    <row r="10640" spans="10:10" x14ac:dyDescent="0.25">
      <c r="J10640" s="966"/>
    </row>
    <row r="10641" spans="10:10" x14ac:dyDescent="0.25">
      <c r="J10641" s="966"/>
    </row>
    <row r="10642" spans="10:10" x14ac:dyDescent="0.25">
      <c r="J10642" s="966"/>
    </row>
    <row r="10643" spans="10:10" x14ac:dyDescent="0.25">
      <c r="J10643" s="966"/>
    </row>
    <row r="10644" spans="10:10" x14ac:dyDescent="0.25">
      <c r="J10644" s="966"/>
    </row>
    <row r="10645" spans="10:10" x14ac:dyDescent="0.25">
      <c r="J10645" s="966"/>
    </row>
    <row r="10646" spans="10:10" x14ac:dyDescent="0.25">
      <c r="J10646" s="966"/>
    </row>
    <row r="10647" spans="10:10" x14ac:dyDescent="0.25">
      <c r="J10647" s="966"/>
    </row>
    <row r="10648" spans="10:10" x14ac:dyDescent="0.25">
      <c r="J10648" s="966"/>
    </row>
    <row r="10649" spans="10:10" x14ac:dyDescent="0.25">
      <c r="J10649" s="966"/>
    </row>
    <row r="10650" spans="10:10" x14ac:dyDescent="0.25">
      <c r="J10650" s="966"/>
    </row>
    <row r="10651" spans="10:10" x14ac:dyDescent="0.25">
      <c r="J10651" s="966"/>
    </row>
    <row r="10652" spans="10:10" x14ac:dyDescent="0.25">
      <c r="J10652" s="966"/>
    </row>
    <row r="10653" spans="10:10" x14ac:dyDescent="0.25">
      <c r="J10653" s="966"/>
    </row>
    <row r="10654" spans="10:10" x14ac:dyDescent="0.25">
      <c r="J10654" s="966"/>
    </row>
    <row r="10655" spans="10:10" x14ac:dyDescent="0.25">
      <c r="J10655" s="966"/>
    </row>
    <row r="10656" spans="10:10" x14ac:dyDescent="0.25">
      <c r="J10656" s="966"/>
    </row>
    <row r="10657" spans="10:10" x14ac:dyDescent="0.25">
      <c r="J10657" s="966"/>
    </row>
    <row r="10658" spans="10:10" x14ac:dyDescent="0.25">
      <c r="J10658" s="966"/>
    </row>
    <row r="10659" spans="10:10" x14ac:dyDescent="0.25">
      <c r="J10659" s="966"/>
    </row>
    <row r="10660" spans="10:10" x14ac:dyDescent="0.25">
      <c r="J10660" s="966"/>
    </row>
    <row r="10661" spans="10:10" x14ac:dyDescent="0.25">
      <c r="J10661" s="966"/>
    </row>
    <row r="10662" spans="10:10" x14ac:dyDescent="0.25">
      <c r="J10662" s="966"/>
    </row>
    <row r="10663" spans="10:10" x14ac:dyDescent="0.25">
      <c r="J10663" s="966"/>
    </row>
    <row r="10664" spans="10:10" x14ac:dyDescent="0.25">
      <c r="J10664" s="966"/>
    </row>
    <row r="10665" spans="10:10" x14ac:dyDescent="0.25">
      <c r="J10665" s="966"/>
    </row>
    <row r="10666" spans="10:10" x14ac:dyDescent="0.25">
      <c r="J10666" s="966"/>
    </row>
    <row r="10667" spans="10:10" x14ac:dyDescent="0.25">
      <c r="J10667" s="966"/>
    </row>
    <row r="10668" spans="10:10" x14ac:dyDescent="0.25">
      <c r="J10668" s="966"/>
    </row>
    <row r="10669" spans="10:10" x14ac:dyDescent="0.25">
      <c r="J10669" s="966"/>
    </row>
    <row r="10670" spans="10:10" x14ac:dyDescent="0.25">
      <c r="J10670" s="966"/>
    </row>
    <row r="10671" spans="10:10" x14ac:dyDescent="0.25">
      <c r="J10671" s="966"/>
    </row>
    <row r="10672" spans="10:10" x14ac:dyDescent="0.25">
      <c r="J10672" s="966"/>
    </row>
    <row r="10673" spans="10:10" x14ac:dyDescent="0.25">
      <c r="J10673" s="966"/>
    </row>
    <row r="10674" spans="10:10" x14ac:dyDescent="0.25">
      <c r="J10674" s="966"/>
    </row>
    <row r="10675" spans="10:10" x14ac:dyDescent="0.25">
      <c r="J10675" s="966"/>
    </row>
    <row r="10676" spans="10:10" x14ac:dyDescent="0.25">
      <c r="J10676" s="966"/>
    </row>
    <row r="10677" spans="10:10" x14ac:dyDescent="0.25">
      <c r="J10677" s="966"/>
    </row>
    <row r="10678" spans="10:10" x14ac:dyDescent="0.25">
      <c r="J10678" s="966"/>
    </row>
    <row r="10679" spans="10:10" x14ac:dyDescent="0.25">
      <c r="J10679" s="966"/>
    </row>
    <row r="10680" spans="10:10" x14ac:dyDescent="0.25">
      <c r="J10680" s="966"/>
    </row>
    <row r="10681" spans="10:10" x14ac:dyDescent="0.25">
      <c r="J10681" s="966"/>
    </row>
    <row r="10682" spans="10:10" x14ac:dyDescent="0.25">
      <c r="J10682" s="966"/>
    </row>
    <row r="10683" spans="10:10" x14ac:dyDescent="0.25">
      <c r="J10683" s="966"/>
    </row>
    <row r="10684" spans="10:10" x14ac:dyDescent="0.25">
      <c r="J10684" s="966"/>
    </row>
    <row r="10685" spans="10:10" x14ac:dyDescent="0.25">
      <c r="J10685" s="966"/>
    </row>
    <row r="10686" spans="10:10" x14ac:dyDescent="0.25">
      <c r="J10686" s="966"/>
    </row>
    <row r="10687" spans="10:10" x14ac:dyDescent="0.25">
      <c r="J10687" s="966"/>
    </row>
    <row r="10688" spans="10:10" x14ac:dyDescent="0.25">
      <c r="J10688" s="966"/>
    </row>
    <row r="10689" spans="10:10" x14ac:dyDescent="0.25">
      <c r="J10689" s="966"/>
    </row>
    <row r="10690" spans="10:10" x14ac:dyDescent="0.25">
      <c r="J10690" s="966"/>
    </row>
    <row r="10691" spans="10:10" x14ac:dyDescent="0.25">
      <c r="J10691" s="966"/>
    </row>
    <row r="10692" spans="10:10" x14ac:dyDescent="0.25">
      <c r="J10692" s="966"/>
    </row>
    <row r="10693" spans="10:10" x14ac:dyDescent="0.25">
      <c r="J10693" s="966"/>
    </row>
    <row r="10694" spans="10:10" x14ac:dyDescent="0.25">
      <c r="J10694" s="966"/>
    </row>
    <row r="10695" spans="10:10" x14ac:dyDescent="0.25">
      <c r="J10695" s="966"/>
    </row>
    <row r="10696" spans="10:10" x14ac:dyDescent="0.25">
      <c r="J10696" s="966"/>
    </row>
    <row r="10697" spans="10:10" x14ac:dyDescent="0.25">
      <c r="J10697" s="966"/>
    </row>
    <row r="10698" spans="10:10" x14ac:dyDescent="0.25">
      <c r="J10698" s="966"/>
    </row>
    <row r="10699" spans="10:10" x14ac:dyDescent="0.25">
      <c r="J10699" s="966"/>
    </row>
    <row r="10700" spans="10:10" x14ac:dyDescent="0.25">
      <c r="J10700" s="966"/>
    </row>
    <row r="10701" spans="10:10" x14ac:dyDescent="0.25">
      <c r="J10701" s="966"/>
    </row>
    <row r="10702" spans="10:10" x14ac:dyDescent="0.25">
      <c r="J10702" s="966"/>
    </row>
    <row r="10703" spans="10:10" x14ac:dyDescent="0.25">
      <c r="J10703" s="966"/>
    </row>
    <row r="10704" spans="10:10" x14ac:dyDescent="0.25">
      <c r="J10704" s="966"/>
    </row>
    <row r="10705" spans="10:10" x14ac:dyDescent="0.25">
      <c r="J10705" s="966"/>
    </row>
    <row r="10706" spans="10:10" x14ac:dyDescent="0.25">
      <c r="J10706" s="966"/>
    </row>
    <row r="10707" spans="10:10" x14ac:dyDescent="0.25">
      <c r="J10707" s="966"/>
    </row>
    <row r="10708" spans="10:10" x14ac:dyDescent="0.25">
      <c r="J10708" s="966"/>
    </row>
    <row r="10709" spans="10:10" x14ac:dyDescent="0.25">
      <c r="J10709" s="966"/>
    </row>
    <row r="10710" spans="10:10" x14ac:dyDescent="0.25">
      <c r="J10710" s="966"/>
    </row>
    <row r="10711" spans="10:10" x14ac:dyDescent="0.25">
      <c r="J10711" s="966"/>
    </row>
    <row r="10712" spans="10:10" x14ac:dyDescent="0.25">
      <c r="J10712" s="966"/>
    </row>
    <row r="10713" spans="10:10" x14ac:dyDescent="0.25">
      <c r="J10713" s="966"/>
    </row>
    <row r="10714" spans="10:10" x14ac:dyDescent="0.25">
      <c r="J10714" s="966"/>
    </row>
    <row r="10715" spans="10:10" x14ac:dyDescent="0.25">
      <c r="J10715" s="966"/>
    </row>
    <row r="10716" spans="10:10" x14ac:dyDescent="0.25">
      <c r="J10716" s="966"/>
    </row>
    <row r="10717" spans="10:10" x14ac:dyDescent="0.25">
      <c r="J10717" s="966"/>
    </row>
    <row r="10718" spans="10:10" x14ac:dyDescent="0.25">
      <c r="J10718" s="966"/>
    </row>
    <row r="10719" spans="10:10" x14ac:dyDescent="0.25">
      <c r="J10719" s="966"/>
    </row>
    <row r="10720" spans="10:10" x14ac:dyDescent="0.25">
      <c r="J10720" s="966"/>
    </row>
    <row r="10721" spans="10:10" x14ac:dyDescent="0.25">
      <c r="J10721" s="966"/>
    </row>
    <row r="10722" spans="10:10" x14ac:dyDescent="0.25">
      <c r="J10722" s="966"/>
    </row>
    <row r="10723" spans="10:10" x14ac:dyDescent="0.25">
      <c r="J10723" s="966"/>
    </row>
    <row r="10724" spans="10:10" x14ac:dyDescent="0.25">
      <c r="J10724" s="966"/>
    </row>
    <row r="10725" spans="10:10" x14ac:dyDescent="0.25">
      <c r="J10725" s="966"/>
    </row>
    <row r="10726" spans="10:10" x14ac:dyDescent="0.25">
      <c r="J10726" s="966"/>
    </row>
    <row r="10727" spans="10:10" x14ac:dyDescent="0.25">
      <c r="J10727" s="966"/>
    </row>
    <row r="10728" spans="10:10" x14ac:dyDescent="0.25">
      <c r="J10728" s="966"/>
    </row>
    <row r="10729" spans="10:10" x14ac:dyDescent="0.25">
      <c r="J10729" s="966"/>
    </row>
    <row r="10730" spans="10:10" x14ac:dyDescent="0.25">
      <c r="J10730" s="966"/>
    </row>
    <row r="10731" spans="10:10" x14ac:dyDescent="0.25">
      <c r="J10731" s="966"/>
    </row>
    <row r="10732" spans="10:10" x14ac:dyDescent="0.25">
      <c r="J10732" s="966"/>
    </row>
    <row r="10733" spans="10:10" x14ac:dyDescent="0.25">
      <c r="J10733" s="966"/>
    </row>
    <row r="10734" spans="10:10" x14ac:dyDescent="0.25">
      <c r="J10734" s="966"/>
    </row>
    <row r="10735" spans="10:10" x14ac:dyDescent="0.25">
      <c r="J10735" s="966"/>
    </row>
    <row r="10736" spans="10:10" x14ac:dyDescent="0.25">
      <c r="J10736" s="966"/>
    </row>
    <row r="10737" spans="10:10" x14ac:dyDescent="0.25">
      <c r="J10737" s="966"/>
    </row>
    <row r="10738" spans="10:10" x14ac:dyDescent="0.25">
      <c r="J10738" s="966"/>
    </row>
    <row r="10739" spans="10:10" x14ac:dyDescent="0.25">
      <c r="J10739" s="966"/>
    </row>
    <row r="10740" spans="10:10" x14ac:dyDescent="0.25">
      <c r="J10740" s="966"/>
    </row>
    <row r="10741" spans="10:10" x14ac:dyDescent="0.25">
      <c r="J10741" s="966"/>
    </row>
    <row r="10742" spans="10:10" x14ac:dyDescent="0.25">
      <c r="J10742" s="966"/>
    </row>
    <row r="10743" spans="10:10" x14ac:dyDescent="0.25">
      <c r="J10743" s="966"/>
    </row>
    <row r="10744" spans="10:10" x14ac:dyDescent="0.25">
      <c r="J10744" s="966"/>
    </row>
    <row r="10745" spans="10:10" x14ac:dyDescent="0.25">
      <c r="J10745" s="966"/>
    </row>
    <row r="10746" spans="10:10" x14ac:dyDescent="0.25">
      <c r="J10746" s="966"/>
    </row>
    <row r="10747" spans="10:10" x14ac:dyDescent="0.25">
      <c r="J10747" s="966"/>
    </row>
    <row r="10748" spans="10:10" x14ac:dyDescent="0.25">
      <c r="J10748" s="966"/>
    </row>
    <row r="10749" spans="10:10" x14ac:dyDescent="0.25">
      <c r="J10749" s="966"/>
    </row>
    <row r="10750" spans="10:10" x14ac:dyDescent="0.25">
      <c r="J10750" s="966"/>
    </row>
    <row r="10751" spans="10:10" x14ac:dyDescent="0.25">
      <c r="J10751" s="966"/>
    </row>
    <row r="10752" spans="10:10" x14ac:dyDescent="0.25">
      <c r="J10752" s="966"/>
    </row>
    <row r="10753" spans="10:10" x14ac:dyDescent="0.25">
      <c r="J10753" s="966"/>
    </row>
    <row r="10754" spans="10:10" x14ac:dyDescent="0.25">
      <c r="J10754" s="966"/>
    </row>
    <row r="10755" spans="10:10" x14ac:dyDescent="0.25">
      <c r="J10755" s="966"/>
    </row>
    <row r="10756" spans="10:10" x14ac:dyDescent="0.25">
      <c r="J10756" s="966"/>
    </row>
    <row r="10757" spans="10:10" x14ac:dyDescent="0.25">
      <c r="J10757" s="966"/>
    </row>
    <row r="10758" spans="10:10" x14ac:dyDescent="0.25">
      <c r="J10758" s="966"/>
    </row>
    <row r="10759" spans="10:10" x14ac:dyDescent="0.25">
      <c r="J10759" s="966"/>
    </row>
    <row r="10760" spans="10:10" x14ac:dyDescent="0.25">
      <c r="J10760" s="966"/>
    </row>
    <row r="10761" spans="10:10" x14ac:dyDescent="0.25">
      <c r="J10761" s="966"/>
    </row>
    <row r="10762" spans="10:10" x14ac:dyDescent="0.25">
      <c r="J10762" s="966"/>
    </row>
    <row r="10763" spans="10:10" x14ac:dyDescent="0.25">
      <c r="J10763" s="966"/>
    </row>
    <row r="10764" spans="10:10" x14ac:dyDescent="0.25">
      <c r="J10764" s="966"/>
    </row>
    <row r="10765" spans="10:10" x14ac:dyDescent="0.25">
      <c r="J10765" s="966"/>
    </row>
    <row r="10766" spans="10:10" x14ac:dyDescent="0.25">
      <c r="J10766" s="966"/>
    </row>
    <row r="10767" spans="10:10" x14ac:dyDescent="0.25">
      <c r="J10767" s="966"/>
    </row>
    <row r="10768" spans="10:10" x14ac:dyDescent="0.25">
      <c r="J10768" s="966"/>
    </row>
    <row r="10769" spans="10:10" x14ac:dyDescent="0.25">
      <c r="J10769" s="966"/>
    </row>
    <row r="10770" spans="10:10" x14ac:dyDescent="0.25">
      <c r="J10770" s="966"/>
    </row>
    <row r="10771" spans="10:10" x14ac:dyDescent="0.25">
      <c r="J10771" s="966"/>
    </row>
    <row r="10772" spans="10:10" x14ac:dyDescent="0.25">
      <c r="J10772" s="966"/>
    </row>
    <row r="10773" spans="10:10" x14ac:dyDescent="0.25">
      <c r="J10773" s="966"/>
    </row>
    <row r="10774" spans="10:10" x14ac:dyDescent="0.25">
      <c r="J10774" s="966"/>
    </row>
    <row r="10775" spans="10:10" x14ac:dyDescent="0.25">
      <c r="J10775" s="966"/>
    </row>
    <row r="10776" spans="10:10" x14ac:dyDescent="0.25">
      <c r="J10776" s="966"/>
    </row>
    <row r="10777" spans="10:10" x14ac:dyDescent="0.25">
      <c r="J10777" s="966"/>
    </row>
    <row r="10778" spans="10:10" x14ac:dyDescent="0.25">
      <c r="J10778" s="966"/>
    </row>
    <row r="10779" spans="10:10" x14ac:dyDescent="0.25">
      <c r="J10779" s="966"/>
    </row>
    <row r="10780" spans="10:10" x14ac:dyDescent="0.25">
      <c r="J10780" s="966"/>
    </row>
    <row r="10781" spans="10:10" x14ac:dyDescent="0.25">
      <c r="J10781" s="966"/>
    </row>
    <row r="10782" spans="10:10" x14ac:dyDescent="0.25">
      <c r="J10782" s="966"/>
    </row>
    <row r="10783" spans="10:10" x14ac:dyDescent="0.25">
      <c r="J10783" s="966"/>
    </row>
    <row r="10784" spans="10:10" x14ac:dyDescent="0.25">
      <c r="J10784" s="966"/>
    </row>
    <row r="10785" spans="10:10" x14ac:dyDescent="0.25">
      <c r="J10785" s="966"/>
    </row>
    <row r="10786" spans="10:10" x14ac:dyDescent="0.25">
      <c r="J10786" s="966"/>
    </row>
    <row r="10787" spans="10:10" x14ac:dyDescent="0.25">
      <c r="J10787" s="966"/>
    </row>
    <row r="10788" spans="10:10" x14ac:dyDescent="0.25">
      <c r="J10788" s="966"/>
    </row>
    <row r="10789" spans="10:10" x14ac:dyDescent="0.25">
      <c r="J10789" s="966"/>
    </row>
    <row r="10790" spans="10:10" x14ac:dyDescent="0.25">
      <c r="J10790" s="966"/>
    </row>
    <row r="10791" spans="10:10" x14ac:dyDescent="0.25">
      <c r="J10791" s="966"/>
    </row>
    <row r="10792" spans="10:10" x14ac:dyDescent="0.25">
      <c r="J10792" s="966"/>
    </row>
    <row r="10793" spans="10:10" x14ac:dyDescent="0.25">
      <c r="J10793" s="966"/>
    </row>
    <row r="10794" spans="10:10" x14ac:dyDescent="0.25">
      <c r="J10794" s="966"/>
    </row>
    <row r="10795" spans="10:10" x14ac:dyDescent="0.25">
      <c r="J10795" s="966"/>
    </row>
    <row r="10796" spans="10:10" x14ac:dyDescent="0.25">
      <c r="J10796" s="966"/>
    </row>
    <row r="10797" spans="10:10" x14ac:dyDescent="0.25">
      <c r="J10797" s="966"/>
    </row>
    <row r="10798" spans="10:10" x14ac:dyDescent="0.25">
      <c r="J10798" s="966"/>
    </row>
    <row r="10799" spans="10:10" x14ac:dyDescent="0.25">
      <c r="J10799" s="966"/>
    </row>
    <row r="10800" spans="10:10" x14ac:dyDescent="0.25">
      <c r="J10800" s="966"/>
    </row>
    <row r="10801" spans="10:10" x14ac:dyDescent="0.25">
      <c r="J10801" s="966"/>
    </row>
    <row r="10802" spans="10:10" x14ac:dyDescent="0.25">
      <c r="J10802" s="966"/>
    </row>
    <row r="10803" spans="10:10" x14ac:dyDescent="0.25">
      <c r="J10803" s="966"/>
    </row>
    <row r="10804" spans="10:10" x14ac:dyDescent="0.25">
      <c r="J10804" s="966"/>
    </row>
    <row r="10805" spans="10:10" x14ac:dyDescent="0.25">
      <c r="J10805" s="966"/>
    </row>
    <row r="10806" spans="10:10" x14ac:dyDescent="0.25">
      <c r="J10806" s="966"/>
    </row>
    <row r="10807" spans="10:10" x14ac:dyDescent="0.25">
      <c r="J10807" s="966"/>
    </row>
    <row r="10808" spans="10:10" x14ac:dyDescent="0.25">
      <c r="J10808" s="966"/>
    </row>
    <row r="10809" spans="10:10" x14ac:dyDescent="0.25">
      <c r="J10809" s="966"/>
    </row>
    <row r="10810" spans="10:10" x14ac:dyDescent="0.25">
      <c r="J10810" s="966"/>
    </row>
    <row r="10811" spans="10:10" x14ac:dyDescent="0.25">
      <c r="J10811" s="966"/>
    </row>
    <row r="10812" spans="10:10" x14ac:dyDescent="0.25">
      <c r="J10812" s="966"/>
    </row>
    <row r="10813" spans="10:10" x14ac:dyDescent="0.25">
      <c r="J10813" s="966"/>
    </row>
    <row r="10814" spans="10:10" x14ac:dyDescent="0.25">
      <c r="J10814" s="966"/>
    </row>
    <row r="10815" spans="10:10" x14ac:dyDescent="0.25">
      <c r="J10815" s="966"/>
    </row>
    <row r="10816" spans="10:10" x14ac:dyDescent="0.25">
      <c r="J10816" s="966"/>
    </row>
    <row r="10817" spans="10:10" x14ac:dyDescent="0.25">
      <c r="J10817" s="966"/>
    </row>
    <row r="10818" spans="10:10" x14ac:dyDescent="0.25">
      <c r="J10818" s="966"/>
    </row>
    <row r="10819" spans="10:10" x14ac:dyDescent="0.25">
      <c r="J10819" s="966"/>
    </row>
    <row r="10820" spans="10:10" x14ac:dyDescent="0.25">
      <c r="J10820" s="966"/>
    </row>
    <row r="10821" spans="10:10" x14ac:dyDescent="0.25">
      <c r="J10821" s="966"/>
    </row>
    <row r="10822" spans="10:10" x14ac:dyDescent="0.25">
      <c r="J10822" s="966"/>
    </row>
    <row r="10823" spans="10:10" x14ac:dyDescent="0.25">
      <c r="J10823" s="966"/>
    </row>
    <row r="10824" spans="10:10" x14ac:dyDescent="0.25">
      <c r="J10824" s="966"/>
    </row>
    <row r="10825" spans="10:10" x14ac:dyDescent="0.25">
      <c r="J10825" s="966"/>
    </row>
    <row r="10826" spans="10:10" x14ac:dyDescent="0.25">
      <c r="J10826" s="966"/>
    </row>
    <row r="10827" spans="10:10" x14ac:dyDescent="0.25">
      <c r="J10827" s="966"/>
    </row>
    <row r="10828" spans="10:10" x14ac:dyDescent="0.25">
      <c r="J10828" s="966"/>
    </row>
    <row r="10829" spans="10:10" x14ac:dyDescent="0.25">
      <c r="J10829" s="966"/>
    </row>
    <row r="10830" spans="10:10" x14ac:dyDescent="0.25">
      <c r="J10830" s="966"/>
    </row>
    <row r="10831" spans="10:10" x14ac:dyDescent="0.25">
      <c r="J10831" s="966"/>
    </row>
    <row r="10832" spans="10:10" x14ac:dyDescent="0.25">
      <c r="J10832" s="966"/>
    </row>
    <row r="10833" spans="10:10" x14ac:dyDescent="0.25">
      <c r="J10833" s="966"/>
    </row>
    <row r="10834" spans="10:10" x14ac:dyDescent="0.25">
      <c r="J10834" s="966"/>
    </row>
    <row r="10835" spans="10:10" x14ac:dyDescent="0.25">
      <c r="J10835" s="966"/>
    </row>
    <row r="10836" spans="10:10" x14ac:dyDescent="0.25">
      <c r="J10836" s="966"/>
    </row>
    <row r="10837" spans="10:10" x14ac:dyDescent="0.25">
      <c r="J10837" s="966"/>
    </row>
    <row r="10838" spans="10:10" x14ac:dyDescent="0.25">
      <c r="J10838" s="966"/>
    </row>
    <row r="10839" spans="10:10" x14ac:dyDescent="0.25">
      <c r="J10839" s="966"/>
    </row>
    <row r="10840" spans="10:10" x14ac:dyDescent="0.25">
      <c r="J10840" s="966"/>
    </row>
    <row r="10841" spans="10:10" x14ac:dyDescent="0.25">
      <c r="J10841" s="966"/>
    </row>
    <row r="10842" spans="10:10" x14ac:dyDescent="0.25">
      <c r="J10842" s="966"/>
    </row>
    <row r="10843" spans="10:10" x14ac:dyDescent="0.25">
      <c r="J10843" s="966"/>
    </row>
    <row r="10844" spans="10:10" x14ac:dyDescent="0.25">
      <c r="J10844" s="966"/>
    </row>
    <row r="10845" spans="10:10" x14ac:dyDescent="0.25">
      <c r="J10845" s="966"/>
    </row>
    <row r="10846" spans="10:10" x14ac:dyDescent="0.25">
      <c r="J10846" s="966"/>
    </row>
    <row r="10847" spans="10:10" x14ac:dyDescent="0.25">
      <c r="J10847" s="966"/>
    </row>
    <row r="10848" spans="10:10" x14ac:dyDescent="0.25">
      <c r="J10848" s="966"/>
    </row>
    <row r="10849" spans="10:10" x14ac:dyDescent="0.25">
      <c r="J10849" s="966"/>
    </row>
    <row r="10850" spans="10:10" x14ac:dyDescent="0.25">
      <c r="J10850" s="966"/>
    </row>
    <row r="10851" spans="10:10" x14ac:dyDescent="0.25">
      <c r="J10851" s="966"/>
    </row>
    <row r="10852" spans="10:10" x14ac:dyDescent="0.25">
      <c r="J10852" s="966"/>
    </row>
    <row r="10853" spans="10:10" x14ac:dyDescent="0.25">
      <c r="J10853" s="966"/>
    </row>
    <row r="10854" spans="10:10" x14ac:dyDescent="0.25">
      <c r="J10854" s="966"/>
    </row>
    <row r="10855" spans="10:10" x14ac:dyDescent="0.25">
      <c r="J10855" s="966"/>
    </row>
    <row r="10856" spans="10:10" x14ac:dyDescent="0.25">
      <c r="J10856" s="966"/>
    </row>
    <row r="10857" spans="10:10" x14ac:dyDescent="0.25">
      <c r="J10857" s="966"/>
    </row>
    <row r="10858" spans="10:10" x14ac:dyDescent="0.25">
      <c r="J10858" s="966"/>
    </row>
    <row r="10859" spans="10:10" x14ac:dyDescent="0.25">
      <c r="J10859" s="966"/>
    </row>
    <row r="10860" spans="10:10" x14ac:dyDescent="0.25">
      <c r="J10860" s="966"/>
    </row>
    <row r="10861" spans="10:10" x14ac:dyDescent="0.25">
      <c r="J10861" s="966"/>
    </row>
    <row r="10862" spans="10:10" x14ac:dyDescent="0.25">
      <c r="J10862" s="966"/>
    </row>
    <row r="10863" spans="10:10" x14ac:dyDescent="0.25">
      <c r="J10863" s="966"/>
    </row>
    <row r="10864" spans="10:10" x14ac:dyDescent="0.25">
      <c r="J10864" s="966"/>
    </row>
    <row r="10865" spans="10:10" x14ac:dyDescent="0.25">
      <c r="J10865" s="966"/>
    </row>
    <row r="10866" spans="10:10" x14ac:dyDescent="0.25">
      <c r="J10866" s="966"/>
    </row>
    <row r="10867" spans="10:10" x14ac:dyDescent="0.25">
      <c r="J10867" s="966"/>
    </row>
    <row r="10868" spans="10:10" x14ac:dyDescent="0.25">
      <c r="J10868" s="966"/>
    </row>
    <row r="10869" spans="10:10" x14ac:dyDescent="0.25">
      <c r="J10869" s="966"/>
    </row>
    <row r="10870" spans="10:10" x14ac:dyDescent="0.25">
      <c r="J10870" s="966"/>
    </row>
    <row r="10871" spans="10:10" x14ac:dyDescent="0.25">
      <c r="J10871" s="966"/>
    </row>
    <row r="10872" spans="10:10" x14ac:dyDescent="0.25">
      <c r="J10872" s="966"/>
    </row>
    <row r="10873" spans="10:10" x14ac:dyDescent="0.25">
      <c r="J10873" s="966"/>
    </row>
    <row r="10874" spans="10:10" x14ac:dyDescent="0.25">
      <c r="J10874" s="966"/>
    </row>
    <row r="10875" spans="10:10" x14ac:dyDescent="0.25">
      <c r="J10875" s="966"/>
    </row>
    <row r="10876" spans="10:10" x14ac:dyDescent="0.25">
      <c r="J10876" s="966"/>
    </row>
    <row r="10877" spans="10:10" x14ac:dyDescent="0.25">
      <c r="J10877" s="966"/>
    </row>
    <row r="10878" spans="10:10" x14ac:dyDescent="0.25">
      <c r="J10878" s="966"/>
    </row>
    <row r="10879" spans="10:10" x14ac:dyDescent="0.25">
      <c r="J10879" s="966"/>
    </row>
    <row r="10880" spans="10:10" x14ac:dyDescent="0.25">
      <c r="J10880" s="966"/>
    </row>
    <row r="10881" spans="10:10" x14ac:dyDescent="0.25">
      <c r="J10881" s="966"/>
    </row>
    <row r="10882" spans="10:10" x14ac:dyDescent="0.25">
      <c r="J10882" s="966"/>
    </row>
    <row r="10883" spans="10:10" x14ac:dyDescent="0.25">
      <c r="J10883" s="966"/>
    </row>
    <row r="10884" spans="10:10" x14ac:dyDescent="0.25">
      <c r="J10884" s="966"/>
    </row>
    <row r="10885" spans="10:10" x14ac:dyDescent="0.25">
      <c r="J10885" s="966"/>
    </row>
    <row r="10886" spans="10:10" x14ac:dyDescent="0.25">
      <c r="J10886" s="966"/>
    </row>
    <row r="10887" spans="10:10" x14ac:dyDescent="0.25">
      <c r="J10887" s="966"/>
    </row>
    <row r="10888" spans="10:10" x14ac:dyDescent="0.25">
      <c r="J10888" s="966"/>
    </row>
    <row r="10889" spans="10:10" x14ac:dyDescent="0.25">
      <c r="J10889" s="966"/>
    </row>
    <row r="10890" spans="10:10" x14ac:dyDescent="0.25">
      <c r="J10890" s="966"/>
    </row>
    <row r="10891" spans="10:10" x14ac:dyDescent="0.25">
      <c r="J10891" s="966"/>
    </row>
    <row r="10892" spans="10:10" x14ac:dyDescent="0.25">
      <c r="J10892" s="966"/>
    </row>
    <row r="10893" spans="10:10" x14ac:dyDescent="0.25">
      <c r="J10893" s="966"/>
    </row>
    <row r="10894" spans="10:10" x14ac:dyDescent="0.25">
      <c r="J10894" s="966"/>
    </row>
    <row r="10895" spans="10:10" x14ac:dyDescent="0.25">
      <c r="J10895" s="966"/>
    </row>
    <row r="10896" spans="10:10" x14ac:dyDescent="0.25">
      <c r="J10896" s="966"/>
    </row>
    <row r="10897" spans="10:10" x14ac:dyDescent="0.25">
      <c r="J10897" s="966"/>
    </row>
    <row r="10898" spans="10:10" x14ac:dyDescent="0.25">
      <c r="J10898" s="966"/>
    </row>
    <row r="10899" spans="10:10" x14ac:dyDescent="0.25">
      <c r="J10899" s="966"/>
    </row>
    <row r="10900" spans="10:10" x14ac:dyDescent="0.25">
      <c r="J10900" s="966"/>
    </row>
    <row r="10901" spans="10:10" x14ac:dyDescent="0.25">
      <c r="J10901" s="966"/>
    </row>
    <row r="10902" spans="10:10" x14ac:dyDescent="0.25">
      <c r="J10902" s="966"/>
    </row>
    <row r="10903" spans="10:10" x14ac:dyDescent="0.25">
      <c r="J10903" s="966"/>
    </row>
    <row r="10904" spans="10:10" x14ac:dyDescent="0.25">
      <c r="J10904" s="966"/>
    </row>
    <row r="10905" spans="10:10" x14ac:dyDescent="0.25">
      <c r="J10905" s="966"/>
    </row>
    <row r="10906" spans="10:10" x14ac:dyDescent="0.25">
      <c r="J10906" s="966"/>
    </row>
    <row r="10907" spans="10:10" x14ac:dyDescent="0.25">
      <c r="J10907" s="966"/>
    </row>
    <row r="10908" spans="10:10" x14ac:dyDescent="0.25">
      <c r="J10908" s="966"/>
    </row>
    <row r="10910" spans="10:10" x14ac:dyDescent="0.25">
      <c r="J10910" s="966"/>
    </row>
    <row r="10911" spans="10:10" x14ac:dyDescent="0.25">
      <c r="J10911" s="966"/>
    </row>
    <row r="10912" spans="10:10" x14ac:dyDescent="0.25">
      <c r="J10912" s="966"/>
    </row>
    <row r="10913" spans="10:10" x14ac:dyDescent="0.25">
      <c r="J10913" s="966"/>
    </row>
    <row r="10914" spans="10:10" x14ac:dyDescent="0.25">
      <c r="J10914" s="966"/>
    </row>
    <row r="10915" spans="10:10" x14ac:dyDescent="0.25">
      <c r="J10915" s="966"/>
    </row>
    <row r="10916" spans="10:10" x14ac:dyDescent="0.25">
      <c r="J10916" s="966"/>
    </row>
    <row r="10917" spans="10:10" x14ac:dyDescent="0.25">
      <c r="J10917" s="966"/>
    </row>
    <row r="10918" spans="10:10" x14ac:dyDescent="0.25">
      <c r="J10918" s="966"/>
    </row>
    <row r="10919" spans="10:10" x14ac:dyDescent="0.25">
      <c r="J10919" s="966"/>
    </row>
    <row r="10920" spans="10:10" x14ac:dyDescent="0.25">
      <c r="J10920" s="966"/>
    </row>
    <row r="10921" spans="10:10" x14ac:dyDescent="0.25">
      <c r="J10921" s="966"/>
    </row>
    <row r="10922" spans="10:10" x14ac:dyDescent="0.25">
      <c r="J10922" s="966"/>
    </row>
    <row r="10923" spans="10:10" x14ac:dyDescent="0.25">
      <c r="J10923" s="966"/>
    </row>
    <row r="10924" spans="10:10" x14ac:dyDescent="0.25">
      <c r="J10924" s="966"/>
    </row>
    <row r="10925" spans="10:10" x14ac:dyDescent="0.25">
      <c r="J10925" s="966"/>
    </row>
    <row r="10926" spans="10:10" x14ac:dyDescent="0.25">
      <c r="J10926" s="966"/>
    </row>
    <row r="10927" spans="10:10" x14ac:dyDescent="0.25">
      <c r="J10927" s="966"/>
    </row>
    <row r="10928" spans="10:10" x14ac:dyDescent="0.25">
      <c r="J10928" s="966"/>
    </row>
    <row r="10929" spans="10:10" x14ac:dyDescent="0.25">
      <c r="J10929" s="966"/>
    </row>
    <row r="10930" spans="10:10" x14ac:dyDescent="0.25">
      <c r="J10930" s="966"/>
    </row>
    <row r="10931" spans="10:10" x14ac:dyDescent="0.25">
      <c r="J10931" s="966"/>
    </row>
    <row r="10932" spans="10:10" x14ac:dyDescent="0.25">
      <c r="J10932" s="966"/>
    </row>
    <row r="10933" spans="10:10" x14ac:dyDescent="0.25">
      <c r="J10933" s="966"/>
    </row>
    <row r="10934" spans="10:10" x14ac:dyDescent="0.25">
      <c r="J10934" s="966"/>
    </row>
    <row r="10935" spans="10:10" x14ac:dyDescent="0.25">
      <c r="J10935" s="966"/>
    </row>
    <row r="10936" spans="10:10" x14ac:dyDescent="0.25">
      <c r="J10936" s="966"/>
    </row>
    <row r="10937" spans="10:10" x14ac:dyDescent="0.25">
      <c r="J10937" s="966"/>
    </row>
    <row r="10938" spans="10:10" x14ac:dyDescent="0.25">
      <c r="J10938" s="966"/>
    </row>
    <row r="10939" spans="10:10" x14ac:dyDescent="0.25">
      <c r="J10939" s="966"/>
    </row>
    <row r="10940" spans="10:10" x14ac:dyDescent="0.25">
      <c r="J10940" s="966"/>
    </row>
    <row r="10941" spans="10:10" x14ac:dyDescent="0.25">
      <c r="J10941" s="966"/>
    </row>
    <row r="10942" spans="10:10" x14ac:dyDescent="0.25">
      <c r="J10942" s="966"/>
    </row>
    <row r="10943" spans="10:10" x14ac:dyDescent="0.25">
      <c r="J10943" s="966"/>
    </row>
    <row r="10944" spans="10:10" x14ac:dyDescent="0.25">
      <c r="J10944" s="966"/>
    </row>
    <row r="10945" spans="10:10" x14ac:dyDescent="0.25">
      <c r="J10945" s="966"/>
    </row>
    <row r="10946" spans="10:10" x14ac:dyDescent="0.25">
      <c r="J10946" s="966"/>
    </row>
    <row r="10947" spans="10:10" x14ac:dyDescent="0.25">
      <c r="J10947" s="966"/>
    </row>
    <row r="10948" spans="10:10" x14ac:dyDescent="0.25">
      <c r="J10948" s="966"/>
    </row>
    <row r="10949" spans="10:10" x14ac:dyDescent="0.25">
      <c r="J10949" s="966"/>
    </row>
    <row r="10950" spans="10:10" x14ac:dyDescent="0.25">
      <c r="J10950" s="966"/>
    </row>
    <row r="10951" spans="10:10" x14ac:dyDescent="0.25">
      <c r="J10951" s="966"/>
    </row>
    <row r="10952" spans="10:10" x14ac:dyDescent="0.25">
      <c r="J10952" s="966"/>
    </row>
    <row r="10953" spans="10:10" x14ac:dyDescent="0.25">
      <c r="J10953" s="966"/>
    </row>
    <row r="10954" spans="10:10" x14ac:dyDescent="0.25">
      <c r="J10954" s="966"/>
    </row>
    <row r="10955" spans="10:10" x14ac:dyDescent="0.25">
      <c r="J10955" s="966"/>
    </row>
    <row r="10956" spans="10:10" x14ac:dyDescent="0.25">
      <c r="J10956" s="966"/>
    </row>
    <row r="10957" spans="10:10" x14ac:dyDescent="0.25">
      <c r="J10957" s="966"/>
    </row>
    <row r="10958" spans="10:10" x14ac:dyDescent="0.25">
      <c r="J10958" s="966"/>
    </row>
    <row r="10959" spans="10:10" x14ac:dyDescent="0.25">
      <c r="J10959" s="966"/>
    </row>
    <row r="10960" spans="10:10" x14ac:dyDescent="0.25">
      <c r="J10960" s="966"/>
    </row>
    <row r="10961" spans="10:10" x14ac:dyDescent="0.25">
      <c r="J10961" s="966"/>
    </row>
    <row r="10962" spans="10:10" x14ac:dyDescent="0.25">
      <c r="J10962" s="966"/>
    </row>
    <row r="10963" spans="10:10" x14ac:dyDescent="0.25">
      <c r="J10963" s="966"/>
    </row>
    <row r="10964" spans="10:10" x14ac:dyDescent="0.25">
      <c r="J10964" s="966"/>
    </row>
    <row r="10965" spans="10:10" x14ac:dyDescent="0.25">
      <c r="J10965" s="966"/>
    </row>
    <row r="10966" spans="10:10" x14ac:dyDescent="0.25">
      <c r="J10966" s="966"/>
    </row>
    <row r="10967" spans="10:10" x14ac:dyDescent="0.25">
      <c r="J10967" s="966"/>
    </row>
    <row r="10968" spans="10:10" x14ac:dyDescent="0.25">
      <c r="J10968" s="966"/>
    </row>
    <row r="10969" spans="10:10" x14ac:dyDescent="0.25">
      <c r="J10969" s="966"/>
    </row>
    <row r="10970" spans="10:10" x14ac:dyDescent="0.25">
      <c r="J10970" s="966"/>
    </row>
    <row r="10971" spans="10:10" x14ac:dyDescent="0.25">
      <c r="J10971" s="966"/>
    </row>
    <row r="10972" spans="10:10" x14ac:dyDescent="0.25">
      <c r="J10972" s="966"/>
    </row>
    <row r="10973" spans="10:10" x14ac:dyDescent="0.25">
      <c r="J10973" s="966"/>
    </row>
    <row r="10974" spans="10:10" x14ac:dyDescent="0.25">
      <c r="J10974" s="966"/>
    </row>
    <row r="10975" spans="10:10" x14ac:dyDescent="0.25">
      <c r="J10975" s="966"/>
    </row>
    <row r="10976" spans="10:10" x14ac:dyDescent="0.25">
      <c r="J10976" s="966"/>
    </row>
    <row r="10977" spans="10:10" x14ac:dyDescent="0.25">
      <c r="J10977" s="966"/>
    </row>
    <row r="10978" spans="10:10" x14ac:dyDescent="0.25">
      <c r="J10978" s="966"/>
    </row>
    <row r="10979" spans="10:10" x14ac:dyDescent="0.25">
      <c r="J10979" s="966"/>
    </row>
    <row r="10980" spans="10:10" x14ac:dyDescent="0.25">
      <c r="J10980" s="966"/>
    </row>
    <row r="10981" spans="10:10" x14ac:dyDescent="0.25">
      <c r="J10981" s="966"/>
    </row>
    <row r="10982" spans="10:10" x14ac:dyDescent="0.25">
      <c r="J10982" s="966"/>
    </row>
    <row r="10983" spans="10:10" x14ac:dyDescent="0.25">
      <c r="J10983" s="966"/>
    </row>
    <row r="10984" spans="10:10" x14ac:dyDescent="0.25">
      <c r="J10984" s="966"/>
    </row>
    <row r="10985" spans="10:10" x14ac:dyDescent="0.25">
      <c r="J10985" s="966"/>
    </row>
    <row r="10986" spans="10:10" x14ac:dyDescent="0.25">
      <c r="J10986" s="966"/>
    </row>
    <row r="10987" spans="10:10" x14ac:dyDescent="0.25">
      <c r="J10987" s="966"/>
    </row>
    <row r="10988" spans="10:10" x14ac:dyDescent="0.25">
      <c r="J10988" s="966"/>
    </row>
    <row r="10989" spans="10:10" x14ac:dyDescent="0.25">
      <c r="J10989" s="966"/>
    </row>
    <row r="10990" spans="10:10" x14ac:dyDescent="0.25">
      <c r="J10990" s="966"/>
    </row>
    <row r="10991" spans="10:10" x14ac:dyDescent="0.25">
      <c r="J10991" s="966"/>
    </row>
    <row r="10992" spans="10:10" x14ac:dyDescent="0.25">
      <c r="J10992" s="966"/>
    </row>
    <row r="10993" spans="10:10" x14ac:dyDescent="0.25">
      <c r="J10993" s="966"/>
    </row>
    <row r="10994" spans="10:10" x14ac:dyDescent="0.25">
      <c r="J10994" s="966"/>
    </row>
    <row r="10995" spans="10:10" x14ac:dyDescent="0.25">
      <c r="J10995" s="966"/>
    </row>
    <row r="10996" spans="10:10" x14ac:dyDescent="0.25">
      <c r="J10996" s="966"/>
    </row>
    <row r="10997" spans="10:10" x14ac:dyDescent="0.25">
      <c r="J10997" s="966"/>
    </row>
    <row r="10998" spans="10:10" x14ac:dyDescent="0.25">
      <c r="J10998" s="966"/>
    </row>
    <row r="10999" spans="10:10" x14ac:dyDescent="0.25">
      <c r="J10999" s="966"/>
    </row>
    <row r="11000" spans="10:10" x14ac:dyDescent="0.25">
      <c r="J11000" s="966"/>
    </row>
    <row r="11001" spans="10:10" x14ac:dyDescent="0.25">
      <c r="J11001" s="966"/>
    </row>
    <row r="11002" spans="10:10" x14ac:dyDescent="0.25">
      <c r="J11002" s="966"/>
    </row>
    <row r="11003" spans="10:10" x14ac:dyDescent="0.25">
      <c r="J11003" s="966"/>
    </row>
    <row r="11004" spans="10:10" x14ac:dyDescent="0.25">
      <c r="J11004" s="966"/>
    </row>
    <row r="11005" spans="10:10" x14ac:dyDescent="0.25">
      <c r="J11005" s="966"/>
    </row>
    <row r="11006" spans="10:10" x14ac:dyDescent="0.25">
      <c r="J11006" s="966"/>
    </row>
    <row r="11007" spans="10:10" x14ac:dyDescent="0.25">
      <c r="J11007" s="966"/>
    </row>
    <row r="11008" spans="10:10" x14ac:dyDescent="0.25">
      <c r="J11008" s="966"/>
    </row>
    <row r="11009" spans="10:10" x14ac:dyDescent="0.25">
      <c r="J11009" s="966"/>
    </row>
    <row r="11010" spans="10:10" x14ac:dyDescent="0.25">
      <c r="J11010" s="966"/>
    </row>
    <row r="11011" spans="10:10" x14ac:dyDescent="0.25">
      <c r="J11011" s="966"/>
    </row>
    <row r="11012" spans="10:10" x14ac:dyDescent="0.25">
      <c r="J11012" s="966"/>
    </row>
    <row r="11013" spans="10:10" x14ac:dyDescent="0.25">
      <c r="J11013" s="966"/>
    </row>
    <row r="11014" spans="10:10" x14ac:dyDescent="0.25">
      <c r="J11014" s="966"/>
    </row>
    <row r="11015" spans="10:10" x14ac:dyDescent="0.25">
      <c r="J11015" s="966"/>
    </row>
    <row r="11016" spans="10:10" x14ac:dyDescent="0.25">
      <c r="J11016" s="966"/>
    </row>
    <row r="11017" spans="10:10" x14ac:dyDescent="0.25">
      <c r="J11017" s="966"/>
    </row>
    <row r="11018" spans="10:10" x14ac:dyDescent="0.25">
      <c r="J11018" s="966"/>
    </row>
    <row r="11019" spans="10:10" x14ac:dyDescent="0.25">
      <c r="J11019" s="966"/>
    </row>
    <row r="11020" spans="10:10" x14ac:dyDescent="0.25">
      <c r="J11020" s="966"/>
    </row>
    <row r="11021" spans="10:10" x14ac:dyDescent="0.25">
      <c r="J11021" s="966"/>
    </row>
    <row r="11022" spans="10:10" x14ac:dyDescent="0.25">
      <c r="J11022" s="966"/>
    </row>
    <row r="11023" spans="10:10" x14ac:dyDescent="0.25">
      <c r="J11023" s="966"/>
    </row>
    <row r="11024" spans="10:10" x14ac:dyDescent="0.25">
      <c r="J11024" s="966"/>
    </row>
    <row r="11025" spans="10:10" x14ac:dyDescent="0.25">
      <c r="J11025" s="966"/>
    </row>
    <row r="11026" spans="10:10" x14ac:dyDescent="0.25">
      <c r="J11026" s="966"/>
    </row>
    <row r="11027" spans="10:10" x14ac:dyDescent="0.25">
      <c r="J11027" s="966"/>
    </row>
    <row r="11028" spans="10:10" x14ac:dyDescent="0.25">
      <c r="J11028" s="966"/>
    </row>
    <row r="11029" spans="10:10" x14ac:dyDescent="0.25">
      <c r="J11029" s="966"/>
    </row>
    <row r="11030" spans="10:10" x14ac:dyDescent="0.25">
      <c r="J11030" s="966"/>
    </row>
    <row r="11031" spans="10:10" x14ac:dyDescent="0.25">
      <c r="J11031" s="966"/>
    </row>
    <row r="11032" spans="10:10" x14ac:dyDescent="0.25">
      <c r="J11032" s="966"/>
    </row>
    <row r="11033" spans="10:10" x14ac:dyDescent="0.25">
      <c r="J11033" s="966"/>
    </row>
    <row r="11034" spans="10:10" x14ac:dyDescent="0.25">
      <c r="J11034" s="966"/>
    </row>
    <row r="11035" spans="10:10" x14ac:dyDescent="0.25">
      <c r="J11035" s="966"/>
    </row>
    <row r="11036" spans="10:10" x14ac:dyDescent="0.25">
      <c r="J11036" s="966"/>
    </row>
    <row r="11037" spans="10:10" x14ac:dyDescent="0.25">
      <c r="J11037" s="966"/>
    </row>
    <row r="11038" spans="10:10" x14ac:dyDescent="0.25">
      <c r="J11038" s="966"/>
    </row>
    <row r="11039" spans="10:10" x14ac:dyDescent="0.25">
      <c r="J11039" s="966"/>
    </row>
    <row r="11040" spans="10:10" x14ac:dyDescent="0.25">
      <c r="J11040" s="966"/>
    </row>
    <row r="11041" spans="10:10" x14ac:dyDescent="0.25">
      <c r="J11041" s="966"/>
    </row>
    <row r="11042" spans="10:10" x14ac:dyDescent="0.25">
      <c r="J11042" s="966"/>
    </row>
    <row r="11043" spans="10:10" x14ac:dyDescent="0.25">
      <c r="J11043" s="966"/>
    </row>
    <row r="11044" spans="10:10" x14ac:dyDescent="0.25">
      <c r="J11044" s="966"/>
    </row>
    <row r="11045" spans="10:10" x14ac:dyDescent="0.25">
      <c r="J11045" s="966"/>
    </row>
    <row r="11046" spans="10:10" x14ac:dyDescent="0.25">
      <c r="J11046" s="966"/>
    </row>
    <row r="11047" spans="10:10" x14ac:dyDescent="0.25">
      <c r="J11047" s="966"/>
    </row>
    <row r="11048" spans="10:10" x14ac:dyDescent="0.25">
      <c r="J11048" s="966"/>
    </row>
    <row r="11049" spans="10:10" x14ac:dyDescent="0.25">
      <c r="J11049" s="966"/>
    </row>
    <row r="11050" spans="10:10" x14ac:dyDescent="0.25">
      <c r="J11050" s="966"/>
    </row>
    <row r="11051" spans="10:10" x14ac:dyDescent="0.25">
      <c r="J11051" s="966"/>
    </row>
    <row r="11052" spans="10:10" x14ac:dyDescent="0.25">
      <c r="J11052" s="966"/>
    </row>
    <row r="11053" spans="10:10" x14ac:dyDescent="0.25">
      <c r="J11053" s="966"/>
    </row>
    <row r="11054" spans="10:10" x14ac:dyDescent="0.25">
      <c r="J11054" s="966"/>
    </row>
    <row r="11055" spans="10:10" x14ac:dyDescent="0.25">
      <c r="J11055" s="966"/>
    </row>
    <row r="11056" spans="10:10" x14ac:dyDescent="0.25">
      <c r="J11056" s="966"/>
    </row>
    <row r="11057" spans="10:10" x14ac:dyDescent="0.25">
      <c r="J11057" s="966"/>
    </row>
    <row r="11058" spans="10:10" x14ac:dyDescent="0.25">
      <c r="J11058" s="966"/>
    </row>
    <row r="11059" spans="10:10" x14ac:dyDescent="0.25">
      <c r="J11059" s="966"/>
    </row>
    <row r="11060" spans="10:10" x14ac:dyDescent="0.25">
      <c r="J11060" s="966"/>
    </row>
    <row r="11061" spans="10:10" x14ac:dyDescent="0.25">
      <c r="J11061" s="966"/>
    </row>
    <row r="11062" spans="10:10" x14ac:dyDescent="0.25">
      <c r="J11062" s="966"/>
    </row>
    <row r="11063" spans="10:10" x14ac:dyDescent="0.25">
      <c r="J11063" s="966"/>
    </row>
    <row r="11064" spans="10:10" x14ac:dyDescent="0.25">
      <c r="J11064" s="966"/>
    </row>
    <row r="11065" spans="10:10" x14ac:dyDescent="0.25">
      <c r="J11065" s="966"/>
    </row>
    <row r="11066" spans="10:10" x14ac:dyDescent="0.25">
      <c r="J11066" s="966"/>
    </row>
    <row r="11067" spans="10:10" x14ac:dyDescent="0.25">
      <c r="J11067" s="966"/>
    </row>
    <row r="11068" spans="10:10" x14ac:dyDescent="0.25">
      <c r="J11068" s="966"/>
    </row>
    <row r="11069" spans="10:10" x14ac:dyDescent="0.25">
      <c r="J11069" s="966"/>
    </row>
    <row r="11070" spans="10:10" x14ac:dyDescent="0.25">
      <c r="J11070" s="966"/>
    </row>
    <row r="11071" spans="10:10" x14ac:dyDescent="0.25">
      <c r="J11071" s="966"/>
    </row>
    <row r="11072" spans="10:10" x14ac:dyDescent="0.25">
      <c r="J11072" s="966"/>
    </row>
    <row r="11073" spans="10:10" x14ac:dyDescent="0.25">
      <c r="J11073" s="966"/>
    </row>
    <row r="11074" spans="10:10" x14ac:dyDescent="0.25">
      <c r="J11074" s="966"/>
    </row>
    <row r="11075" spans="10:10" x14ac:dyDescent="0.25">
      <c r="J11075" s="966"/>
    </row>
    <row r="11076" spans="10:10" x14ac:dyDescent="0.25">
      <c r="J11076" s="966"/>
    </row>
    <row r="11077" spans="10:10" x14ac:dyDescent="0.25">
      <c r="J11077" s="966"/>
    </row>
    <row r="11078" spans="10:10" x14ac:dyDescent="0.25">
      <c r="J11078" s="966"/>
    </row>
    <row r="11079" spans="10:10" x14ac:dyDescent="0.25">
      <c r="J11079" s="966"/>
    </row>
    <row r="11080" spans="10:10" x14ac:dyDescent="0.25">
      <c r="J11080" s="966"/>
    </row>
    <row r="11081" spans="10:10" x14ac:dyDescent="0.25">
      <c r="J11081" s="966"/>
    </row>
    <row r="11082" spans="10:10" x14ac:dyDescent="0.25">
      <c r="J11082" s="966"/>
    </row>
    <row r="11083" spans="10:10" x14ac:dyDescent="0.25">
      <c r="J11083" s="966"/>
    </row>
    <row r="11084" spans="10:10" x14ac:dyDescent="0.25">
      <c r="J11084" s="966"/>
    </row>
    <row r="11085" spans="10:10" x14ac:dyDescent="0.25">
      <c r="J11085" s="966"/>
    </row>
    <row r="11086" spans="10:10" x14ac:dyDescent="0.25">
      <c r="J11086" s="966"/>
    </row>
    <row r="11087" spans="10:10" x14ac:dyDescent="0.25">
      <c r="J11087" s="966"/>
    </row>
    <row r="11088" spans="10:10" x14ac:dyDescent="0.25">
      <c r="J11088" s="966"/>
    </row>
    <row r="11089" spans="10:10" x14ac:dyDescent="0.25">
      <c r="J11089" s="966"/>
    </row>
    <row r="11090" spans="10:10" x14ac:dyDescent="0.25">
      <c r="J11090" s="966"/>
    </row>
    <row r="11091" spans="10:10" x14ac:dyDescent="0.25">
      <c r="J11091" s="966"/>
    </row>
    <row r="11092" spans="10:10" x14ac:dyDescent="0.25">
      <c r="J11092" s="966"/>
    </row>
    <row r="11093" spans="10:10" x14ac:dyDescent="0.25">
      <c r="J11093" s="966"/>
    </row>
    <row r="11094" spans="10:10" x14ac:dyDescent="0.25">
      <c r="J11094" s="966"/>
    </row>
    <row r="11095" spans="10:10" x14ac:dyDescent="0.25">
      <c r="J11095" s="966"/>
    </row>
    <row r="11096" spans="10:10" x14ac:dyDescent="0.25">
      <c r="J11096" s="966"/>
    </row>
    <row r="11097" spans="10:10" x14ac:dyDescent="0.25">
      <c r="J11097" s="966"/>
    </row>
    <row r="11098" spans="10:10" x14ac:dyDescent="0.25">
      <c r="J11098" s="966"/>
    </row>
    <row r="11099" spans="10:10" x14ac:dyDescent="0.25">
      <c r="J11099" s="966"/>
    </row>
    <row r="11100" spans="10:10" x14ac:dyDescent="0.25">
      <c r="J11100" s="966"/>
    </row>
    <row r="11101" spans="10:10" x14ac:dyDescent="0.25">
      <c r="J11101" s="966"/>
    </row>
    <row r="11102" spans="10:10" x14ac:dyDescent="0.25">
      <c r="J11102" s="966"/>
    </row>
    <row r="11103" spans="10:10" x14ac:dyDescent="0.25">
      <c r="J11103" s="966"/>
    </row>
    <row r="11104" spans="10:10" x14ac:dyDescent="0.25">
      <c r="J11104" s="966"/>
    </row>
    <row r="11105" spans="10:10" x14ac:dyDescent="0.25">
      <c r="J11105" s="966"/>
    </row>
    <row r="11106" spans="10:10" x14ac:dyDescent="0.25">
      <c r="J11106" s="966"/>
    </row>
    <row r="11107" spans="10:10" x14ac:dyDescent="0.25">
      <c r="J11107" s="966"/>
    </row>
    <row r="11108" spans="10:10" x14ac:dyDescent="0.25">
      <c r="J11108" s="966"/>
    </row>
    <row r="11109" spans="10:10" x14ac:dyDescent="0.25">
      <c r="J11109" s="966"/>
    </row>
    <row r="11110" spans="10:10" x14ac:dyDescent="0.25">
      <c r="J11110" s="966"/>
    </row>
    <row r="11111" spans="10:10" x14ac:dyDescent="0.25">
      <c r="J11111" s="966"/>
    </row>
    <row r="11112" spans="10:10" x14ac:dyDescent="0.25">
      <c r="J11112" s="966"/>
    </row>
    <row r="11113" spans="10:10" x14ac:dyDescent="0.25">
      <c r="J11113" s="966"/>
    </row>
    <row r="11114" spans="10:10" x14ac:dyDescent="0.25">
      <c r="J11114" s="966"/>
    </row>
    <row r="11115" spans="10:10" x14ac:dyDescent="0.25">
      <c r="J11115" s="966"/>
    </row>
    <row r="11116" spans="10:10" x14ac:dyDescent="0.25">
      <c r="J11116" s="966"/>
    </row>
    <row r="11117" spans="10:10" x14ac:dyDescent="0.25">
      <c r="J11117" s="966"/>
    </row>
    <row r="11118" spans="10:10" x14ac:dyDescent="0.25">
      <c r="J11118" s="966"/>
    </row>
    <row r="11119" spans="10:10" x14ac:dyDescent="0.25">
      <c r="J11119" s="966"/>
    </row>
    <row r="11120" spans="10:10" x14ac:dyDescent="0.25">
      <c r="J11120" s="966"/>
    </row>
    <row r="11121" spans="10:10" x14ac:dyDescent="0.25">
      <c r="J11121" s="966"/>
    </row>
    <row r="11122" spans="10:10" x14ac:dyDescent="0.25">
      <c r="J11122" s="966"/>
    </row>
    <row r="11123" spans="10:10" x14ac:dyDescent="0.25">
      <c r="J11123" s="966"/>
    </row>
    <row r="11124" spans="10:10" x14ac:dyDescent="0.25">
      <c r="J11124" s="966"/>
    </row>
    <row r="11125" spans="10:10" x14ac:dyDescent="0.25">
      <c r="J11125" s="966"/>
    </row>
    <row r="11126" spans="10:10" x14ac:dyDescent="0.25">
      <c r="J11126" s="966"/>
    </row>
    <row r="11127" spans="10:10" x14ac:dyDescent="0.25">
      <c r="J11127" s="966"/>
    </row>
    <row r="11128" spans="10:10" x14ac:dyDescent="0.25">
      <c r="J11128" s="966"/>
    </row>
    <row r="11129" spans="10:10" x14ac:dyDescent="0.25">
      <c r="J11129" s="966"/>
    </row>
    <row r="11130" spans="10:10" x14ac:dyDescent="0.25">
      <c r="J11130" s="966"/>
    </row>
    <row r="11131" spans="10:10" x14ac:dyDescent="0.25">
      <c r="J11131" s="966"/>
    </row>
    <row r="11132" spans="10:10" x14ac:dyDescent="0.25">
      <c r="J11132" s="966"/>
    </row>
    <row r="11133" spans="10:10" x14ac:dyDescent="0.25">
      <c r="J11133" s="966"/>
    </row>
    <row r="11134" spans="10:10" x14ac:dyDescent="0.25">
      <c r="J11134" s="966"/>
    </row>
    <row r="11135" spans="10:10" x14ac:dyDescent="0.25">
      <c r="J11135" s="966"/>
    </row>
    <row r="11136" spans="10:10" x14ac:dyDescent="0.25">
      <c r="J11136" s="966"/>
    </row>
    <row r="11137" spans="10:10" x14ac:dyDescent="0.25">
      <c r="J11137" s="966"/>
    </row>
    <row r="11138" spans="10:10" x14ac:dyDescent="0.25">
      <c r="J11138" s="966"/>
    </row>
    <row r="11139" spans="10:10" x14ac:dyDescent="0.25">
      <c r="J11139" s="966"/>
    </row>
    <row r="11140" spans="10:10" x14ac:dyDescent="0.25">
      <c r="J11140" s="966"/>
    </row>
    <row r="11141" spans="10:10" x14ac:dyDescent="0.25">
      <c r="J11141" s="966"/>
    </row>
    <row r="11142" spans="10:10" x14ac:dyDescent="0.25">
      <c r="J11142" s="966"/>
    </row>
    <row r="11143" spans="10:10" x14ac:dyDescent="0.25">
      <c r="J11143" s="966"/>
    </row>
    <row r="11144" spans="10:10" x14ac:dyDescent="0.25">
      <c r="J11144" s="966"/>
    </row>
    <row r="11145" spans="10:10" x14ac:dyDescent="0.25">
      <c r="J11145" s="966"/>
    </row>
    <row r="11146" spans="10:10" x14ac:dyDescent="0.25">
      <c r="J11146" s="966"/>
    </row>
    <row r="11147" spans="10:10" x14ac:dyDescent="0.25">
      <c r="J11147" s="966"/>
    </row>
    <row r="11148" spans="10:10" x14ac:dyDescent="0.25">
      <c r="J11148" s="966"/>
    </row>
    <row r="11149" spans="10:10" x14ac:dyDescent="0.25">
      <c r="J11149" s="966"/>
    </row>
    <row r="11150" spans="10:10" x14ac:dyDescent="0.25">
      <c r="J11150" s="966"/>
    </row>
    <row r="11151" spans="10:10" x14ac:dyDescent="0.25">
      <c r="J11151" s="966"/>
    </row>
    <row r="11152" spans="10:10" x14ac:dyDescent="0.25">
      <c r="J11152" s="966"/>
    </row>
    <row r="11153" spans="10:10" x14ac:dyDescent="0.25">
      <c r="J11153" s="966"/>
    </row>
    <row r="11154" spans="10:10" x14ac:dyDescent="0.25">
      <c r="J11154" s="966"/>
    </row>
    <row r="11155" spans="10:10" x14ac:dyDescent="0.25">
      <c r="J11155" s="966"/>
    </row>
    <row r="11156" spans="10:10" x14ac:dyDescent="0.25">
      <c r="J11156" s="966"/>
    </row>
    <row r="11157" spans="10:10" x14ac:dyDescent="0.25">
      <c r="J11157" s="966"/>
    </row>
    <row r="11158" spans="10:10" x14ac:dyDescent="0.25">
      <c r="J11158" s="966"/>
    </row>
    <row r="11159" spans="10:10" x14ac:dyDescent="0.25">
      <c r="J11159" s="966"/>
    </row>
    <row r="11160" spans="10:10" x14ac:dyDescent="0.25">
      <c r="J11160" s="966"/>
    </row>
    <row r="11161" spans="10:10" x14ac:dyDescent="0.25">
      <c r="J11161" s="966"/>
    </row>
    <row r="11162" spans="10:10" x14ac:dyDescent="0.25">
      <c r="J11162" s="966"/>
    </row>
    <row r="11163" spans="10:10" x14ac:dyDescent="0.25">
      <c r="J11163" s="966"/>
    </row>
    <row r="11164" spans="10:10" x14ac:dyDescent="0.25">
      <c r="J11164" s="966"/>
    </row>
    <row r="11165" spans="10:10" x14ac:dyDescent="0.25">
      <c r="J11165" s="966"/>
    </row>
    <row r="11166" spans="10:10" x14ac:dyDescent="0.25">
      <c r="J11166" s="966"/>
    </row>
    <row r="11167" spans="10:10" x14ac:dyDescent="0.25">
      <c r="J11167" s="966"/>
    </row>
    <row r="11168" spans="10:10" x14ac:dyDescent="0.25">
      <c r="J11168" s="966"/>
    </row>
    <row r="11169" spans="10:10" x14ac:dyDescent="0.25">
      <c r="J11169" s="966"/>
    </row>
    <row r="11170" spans="10:10" x14ac:dyDescent="0.25">
      <c r="J11170" s="966"/>
    </row>
    <row r="11171" spans="10:10" x14ac:dyDescent="0.25">
      <c r="J11171" s="966"/>
    </row>
    <row r="11172" spans="10:10" x14ac:dyDescent="0.25">
      <c r="J11172" s="966"/>
    </row>
    <row r="11173" spans="10:10" x14ac:dyDescent="0.25">
      <c r="J11173" s="966"/>
    </row>
    <row r="11174" spans="10:10" x14ac:dyDescent="0.25">
      <c r="J11174" s="966"/>
    </row>
    <row r="11175" spans="10:10" x14ac:dyDescent="0.25">
      <c r="J11175" s="966"/>
    </row>
    <row r="11176" spans="10:10" x14ac:dyDescent="0.25">
      <c r="J11176" s="966"/>
    </row>
    <row r="11177" spans="10:10" x14ac:dyDescent="0.25">
      <c r="J11177" s="966"/>
    </row>
    <row r="11178" spans="10:10" x14ac:dyDescent="0.25">
      <c r="J11178" s="966"/>
    </row>
    <row r="11179" spans="10:10" x14ac:dyDescent="0.25">
      <c r="J11179" s="966"/>
    </row>
    <row r="11180" spans="10:10" x14ac:dyDescent="0.25">
      <c r="J11180" s="966"/>
    </row>
    <row r="11181" spans="10:10" x14ac:dyDescent="0.25">
      <c r="J11181" s="966"/>
    </row>
    <row r="11182" spans="10:10" x14ac:dyDescent="0.25">
      <c r="J11182" s="966"/>
    </row>
    <row r="11183" spans="10:10" x14ac:dyDescent="0.25">
      <c r="J11183" s="966"/>
    </row>
    <row r="11184" spans="10:10" x14ac:dyDescent="0.25">
      <c r="J11184" s="966"/>
    </row>
    <row r="11185" spans="10:10" x14ac:dyDescent="0.25">
      <c r="J11185" s="966"/>
    </row>
    <row r="11186" spans="10:10" x14ac:dyDescent="0.25">
      <c r="J11186" s="966"/>
    </row>
    <row r="11187" spans="10:10" x14ac:dyDescent="0.25">
      <c r="J11187" s="966"/>
    </row>
    <row r="11188" spans="10:10" x14ac:dyDescent="0.25">
      <c r="J11188" s="966"/>
    </row>
    <row r="11189" spans="10:10" x14ac:dyDescent="0.25">
      <c r="J11189" s="966"/>
    </row>
    <row r="11190" spans="10:10" x14ac:dyDescent="0.25">
      <c r="J11190" s="966"/>
    </row>
    <row r="11191" spans="10:10" x14ac:dyDescent="0.25">
      <c r="J11191" s="966"/>
    </row>
    <row r="11192" spans="10:10" x14ac:dyDescent="0.25">
      <c r="J11192" s="966"/>
    </row>
    <row r="11193" spans="10:10" x14ac:dyDescent="0.25">
      <c r="J11193" s="966"/>
    </row>
    <row r="11194" spans="10:10" x14ac:dyDescent="0.25">
      <c r="J11194" s="966"/>
    </row>
    <row r="11195" spans="10:10" x14ac:dyDescent="0.25">
      <c r="J11195" s="966"/>
    </row>
    <row r="11196" spans="10:10" x14ac:dyDescent="0.25">
      <c r="J11196" s="966"/>
    </row>
    <row r="11197" spans="10:10" x14ac:dyDescent="0.25">
      <c r="J11197" s="966"/>
    </row>
    <row r="11198" spans="10:10" x14ac:dyDescent="0.25">
      <c r="J11198" s="966"/>
    </row>
    <row r="11199" spans="10:10" x14ac:dyDescent="0.25">
      <c r="J11199" s="966"/>
    </row>
    <row r="11200" spans="10:10" x14ac:dyDescent="0.25">
      <c r="J11200" s="966"/>
    </row>
    <row r="11201" spans="10:10" x14ac:dyDescent="0.25">
      <c r="J11201" s="966"/>
    </row>
    <row r="11202" spans="10:10" x14ac:dyDescent="0.25">
      <c r="J11202" s="966"/>
    </row>
    <row r="11203" spans="10:10" x14ac:dyDescent="0.25">
      <c r="J11203" s="966"/>
    </row>
    <row r="11204" spans="10:10" x14ac:dyDescent="0.25">
      <c r="J11204" s="966"/>
    </row>
    <row r="11205" spans="10:10" x14ac:dyDescent="0.25">
      <c r="J11205" s="966"/>
    </row>
    <row r="11207" spans="10:10" x14ac:dyDescent="0.25">
      <c r="J11207" s="966"/>
    </row>
    <row r="11208" spans="10:10" x14ac:dyDescent="0.25">
      <c r="J11208" s="966"/>
    </row>
    <row r="11209" spans="10:10" x14ac:dyDescent="0.25">
      <c r="J11209" s="966"/>
    </row>
    <row r="11210" spans="10:10" x14ac:dyDescent="0.25">
      <c r="J11210" s="966"/>
    </row>
    <row r="11211" spans="10:10" x14ac:dyDescent="0.25">
      <c r="J11211" s="966"/>
    </row>
    <row r="11212" spans="10:10" x14ac:dyDescent="0.25">
      <c r="J11212" s="966"/>
    </row>
    <row r="11213" spans="10:10" x14ac:dyDescent="0.25">
      <c r="J11213" s="966"/>
    </row>
    <row r="11214" spans="10:10" x14ac:dyDescent="0.25">
      <c r="J11214" s="966"/>
    </row>
    <row r="11215" spans="10:10" x14ac:dyDescent="0.25">
      <c r="J11215" s="966"/>
    </row>
    <row r="11216" spans="10:10" x14ac:dyDescent="0.25">
      <c r="J11216" s="966"/>
    </row>
    <row r="11217" spans="10:10" x14ac:dyDescent="0.25">
      <c r="J11217" s="966"/>
    </row>
    <row r="11218" spans="10:10" x14ac:dyDescent="0.25">
      <c r="J11218" s="966"/>
    </row>
    <row r="11219" spans="10:10" x14ac:dyDescent="0.25">
      <c r="J11219" s="966"/>
    </row>
    <row r="11220" spans="10:10" x14ac:dyDescent="0.25">
      <c r="J11220" s="966"/>
    </row>
    <row r="11221" spans="10:10" x14ac:dyDescent="0.25">
      <c r="J11221" s="966"/>
    </row>
    <row r="11222" spans="10:10" x14ac:dyDescent="0.25">
      <c r="J11222" s="966"/>
    </row>
    <row r="11223" spans="10:10" x14ac:dyDescent="0.25">
      <c r="J11223" s="966"/>
    </row>
    <row r="11224" spans="10:10" x14ac:dyDescent="0.25">
      <c r="J11224" s="966"/>
    </row>
    <row r="11225" spans="10:10" x14ac:dyDescent="0.25">
      <c r="J11225" s="966"/>
    </row>
    <row r="11226" spans="10:10" x14ac:dyDescent="0.25">
      <c r="J11226" s="966"/>
    </row>
    <row r="11227" spans="10:10" x14ac:dyDescent="0.25">
      <c r="J11227" s="966"/>
    </row>
    <row r="11228" spans="10:10" x14ac:dyDescent="0.25">
      <c r="J11228" s="966"/>
    </row>
    <row r="11229" spans="10:10" x14ac:dyDescent="0.25">
      <c r="J11229" s="966"/>
    </row>
    <row r="11230" spans="10:10" x14ac:dyDescent="0.25">
      <c r="J11230" s="966"/>
    </row>
    <row r="11231" spans="10:10" x14ac:dyDescent="0.25">
      <c r="J11231" s="966"/>
    </row>
    <row r="11232" spans="10:10" x14ac:dyDescent="0.25">
      <c r="J11232" s="966"/>
    </row>
    <row r="11233" spans="10:10" x14ac:dyDescent="0.25">
      <c r="J11233" s="966"/>
    </row>
    <row r="11234" spans="10:10" x14ac:dyDescent="0.25">
      <c r="J11234" s="966"/>
    </row>
    <row r="11235" spans="10:10" x14ac:dyDescent="0.25">
      <c r="J11235" s="966"/>
    </row>
    <row r="11236" spans="10:10" x14ac:dyDescent="0.25">
      <c r="J11236" s="966"/>
    </row>
    <row r="11237" spans="10:10" x14ac:dyDescent="0.25">
      <c r="J11237" s="966"/>
    </row>
    <row r="11238" spans="10:10" x14ac:dyDescent="0.25">
      <c r="J11238" s="966"/>
    </row>
    <row r="11239" spans="10:10" x14ac:dyDescent="0.25">
      <c r="J11239" s="966"/>
    </row>
    <row r="11240" spans="10:10" x14ac:dyDescent="0.25">
      <c r="J11240" s="966"/>
    </row>
    <row r="11241" spans="10:10" x14ac:dyDescent="0.25">
      <c r="J11241" s="966"/>
    </row>
    <row r="11242" spans="10:10" x14ac:dyDescent="0.25">
      <c r="J11242" s="966"/>
    </row>
    <row r="11243" spans="10:10" x14ac:dyDescent="0.25">
      <c r="J11243" s="966"/>
    </row>
    <row r="11244" spans="10:10" x14ac:dyDescent="0.25">
      <c r="J11244" s="966"/>
    </row>
    <row r="11245" spans="10:10" x14ac:dyDescent="0.25">
      <c r="J11245" s="966"/>
    </row>
    <row r="11246" spans="10:10" x14ac:dyDescent="0.25">
      <c r="J11246" s="966"/>
    </row>
    <row r="11247" spans="10:10" x14ac:dyDescent="0.25">
      <c r="J11247" s="966"/>
    </row>
    <row r="11248" spans="10:10" x14ac:dyDescent="0.25">
      <c r="J11248" s="966"/>
    </row>
    <row r="11249" spans="10:10" x14ac:dyDescent="0.25">
      <c r="J11249" s="966"/>
    </row>
    <row r="11250" spans="10:10" x14ac:dyDescent="0.25">
      <c r="J11250" s="966"/>
    </row>
    <row r="11251" spans="10:10" x14ac:dyDescent="0.25">
      <c r="J11251" s="966"/>
    </row>
    <row r="11252" spans="10:10" x14ac:dyDescent="0.25">
      <c r="J11252" s="966"/>
    </row>
    <row r="11253" spans="10:10" x14ac:dyDescent="0.25">
      <c r="J11253" s="966"/>
    </row>
    <row r="11254" spans="10:10" x14ac:dyDescent="0.25">
      <c r="J11254" s="966"/>
    </row>
    <row r="11255" spans="10:10" x14ac:dyDescent="0.25">
      <c r="J11255" s="966"/>
    </row>
    <row r="11256" spans="10:10" x14ac:dyDescent="0.25">
      <c r="J11256" s="966"/>
    </row>
    <row r="11257" spans="10:10" x14ac:dyDescent="0.25">
      <c r="J11257" s="966"/>
    </row>
    <row r="11258" spans="10:10" x14ac:dyDescent="0.25">
      <c r="J11258" s="966"/>
    </row>
    <row r="11259" spans="10:10" x14ac:dyDescent="0.25">
      <c r="J11259" s="966"/>
    </row>
    <row r="11260" spans="10:10" x14ac:dyDescent="0.25">
      <c r="J11260" s="966"/>
    </row>
    <row r="11261" spans="10:10" x14ac:dyDescent="0.25">
      <c r="J11261" s="966"/>
    </row>
    <row r="11262" spans="10:10" x14ac:dyDescent="0.25">
      <c r="J11262" s="966"/>
    </row>
    <row r="11263" spans="10:10" x14ac:dyDescent="0.25">
      <c r="J11263" s="966"/>
    </row>
    <row r="11264" spans="10:10" x14ac:dyDescent="0.25">
      <c r="J11264" s="966"/>
    </row>
    <row r="11265" spans="10:10" x14ac:dyDescent="0.25">
      <c r="J11265" s="966"/>
    </row>
    <row r="11266" spans="10:10" x14ac:dyDescent="0.25">
      <c r="J11266" s="966"/>
    </row>
    <row r="11267" spans="10:10" x14ac:dyDescent="0.25">
      <c r="J11267" s="966"/>
    </row>
    <row r="11268" spans="10:10" x14ac:dyDescent="0.25">
      <c r="J11268" s="966"/>
    </row>
    <row r="11269" spans="10:10" x14ac:dyDescent="0.25">
      <c r="J11269" s="966"/>
    </row>
    <row r="11270" spans="10:10" x14ac:dyDescent="0.25">
      <c r="J11270" s="966"/>
    </row>
    <row r="11271" spans="10:10" x14ac:dyDescent="0.25">
      <c r="J11271" s="966"/>
    </row>
    <row r="11272" spans="10:10" x14ac:dyDescent="0.25">
      <c r="J11272" s="966"/>
    </row>
    <row r="11273" spans="10:10" x14ac:dyDescent="0.25">
      <c r="J11273" s="966"/>
    </row>
    <row r="11274" spans="10:10" x14ac:dyDescent="0.25">
      <c r="J11274" s="966"/>
    </row>
    <row r="11275" spans="10:10" x14ac:dyDescent="0.25">
      <c r="J11275" s="966"/>
    </row>
    <row r="11276" spans="10:10" x14ac:dyDescent="0.25">
      <c r="J11276" s="966"/>
    </row>
    <row r="11277" spans="10:10" x14ac:dyDescent="0.25">
      <c r="J11277" s="966"/>
    </row>
    <row r="11278" spans="10:10" x14ac:dyDescent="0.25">
      <c r="J11278" s="966"/>
    </row>
    <row r="11279" spans="10:10" x14ac:dyDescent="0.25">
      <c r="J11279" s="966"/>
    </row>
    <row r="11280" spans="10:10" x14ac:dyDescent="0.25">
      <c r="J11280" s="966"/>
    </row>
    <row r="11281" spans="10:10" x14ac:dyDescent="0.25">
      <c r="J11281" s="966"/>
    </row>
    <row r="11282" spans="10:10" x14ac:dyDescent="0.25">
      <c r="J11282" s="966"/>
    </row>
    <row r="11283" spans="10:10" x14ac:dyDescent="0.25">
      <c r="J11283" s="966"/>
    </row>
    <row r="11284" spans="10:10" x14ac:dyDescent="0.25">
      <c r="J11284" s="966"/>
    </row>
    <row r="11285" spans="10:10" x14ac:dyDescent="0.25">
      <c r="J11285" s="966"/>
    </row>
    <row r="11286" spans="10:10" x14ac:dyDescent="0.25">
      <c r="J11286" s="966"/>
    </row>
    <row r="11287" spans="10:10" x14ac:dyDescent="0.25">
      <c r="J11287" s="966"/>
    </row>
    <row r="11288" spans="10:10" x14ac:dyDescent="0.25">
      <c r="J11288" s="966"/>
    </row>
    <row r="11289" spans="10:10" x14ac:dyDescent="0.25">
      <c r="J11289" s="966"/>
    </row>
    <row r="11290" spans="10:10" x14ac:dyDescent="0.25">
      <c r="J11290" s="966"/>
    </row>
    <row r="11291" spans="10:10" x14ac:dyDescent="0.25">
      <c r="J11291" s="966"/>
    </row>
    <row r="11292" spans="10:10" x14ac:dyDescent="0.25">
      <c r="J11292" s="966"/>
    </row>
    <row r="11293" spans="10:10" x14ac:dyDescent="0.25">
      <c r="J11293" s="966"/>
    </row>
    <row r="11294" spans="10:10" x14ac:dyDescent="0.25">
      <c r="J11294" s="966"/>
    </row>
    <row r="11295" spans="10:10" x14ac:dyDescent="0.25">
      <c r="J11295" s="966"/>
    </row>
    <row r="11296" spans="10:10" x14ac:dyDescent="0.25">
      <c r="J11296" s="966"/>
    </row>
    <row r="11297" spans="10:10" x14ac:dyDescent="0.25">
      <c r="J11297" s="966"/>
    </row>
    <row r="11298" spans="10:10" x14ac:dyDescent="0.25">
      <c r="J11298" s="966"/>
    </row>
    <row r="11299" spans="10:10" x14ac:dyDescent="0.25">
      <c r="J11299" s="966"/>
    </row>
    <row r="11300" spans="10:10" x14ac:dyDescent="0.25">
      <c r="J11300" s="966"/>
    </row>
    <row r="11301" spans="10:10" x14ac:dyDescent="0.25">
      <c r="J11301" s="966"/>
    </row>
    <row r="11302" spans="10:10" x14ac:dyDescent="0.25">
      <c r="J11302" s="966"/>
    </row>
    <row r="11303" spans="10:10" x14ac:dyDescent="0.25">
      <c r="J11303" s="966"/>
    </row>
    <row r="11304" spans="10:10" x14ac:dyDescent="0.25">
      <c r="J11304" s="966"/>
    </row>
    <row r="11305" spans="10:10" x14ac:dyDescent="0.25">
      <c r="J11305" s="966"/>
    </row>
    <row r="11306" spans="10:10" x14ac:dyDescent="0.25">
      <c r="J11306" s="966"/>
    </row>
    <row r="11307" spans="10:10" x14ac:dyDescent="0.25">
      <c r="J11307" s="966"/>
    </row>
    <row r="11308" spans="10:10" x14ac:dyDescent="0.25">
      <c r="J11308" s="966"/>
    </row>
    <row r="11309" spans="10:10" x14ac:dyDescent="0.25">
      <c r="J11309" s="966"/>
    </row>
    <row r="11310" spans="10:10" x14ac:dyDescent="0.25">
      <c r="J11310" s="966"/>
    </row>
    <row r="11311" spans="10:10" x14ac:dyDescent="0.25">
      <c r="J11311" s="966"/>
    </row>
    <row r="11312" spans="10:10" x14ac:dyDescent="0.25">
      <c r="J11312" s="966"/>
    </row>
    <row r="11313" spans="10:10" x14ac:dyDescent="0.25">
      <c r="J11313" s="966"/>
    </row>
    <row r="11314" spans="10:10" x14ac:dyDescent="0.25">
      <c r="J11314" s="966"/>
    </row>
    <row r="11315" spans="10:10" x14ac:dyDescent="0.25">
      <c r="J11315" s="966"/>
    </row>
    <row r="11316" spans="10:10" x14ac:dyDescent="0.25">
      <c r="J11316" s="966"/>
    </row>
    <row r="11317" spans="10:10" x14ac:dyDescent="0.25">
      <c r="J11317" s="966"/>
    </row>
    <row r="11318" spans="10:10" x14ac:dyDescent="0.25">
      <c r="J11318" s="966"/>
    </row>
    <row r="11319" spans="10:10" x14ac:dyDescent="0.25">
      <c r="J11319" s="966"/>
    </row>
    <row r="11320" spans="10:10" x14ac:dyDescent="0.25">
      <c r="J11320" s="966"/>
    </row>
    <row r="11321" spans="10:10" x14ac:dyDescent="0.25">
      <c r="J11321" s="966"/>
    </row>
    <row r="11322" spans="10:10" x14ac:dyDescent="0.25">
      <c r="J11322" s="966"/>
    </row>
    <row r="11323" spans="10:10" x14ac:dyDescent="0.25">
      <c r="J11323" s="966"/>
    </row>
    <row r="11324" spans="10:10" x14ac:dyDescent="0.25">
      <c r="J11324" s="966"/>
    </row>
    <row r="11325" spans="10:10" x14ac:dyDescent="0.25">
      <c r="J11325" s="966"/>
    </row>
    <row r="11326" spans="10:10" x14ac:dyDescent="0.25">
      <c r="J11326" s="966"/>
    </row>
    <row r="11327" spans="10:10" x14ac:dyDescent="0.25">
      <c r="J11327" s="966"/>
    </row>
    <row r="11328" spans="10:10" x14ac:dyDescent="0.25">
      <c r="J11328" s="966"/>
    </row>
    <row r="11329" spans="10:10" x14ac:dyDescent="0.25">
      <c r="J11329" s="966"/>
    </row>
    <row r="11330" spans="10:10" x14ac:dyDescent="0.25">
      <c r="J11330" s="966"/>
    </row>
    <row r="11331" spans="10:10" x14ac:dyDescent="0.25">
      <c r="J11331" s="966"/>
    </row>
    <row r="11332" spans="10:10" x14ac:dyDescent="0.25">
      <c r="J11332" s="966"/>
    </row>
    <row r="11333" spans="10:10" x14ac:dyDescent="0.25">
      <c r="J11333" s="966"/>
    </row>
    <row r="11334" spans="10:10" x14ac:dyDescent="0.25">
      <c r="J11334" s="966"/>
    </row>
    <row r="11335" spans="10:10" x14ac:dyDescent="0.25">
      <c r="J11335" s="966"/>
    </row>
    <row r="11336" spans="10:10" x14ac:dyDescent="0.25">
      <c r="J11336" s="966"/>
    </row>
    <row r="11337" spans="10:10" x14ac:dyDescent="0.25">
      <c r="J11337" s="966"/>
    </row>
    <row r="11338" spans="10:10" x14ac:dyDescent="0.25">
      <c r="J11338" s="966"/>
    </row>
    <row r="11339" spans="10:10" x14ac:dyDescent="0.25">
      <c r="J11339" s="966"/>
    </row>
    <row r="11340" spans="10:10" x14ac:dyDescent="0.25">
      <c r="J11340" s="966"/>
    </row>
    <row r="11341" spans="10:10" x14ac:dyDescent="0.25">
      <c r="J11341" s="966"/>
    </row>
    <row r="11342" spans="10:10" x14ac:dyDescent="0.25">
      <c r="J11342" s="966"/>
    </row>
    <row r="11343" spans="10:10" x14ac:dyDescent="0.25">
      <c r="J11343" s="966"/>
    </row>
    <row r="11344" spans="10:10" x14ac:dyDescent="0.25">
      <c r="J11344" s="966"/>
    </row>
    <row r="11345" spans="10:10" x14ac:dyDescent="0.25">
      <c r="J11345" s="966"/>
    </row>
    <row r="11346" spans="10:10" x14ac:dyDescent="0.25">
      <c r="J11346" s="966"/>
    </row>
    <row r="11347" spans="10:10" x14ac:dyDescent="0.25">
      <c r="J11347" s="966"/>
    </row>
    <row r="11348" spans="10:10" x14ac:dyDescent="0.25">
      <c r="J11348" s="966"/>
    </row>
    <row r="11349" spans="10:10" x14ac:dyDescent="0.25">
      <c r="J11349" s="966"/>
    </row>
    <row r="11350" spans="10:10" x14ac:dyDescent="0.25">
      <c r="J11350" s="966"/>
    </row>
    <row r="11351" spans="10:10" x14ac:dyDescent="0.25">
      <c r="J11351" s="966"/>
    </row>
    <row r="11352" spans="10:10" x14ac:dyDescent="0.25">
      <c r="J11352" s="966"/>
    </row>
    <row r="11353" spans="10:10" x14ac:dyDescent="0.25">
      <c r="J11353" s="966"/>
    </row>
    <row r="11354" spans="10:10" x14ac:dyDescent="0.25">
      <c r="J11354" s="966"/>
    </row>
    <row r="11355" spans="10:10" x14ac:dyDescent="0.25">
      <c r="J11355" s="966"/>
    </row>
    <row r="11356" spans="10:10" x14ac:dyDescent="0.25">
      <c r="J11356" s="966"/>
    </row>
    <row r="11357" spans="10:10" x14ac:dyDescent="0.25">
      <c r="J11357" s="966"/>
    </row>
    <row r="11358" spans="10:10" x14ac:dyDescent="0.25">
      <c r="J11358" s="966"/>
    </row>
    <row r="11359" spans="10:10" x14ac:dyDescent="0.25">
      <c r="J11359" s="966"/>
    </row>
    <row r="11360" spans="10:10" x14ac:dyDescent="0.25">
      <c r="J11360" s="966"/>
    </row>
    <row r="11361" spans="10:10" x14ac:dyDescent="0.25">
      <c r="J11361" s="966"/>
    </row>
    <row r="11362" spans="10:10" x14ac:dyDescent="0.25">
      <c r="J11362" s="966"/>
    </row>
    <row r="11363" spans="10:10" x14ac:dyDescent="0.25">
      <c r="J11363" s="966"/>
    </row>
    <row r="11364" spans="10:10" x14ac:dyDescent="0.25">
      <c r="J11364" s="966"/>
    </row>
    <row r="11365" spans="10:10" x14ac:dyDescent="0.25">
      <c r="J11365" s="966"/>
    </row>
    <row r="11366" spans="10:10" x14ac:dyDescent="0.25">
      <c r="J11366" s="966"/>
    </row>
    <row r="11367" spans="10:10" x14ac:dyDescent="0.25">
      <c r="J11367" s="966"/>
    </row>
    <row r="11368" spans="10:10" x14ac:dyDescent="0.25">
      <c r="J11368" s="966"/>
    </row>
    <row r="11369" spans="10:10" x14ac:dyDescent="0.25">
      <c r="J11369" s="966"/>
    </row>
    <row r="11370" spans="10:10" x14ac:dyDescent="0.25">
      <c r="J11370" s="966"/>
    </row>
    <row r="11371" spans="10:10" x14ac:dyDescent="0.25">
      <c r="J11371" s="966"/>
    </row>
    <row r="11372" spans="10:10" x14ac:dyDescent="0.25">
      <c r="J11372" s="966"/>
    </row>
    <row r="11373" spans="10:10" x14ac:dyDescent="0.25">
      <c r="J11373" s="966"/>
    </row>
    <row r="11374" spans="10:10" x14ac:dyDescent="0.25">
      <c r="J11374" s="966"/>
    </row>
    <row r="11375" spans="10:10" x14ac:dyDescent="0.25">
      <c r="J11375" s="966"/>
    </row>
    <row r="11376" spans="10:10" x14ac:dyDescent="0.25">
      <c r="J11376" s="966"/>
    </row>
    <row r="11377" spans="10:10" x14ac:dyDescent="0.25">
      <c r="J11377" s="966"/>
    </row>
    <row r="11378" spans="10:10" x14ac:dyDescent="0.25">
      <c r="J11378" s="966"/>
    </row>
    <row r="11379" spans="10:10" x14ac:dyDescent="0.25">
      <c r="J11379" s="966"/>
    </row>
    <row r="11380" spans="10:10" x14ac:dyDescent="0.25">
      <c r="J11380" s="966"/>
    </row>
    <row r="11381" spans="10:10" x14ac:dyDescent="0.25">
      <c r="J11381" s="966"/>
    </row>
    <row r="11382" spans="10:10" x14ac:dyDescent="0.25">
      <c r="J11382" s="966"/>
    </row>
    <row r="11383" spans="10:10" x14ac:dyDescent="0.25">
      <c r="J11383" s="966"/>
    </row>
    <row r="11384" spans="10:10" x14ac:dyDescent="0.25">
      <c r="J11384" s="966"/>
    </row>
    <row r="11385" spans="10:10" x14ac:dyDescent="0.25">
      <c r="J11385" s="966"/>
    </row>
    <row r="11386" spans="10:10" x14ac:dyDescent="0.25">
      <c r="J11386" s="966"/>
    </row>
    <row r="11387" spans="10:10" x14ac:dyDescent="0.25">
      <c r="J11387" s="966"/>
    </row>
    <row r="11388" spans="10:10" x14ac:dyDescent="0.25">
      <c r="J11388" s="966"/>
    </row>
    <row r="11389" spans="10:10" x14ac:dyDescent="0.25">
      <c r="J11389" s="966"/>
    </row>
    <row r="11390" spans="10:10" x14ac:dyDescent="0.25">
      <c r="J11390" s="966"/>
    </row>
    <row r="11391" spans="10:10" x14ac:dyDescent="0.25">
      <c r="J11391" s="966"/>
    </row>
    <row r="11392" spans="10:10" x14ac:dyDescent="0.25">
      <c r="J11392" s="966"/>
    </row>
    <row r="11393" spans="10:10" x14ac:dyDescent="0.25">
      <c r="J11393" s="966"/>
    </row>
    <row r="11394" spans="10:10" x14ac:dyDescent="0.25">
      <c r="J11394" s="966"/>
    </row>
    <row r="11395" spans="10:10" x14ac:dyDescent="0.25">
      <c r="J11395" s="966"/>
    </row>
    <row r="11396" spans="10:10" x14ac:dyDescent="0.25">
      <c r="J11396" s="966"/>
    </row>
    <row r="11397" spans="10:10" x14ac:dyDescent="0.25">
      <c r="J11397" s="966"/>
    </row>
    <row r="11398" spans="10:10" x14ac:dyDescent="0.25">
      <c r="J11398" s="966"/>
    </row>
    <row r="11399" spans="10:10" x14ac:dyDescent="0.25">
      <c r="J11399" s="966"/>
    </row>
    <row r="11400" spans="10:10" x14ac:dyDescent="0.25">
      <c r="J11400" s="966"/>
    </row>
    <row r="11401" spans="10:10" x14ac:dyDescent="0.25">
      <c r="J11401" s="966"/>
    </row>
    <row r="11402" spans="10:10" x14ac:dyDescent="0.25">
      <c r="J11402" s="966"/>
    </row>
    <row r="11403" spans="10:10" x14ac:dyDescent="0.25">
      <c r="J11403" s="966"/>
    </row>
    <row r="11404" spans="10:10" x14ac:dyDescent="0.25">
      <c r="J11404" s="966"/>
    </row>
    <row r="11405" spans="10:10" x14ac:dyDescent="0.25">
      <c r="J11405" s="966"/>
    </row>
    <row r="11406" spans="10:10" x14ac:dyDescent="0.25">
      <c r="J11406" s="966"/>
    </row>
    <row r="11407" spans="10:10" x14ac:dyDescent="0.25">
      <c r="J11407" s="966"/>
    </row>
    <row r="11408" spans="10:10" x14ac:dyDescent="0.25">
      <c r="J11408" s="966"/>
    </row>
    <row r="11409" spans="10:10" x14ac:dyDescent="0.25">
      <c r="J11409" s="966"/>
    </row>
    <row r="11410" spans="10:10" x14ac:dyDescent="0.25">
      <c r="J11410" s="966"/>
    </row>
    <row r="11411" spans="10:10" x14ac:dyDescent="0.25">
      <c r="J11411" s="966"/>
    </row>
    <row r="11412" spans="10:10" x14ac:dyDescent="0.25">
      <c r="J11412" s="966"/>
    </row>
    <row r="11413" spans="10:10" x14ac:dyDescent="0.25">
      <c r="J11413" s="966"/>
    </row>
    <row r="11414" spans="10:10" x14ac:dyDescent="0.25">
      <c r="J11414" s="966"/>
    </row>
    <row r="11415" spans="10:10" x14ac:dyDescent="0.25">
      <c r="J11415" s="966"/>
    </row>
    <row r="11416" spans="10:10" x14ac:dyDescent="0.25">
      <c r="J11416" s="966"/>
    </row>
    <row r="11417" spans="10:10" x14ac:dyDescent="0.25">
      <c r="J11417" s="966"/>
    </row>
    <row r="11418" spans="10:10" x14ac:dyDescent="0.25">
      <c r="J11418" s="966"/>
    </row>
    <row r="11419" spans="10:10" x14ac:dyDescent="0.25">
      <c r="J11419" s="966"/>
    </row>
    <row r="11420" spans="10:10" x14ac:dyDescent="0.25">
      <c r="J11420" s="966"/>
    </row>
    <row r="11421" spans="10:10" x14ac:dyDescent="0.25">
      <c r="J11421" s="966"/>
    </row>
    <row r="11422" spans="10:10" x14ac:dyDescent="0.25">
      <c r="J11422" s="966"/>
    </row>
    <row r="11423" spans="10:10" x14ac:dyDescent="0.25">
      <c r="J11423" s="966"/>
    </row>
    <row r="11424" spans="10:10" x14ac:dyDescent="0.25">
      <c r="J11424" s="966"/>
    </row>
    <row r="11425" spans="10:10" x14ac:dyDescent="0.25">
      <c r="J11425" s="966"/>
    </row>
    <row r="11426" spans="10:10" x14ac:dyDescent="0.25">
      <c r="J11426" s="966"/>
    </row>
    <row r="11427" spans="10:10" x14ac:dyDescent="0.25">
      <c r="J11427" s="966"/>
    </row>
    <row r="11428" spans="10:10" x14ac:dyDescent="0.25">
      <c r="J11428" s="966"/>
    </row>
    <row r="11429" spans="10:10" x14ac:dyDescent="0.25">
      <c r="J11429" s="966"/>
    </row>
    <row r="11430" spans="10:10" x14ac:dyDescent="0.25">
      <c r="J11430" s="966"/>
    </row>
    <row r="11431" spans="10:10" x14ac:dyDescent="0.25">
      <c r="J11431" s="966"/>
    </row>
    <row r="11432" spans="10:10" x14ac:dyDescent="0.25">
      <c r="J11432" s="966"/>
    </row>
    <row r="11433" spans="10:10" x14ac:dyDescent="0.25">
      <c r="J11433" s="966"/>
    </row>
    <row r="11434" spans="10:10" x14ac:dyDescent="0.25">
      <c r="J11434" s="966"/>
    </row>
    <row r="11435" spans="10:10" x14ac:dyDescent="0.25">
      <c r="J11435" s="966"/>
    </row>
    <row r="11436" spans="10:10" x14ac:dyDescent="0.25">
      <c r="J11436" s="966"/>
    </row>
    <row r="11437" spans="10:10" x14ac:dyDescent="0.25">
      <c r="J11437" s="966"/>
    </row>
    <row r="11438" spans="10:10" x14ac:dyDescent="0.25">
      <c r="J11438" s="966"/>
    </row>
    <row r="11439" spans="10:10" x14ac:dyDescent="0.25">
      <c r="J11439" s="966"/>
    </row>
    <row r="11440" spans="10:10" x14ac:dyDescent="0.25">
      <c r="J11440" s="966"/>
    </row>
    <row r="11441" spans="10:10" x14ac:dyDescent="0.25">
      <c r="J11441" s="966"/>
    </row>
    <row r="11442" spans="10:10" x14ac:dyDescent="0.25">
      <c r="J11442" s="966"/>
    </row>
    <row r="11443" spans="10:10" x14ac:dyDescent="0.25">
      <c r="J11443" s="966"/>
    </row>
    <row r="11444" spans="10:10" x14ac:dyDescent="0.25">
      <c r="J11444" s="966"/>
    </row>
    <row r="11445" spans="10:10" x14ac:dyDescent="0.25">
      <c r="J11445" s="966"/>
    </row>
    <row r="11446" spans="10:10" x14ac:dyDescent="0.25">
      <c r="J11446" s="966"/>
    </row>
    <row r="11447" spans="10:10" x14ac:dyDescent="0.25">
      <c r="J11447" s="966"/>
    </row>
    <row r="11448" spans="10:10" x14ac:dyDescent="0.25">
      <c r="J11448" s="966"/>
    </row>
    <row r="11449" spans="10:10" x14ac:dyDescent="0.25">
      <c r="J11449" s="966"/>
    </row>
    <row r="11450" spans="10:10" x14ac:dyDescent="0.25">
      <c r="J11450" s="966"/>
    </row>
    <row r="11451" spans="10:10" x14ac:dyDescent="0.25">
      <c r="J11451" s="966"/>
    </row>
    <row r="11452" spans="10:10" x14ac:dyDescent="0.25">
      <c r="J11452" s="966"/>
    </row>
    <row r="11453" spans="10:10" x14ac:dyDescent="0.25">
      <c r="J11453" s="966"/>
    </row>
    <row r="11454" spans="10:10" x14ac:dyDescent="0.25">
      <c r="J11454" s="966"/>
    </row>
    <row r="11455" spans="10:10" x14ac:dyDescent="0.25">
      <c r="J11455" s="966"/>
    </row>
    <row r="11456" spans="10:10" x14ac:dyDescent="0.25">
      <c r="J11456" s="966"/>
    </row>
    <row r="11457" spans="10:10" x14ac:dyDescent="0.25">
      <c r="J11457" s="966"/>
    </row>
    <row r="11458" spans="10:10" x14ac:dyDescent="0.25">
      <c r="J11458" s="966"/>
    </row>
    <row r="11459" spans="10:10" x14ac:dyDescent="0.25">
      <c r="J11459" s="966"/>
    </row>
    <row r="11460" spans="10:10" x14ac:dyDescent="0.25">
      <c r="J11460" s="966"/>
    </row>
    <row r="11461" spans="10:10" x14ac:dyDescent="0.25">
      <c r="J11461" s="966"/>
    </row>
    <row r="11462" spans="10:10" x14ac:dyDescent="0.25">
      <c r="J11462" s="966"/>
    </row>
    <row r="11463" spans="10:10" x14ac:dyDescent="0.25">
      <c r="J11463" s="966"/>
    </row>
    <row r="11464" spans="10:10" x14ac:dyDescent="0.25">
      <c r="J11464" s="966"/>
    </row>
    <row r="11465" spans="10:10" x14ac:dyDescent="0.25">
      <c r="J11465" s="966"/>
    </row>
    <row r="11466" spans="10:10" x14ac:dyDescent="0.25">
      <c r="J11466" s="966"/>
    </row>
    <row r="11467" spans="10:10" x14ac:dyDescent="0.25">
      <c r="J11467" s="966"/>
    </row>
    <row r="11468" spans="10:10" x14ac:dyDescent="0.25">
      <c r="J11468" s="966"/>
    </row>
    <row r="11469" spans="10:10" x14ac:dyDescent="0.25">
      <c r="J11469" s="966"/>
    </row>
    <row r="11470" spans="10:10" x14ac:dyDescent="0.25">
      <c r="J11470" s="966"/>
    </row>
    <row r="11471" spans="10:10" x14ac:dyDescent="0.25">
      <c r="J11471" s="966"/>
    </row>
    <row r="11472" spans="10:10" x14ac:dyDescent="0.25">
      <c r="J11472" s="966"/>
    </row>
    <row r="11473" spans="10:10" x14ac:dyDescent="0.25">
      <c r="J11473" s="966"/>
    </row>
    <row r="11474" spans="10:10" x14ac:dyDescent="0.25">
      <c r="J11474" s="966"/>
    </row>
    <row r="11475" spans="10:10" x14ac:dyDescent="0.25">
      <c r="J11475" s="966"/>
    </row>
    <row r="11476" spans="10:10" x14ac:dyDescent="0.25">
      <c r="J11476" s="966"/>
    </row>
    <row r="11477" spans="10:10" x14ac:dyDescent="0.25">
      <c r="J11477" s="966"/>
    </row>
    <row r="11478" spans="10:10" x14ac:dyDescent="0.25">
      <c r="J11478" s="966"/>
    </row>
    <row r="11479" spans="10:10" x14ac:dyDescent="0.25">
      <c r="J11479" s="966"/>
    </row>
    <row r="11480" spans="10:10" x14ac:dyDescent="0.25">
      <c r="J11480" s="966"/>
    </row>
    <row r="11481" spans="10:10" x14ac:dyDescent="0.25">
      <c r="J11481" s="966"/>
    </row>
    <row r="11482" spans="10:10" x14ac:dyDescent="0.25">
      <c r="J11482" s="966"/>
    </row>
    <row r="11483" spans="10:10" x14ac:dyDescent="0.25">
      <c r="J11483" s="966"/>
    </row>
    <row r="11484" spans="10:10" x14ac:dyDescent="0.25">
      <c r="J11484" s="966"/>
    </row>
    <row r="11485" spans="10:10" x14ac:dyDescent="0.25">
      <c r="J11485" s="966"/>
    </row>
    <row r="11486" spans="10:10" x14ac:dyDescent="0.25">
      <c r="J11486" s="966"/>
    </row>
    <row r="11487" spans="10:10" x14ac:dyDescent="0.25">
      <c r="J11487" s="966"/>
    </row>
    <row r="11488" spans="10:10" x14ac:dyDescent="0.25">
      <c r="J11488" s="966"/>
    </row>
    <row r="11489" spans="10:10" x14ac:dyDescent="0.25">
      <c r="J11489" s="966"/>
    </row>
    <row r="11490" spans="10:10" x14ac:dyDescent="0.25">
      <c r="J11490" s="966"/>
    </row>
    <row r="11491" spans="10:10" x14ac:dyDescent="0.25">
      <c r="J11491" s="966"/>
    </row>
    <row r="11492" spans="10:10" x14ac:dyDescent="0.25">
      <c r="J11492" s="966"/>
    </row>
    <row r="11493" spans="10:10" x14ac:dyDescent="0.25">
      <c r="J11493" s="966"/>
    </row>
    <row r="11494" spans="10:10" x14ac:dyDescent="0.25">
      <c r="J11494" s="966"/>
    </row>
    <row r="11495" spans="10:10" x14ac:dyDescent="0.25">
      <c r="J11495" s="966"/>
    </row>
    <row r="11496" spans="10:10" x14ac:dyDescent="0.25">
      <c r="J11496" s="966"/>
    </row>
    <row r="11497" spans="10:10" x14ac:dyDescent="0.25">
      <c r="J11497" s="966"/>
    </row>
    <row r="11498" spans="10:10" x14ac:dyDescent="0.25">
      <c r="J11498" s="966"/>
    </row>
    <row r="11499" spans="10:10" x14ac:dyDescent="0.25">
      <c r="J11499" s="966"/>
    </row>
    <row r="11500" spans="10:10" x14ac:dyDescent="0.25">
      <c r="J11500" s="966"/>
    </row>
    <row r="11501" spans="10:10" x14ac:dyDescent="0.25">
      <c r="J11501" s="966"/>
    </row>
    <row r="11502" spans="10:10" x14ac:dyDescent="0.25">
      <c r="J11502" s="966"/>
    </row>
    <row r="11503" spans="10:10" x14ac:dyDescent="0.25">
      <c r="J11503" s="966"/>
    </row>
    <row r="11504" spans="10:10" x14ac:dyDescent="0.25">
      <c r="J11504" s="966"/>
    </row>
    <row r="11505" spans="10:10" x14ac:dyDescent="0.25">
      <c r="J11505" s="966"/>
    </row>
    <row r="11506" spans="10:10" x14ac:dyDescent="0.25">
      <c r="J11506" s="966"/>
    </row>
    <row r="11507" spans="10:10" x14ac:dyDescent="0.25">
      <c r="J11507" s="966"/>
    </row>
    <row r="11508" spans="10:10" x14ac:dyDescent="0.25">
      <c r="J11508" s="966"/>
    </row>
    <row r="11509" spans="10:10" x14ac:dyDescent="0.25">
      <c r="J11509" s="966"/>
    </row>
    <row r="11510" spans="10:10" x14ac:dyDescent="0.25">
      <c r="J11510" s="966"/>
    </row>
    <row r="11511" spans="10:10" x14ac:dyDescent="0.25">
      <c r="J11511" s="966"/>
    </row>
    <row r="11512" spans="10:10" x14ac:dyDescent="0.25">
      <c r="J11512" s="966"/>
    </row>
    <row r="11513" spans="10:10" x14ac:dyDescent="0.25">
      <c r="J11513" s="966"/>
    </row>
    <row r="11514" spans="10:10" x14ac:dyDescent="0.25">
      <c r="J11514" s="966"/>
    </row>
    <row r="11515" spans="10:10" x14ac:dyDescent="0.25">
      <c r="J11515" s="966"/>
    </row>
    <row r="11516" spans="10:10" x14ac:dyDescent="0.25">
      <c r="J11516" s="966"/>
    </row>
    <row r="11517" spans="10:10" x14ac:dyDescent="0.25">
      <c r="J11517" s="966"/>
    </row>
    <row r="11518" spans="10:10" x14ac:dyDescent="0.25">
      <c r="J11518" s="966"/>
    </row>
    <row r="11519" spans="10:10" x14ac:dyDescent="0.25">
      <c r="J11519" s="966"/>
    </row>
    <row r="11520" spans="10:10" x14ac:dyDescent="0.25">
      <c r="J11520" s="966"/>
    </row>
    <row r="11521" spans="10:10" x14ac:dyDescent="0.25">
      <c r="J11521" s="966"/>
    </row>
    <row r="11522" spans="10:10" x14ac:dyDescent="0.25">
      <c r="J11522" s="966"/>
    </row>
    <row r="11523" spans="10:10" x14ac:dyDescent="0.25">
      <c r="J11523" s="966"/>
    </row>
    <row r="11524" spans="10:10" x14ac:dyDescent="0.25">
      <c r="J11524" s="966"/>
    </row>
    <row r="11525" spans="10:10" x14ac:dyDescent="0.25">
      <c r="J11525" s="966"/>
    </row>
    <row r="11526" spans="10:10" x14ac:dyDescent="0.25">
      <c r="J11526" s="966"/>
    </row>
    <row r="11527" spans="10:10" x14ac:dyDescent="0.25">
      <c r="J11527" s="966"/>
    </row>
    <row r="11528" spans="10:10" x14ac:dyDescent="0.25">
      <c r="J11528" s="966"/>
    </row>
    <row r="11529" spans="10:10" x14ac:dyDescent="0.25">
      <c r="J11529" s="966"/>
    </row>
    <row r="11530" spans="10:10" x14ac:dyDescent="0.25">
      <c r="J11530" s="966"/>
    </row>
    <row r="11531" spans="10:10" x14ac:dyDescent="0.25">
      <c r="J11531" s="966"/>
    </row>
    <row r="11532" spans="10:10" x14ac:dyDescent="0.25">
      <c r="J11532" s="966"/>
    </row>
    <row r="11533" spans="10:10" x14ac:dyDescent="0.25">
      <c r="J11533" s="966"/>
    </row>
    <row r="11534" spans="10:10" x14ac:dyDescent="0.25">
      <c r="J11534" s="966"/>
    </row>
    <row r="11535" spans="10:10" x14ac:dyDescent="0.25">
      <c r="J11535" s="966"/>
    </row>
    <row r="11536" spans="10:10" x14ac:dyDescent="0.25">
      <c r="J11536" s="966"/>
    </row>
    <row r="11537" spans="10:10" x14ac:dyDescent="0.25">
      <c r="J11537" s="966"/>
    </row>
    <row r="11538" spans="10:10" x14ac:dyDescent="0.25">
      <c r="J11538" s="966"/>
    </row>
    <row r="11539" spans="10:10" x14ac:dyDescent="0.25">
      <c r="J11539" s="966"/>
    </row>
    <row r="11540" spans="10:10" x14ac:dyDescent="0.25">
      <c r="J11540" s="966"/>
    </row>
    <row r="11541" spans="10:10" x14ac:dyDescent="0.25">
      <c r="J11541" s="966"/>
    </row>
    <row r="11542" spans="10:10" x14ac:dyDescent="0.25">
      <c r="J11542" s="966"/>
    </row>
    <row r="11543" spans="10:10" x14ac:dyDescent="0.25">
      <c r="J11543" s="966"/>
    </row>
    <row r="11544" spans="10:10" x14ac:dyDescent="0.25">
      <c r="J11544" s="966"/>
    </row>
    <row r="11545" spans="10:10" x14ac:dyDescent="0.25">
      <c r="J11545" s="966"/>
    </row>
    <row r="11546" spans="10:10" x14ac:dyDescent="0.25">
      <c r="J11546" s="966"/>
    </row>
    <row r="11547" spans="10:10" x14ac:dyDescent="0.25">
      <c r="J11547" s="966"/>
    </row>
    <row r="11548" spans="10:10" x14ac:dyDescent="0.25">
      <c r="J11548" s="966"/>
    </row>
    <row r="11549" spans="10:10" x14ac:dyDescent="0.25">
      <c r="J11549" s="966"/>
    </row>
    <row r="11550" spans="10:10" x14ac:dyDescent="0.25">
      <c r="J11550" s="966"/>
    </row>
    <row r="11551" spans="10:10" x14ac:dyDescent="0.25">
      <c r="J11551" s="966"/>
    </row>
    <row r="11552" spans="10:10" x14ac:dyDescent="0.25">
      <c r="J11552" s="966"/>
    </row>
    <row r="11553" spans="10:10" x14ac:dyDescent="0.25">
      <c r="J11553" s="966"/>
    </row>
    <row r="11554" spans="10:10" x14ac:dyDescent="0.25">
      <c r="J11554" s="966"/>
    </row>
    <row r="11555" spans="10:10" x14ac:dyDescent="0.25">
      <c r="J11555" s="966"/>
    </row>
    <row r="11556" spans="10:10" x14ac:dyDescent="0.25">
      <c r="J11556" s="966"/>
    </row>
    <row r="11557" spans="10:10" x14ac:dyDescent="0.25">
      <c r="J11557" s="966"/>
    </row>
    <row r="11558" spans="10:10" x14ac:dyDescent="0.25">
      <c r="J11558" s="966"/>
    </row>
    <row r="11559" spans="10:10" x14ac:dyDescent="0.25">
      <c r="J11559" s="966"/>
    </row>
    <row r="11560" spans="10:10" x14ac:dyDescent="0.25">
      <c r="J11560" s="966"/>
    </row>
    <row r="11561" spans="10:10" x14ac:dyDescent="0.25">
      <c r="J11561" s="966"/>
    </row>
    <row r="11562" spans="10:10" x14ac:dyDescent="0.25">
      <c r="J11562" s="966"/>
    </row>
    <row r="11563" spans="10:10" x14ac:dyDescent="0.25">
      <c r="J11563" s="966"/>
    </row>
    <row r="11564" spans="10:10" x14ac:dyDescent="0.25">
      <c r="J11564" s="966"/>
    </row>
    <row r="11565" spans="10:10" x14ac:dyDescent="0.25">
      <c r="J11565" s="966"/>
    </row>
    <row r="11566" spans="10:10" x14ac:dyDescent="0.25">
      <c r="J11566" s="966"/>
    </row>
    <row r="11567" spans="10:10" x14ac:dyDescent="0.25">
      <c r="J11567" s="966"/>
    </row>
    <row r="11568" spans="10:10" x14ac:dyDescent="0.25">
      <c r="J11568" s="966"/>
    </row>
    <row r="11569" spans="10:10" x14ac:dyDescent="0.25">
      <c r="J11569" s="966"/>
    </row>
    <row r="11570" spans="10:10" x14ac:dyDescent="0.25">
      <c r="J11570" s="966"/>
    </row>
    <row r="11571" spans="10:10" x14ac:dyDescent="0.25">
      <c r="J11571" s="966"/>
    </row>
    <row r="11572" spans="10:10" x14ac:dyDescent="0.25">
      <c r="J11572" s="966"/>
    </row>
    <row r="11573" spans="10:10" x14ac:dyDescent="0.25">
      <c r="J11573" s="966"/>
    </row>
    <row r="11574" spans="10:10" x14ac:dyDescent="0.25">
      <c r="J11574" s="966"/>
    </row>
    <row r="11575" spans="10:10" x14ac:dyDescent="0.25">
      <c r="J11575" s="966"/>
    </row>
    <row r="11576" spans="10:10" x14ac:dyDescent="0.25">
      <c r="J11576" s="966"/>
    </row>
    <row r="11577" spans="10:10" x14ac:dyDescent="0.25">
      <c r="J11577" s="966"/>
    </row>
    <row r="11578" spans="10:10" x14ac:dyDescent="0.25">
      <c r="J11578" s="966"/>
    </row>
    <row r="11579" spans="10:10" x14ac:dyDescent="0.25">
      <c r="J11579" s="966"/>
    </row>
    <row r="11580" spans="10:10" x14ac:dyDescent="0.25">
      <c r="J11580" s="966"/>
    </row>
    <row r="11581" spans="10:10" x14ac:dyDescent="0.25">
      <c r="J11581" s="966"/>
    </row>
    <row r="11582" spans="10:10" x14ac:dyDescent="0.25">
      <c r="J11582" s="966"/>
    </row>
    <row r="11583" spans="10:10" x14ac:dyDescent="0.25">
      <c r="J11583" s="966"/>
    </row>
    <row r="11584" spans="10:10" x14ac:dyDescent="0.25">
      <c r="J11584" s="966"/>
    </row>
    <row r="11585" spans="10:10" x14ac:dyDescent="0.25">
      <c r="J11585" s="966"/>
    </row>
    <row r="11586" spans="10:10" x14ac:dyDescent="0.25">
      <c r="J11586" s="966"/>
    </row>
    <row r="11587" spans="10:10" x14ac:dyDescent="0.25">
      <c r="J11587" s="966"/>
    </row>
    <row r="11588" spans="10:10" x14ac:dyDescent="0.25">
      <c r="J11588" s="966"/>
    </row>
    <row r="11589" spans="10:10" x14ac:dyDescent="0.25">
      <c r="J11589" s="966"/>
    </row>
    <row r="11590" spans="10:10" x14ac:dyDescent="0.25">
      <c r="J11590" s="966"/>
    </row>
    <row r="11591" spans="10:10" x14ac:dyDescent="0.25">
      <c r="J11591" s="966"/>
    </row>
    <row r="11592" spans="10:10" x14ac:dyDescent="0.25">
      <c r="J11592" s="966"/>
    </row>
    <row r="11593" spans="10:10" x14ac:dyDescent="0.25">
      <c r="J11593" s="966"/>
    </row>
    <row r="11594" spans="10:10" x14ac:dyDescent="0.25">
      <c r="J11594" s="966"/>
    </row>
    <row r="11595" spans="10:10" x14ac:dyDescent="0.25">
      <c r="J11595" s="966"/>
    </row>
    <row r="11596" spans="10:10" x14ac:dyDescent="0.25">
      <c r="J11596" s="966"/>
    </row>
    <row r="11597" spans="10:10" x14ac:dyDescent="0.25">
      <c r="J11597" s="966"/>
    </row>
    <row r="11598" spans="10:10" x14ac:dyDescent="0.25">
      <c r="J11598" s="966"/>
    </row>
    <row r="11599" spans="10:10" x14ac:dyDescent="0.25">
      <c r="J11599" s="966"/>
    </row>
    <row r="11600" spans="10:10" x14ac:dyDescent="0.25">
      <c r="J11600" s="966"/>
    </row>
    <row r="11601" spans="10:10" x14ac:dyDescent="0.25">
      <c r="J11601" s="966"/>
    </row>
    <row r="11602" spans="10:10" x14ac:dyDescent="0.25">
      <c r="J11602" s="966"/>
    </row>
    <row r="11603" spans="10:10" x14ac:dyDescent="0.25">
      <c r="J11603" s="966"/>
    </row>
    <row r="11604" spans="10:10" x14ac:dyDescent="0.25">
      <c r="J11604" s="966"/>
    </row>
    <row r="11605" spans="10:10" x14ac:dyDescent="0.25">
      <c r="J11605" s="966"/>
    </row>
    <row r="11606" spans="10:10" x14ac:dyDescent="0.25">
      <c r="J11606" s="966"/>
    </row>
    <row r="11607" spans="10:10" x14ac:dyDescent="0.25">
      <c r="J11607" s="966"/>
    </row>
    <row r="11608" spans="10:10" x14ac:dyDescent="0.25">
      <c r="J11608" s="966"/>
    </row>
    <row r="11609" spans="10:10" x14ac:dyDescent="0.25">
      <c r="J11609" s="966"/>
    </row>
    <row r="11610" spans="10:10" x14ac:dyDescent="0.25">
      <c r="J11610" s="966"/>
    </row>
    <row r="11611" spans="10:10" x14ac:dyDescent="0.25">
      <c r="J11611" s="966"/>
    </row>
    <row r="11612" spans="10:10" x14ac:dyDescent="0.25">
      <c r="J11612" s="966"/>
    </row>
    <row r="11613" spans="10:10" x14ac:dyDescent="0.25">
      <c r="J11613" s="966"/>
    </row>
    <row r="11614" spans="10:10" x14ac:dyDescent="0.25">
      <c r="J11614" s="966"/>
    </row>
    <row r="11615" spans="10:10" x14ac:dyDescent="0.25">
      <c r="J11615" s="966"/>
    </row>
    <row r="11616" spans="10:10" x14ac:dyDescent="0.25">
      <c r="J11616" s="966"/>
    </row>
    <row r="11617" spans="10:10" x14ac:dyDescent="0.25">
      <c r="J11617" s="966"/>
    </row>
    <row r="11618" spans="10:10" x14ac:dyDescent="0.25">
      <c r="J11618" s="966"/>
    </row>
    <row r="11619" spans="10:10" x14ac:dyDescent="0.25">
      <c r="J11619" s="966"/>
    </row>
    <row r="11620" spans="10:10" x14ac:dyDescent="0.25">
      <c r="J11620" s="966"/>
    </row>
    <row r="11621" spans="10:10" x14ac:dyDescent="0.25">
      <c r="J11621" s="966"/>
    </row>
    <row r="11622" spans="10:10" x14ac:dyDescent="0.25">
      <c r="J11622" s="966"/>
    </row>
    <row r="11623" spans="10:10" x14ac:dyDescent="0.25">
      <c r="J11623" s="966"/>
    </row>
    <row r="11624" spans="10:10" x14ac:dyDescent="0.25">
      <c r="J11624" s="966"/>
    </row>
    <row r="11625" spans="10:10" x14ac:dyDescent="0.25">
      <c r="J11625" s="966"/>
    </row>
    <row r="11626" spans="10:10" x14ac:dyDescent="0.25">
      <c r="J11626" s="966"/>
    </row>
    <row r="11627" spans="10:10" x14ac:dyDescent="0.25">
      <c r="J11627" s="966"/>
    </row>
    <row r="11628" spans="10:10" x14ac:dyDescent="0.25">
      <c r="J11628" s="966"/>
    </row>
    <row r="11629" spans="10:10" x14ac:dyDescent="0.25">
      <c r="J11629" s="966"/>
    </row>
    <row r="11630" spans="10:10" x14ac:dyDescent="0.25">
      <c r="J11630" s="966"/>
    </row>
    <row r="11631" spans="10:10" x14ac:dyDescent="0.25">
      <c r="J11631" s="966"/>
    </row>
    <row r="11632" spans="10:10" x14ac:dyDescent="0.25">
      <c r="J11632" s="966"/>
    </row>
    <row r="11633" spans="10:10" x14ac:dyDescent="0.25">
      <c r="J11633" s="966"/>
    </row>
    <row r="11634" spans="10:10" x14ac:dyDescent="0.25">
      <c r="J11634" s="966"/>
    </row>
    <row r="11635" spans="10:10" x14ac:dyDescent="0.25">
      <c r="J11635" s="966"/>
    </row>
    <row r="11636" spans="10:10" x14ac:dyDescent="0.25">
      <c r="J11636" s="966"/>
    </row>
    <row r="11637" spans="10:10" x14ac:dyDescent="0.25">
      <c r="J11637" s="966"/>
    </row>
    <row r="11638" spans="10:10" x14ac:dyDescent="0.25">
      <c r="J11638" s="966"/>
    </row>
    <row r="11639" spans="10:10" x14ac:dyDescent="0.25">
      <c r="J11639" s="966"/>
    </row>
    <row r="11640" spans="10:10" x14ac:dyDescent="0.25">
      <c r="J11640" s="966"/>
    </row>
    <row r="11641" spans="10:10" x14ac:dyDescent="0.25">
      <c r="J11641" s="966"/>
    </row>
    <row r="11642" spans="10:10" x14ac:dyDescent="0.25">
      <c r="J11642" s="966"/>
    </row>
    <row r="11643" spans="10:10" x14ac:dyDescent="0.25">
      <c r="J11643" s="966"/>
    </row>
    <row r="11644" spans="10:10" x14ac:dyDescent="0.25">
      <c r="J11644" s="966"/>
    </row>
    <row r="11645" spans="10:10" x14ac:dyDescent="0.25">
      <c r="J11645" s="966"/>
    </row>
    <row r="11646" spans="10:10" x14ac:dyDescent="0.25">
      <c r="J11646" s="966"/>
    </row>
    <row r="11647" spans="10:10" x14ac:dyDescent="0.25">
      <c r="J11647" s="966"/>
    </row>
    <row r="11648" spans="10:10" x14ac:dyDescent="0.25">
      <c r="J11648" s="966"/>
    </row>
    <row r="11649" spans="10:10" x14ac:dyDescent="0.25">
      <c r="J11649" s="966"/>
    </row>
    <row r="11650" spans="10:10" x14ac:dyDescent="0.25">
      <c r="J11650" s="966"/>
    </row>
    <row r="11651" spans="10:10" x14ac:dyDescent="0.25">
      <c r="J11651" s="966"/>
    </row>
    <row r="11652" spans="10:10" x14ac:dyDescent="0.25">
      <c r="J11652" s="966"/>
    </row>
    <row r="11653" spans="10:10" x14ac:dyDescent="0.25">
      <c r="J11653" s="966"/>
    </row>
    <row r="11654" spans="10:10" x14ac:dyDescent="0.25">
      <c r="J11654" s="966"/>
    </row>
    <row r="11655" spans="10:10" x14ac:dyDescent="0.25">
      <c r="J11655" s="966"/>
    </row>
    <row r="11656" spans="10:10" x14ac:dyDescent="0.25">
      <c r="J11656" s="966"/>
    </row>
    <row r="11657" spans="10:10" x14ac:dyDescent="0.25">
      <c r="J11657" s="966"/>
    </row>
    <row r="11658" spans="10:10" x14ac:dyDescent="0.25">
      <c r="J11658" s="966"/>
    </row>
    <row r="11659" spans="10:10" x14ac:dyDescent="0.25">
      <c r="J11659" s="966"/>
    </row>
    <row r="11660" spans="10:10" x14ac:dyDescent="0.25">
      <c r="J11660" s="966"/>
    </row>
    <row r="11661" spans="10:10" x14ac:dyDescent="0.25">
      <c r="J11661" s="966"/>
    </row>
    <row r="11662" spans="10:10" x14ac:dyDescent="0.25">
      <c r="J11662" s="966"/>
    </row>
    <row r="11663" spans="10:10" x14ac:dyDescent="0.25">
      <c r="J11663" s="966"/>
    </row>
    <row r="11664" spans="10:10" x14ac:dyDescent="0.25">
      <c r="J11664" s="966"/>
    </row>
    <row r="11665" spans="10:10" x14ac:dyDescent="0.25">
      <c r="J11665" s="966"/>
    </row>
    <row r="11666" spans="10:10" x14ac:dyDescent="0.25">
      <c r="J11666" s="966"/>
    </row>
    <row r="11667" spans="10:10" x14ac:dyDescent="0.25">
      <c r="J11667" s="966"/>
    </row>
    <row r="11668" spans="10:10" x14ac:dyDescent="0.25">
      <c r="J11668" s="966"/>
    </row>
    <row r="11669" spans="10:10" x14ac:dyDescent="0.25">
      <c r="J11669" s="966"/>
    </row>
    <row r="11670" spans="10:10" x14ac:dyDescent="0.25">
      <c r="J11670" s="966"/>
    </row>
    <row r="11671" spans="10:10" x14ac:dyDescent="0.25">
      <c r="J11671" s="966"/>
    </row>
    <row r="11672" spans="10:10" x14ac:dyDescent="0.25">
      <c r="J11672" s="966"/>
    </row>
    <row r="11673" spans="10:10" x14ac:dyDescent="0.25">
      <c r="J11673" s="966"/>
    </row>
    <row r="11674" spans="10:10" x14ac:dyDescent="0.25">
      <c r="J11674" s="966"/>
    </row>
    <row r="11675" spans="10:10" x14ac:dyDescent="0.25">
      <c r="J11675" s="966"/>
    </row>
    <row r="11676" spans="10:10" x14ac:dyDescent="0.25">
      <c r="J11676" s="966"/>
    </row>
    <row r="11677" spans="10:10" x14ac:dyDescent="0.25">
      <c r="J11677" s="966"/>
    </row>
    <row r="11678" spans="10:10" x14ac:dyDescent="0.25">
      <c r="J11678" s="966"/>
    </row>
    <row r="11679" spans="10:10" x14ac:dyDescent="0.25">
      <c r="J11679" s="966"/>
    </row>
    <row r="11680" spans="10:10" x14ac:dyDescent="0.25">
      <c r="J11680" s="966"/>
    </row>
    <row r="11681" spans="10:10" x14ac:dyDescent="0.25">
      <c r="J11681" s="966"/>
    </row>
    <row r="11682" spans="10:10" x14ac:dyDescent="0.25">
      <c r="J11682" s="966"/>
    </row>
    <row r="11683" spans="10:10" x14ac:dyDescent="0.25">
      <c r="J11683" s="966"/>
    </row>
    <row r="11684" spans="10:10" x14ac:dyDescent="0.25">
      <c r="J11684" s="966"/>
    </row>
    <row r="11685" spans="10:10" x14ac:dyDescent="0.25">
      <c r="J11685" s="966"/>
    </row>
    <row r="11686" spans="10:10" x14ac:dyDescent="0.25">
      <c r="J11686" s="966"/>
    </row>
    <row r="11687" spans="10:10" x14ac:dyDescent="0.25">
      <c r="J11687" s="966"/>
    </row>
    <row r="11688" spans="10:10" x14ac:dyDescent="0.25">
      <c r="J11688" s="966"/>
    </row>
    <row r="11689" spans="10:10" x14ac:dyDescent="0.25">
      <c r="J11689" s="966"/>
    </row>
    <row r="11690" spans="10:10" x14ac:dyDescent="0.25">
      <c r="J11690" s="966"/>
    </row>
    <row r="11691" spans="10:10" x14ac:dyDescent="0.25">
      <c r="J11691" s="966"/>
    </row>
    <row r="11692" spans="10:10" x14ac:dyDescent="0.25">
      <c r="J11692" s="966"/>
    </row>
    <row r="11693" spans="10:10" x14ac:dyDescent="0.25">
      <c r="J11693" s="966"/>
    </row>
    <row r="11694" spans="10:10" x14ac:dyDescent="0.25">
      <c r="J11694" s="966"/>
    </row>
    <row r="11695" spans="10:10" x14ac:dyDescent="0.25">
      <c r="J11695" s="966"/>
    </row>
    <row r="11696" spans="10:10" x14ac:dyDescent="0.25">
      <c r="J11696" s="966"/>
    </row>
    <row r="11697" spans="10:10" x14ac:dyDescent="0.25">
      <c r="J11697" s="966"/>
    </row>
    <row r="11698" spans="10:10" x14ac:dyDescent="0.25">
      <c r="J11698" s="966"/>
    </row>
    <row r="11699" spans="10:10" x14ac:dyDescent="0.25">
      <c r="J11699" s="966"/>
    </row>
    <row r="11700" spans="10:10" x14ac:dyDescent="0.25">
      <c r="J11700" s="966"/>
    </row>
    <row r="11701" spans="10:10" x14ac:dyDescent="0.25">
      <c r="J11701" s="966"/>
    </row>
    <row r="11702" spans="10:10" x14ac:dyDescent="0.25">
      <c r="J11702" s="966"/>
    </row>
    <row r="11703" spans="10:10" x14ac:dyDescent="0.25">
      <c r="J11703" s="966"/>
    </row>
    <row r="11704" spans="10:10" x14ac:dyDescent="0.25">
      <c r="J11704" s="966"/>
    </row>
    <row r="11705" spans="10:10" x14ac:dyDescent="0.25">
      <c r="J11705" s="966"/>
    </row>
    <row r="11706" spans="10:10" x14ac:dyDescent="0.25">
      <c r="J11706" s="966"/>
    </row>
    <row r="11707" spans="10:10" x14ac:dyDescent="0.25">
      <c r="J11707" s="966"/>
    </row>
    <row r="11708" spans="10:10" x14ac:dyDescent="0.25">
      <c r="J11708" s="966"/>
    </row>
    <row r="11709" spans="10:10" x14ac:dyDescent="0.25">
      <c r="J11709" s="966"/>
    </row>
    <row r="11710" spans="10:10" x14ac:dyDescent="0.25">
      <c r="J11710" s="966"/>
    </row>
    <row r="11711" spans="10:10" x14ac:dyDescent="0.25">
      <c r="J11711" s="966"/>
    </row>
    <row r="11712" spans="10:10" x14ac:dyDescent="0.25">
      <c r="J11712" s="966"/>
    </row>
    <row r="11713" spans="10:10" x14ac:dyDescent="0.25">
      <c r="J11713" s="966"/>
    </row>
    <row r="11714" spans="10:10" x14ac:dyDescent="0.25">
      <c r="J11714" s="966"/>
    </row>
    <row r="11715" spans="10:10" x14ac:dyDescent="0.25">
      <c r="J11715" s="966"/>
    </row>
    <row r="11716" spans="10:10" x14ac:dyDescent="0.25">
      <c r="J11716" s="966"/>
    </row>
    <row r="11717" spans="10:10" x14ac:dyDescent="0.25">
      <c r="J11717" s="966"/>
    </row>
    <row r="11718" spans="10:10" x14ac:dyDescent="0.25">
      <c r="J11718" s="966"/>
    </row>
    <row r="11719" spans="10:10" x14ac:dyDescent="0.25">
      <c r="J11719" s="966"/>
    </row>
    <row r="11720" spans="10:10" x14ac:dyDescent="0.25">
      <c r="J11720" s="966"/>
    </row>
    <row r="11721" spans="10:10" x14ac:dyDescent="0.25">
      <c r="J11721" s="966"/>
    </row>
    <row r="11722" spans="10:10" x14ac:dyDescent="0.25">
      <c r="J11722" s="966"/>
    </row>
    <row r="11723" spans="10:10" x14ac:dyDescent="0.25">
      <c r="J11723" s="966"/>
    </row>
    <row r="11724" spans="10:10" x14ac:dyDescent="0.25">
      <c r="J11724" s="966"/>
    </row>
    <row r="11725" spans="10:10" x14ac:dyDescent="0.25">
      <c r="J11725" s="966"/>
    </row>
    <row r="11726" spans="10:10" x14ac:dyDescent="0.25">
      <c r="J11726" s="966"/>
    </row>
    <row r="11727" spans="10:10" x14ac:dyDescent="0.25">
      <c r="J11727" s="966"/>
    </row>
    <row r="11728" spans="10:10" x14ac:dyDescent="0.25">
      <c r="J11728" s="966"/>
    </row>
    <row r="11729" spans="10:10" x14ac:dyDescent="0.25">
      <c r="J11729" s="966"/>
    </row>
    <row r="11730" spans="10:10" x14ac:dyDescent="0.25">
      <c r="J11730" s="966"/>
    </row>
    <row r="11731" spans="10:10" x14ac:dyDescent="0.25">
      <c r="J11731" s="966"/>
    </row>
    <row r="11732" spans="10:10" x14ac:dyDescent="0.25">
      <c r="J11732" s="966"/>
    </row>
    <row r="11733" spans="10:10" x14ac:dyDescent="0.25">
      <c r="J11733" s="966"/>
    </row>
    <row r="11734" spans="10:10" x14ac:dyDescent="0.25">
      <c r="J11734" s="966"/>
    </row>
    <row r="11735" spans="10:10" x14ac:dyDescent="0.25">
      <c r="J11735" s="966"/>
    </row>
    <row r="11736" spans="10:10" x14ac:dyDescent="0.25">
      <c r="J11736" s="966"/>
    </row>
    <row r="11737" spans="10:10" x14ac:dyDescent="0.25">
      <c r="J11737" s="966"/>
    </row>
    <row r="11738" spans="10:10" x14ac:dyDescent="0.25">
      <c r="J11738" s="966"/>
    </row>
    <row r="11739" spans="10:10" x14ac:dyDescent="0.25">
      <c r="J11739" s="966"/>
    </row>
    <row r="11740" spans="10:10" x14ac:dyDescent="0.25">
      <c r="J11740" s="966"/>
    </row>
    <row r="11741" spans="10:10" x14ac:dyDescent="0.25">
      <c r="J11741" s="966"/>
    </row>
    <row r="11742" spans="10:10" x14ac:dyDescent="0.25">
      <c r="J11742" s="966"/>
    </row>
    <row r="11743" spans="10:10" x14ac:dyDescent="0.25">
      <c r="J11743" s="966"/>
    </row>
    <row r="11744" spans="10:10" x14ac:dyDescent="0.25">
      <c r="J11744" s="966"/>
    </row>
    <row r="11745" spans="10:10" x14ac:dyDescent="0.25">
      <c r="J11745" s="966"/>
    </row>
    <row r="11746" spans="10:10" x14ac:dyDescent="0.25">
      <c r="J11746" s="966"/>
    </row>
    <row r="11747" spans="10:10" x14ac:dyDescent="0.25">
      <c r="J11747" s="966"/>
    </row>
    <row r="11748" spans="10:10" x14ac:dyDescent="0.25">
      <c r="J11748" s="966"/>
    </row>
    <row r="11749" spans="10:10" x14ac:dyDescent="0.25">
      <c r="J11749" s="966"/>
    </row>
    <row r="11750" spans="10:10" x14ac:dyDescent="0.25">
      <c r="J11750" s="966"/>
    </row>
    <row r="11751" spans="10:10" x14ac:dyDescent="0.25">
      <c r="J11751" s="966"/>
    </row>
    <row r="11752" spans="10:10" x14ac:dyDescent="0.25">
      <c r="J11752" s="966"/>
    </row>
    <row r="11753" spans="10:10" x14ac:dyDescent="0.25">
      <c r="J11753" s="966"/>
    </row>
    <row r="11754" spans="10:10" x14ac:dyDescent="0.25">
      <c r="J11754" s="966"/>
    </row>
    <row r="11755" spans="10:10" x14ac:dyDescent="0.25">
      <c r="J11755" s="966"/>
    </row>
    <row r="11756" spans="10:10" x14ac:dyDescent="0.25">
      <c r="J11756" s="966"/>
    </row>
    <row r="11757" spans="10:10" x14ac:dyDescent="0.25">
      <c r="J11757" s="966"/>
    </row>
    <row r="11758" spans="10:10" x14ac:dyDescent="0.25">
      <c r="J11758" s="966"/>
    </row>
    <row r="11759" spans="10:10" x14ac:dyDescent="0.25">
      <c r="J11759" s="966"/>
    </row>
    <row r="11760" spans="10:10" x14ac:dyDescent="0.25">
      <c r="J11760" s="966"/>
    </row>
    <row r="11761" spans="10:10" x14ac:dyDescent="0.25">
      <c r="J11761" s="966"/>
    </row>
    <row r="11762" spans="10:10" x14ac:dyDescent="0.25">
      <c r="J11762" s="966"/>
    </row>
    <row r="11763" spans="10:10" x14ac:dyDescent="0.25">
      <c r="J11763" s="966"/>
    </row>
    <row r="11764" spans="10:10" x14ac:dyDescent="0.25">
      <c r="J11764" s="966"/>
    </row>
    <row r="11765" spans="10:10" x14ac:dyDescent="0.25">
      <c r="J11765" s="966"/>
    </row>
    <row r="11766" spans="10:10" x14ac:dyDescent="0.25">
      <c r="J11766" s="966"/>
    </row>
    <row r="11767" spans="10:10" x14ac:dyDescent="0.25">
      <c r="J11767" s="966"/>
    </row>
    <row r="11768" spans="10:10" x14ac:dyDescent="0.25">
      <c r="J11768" s="966"/>
    </row>
    <row r="11769" spans="10:10" x14ac:dyDescent="0.25">
      <c r="J11769" s="966"/>
    </row>
    <row r="11770" spans="10:10" x14ac:dyDescent="0.25">
      <c r="J11770" s="966"/>
    </row>
    <row r="11771" spans="10:10" x14ac:dyDescent="0.25">
      <c r="J11771" s="966"/>
    </row>
    <row r="11772" spans="10:10" x14ac:dyDescent="0.25">
      <c r="J11772" s="966"/>
    </row>
    <row r="11773" spans="10:10" x14ac:dyDescent="0.25">
      <c r="J11773" s="966"/>
    </row>
    <row r="11774" spans="10:10" x14ac:dyDescent="0.25">
      <c r="J11774" s="966"/>
    </row>
    <row r="11775" spans="10:10" x14ac:dyDescent="0.25">
      <c r="J11775" s="966"/>
    </row>
    <row r="11776" spans="10:10" x14ac:dyDescent="0.25">
      <c r="J11776" s="966"/>
    </row>
    <row r="11777" spans="10:10" x14ac:dyDescent="0.25">
      <c r="J11777" s="966"/>
    </row>
    <row r="11778" spans="10:10" x14ac:dyDescent="0.25">
      <c r="J11778" s="966"/>
    </row>
    <row r="11779" spans="10:10" x14ac:dyDescent="0.25">
      <c r="J11779" s="966"/>
    </row>
    <row r="11780" spans="10:10" x14ac:dyDescent="0.25">
      <c r="J11780" s="966"/>
    </row>
    <row r="11781" spans="10:10" x14ac:dyDescent="0.25">
      <c r="J11781" s="966"/>
    </row>
    <row r="11782" spans="10:10" x14ac:dyDescent="0.25">
      <c r="J11782" s="966"/>
    </row>
    <row r="11783" spans="10:10" x14ac:dyDescent="0.25">
      <c r="J11783" s="966"/>
    </row>
    <row r="11784" spans="10:10" x14ac:dyDescent="0.25">
      <c r="J11784" s="966"/>
    </row>
    <row r="11785" spans="10:10" x14ac:dyDescent="0.25">
      <c r="J11785" s="966"/>
    </row>
    <row r="11786" spans="10:10" x14ac:dyDescent="0.25">
      <c r="J11786" s="966"/>
    </row>
    <row r="11787" spans="10:10" x14ac:dyDescent="0.25">
      <c r="J11787" s="966"/>
    </row>
    <row r="11788" spans="10:10" x14ac:dyDescent="0.25">
      <c r="J11788" s="966"/>
    </row>
    <row r="11789" spans="10:10" x14ac:dyDescent="0.25">
      <c r="J11789" s="966"/>
    </row>
    <row r="11790" spans="10:10" x14ac:dyDescent="0.25">
      <c r="J11790" s="966"/>
    </row>
    <row r="11791" spans="10:10" x14ac:dyDescent="0.25">
      <c r="J11791" s="966"/>
    </row>
    <row r="11792" spans="10:10" x14ac:dyDescent="0.25">
      <c r="J11792" s="966"/>
    </row>
    <row r="11793" spans="10:10" x14ac:dyDescent="0.25">
      <c r="J11793" s="966"/>
    </row>
    <row r="11794" spans="10:10" x14ac:dyDescent="0.25">
      <c r="J11794" s="966"/>
    </row>
    <row r="11795" spans="10:10" x14ac:dyDescent="0.25">
      <c r="J11795" s="966"/>
    </row>
    <row r="11796" spans="10:10" x14ac:dyDescent="0.25">
      <c r="J11796" s="966"/>
    </row>
    <row r="11797" spans="10:10" x14ac:dyDescent="0.25">
      <c r="J11797" s="966"/>
    </row>
    <row r="11798" spans="10:10" x14ac:dyDescent="0.25">
      <c r="J11798" s="966"/>
    </row>
    <row r="11799" spans="10:10" x14ac:dyDescent="0.25">
      <c r="J11799" s="966"/>
    </row>
    <row r="11800" spans="10:10" x14ac:dyDescent="0.25">
      <c r="J11800" s="966"/>
    </row>
    <row r="11801" spans="10:10" x14ac:dyDescent="0.25">
      <c r="J11801" s="966"/>
    </row>
    <row r="11802" spans="10:10" x14ac:dyDescent="0.25">
      <c r="J11802" s="966"/>
    </row>
    <row r="11803" spans="10:10" x14ac:dyDescent="0.25">
      <c r="J11803" s="966"/>
    </row>
    <row r="11804" spans="10:10" x14ac:dyDescent="0.25">
      <c r="J11804" s="966"/>
    </row>
    <row r="11805" spans="10:10" x14ac:dyDescent="0.25">
      <c r="J11805" s="966"/>
    </row>
    <row r="11806" spans="10:10" x14ac:dyDescent="0.25">
      <c r="J11806" s="966"/>
    </row>
    <row r="11807" spans="10:10" x14ac:dyDescent="0.25">
      <c r="J11807" s="966"/>
    </row>
    <row r="11808" spans="10:10" x14ac:dyDescent="0.25">
      <c r="J11808" s="966"/>
    </row>
    <row r="11809" spans="10:10" x14ac:dyDescent="0.25">
      <c r="J11809" s="966"/>
    </row>
    <row r="11810" spans="10:10" x14ac:dyDescent="0.25">
      <c r="J11810" s="966"/>
    </row>
    <row r="11811" spans="10:10" x14ac:dyDescent="0.25">
      <c r="J11811" s="966"/>
    </row>
    <row r="11812" spans="10:10" x14ac:dyDescent="0.25">
      <c r="J11812" s="966"/>
    </row>
    <row r="11813" spans="10:10" x14ac:dyDescent="0.25">
      <c r="J11813" s="966"/>
    </row>
    <row r="11814" spans="10:10" x14ac:dyDescent="0.25">
      <c r="J11814" s="966"/>
    </row>
    <row r="11815" spans="10:10" x14ac:dyDescent="0.25">
      <c r="J11815" s="966"/>
    </row>
    <row r="11816" spans="10:10" x14ac:dyDescent="0.25">
      <c r="J11816" s="966"/>
    </row>
    <row r="11817" spans="10:10" x14ac:dyDescent="0.25">
      <c r="J11817" s="966"/>
    </row>
    <row r="11818" spans="10:10" x14ac:dyDescent="0.25">
      <c r="J11818" s="966"/>
    </row>
    <row r="11819" spans="10:10" x14ac:dyDescent="0.25">
      <c r="J11819" s="966"/>
    </row>
    <row r="11820" spans="10:10" x14ac:dyDescent="0.25">
      <c r="J11820" s="966"/>
    </row>
    <row r="11821" spans="10:10" x14ac:dyDescent="0.25">
      <c r="J11821" s="966"/>
    </row>
    <row r="11822" spans="10:10" x14ac:dyDescent="0.25">
      <c r="J11822" s="966"/>
    </row>
    <row r="11823" spans="10:10" x14ac:dyDescent="0.25">
      <c r="J11823" s="966"/>
    </row>
    <row r="11824" spans="10:10" x14ac:dyDescent="0.25">
      <c r="J11824" s="966"/>
    </row>
    <row r="11825" spans="10:10" x14ac:dyDescent="0.25">
      <c r="J11825" s="966"/>
    </row>
    <row r="11826" spans="10:10" x14ac:dyDescent="0.25">
      <c r="J11826" s="966"/>
    </row>
    <row r="11827" spans="10:10" x14ac:dyDescent="0.25">
      <c r="J11827" s="966"/>
    </row>
    <row r="11828" spans="10:10" x14ac:dyDescent="0.25">
      <c r="J11828" s="966"/>
    </row>
    <row r="11829" spans="10:10" x14ac:dyDescent="0.25">
      <c r="J11829" s="966"/>
    </row>
    <row r="11830" spans="10:10" x14ac:dyDescent="0.25">
      <c r="J11830" s="966"/>
    </row>
    <row r="11831" spans="10:10" x14ac:dyDescent="0.25">
      <c r="J11831" s="966"/>
    </row>
    <row r="11832" spans="10:10" x14ac:dyDescent="0.25">
      <c r="J11832" s="966"/>
    </row>
    <row r="11833" spans="10:10" x14ac:dyDescent="0.25">
      <c r="J11833" s="966"/>
    </row>
    <row r="11834" spans="10:10" x14ac:dyDescent="0.25">
      <c r="J11834" s="966"/>
    </row>
    <row r="11835" spans="10:10" x14ac:dyDescent="0.25">
      <c r="J11835" s="966"/>
    </row>
    <row r="11836" spans="10:10" x14ac:dyDescent="0.25">
      <c r="J11836" s="966"/>
    </row>
    <row r="11837" spans="10:10" x14ac:dyDescent="0.25">
      <c r="J11837" s="966"/>
    </row>
    <row r="11838" spans="10:10" x14ac:dyDescent="0.25">
      <c r="J11838" s="966"/>
    </row>
    <row r="11839" spans="10:10" x14ac:dyDescent="0.25">
      <c r="J11839" s="966"/>
    </row>
    <row r="11840" spans="10:10" x14ac:dyDescent="0.25">
      <c r="J11840" s="966"/>
    </row>
    <row r="11841" spans="10:10" x14ac:dyDescent="0.25">
      <c r="J11841" s="966"/>
    </row>
    <row r="11842" spans="10:10" x14ac:dyDescent="0.25">
      <c r="J11842" s="966"/>
    </row>
    <row r="11843" spans="10:10" x14ac:dyDescent="0.25">
      <c r="J11843" s="966"/>
    </row>
    <row r="11844" spans="10:10" x14ac:dyDescent="0.25">
      <c r="J11844" s="966"/>
    </row>
    <row r="11845" spans="10:10" x14ac:dyDescent="0.25">
      <c r="J11845" s="966"/>
    </row>
    <row r="11846" spans="10:10" x14ac:dyDescent="0.25">
      <c r="J11846" s="966"/>
    </row>
    <row r="11847" spans="10:10" x14ac:dyDescent="0.25">
      <c r="J11847" s="966"/>
    </row>
    <row r="11848" spans="10:10" x14ac:dyDescent="0.25">
      <c r="J11848" s="966"/>
    </row>
    <row r="11849" spans="10:10" x14ac:dyDescent="0.25">
      <c r="J11849" s="966"/>
    </row>
    <row r="11850" spans="10:10" x14ac:dyDescent="0.25">
      <c r="J11850" s="966"/>
    </row>
    <row r="11851" spans="10:10" x14ac:dyDescent="0.25">
      <c r="J11851" s="966"/>
    </row>
    <row r="11852" spans="10:10" x14ac:dyDescent="0.25">
      <c r="J11852" s="966"/>
    </row>
    <row r="11853" spans="10:10" x14ac:dyDescent="0.25">
      <c r="J11853" s="966"/>
    </row>
    <row r="11854" spans="10:10" x14ac:dyDescent="0.25">
      <c r="J11854" s="966"/>
    </row>
    <row r="11855" spans="10:10" x14ac:dyDescent="0.25">
      <c r="J11855" s="966"/>
    </row>
    <row r="11856" spans="10:10" x14ac:dyDescent="0.25">
      <c r="J11856" s="966"/>
    </row>
    <row r="11857" spans="10:10" x14ac:dyDescent="0.25">
      <c r="J11857" s="966"/>
    </row>
    <row r="11858" spans="10:10" x14ac:dyDescent="0.25">
      <c r="J11858" s="966"/>
    </row>
    <row r="11859" spans="10:10" x14ac:dyDescent="0.25">
      <c r="J11859" s="966"/>
    </row>
    <row r="11860" spans="10:10" x14ac:dyDescent="0.25">
      <c r="J11860" s="966"/>
    </row>
    <row r="11861" spans="10:10" x14ac:dyDescent="0.25">
      <c r="J11861" s="966"/>
    </row>
    <row r="11862" spans="10:10" x14ac:dyDescent="0.25">
      <c r="J11862" s="966"/>
    </row>
    <row r="11863" spans="10:10" x14ac:dyDescent="0.25">
      <c r="J11863" s="966"/>
    </row>
    <row r="11864" spans="10:10" x14ac:dyDescent="0.25">
      <c r="J11864" s="966"/>
    </row>
    <row r="11865" spans="10:10" x14ac:dyDescent="0.25">
      <c r="J11865" s="966"/>
    </row>
    <row r="11866" spans="10:10" x14ac:dyDescent="0.25">
      <c r="J11866" s="966"/>
    </row>
    <row r="11867" spans="10:10" x14ac:dyDescent="0.25">
      <c r="J11867" s="966"/>
    </row>
    <row r="11868" spans="10:10" x14ac:dyDescent="0.25">
      <c r="J11868" s="966"/>
    </row>
    <row r="11869" spans="10:10" x14ac:dyDescent="0.25">
      <c r="J11869" s="966"/>
    </row>
    <row r="11870" spans="10:10" x14ac:dyDescent="0.25">
      <c r="J11870" s="966"/>
    </row>
    <row r="11871" spans="10:10" x14ac:dyDescent="0.25">
      <c r="J11871" s="966"/>
    </row>
    <row r="11872" spans="10:10" x14ac:dyDescent="0.25">
      <c r="J11872" s="966"/>
    </row>
    <row r="11873" spans="10:10" x14ac:dyDescent="0.25">
      <c r="J11873" s="966"/>
    </row>
    <row r="11874" spans="10:10" x14ac:dyDescent="0.25">
      <c r="J11874" s="966"/>
    </row>
    <row r="11875" spans="10:10" x14ac:dyDescent="0.25">
      <c r="J11875" s="966"/>
    </row>
    <row r="11876" spans="10:10" x14ac:dyDescent="0.25">
      <c r="J11876" s="966"/>
    </row>
    <row r="11877" spans="10:10" x14ac:dyDescent="0.25">
      <c r="J11877" s="966"/>
    </row>
    <row r="11878" spans="10:10" x14ac:dyDescent="0.25">
      <c r="J11878" s="966"/>
    </row>
    <row r="11879" spans="10:10" x14ac:dyDescent="0.25">
      <c r="J11879" s="966"/>
    </row>
    <row r="11880" spans="10:10" x14ac:dyDescent="0.25">
      <c r="J11880" s="966"/>
    </row>
    <row r="11881" spans="10:10" x14ac:dyDescent="0.25">
      <c r="J11881" s="966"/>
    </row>
    <row r="11882" spans="10:10" x14ac:dyDescent="0.25">
      <c r="J11882" s="966"/>
    </row>
    <row r="11883" spans="10:10" x14ac:dyDescent="0.25">
      <c r="J11883" s="966"/>
    </row>
    <row r="11884" spans="10:10" x14ac:dyDescent="0.25">
      <c r="J11884" s="966"/>
    </row>
    <row r="11885" spans="10:10" x14ac:dyDescent="0.25">
      <c r="J11885" s="966"/>
    </row>
    <row r="11886" spans="10:10" x14ac:dyDescent="0.25">
      <c r="J11886" s="966"/>
    </row>
    <row r="11887" spans="10:10" x14ac:dyDescent="0.25">
      <c r="J11887" s="966"/>
    </row>
    <row r="11888" spans="10:10" x14ac:dyDescent="0.25">
      <c r="J11888" s="966"/>
    </row>
    <row r="11889" spans="10:10" x14ac:dyDescent="0.25">
      <c r="J11889" s="966"/>
    </row>
    <row r="11890" spans="10:10" x14ac:dyDescent="0.25">
      <c r="J11890" s="966"/>
    </row>
    <row r="11891" spans="10:10" x14ac:dyDescent="0.25">
      <c r="J11891" s="966"/>
    </row>
    <row r="11892" spans="10:10" x14ac:dyDescent="0.25">
      <c r="J11892" s="966"/>
    </row>
    <row r="11893" spans="10:10" x14ac:dyDescent="0.25">
      <c r="J11893" s="966"/>
    </row>
    <row r="11894" spans="10:10" x14ac:dyDescent="0.25">
      <c r="J11894" s="966"/>
    </row>
    <row r="11895" spans="10:10" x14ac:dyDescent="0.25">
      <c r="J11895" s="966"/>
    </row>
    <row r="11896" spans="10:10" x14ac:dyDescent="0.25">
      <c r="J11896" s="966"/>
    </row>
    <row r="11897" spans="10:10" x14ac:dyDescent="0.25">
      <c r="J11897" s="966"/>
    </row>
    <row r="11898" spans="10:10" x14ac:dyDescent="0.25">
      <c r="J11898" s="966"/>
    </row>
    <row r="11899" spans="10:10" x14ac:dyDescent="0.25">
      <c r="J11899" s="966"/>
    </row>
    <row r="11900" spans="10:10" x14ac:dyDescent="0.25">
      <c r="J11900" s="966"/>
    </row>
    <row r="11901" spans="10:10" x14ac:dyDescent="0.25">
      <c r="J11901" s="966"/>
    </row>
    <row r="11902" spans="10:10" x14ac:dyDescent="0.25">
      <c r="J11902" s="966"/>
    </row>
    <row r="11903" spans="10:10" x14ac:dyDescent="0.25">
      <c r="J11903" s="966"/>
    </row>
    <row r="11904" spans="10:10" x14ac:dyDescent="0.25">
      <c r="J11904" s="966"/>
    </row>
    <row r="11905" spans="10:10" x14ac:dyDescent="0.25">
      <c r="J11905" s="966"/>
    </row>
    <row r="11906" spans="10:10" x14ac:dyDescent="0.25">
      <c r="J11906" s="966"/>
    </row>
    <row r="11907" spans="10:10" x14ac:dyDescent="0.25">
      <c r="J11907" s="966"/>
    </row>
    <row r="11908" spans="10:10" x14ac:dyDescent="0.25">
      <c r="J11908" s="966"/>
    </row>
    <row r="11909" spans="10:10" x14ac:dyDescent="0.25">
      <c r="J11909" s="966"/>
    </row>
    <row r="11910" spans="10:10" x14ac:dyDescent="0.25">
      <c r="J11910" s="966"/>
    </row>
    <row r="11911" spans="10:10" x14ac:dyDescent="0.25">
      <c r="J11911" s="966"/>
    </row>
    <row r="11912" spans="10:10" x14ac:dyDescent="0.25">
      <c r="J11912" s="966"/>
    </row>
    <row r="11913" spans="10:10" x14ac:dyDescent="0.25">
      <c r="J11913" s="966"/>
    </row>
    <row r="11914" spans="10:10" x14ac:dyDescent="0.25">
      <c r="J11914" s="966"/>
    </row>
    <row r="11915" spans="10:10" x14ac:dyDescent="0.25">
      <c r="J11915" s="966"/>
    </row>
    <row r="11916" spans="10:10" x14ac:dyDescent="0.25">
      <c r="J11916" s="966"/>
    </row>
    <row r="11917" spans="10:10" x14ac:dyDescent="0.25">
      <c r="J11917" s="966"/>
    </row>
    <row r="11918" spans="10:10" x14ac:dyDescent="0.25">
      <c r="J11918" s="966"/>
    </row>
    <row r="11919" spans="10:10" x14ac:dyDescent="0.25">
      <c r="J11919" s="966"/>
    </row>
    <row r="11920" spans="10:10" x14ac:dyDescent="0.25">
      <c r="J11920" s="966"/>
    </row>
    <row r="11921" spans="10:10" x14ac:dyDescent="0.25">
      <c r="J11921" s="966"/>
    </row>
    <row r="11922" spans="10:10" x14ac:dyDescent="0.25">
      <c r="J11922" s="966"/>
    </row>
    <row r="11923" spans="10:10" x14ac:dyDescent="0.25">
      <c r="J11923" s="966"/>
    </row>
    <row r="11924" spans="10:10" x14ac:dyDescent="0.25">
      <c r="J11924" s="966"/>
    </row>
    <row r="11925" spans="10:10" x14ac:dyDescent="0.25">
      <c r="J11925" s="966"/>
    </row>
    <row r="11926" spans="10:10" x14ac:dyDescent="0.25">
      <c r="J11926" s="966"/>
    </row>
    <row r="11927" spans="10:10" x14ac:dyDescent="0.25">
      <c r="J11927" s="966"/>
    </row>
    <row r="11928" spans="10:10" x14ac:dyDescent="0.25">
      <c r="J11928" s="966"/>
    </row>
    <row r="11929" spans="10:10" x14ac:dyDescent="0.25">
      <c r="J11929" s="966"/>
    </row>
    <row r="11930" spans="10:10" x14ac:dyDescent="0.25">
      <c r="J11930" s="966"/>
    </row>
    <row r="11931" spans="10:10" x14ac:dyDescent="0.25">
      <c r="J11931" s="966"/>
    </row>
    <row r="11932" spans="10:10" x14ac:dyDescent="0.25">
      <c r="J11932" s="966"/>
    </row>
    <row r="11933" spans="10:10" x14ac:dyDescent="0.25">
      <c r="J11933" s="966"/>
    </row>
    <row r="11934" spans="10:10" x14ac:dyDescent="0.25">
      <c r="J11934" s="966"/>
    </row>
    <row r="11935" spans="10:10" x14ac:dyDescent="0.25">
      <c r="J11935" s="966"/>
    </row>
    <row r="11936" spans="10:10" x14ac:dyDescent="0.25">
      <c r="J11936" s="966"/>
    </row>
    <row r="11937" spans="10:10" x14ac:dyDescent="0.25">
      <c r="J11937" s="966"/>
    </row>
    <row r="11938" spans="10:10" x14ac:dyDescent="0.25">
      <c r="J11938" s="966"/>
    </row>
    <row r="11939" spans="10:10" x14ac:dyDescent="0.25">
      <c r="J11939" s="966"/>
    </row>
    <row r="11940" spans="10:10" x14ac:dyDescent="0.25">
      <c r="J11940" s="966"/>
    </row>
    <row r="11941" spans="10:10" x14ac:dyDescent="0.25">
      <c r="J11941" s="966"/>
    </row>
    <row r="11942" spans="10:10" x14ac:dyDescent="0.25">
      <c r="J11942" s="966"/>
    </row>
    <row r="11943" spans="10:10" x14ac:dyDescent="0.25">
      <c r="J11943" s="966"/>
    </row>
    <row r="11944" spans="10:10" x14ac:dyDescent="0.25">
      <c r="J11944" s="966"/>
    </row>
    <row r="11945" spans="10:10" x14ac:dyDescent="0.25">
      <c r="J11945" s="966"/>
    </row>
    <row r="11946" spans="10:10" x14ac:dyDescent="0.25">
      <c r="J11946" s="966"/>
    </row>
    <row r="11947" spans="10:10" x14ac:dyDescent="0.25">
      <c r="J11947" s="966"/>
    </row>
    <row r="11948" spans="10:10" x14ac:dyDescent="0.25">
      <c r="J11948" s="966"/>
    </row>
    <row r="11949" spans="10:10" x14ac:dyDescent="0.25">
      <c r="J11949" s="966"/>
    </row>
    <row r="11950" spans="10:10" x14ac:dyDescent="0.25">
      <c r="J11950" s="966"/>
    </row>
    <row r="11951" spans="10:10" x14ac:dyDescent="0.25">
      <c r="J11951" s="966"/>
    </row>
    <row r="11952" spans="10:10" x14ac:dyDescent="0.25">
      <c r="J11952" s="966"/>
    </row>
    <row r="11953" spans="10:10" x14ac:dyDescent="0.25">
      <c r="J11953" s="966"/>
    </row>
    <row r="11954" spans="10:10" x14ac:dyDescent="0.25">
      <c r="J11954" s="966"/>
    </row>
    <row r="11955" spans="10:10" x14ac:dyDescent="0.25">
      <c r="J11955" s="966"/>
    </row>
    <row r="11956" spans="10:10" x14ac:dyDescent="0.25">
      <c r="J11956" s="966"/>
    </row>
    <row r="11957" spans="10:10" x14ac:dyDescent="0.25">
      <c r="J11957" s="966"/>
    </row>
    <row r="11958" spans="10:10" x14ac:dyDescent="0.25">
      <c r="J11958" s="966"/>
    </row>
    <row r="11959" spans="10:10" x14ac:dyDescent="0.25">
      <c r="J11959" s="966"/>
    </row>
    <row r="11960" spans="10:10" x14ac:dyDescent="0.25">
      <c r="J11960" s="966"/>
    </row>
    <row r="11961" spans="10:10" x14ac:dyDescent="0.25">
      <c r="J11961" s="966"/>
    </row>
    <row r="11962" spans="10:10" x14ac:dyDescent="0.25">
      <c r="J11962" s="966"/>
    </row>
    <row r="11963" spans="10:10" x14ac:dyDescent="0.25">
      <c r="J11963" s="966"/>
    </row>
    <row r="11964" spans="10:10" x14ac:dyDescent="0.25">
      <c r="J11964" s="966"/>
    </row>
    <row r="11965" spans="10:10" x14ac:dyDescent="0.25">
      <c r="J11965" s="966"/>
    </row>
    <row r="11966" spans="10:10" x14ac:dyDescent="0.25">
      <c r="J11966" s="966"/>
    </row>
    <row r="11967" spans="10:10" x14ac:dyDescent="0.25">
      <c r="J11967" s="966"/>
    </row>
    <row r="11968" spans="10:10" x14ac:dyDescent="0.25">
      <c r="J11968" s="966"/>
    </row>
    <row r="11969" spans="10:10" x14ac:dyDescent="0.25">
      <c r="J11969" s="966"/>
    </row>
    <row r="11970" spans="10:10" x14ac:dyDescent="0.25">
      <c r="J11970" s="966"/>
    </row>
    <row r="11971" spans="10:10" x14ac:dyDescent="0.25">
      <c r="J11971" s="966"/>
    </row>
    <row r="11972" spans="10:10" x14ac:dyDescent="0.25">
      <c r="J11972" s="966"/>
    </row>
    <row r="11973" spans="10:10" x14ac:dyDescent="0.25">
      <c r="J11973" s="966"/>
    </row>
    <row r="11974" spans="10:10" x14ac:dyDescent="0.25">
      <c r="J11974" s="966"/>
    </row>
    <row r="11975" spans="10:10" x14ac:dyDescent="0.25">
      <c r="J11975" s="966"/>
    </row>
    <row r="11976" spans="10:10" x14ac:dyDescent="0.25">
      <c r="J11976" s="966"/>
    </row>
    <row r="11977" spans="10:10" x14ac:dyDescent="0.25">
      <c r="J11977" s="966"/>
    </row>
    <row r="11978" spans="10:10" x14ac:dyDescent="0.25">
      <c r="J11978" s="966"/>
    </row>
    <row r="11979" spans="10:10" x14ac:dyDescent="0.25">
      <c r="J11979" s="966"/>
    </row>
    <row r="11980" spans="10:10" x14ac:dyDescent="0.25">
      <c r="J11980" s="966"/>
    </row>
    <row r="11981" spans="10:10" x14ac:dyDescent="0.25">
      <c r="J11981" s="966"/>
    </row>
    <row r="11982" spans="10:10" x14ac:dyDescent="0.25">
      <c r="J11982" s="966"/>
    </row>
    <row r="11983" spans="10:10" x14ac:dyDescent="0.25">
      <c r="J11983" s="966"/>
    </row>
    <row r="11984" spans="10:10" x14ac:dyDescent="0.25">
      <c r="J11984" s="966"/>
    </row>
    <row r="11985" spans="10:10" x14ac:dyDescent="0.25">
      <c r="J11985" s="966"/>
    </row>
    <row r="11986" spans="10:10" x14ac:dyDescent="0.25">
      <c r="J11986" s="966"/>
    </row>
    <row r="11987" spans="10:10" x14ac:dyDescent="0.25">
      <c r="J11987" s="966"/>
    </row>
    <row r="11988" spans="10:10" x14ac:dyDescent="0.25">
      <c r="J11988" s="966"/>
    </row>
    <row r="11989" spans="10:10" x14ac:dyDescent="0.25">
      <c r="J11989" s="966"/>
    </row>
    <row r="11990" spans="10:10" x14ac:dyDescent="0.25">
      <c r="J11990" s="966"/>
    </row>
    <row r="11991" spans="10:10" x14ac:dyDescent="0.25">
      <c r="J11991" s="966"/>
    </row>
    <row r="11992" spans="10:10" x14ac:dyDescent="0.25">
      <c r="J11992" s="966"/>
    </row>
    <row r="11993" spans="10:10" x14ac:dyDescent="0.25">
      <c r="J11993" s="966"/>
    </row>
    <row r="11994" spans="10:10" x14ac:dyDescent="0.25">
      <c r="J11994" s="966"/>
    </row>
    <row r="11995" spans="10:10" x14ac:dyDescent="0.25">
      <c r="J11995" s="966"/>
    </row>
    <row r="11996" spans="10:10" x14ac:dyDescent="0.25">
      <c r="J11996" s="966"/>
    </row>
    <row r="11997" spans="10:10" x14ac:dyDescent="0.25">
      <c r="J11997" s="966"/>
    </row>
    <row r="11998" spans="10:10" x14ac:dyDescent="0.25">
      <c r="J11998" s="966"/>
    </row>
    <row r="11999" spans="10:10" x14ac:dyDescent="0.25">
      <c r="J11999" s="966"/>
    </row>
    <row r="12000" spans="10:10" x14ac:dyDescent="0.25">
      <c r="J12000" s="966"/>
    </row>
    <row r="12001" spans="10:10" x14ac:dyDescent="0.25">
      <c r="J12001" s="966"/>
    </row>
    <row r="12002" spans="10:10" x14ac:dyDescent="0.25">
      <c r="J12002" s="966"/>
    </row>
    <row r="12003" spans="10:10" x14ac:dyDescent="0.25">
      <c r="J12003" s="966"/>
    </row>
    <row r="12004" spans="10:10" x14ac:dyDescent="0.25">
      <c r="J12004" s="966"/>
    </row>
    <row r="12005" spans="10:10" x14ac:dyDescent="0.25">
      <c r="J12005" s="966"/>
    </row>
    <row r="12006" spans="10:10" x14ac:dyDescent="0.25">
      <c r="J12006" s="966"/>
    </row>
    <row r="12007" spans="10:10" x14ac:dyDescent="0.25">
      <c r="J12007" s="966"/>
    </row>
    <row r="12008" spans="10:10" x14ac:dyDescent="0.25">
      <c r="J12008" s="966"/>
    </row>
    <row r="12009" spans="10:10" x14ac:dyDescent="0.25">
      <c r="J12009" s="966"/>
    </row>
    <row r="12010" spans="10:10" x14ac:dyDescent="0.25">
      <c r="J12010" s="966"/>
    </row>
    <row r="12011" spans="10:10" x14ac:dyDescent="0.25">
      <c r="J12011" s="966"/>
    </row>
    <row r="12012" spans="10:10" x14ac:dyDescent="0.25">
      <c r="J12012" s="966"/>
    </row>
    <row r="12013" spans="10:10" x14ac:dyDescent="0.25">
      <c r="J12013" s="966"/>
    </row>
    <row r="12014" spans="10:10" x14ac:dyDescent="0.25">
      <c r="J12014" s="966"/>
    </row>
    <row r="12015" spans="10:10" x14ac:dyDescent="0.25">
      <c r="J12015" s="966"/>
    </row>
    <row r="12016" spans="10:10" x14ac:dyDescent="0.25">
      <c r="J12016" s="966"/>
    </row>
    <row r="12017" spans="10:10" x14ac:dyDescent="0.25">
      <c r="J12017" s="966"/>
    </row>
    <row r="12018" spans="10:10" x14ac:dyDescent="0.25">
      <c r="J12018" s="966"/>
    </row>
    <row r="12019" spans="10:10" x14ac:dyDescent="0.25">
      <c r="J12019" s="966"/>
    </row>
    <row r="12020" spans="10:10" x14ac:dyDescent="0.25">
      <c r="J12020" s="966"/>
    </row>
    <row r="12021" spans="10:10" x14ac:dyDescent="0.25">
      <c r="J12021" s="966"/>
    </row>
    <row r="12022" spans="10:10" x14ac:dyDescent="0.25">
      <c r="J12022" s="966"/>
    </row>
    <row r="12023" spans="10:10" x14ac:dyDescent="0.25">
      <c r="J12023" s="966"/>
    </row>
    <row r="12024" spans="10:10" x14ac:dyDescent="0.25">
      <c r="J12024" s="966"/>
    </row>
    <row r="12025" spans="10:10" x14ac:dyDescent="0.25">
      <c r="J12025" s="966"/>
    </row>
    <row r="12026" spans="10:10" x14ac:dyDescent="0.25">
      <c r="J12026" s="966"/>
    </row>
    <row r="12027" spans="10:10" x14ac:dyDescent="0.25">
      <c r="J12027" s="966"/>
    </row>
    <row r="12028" spans="10:10" x14ac:dyDescent="0.25">
      <c r="J12028" s="966"/>
    </row>
    <row r="12029" spans="10:10" x14ac:dyDescent="0.25">
      <c r="J12029" s="966"/>
    </row>
    <row r="12030" spans="10:10" x14ac:dyDescent="0.25">
      <c r="J12030" s="966"/>
    </row>
    <row r="12031" spans="10:10" x14ac:dyDescent="0.25">
      <c r="J12031" s="966"/>
    </row>
    <row r="12032" spans="10:10" x14ac:dyDescent="0.25">
      <c r="J12032" s="966"/>
    </row>
    <row r="12033" spans="10:10" x14ac:dyDescent="0.25">
      <c r="J12033" s="966"/>
    </row>
    <row r="12034" spans="10:10" x14ac:dyDescent="0.25">
      <c r="J12034" s="966"/>
    </row>
    <row r="12035" spans="10:10" x14ac:dyDescent="0.25">
      <c r="J12035" s="966"/>
    </row>
    <row r="12036" spans="10:10" x14ac:dyDescent="0.25">
      <c r="J12036" s="966"/>
    </row>
    <row r="12037" spans="10:10" x14ac:dyDescent="0.25">
      <c r="J12037" s="966"/>
    </row>
    <row r="12038" spans="10:10" x14ac:dyDescent="0.25">
      <c r="J12038" s="966"/>
    </row>
    <row r="12039" spans="10:10" x14ac:dyDescent="0.25">
      <c r="J12039" s="966"/>
    </row>
    <row r="12040" spans="10:10" x14ac:dyDescent="0.25">
      <c r="J12040" s="966"/>
    </row>
    <row r="12041" spans="10:10" x14ac:dyDescent="0.25">
      <c r="J12041" s="966"/>
    </row>
    <row r="12042" spans="10:10" x14ac:dyDescent="0.25">
      <c r="J12042" s="966"/>
    </row>
    <row r="12043" spans="10:10" x14ac:dyDescent="0.25">
      <c r="J12043" s="966"/>
    </row>
    <row r="12044" spans="10:10" x14ac:dyDescent="0.25">
      <c r="J12044" s="966"/>
    </row>
    <row r="12045" spans="10:10" x14ac:dyDescent="0.25">
      <c r="J12045" s="966"/>
    </row>
    <row r="12046" spans="10:10" x14ac:dyDescent="0.25">
      <c r="J12046" s="966"/>
    </row>
    <row r="12047" spans="10:10" x14ac:dyDescent="0.25">
      <c r="J12047" s="966"/>
    </row>
    <row r="12048" spans="10:10" x14ac:dyDescent="0.25">
      <c r="J12048" s="966"/>
    </row>
    <row r="12049" spans="10:10" x14ac:dyDescent="0.25">
      <c r="J12049" s="966"/>
    </row>
    <row r="12050" spans="10:10" x14ac:dyDescent="0.25">
      <c r="J12050" s="966"/>
    </row>
    <row r="12051" spans="10:10" x14ac:dyDescent="0.25">
      <c r="J12051" s="966"/>
    </row>
    <row r="12052" spans="10:10" x14ac:dyDescent="0.25">
      <c r="J12052" s="966"/>
    </row>
    <row r="12053" spans="10:10" x14ac:dyDescent="0.25">
      <c r="J12053" s="966"/>
    </row>
    <row r="12054" spans="10:10" x14ac:dyDescent="0.25">
      <c r="J12054" s="966"/>
    </row>
    <row r="12055" spans="10:10" x14ac:dyDescent="0.25">
      <c r="J12055" s="966"/>
    </row>
    <row r="12056" spans="10:10" x14ac:dyDescent="0.25">
      <c r="J12056" s="966"/>
    </row>
    <row r="12057" spans="10:10" x14ac:dyDescent="0.25">
      <c r="J12057" s="966"/>
    </row>
    <row r="12058" spans="10:10" x14ac:dyDescent="0.25">
      <c r="J12058" s="966"/>
    </row>
    <row r="12059" spans="10:10" x14ac:dyDescent="0.25">
      <c r="J12059" s="966"/>
    </row>
    <row r="12060" spans="10:10" x14ac:dyDescent="0.25">
      <c r="J12060" s="966"/>
    </row>
    <row r="12061" spans="10:10" x14ac:dyDescent="0.25">
      <c r="J12061" s="966"/>
    </row>
    <row r="12062" spans="10:10" x14ac:dyDescent="0.25">
      <c r="J12062" s="966"/>
    </row>
    <row r="12063" spans="10:10" x14ac:dyDescent="0.25">
      <c r="J12063" s="966"/>
    </row>
    <row r="12064" spans="10:10" x14ac:dyDescent="0.25">
      <c r="J12064" s="966"/>
    </row>
    <row r="12065" spans="10:10" x14ac:dyDescent="0.25">
      <c r="J12065" s="966"/>
    </row>
    <row r="12066" spans="10:10" x14ac:dyDescent="0.25">
      <c r="J12066" s="966"/>
    </row>
    <row r="12067" spans="10:10" x14ac:dyDescent="0.25">
      <c r="J12067" s="966"/>
    </row>
    <row r="12068" spans="10:10" x14ac:dyDescent="0.25">
      <c r="J12068" s="966"/>
    </row>
    <row r="12069" spans="10:10" x14ac:dyDescent="0.25">
      <c r="J12069" s="966"/>
    </row>
    <row r="12070" spans="10:10" x14ac:dyDescent="0.25">
      <c r="J12070" s="966"/>
    </row>
    <row r="12071" spans="10:10" x14ac:dyDescent="0.25">
      <c r="J12071" s="966"/>
    </row>
    <row r="12072" spans="10:10" x14ac:dyDescent="0.25">
      <c r="J12072" s="966"/>
    </row>
    <row r="12073" spans="10:10" x14ac:dyDescent="0.25">
      <c r="J12073" s="966"/>
    </row>
    <row r="12074" spans="10:10" x14ac:dyDescent="0.25">
      <c r="J12074" s="966"/>
    </row>
    <row r="12075" spans="10:10" x14ac:dyDescent="0.25">
      <c r="J12075" s="966"/>
    </row>
    <row r="12076" spans="10:10" x14ac:dyDescent="0.25">
      <c r="J12076" s="966"/>
    </row>
    <row r="12077" spans="10:10" x14ac:dyDescent="0.25">
      <c r="J12077" s="966"/>
    </row>
    <row r="12078" spans="10:10" x14ac:dyDescent="0.25">
      <c r="J12078" s="966"/>
    </row>
    <row r="12079" spans="10:10" x14ac:dyDescent="0.25">
      <c r="J12079" s="966"/>
    </row>
    <row r="12080" spans="10:10" x14ac:dyDescent="0.25">
      <c r="J12080" s="966"/>
    </row>
    <row r="12081" spans="10:10" x14ac:dyDescent="0.25">
      <c r="J12081" s="966"/>
    </row>
    <row r="12082" spans="10:10" x14ac:dyDescent="0.25">
      <c r="J12082" s="966"/>
    </row>
    <row r="12083" spans="10:10" x14ac:dyDescent="0.25">
      <c r="J12083" s="966"/>
    </row>
    <row r="12084" spans="10:10" x14ac:dyDescent="0.25">
      <c r="J12084" s="966"/>
    </row>
    <row r="12085" spans="10:10" x14ac:dyDescent="0.25">
      <c r="J12085" s="966"/>
    </row>
    <row r="12086" spans="10:10" x14ac:dyDescent="0.25">
      <c r="J12086" s="966"/>
    </row>
    <row r="12087" spans="10:10" x14ac:dyDescent="0.25">
      <c r="J12087" s="966"/>
    </row>
    <row r="12088" spans="10:10" x14ac:dyDescent="0.25">
      <c r="J12088" s="966"/>
    </row>
    <row r="12089" spans="10:10" x14ac:dyDescent="0.25">
      <c r="J12089" s="966"/>
    </row>
    <row r="12090" spans="10:10" x14ac:dyDescent="0.25">
      <c r="J12090" s="966"/>
    </row>
    <row r="12091" spans="10:10" x14ac:dyDescent="0.25">
      <c r="J12091" s="966"/>
    </row>
    <row r="12092" spans="10:10" x14ac:dyDescent="0.25">
      <c r="J12092" s="966"/>
    </row>
    <row r="12093" spans="10:10" x14ac:dyDescent="0.25">
      <c r="J12093" s="966"/>
    </row>
    <row r="12094" spans="10:10" x14ac:dyDescent="0.25">
      <c r="J12094" s="966"/>
    </row>
    <row r="12095" spans="10:10" x14ac:dyDescent="0.25">
      <c r="J12095" s="966"/>
    </row>
    <row r="12096" spans="10:10" x14ac:dyDescent="0.25">
      <c r="J12096" s="966"/>
    </row>
    <row r="12097" spans="10:10" x14ac:dyDescent="0.25">
      <c r="J12097" s="966"/>
    </row>
    <row r="12098" spans="10:10" x14ac:dyDescent="0.25">
      <c r="J12098" s="966"/>
    </row>
    <row r="12099" spans="10:10" x14ac:dyDescent="0.25">
      <c r="J12099" s="966"/>
    </row>
    <row r="12100" spans="10:10" x14ac:dyDescent="0.25">
      <c r="J12100" s="966"/>
    </row>
    <row r="12101" spans="10:10" x14ac:dyDescent="0.25">
      <c r="J12101" s="966"/>
    </row>
    <row r="12102" spans="10:10" x14ac:dyDescent="0.25">
      <c r="J12102" s="966"/>
    </row>
    <row r="12103" spans="10:10" x14ac:dyDescent="0.25">
      <c r="J12103" s="966"/>
    </row>
    <row r="12104" spans="10:10" x14ac:dyDescent="0.25">
      <c r="J12104" s="966"/>
    </row>
    <row r="12105" spans="10:10" x14ac:dyDescent="0.25">
      <c r="J12105" s="966"/>
    </row>
    <row r="12106" spans="10:10" x14ac:dyDescent="0.25">
      <c r="J12106" s="966"/>
    </row>
    <row r="12107" spans="10:10" x14ac:dyDescent="0.25">
      <c r="J12107" s="966"/>
    </row>
    <row r="12108" spans="10:10" x14ac:dyDescent="0.25">
      <c r="J12108" s="966"/>
    </row>
    <row r="12109" spans="10:10" x14ac:dyDescent="0.25">
      <c r="J12109" s="966"/>
    </row>
    <row r="12110" spans="10:10" x14ac:dyDescent="0.25">
      <c r="J12110" s="966"/>
    </row>
    <row r="12111" spans="10:10" x14ac:dyDescent="0.25">
      <c r="J12111" s="966"/>
    </row>
    <row r="12112" spans="10:10" x14ac:dyDescent="0.25">
      <c r="J12112" s="966"/>
    </row>
    <row r="12113" spans="10:10" x14ac:dyDescent="0.25">
      <c r="J12113" s="966"/>
    </row>
    <row r="12114" spans="10:10" x14ac:dyDescent="0.25">
      <c r="J12114" s="966"/>
    </row>
    <row r="12115" spans="10:10" x14ac:dyDescent="0.25">
      <c r="J12115" s="966"/>
    </row>
    <row r="12116" spans="10:10" x14ac:dyDescent="0.25">
      <c r="J12116" s="966"/>
    </row>
    <row r="12117" spans="10:10" x14ac:dyDescent="0.25">
      <c r="J12117" s="966"/>
    </row>
    <row r="12118" spans="10:10" x14ac:dyDescent="0.25">
      <c r="J12118" s="966"/>
    </row>
    <row r="12119" spans="10:10" x14ac:dyDescent="0.25">
      <c r="J12119" s="966"/>
    </row>
    <row r="12120" spans="10:10" x14ac:dyDescent="0.25">
      <c r="J12120" s="966"/>
    </row>
    <row r="12121" spans="10:10" x14ac:dyDescent="0.25">
      <c r="J12121" s="966"/>
    </row>
    <row r="12122" spans="10:10" x14ac:dyDescent="0.25">
      <c r="J12122" s="966"/>
    </row>
    <row r="12123" spans="10:10" x14ac:dyDescent="0.25">
      <c r="J12123" s="966"/>
    </row>
    <row r="12124" spans="10:10" x14ac:dyDescent="0.25">
      <c r="J12124" s="966"/>
    </row>
    <row r="12125" spans="10:10" x14ac:dyDescent="0.25">
      <c r="J12125" s="966"/>
    </row>
    <row r="12126" spans="10:10" x14ac:dyDescent="0.25">
      <c r="J12126" s="966"/>
    </row>
    <row r="12127" spans="10:10" x14ac:dyDescent="0.25">
      <c r="J12127" s="966"/>
    </row>
    <row r="12128" spans="10:10" x14ac:dyDescent="0.25">
      <c r="J12128" s="966"/>
    </row>
    <row r="12129" spans="10:10" x14ac:dyDescent="0.25">
      <c r="J12129" s="966"/>
    </row>
    <row r="12130" spans="10:10" x14ac:dyDescent="0.25">
      <c r="J12130" s="966"/>
    </row>
    <row r="12131" spans="10:10" x14ac:dyDescent="0.25">
      <c r="J12131" s="966"/>
    </row>
    <row r="12132" spans="10:10" x14ac:dyDescent="0.25">
      <c r="J12132" s="966"/>
    </row>
    <row r="12133" spans="10:10" x14ac:dyDescent="0.25">
      <c r="J12133" s="966"/>
    </row>
    <row r="12134" spans="10:10" x14ac:dyDescent="0.25">
      <c r="J12134" s="966"/>
    </row>
    <row r="12135" spans="10:10" x14ac:dyDescent="0.25">
      <c r="J12135" s="966"/>
    </row>
    <row r="12136" spans="10:10" x14ac:dyDescent="0.25">
      <c r="J12136" s="966"/>
    </row>
    <row r="12137" spans="10:10" x14ac:dyDescent="0.25">
      <c r="J12137" s="966"/>
    </row>
    <row r="12138" spans="10:10" x14ac:dyDescent="0.25">
      <c r="J12138" s="966"/>
    </row>
    <row r="12139" spans="10:10" x14ac:dyDescent="0.25">
      <c r="J12139" s="966"/>
    </row>
    <row r="12140" spans="10:10" x14ac:dyDescent="0.25">
      <c r="J12140" s="966"/>
    </row>
    <row r="12141" spans="10:10" x14ac:dyDescent="0.25">
      <c r="J12141" s="966"/>
    </row>
    <row r="12142" spans="10:10" x14ac:dyDescent="0.25">
      <c r="J12142" s="966"/>
    </row>
    <row r="12143" spans="10:10" x14ac:dyDescent="0.25">
      <c r="J12143" s="966"/>
    </row>
    <row r="12144" spans="10:10" x14ac:dyDescent="0.25">
      <c r="J12144" s="966"/>
    </row>
    <row r="12145" spans="10:10" x14ac:dyDescent="0.25">
      <c r="J12145" s="966"/>
    </row>
    <row r="12146" spans="10:10" x14ac:dyDescent="0.25">
      <c r="J12146" s="966"/>
    </row>
    <row r="12147" spans="10:10" x14ac:dyDescent="0.25">
      <c r="J12147" s="966"/>
    </row>
    <row r="12148" spans="10:10" x14ac:dyDescent="0.25">
      <c r="J12148" s="966"/>
    </row>
    <row r="12149" spans="10:10" x14ac:dyDescent="0.25">
      <c r="J12149" s="966"/>
    </row>
    <row r="12150" spans="10:10" x14ac:dyDescent="0.25">
      <c r="J12150" s="966"/>
    </row>
    <row r="12151" spans="10:10" x14ac:dyDescent="0.25">
      <c r="J12151" s="966"/>
    </row>
    <row r="12152" spans="10:10" x14ac:dyDescent="0.25">
      <c r="J12152" s="966"/>
    </row>
    <row r="12153" spans="10:10" x14ac:dyDescent="0.25">
      <c r="J12153" s="966"/>
    </row>
    <row r="12154" spans="10:10" x14ac:dyDescent="0.25">
      <c r="J12154" s="966"/>
    </row>
    <row r="12155" spans="10:10" x14ac:dyDescent="0.25">
      <c r="J12155" s="966"/>
    </row>
    <row r="12156" spans="10:10" x14ac:dyDescent="0.25">
      <c r="J12156" s="966"/>
    </row>
    <row r="12157" spans="10:10" x14ac:dyDescent="0.25">
      <c r="J12157" s="966"/>
    </row>
    <row r="12158" spans="10:10" x14ac:dyDescent="0.25">
      <c r="J12158" s="966"/>
    </row>
    <row r="12159" spans="10:10" x14ac:dyDescent="0.25">
      <c r="J12159" s="966"/>
    </row>
    <row r="12160" spans="10:10" x14ac:dyDescent="0.25">
      <c r="J12160" s="966"/>
    </row>
    <row r="12161" spans="10:10" x14ac:dyDescent="0.25">
      <c r="J12161" s="966"/>
    </row>
    <row r="12162" spans="10:10" x14ac:dyDescent="0.25">
      <c r="J12162" s="966"/>
    </row>
    <row r="12163" spans="10:10" x14ac:dyDescent="0.25">
      <c r="J12163" s="966"/>
    </row>
    <row r="12164" spans="10:10" x14ac:dyDescent="0.25">
      <c r="J12164" s="966"/>
    </row>
    <row r="12165" spans="10:10" x14ac:dyDescent="0.25">
      <c r="J12165" s="966"/>
    </row>
    <row r="12166" spans="10:10" x14ac:dyDescent="0.25">
      <c r="J12166" s="966"/>
    </row>
    <row r="12167" spans="10:10" x14ac:dyDescent="0.25">
      <c r="J12167" s="966"/>
    </row>
    <row r="12168" spans="10:10" x14ac:dyDescent="0.25">
      <c r="J12168" s="966"/>
    </row>
    <row r="12169" spans="10:10" x14ac:dyDescent="0.25">
      <c r="J12169" s="966"/>
    </row>
    <row r="12170" spans="10:10" x14ac:dyDescent="0.25">
      <c r="J12170" s="966"/>
    </row>
    <row r="12171" spans="10:10" x14ac:dyDescent="0.25">
      <c r="J12171" s="966"/>
    </row>
    <row r="12172" spans="10:10" x14ac:dyDescent="0.25">
      <c r="J12172" s="966"/>
    </row>
    <row r="12173" spans="10:10" x14ac:dyDescent="0.25">
      <c r="J12173" s="966"/>
    </row>
    <row r="12174" spans="10:10" x14ac:dyDescent="0.25">
      <c r="J12174" s="966"/>
    </row>
    <row r="12175" spans="10:10" x14ac:dyDescent="0.25">
      <c r="J12175" s="966"/>
    </row>
    <row r="12176" spans="10:10" x14ac:dyDescent="0.25">
      <c r="J12176" s="966"/>
    </row>
    <row r="12177" spans="10:10" x14ac:dyDescent="0.25">
      <c r="J12177" s="966"/>
    </row>
    <row r="12178" spans="10:10" x14ac:dyDescent="0.25">
      <c r="J12178" s="966"/>
    </row>
    <row r="12179" spans="10:10" x14ac:dyDescent="0.25">
      <c r="J12179" s="966"/>
    </row>
    <row r="12180" spans="10:10" x14ac:dyDescent="0.25">
      <c r="J12180" s="966"/>
    </row>
    <row r="12181" spans="10:10" x14ac:dyDescent="0.25">
      <c r="J12181" s="966"/>
    </row>
    <row r="12182" spans="10:10" x14ac:dyDescent="0.25">
      <c r="J12182" s="966"/>
    </row>
    <row r="12183" spans="10:10" x14ac:dyDescent="0.25">
      <c r="J12183" s="966"/>
    </row>
    <row r="12184" spans="10:10" x14ac:dyDescent="0.25">
      <c r="J12184" s="966"/>
    </row>
    <row r="12185" spans="10:10" x14ac:dyDescent="0.25">
      <c r="J12185" s="966"/>
    </row>
    <row r="12186" spans="10:10" x14ac:dyDescent="0.25">
      <c r="J12186" s="966"/>
    </row>
    <row r="12187" spans="10:10" x14ac:dyDescent="0.25">
      <c r="J12187" s="966"/>
    </row>
    <row r="12188" spans="10:10" x14ac:dyDescent="0.25">
      <c r="J12188" s="966"/>
    </row>
    <row r="12189" spans="10:10" x14ac:dyDescent="0.25">
      <c r="J12189" s="966"/>
    </row>
    <row r="12190" spans="10:10" x14ac:dyDescent="0.25">
      <c r="J12190" s="966"/>
    </row>
    <row r="12191" spans="10:10" x14ac:dyDescent="0.25">
      <c r="J12191" s="966"/>
    </row>
    <row r="12192" spans="10:10" x14ac:dyDescent="0.25">
      <c r="J12192" s="966"/>
    </row>
    <row r="12193" spans="10:10" x14ac:dyDescent="0.25">
      <c r="J12193" s="966"/>
    </row>
    <row r="12194" spans="10:10" x14ac:dyDescent="0.25">
      <c r="J12194" s="966"/>
    </row>
    <row r="12195" spans="10:10" x14ac:dyDescent="0.25">
      <c r="J12195" s="966"/>
    </row>
    <row r="12196" spans="10:10" x14ac:dyDescent="0.25">
      <c r="J12196" s="966"/>
    </row>
    <row r="12197" spans="10:10" x14ac:dyDescent="0.25">
      <c r="J12197" s="966"/>
    </row>
    <row r="12198" spans="10:10" x14ac:dyDescent="0.25">
      <c r="J12198" s="966"/>
    </row>
    <row r="12199" spans="10:10" x14ac:dyDescent="0.25">
      <c r="J12199" s="966"/>
    </row>
    <row r="12200" spans="10:10" x14ac:dyDescent="0.25">
      <c r="J12200" s="966"/>
    </row>
    <row r="12201" spans="10:10" x14ac:dyDescent="0.25">
      <c r="J12201" s="966"/>
    </row>
    <row r="12202" spans="10:10" x14ac:dyDescent="0.25">
      <c r="J12202" s="966"/>
    </row>
    <row r="12203" spans="10:10" x14ac:dyDescent="0.25">
      <c r="J12203" s="966"/>
    </row>
    <row r="12204" spans="10:10" x14ac:dyDescent="0.25">
      <c r="J12204" s="966"/>
    </row>
    <row r="12205" spans="10:10" x14ac:dyDescent="0.25">
      <c r="J12205" s="966"/>
    </row>
    <row r="12206" spans="10:10" x14ac:dyDescent="0.25">
      <c r="J12206" s="966"/>
    </row>
    <row r="12207" spans="10:10" x14ac:dyDescent="0.25">
      <c r="J12207" s="966"/>
    </row>
    <row r="12208" spans="10:10" x14ac:dyDescent="0.25">
      <c r="J12208" s="966"/>
    </row>
    <row r="12209" spans="10:10" x14ac:dyDescent="0.25">
      <c r="J12209" s="966"/>
    </row>
    <row r="12210" spans="10:10" x14ac:dyDescent="0.25">
      <c r="J12210" s="966"/>
    </row>
    <row r="12211" spans="10:10" x14ac:dyDescent="0.25">
      <c r="J12211" s="966"/>
    </row>
    <row r="12212" spans="10:10" x14ac:dyDescent="0.25">
      <c r="J12212" s="966"/>
    </row>
    <row r="12213" spans="10:10" x14ac:dyDescent="0.25">
      <c r="J12213" s="966"/>
    </row>
    <row r="12214" spans="10:10" x14ac:dyDescent="0.25">
      <c r="J12214" s="966"/>
    </row>
    <row r="12215" spans="10:10" x14ac:dyDescent="0.25">
      <c r="J12215" s="966"/>
    </row>
    <row r="12216" spans="10:10" x14ac:dyDescent="0.25">
      <c r="J12216" s="966"/>
    </row>
    <row r="12217" spans="10:10" x14ac:dyDescent="0.25">
      <c r="J12217" s="966"/>
    </row>
    <row r="12218" spans="10:10" x14ac:dyDescent="0.25">
      <c r="J12218" s="966"/>
    </row>
    <row r="12219" spans="10:10" x14ac:dyDescent="0.25">
      <c r="J12219" s="966"/>
    </row>
    <row r="12220" spans="10:10" x14ac:dyDescent="0.25">
      <c r="J12220" s="966"/>
    </row>
    <row r="12221" spans="10:10" x14ac:dyDescent="0.25">
      <c r="J12221" s="966"/>
    </row>
    <row r="12222" spans="10:10" x14ac:dyDescent="0.25">
      <c r="J12222" s="966"/>
    </row>
    <row r="12223" spans="10:10" x14ac:dyDescent="0.25">
      <c r="J12223" s="966"/>
    </row>
    <row r="12224" spans="10:10" x14ac:dyDescent="0.25">
      <c r="J12224" s="966"/>
    </row>
    <row r="12225" spans="10:10" x14ac:dyDescent="0.25">
      <c r="J12225" s="966"/>
    </row>
    <row r="12226" spans="10:10" x14ac:dyDescent="0.25">
      <c r="J12226" s="966"/>
    </row>
    <row r="12227" spans="10:10" x14ac:dyDescent="0.25">
      <c r="J12227" s="966"/>
    </row>
    <row r="12228" spans="10:10" x14ac:dyDescent="0.25">
      <c r="J12228" s="966"/>
    </row>
    <row r="12229" spans="10:10" x14ac:dyDescent="0.25">
      <c r="J12229" s="966"/>
    </row>
    <row r="12230" spans="10:10" x14ac:dyDescent="0.25">
      <c r="J12230" s="966"/>
    </row>
    <row r="12231" spans="10:10" x14ac:dyDescent="0.25">
      <c r="J12231" s="966"/>
    </row>
    <row r="12232" spans="10:10" x14ac:dyDescent="0.25">
      <c r="J12232" s="966"/>
    </row>
    <row r="12233" spans="10:10" x14ac:dyDescent="0.25">
      <c r="J12233" s="966"/>
    </row>
    <row r="12234" spans="10:10" x14ac:dyDescent="0.25">
      <c r="J12234" s="966"/>
    </row>
    <row r="12235" spans="10:10" x14ac:dyDescent="0.25">
      <c r="J12235" s="966"/>
    </row>
    <row r="12236" spans="10:10" x14ac:dyDescent="0.25">
      <c r="J12236" s="966"/>
    </row>
    <row r="12237" spans="10:10" x14ac:dyDescent="0.25">
      <c r="J12237" s="966"/>
    </row>
    <row r="12238" spans="10:10" x14ac:dyDescent="0.25">
      <c r="J12238" s="966"/>
    </row>
    <row r="12239" spans="10:10" x14ac:dyDescent="0.25">
      <c r="J12239" s="966"/>
    </row>
    <row r="12240" spans="10:10" x14ac:dyDescent="0.25">
      <c r="J12240" s="966"/>
    </row>
    <row r="12241" spans="10:10" x14ac:dyDescent="0.25">
      <c r="J12241" s="966"/>
    </row>
    <row r="12242" spans="10:10" x14ac:dyDescent="0.25">
      <c r="J12242" s="966"/>
    </row>
    <row r="12243" spans="10:10" x14ac:dyDescent="0.25">
      <c r="J12243" s="966"/>
    </row>
    <row r="12244" spans="10:10" x14ac:dyDescent="0.25">
      <c r="J12244" s="966"/>
    </row>
    <row r="12245" spans="10:10" x14ac:dyDescent="0.25">
      <c r="J12245" s="966"/>
    </row>
    <row r="12246" spans="10:10" x14ac:dyDescent="0.25">
      <c r="J12246" s="966"/>
    </row>
    <row r="12247" spans="10:10" x14ac:dyDescent="0.25">
      <c r="J12247" s="966"/>
    </row>
    <row r="12248" spans="10:10" x14ac:dyDescent="0.25">
      <c r="J12248" s="966"/>
    </row>
    <row r="12249" spans="10:10" x14ac:dyDescent="0.25">
      <c r="J12249" s="966"/>
    </row>
    <row r="12250" spans="10:10" x14ac:dyDescent="0.25">
      <c r="J12250" s="966"/>
    </row>
    <row r="12251" spans="10:10" x14ac:dyDescent="0.25">
      <c r="J12251" s="966"/>
    </row>
    <row r="12252" spans="10:10" x14ac:dyDescent="0.25">
      <c r="J12252" s="966"/>
    </row>
    <row r="12253" spans="10:10" x14ac:dyDescent="0.25">
      <c r="J12253" s="966"/>
    </row>
    <row r="12254" spans="10:10" x14ac:dyDescent="0.25">
      <c r="J12254" s="966"/>
    </row>
    <row r="12255" spans="10:10" x14ac:dyDescent="0.25">
      <c r="J12255" s="966"/>
    </row>
    <row r="12256" spans="10:10" x14ac:dyDescent="0.25">
      <c r="J12256" s="966"/>
    </row>
    <row r="12257" spans="10:10" x14ac:dyDescent="0.25">
      <c r="J12257" s="966"/>
    </row>
    <row r="12258" spans="10:10" x14ac:dyDescent="0.25">
      <c r="J12258" s="966"/>
    </row>
    <row r="12259" spans="10:10" x14ac:dyDescent="0.25">
      <c r="J12259" s="966"/>
    </row>
    <row r="12260" spans="10:10" x14ac:dyDescent="0.25">
      <c r="J12260" s="966"/>
    </row>
    <row r="12261" spans="10:10" x14ac:dyDescent="0.25">
      <c r="J12261" s="966"/>
    </row>
    <row r="12262" spans="10:10" x14ac:dyDescent="0.25">
      <c r="J12262" s="966"/>
    </row>
    <row r="12263" spans="10:10" x14ac:dyDescent="0.25">
      <c r="J12263" s="966"/>
    </row>
    <row r="12264" spans="10:10" x14ac:dyDescent="0.25">
      <c r="J12264" s="966"/>
    </row>
    <row r="12265" spans="10:10" x14ac:dyDescent="0.25">
      <c r="J12265" s="966"/>
    </row>
    <row r="12266" spans="10:10" x14ac:dyDescent="0.25">
      <c r="J12266" s="966"/>
    </row>
    <row r="12267" spans="10:10" x14ac:dyDescent="0.25">
      <c r="J12267" s="966"/>
    </row>
    <row r="12268" spans="10:10" x14ac:dyDescent="0.25">
      <c r="J12268" s="966"/>
    </row>
    <row r="12269" spans="10:10" x14ac:dyDescent="0.25">
      <c r="J12269" s="966"/>
    </row>
    <row r="12270" spans="10:10" x14ac:dyDescent="0.25">
      <c r="J12270" s="966"/>
    </row>
    <row r="12271" spans="10:10" x14ac:dyDescent="0.25">
      <c r="J12271" s="966"/>
    </row>
    <row r="12272" spans="10:10" x14ac:dyDescent="0.25">
      <c r="J12272" s="966"/>
    </row>
    <row r="12273" spans="10:10" x14ac:dyDescent="0.25">
      <c r="J12273" s="966"/>
    </row>
    <row r="12274" spans="10:10" x14ac:dyDescent="0.25">
      <c r="J12274" s="966"/>
    </row>
    <row r="12275" spans="10:10" x14ac:dyDescent="0.25">
      <c r="J12275" s="966"/>
    </row>
    <row r="12276" spans="10:10" x14ac:dyDescent="0.25">
      <c r="J12276" s="966"/>
    </row>
    <row r="12277" spans="10:10" x14ac:dyDescent="0.25">
      <c r="J12277" s="966"/>
    </row>
    <row r="12278" spans="10:10" x14ac:dyDescent="0.25">
      <c r="J12278" s="966"/>
    </row>
    <row r="12279" spans="10:10" x14ac:dyDescent="0.25">
      <c r="J12279" s="966"/>
    </row>
    <row r="12280" spans="10:10" x14ac:dyDescent="0.25">
      <c r="J12280" s="966"/>
    </row>
    <row r="12281" spans="10:10" x14ac:dyDescent="0.25">
      <c r="J12281" s="966"/>
    </row>
    <row r="12282" spans="10:10" x14ac:dyDescent="0.25">
      <c r="J12282" s="966"/>
    </row>
    <row r="12283" spans="10:10" x14ac:dyDescent="0.25">
      <c r="J12283" s="966"/>
    </row>
    <row r="12284" spans="10:10" x14ac:dyDescent="0.25">
      <c r="J12284" s="966"/>
    </row>
    <row r="12285" spans="10:10" x14ac:dyDescent="0.25">
      <c r="J12285" s="966"/>
    </row>
    <row r="12286" spans="10:10" x14ac:dyDescent="0.25">
      <c r="J12286" s="966"/>
    </row>
    <row r="12287" spans="10:10" x14ac:dyDescent="0.25">
      <c r="J12287" s="966"/>
    </row>
    <row r="12288" spans="10:10" x14ac:dyDescent="0.25">
      <c r="J12288" s="966"/>
    </row>
    <row r="12289" spans="10:10" x14ac:dyDescent="0.25">
      <c r="J12289" s="966"/>
    </row>
    <row r="12290" spans="10:10" x14ac:dyDescent="0.25">
      <c r="J12290" s="966"/>
    </row>
    <row r="12291" spans="10:10" x14ac:dyDescent="0.25">
      <c r="J12291" s="966"/>
    </row>
    <row r="12292" spans="10:10" x14ac:dyDescent="0.25">
      <c r="J12292" s="966"/>
    </row>
    <row r="12293" spans="10:10" x14ac:dyDescent="0.25">
      <c r="J12293" s="966"/>
    </row>
    <row r="12294" spans="10:10" x14ac:dyDescent="0.25">
      <c r="J12294" s="966"/>
    </row>
    <row r="12295" spans="10:10" x14ac:dyDescent="0.25">
      <c r="J12295" s="966"/>
    </row>
    <row r="12296" spans="10:10" x14ac:dyDescent="0.25">
      <c r="J12296" s="966"/>
    </row>
    <row r="12297" spans="10:10" x14ac:dyDescent="0.25">
      <c r="J12297" s="966"/>
    </row>
    <row r="12298" spans="10:10" x14ac:dyDescent="0.25">
      <c r="J12298" s="966"/>
    </row>
    <row r="12299" spans="10:10" x14ac:dyDescent="0.25">
      <c r="J12299" s="966"/>
    </row>
    <row r="12300" spans="10:10" x14ac:dyDescent="0.25">
      <c r="J12300" s="966"/>
    </row>
    <row r="12301" spans="10:10" x14ac:dyDescent="0.25">
      <c r="J12301" s="966"/>
    </row>
    <row r="12302" spans="10:10" x14ac:dyDescent="0.25">
      <c r="J12302" s="966"/>
    </row>
    <row r="12303" spans="10:10" x14ac:dyDescent="0.25">
      <c r="J12303" s="966"/>
    </row>
    <row r="12304" spans="10:10" x14ac:dyDescent="0.25">
      <c r="J12304" s="966"/>
    </row>
    <row r="12305" spans="10:10" x14ac:dyDescent="0.25">
      <c r="J12305" s="966"/>
    </row>
    <row r="12306" spans="10:10" x14ac:dyDescent="0.25">
      <c r="J12306" s="966"/>
    </row>
    <row r="12307" spans="10:10" x14ac:dyDescent="0.25">
      <c r="J12307" s="966"/>
    </row>
    <row r="12308" spans="10:10" x14ac:dyDescent="0.25">
      <c r="J12308" s="966"/>
    </row>
    <row r="12309" spans="10:10" x14ac:dyDescent="0.25">
      <c r="J12309" s="966"/>
    </row>
    <row r="12310" spans="10:10" x14ac:dyDescent="0.25">
      <c r="J12310" s="966"/>
    </row>
    <row r="12311" spans="10:10" x14ac:dyDescent="0.25">
      <c r="J12311" s="966"/>
    </row>
    <row r="12312" spans="10:10" x14ac:dyDescent="0.25">
      <c r="J12312" s="966"/>
    </row>
    <row r="12313" spans="10:10" x14ac:dyDescent="0.25">
      <c r="J12313" s="966"/>
    </row>
    <row r="12314" spans="10:10" x14ac:dyDescent="0.25">
      <c r="J12314" s="966"/>
    </row>
    <row r="12315" spans="10:10" x14ac:dyDescent="0.25">
      <c r="J12315" s="966"/>
    </row>
    <row r="12316" spans="10:10" x14ac:dyDescent="0.25">
      <c r="J12316" s="966"/>
    </row>
    <row r="12317" spans="10:10" x14ac:dyDescent="0.25">
      <c r="J12317" s="966"/>
    </row>
    <row r="12318" spans="10:10" x14ac:dyDescent="0.25">
      <c r="J12318" s="966"/>
    </row>
    <row r="12319" spans="10:10" x14ac:dyDescent="0.25">
      <c r="J12319" s="966"/>
    </row>
    <row r="12320" spans="10:10" x14ac:dyDescent="0.25">
      <c r="J12320" s="966"/>
    </row>
    <row r="12321" spans="10:10" x14ac:dyDescent="0.25">
      <c r="J12321" s="966"/>
    </row>
    <row r="12322" spans="10:10" x14ac:dyDescent="0.25">
      <c r="J12322" s="966"/>
    </row>
    <row r="12323" spans="10:10" x14ac:dyDescent="0.25">
      <c r="J12323" s="966"/>
    </row>
    <row r="12324" spans="10:10" x14ac:dyDescent="0.25">
      <c r="J12324" s="966"/>
    </row>
    <row r="12325" spans="10:10" x14ac:dyDescent="0.25">
      <c r="J12325" s="966"/>
    </row>
    <row r="12326" spans="10:10" x14ac:dyDescent="0.25">
      <c r="J12326" s="966"/>
    </row>
    <row r="12327" spans="10:10" x14ac:dyDescent="0.25">
      <c r="J12327" s="966"/>
    </row>
    <row r="12328" spans="10:10" x14ac:dyDescent="0.25">
      <c r="J12328" s="966"/>
    </row>
    <row r="12329" spans="10:10" x14ac:dyDescent="0.25">
      <c r="J12329" s="966"/>
    </row>
    <row r="12330" spans="10:10" x14ac:dyDescent="0.25">
      <c r="J12330" s="966"/>
    </row>
    <row r="12331" spans="10:10" x14ac:dyDescent="0.25">
      <c r="J12331" s="966"/>
    </row>
    <row r="12332" spans="10:10" x14ac:dyDescent="0.25">
      <c r="J12332" s="966"/>
    </row>
    <row r="12333" spans="10:10" x14ac:dyDescent="0.25">
      <c r="J12333" s="966"/>
    </row>
    <row r="12334" spans="10:10" x14ac:dyDescent="0.25">
      <c r="J12334" s="966"/>
    </row>
    <row r="12335" spans="10:10" x14ac:dyDescent="0.25">
      <c r="J12335" s="966"/>
    </row>
    <row r="12336" spans="10:10" x14ac:dyDescent="0.25">
      <c r="J12336" s="966"/>
    </row>
    <row r="12337" spans="10:10" x14ac:dyDescent="0.25">
      <c r="J12337" s="966"/>
    </row>
    <row r="12338" spans="10:10" x14ac:dyDescent="0.25">
      <c r="J12338" s="966"/>
    </row>
    <row r="12339" spans="10:10" x14ac:dyDescent="0.25">
      <c r="J12339" s="966"/>
    </row>
    <row r="12340" spans="10:10" x14ac:dyDescent="0.25">
      <c r="J12340" s="966"/>
    </row>
    <row r="12341" spans="10:10" x14ac:dyDescent="0.25">
      <c r="J12341" s="966"/>
    </row>
    <row r="12342" spans="10:10" x14ac:dyDescent="0.25">
      <c r="J12342" s="966"/>
    </row>
    <row r="12343" spans="10:10" x14ac:dyDescent="0.25">
      <c r="J12343" s="966"/>
    </row>
    <row r="12344" spans="10:10" x14ac:dyDescent="0.25">
      <c r="J12344" s="966"/>
    </row>
    <row r="12345" spans="10:10" x14ac:dyDescent="0.25">
      <c r="J12345" s="966"/>
    </row>
    <row r="12346" spans="10:10" x14ac:dyDescent="0.25">
      <c r="J12346" s="966"/>
    </row>
    <row r="12347" spans="10:10" x14ac:dyDescent="0.25">
      <c r="J12347" s="966"/>
    </row>
    <row r="12348" spans="10:10" x14ac:dyDescent="0.25">
      <c r="J12348" s="966"/>
    </row>
    <row r="12349" spans="10:10" x14ac:dyDescent="0.25">
      <c r="J12349" s="966"/>
    </row>
    <row r="12350" spans="10:10" x14ac:dyDescent="0.25">
      <c r="J12350" s="966"/>
    </row>
    <row r="12351" spans="10:10" x14ac:dyDescent="0.25">
      <c r="J12351" s="966"/>
    </row>
    <row r="12352" spans="10:10" x14ac:dyDescent="0.25">
      <c r="J12352" s="966"/>
    </row>
    <row r="12353" spans="10:10" x14ac:dyDescent="0.25">
      <c r="J12353" s="966"/>
    </row>
    <row r="12354" spans="10:10" x14ac:dyDescent="0.25">
      <c r="J12354" s="966"/>
    </row>
    <row r="12355" spans="10:10" x14ac:dyDescent="0.25">
      <c r="J12355" s="966"/>
    </row>
    <row r="12356" spans="10:10" x14ac:dyDescent="0.25">
      <c r="J12356" s="966"/>
    </row>
    <row r="12357" spans="10:10" x14ac:dyDescent="0.25">
      <c r="J12357" s="966"/>
    </row>
    <row r="12358" spans="10:10" x14ac:dyDescent="0.25">
      <c r="J12358" s="966"/>
    </row>
    <row r="12359" spans="10:10" x14ac:dyDescent="0.25">
      <c r="J12359" s="966"/>
    </row>
    <row r="12360" spans="10:10" x14ac:dyDescent="0.25">
      <c r="J12360" s="966"/>
    </row>
    <row r="12361" spans="10:10" x14ac:dyDescent="0.25">
      <c r="J12361" s="966"/>
    </row>
    <row r="12362" spans="10:10" x14ac:dyDescent="0.25">
      <c r="J12362" s="966"/>
    </row>
    <row r="12363" spans="10:10" x14ac:dyDescent="0.25">
      <c r="J12363" s="966"/>
    </row>
    <row r="12364" spans="10:10" x14ac:dyDescent="0.25">
      <c r="J12364" s="966"/>
    </row>
    <row r="12365" spans="10:10" x14ac:dyDescent="0.25">
      <c r="J12365" s="966"/>
    </row>
    <row r="12366" spans="10:10" x14ac:dyDescent="0.25">
      <c r="J12366" s="966"/>
    </row>
    <row r="12367" spans="10:10" x14ac:dyDescent="0.25">
      <c r="J12367" s="966"/>
    </row>
    <row r="12368" spans="10:10" x14ac:dyDescent="0.25">
      <c r="J12368" s="966"/>
    </row>
    <row r="12369" spans="10:10" x14ac:dyDescent="0.25">
      <c r="J12369" s="966"/>
    </row>
    <row r="12370" spans="10:10" x14ac:dyDescent="0.25">
      <c r="J12370" s="966"/>
    </row>
    <row r="12371" spans="10:10" x14ac:dyDescent="0.25">
      <c r="J12371" s="966"/>
    </row>
    <row r="12372" spans="10:10" x14ac:dyDescent="0.25">
      <c r="J12372" s="966"/>
    </row>
    <row r="12373" spans="10:10" x14ac:dyDescent="0.25">
      <c r="J12373" s="966"/>
    </row>
    <row r="12374" spans="10:10" x14ac:dyDescent="0.25">
      <c r="J12374" s="966"/>
    </row>
    <row r="12375" spans="10:10" x14ac:dyDescent="0.25">
      <c r="J12375" s="966"/>
    </row>
    <row r="12376" spans="10:10" x14ac:dyDescent="0.25">
      <c r="J12376" s="966"/>
    </row>
    <row r="12377" spans="10:10" x14ac:dyDescent="0.25">
      <c r="J12377" s="966"/>
    </row>
    <row r="12378" spans="10:10" x14ac:dyDescent="0.25">
      <c r="J12378" s="966"/>
    </row>
    <row r="12379" spans="10:10" x14ac:dyDescent="0.25">
      <c r="J12379" s="966"/>
    </row>
    <row r="12380" spans="10:10" x14ac:dyDescent="0.25">
      <c r="J12380" s="966"/>
    </row>
    <row r="12381" spans="10:10" x14ac:dyDescent="0.25">
      <c r="J12381" s="966"/>
    </row>
    <row r="12382" spans="10:10" x14ac:dyDescent="0.25">
      <c r="J12382" s="966"/>
    </row>
    <row r="12383" spans="10:10" x14ac:dyDescent="0.25">
      <c r="J12383" s="966"/>
    </row>
    <row r="12384" spans="10:10" x14ac:dyDescent="0.25">
      <c r="J12384" s="966"/>
    </row>
    <row r="12385" spans="10:10" x14ac:dyDescent="0.25">
      <c r="J12385" s="966"/>
    </row>
    <row r="12386" spans="10:10" x14ac:dyDescent="0.25">
      <c r="J12386" s="966"/>
    </row>
    <row r="12387" spans="10:10" x14ac:dyDescent="0.25">
      <c r="J12387" s="966"/>
    </row>
    <row r="12388" spans="10:10" x14ac:dyDescent="0.25">
      <c r="J12388" s="966"/>
    </row>
    <row r="12389" spans="10:10" x14ac:dyDescent="0.25">
      <c r="J12389" s="966"/>
    </row>
    <row r="12390" spans="10:10" x14ac:dyDescent="0.25">
      <c r="J12390" s="966"/>
    </row>
    <row r="12391" spans="10:10" x14ac:dyDescent="0.25">
      <c r="J12391" s="966"/>
    </row>
    <row r="12392" spans="10:10" x14ac:dyDescent="0.25">
      <c r="J12392" s="966"/>
    </row>
    <row r="12393" spans="10:10" x14ac:dyDescent="0.25">
      <c r="J12393" s="966"/>
    </row>
    <row r="12394" spans="10:10" x14ac:dyDescent="0.25">
      <c r="J12394" s="966"/>
    </row>
    <row r="12395" spans="10:10" x14ac:dyDescent="0.25">
      <c r="J12395" s="966"/>
    </row>
    <row r="12396" spans="10:10" x14ac:dyDescent="0.25">
      <c r="J12396" s="966"/>
    </row>
    <row r="12397" spans="10:10" x14ac:dyDescent="0.25">
      <c r="J12397" s="966"/>
    </row>
    <row r="12398" spans="10:10" x14ac:dyDescent="0.25">
      <c r="J12398" s="966"/>
    </row>
    <row r="12399" spans="10:10" x14ac:dyDescent="0.25">
      <c r="J12399" s="966"/>
    </row>
    <row r="12400" spans="10:10" x14ac:dyDescent="0.25">
      <c r="J12400" s="966"/>
    </row>
    <row r="12401" spans="10:10" x14ac:dyDescent="0.25">
      <c r="J12401" s="966"/>
    </row>
    <row r="12402" spans="10:10" x14ac:dyDescent="0.25">
      <c r="J12402" s="966"/>
    </row>
    <row r="12403" spans="10:10" x14ac:dyDescent="0.25">
      <c r="J12403" s="966"/>
    </row>
    <row r="12404" spans="10:10" x14ac:dyDescent="0.25">
      <c r="J12404" s="966"/>
    </row>
    <row r="12405" spans="10:10" x14ac:dyDescent="0.25">
      <c r="J12405" s="966"/>
    </row>
    <row r="12406" spans="10:10" x14ac:dyDescent="0.25">
      <c r="J12406" s="966"/>
    </row>
    <row r="12407" spans="10:10" x14ac:dyDescent="0.25">
      <c r="J12407" s="966"/>
    </row>
    <row r="12408" spans="10:10" x14ac:dyDescent="0.25">
      <c r="J12408" s="966"/>
    </row>
    <row r="12409" spans="10:10" x14ac:dyDescent="0.25">
      <c r="J12409" s="966"/>
    </row>
    <row r="12410" spans="10:10" x14ac:dyDescent="0.25">
      <c r="J12410" s="966"/>
    </row>
    <row r="12411" spans="10:10" x14ac:dyDescent="0.25">
      <c r="J12411" s="966"/>
    </row>
    <row r="12412" spans="10:10" x14ac:dyDescent="0.25">
      <c r="J12412" s="966"/>
    </row>
    <row r="12413" spans="10:10" x14ac:dyDescent="0.25">
      <c r="J12413" s="966"/>
    </row>
    <row r="12414" spans="10:10" x14ac:dyDescent="0.25">
      <c r="J12414" s="966"/>
    </row>
    <row r="12415" spans="10:10" x14ac:dyDescent="0.25">
      <c r="J12415" s="966"/>
    </row>
    <row r="12416" spans="10:10" x14ac:dyDescent="0.25">
      <c r="J12416" s="966"/>
    </row>
    <row r="12417" spans="10:10" x14ac:dyDescent="0.25">
      <c r="J12417" s="966"/>
    </row>
    <row r="12418" spans="10:10" x14ac:dyDescent="0.25">
      <c r="J12418" s="966"/>
    </row>
    <row r="12419" spans="10:10" x14ac:dyDescent="0.25">
      <c r="J12419" s="966"/>
    </row>
    <row r="12420" spans="10:10" x14ac:dyDescent="0.25">
      <c r="J12420" s="966"/>
    </row>
    <row r="12421" spans="10:10" x14ac:dyDescent="0.25">
      <c r="J12421" s="966"/>
    </row>
    <row r="12422" spans="10:10" x14ac:dyDescent="0.25">
      <c r="J12422" s="966"/>
    </row>
    <row r="12423" spans="10:10" x14ac:dyDescent="0.25">
      <c r="J12423" s="966"/>
    </row>
    <row r="12424" spans="10:10" x14ac:dyDescent="0.25">
      <c r="J12424" s="966"/>
    </row>
    <row r="12425" spans="10:10" x14ac:dyDescent="0.25">
      <c r="J12425" s="966"/>
    </row>
    <row r="12426" spans="10:10" x14ac:dyDescent="0.25">
      <c r="J12426" s="966"/>
    </row>
    <row r="12427" spans="10:10" x14ac:dyDescent="0.25">
      <c r="J12427" s="966"/>
    </row>
    <row r="12428" spans="10:10" x14ac:dyDescent="0.25">
      <c r="J12428" s="966"/>
    </row>
    <row r="12429" spans="10:10" x14ac:dyDescent="0.25">
      <c r="J12429" s="966"/>
    </row>
    <row r="12430" spans="10:10" x14ac:dyDescent="0.25">
      <c r="J12430" s="966"/>
    </row>
    <row r="12431" spans="10:10" x14ac:dyDescent="0.25">
      <c r="J12431" s="966"/>
    </row>
    <row r="12432" spans="10:10" x14ac:dyDescent="0.25">
      <c r="J12432" s="966"/>
    </row>
    <row r="12433" spans="10:10" x14ac:dyDescent="0.25">
      <c r="J12433" s="966"/>
    </row>
    <row r="12434" spans="10:10" x14ac:dyDescent="0.25">
      <c r="J12434" s="966"/>
    </row>
    <row r="12435" spans="10:10" x14ac:dyDescent="0.25">
      <c r="J12435" s="966"/>
    </row>
    <row r="12436" spans="10:10" x14ac:dyDescent="0.25">
      <c r="J12436" s="966"/>
    </row>
    <row r="12437" spans="10:10" x14ac:dyDescent="0.25">
      <c r="J12437" s="966"/>
    </row>
    <row r="12438" spans="10:10" x14ac:dyDescent="0.25">
      <c r="J12438" s="966"/>
    </row>
    <row r="12439" spans="10:10" x14ac:dyDescent="0.25">
      <c r="J12439" s="966"/>
    </row>
    <row r="12440" spans="10:10" x14ac:dyDescent="0.25">
      <c r="J12440" s="966"/>
    </row>
    <row r="12441" spans="10:10" x14ac:dyDescent="0.25">
      <c r="J12441" s="966"/>
    </row>
    <row r="12442" spans="10:10" x14ac:dyDescent="0.25">
      <c r="J12442" s="966"/>
    </row>
    <row r="12443" spans="10:10" x14ac:dyDescent="0.25">
      <c r="J12443" s="966"/>
    </row>
    <row r="12444" spans="10:10" x14ac:dyDescent="0.25">
      <c r="J12444" s="966"/>
    </row>
    <row r="12445" spans="10:10" x14ac:dyDescent="0.25">
      <c r="J12445" s="966"/>
    </row>
    <row r="12446" spans="10:10" x14ac:dyDescent="0.25">
      <c r="J12446" s="966"/>
    </row>
    <row r="12447" spans="10:10" x14ac:dyDescent="0.25">
      <c r="J12447" s="966"/>
    </row>
    <row r="12448" spans="10:10" x14ac:dyDescent="0.25">
      <c r="J12448" s="966"/>
    </row>
    <row r="12449" spans="10:10" x14ac:dyDescent="0.25">
      <c r="J12449" s="966"/>
    </row>
    <row r="12450" spans="10:10" x14ac:dyDescent="0.25">
      <c r="J12450" s="966"/>
    </row>
    <row r="12451" spans="10:10" x14ac:dyDescent="0.25">
      <c r="J12451" s="966"/>
    </row>
    <row r="12452" spans="10:10" x14ac:dyDescent="0.25">
      <c r="J12452" s="966"/>
    </row>
    <row r="12453" spans="10:10" x14ac:dyDescent="0.25">
      <c r="J12453" s="966"/>
    </row>
    <row r="12454" spans="10:10" x14ac:dyDescent="0.25">
      <c r="J12454" s="966"/>
    </row>
    <row r="12455" spans="10:10" x14ac:dyDescent="0.25">
      <c r="J12455" s="966"/>
    </row>
    <row r="12456" spans="10:10" x14ac:dyDescent="0.25">
      <c r="J12456" s="966"/>
    </row>
    <row r="12457" spans="10:10" x14ac:dyDescent="0.25">
      <c r="J12457" s="966"/>
    </row>
    <row r="12458" spans="10:10" x14ac:dyDescent="0.25">
      <c r="J12458" s="966"/>
    </row>
    <row r="12459" spans="10:10" x14ac:dyDescent="0.25">
      <c r="J12459" s="966"/>
    </row>
    <row r="12460" spans="10:10" x14ac:dyDescent="0.25">
      <c r="J12460" s="966"/>
    </row>
    <row r="12461" spans="10:10" x14ac:dyDescent="0.25">
      <c r="J12461" s="966"/>
    </row>
    <row r="12462" spans="10:10" x14ac:dyDescent="0.25">
      <c r="J12462" s="966"/>
    </row>
    <row r="12463" spans="10:10" x14ac:dyDescent="0.25">
      <c r="J12463" s="966"/>
    </row>
    <row r="12464" spans="10:10" x14ac:dyDescent="0.25">
      <c r="J12464" s="966"/>
    </row>
    <row r="12465" spans="10:10" x14ac:dyDescent="0.25">
      <c r="J12465" s="966"/>
    </row>
    <row r="12466" spans="10:10" x14ac:dyDescent="0.25">
      <c r="J12466" s="966"/>
    </row>
    <row r="12467" spans="10:10" x14ac:dyDescent="0.25">
      <c r="J12467" s="966"/>
    </row>
    <row r="12468" spans="10:10" x14ac:dyDescent="0.25">
      <c r="J12468" s="966"/>
    </row>
    <row r="12469" spans="10:10" x14ac:dyDescent="0.25">
      <c r="J12469" s="966"/>
    </row>
    <row r="12470" spans="10:10" x14ac:dyDescent="0.25">
      <c r="J12470" s="966"/>
    </row>
    <row r="12471" spans="10:10" x14ac:dyDescent="0.25">
      <c r="J12471" s="966"/>
    </row>
    <row r="12472" spans="10:10" x14ac:dyDescent="0.25">
      <c r="J12472" s="966"/>
    </row>
    <row r="12473" spans="10:10" x14ac:dyDescent="0.25">
      <c r="J12473" s="966"/>
    </row>
    <row r="12474" spans="10:10" x14ac:dyDescent="0.25">
      <c r="J12474" s="966"/>
    </row>
    <row r="12475" spans="10:10" x14ac:dyDescent="0.25">
      <c r="J12475" s="966"/>
    </row>
    <row r="12476" spans="10:10" x14ac:dyDescent="0.25">
      <c r="J12476" s="966"/>
    </row>
    <row r="12477" spans="10:10" x14ac:dyDescent="0.25">
      <c r="J12477" s="966"/>
    </row>
    <row r="12478" spans="10:10" x14ac:dyDescent="0.25">
      <c r="J12478" s="966"/>
    </row>
    <row r="12479" spans="10:10" x14ac:dyDescent="0.25">
      <c r="J12479" s="966"/>
    </row>
    <row r="12480" spans="10:10" x14ac:dyDescent="0.25">
      <c r="J12480" s="966"/>
    </row>
    <row r="12481" spans="10:10" x14ac:dyDescent="0.25">
      <c r="J12481" s="966"/>
    </row>
    <row r="12482" spans="10:10" x14ac:dyDescent="0.25">
      <c r="J12482" s="966"/>
    </row>
    <row r="12483" spans="10:10" x14ac:dyDescent="0.25">
      <c r="J12483" s="966"/>
    </row>
    <row r="12484" spans="10:10" x14ac:dyDescent="0.25">
      <c r="J12484" s="966"/>
    </row>
    <row r="12485" spans="10:10" x14ac:dyDescent="0.25">
      <c r="J12485" s="966"/>
    </row>
    <row r="12486" spans="10:10" x14ac:dyDescent="0.25">
      <c r="J12486" s="966"/>
    </row>
    <row r="12487" spans="10:10" x14ac:dyDescent="0.25">
      <c r="J12487" s="966"/>
    </row>
    <row r="12488" spans="10:10" x14ac:dyDescent="0.25">
      <c r="J12488" s="966"/>
    </row>
    <row r="12489" spans="10:10" x14ac:dyDescent="0.25">
      <c r="J12489" s="966"/>
    </row>
    <row r="12490" spans="10:10" x14ac:dyDescent="0.25">
      <c r="J12490" s="966"/>
    </row>
    <row r="12491" spans="10:10" x14ac:dyDescent="0.25">
      <c r="J12491" s="966"/>
    </row>
    <row r="12492" spans="10:10" x14ac:dyDescent="0.25">
      <c r="J12492" s="966"/>
    </row>
    <row r="12493" spans="10:10" x14ac:dyDescent="0.25">
      <c r="J12493" s="966"/>
    </row>
    <row r="12494" spans="10:10" x14ac:dyDescent="0.25">
      <c r="J12494" s="966"/>
    </row>
    <row r="12495" spans="10:10" x14ac:dyDescent="0.25">
      <c r="J12495" s="966"/>
    </row>
    <row r="12496" spans="10:10" x14ac:dyDescent="0.25">
      <c r="J12496" s="966"/>
    </row>
    <row r="12497" spans="10:10" x14ac:dyDescent="0.25">
      <c r="J12497" s="966"/>
    </row>
    <row r="12498" spans="10:10" x14ac:dyDescent="0.25">
      <c r="J12498" s="966"/>
    </row>
    <row r="12499" spans="10:10" x14ac:dyDescent="0.25">
      <c r="J12499" s="966"/>
    </row>
    <row r="12500" spans="10:10" x14ac:dyDescent="0.25">
      <c r="J12500" s="966"/>
    </row>
    <row r="12501" spans="10:10" x14ac:dyDescent="0.25">
      <c r="J12501" s="966"/>
    </row>
    <row r="12502" spans="10:10" x14ac:dyDescent="0.25">
      <c r="J12502" s="966"/>
    </row>
    <row r="12503" spans="10:10" x14ac:dyDescent="0.25">
      <c r="J12503" s="966"/>
    </row>
    <row r="12504" spans="10:10" x14ac:dyDescent="0.25">
      <c r="J12504" s="966"/>
    </row>
    <row r="12505" spans="10:10" x14ac:dyDescent="0.25">
      <c r="J12505" s="966"/>
    </row>
    <row r="12506" spans="10:10" x14ac:dyDescent="0.25">
      <c r="J12506" s="966"/>
    </row>
    <row r="12507" spans="10:10" x14ac:dyDescent="0.25">
      <c r="J12507" s="966"/>
    </row>
    <row r="12508" spans="10:10" x14ac:dyDescent="0.25">
      <c r="J12508" s="966"/>
    </row>
    <row r="12509" spans="10:10" x14ac:dyDescent="0.25">
      <c r="J12509" s="966"/>
    </row>
    <row r="12510" spans="10:10" x14ac:dyDescent="0.25">
      <c r="J12510" s="966"/>
    </row>
    <row r="12511" spans="10:10" x14ac:dyDescent="0.25">
      <c r="J12511" s="966"/>
    </row>
    <row r="12512" spans="10:10" x14ac:dyDescent="0.25">
      <c r="J12512" s="966"/>
    </row>
    <row r="12513" spans="10:10" x14ac:dyDescent="0.25">
      <c r="J12513" s="966"/>
    </row>
    <row r="12514" spans="10:10" x14ac:dyDescent="0.25">
      <c r="J12514" s="966"/>
    </row>
    <row r="12515" spans="10:10" x14ac:dyDescent="0.25">
      <c r="J12515" s="966"/>
    </row>
    <row r="12516" spans="10:10" x14ac:dyDescent="0.25">
      <c r="J12516" s="966"/>
    </row>
    <row r="12517" spans="10:10" x14ac:dyDescent="0.25">
      <c r="J12517" s="966"/>
    </row>
    <row r="12518" spans="10:10" x14ac:dyDescent="0.25">
      <c r="J12518" s="966"/>
    </row>
    <row r="12519" spans="10:10" x14ac:dyDescent="0.25">
      <c r="J12519" s="966"/>
    </row>
    <row r="12520" spans="10:10" x14ac:dyDescent="0.25">
      <c r="J12520" s="966"/>
    </row>
    <row r="12521" spans="10:10" x14ac:dyDescent="0.25">
      <c r="J12521" s="966"/>
    </row>
    <row r="12522" spans="10:10" x14ac:dyDescent="0.25">
      <c r="J12522" s="966"/>
    </row>
    <row r="12523" spans="10:10" x14ac:dyDescent="0.25">
      <c r="J12523" s="966"/>
    </row>
    <row r="12524" spans="10:10" x14ac:dyDescent="0.25">
      <c r="J12524" s="966"/>
    </row>
    <row r="12525" spans="10:10" x14ac:dyDescent="0.25">
      <c r="J12525" s="966"/>
    </row>
    <row r="12526" spans="10:10" x14ac:dyDescent="0.25">
      <c r="J12526" s="966"/>
    </row>
    <row r="12527" spans="10:10" x14ac:dyDescent="0.25">
      <c r="J12527" s="966"/>
    </row>
    <row r="12528" spans="10:10" x14ac:dyDescent="0.25">
      <c r="J12528" s="966"/>
    </row>
    <row r="12529" spans="10:10" x14ac:dyDescent="0.25">
      <c r="J12529" s="966"/>
    </row>
    <row r="12530" spans="10:10" x14ac:dyDescent="0.25">
      <c r="J12530" s="966"/>
    </row>
    <row r="12531" spans="10:10" x14ac:dyDescent="0.25">
      <c r="J12531" s="966"/>
    </row>
    <row r="12532" spans="10:10" x14ac:dyDescent="0.25">
      <c r="J12532" s="966"/>
    </row>
    <row r="12533" spans="10:10" x14ac:dyDescent="0.25">
      <c r="J12533" s="966"/>
    </row>
    <row r="12534" spans="10:10" x14ac:dyDescent="0.25">
      <c r="J12534" s="966"/>
    </row>
    <row r="12535" spans="10:10" x14ac:dyDescent="0.25">
      <c r="J12535" s="966"/>
    </row>
    <row r="12536" spans="10:10" x14ac:dyDescent="0.25">
      <c r="J12536" s="966"/>
    </row>
    <row r="12537" spans="10:10" x14ac:dyDescent="0.25">
      <c r="J12537" s="966"/>
    </row>
    <row r="12538" spans="10:10" x14ac:dyDescent="0.25">
      <c r="J12538" s="966"/>
    </row>
    <row r="12539" spans="10:10" x14ac:dyDescent="0.25">
      <c r="J12539" s="966"/>
    </row>
    <row r="12540" spans="10:10" x14ac:dyDescent="0.25">
      <c r="J12540" s="966"/>
    </row>
    <row r="12541" spans="10:10" x14ac:dyDescent="0.25">
      <c r="J12541" s="966"/>
    </row>
    <row r="12542" spans="10:10" x14ac:dyDescent="0.25">
      <c r="J12542" s="966"/>
    </row>
    <row r="12543" spans="10:10" x14ac:dyDescent="0.25">
      <c r="J12543" s="966"/>
    </row>
    <row r="12544" spans="10:10" x14ac:dyDescent="0.25">
      <c r="J12544" s="966"/>
    </row>
    <row r="12545" spans="10:10" x14ac:dyDescent="0.25">
      <c r="J12545" s="966"/>
    </row>
    <row r="12546" spans="10:10" x14ac:dyDescent="0.25">
      <c r="J12546" s="966"/>
    </row>
    <row r="12547" spans="10:10" x14ac:dyDescent="0.25">
      <c r="J12547" s="966"/>
    </row>
    <row r="12548" spans="10:10" x14ac:dyDescent="0.25">
      <c r="J12548" s="966"/>
    </row>
    <row r="12549" spans="10:10" x14ac:dyDescent="0.25">
      <c r="J12549" s="966"/>
    </row>
    <row r="12550" spans="10:10" x14ac:dyDescent="0.25">
      <c r="J12550" s="966"/>
    </row>
    <row r="12551" spans="10:10" x14ac:dyDescent="0.25">
      <c r="J12551" s="966"/>
    </row>
    <row r="12552" spans="10:10" x14ac:dyDescent="0.25">
      <c r="J12552" s="966"/>
    </row>
    <row r="12553" spans="10:10" x14ac:dyDescent="0.25">
      <c r="J12553" s="966"/>
    </row>
    <row r="12554" spans="10:10" x14ac:dyDescent="0.25">
      <c r="J12554" s="966"/>
    </row>
    <row r="12555" spans="10:10" x14ac:dyDescent="0.25">
      <c r="J12555" s="966"/>
    </row>
    <row r="12556" spans="10:10" x14ac:dyDescent="0.25">
      <c r="J12556" s="966"/>
    </row>
    <row r="12557" spans="10:10" x14ac:dyDescent="0.25">
      <c r="J12557" s="966"/>
    </row>
    <row r="12558" spans="10:10" x14ac:dyDescent="0.25">
      <c r="J12558" s="966"/>
    </row>
    <row r="12559" spans="10:10" x14ac:dyDescent="0.25">
      <c r="J12559" s="966"/>
    </row>
    <row r="12560" spans="10:10" x14ac:dyDescent="0.25">
      <c r="J12560" s="966"/>
    </row>
    <row r="12561" spans="10:10" x14ac:dyDescent="0.25">
      <c r="J12561" s="966"/>
    </row>
    <row r="12562" spans="10:10" x14ac:dyDescent="0.25">
      <c r="J12562" s="966"/>
    </row>
    <row r="12563" spans="10:10" x14ac:dyDescent="0.25">
      <c r="J12563" s="966"/>
    </row>
    <row r="12564" spans="10:10" x14ac:dyDescent="0.25">
      <c r="J12564" s="966"/>
    </row>
    <row r="12565" spans="10:10" x14ac:dyDescent="0.25">
      <c r="J12565" s="966"/>
    </row>
    <row r="12566" spans="10:10" x14ac:dyDescent="0.25">
      <c r="J12566" s="966"/>
    </row>
    <row r="12567" spans="10:10" x14ac:dyDescent="0.25">
      <c r="J12567" s="966"/>
    </row>
    <row r="12568" spans="10:10" x14ac:dyDescent="0.25">
      <c r="J12568" s="966"/>
    </row>
    <row r="12569" spans="10:10" x14ac:dyDescent="0.25">
      <c r="J12569" s="966"/>
    </row>
    <row r="12570" spans="10:10" x14ac:dyDescent="0.25">
      <c r="J12570" s="966"/>
    </row>
    <row r="12571" spans="10:10" x14ac:dyDescent="0.25">
      <c r="J12571" s="966"/>
    </row>
    <row r="12572" spans="10:10" x14ac:dyDescent="0.25">
      <c r="J12572" s="966"/>
    </row>
    <row r="12573" spans="10:10" x14ac:dyDescent="0.25">
      <c r="J12573" s="966"/>
    </row>
    <row r="12574" spans="10:10" x14ac:dyDescent="0.25">
      <c r="J12574" s="966"/>
    </row>
    <row r="12575" spans="10:10" x14ac:dyDescent="0.25">
      <c r="J12575" s="966"/>
    </row>
    <row r="12576" spans="10:10" x14ac:dyDescent="0.25">
      <c r="J12576" s="966"/>
    </row>
    <row r="12577" spans="10:10" x14ac:dyDescent="0.25">
      <c r="J12577" s="966"/>
    </row>
    <row r="12578" spans="10:10" x14ac:dyDescent="0.25">
      <c r="J12578" s="966"/>
    </row>
    <row r="12579" spans="10:10" x14ac:dyDescent="0.25">
      <c r="J12579" s="966"/>
    </row>
    <row r="12580" spans="10:10" x14ac:dyDescent="0.25">
      <c r="J12580" s="966"/>
    </row>
    <row r="12581" spans="10:10" x14ac:dyDescent="0.25">
      <c r="J12581" s="966"/>
    </row>
    <row r="12582" spans="10:10" x14ac:dyDescent="0.25">
      <c r="J12582" s="966"/>
    </row>
    <row r="12583" spans="10:10" x14ac:dyDescent="0.25">
      <c r="J12583" s="966"/>
    </row>
    <row r="12584" spans="10:10" x14ac:dyDescent="0.25">
      <c r="J12584" s="966"/>
    </row>
    <row r="12585" spans="10:10" x14ac:dyDescent="0.25">
      <c r="J12585" s="966"/>
    </row>
    <row r="12586" spans="10:10" x14ac:dyDescent="0.25">
      <c r="J12586" s="966"/>
    </row>
    <row r="12587" spans="10:10" x14ac:dyDescent="0.25">
      <c r="J12587" s="966"/>
    </row>
    <row r="12588" spans="10:10" x14ac:dyDescent="0.25">
      <c r="J12588" s="966"/>
    </row>
    <row r="12589" spans="10:10" x14ac:dyDescent="0.25">
      <c r="J12589" s="966"/>
    </row>
    <row r="12590" spans="10:10" x14ac:dyDescent="0.25">
      <c r="J12590" s="966"/>
    </row>
    <row r="12591" spans="10:10" x14ac:dyDescent="0.25">
      <c r="J12591" s="966"/>
    </row>
    <row r="12592" spans="10:10" x14ac:dyDescent="0.25">
      <c r="J12592" s="966"/>
    </row>
    <row r="12593" spans="10:10" x14ac:dyDescent="0.25">
      <c r="J12593" s="966"/>
    </row>
    <row r="12594" spans="10:10" x14ac:dyDescent="0.25">
      <c r="J12594" s="966"/>
    </row>
    <row r="12595" spans="10:10" x14ac:dyDescent="0.25">
      <c r="J12595" s="966"/>
    </row>
    <row r="12596" spans="10:10" x14ac:dyDescent="0.25">
      <c r="J12596" s="966"/>
    </row>
    <row r="12597" spans="10:10" x14ac:dyDescent="0.25">
      <c r="J12597" s="966"/>
    </row>
    <row r="12598" spans="10:10" x14ac:dyDescent="0.25">
      <c r="J12598" s="966"/>
    </row>
    <row r="12599" spans="10:10" x14ac:dyDescent="0.25">
      <c r="J12599" s="966"/>
    </row>
    <row r="12600" spans="10:10" x14ac:dyDescent="0.25">
      <c r="J12600" s="966"/>
    </row>
    <row r="12601" spans="10:10" x14ac:dyDescent="0.25">
      <c r="J12601" s="966"/>
    </row>
    <row r="12602" spans="10:10" x14ac:dyDescent="0.25">
      <c r="J12602" s="966"/>
    </row>
    <row r="12603" spans="10:10" x14ac:dyDescent="0.25">
      <c r="J12603" s="966"/>
    </row>
    <row r="12604" spans="10:10" x14ac:dyDescent="0.25">
      <c r="J12604" s="966"/>
    </row>
    <row r="12605" spans="10:10" x14ac:dyDescent="0.25">
      <c r="J12605" s="966"/>
    </row>
    <row r="12606" spans="10:10" x14ac:dyDescent="0.25">
      <c r="J12606" s="966"/>
    </row>
    <row r="12607" spans="10:10" x14ac:dyDescent="0.25">
      <c r="J12607" s="966"/>
    </row>
    <row r="12608" spans="10:10" x14ac:dyDescent="0.25">
      <c r="J12608" s="966"/>
    </row>
    <row r="12609" spans="10:10" x14ac:dyDescent="0.25">
      <c r="J12609" s="966"/>
    </row>
    <row r="12610" spans="10:10" x14ac:dyDescent="0.25">
      <c r="J12610" s="966"/>
    </row>
    <row r="12611" spans="10:10" x14ac:dyDescent="0.25">
      <c r="J12611" s="966"/>
    </row>
    <row r="12612" spans="10:10" x14ac:dyDescent="0.25">
      <c r="J12612" s="966"/>
    </row>
    <row r="12613" spans="10:10" x14ac:dyDescent="0.25">
      <c r="J12613" s="966"/>
    </row>
    <row r="12614" spans="10:10" x14ac:dyDescent="0.25">
      <c r="J12614" s="966"/>
    </row>
    <row r="12615" spans="10:10" x14ac:dyDescent="0.25">
      <c r="J12615" s="966"/>
    </row>
    <row r="12616" spans="10:10" x14ac:dyDescent="0.25">
      <c r="J12616" s="966"/>
    </row>
    <row r="12617" spans="10:10" x14ac:dyDescent="0.25">
      <c r="J12617" s="966"/>
    </row>
    <row r="12618" spans="10:10" x14ac:dyDescent="0.25">
      <c r="J12618" s="966"/>
    </row>
    <row r="12619" spans="10:10" x14ac:dyDescent="0.25">
      <c r="J12619" s="966"/>
    </row>
    <row r="12620" spans="10:10" x14ac:dyDescent="0.25">
      <c r="J12620" s="966"/>
    </row>
    <row r="12621" spans="10:10" x14ac:dyDescent="0.25">
      <c r="J12621" s="966"/>
    </row>
    <row r="12622" spans="10:10" x14ac:dyDescent="0.25">
      <c r="J12622" s="966"/>
    </row>
    <row r="12623" spans="10:10" x14ac:dyDescent="0.25">
      <c r="J12623" s="966"/>
    </row>
    <row r="12624" spans="10:10" x14ac:dyDescent="0.25">
      <c r="J12624" s="966"/>
    </row>
    <row r="12625" spans="10:10" x14ac:dyDescent="0.25">
      <c r="J12625" s="966"/>
    </row>
    <row r="12626" spans="10:10" x14ac:dyDescent="0.25">
      <c r="J12626" s="966"/>
    </row>
    <row r="12627" spans="10:10" x14ac:dyDescent="0.25">
      <c r="J12627" s="966"/>
    </row>
    <row r="12628" spans="10:10" x14ac:dyDescent="0.25">
      <c r="J12628" s="966"/>
    </row>
    <row r="12629" spans="10:10" x14ac:dyDescent="0.25">
      <c r="J12629" s="966"/>
    </row>
    <row r="12630" spans="10:10" x14ac:dyDescent="0.25">
      <c r="J12630" s="966"/>
    </row>
    <row r="12631" spans="10:10" x14ac:dyDescent="0.25">
      <c r="J12631" s="966"/>
    </row>
    <row r="12632" spans="10:10" x14ac:dyDescent="0.25">
      <c r="J12632" s="966"/>
    </row>
    <row r="12633" spans="10:10" x14ac:dyDescent="0.25">
      <c r="J12633" s="966"/>
    </row>
    <row r="12634" spans="10:10" x14ac:dyDescent="0.25">
      <c r="J12634" s="966"/>
    </row>
    <row r="12635" spans="10:10" x14ac:dyDescent="0.25">
      <c r="J12635" s="966"/>
    </row>
    <row r="12636" spans="10:10" x14ac:dyDescent="0.25">
      <c r="J12636" s="966"/>
    </row>
    <row r="12637" spans="10:10" x14ac:dyDescent="0.25">
      <c r="J12637" s="966"/>
    </row>
    <row r="12638" spans="10:10" x14ac:dyDescent="0.25">
      <c r="J12638" s="966"/>
    </row>
    <row r="12639" spans="10:10" x14ac:dyDescent="0.25">
      <c r="J12639" s="966"/>
    </row>
    <row r="12640" spans="10:10" x14ac:dyDescent="0.25">
      <c r="J12640" s="966"/>
    </row>
    <row r="12641" spans="10:10" x14ac:dyDescent="0.25">
      <c r="J12641" s="966"/>
    </row>
    <row r="12642" spans="10:10" x14ac:dyDescent="0.25">
      <c r="J12642" s="966"/>
    </row>
    <row r="12643" spans="10:10" x14ac:dyDescent="0.25">
      <c r="J12643" s="966"/>
    </row>
    <row r="12644" spans="10:10" x14ac:dyDescent="0.25">
      <c r="J12644" s="966"/>
    </row>
    <row r="12645" spans="10:10" x14ac:dyDescent="0.25">
      <c r="J12645" s="966"/>
    </row>
    <row r="12646" spans="10:10" x14ac:dyDescent="0.25">
      <c r="J12646" s="966"/>
    </row>
    <row r="12647" spans="10:10" x14ac:dyDescent="0.25">
      <c r="J12647" s="966"/>
    </row>
    <row r="12648" spans="10:10" x14ac:dyDescent="0.25">
      <c r="J12648" s="966"/>
    </row>
    <row r="12649" spans="10:10" x14ac:dyDescent="0.25">
      <c r="J12649" s="966"/>
    </row>
    <row r="12650" spans="10:10" x14ac:dyDescent="0.25">
      <c r="J12650" s="966"/>
    </row>
    <row r="12651" spans="10:10" x14ac:dyDescent="0.25">
      <c r="J12651" s="966"/>
    </row>
    <row r="12652" spans="10:10" x14ac:dyDescent="0.25">
      <c r="J12652" s="966"/>
    </row>
    <row r="12653" spans="10:10" x14ac:dyDescent="0.25">
      <c r="J12653" s="966"/>
    </row>
    <row r="12654" spans="10:10" x14ac:dyDescent="0.25">
      <c r="J12654" s="966"/>
    </row>
    <row r="12655" spans="10:10" x14ac:dyDescent="0.25">
      <c r="J12655" s="966"/>
    </row>
    <row r="12656" spans="10:10" x14ac:dyDescent="0.25">
      <c r="J12656" s="966"/>
    </row>
    <row r="12657" spans="10:10" x14ac:dyDescent="0.25">
      <c r="J12657" s="966"/>
    </row>
    <row r="12658" spans="10:10" x14ac:dyDescent="0.25">
      <c r="J12658" s="966"/>
    </row>
    <row r="12659" spans="10:10" x14ac:dyDescent="0.25">
      <c r="J12659" s="966"/>
    </row>
    <row r="12660" spans="10:10" x14ac:dyDescent="0.25">
      <c r="J12660" s="966"/>
    </row>
    <row r="12661" spans="10:10" x14ac:dyDescent="0.25">
      <c r="J12661" s="966"/>
    </row>
    <row r="12662" spans="10:10" x14ac:dyDescent="0.25">
      <c r="J12662" s="966"/>
    </row>
    <row r="12663" spans="10:10" x14ac:dyDescent="0.25">
      <c r="J12663" s="966"/>
    </row>
    <row r="12664" spans="10:10" x14ac:dyDescent="0.25">
      <c r="J12664" s="966"/>
    </row>
    <row r="12665" spans="10:10" x14ac:dyDescent="0.25">
      <c r="J12665" s="966"/>
    </row>
    <row r="12666" spans="10:10" x14ac:dyDescent="0.25">
      <c r="J12666" s="966"/>
    </row>
    <row r="12667" spans="10:10" x14ac:dyDescent="0.25">
      <c r="J12667" s="966"/>
    </row>
    <row r="12668" spans="10:10" x14ac:dyDescent="0.25">
      <c r="J12668" s="966"/>
    </row>
    <row r="12669" spans="10:10" x14ac:dyDescent="0.25">
      <c r="J12669" s="966"/>
    </row>
    <row r="12670" spans="10:10" x14ac:dyDescent="0.25">
      <c r="J12670" s="966"/>
    </row>
    <row r="12671" spans="10:10" x14ac:dyDescent="0.25">
      <c r="J12671" s="966"/>
    </row>
    <row r="12672" spans="10:10" x14ac:dyDescent="0.25">
      <c r="J12672" s="966"/>
    </row>
    <row r="12673" spans="10:10" x14ac:dyDescent="0.25">
      <c r="J12673" s="966"/>
    </row>
    <row r="12674" spans="10:10" x14ac:dyDescent="0.25">
      <c r="J12674" s="966"/>
    </row>
    <row r="12675" spans="10:10" x14ac:dyDescent="0.25">
      <c r="J12675" s="966"/>
    </row>
    <row r="12676" spans="10:10" x14ac:dyDescent="0.25">
      <c r="J12676" s="966"/>
    </row>
    <row r="12677" spans="10:10" x14ac:dyDescent="0.25">
      <c r="J12677" s="966"/>
    </row>
    <row r="12678" spans="10:10" x14ac:dyDescent="0.25">
      <c r="J12678" s="966"/>
    </row>
    <row r="12679" spans="10:10" x14ac:dyDescent="0.25">
      <c r="J12679" s="966"/>
    </row>
    <row r="12680" spans="10:10" x14ac:dyDescent="0.25">
      <c r="J12680" s="966"/>
    </row>
    <row r="12681" spans="10:10" x14ac:dyDescent="0.25">
      <c r="J12681" s="966"/>
    </row>
    <row r="12682" spans="10:10" x14ac:dyDescent="0.25">
      <c r="J12682" s="966"/>
    </row>
    <row r="12683" spans="10:10" x14ac:dyDescent="0.25">
      <c r="J12683" s="966"/>
    </row>
    <row r="12684" spans="10:10" x14ac:dyDescent="0.25">
      <c r="J12684" s="966"/>
    </row>
    <row r="12685" spans="10:10" x14ac:dyDescent="0.25">
      <c r="J12685" s="966"/>
    </row>
    <row r="12686" spans="10:10" x14ac:dyDescent="0.25">
      <c r="J12686" s="966"/>
    </row>
    <row r="12687" spans="10:10" x14ac:dyDescent="0.25">
      <c r="J12687" s="966"/>
    </row>
    <row r="12688" spans="10:10" x14ac:dyDescent="0.25">
      <c r="J12688" s="966"/>
    </row>
    <row r="12689" spans="10:10" x14ac:dyDescent="0.25">
      <c r="J12689" s="966"/>
    </row>
    <row r="12690" spans="10:10" x14ac:dyDescent="0.25">
      <c r="J12690" s="966"/>
    </row>
    <row r="12691" spans="10:10" x14ac:dyDescent="0.25">
      <c r="J12691" s="966"/>
    </row>
    <row r="12692" spans="10:10" x14ac:dyDescent="0.25">
      <c r="J12692" s="966"/>
    </row>
    <row r="12693" spans="10:10" x14ac:dyDescent="0.25">
      <c r="J12693" s="966"/>
    </row>
    <row r="12694" spans="10:10" x14ac:dyDescent="0.25">
      <c r="J12694" s="966"/>
    </row>
    <row r="12695" spans="10:10" x14ac:dyDescent="0.25">
      <c r="J12695" s="966"/>
    </row>
    <row r="12696" spans="10:10" x14ac:dyDescent="0.25">
      <c r="J12696" s="966"/>
    </row>
    <row r="12697" spans="10:10" x14ac:dyDescent="0.25">
      <c r="J12697" s="966"/>
    </row>
    <row r="12698" spans="10:10" x14ac:dyDescent="0.25">
      <c r="J12698" s="966"/>
    </row>
    <row r="12699" spans="10:10" x14ac:dyDescent="0.25">
      <c r="J12699" s="966"/>
    </row>
    <row r="12700" spans="10:10" x14ac:dyDescent="0.25">
      <c r="J12700" s="966"/>
    </row>
    <row r="12701" spans="10:10" x14ac:dyDescent="0.25">
      <c r="J12701" s="966"/>
    </row>
    <row r="12702" spans="10:10" x14ac:dyDescent="0.25">
      <c r="J12702" s="966"/>
    </row>
    <row r="12703" spans="10:10" x14ac:dyDescent="0.25">
      <c r="J12703" s="966"/>
    </row>
    <row r="12704" spans="10:10" x14ac:dyDescent="0.25">
      <c r="J12704" s="966"/>
    </row>
    <row r="12705" spans="10:10" x14ac:dyDescent="0.25">
      <c r="J12705" s="966"/>
    </row>
    <row r="12706" spans="10:10" x14ac:dyDescent="0.25">
      <c r="J12706" s="966"/>
    </row>
    <row r="12707" spans="10:10" x14ac:dyDescent="0.25">
      <c r="J12707" s="966"/>
    </row>
    <row r="12708" spans="10:10" x14ac:dyDescent="0.25">
      <c r="J12708" s="966"/>
    </row>
    <row r="12709" spans="10:10" x14ac:dyDescent="0.25">
      <c r="J12709" s="966"/>
    </row>
    <row r="12710" spans="10:10" x14ac:dyDescent="0.25">
      <c r="J12710" s="966"/>
    </row>
    <row r="12711" spans="10:10" x14ac:dyDescent="0.25">
      <c r="J12711" s="966"/>
    </row>
    <row r="12712" spans="10:10" x14ac:dyDescent="0.25">
      <c r="J12712" s="966"/>
    </row>
    <row r="12713" spans="10:10" x14ac:dyDescent="0.25">
      <c r="J12713" s="966"/>
    </row>
    <row r="12714" spans="10:10" x14ac:dyDescent="0.25">
      <c r="J12714" s="966"/>
    </row>
    <row r="12715" spans="10:10" x14ac:dyDescent="0.25">
      <c r="J12715" s="966"/>
    </row>
    <row r="12716" spans="10:10" x14ac:dyDescent="0.25">
      <c r="J12716" s="966"/>
    </row>
    <row r="12717" spans="10:10" x14ac:dyDescent="0.25">
      <c r="J12717" s="966"/>
    </row>
    <row r="12718" spans="10:10" x14ac:dyDescent="0.25">
      <c r="J12718" s="966"/>
    </row>
    <row r="12719" spans="10:10" x14ac:dyDescent="0.25">
      <c r="J12719" s="966"/>
    </row>
    <row r="12720" spans="10:10" x14ac:dyDescent="0.25">
      <c r="J12720" s="966"/>
    </row>
    <row r="12721" spans="10:10" x14ac:dyDescent="0.25">
      <c r="J12721" s="966"/>
    </row>
    <row r="12722" spans="10:10" x14ac:dyDescent="0.25">
      <c r="J12722" s="966"/>
    </row>
    <row r="12723" spans="10:10" x14ac:dyDescent="0.25">
      <c r="J12723" s="966"/>
    </row>
    <row r="12724" spans="10:10" x14ac:dyDescent="0.25">
      <c r="J12724" s="966"/>
    </row>
    <row r="12725" spans="10:10" x14ac:dyDescent="0.25">
      <c r="J12725" s="966"/>
    </row>
    <row r="12726" spans="10:10" x14ac:dyDescent="0.25">
      <c r="J12726" s="966"/>
    </row>
    <row r="12727" spans="10:10" x14ac:dyDescent="0.25">
      <c r="J12727" s="966"/>
    </row>
    <row r="12728" spans="10:10" x14ac:dyDescent="0.25">
      <c r="J12728" s="966"/>
    </row>
    <row r="12729" spans="10:10" x14ac:dyDescent="0.25">
      <c r="J12729" s="966"/>
    </row>
    <row r="12730" spans="10:10" x14ac:dyDescent="0.25">
      <c r="J12730" s="966"/>
    </row>
    <row r="12731" spans="10:10" x14ac:dyDescent="0.25">
      <c r="J12731" s="966"/>
    </row>
    <row r="12732" spans="10:10" x14ac:dyDescent="0.25">
      <c r="J12732" s="966"/>
    </row>
    <row r="12733" spans="10:10" x14ac:dyDescent="0.25">
      <c r="J12733" s="966"/>
    </row>
    <row r="12734" spans="10:10" x14ac:dyDescent="0.25">
      <c r="J12734" s="966"/>
    </row>
    <row r="12735" spans="10:10" x14ac:dyDescent="0.25">
      <c r="J12735" s="966"/>
    </row>
    <row r="12736" spans="10:10" x14ac:dyDescent="0.25">
      <c r="J12736" s="966"/>
    </row>
    <row r="12737" spans="10:10" x14ac:dyDescent="0.25">
      <c r="J12737" s="966"/>
    </row>
    <row r="12738" spans="10:10" x14ac:dyDescent="0.25">
      <c r="J12738" s="966"/>
    </row>
    <row r="12739" spans="10:10" x14ac:dyDescent="0.25">
      <c r="J12739" s="966"/>
    </row>
    <row r="12740" spans="10:10" x14ac:dyDescent="0.25">
      <c r="J12740" s="966"/>
    </row>
    <row r="12741" spans="10:10" x14ac:dyDescent="0.25">
      <c r="J12741" s="966"/>
    </row>
    <row r="12742" spans="10:10" x14ac:dyDescent="0.25">
      <c r="J12742" s="966"/>
    </row>
    <row r="12743" spans="10:10" x14ac:dyDescent="0.25">
      <c r="J12743" s="966"/>
    </row>
    <row r="12744" spans="10:10" x14ac:dyDescent="0.25">
      <c r="J12744" s="966"/>
    </row>
    <row r="12745" spans="10:10" x14ac:dyDescent="0.25">
      <c r="J12745" s="966"/>
    </row>
    <row r="12746" spans="10:10" x14ac:dyDescent="0.25">
      <c r="J12746" s="966"/>
    </row>
    <row r="12747" spans="10:10" x14ac:dyDescent="0.25">
      <c r="J12747" s="966"/>
    </row>
    <row r="12748" spans="10:10" x14ac:dyDescent="0.25">
      <c r="J12748" s="966"/>
    </row>
    <row r="12749" spans="10:10" x14ac:dyDescent="0.25">
      <c r="J12749" s="966"/>
    </row>
    <row r="12750" spans="10:10" x14ac:dyDescent="0.25">
      <c r="J12750" s="966"/>
    </row>
    <row r="12751" spans="10:10" x14ac:dyDescent="0.25">
      <c r="J12751" s="966"/>
    </row>
    <row r="12752" spans="10:10" x14ac:dyDescent="0.25">
      <c r="J12752" s="966"/>
    </row>
    <row r="12753" spans="10:10" x14ac:dyDescent="0.25">
      <c r="J12753" s="966"/>
    </row>
    <row r="12754" spans="10:10" x14ac:dyDescent="0.25">
      <c r="J12754" s="966"/>
    </row>
    <row r="12755" spans="10:10" x14ac:dyDescent="0.25">
      <c r="J12755" s="966"/>
    </row>
    <row r="12756" spans="10:10" x14ac:dyDescent="0.25">
      <c r="J12756" s="966"/>
    </row>
    <row r="12757" spans="10:10" x14ac:dyDescent="0.25">
      <c r="J12757" s="966"/>
    </row>
    <row r="12758" spans="10:10" x14ac:dyDescent="0.25">
      <c r="J12758" s="966"/>
    </row>
    <row r="12759" spans="10:10" x14ac:dyDescent="0.25">
      <c r="J12759" s="966"/>
    </row>
    <row r="12760" spans="10:10" x14ac:dyDescent="0.25">
      <c r="J12760" s="966"/>
    </row>
    <row r="12761" spans="10:10" x14ac:dyDescent="0.25">
      <c r="J12761" s="966"/>
    </row>
    <row r="12762" spans="10:10" x14ac:dyDescent="0.25">
      <c r="J12762" s="966"/>
    </row>
    <row r="12763" spans="10:10" x14ac:dyDescent="0.25">
      <c r="J12763" s="966"/>
    </row>
    <row r="12764" spans="10:10" x14ac:dyDescent="0.25">
      <c r="J12764" s="966"/>
    </row>
    <row r="12765" spans="10:10" x14ac:dyDescent="0.25">
      <c r="J12765" s="966"/>
    </row>
    <row r="12766" spans="10:10" x14ac:dyDescent="0.25">
      <c r="J12766" s="966"/>
    </row>
    <row r="12767" spans="10:10" x14ac:dyDescent="0.25">
      <c r="J12767" s="966"/>
    </row>
    <row r="12768" spans="10:10" x14ac:dyDescent="0.25">
      <c r="J12768" s="966"/>
    </row>
    <row r="12769" spans="10:10" x14ac:dyDescent="0.25">
      <c r="J12769" s="966"/>
    </row>
    <row r="12770" spans="10:10" x14ac:dyDescent="0.25">
      <c r="J12770" s="966"/>
    </row>
    <row r="12771" spans="10:10" x14ac:dyDescent="0.25">
      <c r="J12771" s="966"/>
    </row>
    <row r="12772" spans="10:10" x14ac:dyDescent="0.25">
      <c r="J12772" s="966"/>
    </row>
    <row r="12773" spans="10:10" x14ac:dyDescent="0.25">
      <c r="J12773" s="966"/>
    </row>
    <row r="12774" spans="10:10" x14ac:dyDescent="0.25">
      <c r="J12774" s="966"/>
    </row>
    <row r="12775" spans="10:10" x14ac:dyDescent="0.25">
      <c r="J12775" s="966"/>
    </row>
    <row r="12776" spans="10:10" x14ac:dyDescent="0.25">
      <c r="J12776" s="966"/>
    </row>
    <row r="12777" spans="10:10" x14ac:dyDescent="0.25">
      <c r="J12777" s="966"/>
    </row>
    <row r="12778" spans="10:10" x14ac:dyDescent="0.25">
      <c r="J12778" s="966"/>
    </row>
    <row r="12779" spans="10:10" x14ac:dyDescent="0.25">
      <c r="J12779" s="966"/>
    </row>
    <row r="12780" spans="10:10" x14ac:dyDescent="0.25">
      <c r="J12780" s="966"/>
    </row>
    <row r="12781" spans="10:10" x14ac:dyDescent="0.25">
      <c r="J12781" s="966"/>
    </row>
    <row r="12782" spans="10:10" x14ac:dyDescent="0.25">
      <c r="J12782" s="966"/>
    </row>
    <row r="12783" spans="10:10" x14ac:dyDescent="0.25">
      <c r="J12783" s="966"/>
    </row>
    <row r="12784" spans="10:10" x14ac:dyDescent="0.25">
      <c r="J12784" s="966"/>
    </row>
    <row r="12785" spans="10:10" x14ac:dyDescent="0.25">
      <c r="J12785" s="966"/>
    </row>
    <row r="12786" spans="10:10" x14ac:dyDescent="0.25">
      <c r="J12786" s="966"/>
    </row>
    <row r="12787" spans="10:10" x14ac:dyDescent="0.25">
      <c r="J12787" s="966"/>
    </row>
    <row r="12788" spans="10:10" x14ac:dyDescent="0.25">
      <c r="J12788" s="966"/>
    </row>
    <row r="12789" spans="10:10" x14ac:dyDescent="0.25">
      <c r="J12789" s="966"/>
    </row>
    <row r="12790" spans="10:10" x14ac:dyDescent="0.25">
      <c r="J12790" s="966"/>
    </row>
    <row r="12791" spans="10:10" x14ac:dyDescent="0.25">
      <c r="J12791" s="966"/>
    </row>
    <row r="12792" spans="10:10" x14ac:dyDescent="0.25">
      <c r="J12792" s="966"/>
    </row>
    <row r="12793" spans="10:10" x14ac:dyDescent="0.25">
      <c r="J12793" s="966"/>
    </row>
    <row r="12794" spans="10:10" x14ac:dyDescent="0.25">
      <c r="J12794" s="966"/>
    </row>
    <row r="12795" spans="10:10" x14ac:dyDescent="0.25">
      <c r="J12795" s="966"/>
    </row>
    <row r="12796" spans="10:10" x14ac:dyDescent="0.25">
      <c r="J12796" s="966"/>
    </row>
    <row r="12797" spans="10:10" x14ac:dyDescent="0.25">
      <c r="J12797" s="966"/>
    </row>
    <row r="12798" spans="10:10" x14ac:dyDescent="0.25">
      <c r="J12798" s="966"/>
    </row>
    <row r="12799" spans="10:10" x14ac:dyDescent="0.25">
      <c r="J12799" s="966"/>
    </row>
    <row r="12800" spans="10:10" x14ac:dyDescent="0.25">
      <c r="J12800" s="966"/>
    </row>
    <row r="12801" spans="10:10" x14ac:dyDescent="0.25">
      <c r="J12801" s="966"/>
    </row>
    <row r="12802" spans="10:10" x14ac:dyDescent="0.25">
      <c r="J12802" s="966"/>
    </row>
    <row r="12803" spans="10:10" x14ac:dyDescent="0.25">
      <c r="J12803" s="966"/>
    </row>
    <row r="12804" spans="10:10" x14ac:dyDescent="0.25">
      <c r="J12804" s="966"/>
    </row>
    <row r="12805" spans="10:10" x14ac:dyDescent="0.25">
      <c r="J12805" s="966"/>
    </row>
    <row r="12806" spans="10:10" x14ac:dyDescent="0.25">
      <c r="J12806" s="966"/>
    </row>
    <row r="12807" spans="10:10" x14ac:dyDescent="0.25">
      <c r="J12807" s="966"/>
    </row>
    <row r="12808" spans="10:10" x14ac:dyDescent="0.25">
      <c r="J12808" s="966"/>
    </row>
    <row r="12809" spans="10:10" x14ac:dyDescent="0.25">
      <c r="J12809" s="966"/>
    </row>
    <row r="12810" spans="10:10" x14ac:dyDescent="0.25">
      <c r="J12810" s="966"/>
    </row>
    <row r="12811" spans="10:10" x14ac:dyDescent="0.25">
      <c r="J12811" s="966"/>
    </row>
    <row r="12812" spans="10:10" x14ac:dyDescent="0.25">
      <c r="J12812" s="966"/>
    </row>
    <row r="12813" spans="10:10" x14ac:dyDescent="0.25">
      <c r="J12813" s="966"/>
    </row>
    <row r="12814" spans="10:10" x14ac:dyDescent="0.25">
      <c r="J12814" s="966"/>
    </row>
    <row r="12815" spans="10:10" x14ac:dyDescent="0.25">
      <c r="J12815" s="966"/>
    </row>
    <row r="12816" spans="10:10" x14ac:dyDescent="0.25">
      <c r="J12816" s="966"/>
    </row>
    <row r="12817" spans="10:10" x14ac:dyDescent="0.25">
      <c r="J12817" s="966"/>
    </row>
    <row r="12818" spans="10:10" x14ac:dyDescent="0.25">
      <c r="J12818" s="966"/>
    </row>
    <row r="12819" spans="10:10" x14ac:dyDescent="0.25">
      <c r="J12819" s="966"/>
    </row>
    <row r="12820" spans="10:10" x14ac:dyDescent="0.25">
      <c r="J12820" s="966"/>
    </row>
    <row r="12821" spans="10:10" x14ac:dyDescent="0.25">
      <c r="J12821" s="966"/>
    </row>
    <row r="12822" spans="10:10" x14ac:dyDescent="0.25">
      <c r="J12822" s="966"/>
    </row>
    <row r="12823" spans="10:10" x14ac:dyDescent="0.25">
      <c r="J12823" s="966"/>
    </row>
    <row r="12824" spans="10:10" x14ac:dyDescent="0.25">
      <c r="J12824" s="966"/>
    </row>
    <row r="12825" spans="10:10" x14ac:dyDescent="0.25">
      <c r="J12825" s="966"/>
    </row>
    <row r="12826" spans="10:10" x14ac:dyDescent="0.25">
      <c r="J12826" s="966"/>
    </row>
    <row r="12827" spans="10:10" x14ac:dyDescent="0.25">
      <c r="J12827" s="966"/>
    </row>
    <row r="12828" spans="10:10" x14ac:dyDescent="0.25">
      <c r="J12828" s="966"/>
    </row>
    <row r="12829" spans="10:10" x14ac:dyDescent="0.25">
      <c r="J12829" s="966"/>
    </row>
    <row r="12830" spans="10:10" x14ac:dyDescent="0.25">
      <c r="J12830" s="966"/>
    </row>
    <row r="12831" spans="10:10" x14ac:dyDescent="0.25">
      <c r="J12831" s="966"/>
    </row>
    <row r="12832" spans="10:10" x14ac:dyDescent="0.25">
      <c r="J12832" s="966"/>
    </row>
    <row r="12833" spans="10:10" x14ac:dyDescent="0.25">
      <c r="J12833" s="966"/>
    </row>
    <row r="12834" spans="10:10" x14ac:dyDescent="0.25">
      <c r="J12834" s="966"/>
    </row>
    <row r="12835" spans="10:10" x14ac:dyDescent="0.25">
      <c r="J12835" s="966"/>
    </row>
    <row r="12836" spans="10:10" x14ac:dyDescent="0.25">
      <c r="J12836" s="966"/>
    </row>
    <row r="12837" spans="10:10" x14ac:dyDescent="0.25">
      <c r="J12837" s="966"/>
    </row>
    <row r="12838" spans="10:10" x14ac:dyDescent="0.25">
      <c r="J12838" s="966"/>
    </row>
    <row r="12839" spans="10:10" x14ac:dyDescent="0.25">
      <c r="J12839" s="966"/>
    </row>
    <row r="12840" spans="10:10" x14ac:dyDescent="0.25">
      <c r="J12840" s="966"/>
    </row>
    <row r="12841" spans="10:10" x14ac:dyDescent="0.25">
      <c r="J12841" s="966"/>
    </row>
    <row r="12842" spans="10:10" x14ac:dyDescent="0.25">
      <c r="J12842" s="966"/>
    </row>
    <row r="12843" spans="10:10" x14ac:dyDescent="0.25">
      <c r="J12843" s="966"/>
    </row>
    <row r="12844" spans="10:10" x14ac:dyDescent="0.25">
      <c r="J12844" s="966"/>
    </row>
    <row r="12845" spans="10:10" x14ac:dyDescent="0.25">
      <c r="J12845" s="966"/>
    </row>
    <row r="12846" spans="10:10" x14ac:dyDescent="0.25">
      <c r="J12846" s="966"/>
    </row>
    <row r="12847" spans="10:10" x14ac:dyDescent="0.25">
      <c r="J12847" s="966"/>
    </row>
    <row r="12848" spans="10:10" x14ac:dyDescent="0.25">
      <c r="J12848" s="966"/>
    </row>
    <row r="12849" spans="10:10" x14ac:dyDescent="0.25">
      <c r="J12849" s="966"/>
    </row>
    <row r="12850" spans="10:10" x14ac:dyDescent="0.25">
      <c r="J12850" s="966"/>
    </row>
    <row r="12851" spans="10:10" x14ac:dyDescent="0.25">
      <c r="J12851" s="966"/>
    </row>
    <row r="12852" spans="10:10" x14ac:dyDescent="0.25">
      <c r="J12852" s="966"/>
    </row>
    <row r="12853" spans="10:10" x14ac:dyDescent="0.25">
      <c r="J12853" s="966"/>
    </row>
    <row r="12854" spans="10:10" x14ac:dyDescent="0.25">
      <c r="J12854" s="966"/>
    </row>
    <row r="12855" spans="10:10" x14ac:dyDescent="0.25">
      <c r="J12855" s="966"/>
    </row>
    <row r="12856" spans="10:10" x14ac:dyDescent="0.25">
      <c r="J12856" s="966"/>
    </row>
    <row r="12857" spans="10:10" x14ac:dyDescent="0.25">
      <c r="J12857" s="966"/>
    </row>
    <row r="12858" spans="10:10" x14ac:dyDescent="0.25">
      <c r="J12858" s="966"/>
    </row>
    <row r="12859" spans="10:10" x14ac:dyDescent="0.25">
      <c r="J12859" s="966"/>
    </row>
    <row r="12860" spans="10:10" x14ac:dyDescent="0.25">
      <c r="J12860" s="966"/>
    </row>
    <row r="12861" spans="10:10" x14ac:dyDescent="0.25">
      <c r="J12861" s="966"/>
    </row>
    <row r="12862" spans="10:10" x14ac:dyDescent="0.25">
      <c r="J12862" s="966"/>
    </row>
    <row r="12863" spans="10:10" x14ac:dyDescent="0.25">
      <c r="J12863" s="966"/>
    </row>
    <row r="12864" spans="10:10" x14ac:dyDescent="0.25">
      <c r="J12864" s="966"/>
    </row>
    <row r="12865" spans="10:10" x14ac:dyDescent="0.25">
      <c r="J12865" s="966"/>
    </row>
    <row r="12866" spans="10:10" x14ac:dyDescent="0.25">
      <c r="J12866" s="966"/>
    </row>
    <row r="12867" spans="10:10" x14ac:dyDescent="0.25">
      <c r="J12867" s="966"/>
    </row>
    <row r="12868" spans="10:10" x14ac:dyDescent="0.25">
      <c r="J12868" s="966"/>
    </row>
    <row r="12869" spans="10:10" x14ac:dyDescent="0.25">
      <c r="J12869" s="966"/>
    </row>
    <row r="12870" spans="10:10" x14ac:dyDescent="0.25">
      <c r="J12870" s="966"/>
    </row>
    <row r="12871" spans="10:10" x14ac:dyDescent="0.25">
      <c r="J12871" s="966"/>
    </row>
    <row r="12872" spans="10:10" x14ac:dyDescent="0.25">
      <c r="J12872" s="966"/>
    </row>
    <row r="12873" spans="10:10" x14ac:dyDescent="0.25">
      <c r="J12873" s="966"/>
    </row>
    <row r="12874" spans="10:10" x14ac:dyDescent="0.25">
      <c r="J12874" s="966"/>
    </row>
    <row r="12875" spans="10:10" x14ac:dyDescent="0.25">
      <c r="J12875" s="966"/>
    </row>
    <row r="12876" spans="10:10" x14ac:dyDescent="0.25">
      <c r="J12876" s="966"/>
    </row>
    <row r="12877" spans="10:10" x14ac:dyDescent="0.25">
      <c r="J12877" s="966"/>
    </row>
    <row r="12878" spans="10:10" x14ac:dyDescent="0.25">
      <c r="J12878" s="966"/>
    </row>
    <row r="12879" spans="10:10" x14ac:dyDescent="0.25">
      <c r="J12879" s="966"/>
    </row>
    <row r="12880" spans="10:10" x14ac:dyDescent="0.25">
      <c r="J12880" s="966"/>
    </row>
    <row r="12881" spans="10:10" x14ac:dyDescent="0.25">
      <c r="J12881" s="966"/>
    </row>
    <row r="12882" spans="10:10" x14ac:dyDescent="0.25">
      <c r="J12882" s="966"/>
    </row>
    <row r="12883" spans="10:10" x14ac:dyDescent="0.25">
      <c r="J12883" s="966"/>
    </row>
    <row r="12884" spans="10:10" x14ac:dyDescent="0.25">
      <c r="J12884" s="966"/>
    </row>
    <row r="12885" spans="10:10" x14ac:dyDescent="0.25">
      <c r="J12885" s="966"/>
    </row>
    <row r="12886" spans="10:10" x14ac:dyDescent="0.25">
      <c r="J12886" s="966"/>
    </row>
    <row r="12887" spans="10:10" x14ac:dyDescent="0.25">
      <c r="J12887" s="966"/>
    </row>
    <row r="12888" spans="10:10" x14ac:dyDescent="0.25">
      <c r="J12888" s="966"/>
    </row>
    <row r="12889" spans="10:10" x14ac:dyDescent="0.25">
      <c r="J12889" s="966"/>
    </row>
    <row r="12890" spans="10:10" x14ac:dyDescent="0.25">
      <c r="J12890" s="966"/>
    </row>
    <row r="12891" spans="10:10" x14ac:dyDescent="0.25">
      <c r="J12891" s="966"/>
    </row>
    <row r="12892" spans="10:10" x14ac:dyDescent="0.25">
      <c r="J12892" s="966"/>
    </row>
    <row r="12893" spans="10:10" x14ac:dyDescent="0.25">
      <c r="J12893" s="966"/>
    </row>
    <row r="12894" spans="10:10" x14ac:dyDescent="0.25">
      <c r="J12894" s="966"/>
    </row>
    <row r="12895" spans="10:10" x14ac:dyDescent="0.25">
      <c r="J12895" s="966"/>
    </row>
    <row r="12896" spans="10:10" x14ac:dyDescent="0.25">
      <c r="J12896" s="966"/>
    </row>
    <row r="12897" spans="10:10" x14ac:dyDescent="0.25">
      <c r="J12897" s="966"/>
    </row>
    <row r="12898" spans="10:10" x14ac:dyDescent="0.25">
      <c r="J12898" s="966"/>
    </row>
    <row r="12899" spans="10:10" x14ac:dyDescent="0.25">
      <c r="J12899" s="966"/>
    </row>
    <row r="12900" spans="10:10" x14ac:dyDescent="0.25">
      <c r="J12900" s="966"/>
    </row>
    <row r="12901" spans="10:10" x14ac:dyDescent="0.25">
      <c r="J12901" s="966"/>
    </row>
    <row r="12902" spans="10:10" x14ac:dyDescent="0.25">
      <c r="J12902" s="966"/>
    </row>
    <row r="12903" spans="10:10" x14ac:dyDescent="0.25">
      <c r="J12903" s="966"/>
    </row>
    <row r="12904" spans="10:10" x14ac:dyDescent="0.25">
      <c r="J12904" s="966"/>
    </row>
    <row r="12905" spans="10:10" x14ac:dyDescent="0.25">
      <c r="J12905" s="966"/>
    </row>
    <row r="12906" spans="10:10" x14ac:dyDescent="0.25">
      <c r="J12906" s="966"/>
    </row>
    <row r="12907" spans="10:10" x14ac:dyDescent="0.25">
      <c r="J12907" s="966"/>
    </row>
    <row r="12908" spans="10:10" x14ac:dyDescent="0.25">
      <c r="J12908" s="966"/>
    </row>
    <row r="12909" spans="10:10" x14ac:dyDescent="0.25">
      <c r="J12909" s="966"/>
    </row>
    <row r="12910" spans="10:10" x14ac:dyDescent="0.25">
      <c r="J12910" s="966"/>
    </row>
    <row r="12911" spans="10:10" x14ac:dyDescent="0.25">
      <c r="J12911" s="966"/>
    </row>
    <row r="12912" spans="10:10" x14ac:dyDescent="0.25">
      <c r="J12912" s="966"/>
    </row>
    <row r="12913" spans="10:10" x14ac:dyDescent="0.25">
      <c r="J12913" s="966"/>
    </row>
    <row r="12914" spans="10:10" x14ac:dyDescent="0.25">
      <c r="J12914" s="966"/>
    </row>
    <row r="12915" spans="10:10" x14ac:dyDescent="0.25">
      <c r="J12915" s="966"/>
    </row>
    <row r="12916" spans="10:10" x14ac:dyDescent="0.25">
      <c r="J12916" s="966"/>
    </row>
    <row r="12917" spans="10:10" x14ac:dyDescent="0.25">
      <c r="J12917" s="966"/>
    </row>
    <row r="12918" spans="10:10" x14ac:dyDescent="0.25">
      <c r="J12918" s="966"/>
    </row>
    <row r="12919" spans="10:10" x14ac:dyDescent="0.25">
      <c r="J12919" s="966"/>
    </row>
    <row r="12920" spans="10:10" x14ac:dyDescent="0.25">
      <c r="J12920" s="966"/>
    </row>
    <row r="12921" spans="10:10" x14ac:dyDescent="0.25">
      <c r="J12921" s="966"/>
    </row>
    <row r="12922" spans="10:10" x14ac:dyDescent="0.25">
      <c r="J12922" s="966"/>
    </row>
    <row r="12923" spans="10:10" x14ac:dyDescent="0.25">
      <c r="J12923" s="966"/>
    </row>
    <row r="12924" spans="10:10" x14ac:dyDescent="0.25">
      <c r="J12924" s="966"/>
    </row>
    <row r="12925" spans="10:10" x14ac:dyDescent="0.25">
      <c r="J12925" s="966"/>
    </row>
    <row r="12926" spans="10:10" x14ac:dyDescent="0.25">
      <c r="J12926" s="966"/>
    </row>
    <row r="12927" spans="10:10" x14ac:dyDescent="0.25">
      <c r="J12927" s="966"/>
    </row>
    <row r="12928" spans="10:10" x14ac:dyDescent="0.25">
      <c r="J12928" s="966"/>
    </row>
    <row r="12929" spans="10:10" x14ac:dyDescent="0.25">
      <c r="J12929" s="966"/>
    </row>
    <row r="12930" spans="10:10" x14ac:dyDescent="0.25">
      <c r="J12930" s="966"/>
    </row>
    <row r="12931" spans="10:10" x14ac:dyDescent="0.25">
      <c r="J12931" s="966"/>
    </row>
    <row r="12932" spans="10:10" x14ac:dyDescent="0.25">
      <c r="J12932" s="966"/>
    </row>
    <row r="12933" spans="10:10" x14ac:dyDescent="0.25">
      <c r="J12933" s="966"/>
    </row>
    <row r="12934" spans="10:10" x14ac:dyDescent="0.25">
      <c r="J12934" s="966"/>
    </row>
    <row r="12935" spans="10:10" x14ac:dyDescent="0.25">
      <c r="J12935" s="966"/>
    </row>
    <row r="12936" spans="10:10" x14ac:dyDescent="0.25">
      <c r="J12936" s="966"/>
    </row>
    <row r="12937" spans="10:10" x14ac:dyDescent="0.25">
      <c r="J12937" s="966"/>
    </row>
    <row r="12938" spans="10:10" x14ac:dyDescent="0.25">
      <c r="J12938" s="966"/>
    </row>
    <row r="12939" spans="10:10" x14ac:dyDescent="0.25">
      <c r="J12939" s="966"/>
    </row>
    <row r="12940" spans="10:10" x14ac:dyDescent="0.25">
      <c r="J12940" s="966"/>
    </row>
    <row r="12941" spans="10:10" x14ac:dyDescent="0.25">
      <c r="J12941" s="966"/>
    </row>
    <row r="12942" spans="10:10" x14ac:dyDescent="0.25">
      <c r="J12942" s="966"/>
    </row>
    <row r="12943" spans="10:10" x14ac:dyDescent="0.25">
      <c r="J12943" s="966"/>
    </row>
    <row r="12944" spans="10:10" x14ac:dyDescent="0.25">
      <c r="J12944" s="966"/>
    </row>
    <row r="12945" spans="10:10" x14ac:dyDescent="0.25">
      <c r="J12945" s="966"/>
    </row>
    <row r="12946" spans="10:10" x14ac:dyDescent="0.25">
      <c r="J12946" s="966"/>
    </row>
    <row r="12947" spans="10:10" x14ac:dyDescent="0.25">
      <c r="J12947" s="966"/>
    </row>
    <row r="12948" spans="10:10" x14ac:dyDescent="0.25">
      <c r="J12948" s="966"/>
    </row>
    <row r="12949" spans="10:10" x14ac:dyDescent="0.25">
      <c r="J12949" s="966"/>
    </row>
    <row r="12950" spans="10:10" x14ac:dyDescent="0.25">
      <c r="J12950" s="966"/>
    </row>
    <row r="12951" spans="10:10" x14ac:dyDescent="0.25">
      <c r="J12951" s="966"/>
    </row>
    <row r="12952" spans="10:10" x14ac:dyDescent="0.25">
      <c r="J12952" s="966"/>
    </row>
    <row r="12953" spans="10:10" x14ac:dyDescent="0.25">
      <c r="J12953" s="966"/>
    </row>
    <row r="12954" spans="10:10" x14ac:dyDescent="0.25">
      <c r="J12954" s="966"/>
    </row>
    <row r="12955" spans="10:10" x14ac:dyDescent="0.25">
      <c r="J12955" s="966"/>
    </row>
    <row r="12956" spans="10:10" x14ac:dyDescent="0.25">
      <c r="J12956" s="966"/>
    </row>
    <row r="12957" spans="10:10" x14ac:dyDescent="0.25">
      <c r="J12957" s="966"/>
    </row>
    <row r="12958" spans="10:10" x14ac:dyDescent="0.25">
      <c r="J12958" s="966"/>
    </row>
    <row r="12959" spans="10:10" x14ac:dyDescent="0.25">
      <c r="J12959" s="966"/>
    </row>
    <row r="12960" spans="10:10" x14ac:dyDescent="0.25">
      <c r="J12960" s="966"/>
    </row>
    <row r="12961" spans="10:10" x14ac:dyDescent="0.25">
      <c r="J12961" s="966"/>
    </row>
    <row r="12962" spans="10:10" x14ac:dyDescent="0.25">
      <c r="J12962" s="966"/>
    </row>
    <row r="12963" spans="10:10" x14ac:dyDescent="0.25">
      <c r="J12963" s="966"/>
    </row>
    <row r="12964" spans="10:10" x14ac:dyDescent="0.25">
      <c r="J12964" s="966"/>
    </row>
    <row r="12965" spans="10:10" x14ac:dyDescent="0.25">
      <c r="J12965" s="966"/>
    </row>
    <row r="12966" spans="10:10" x14ac:dyDescent="0.25">
      <c r="J12966" s="966"/>
    </row>
    <row r="12967" spans="10:10" x14ac:dyDescent="0.25">
      <c r="J12967" s="966"/>
    </row>
    <row r="12968" spans="10:10" x14ac:dyDescent="0.25">
      <c r="J12968" s="966"/>
    </row>
    <row r="12969" spans="10:10" x14ac:dyDescent="0.25">
      <c r="J12969" s="966"/>
    </row>
    <row r="12970" spans="10:10" x14ac:dyDescent="0.25">
      <c r="J12970" s="966"/>
    </row>
    <row r="12971" spans="10:10" x14ac:dyDescent="0.25">
      <c r="J12971" s="966"/>
    </row>
    <row r="12972" spans="10:10" x14ac:dyDescent="0.25">
      <c r="J12972" s="966"/>
    </row>
    <row r="12973" spans="10:10" x14ac:dyDescent="0.25">
      <c r="J12973" s="966"/>
    </row>
    <row r="12974" spans="10:10" x14ac:dyDescent="0.25">
      <c r="J12974" s="966"/>
    </row>
    <row r="12975" spans="10:10" x14ac:dyDescent="0.25">
      <c r="J12975" s="966"/>
    </row>
    <row r="12976" spans="10:10" x14ac:dyDescent="0.25">
      <c r="J12976" s="966"/>
    </row>
    <row r="12977" spans="10:10" x14ac:dyDescent="0.25">
      <c r="J12977" s="966"/>
    </row>
    <row r="12978" spans="10:10" x14ac:dyDescent="0.25">
      <c r="J12978" s="966"/>
    </row>
    <row r="12979" spans="10:10" x14ac:dyDescent="0.25">
      <c r="J12979" s="966"/>
    </row>
    <row r="12980" spans="10:10" x14ac:dyDescent="0.25">
      <c r="J12980" s="966"/>
    </row>
    <row r="12981" spans="10:10" x14ac:dyDescent="0.25">
      <c r="J12981" s="966"/>
    </row>
    <row r="12982" spans="10:10" x14ac:dyDescent="0.25">
      <c r="J12982" s="966"/>
    </row>
    <row r="12983" spans="10:10" x14ac:dyDescent="0.25">
      <c r="J12983" s="966"/>
    </row>
    <row r="12984" spans="10:10" x14ac:dyDescent="0.25">
      <c r="J12984" s="966"/>
    </row>
    <row r="12985" spans="10:10" x14ac:dyDescent="0.25">
      <c r="J12985" s="966"/>
    </row>
    <row r="12986" spans="10:10" x14ac:dyDescent="0.25">
      <c r="J12986" s="966"/>
    </row>
    <row r="12987" spans="10:10" x14ac:dyDescent="0.25">
      <c r="J12987" s="966"/>
    </row>
    <row r="12988" spans="10:10" x14ac:dyDescent="0.25">
      <c r="J12988" s="966"/>
    </row>
    <row r="12989" spans="10:10" x14ac:dyDescent="0.25">
      <c r="J12989" s="966"/>
    </row>
    <row r="12990" spans="10:10" x14ac:dyDescent="0.25">
      <c r="J12990" s="966"/>
    </row>
    <row r="12991" spans="10:10" x14ac:dyDescent="0.25">
      <c r="J12991" s="966"/>
    </row>
    <row r="12992" spans="10:10" x14ac:dyDescent="0.25">
      <c r="J12992" s="966"/>
    </row>
    <row r="12993" spans="10:10" x14ac:dyDescent="0.25">
      <c r="J12993" s="966"/>
    </row>
    <row r="12994" spans="10:10" x14ac:dyDescent="0.25">
      <c r="J12994" s="966"/>
    </row>
    <row r="12995" spans="10:10" x14ac:dyDescent="0.25">
      <c r="J12995" s="966"/>
    </row>
    <row r="12996" spans="10:10" x14ac:dyDescent="0.25">
      <c r="J12996" s="966"/>
    </row>
    <row r="12997" spans="10:10" x14ac:dyDescent="0.25">
      <c r="J12997" s="966"/>
    </row>
    <row r="12998" spans="10:10" x14ac:dyDescent="0.25">
      <c r="J12998" s="966"/>
    </row>
    <row r="12999" spans="10:10" x14ac:dyDescent="0.25">
      <c r="J12999" s="966"/>
    </row>
    <row r="13000" spans="10:10" x14ac:dyDescent="0.25">
      <c r="J13000" s="966"/>
    </row>
    <row r="13001" spans="10:10" x14ac:dyDescent="0.25">
      <c r="J13001" s="966"/>
    </row>
    <row r="13002" spans="10:10" x14ac:dyDescent="0.25">
      <c r="J13002" s="966"/>
    </row>
    <row r="13003" spans="10:10" x14ac:dyDescent="0.25">
      <c r="J13003" s="966"/>
    </row>
    <row r="13004" spans="10:10" x14ac:dyDescent="0.25">
      <c r="J13004" s="966"/>
    </row>
    <row r="13005" spans="10:10" x14ac:dyDescent="0.25">
      <c r="J13005" s="966"/>
    </row>
    <row r="13006" spans="10:10" x14ac:dyDescent="0.25">
      <c r="J13006" s="966"/>
    </row>
    <row r="13007" spans="10:10" x14ac:dyDescent="0.25">
      <c r="J13007" s="966"/>
    </row>
    <row r="13008" spans="10:10" x14ac:dyDescent="0.25">
      <c r="J13008" s="966"/>
    </row>
    <row r="13009" spans="10:10" x14ac:dyDescent="0.25">
      <c r="J13009" s="966"/>
    </row>
    <row r="13010" spans="10:10" x14ac:dyDescent="0.25">
      <c r="J13010" s="966"/>
    </row>
    <row r="13011" spans="10:10" x14ac:dyDescent="0.25">
      <c r="J13011" s="966"/>
    </row>
    <row r="13012" spans="10:10" x14ac:dyDescent="0.25">
      <c r="J13012" s="966"/>
    </row>
    <row r="13013" spans="10:10" x14ac:dyDescent="0.25">
      <c r="J13013" s="966"/>
    </row>
    <row r="13014" spans="10:10" x14ac:dyDescent="0.25">
      <c r="J13014" s="966"/>
    </row>
    <row r="13015" spans="10:10" x14ac:dyDescent="0.25">
      <c r="J13015" s="966"/>
    </row>
    <row r="13016" spans="10:10" x14ac:dyDescent="0.25">
      <c r="J13016" s="966"/>
    </row>
    <row r="13017" spans="10:10" x14ac:dyDescent="0.25">
      <c r="J13017" s="966"/>
    </row>
    <row r="13018" spans="10:10" x14ac:dyDescent="0.25">
      <c r="J13018" s="966"/>
    </row>
    <row r="13019" spans="10:10" x14ac:dyDescent="0.25">
      <c r="J13019" s="966"/>
    </row>
    <row r="13020" spans="10:10" x14ac:dyDescent="0.25">
      <c r="J13020" s="966"/>
    </row>
    <row r="13021" spans="10:10" x14ac:dyDescent="0.25">
      <c r="J13021" s="966"/>
    </row>
    <row r="13022" spans="10:10" x14ac:dyDescent="0.25">
      <c r="J13022" s="966"/>
    </row>
    <row r="13023" spans="10:10" x14ac:dyDescent="0.25">
      <c r="J13023" s="966"/>
    </row>
    <row r="13024" spans="10:10" x14ac:dyDescent="0.25">
      <c r="J13024" s="966"/>
    </row>
    <row r="13025" spans="10:10" x14ac:dyDescent="0.25">
      <c r="J13025" s="966"/>
    </row>
    <row r="13026" spans="10:10" x14ac:dyDescent="0.25">
      <c r="J13026" s="966"/>
    </row>
    <row r="13027" spans="10:10" x14ac:dyDescent="0.25">
      <c r="J13027" s="966"/>
    </row>
    <row r="13028" spans="10:10" x14ac:dyDescent="0.25">
      <c r="J13028" s="966"/>
    </row>
    <row r="13029" spans="10:10" x14ac:dyDescent="0.25">
      <c r="J13029" s="966"/>
    </row>
    <row r="13030" spans="10:10" x14ac:dyDescent="0.25">
      <c r="J13030" s="966"/>
    </row>
    <row r="13031" spans="10:10" x14ac:dyDescent="0.25">
      <c r="J13031" s="966"/>
    </row>
    <row r="13032" spans="10:10" x14ac:dyDescent="0.25">
      <c r="J13032" s="966"/>
    </row>
    <row r="13033" spans="10:10" x14ac:dyDescent="0.25">
      <c r="J13033" s="966"/>
    </row>
    <row r="13034" spans="10:10" x14ac:dyDescent="0.25">
      <c r="J13034" s="966"/>
    </row>
    <row r="13035" spans="10:10" x14ac:dyDescent="0.25">
      <c r="J13035" s="966"/>
    </row>
    <row r="13036" spans="10:10" x14ac:dyDescent="0.25">
      <c r="J13036" s="966"/>
    </row>
    <row r="13037" spans="10:10" x14ac:dyDescent="0.25">
      <c r="J13037" s="966"/>
    </row>
    <row r="13038" spans="10:10" x14ac:dyDescent="0.25">
      <c r="J13038" s="966"/>
    </row>
    <row r="13039" spans="10:10" x14ac:dyDescent="0.25">
      <c r="J13039" s="966"/>
    </row>
    <row r="13040" spans="10:10" x14ac:dyDescent="0.25">
      <c r="J13040" s="966"/>
    </row>
    <row r="13041" spans="10:10" x14ac:dyDescent="0.25">
      <c r="J13041" s="966"/>
    </row>
    <row r="13042" spans="10:10" x14ac:dyDescent="0.25">
      <c r="J13042" s="966"/>
    </row>
    <row r="13043" spans="10:10" x14ac:dyDescent="0.25">
      <c r="J13043" s="966"/>
    </row>
    <row r="13044" spans="10:10" x14ac:dyDescent="0.25">
      <c r="J13044" s="966"/>
    </row>
    <row r="13045" spans="10:10" x14ac:dyDescent="0.25">
      <c r="J13045" s="966"/>
    </row>
    <row r="13046" spans="10:10" x14ac:dyDescent="0.25">
      <c r="J13046" s="966"/>
    </row>
    <row r="13047" spans="10:10" x14ac:dyDescent="0.25">
      <c r="J13047" s="966"/>
    </row>
    <row r="13048" spans="10:10" x14ac:dyDescent="0.25">
      <c r="J13048" s="966"/>
    </row>
    <row r="13049" spans="10:10" x14ac:dyDescent="0.25">
      <c r="J13049" s="966"/>
    </row>
    <row r="13050" spans="10:10" x14ac:dyDescent="0.25">
      <c r="J13050" s="966"/>
    </row>
    <row r="13051" spans="10:10" x14ac:dyDescent="0.25">
      <c r="J13051" s="966"/>
    </row>
    <row r="13052" spans="10:10" x14ac:dyDescent="0.25">
      <c r="J13052" s="966"/>
    </row>
    <row r="13053" spans="10:10" x14ac:dyDescent="0.25">
      <c r="J13053" s="966"/>
    </row>
    <row r="13054" spans="10:10" x14ac:dyDescent="0.25">
      <c r="J13054" s="966"/>
    </row>
    <row r="13055" spans="10:10" x14ac:dyDescent="0.25">
      <c r="J13055" s="966"/>
    </row>
    <row r="13056" spans="10:10" x14ac:dyDescent="0.25">
      <c r="J13056" s="966"/>
    </row>
    <row r="13057" spans="10:10" x14ac:dyDescent="0.25">
      <c r="J13057" s="966"/>
    </row>
    <row r="13058" spans="10:10" x14ac:dyDescent="0.25">
      <c r="J13058" s="966"/>
    </row>
    <row r="13059" spans="10:10" x14ac:dyDescent="0.25">
      <c r="J13059" s="966"/>
    </row>
    <row r="13060" spans="10:10" x14ac:dyDescent="0.25">
      <c r="J13060" s="966"/>
    </row>
    <row r="13061" spans="10:10" x14ac:dyDescent="0.25">
      <c r="J13061" s="966"/>
    </row>
    <row r="13062" spans="10:10" x14ac:dyDescent="0.25">
      <c r="J13062" s="966"/>
    </row>
    <row r="13063" spans="10:10" x14ac:dyDescent="0.25">
      <c r="J13063" s="966"/>
    </row>
    <row r="13064" spans="10:10" x14ac:dyDescent="0.25">
      <c r="J13064" s="966"/>
    </row>
    <row r="13065" spans="10:10" x14ac:dyDescent="0.25">
      <c r="J13065" s="966"/>
    </row>
    <row r="13066" spans="10:10" x14ac:dyDescent="0.25">
      <c r="J13066" s="966"/>
    </row>
    <row r="13067" spans="10:10" x14ac:dyDescent="0.25">
      <c r="J13067" s="966"/>
    </row>
    <row r="13068" spans="10:10" x14ac:dyDescent="0.25">
      <c r="J13068" s="966"/>
    </row>
    <row r="13069" spans="10:10" x14ac:dyDescent="0.25">
      <c r="J13069" s="966"/>
    </row>
    <row r="13070" spans="10:10" x14ac:dyDescent="0.25">
      <c r="J13070" s="966"/>
    </row>
    <row r="13071" spans="10:10" x14ac:dyDescent="0.25">
      <c r="J13071" s="966"/>
    </row>
    <row r="13072" spans="10:10" x14ac:dyDescent="0.25">
      <c r="J13072" s="966"/>
    </row>
    <row r="13073" spans="10:10" x14ac:dyDescent="0.25">
      <c r="J13073" s="966"/>
    </row>
    <row r="13074" spans="10:10" x14ac:dyDescent="0.25">
      <c r="J13074" s="966"/>
    </row>
    <row r="13075" spans="10:10" x14ac:dyDescent="0.25">
      <c r="J13075" s="966"/>
    </row>
    <row r="13076" spans="10:10" x14ac:dyDescent="0.25">
      <c r="J13076" s="966"/>
    </row>
    <row r="13077" spans="10:10" x14ac:dyDescent="0.25">
      <c r="J13077" s="966"/>
    </row>
    <row r="13078" spans="10:10" x14ac:dyDescent="0.25">
      <c r="J13078" s="966"/>
    </row>
    <row r="13079" spans="10:10" x14ac:dyDescent="0.25">
      <c r="J13079" s="966"/>
    </row>
    <row r="13080" spans="10:10" x14ac:dyDescent="0.25">
      <c r="J13080" s="966"/>
    </row>
    <row r="13081" spans="10:10" x14ac:dyDescent="0.25">
      <c r="J13081" s="966"/>
    </row>
    <row r="13082" spans="10:10" x14ac:dyDescent="0.25">
      <c r="J13082" s="966"/>
    </row>
    <row r="13083" spans="10:10" x14ac:dyDescent="0.25">
      <c r="J13083" s="966"/>
    </row>
    <row r="13084" spans="10:10" x14ac:dyDescent="0.25">
      <c r="J13084" s="966"/>
    </row>
    <row r="13085" spans="10:10" x14ac:dyDescent="0.25">
      <c r="J13085" s="966"/>
    </row>
    <row r="13086" spans="10:10" x14ac:dyDescent="0.25">
      <c r="J13086" s="966"/>
    </row>
    <row r="13087" spans="10:10" x14ac:dyDescent="0.25">
      <c r="J13087" s="966"/>
    </row>
    <row r="13088" spans="10:10" x14ac:dyDescent="0.25">
      <c r="J13088" s="966"/>
    </row>
    <row r="13089" spans="10:10" x14ac:dyDescent="0.25">
      <c r="J13089" s="966"/>
    </row>
    <row r="13090" spans="10:10" x14ac:dyDescent="0.25">
      <c r="J13090" s="966"/>
    </row>
    <row r="13091" spans="10:10" x14ac:dyDescent="0.25">
      <c r="J13091" s="966"/>
    </row>
    <row r="13092" spans="10:10" x14ac:dyDescent="0.25">
      <c r="J13092" s="966"/>
    </row>
    <row r="13093" spans="10:10" x14ac:dyDescent="0.25">
      <c r="J13093" s="966"/>
    </row>
    <row r="13094" spans="10:10" x14ac:dyDescent="0.25">
      <c r="J13094" s="966"/>
    </row>
    <row r="13095" spans="10:10" x14ac:dyDescent="0.25">
      <c r="J13095" s="966"/>
    </row>
    <row r="13096" spans="10:10" x14ac:dyDescent="0.25">
      <c r="J13096" s="966"/>
    </row>
    <row r="13097" spans="10:10" x14ac:dyDescent="0.25">
      <c r="J13097" s="966"/>
    </row>
    <row r="13098" spans="10:10" x14ac:dyDescent="0.25">
      <c r="J13098" s="966"/>
    </row>
    <row r="13099" spans="10:10" x14ac:dyDescent="0.25">
      <c r="J13099" s="966"/>
    </row>
    <row r="13100" spans="10:10" x14ac:dyDescent="0.25">
      <c r="J13100" s="966"/>
    </row>
    <row r="13101" spans="10:10" x14ac:dyDescent="0.25">
      <c r="J13101" s="966"/>
    </row>
    <row r="13102" spans="10:10" x14ac:dyDescent="0.25">
      <c r="J13102" s="966"/>
    </row>
    <row r="13103" spans="10:10" x14ac:dyDescent="0.25">
      <c r="J13103" s="966"/>
    </row>
    <row r="13104" spans="10:10" x14ac:dyDescent="0.25">
      <c r="J13104" s="966"/>
    </row>
    <row r="13105" spans="10:10" x14ac:dyDescent="0.25">
      <c r="J13105" s="966"/>
    </row>
    <row r="13106" spans="10:10" x14ac:dyDescent="0.25">
      <c r="J13106" s="966"/>
    </row>
    <row r="13107" spans="10:10" x14ac:dyDescent="0.25">
      <c r="J13107" s="966"/>
    </row>
    <row r="13108" spans="10:10" x14ac:dyDescent="0.25">
      <c r="J13108" s="966"/>
    </row>
    <row r="13109" spans="10:10" x14ac:dyDescent="0.25">
      <c r="J13109" s="966"/>
    </row>
    <row r="13110" spans="10:10" x14ac:dyDescent="0.25">
      <c r="J13110" s="966"/>
    </row>
    <row r="13111" spans="10:10" x14ac:dyDescent="0.25">
      <c r="J13111" s="966"/>
    </row>
    <row r="13112" spans="10:10" x14ac:dyDescent="0.25">
      <c r="J13112" s="966"/>
    </row>
    <row r="13113" spans="10:10" x14ac:dyDescent="0.25">
      <c r="J13113" s="966"/>
    </row>
    <row r="13114" spans="10:10" x14ac:dyDescent="0.25">
      <c r="J13114" s="966"/>
    </row>
    <row r="13115" spans="10:10" x14ac:dyDescent="0.25">
      <c r="J13115" s="966"/>
    </row>
    <row r="13116" spans="10:10" x14ac:dyDescent="0.25">
      <c r="J13116" s="966"/>
    </row>
    <row r="13117" spans="10:10" x14ac:dyDescent="0.25">
      <c r="J13117" s="966"/>
    </row>
    <row r="13118" spans="10:10" x14ac:dyDescent="0.25">
      <c r="J13118" s="966"/>
    </row>
    <row r="13119" spans="10:10" x14ac:dyDescent="0.25">
      <c r="J13119" s="966"/>
    </row>
    <row r="13120" spans="10:10" x14ac:dyDescent="0.25">
      <c r="J13120" s="966"/>
    </row>
    <row r="13121" spans="10:10" x14ac:dyDescent="0.25">
      <c r="J13121" s="966"/>
    </row>
    <row r="13122" spans="10:10" x14ac:dyDescent="0.25">
      <c r="J13122" s="966"/>
    </row>
    <row r="13123" spans="10:10" x14ac:dyDescent="0.25">
      <c r="J13123" s="966"/>
    </row>
    <row r="13124" spans="10:10" x14ac:dyDescent="0.25">
      <c r="J13124" s="966"/>
    </row>
    <row r="13125" spans="10:10" x14ac:dyDescent="0.25">
      <c r="J13125" s="966"/>
    </row>
    <row r="13126" spans="10:10" x14ac:dyDescent="0.25">
      <c r="J13126" s="966"/>
    </row>
    <row r="13127" spans="10:10" x14ac:dyDescent="0.25">
      <c r="J13127" s="966"/>
    </row>
    <row r="13128" spans="10:10" x14ac:dyDescent="0.25">
      <c r="J13128" s="966"/>
    </row>
    <row r="13129" spans="10:10" x14ac:dyDescent="0.25">
      <c r="J13129" s="966"/>
    </row>
    <row r="13130" spans="10:10" x14ac:dyDescent="0.25">
      <c r="J13130" s="966"/>
    </row>
    <row r="13131" spans="10:10" x14ac:dyDescent="0.25">
      <c r="J13131" s="966"/>
    </row>
    <row r="13132" spans="10:10" x14ac:dyDescent="0.25">
      <c r="J13132" s="966"/>
    </row>
    <row r="13133" spans="10:10" x14ac:dyDescent="0.25">
      <c r="J13133" s="966"/>
    </row>
    <row r="13134" spans="10:10" x14ac:dyDescent="0.25">
      <c r="J13134" s="966"/>
    </row>
    <row r="13135" spans="10:10" x14ac:dyDescent="0.25">
      <c r="J13135" s="966"/>
    </row>
    <row r="13136" spans="10:10" x14ac:dyDescent="0.25">
      <c r="J13136" s="966"/>
    </row>
    <row r="13137" spans="10:10" x14ac:dyDescent="0.25">
      <c r="J13137" s="966"/>
    </row>
    <row r="13138" spans="10:10" x14ac:dyDescent="0.25">
      <c r="J13138" s="966"/>
    </row>
    <row r="13139" spans="10:10" x14ac:dyDescent="0.25">
      <c r="J13139" s="966"/>
    </row>
    <row r="13140" spans="10:10" x14ac:dyDescent="0.25">
      <c r="J13140" s="966"/>
    </row>
    <row r="13141" spans="10:10" x14ac:dyDescent="0.25">
      <c r="J13141" s="966"/>
    </row>
    <row r="13142" spans="10:10" x14ac:dyDescent="0.25">
      <c r="J13142" s="966"/>
    </row>
    <row r="13143" spans="10:10" x14ac:dyDescent="0.25">
      <c r="J13143" s="966"/>
    </row>
    <row r="13144" spans="10:10" x14ac:dyDescent="0.25">
      <c r="J13144" s="966"/>
    </row>
    <row r="13145" spans="10:10" x14ac:dyDescent="0.25">
      <c r="J13145" s="966"/>
    </row>
    <row r="13146" spans="10:10" x14ac:dyDescent="0.25">
      <c r="J13146" s="966"/>
    </row>
    <row r="13147" spans="10:10" x14ac:dyDescent="0.25">
      <c r="J13147" s="966"/>
    </row>
    <row r="13148" spans="10:10" x14ac:dyDescent="0.25">
      <c r="J13148" s="966"/>
    </row>
    <row r="13149" spans="10:10" x14ac:dyDescent="0.25">
      <c r="J13149" s="966"/>
    </row>
    <row r="13150" spans="10:10" x14ac:dyDescent="0.25">
      <c r="J13150" s="966"/>
    </row>
    <row r="13151" spans="10:10" x14ac:dyDescent="0.25">
      <c r="J13151" s="966"/>
    </row>
    <row r="13152" spans="10:10" x14ac:dyDescent="0.25">
      <c r="J13152" s="966"/>
    </row>
    <row r="13153" spans="10:10" x14ac:dyDescent="0.25">
      <c r="J13153" s="966"/>
    </row>
    <row r="13154" spans="10:10" x14ac:dyDescent="0.25">
      <c r="J13154" s="966"/>
    </row>
    <row r="13155" spans="10:10" x14ac:dyDescent="0.25">
      <c r="J13155" s="966"/>
    </row>
    <row r="13156" spans="10:10" x14ac:dyDescent="0.25">
      <c r="J13156" s="966"/>
    </row>
    <row r="13157" spans="10:10" x14ac:dyDescent="0.25">
      <c r="J13157" s="966"/>
    </row>
    <row r="13158" spans="10:10" x14ac:dyDescent="0.25">
      <c r="J13158" s="966"/>
    </row>
    <row r="13159" spans="10:10" x14ac:dyDescent="0.25">
      <c r="J13159" s="966"/>
    </row>
    <row r="13160" spans="10:10" x14ac:dyDescent="0.25">
      <c r="J13160" s="966"/>
    </row>
    <row r="13161" spans="10:10" x14ac:dyDescent="0.25">
      <c r="J13161" s="966"/>
    </row>
    <row r="13162" spans="10:10" x14ac:dyDescent="0.25">
      <c r="J13162" s="966"/>
    </row>
    <row r="13163" spans="10:10" x14ac:dyDescent="0.25">
      <c r="J13163" s="966"/>
    </row>
    <row r="13164" spans="10:10" x14ac:dyDescent="0.25">
      <c r="J13164" s="966"/>
    </row>
    <row r="13165" spans="10:10" x14ac:dyDescent="0.25">
      <c r="J13165" s="966"/>
    </row>
    <row r="13166" spans="10:10" x14ac:dyDescent="0.25">
      <c r="J13166" s="966"/>
    </row>
    <row r="13167" spans="10:10" x14ac:dyDescent="0.25">
      <c r="J13167" s="966"/>
    </row>
    <row r="13168" spans="10:10" x14ac:dyDescent="0.25">
      <c r="J13168" s="966"/>
    </row>
    <row r="13169" spans="10:10" x14ac:dyDescent="0.25">
      <c r="J13169" s="966"/>
    </row>
    <row r="13170" spans="10:10" x14ac:dyDescent="0.25">
      <c r="J13170" s="966"/>
    </row>
    <row r="13171" spans="10:10" x14ac:dyDescent="0.25">
      <c r="J13171" s="966"/>
    </row>
    <row r="13172" spans="10:10" x14ac:dyDescent="0.25">
      <c r="J13172" s="966"/>
    </row>
    <row r="13173" spans="10:10" x14ac:dyDescent="0.25">
      <c r="J13173" s="966"/>
    </row>
    <row r="13174" spans="10:10" x14ac:dyDescent="0.25">
      <c r="J13174" s="966"/>
    </row>
    <row r="13175" spans="10:10" x14ac:dyDescent="0.25">
      <c r="J13175" s="966"/>
    </row>
    <row r="13176" spans="10:10" x14ac:dyDescent="0.25">
      <c r="J13176" s="966"/>
    </row>
    <row r="13177" spans="10:10" x14ac:dyDescent="0.25">
      <c r="J13177" s="966"/>
    </row>
    <row r="13178" spans="10:10" x14ac:dyDescent="0.25">
      <c r="J13178" s="966"/>
    </row>
    <row r="13179" spans="10:10" x14ac:dyDescent="0.25">
      <c r="J13179" s="966"/>
    </row>
    <row r="13180" spans="10:10" x14ac:dyDescent="0.25">
      <c r="J13180" s="966"/>
    </row>
    <row r="13181" spans="10:10" x14ac:dyDescent="0.25">
      <c r="J13181" s="966"/>
    </row>
    <row r="13182" spans="10:10" x14ac:dyDescent="0.25">
      <c r="J13182" s="966"/>
    </row>
    <row r="13183" spans="10:10" x14ac:dyDescent="0.25">
      <c r="J13183" s="966"/>
    </row>
    <row r="13184" spans="10:10" x14ac:dyDescent="0.25">
      <c r="J13184" s="966"/>
    </row>
    <row r="13185" spans="10:10" x14ac:dyDescent="0.25">
      <c r="J13185" s="966"/>
    </row>
    <row r="13186" spans="10:10" x14ac:dyDescent="0.25">
      <c r="J13186" s="966"/>
    </row>
    <row r="13187" spans="10:10" x14ac:dyDescent="0.25">
      <c r="J13187" s="966"/>
    </row>
    <row r="13188" spans="10:10" x14ac:dyDescent="0.25">
      <c r="J13188" s="966"/>
    </row>
    <row r="13189" spans="10:10" x14ac:dyDescent="0.25">
      <c r="J13189" s="966"/>
    </row>
    <row r="13190" spans="10:10" x14ac:dyDescent="0.25">
      <c r="J13190" s="966"/>
    </row>
    <row r="13191" spans="10:10" x14ac:dyDescent="0.25">
      <c r="J13191" s="966"/>
    </row>
    <row r="13192" spans="10:10" x14ac:dyDescent="0.25">
      <c r="J13192" s="966"/>
    </row>
    <row r="13193" spans="10:10" x14ac:dyDescent="0.25">
      <c r="J13193" s="966"/>
    </row>
    <row r="13194" spans="10:10" x14ac:dyDescent="0.25">
      <c r="J13194" s="966"/>
    </row>
    <row r="13195" spans="10:10" x14ac:dyDescent="0.25">
      <c r="J13195" s="966"/>
    </row>
    <row r="13196" spans="10:10" x14ac:dyDescent="0.25">
      <c r="J13196" s="966"/>
    </row>
    <row r="13197" spans="10:10" x14ac:dyDescent="0.25">
      <c r="J13197" s="966"/>
    </row>
    <row r="13198" spans="10:10" x14ac:dyDescent="0.25">
      <c r="J13198" s="966"/>
    </row>
    <row r="13199" spans="10:10" x14ac:dyDescent="0.25">
      <c r="J13199" s="966"/>
    </row>
    <row r="13200" spans="10:10" x14ac:dyDescent="0.25">
      <c r="J13200" s="966"/>
    </row>
    <row r="13201" spans="10:10" x14ac:dyDescent="0.25">
      <c r="J13201" s="966"/>
    </row>
    <row r="13202" spans="10:10" x14ac:dyDescent="0.25">
      <c r="J13202" s="966"/>
    </row>
    <row r="13203" spans="10:10" x14ac:dyDescent="0.25">
      <c r="J13203" s="966"/>
    </row>
    <row r="13204" spans="10:10" x14ac:dyDescent="0.25">
      <c r="J13204" s="966"/>
    </row>
    <row r="13205" spans="10:10" x14ac:dyDescent="0.25">
      <c r="J13205" s="966"/>
    </row>
    <row r="13206" spans="10:10" x14ac:dyDescent="0.25">
      <c r="J13206" s="966"/>
    </row>
    <row r="13207" spans="10:10" x14ac:dyDescent="0.25">
      <c r="J13207" s="966"/>
    </row>
    <row r="13208" spans="10:10" x14ac:dyDescent="0.25">
      <c r="J13208" s="966"/>
    </row>
    <row r="13209" spans="10:10" x14ac:dyDescent="0.25">
      <c r="J13209" s="966"/>
    </row>
    <row r="13210" spans="10:10" x14ac:dyDescent="0.25">
      <c r="J13210" s="966"/>
    </row>
    <row r="13211" spans="10:10" x14ac:dyDescent="0.25">
      <c r="J13211" s="966"/>
    </row>
    <row r="13212" spans="10:10" x14ac:dyDescent="0.25">
      <c r="J13212" s="966"/>
    </row>
    <row r="13213" spans="10:10" x14ac:dyDescent="0.25">
      <c r="J13213" s="966"/>
    </row>
    <row r="13214" spans="10:10" x14ac:dyDescent="0.25">
      <c r="J13214" s="966"/>
    </row>
    <row r="13215" spans="10:10" x14ac:dyDescent="0.25">
      <c r="J13215" s="966"/>
    </row>
    <row r="13216" spans="10:10" x14ac:dyDescent="0.25">
      <c r="J13216" s="966"/>
    </row>
    <row r="13217" spans="10:10" x14ac:dyDescent="0.25">
      <c r="J13217" s="966"/>
    </row>
    <row r="13218" spans="10:10" x14ac:dyDescent="0.25">
      <c r="J13218" s="966"/>
    </row>
    <row r="13219" spans="10:10" x14ac:dyDescent="0.25">
      <c r="J13219" s="966"/>
    </row>
    <row r="13220" spans="10:10" x14ac:dyDescent="0.25">
      <c r="J13220" s="966"/>
    </row>
    <row r="13221" spans="10:10" x14ac:dyDescent="0.25">
      <c r="J13221" s="966"/>
    </row>
    <row r="13222" spans="10:10" x14ac:dyDescent="0.25">
      <c r="J13222" s="966"/>
    </row>
    <row r="13223" spans="10:10" x14ac:dyDescent="0.25">
      <c r="J13223" s="966"/>
    </row>
    <row r="13224" spans="10:10" x14ac:dyDescent="0.25">
      <c r="J13224" s="966"/>
    </row>
    <row r="13225" spans="10:10" x14ac:dyDescent="0.25">
      <c r="J13225" s="966"/>
    </row>
    <row r="13226" spans="10:10" x14ac:dyDescent="0.25">
      <c r="J13226" s="966"/>
    </row>
    <row r="13227" spans="10:10" x14ac:dyDescent="0.25">
      <c r="J13227" s="966"/>
    </row>
    <row r="13228" spans="10:10" x14ac:dyDescent="0.25">
      <c r="J13228" s="966"/>
    </row>
    <row r="13229" spans="10:10" x14ac:dyDescent="0.25">
      <c r="J13229" s="966"/>
    </row>
    <row r="13230" spans="10:10" x14ac:dyDescent="0.25">
      <c r="J13230" s="966"/>
    </row>
    <row r="13231" spans="10:10" x14ac:dyDescent="0.25">
      <c r="J13231" s="966"/>
    </row>
    <row r="13232" spans="10:10" x14ac:dyDescent="0.25">
      <c r="J13232" s="966"/>
    </row>
    <row r="13233" spans="10:10" x14ac:dyDescent="0.25">
      <c r="J13233" s="966"/>
    </row>
    <row r="13234" spans="10:10" x14ac:dyDescent="0.25">
      <c r="J13234" s="966"/>
    </row>
    <row r="13235" spans="10:10" x14ac:dyDescent="0.25">
      <c r="J13235" s="966"/>
    </row>
    <row r="13236" spans="10:10" x14ac:dyDescent="0.25">
      <c r="J13236" s="966"/>
    </row>
    <row r="13237" spans="10:10" x14ac:dyDescent="0.25">
      <c r="J13237" s="966"/>
    </row>
    <row r="13238" spans="10:10" x14ac:dyDescent="0.25">
      <c r="J13238" s="966"/>
    </row>
    <row r="13239" spans="10:10" x14ac:dyDescent="0.25">
      <c r="J13239" s="966"/>
    </row>
    <row r="13240" spans="10:10" x14ac:dyDescent="0.25">
      <c r="J13240" s="966"/>
    </row>
    <row r="13241" spans="10:10" x14ac:dyDescent="0.25">
      <c r="J13241" s="966"/>
    </row>
    <row r="13242" spans="10:10" x14ac:dyDescent="0.25">
      <c r="J13242" s="966"/>
    </row>
    <row r="13243" spans="10:10" x14ac:dyDescent="0.25">
      <c r="J13243" s="966"/>
    </row>
    <row r="13244" spans="10:10" x14ac:dyDescent="0.25">
      <c r="J13244" s="966"/>
    </row>
    <row r="13245" spans="10:10" x14ac:dyDescent="0.25">
      <c r="J13245" s="966"/>
    </row>
    <row r="13246" spans="10:10" x14ac:dyDescent="0.25">
      <c r="J13246" s="966"/>
    </row>
    <row r="13247" spans="10:10" x14ac:dyDescent="0.25">
      <c r="J13247" s="966"/>
    </row>
    <row r="13248" spans="10:10" x14ac:dyDescent="0.25">
      <c r="J13248" s="966"/>
    </row>
    <row r="13249" spans="10:10" x14ac:dyDescent="0.25">
      <c r="J13249" s="966"/>
    </row>
    <row r="13250" spans="10:10" x14ac:dyDescent="0.25">
      <c r="J13250" s="966"/>
    </row>
    <row r="13251" spans="10:10" x14ac:dyDescent="0.25">
      <c r="J13251" s="966"/>
    </row>
    <row r="13252" spans="10:10" x14ac:dyDescent="0.25">
      <c r="J13252" s="966"/>
    </row>
    <row r="13253" spans="10:10" x14ac:dyDescent="0.25">
      <c r="J13253" s="966"/>
    </row>
    <row r="13254" spans="10:10" x14ac:dyDescent="0.25">
      <c r="J13254" s="966"/>
    </row>
    <row r="13255" spans="10:10" x14ac:dyDescent="0.25">
      <c r="J13255" s="966"/>
    </row>
    <row r="13256" spans="10:10" x14ac:dyDescent="0.25">
      <c r="J13256" s="966"/>
    </row>
    <row r="13257" spans="10:10" x14ac:dyDescent="0.25">
      <c r="J13257" s="966"/>
    </row>
    <row r="13258" spans="10:10" x14ac:dyDescent="0.25">
      <c r="J13258" s="966"/>
    </row>
    <row r="13259" spans="10:10" x14ac:dyDescent="0.25">
      <c r="J13259" s="966"/>
    </row>
    <row r="13260" spans="10:10" x14ac:dyDescent="0.25">
      <c r="J13260" s="966"/>
    </row>
    <row r="13261" spans="10:10" x14ac:dyDescent="0.25">
      <c r="J13261" s="966"/>
    </row>
    <row r="13262" spans="10:10" x14ac:dyDescent="0.25">
      <c r="J13262" s="966"/>
    </row>
    <row r="13263" spans="10:10" x14ac:dyDescent="0.25">
      <c r="J13263" s="966"/>
    </row>
    <row r="13264" spans="10:10" x14ac:dyDescent="0.25">
      <c r="J13264" s="966"/>
    </row>
    <row r="13265" spans="10:10" x14ac:dyDescent="0.25">
      <c r="J13265" s="966"/>
    </row>
    <row r="13266" spans="10:10" x14ac:dyDescent="0.25">
      <c r="J13266" s="966"/>
    </row>
    <row r="13267" spans="10:10" x14ac:dyDescent="0.25">
      <c r="J13267" s="966"/>
    </row>
    <row r="13268" spans="10:10" x14ac:dyDescent="0.25">
      <c r="J13268" s="966"/>
    </row>
    <row r="13269" spans="10:10" x14ac:dyDescent="0.25">
      <c r="J13269" s="966"/>
    </row>
    <row r="13270" spans="10:10" x14ac:dyDescent="0.25">
      <c r="J13270" s="966"/>
    </row>
    <row r="13271" spans="10:10" x14ac:dyDescent="0.25">
      <c r="J13271" s="966"/>
    </row>
    <row r="13272" spans="10:10" x14ac:dyDescent="0.25">
      <c r="J13272" s="966"/>
    </row>
    <row r="13273" spans="10:10" x14ac:dyDescent="0.25">
      <c r="J13273" s="966"/>
    </row>
    <row r="13274" spans="10:10" x14ac:dyDescent="0.25">
      <c r="J13274" s="966"/>
    </row>
    <row r="13275" spans="10:10" x14ac:dyDescent="0.25">
      <c r="J13275" s="966"/>
    </row>
    <row r="13276" spans="10:10" x14ac:dyDescent="0.25">
      <c r="J13276" s="966"/>
    </row>
    <row r="13277" spans="10:10" x14ac:dyDescent="0.25">
      <c r="J13277" s="966"/>
    </row>
    <row r="13278" spans="10:10" x14ac:dyDescent="0.25">
      <c r="J13278" s="966"/>
    </row>
    <row r="13279" spans="10:10" x14ac:dyDescent="0.25">
      <c r="J13279" s="966"/>
    </row>
    <row r="13280" spans="10:10" x14ac:dyDescent="0.25">
      <c r="J13280" s="966"/>
    </row>
    <row r="13281" spans="10:10" x14ac:dyDescent="0.25">
      <c r="J13281" s="966"/>
    </row>
    <row r="13282" spans="10:10" x14ac:dyDescent="0.25">
      <c r="J13282" s="966"/>
    </row>
    <row r="13283" spans="10:10" x14ac:dyDescent="0.25">
      <c r="J13283" s="966"/>
    </row>
    <row r="13284" spans="10:10" x14ac:dyDescent="0.25">
      <c r="J13284" s="966"/>
    </row>
    <row r="13285" spans="10:10" x14ac:dyDescent="0.25">
      <c r="J13285" s="966"/>
    </row>
    <row r="13286" spans="10:10" x14ac:dyDescent="0.25">
      <c r="J13286" s="966"/>
    </row>
    <row r="13287" spans="10:10" x14ac:dyDescent="0.25">
      <c r="J13287" s="966"/>
    </row>
    <row r="13288" spans="10:10" x14ac:dyDescent="0.25">
      <c r="J13288" s="966"/>
    </row>
    <row r="13289" spans="10:10" x14ac:dyDescent="0.25">
      <c r="J13289" s="966"/>
    </row>
    <row r="13290" spans="10:10" x14ac:dyDescent="0.25">
      <c r="J13290" s="966"/>
    </row>
    <row r="13291" spans="10:10" x14ac:dyDescent="0.25">
      <c r="J13291" s="966"/>
    </row>
    <row r="13292" spans="10:10" x14ac:dyDescent="0.25">
      <c r="J13292" s="966"/>
    </row>
    <row r="13293" spans="10:10" x14ac:dyDescent="0.25">
      <c r="J13293" s="966"/>
    </row>
    <row r="13294" spans="10:10" x14ac:dyDescent="0.25">
      <c r="J13294" s="966"/>
    </row>
    <row r="13295" spans="10:10" x14ac:dyDescent="0.25">
      <c r="J13295" s="966"/>
    </row>
    <row r="13296" spans="10:10" x14ac:dyDescent="0.25">
      <c r="J13296" s="966"/>
    </row>
    <row r="13297" spans="10:10" x14ac:dyDescent="0.25">
      <c r="J13297" s="966"/>
    </row>
    <row r="13298" spans="10:10" x14ac:dyDescent="0.25">
      <c r="J13298" s="966"/>
    </row>
    <row r="13299" spans="10:10" x14ac:dyDescent="0.25">
      <c r="J13299" s="966"/>
    </row>
    <row r="13300" spans="10:10" x14ac:dyDescent="0.25">
      <c r="J13300" s="966"/>
    </row>
    <row r="13301" spans="10:10" x14ac:dyDescent="0.25">
      <c r="J13301" s="966"/>
    </row>
    <row r="13302" spans="10:10" x14ac:dyDescent="0.25">
      <c r="J13302" s="966"/>
    </row>
    <row r="13303" spans="10:10" x14ac:dyDescent="0.25">
      <c r="J13303" s="966"/>
    </row>
    <row r="13304" spans="10:10" x14ac:dyDescent="0.25">
      <c r="J13304" s="966"/>
    </row>
    <row r="13305" spans="10:10" x14ac:dyDescent="0.25">
      <c r="J13305" s="966"/>
    </row>
    <row r="13306" spans="10:10" x14ac:dyDescent="0.25">
      <c r="J13306" s="966"/>
    </row>
    <row r="13307" spans="10:10" x14ac:dyDescent="0.25">
      <c r="J13307" s="966"/>
    </row>
    <row r="13308" spans="10:10" x14ac:dyDescent="0.25">
      <c r="J13308" s="966"/>
    </row>
    <row r="13309" spans="10:10" x14ac:dyDescent="0.25">
      <c r="J13309" s="966"/>
    </row>
    <row r="13310" spans="10:10" x14ac:dyDescent="0.25">
      <c r="J13310" s="966"/>
    </row>
    <row r="13311" spans="10:10" x14ac:dyDescent="0.25">
      <c r="J13311" s="966"/>
    </row>
    <row r="13312" spans="10:10" x14ac:dyDescent="0.25">
      <c r="J13312" s="966"/>
    </row>
    <row r="13313" spans="10:10" x14ac:dyDescent="0.25">
      <c r="J13313" s="966"/>
    </row>
    <row r="13314" spans="10:10" x14ac:dyDescent="0.25">
      <c r="J13314" s="966"/>
    </row>
    <row r="13315" spans="10:10" x14ac:dyDescent="0.25">
      <c r="J13315" s="966"/>
    </row>
    <row r="13316" spans="10:10" x14ac:dyDescent="0.25">
      <c r="J13316" s="966"/>
    </row>
    <row r="13317" spans="10:10" x14ac:dyDescent="0.25">
      <c r="J13317" s="966"/>
    </row>
    <row r="13318" spans="10:10" x14ac:dyDescent="0.25">
      <c r="J13318" s="966"/>
    </row>
    <row r="13319" spans="10:10" x14ac:dyDescent="0.25">
      <c r="J13319" s="966"/>
    </row>
    <row r="13320" spans="10:10" x14ac:dyDescent="0.25">
      <c r="J13320" s="966"/>
    </row>
    <row r="13321" spans="10:10" x14ac:dyDescent="0.25">
      <c r="J13321" s="966"/>
    </row>
    <row r="13322" spans="10:10" x14ac:dyDescent="0.25">
      <c r="J13322" s="966"/>
    </row>
    <row r="13323" spans="10:10" x14ac:dyDescent="0.25">
      <c r="J13323" s="966"/>
    </row>
    <row r="13324" spans="10:10" x14ac:dyDescent="0.25">
      <c r="J13324" s="966"/>
    </row>
    <row r="13325" spans="10:10" x14ac:dyDescent="0.25">
      <c r="J13325" s="966"/>
    </row>
    <row r="13326" spans="10:10" x14ac:dyDescent="0.25">
      <c r="J13326" s="966"/>
    </row>
    <row r="13327" spans="10:10" x14ac:dyDescent="0.25">
      <c r="J13327" s="966"/>
    </row>
    <row r="13328" spans="10:10" x14ac:dyDescent="0.25">
      <c r="J13328" s="966"/>
    </row>
    <row r="13329" spans="10:10" x14ac:dyDescent="0.25">
      <c r="J13329" s="966"/>
    </row>
    <row r="13330" spans="10:10" x14ac:dyDescent="0.25">
      <c r="J13330" s="966"/>
    </row>
    <row r="13331" spans="10:10" x14ac:dyDescent="0.25">
      <c r="J13331" s="966"/>
    </row>
    <row r="13332" spans="10:10" x14ac:dyDescent="0.25">
      <c r="J13332" s="966"/>
    </row>
    <row r="13333" spans="10:10" x14ac:dyDescent="0.25">
      <c r="J13333" s="966"/>
    </row>
    <row r="13334" spans="10:10" x14ac:dyDescent="0.25">
      <c r="J13334" s="966"/>
    </row>
    <row r="13335" spans="10:10" x14ac:dyDescent="0.25">
      <c r="J13335" s="966"/>
    </row>
    <row r="13336" spans="10:10" x14ac:dyDescent="0.25">
      <c r="J13336" s="966"/>
    </row>
    <row r="13337" spans="10:10" x14ac:dyDescent="0.25">
      <c r="J13337" s="966"/>
    </row>
    <row r="13338" spans="10:10" x14ac:dyDescent="0.25">
      <c r="J13338" s="966"/>
    </row>
    <row r="13339" spans="10:10" x14ac:dyDescent="0.25">
      <c r="J13339" s="966"/>
    </row>
    <row r="13340" spans="10:10" x14ac:dyDescent="0.25">
      <c r="J13340" s="966"/>
    </row>
    <row r="13341" spans="10:10" x14ac:dyDescent="0.25">
      <c r="J13341" s="966"/>
    </row>
    <row r="13342" spans="10:10" x14ac:dyDescent="0.25">
      <c r="J13342" s="966"/>
    </row>
    <row r="13343" spans="10:10" x14ac:dyDescent="0.25">
      <c r="J13343" s="966"/>
    </row>
    <row r="13344" spans="10:10" x14ac:dyDescent="0.25">
      <c r="J13344" s="966"/>
    </row>
    <row r="13345" spans="10:10" x14ac:dyDescent="0.25">
      <c r="J13345" s="966"/>
    </row>
    <row r="13346" spans="10:10" x14ac:dyDescent="0.25">
      <c r="J13346" s="966"/>
    </row>
    <row r="13347" spans="10:10" x14ac:dyDescent="0.25">
      <c r="J13347" s="966"/>
    </row>
    <row r="13348" spans="10:10" x14ac:dyDescent="0.25">
      <c r="J13348" s="966"/>
    </row>
    <row r="13349" spans="10:10" x14ac:dyDescent="0.25">
      <c r="J13349" s="966"/>
    </row>
    <row r="13350" spans="10:10" x14ac:dyDescent="0.25">
      <c r="J13350" s="966"/>
    </row>
    <row r="13351" spans="10:10" x14ac:dyDescent="0.25">
      <c r="J13351" s="966"/>
    </row>
    <row r="13352" spans="10:10" x14ac:dyDescent="0.25">
      <c r="J13352" s="966"/>
    </row>
    <row r="13353" spans="10:10" x14ac:dyDescent="0.25">
      <c r="J13353" s="966"/>
    </row>
    <row r="13354" spans="10:10" x14ac:dyDescent="0.25">
      <c r="J13354" s="966"/>
    </row>
    <row r="13355" spans="10:10" x14ac:dyDescent="0.25">
      <c r="J13355" s="966"/>
    </row>
    <row r="13356" spans="10:10" x14ac:dyDescent="0.25">
      <c r="J13356" s="966"/>
    </row>
    <row r="13357" spans="10:10" x14ac:dyDescent="0.25">
      <c r="J13357" s="966"/>
    </row>
    <row r="13358" spans="10:10" x14ac:dyDescent="0.25">
      <c r="J13358" s="966"/>
    </row>
    <row r="13359" spans="10:10" x14ac:dyDescent="0.25">
      <c r="J13359" s="966"/>
    </row>
    <row r="13360" spans="10:10" x14ac:dyDescent="0.25">
      <c r="J13360" s="966"/>
    </row>
    <row r="13361" spans="10:10" x14ac:dyDescent="0.25">
      <c r="J13361" s="966"/>
    </row>
    <row r="13362" spans="10:10" x14ac:dyDescent="0.25">
      <c r="J13362" s="966"/>
    </row>
    <row r="13363" spans="10:10" x14ac:dyDescent="0.25">
      <c r="J13363" s="966"/>
    </row>
    <row r="13364" spans="10:10" x14ac:dyDescent="0.25">
      <c r="J13364" s="966"/>
    </row>
    <row r="13365" spans="10:10" x14ac:dyDescent="0.25">
      <c r="J13365" s="966"/>
    </row>
    <row r="13366" spans="10:10" x14ac:dyDescent="0.25">
      <c r="J13366" s="966"/>
    </row>
    <row r="13367" spans="10:10" x14ac:dyDescent="0.25">
      <c r="J13367" s="966"/>
    </row>
    <row r="13368" spans="10:10" x14ac:dyDescent="0.25">
      <c r="J13368" s="966"/>
    </row>
    <row r="13369" spans="10:10" x14ac:dyDescent="0.25">
      <c r="J13369" s="966"/>
    </row>
    <row r="13370" spans="10:10" x14ac:dyDescent="0.25">
      <c r="J13370" s="966"/>
    </row>
    <row r="13371" spans="10:10" x14ac:dyDescent="0.25">
      <c r="J13371" s="966"/>
    </row>
    <row r="13372" spans="10:10" x14ac:dyDescent="0.25">
      <c r="J13372" s="966"/>
    </row>
    <row r="13373" spans="10:10" x14ac:dyDescent="0.25">
      <c r="J13373" s="966"/>
    </row>
    <row r="13374" spans="10:10" x14ac:dyDescent="0.25">
      <c r="J13374" s="966"/>
    </row>
    <row r="13375" spans="10:10" x14ac:dyDescent="0.25">
      <c r="J13375" s="966"/>
    </row>
    <row r="13376" spans="10:10" x14ac:dyDescent="0.25">
      <c r="J13376" s="966"/>
    </row>
    <row r="13377" spans="10:10" x14ac:dyDescent="0.25">
      <c r="J13377" s="966"/>
    </row>
    <row r="13378" spans="10:10" x14ac:dyDescent="0.25">
      <c r="J13378" s="966"/>
    </row>
    <row r="13379" spans="10:10" x14ac:dyDescent="0.25">
      <c r="J13379" s="966"/>
    </row>
    <row r="13380" spans="10:10" x14ac:dyDescent="0.25">
      <c r="J13380" s="966"/>
    </row>
    <row r="13381" spans="10:10" x14ac:dyDescent="0.25">
      <c r="J13381" s="966"/>
    </row>
    <row r="13382" spans="10:10" x14ac:dyDescent="0.25">
      <c r="J13382" s="966"/>
    </row>
    <row r="13383" spans="10:10" x14ac:dyDescent="0.25">
      <c r="J13383" s="966"/>
    </row>
    <row r="13384" spans="10:10" x14ac:dyDescent="0.25">
      <c r="J13384" s="966"/>
    </row>
    <row r="13385" spans="10:10" x14ac:dyDescent="0.25">
      <c r="J13385" s="966"/>
    </row>
    <row r="13386" spans="10:10" x14ac:dyDescent="0.25">
      <c r="J13386" s="966"/>
    </row>
    <row r="13387" spans="10:10" x14ac:dyDescent="0.25">
      <c r="J13387" s="966"/>
    </row>
    <row r="13388" spans="10:10" x14ac:dyDescent="0.25">
      <c r="J13388" s="966"/>
    </row>
    <row r="13389" spans="10:10" x14ac:dyDescent="0.25">
      <c r="J13389" s="966"/>
    </row>
    <row r="13390" spans="10:10" x14ac:dyDescent="0.25">
      <c r="J13390" s="966"/>
    </row>
    <row r="13391" spans="10:10" x14ac:dyDescent="0.25">
      <c r="J13391" s="966"/>
    </row>
    <row r="13392" spans="10:10" x14ac:dyDescent="0.25">
      <c r="J13392" s="966"/>
    </row>
    <row r="13393" spans="10:10" x14ac:dyDescent="0.25">
      <c r="J13393" s="966"/>
    </row>
    <row r="13394" spans="10:10" x14ac:dyDescent="0.25">
      <c r="J13394" s="966"/>
    </row>
    <row r="13395" spans="10:10" x14ac:dyDescent="0.25">
      <c r="J13395" s="966"/>
    </row>
    <row r="13396" spans="10:10" x14ac:dyDescent="0.25">
      <c r="J13396" s="966"/>
    </row>
    <row r="13397" spans="10:10" x14ac:dyDescent="0.25">
      <c r="J13397" s="966"/>
    </row>
    <row r="13398" spans="10:10" x14ac:dyDescent="0.25">
      <c r="J13398" s="966"/>
    </row>
    <row r="13399" spans="10:10" x14ac:dyDescent="0.25">
      <c r="J13399" s="966"/>
    </row>
    <row r="13400" spans="10:10" x14ac:dyDescent="0.25">
      <c r="J13400" s="966"/>
    </row>
    <row r="13401" spans="10:10" x14ac:dyDescent="0.25">
      <c r="J13401" s="966"/>
    </row>
    <row r="13402" spans="10:10" x14ac:dyDescent="0.25">
      <c r="J13402" s="966"/>
    </row>
    <row r="13403" spans="10:10" x14ac:dyDescent="0.25">
      <c r="J13403" s="966"/>
    </row>
    <row r="13404" spans="10:10" x14ac:dyDescent="0.25">
      <c r="J13404" s="966"/>
    </row>
    <row r="13405" spans="10:10" x14ac:dyDescent="0.25">
      <c r="J13405" s="966"/>
    </row>
    <row r="13406" spans="10:10" x14ac:dyDescent="0.25">
      <c r="J13406" s="966"/>
    </row>
    <row r="13407" spans="10:10" x14ac:dyDescent="0.25">
      <c r="J13407" s="966"/>
    </row>
    <row r="13408" spans="10:10" x14ac:dyDescent="0.25">
      <c r="J13408" s="966"/>
    </row>
    <row r="13409" spans="10:10" x14ac:dyDescent="0.25">
      <c r="J13409" s="966"/>
    </row>
    <row r="13410" spans="10:10" x14ac:dyDescent="0.25">
      <c r="J13410" s="966"/>
    </row>
    <row r="13411" spans="10:10" x14ac:dyDescent="0.25">
      <c r="J13411" s="966"/>
    </row>
    <row r="13412" spans="10:10" x14ac:dyDescent="0.25">
      <c r="J13412" s="966"/>
    </row>
    <row r="13413" spans="10:10" x14ac:dyDescent="0.25">
      <c r="J13413" s="966"/>
    </row>
    <row r="13414" spans="10:10" x14ac:dyDescent="0.25">
      <c r="J13414" s="966"/>
    </row>
    <row r="13415" spans="10:10" x14ac:dyDescent="0.25">
      <c r="J13415" s="966"/>
    </row>
    <row r="13416" spans="10:10" x14ac:dyDescent="0.25">
      <c r="J13416" s="966"/>
    </row>
    <row r="13417" spans="10:10" x14ac:dyDescent="0.25">
      <c r="J13417" s="966"/>
    </row>
    <row r="13418" spans="10:10" x14ac:dyDescent="0.25">
      <c r="J13418" s="966"/>
    </row>
    <row r="13419" spans="10:10" x14ac:dyDescent="0.25">
      <c r="J13419" s="966"/>
    </row>
    <row r="13420" spans="10:10" x14ac:dyDescent="0.25">
      <c r="J13420" s="966"/>
    </row>
    <row r="13421" spans="10:10" x14ac:dyDescent="0.25">
      <c r="J13421" s="966"/>
    </row>
    <row r="13422" spans="10:10" x14ac:dyDescent="0.25">
      <c r="J13422" s="966"/>
    </row>
    <row r="13423" spans="10:10" x14ac:dyDescent="0.25">
      <c r="J13423" s="966"/>
    </row>
    <row r="13424" spans="10:10" x14ac:dyDescent="0.25">
      <c r="J13424" s="966"/>
    </row>
    <row r="13425" spans="10:10" x14ac:dyDescent="0.25">
      <c r="J13425" s="966"/>
    </row>
    <row r="13426" spans="10:10" x14ac:dyDescent="0.25">
      <c r="J13426" s="966"/>
    </row>
    <row r="13427" spans="10:10" x14ac:dyDescent="0.25">
      <c r="J13427" s="966"/>
    </row>
    <row r="13428" spans="10:10" x14ac:dyDescent="0.25">
      <c r="J13428" s="966"/>
    </row>
    <row r="13429" spans="10:10" x14ac:dyDescent="0.25">
      <c r="J13429" s="966"/>
    </row>
    <row r="13430" spans="10:10" x14ac:dyDescent="0.25">
      <c r="J13430" s="966"/>
    </row>
    <row r="13431" spans="10:10" x14ac:dyDescent="0.25">
      <c r="J13431" s="966"/>
    </row>
    <row r="13432" spans="10:10" x14ac:dyDescent="0.25">
      <c r="J13432" s="966"/>
    </row>
    <row r="13433" spans="10:10" x14ac:dyDescent="0.25">
      <c r="J13433" s="966"/>
    </row>
    <row r="13434" spans="10:10" x14ac:dyDescent="0.25">
      <c r="J13434" s="966"/>
    </row>
    <row r="13435" spans="10:10" x14ac:dyDescent="0.25">
      <c r="J13435" s="966"/>
    </row>
    <row r="13436" spans="10:10" x14ac:dyDescent="0.25">
      <c r="J13436" s="966"/>
    </row>
    <row r="13437" spans="10:10" x14ac:dyDescent="0.25">
      <c r="J13437" s="966"/>
    </row>
    <row r="13438" spans="10:10" x14ac:dyDescent="0.25">
      <c r="J13438" s="966"/>
    </row>
    <row r="13439" spans="10:10" x14ac:dyDescent="0.25">
      <c r="J13439" s="966"/>
    </row>
    <row r="13440" spans="10:10" x14ac:dyDescent="0.25">
      <c r="J13440" s="966"/>
    </row>
    <row r="13441" spans="10:10" x14ac:dyDescent="0.25">
      <c r="J13441" s="966"/>
    </row>
    <row r="13442" spans="10:10" x14ac:dyDescent="0.25">
      <c r="J13442" s="966"/>
    </row>
    <row r="13443" spans="10:10" x14ac:dyDescent="0.25">
      <c r="J13443" s="966"/>
    </row>
    <row r="13444" spans="10:10" x14ac:dyDescent="0.25">
      <c r="J13444" s="966"/>
    </row>
    <row r="13445" spans="10:10" x14ac:dyDescent="0.25">
      <c r="J13445" s="966"/>
    </row>
    <row r="13446" spans="10:10" x14ac:dyDescent="0.25">
      <c r="J13446" s="966"/>
    </row>
    <row r="13447" spans="10:10" x14ac:dyDescent="0.25">
      <c r="J13447" s="966"/>
    </row>
    <row r="13448" spans="10:10" x14ac:dyDescent="0.25">
      <c r="J13448" s="966"/>
    </row>
    <row r="13449" spans="10:10" x14ac:dyDescent="0.25">
      <c r="J13449" s="966"/>
    </row>
    <row r="13450" spans="10:10" x14ac:dyDescent="0.25">
      <c r="J13450" s="966"/>
    </row>
    <row r="13451" spans="10:10" x14ac:dyDescent="0.25">
      <c r="J13451" s="966"/>
    </row>
    <row r="13452" spans="10:10" x14ac:dyDescent="0.25">
      <c r="J13452" s="966"/>
    </row>
    <row r="13453" spans="10:10" x14ac:dyDescent="0.25">
      <c r="J13453" s="966"/>
    </row>
    <row r="13454" spans="10:10" x14ac:dyDescent="0.25">
      <c r="J13454" s="966"/>
    </row>
    <row r="13455" spans="10:10" x14ac:dyDescent="0.25">
      <c r="J13455" s="966"/>
    </row>
    <row r="13456" spans="10:10" x14ac:dyDescent="0.25">
      <c r="J13456" s="966"/>
    </row>
    <row r="13457" spans="10:10" x14ac:dyDescent="0.25">
      <c r="J13457" s="966"/>
    </row>
    <row r="13458" spans="10:10" x14ac:dyDescent="0.25">
      <c r="J13458" s="966"/>
    </row>
    <row r="13459" spans="10:10" x14ac:dyDescent="0.25">
      <c r="J13459" s="966"/>
    </row>
    <row r="13460" spans="10:10" x14ac:dyDescent="0.25">
      <c r="J13460" s="966"/>
    </row>
    <row r="13461" spans="10:10" x14ac:dyDescent="0.25">
      <c r="J13461" s="966"/>
    </row>
    <row r="13462" spans="10:10" x14ac:dyDescent="0.25">
      <c r="J13462" s="966"/>
    </row>
    <row r="13463" spans="10:10" x14ac:dyDescent="0.25">
      <c r="J13463" s="966"/>
    </row>
    <row r="13464" spans="10:10" x14ac:dyDescent="0.25">
      <c r="J13464" s="966"/>
    </row>
    <row r="13465" spans="10:10" x14ac:dyDescent="0.25">
      <c r="J13465" s="966"/>
    </row>
    <row r="13466" spans="10:10" x14ac:dyDescent="0.25">
      <c r="J13466" s="966"/>
    </row>
    <row r="13467" spans="10:10" x14ac:dyDescent="0.25">
      <c r="J13467" s="966"/>
    </row>
    <row r="13468" spans="10:10" x14ac:dyDescent="0.25">
      <c r="J13468" s="966"/>
    </row>
    <row r="13469" spans="10:10" x14ac:dyDescent="0.25">
      <c r="J13469" s="966"/>
    </row>
    <row r="13470" spans="10:10" x14ac:dyDescent="0.25">
      <c r="J13470" s="966"/>
    </row>
    <row r="13471" spans="10:10" x14ac:dyDescent="0.25">
      <c r="J13471" s="966"/>
    </row>
    <row r="13472" spans="10:10" x14ac:dyDescent="0.25">
      <c r="J13472" s="966"/>
    </row>
    <row r="13473" spans="10:10" x14ac:dyDescent="0.25">
      <c r="J13473" s="966"/>
    </row>
    <row r="13474" spans="10:10" x14ac:dyDescent="0.25">
      <c r="J13474" s="966"/>
    </row>
    <row r="13475" spans="10:10" x14ac:dyDescent="0.25">
      <c r="J13475" s="966"/>
    </row>
    <row r="13476" spans="10:10" x14ac:dyDescent="0.25">
      <c r="J13476" s="966"/>
    </row>
    <row r="13477" spans="10:10" x14ac:dyDescent="0.25">
      <c r="J13477" s="966"/>
    </row>
    <row r="13478" spans="10:10" x14ac:dyDescent="0.25">
      <c r="J13478" s="966"/>
    </row>
    <row r="13479" spans="10:10" x14ac:dyDescent="0.25">
      <c r="J13479" s="966"/>
    </row>
    <row r="13480" spans="10:10" x14ac:dyDescent="0.25">
      <c r="J13480" s="966"/>
    </row>
    <row r="13481" spans="10:10" x14ac:dyDescent="0.25">
      <c r="J13481" s="966"/>
    </row>
    <row r="13482" spans="10:10" x14ac:dyDescent="0.25">
      <c r="J13482" s="966"/>
    </row>
    <row r="13483" spans="10:10" x14ac:dyDescent="0.25">
      <c r="J13483" s="966"/>
    </row>
    <row r="13484" spans="10:10" x14ac:dyDescent="0.25">
      <c r="J13484" s="966"/>
    </row>
    <row r="13485" spans="10:10" x14ac:dyDescent="0.25">
      <c r="J13485" s="966"/>
    </row>
    <row r="13486" spans="10:10" x14ac:dyDescent="0.25">
      <c r="J13486" s="966"/>
    </row>
    <row r="13487" spans="10:10" x14ac:dyDescent="0.25">
      <c r="J13487" s="966"/>
    </row>
    <row r="13488" spans="10:10" x14ac:dyDescent="0.25">
      <c r="J13488" s="966"/>
    </row>
    <row r="13489" spans="10:10" x14ac:dyDescent="0.25">
      <c r="J13489" s="966"/>
    </row>
    <row r="13490" spans="10:10" x14ac:dyDescent="0.25">
      <c r="J13490" s="966"/>
    </row>
    <row r="13491" spans="10:10" x14ac:dyDescent="0.25">
      <c r="J13491" s="966"/>
    </row>
    <row r="13492" spans="10:10" x14ac:dyDescent="0.25">
      <c r="J13492" s="966"/>
    </row>
    <row r="13493" spans="10:10" x14ac:dyDescent="0.25">
      <c r="J13493" s="966"/>
    </row>
    <row r="13494" spans="10:10" x14ac:dyDescent="0.25">
      <c r="J13494" s="966"/>
    </row>
    <row r="13495" spans="10:10" x14ac:dyDescent="0.25">
      <c r="J13495" s="966"/>
    </row>
    <row r="13496" spans="10:10" x14ac:dyDescent="0.25">
      <c r="J13496" s="966"/>
    </row>
    <row r="13497" spans="10:10" x14ac:dyDescent="0.25">
      <c r="J13497" s="966"/>
    </row>
    <row r="13498" spans="10:10" x14ac:dyDescent="0.25">
      <c r="J13498" s="966"/>
    </row>
    <row r="13499" spans="10:10" x14ac:dyDescent="0.25">
      <c r="J13499" s="966"/>
    </row>
    <row r="13500" spans="10:10" x14ac:dyDescent="0.25">
      <c r="J13500" s="966"/>
    </row>
    <row r="13501" spans="10:10" x14ac:dyDescent="0.25">
      <c r="J13501" s="966"/>
    </row>
    <row r="13502" spans="10:10" x14ac:dyDescent="0.25">
      <c r="J13502" s="966"/>
    </row>
    <row r="13503" spans="10:10" x14ac:dyDescent="0.25">
      <c r="J13503" s="966"/>
    </row>
    <row r="13504" spans="10:10" x14ac:dyDescent="0.25">
      <c r="J13504" s="966"/>
    </row>
    <row r="13505" spans="10:10" x14ac:dyDescent="0.25">
      <c r="J13505" s="966"/>
    </row>
    <row r="13506" spans="10:10" x14ac:dyDescent="0.25">
      <c r="J13506" s="966"/>
    </row>
    <row r="13507" spans="10:10" x14ac:dyDescent="0.25">
      <c r="J13507" s="966"/>
    </row>
    <row r="13508" spans="10:10" x14ac:dyDescent="0.25">
      <c r="J13508" s="966"/>
    </row>
    <row r="13509" spans="10:10" x14ac:dyDescent="0.25">
      <c r="J13509" s="966"/>
    </row>
    <row r="13510" spans="10:10" x14ac:dyDescent="0.25">
      <c r="J13510" s="966"/>
    </row>
    <row r="13511" spans="10:10" x14ac:dyDescent="0.25">
      <c r="J13511" s="966"/>
    </row>
    <row r="13512" spans="10:10" x14ac:dyDescent="0.25">
      <c r="J13512" s="966"/>
    </row>
    <row r="13513" spans="10:10" x14ac:dyDescent="0.25">
      <c r="J13513" s="966"/>
    </row>
    <row r="13514" spans="10:10" x14ac:dyDescent="0.25">
      <c r="J13514" s="966"/>
    </row>
    <row r="13515" spans="10:10" x14ac:dyDescent="0.25">
      <c r="J13515" s="966"/>
    </row>
    <row r="13516" spans="10:10" x14ac:dyDescent="0.25">
      <c r="J13516" s="966"/>
    </row>
    <row r="13517" spans="10:10" x14ac:dyDescent="0.25">
      <c r="J13517" s="966"/>
    </row>
    <row r="13518" spans="10:10" x14ac:dyDescent="0.25">
      <c r="J13518" s="966"/>
    </row>
    <row r="13519" spans="10:10" x14ac:dyDescent="0.25">
      <c r="J13519" s="966"/>
    </row>
    <row r="13520" spans="10:10" x14ac:dyDescent="0.25">
      <c r="J13520" s="966"/>
    </row>
    <row r="13521" spans="10:10" x14ac:dyDescent="0.25">
      <c r="J13521" s="966"/>
    </row>
    <row r="13522" spans="10:10" x14ac:dyDescent="0.25">
      <c r="J13522" s="966"/>
    </row>
    <row r="13523" spans="10:10" x14ac:dyDescent="0.25">
      <c r="J13523" s="966"/>
    </row>
    <row r="13524" spans="10:10" x14ac:dyDescent="0.25">
      <c r="J13524" s="966"/>
    </row>
    <row r="13525" spans="10:10" x14ac:dyDescent="0.25">
      <c r="J13525" s="966"/>
    </row>
    <row r="13526" spans="10:10" x14ac:dyDescent="0.25">
      <c r="J13526" s="966"/>
    </row>
    <row r="13527" spans="10:10" x14ac:dyDescent="0.25">
      <c r="J13527" s="966"/>
    </row>
    <row r="13528" spans="10:10" x14ac:dyDescent="0.25">
      <c r="J13528" s="966"/>
    </row>
    <row r="13529" spans="10:10" x14ac:dyDescent="0.25">
      <c r="J13529" s="966"/>
    </row>
    <row r="13530" spans="10:10" x14ac:dyDescent="0.25">
      <c r="J13530" s="966"/>
    </row>
    <row r="13531" spans="10:10" x14ac:dyDescent="0.25">
      <c r="J13531" s="966"/>
    </row>
    <row r="13532" spans="10:10" x14ac:dyDescent="0.25">
      <c r="J13532" s="966"/>
    </row>
    <row r="13533" spans="10:10" x14ac:dyDescent="0.25">
      <c r="J13533" s="966"/>
    </row>
    <row r="13534" spans="10:10" x14ac:dyDescent="0.25">
      <c r="J13534" s="966"/>
    </row>
    <row r="13535" spans="10:10" x14ac:dyDescent="0.25">
      <c r="J13535" s="966"/>
    </row>
    <row r="13536" spans="10:10" x14ac:dyDescent="0.25">
      <c r="J13536" s="966"/>
    </row>
    <row r="13537" spans="10:10" x14ac:dyDescent="0.25">
      <c r="J13537" s="966"/>
    </row>
    <row r="13538" spans="10:10" x14ac:dyDescent="0.25">
      <c r="J13538" s="966"/>
    </row>
    <row r="13539" spans="10:10" x14ac:dyDescent="0.25">
      <c r="J13539" s="966"/>
    </row>
    <row r="13540" spans="10:10" x14ac:dyDescent="0.25">
      <c r="J13540" s="966"/>
    </row>
    <row r="13541" spans="10:10" x14ac:dyDescent="0.25">
      <c r="J13541" s="966"/>
    </row>
    <row r="13542" spans="10:10" x14ac:dyDescent="0.25">
      <c r="J13542" s="966"/>
    </row>
    <row r="13543" spans="10:10" x14ac:dyDescent="0.25">
      <c r="J13543" s="966"/>
    </row>
    <row r="13544" spans="10:10" x14ac:dyDescent="0.25">
      <c r="J13544" s="966"/>
    </row>
    <row r="13545" spans="10:10" x14ac:dyDescent="0.25">
      <c r="J13545" s="966"/>
    </row>
    <row r="13546" spans="10:10" x14ac:dyDescent="0.25">
      <c r="J13546" s="966"/>
    </row>
    <row r="13547" spans="10:10" x14ac:dyDescent="0.25">
      <c r="J13547" s="966"/>
    </row>
    <row r="13548" spans="10:10" x14ac:dyDescent="0.25">
      <c r="J13548" s="966"/>
    </row>
    <row r="13549" spans="10:10" x14ac:dyDescent="0.25">
      <c r="J13549" s="966"/>
    </row>
    <row r="13550" spans="10:10" x14ac:dyDescent="0.25">
      <c r="J13550" s="966"/>
    </row>
    <row r="13551" spans="10:10" x14ac:dyDescent="0.25">
      <c r="J13551" s="966"/>
    </row>
    <row r="13552" spans="10:10" x14ac:dyDescent="0.25">
      <c r="J13552" s="966"/>
    </row>
    <row r="13553" spans="10:10" x14ac:dyDescent="0.25">
      <c r="J13553" s="966"/>
    </row>
    <row r="13554" spans="10:10" x14ac:dyDescent="0.25">
      <c r="J13554" s="966"/>
    </row>
    <row r="13555" spans="10:10" x14ac:dyDescent="0.25">
      <c r="J13555" s="966"/>
    </row>
    <row r="13556" spans="10:10" x14ac:dyDescent="0.25">
      <c r="J13556" s="966"/>
    </row>
    <row r="13557" spans="10:10" x14ac:dyDescent="0.25">
      <c r="J13557" s="966"/>
    </row>
    <row r="13558" spans="10:10" x14ac:dyDescent="0.25">
      <c r="J13558" s="966"/>
    </row>
    <row r="13559" spans="10:10" x14ac:dyDescent="0.25">
      <c r="J13559" s="966"/>
    </row>
    <row r="13560" spans="10:10" x14ac:dyDescent="0.25">
      <c r="J13560" s="966"/>
    </row>
    <row r="13561" spans="10:10" x14ac:dyDescent="0.25">
      <c r="J13561" s="966"/>
    </row>
    <row r="13562" spans="10:10" x14ac:dyDescent="0.25">
      <c r="J13562" s="966"/>
    </row>
    <row r="13563" spans="10:10" x14ac:dyDescent="0.25">
      <c r="J13563" s="966"/>
    </row>
    <row r="13564" spans="10:10" x14ac:dyDescent="0.25">
      <c r="J13564" s="966"/>
    </row>
    <row r="13565" spans="10:10" x14ac:dyDescent="0.25">
      <c r="J13565" s="966"/>
    </row>
    <row r="13566" spans="10:10" x14ac:dyDescent="0.25">
      <c r="J13566" s="966"/>
    </row>
    <row r="13567" spans="10:10" x14ac:dyDescent="0.25">
      <c r="J13567" s="966"/>
    </row>
    <row r="13568" spans="10:10" x14ac:dyDescent="0.25">
      <c r="J13568" s="966"/>
    </row>
    <row r="13569" spans="10:10" x14ac:dyDescent="0.25">
      <c r="J13569" s="966"/>
    </row>
    <row r="13570" spans="10:10" x14ac:dyDescent="0.25">
      <c r="J13570" s="966"/>
    </row>
    <row r="13571" spans="10:10" x14ac:dyDescent="0.25">
      <c r="J13571" s="966"/>
    </row>
    <row r="13572" spans="10:10" x14ac:dyDescent="0.25">
      <c r="J13572" s="966"/>
    </row>
    <row r="13573" spans="10:10" x14ac:dyDescent="0.25">
      <c r="J13573" s="966"/>
    </row>
    <row r="13574" spans="10:10" x14ac:dyDescent="0.25">
      <c r="J13574" s="966"/>
    </row>
    <row r="13575" spans="10:10" x14ac:dyDescent="0.25">
      <c r="J13575" s="966"/>
    </row>
    <row r="13576" spans="10:10" x14ac:dyDescent="0.25">
      <c r="J13576" s="966"/>
    </row>
    <row r="13577" spans="10:10" x14ac:dyDescent="0.25">
      <c r="J13577" s="966"/>
    </row>
    <row r="13578" spans="10:10" x14ac:dyDescent="0.25">
      <c r="J13578" s="966"/>
    </row>
    <row r="13579" spans="10:10" x14ac:dyDescent="0.25">
      <c r="J13579" s="966"/>
    </row>
    <row r="13580" spans="10:10" x14ac:dyDescent="0.25">
      <c r="J13580" s="966"/>
    </row>
    <row r="13581" spans="10:10" x14ac:dyDescent="0.25">
      <c r="J13581" s="966"/>
    </row>
    <row r="13582" spans="10:10" x14ac:dyDescent="0.25">
      <c r="J13582" s="966"/>
    </row>
    <row r="13583" spans="10:10" x14ac:dyDescent="0.25">
      <c r="J13583" s="966"/>
    </row>
    <row r="13584" spans="10:10" x14ac:dyDescent="0.25">
      <c r="J13584" s="966"/>
    </row>
    <row r="13585" spans="10:10" x14ac:dyDescent="0.25">
      <c r="J13585" s="966"/>
    </row>
    <row r="13586" spans="10:10" x14ac:dyDescent="0.25">
      <c r="J13586" s="966"/>
    </row>
    <row r="13587" spans="10:10" x14ac:dyDescent="0.25">
      <c r="J13587" s="966"/>
    </row>
    <row r="13588" spans="10:10" x14ac:dyDescent="0.25">
      <c r="J13588" s="966"/>
    </row>
    <row r="13589" spans="10:10" x14ac:dyDescent="0.25">
      <c r="J13589" s="966"/>
    </row>
    <row r="13590" spans="10:10" x14ac:dyDescent="0.25">
      <c r="J13590" s="966"/>
    </row>
    <row r="13591" spans="10:10" x14ac:dyDescent="0.25">
      <c r="J13591" s="966"/>
    </row>
    <row r="13592" spans="10:10" x14ac:dyDescent="0.25">
      <c r="J13592" s="966"/>
    </row>
    <row r="13593" spans="10:10" x14ac:dyDescent="0.25">
      <c r="J13593" s="966"/>
    </row>
    <row r="13594" spans="10:10" x14ac:dyDescent="0.25">
      <c r="J13594" s="966"/>
    </row>
    <row r="13595" spans="10:10" x14ac:dyDescent="0.25">
      <c r="J13595" s="966"/>
    </row>
    <row r="13596" spans="10:10" x14ac:dyDescent="0.25">
      <c r="J13596" s="966"/>
    </row>
    <row r="13597" spans="10:10" x14ac:dyDescent="0.25">
      <c r="J13597" s="966"/>
    </row>
    <row r="13598" spans="10:10" x14ac:dyDescent="0.25">
      <c r="J13598" s="966"/>
    </row>
    <row r="13599" spans="10:10" x14ac:dyDescent="0.25">
      <c r="J13599" s="966"/>
    </row>
    <row r="13600" spans="10:10" x14ac:dyDescent="0.25">
      <c r="J13600" s="966"/>
    </row>
    <row r="13601" spans="10:10" x14ac:dyDescent="0.25">
      <c r="J13601" s="966"/>
    </row>
    <row r="13602" spans="10:10" x14ac:dyDescent="0.25">
      <c r="J13602" s="966"/>
    </row>
    <row r="13603" spans="10:10" x14ac:dyDescent="0.25">
      <c r="J13603" s="966"/>
    </row>
    <row r="13604" spans="10:10" x14ac:dyDescent="0.25">
      <c r="J13604" s="966"/>
    </row>
    <row r="13605" spans="10:10" x14ac:dyDescent="0.25">
      <c r="J13605" s="966"/>
    </row>
    <row r="13606" spans="10:10" x14ac:dyDescent="0.25">
      <c r="J13606" s="966"/>
    </row>
    <row r="13607" spans="10:10" x14ac:dyDescent="0.25">
      <c r="J13607" s="966"/>
    </row>
    <row r="13608" spans="10:10" x14ac:dyDescent="0.25">
      <c r="J13608" s="966"/>
    </row>
    <row r="13609" spans="10:10" x14ac:dyDescent="0.25">
      <c r="J13609" s="966"/>
    </row>
    <row r="13610" spans="10:10" x14ac:dyDescent="0.25">
      <c r="J13610" s="966"/>
    </row>
    <row r="13611" spans="10:10" x14ac:dyDescent="0.25">
      <c r="J13611" s="966"/>
    </row>
    <row r="13612" spans="10:10" x14ac:dyDescent="0.25">
      <c r="J13612" s="966"/>
    </row>
    <row r="13613" spans="10:10" x14ac:dyDescent="0.25">
      <c r="J13613" s="966"/>
    </row>
    <row r="13614" spans="10:10" x14ac:dyDescent="0.25">
      <c r="J13614" s="966"/>
    </row>
    <row r="13615" spans="10:10" x14ac:dyDescent="0.25">
      <c r="J13615" s="966"/>
    </row>
    <row r="13616" spans="10:10" x14ac:dyDescent="0.25">
      <c r="J13616" s="966"/>
    </row>
    <row r="13617" spans="10:10" x14ac:dyDescent="0.25">
      <c r="J13617" s="966"/>
    </row>
    <row r="13618" spans="10:10" x14ac:dyDescent="0.25">
      <c r="J13618" s="966"/>
    </row>
    <row r="13619" spans="10:10" x14ac:dyDescent="0.25">
      <c r="J13619" s="966"/>
    </row>
    <row r="13620" spans="10:10" x14ac:dyDescent="0.25">
      <c r="J13620" s="966"/>
    </row>
    <row r="13621" spans="10:10" x14ac:dyDescent="0.25">
      <c r="J13621" s="966"/>
    </row>
    <row r="13622" spans="10:10" x14ac:dyDescent="0.25">
      <c r="J13622" s="966"/>
    </row>
    <row r="13623" spans="10:10" x14ac:dyDescent="0.25">
      <c r="J13623" s="966"/>
    </row>
    <row r="13624" spans="10:10" x14ac:dyDescent="0.25">
      <c r="J13624" s="966"/>
    </row>
    <row r="13625" spans="10:10" x14ac:dyDescent="0.25">
      <c r="J13625" s="966"/>
    </row>
    <row r="13626" spans="10:10" x14ac:dyDescent="0.25">
      <c r="J13626" s="966"/>
    </row>
    <row r="13627" spans="10:10" x14ac:dyDescent="0.25">
      <c r="J13627" s="966"/>
    </row>
    <row r="13628" spans="10:10" x14ac:dyDescent="0.25">
      <c r="J13628" s="966"/>
    </row>
    <row r="13629" spans="10:10" x14ac:dyDescent="0.25">
      <c r="J13629" s="966"/>
    </row>
    <row r="13630" spans="10:10" x14ac:dyDescent="0.25">
      <c r="J13630" s="966"/>
    </row>
    <row r="13631" spans="10:10" x14ac:dyDescent="0.25">
      <c r="J13631" s="966"/>
    </row>
    <row r="13632" spans="10:10" x14ac:dyDescent="0.25">
      <c r="J13632" s="966"/>
    </row>
    <row r="13633" spans="10:10" x14ac:dyDescent="0.25">
      <c r="J13633" s="966"/>
    </row>
    <row r="13634" spans="10:10" x14ac:dyDescent="0.25">
      <c r="J13634" s="966"/>
    </row>
    <row r="13635" spans="10:10" x14ac:dyDescent="0.25">
      <c r="J13635" s="966"/>
    </row>
    <row r="13636" spans="10:10" x14ac:dyDescent="0.25">
      <c r="J13636" s="966"/>
    </row>
    <row r="13637" spans="10:10" x14ac:dyDescent="0.25">
      <c r="J13637" s="966"/>
    </row>
    <row r="13638" spans="10:10" x14ac:dyDescent="0.25">
      <c r="J13638" s="966"/>
    </row>
    <row r="13639" spans="10:10" x14ac:dyDescent="0.25">
      <c r="J13639" s="966"/>
    </row>
    <row r="13640" spans="10:10" x14ac:dyDescent="0.25">
      <c r="J13640" s="966"/>
    </row>
    <row r="13641" spans="10:10" x14ac:dyDescent="0.25">
      <c r="J13641" s="966"/>
    </row>
    <row r="13642" spans="10:10" x14ac:dyDescent="0.25">
      <c r="J13642" s="966"/>
    </row>
    <row r="13643" spans="10:10" x14ac:dyDescent="0.25">
      <c r="J13643" s="966"/>
    </row>
    <row r="13644" spans="10:10" x14ac:dyDescent="0.25">
      <c r="J13644" s="966"/>
    </row>
    <row r="13645" spans="10:10" x14ac:dyDescent="0.25">
      <c r="J13645" s="966"/>
    </row>
    <row r="13646" spans="10:10" x14ac:dyDescent="0.25">
      <c r="J13646" s="966"/>
    </row>
    <row r="13647" spans="10:10" x14ac:dyDescent="0.25">
      <c r="J13647" s="966"/>
    </row>
    <row r="13648" spans="10:10" x14ac:dyDescent="0.25">
      <c r="J13648" s="966"/>
    </row>
    <row r="13649" spans="10:10" x14ac:dyDescent="0.25">
      <c r="J13649" s="966"/>
    </row>
    <row r="13650" spans="10:10" x14ac:dyDescent="0.25">
      <c r="J13650" s="966"/>
    </row>
    <row r="13651" spans="10:10" x14ac:dyDescent="0.25">
      <c r="J13651" s="966"/>
    </row>
    <row r="13652" spans="10:10" x14ac:dyDescent="0.25">
      <c r="J13652" s="966"/>
    </row>
    <row r="13653" spans="10:10" x14ac:dyDescent="0.25">
      <c r="J13653" s="966"/>
    </row>
    <row r="13654" spans="10:10" x14ac:dyDescent="0.25">
      <c r="J13654" s="966"/>
    </row>
    <row r="13655" spans="10:10" x14ac:dyDescent="0.25">
      <c r="J13655" s="966"/>
    </row>
    <row r="13656" spans="10:10" x14ac:dyDescent="0.25">
      <c r="J13656" s="966"/>
    </row>
    <row r="13657" spans="10:10" x14ac:dyDescent="0.25">
      <c r="J13657" s="966"/>
    </row>
    <row r="13658" spans="10:10" x14ac:dyDescent="0.25">
      <c r="J13658" s="966"/>
    </row>
    <row r="13659" spans="10:10" x14ac:dyDescent="0.25">
      <c r="J13659" s="966"/>
    </row>
    <row r="13660" spans="10:10" x14ac:dyDescent="0.25">
      <c r="J13660" s="966"/>
    </row>
    <row r="13661" spans="10:10" x14ac:dyDescent="0.25">
      <c r="J13661" s="966"/>
    </row>
    <row r="13662" spans="10:10" x14ac:dyDescent="0.25">
      <c r="J13662" s="966"/>
    </row>
    <row r="13663" spans="10:10" x14ac:dyDescent="0.25">
      <c r="J13663" s="966"/>
    </row>
    <row r="13664" spans="10:10" x14ac:dyDescent="0.25">
      <c r="J13664" s="966"/>
    </row>
    <row r="13665" spans="10:10" x14ac:dyDescent="0.25">
      <c r="J13665" s="966"/>
    </row>
    <row r="13666" spans="10:10" x14ac:dyDescent="0.25">
      <c r="J13666" s="966"/>
    </row>
    <row r="13667" spans="10:10" x14ac:dyDescent="0.25">
      <c r="J13667" s="966"/>
    </row>
    <row r="13668" spans="10:10" x14ac:dyDescent="0.25">
      <c r="J13668" s="966"/>
    </row>
    <row r="13669" spans="10:10" x14ac:dyDescent="0.25">
      <c r="J13669" s="966"/>
    </row>
    <row r="13670" spans="10:10" x14ac:dyDescent="0.25">
      <c r="J13670" s="966"/>
    </row>
    <row r="13671" spans="10:10" x14ac:dyDescent="0.25">
      <c r="J13671" s="966"/>
    </row>
    <row r="13672" spans="10:10" x14ac:dyDescent="0.25">
      <c r="J13672" s="966"/>
    </row>
    <row r="13673" spans="10:10" x14ac:dyDescent="0.25">
      <c r="J13673" s="966"/>
    </row>
    <row r="13674" spans="10:10" x14ac:dyDescent="0.25">
      <c r="J13674" s="966"/>
    </row>
    <row r="13675" spans="10:10" x14ac:dyDescent="0.25">
      <c r="J13675" s="966"/>
    </row>
    <row r="13676" spans="10:10" x14ac:dyDescent="0.25">
      <c r="J13676" s="966"/>
    </row>
    <row r="13677" spans="10:10" x14ac:dyDescent="0.25">
      <c r="J13677" s="966"/>
    </row>
    <row r="13678" spans="10:10" x14ac:dyDescent="0.25">
      <c r="J13678" s="966"/>
    </row>
    <row r="13679" spans="10:10" x14ac:dyDescent="0.25">
      <c r="J13679" s="966"/>
    </row>
    <row r="13680" spans="10:10" x14ac:dyDescent="0.25">
      <c r="J13680" s="966"/>
    </row>
    <row r="13681" spans="10:10" x14ac:dyDescent="0.25">
      <c r="J13681" s="966"/>
    </row>
    <row r="13682" spans="10:10" x14ac:dyDescent="0.25">
      <c r="J13682" s="966"/>
    </row>
    <row r="13683" spans="10:10" x14ac:dyDescent="0.25">
      <c r="J13683" s="966"/>
    </row>
    <row r="13684" spans="10:10" x14ac:dyDescent="0.25">
      <c r="J13684" s="966"/>
    </row>
    <row r="13685" spans="10:10" x14ac:dyDescent="0.25">
      <c r="J13685" s="966"/>
    </row>
    <row r="13686" spans="10:10" x14ac:dyDescent="0.25">
      <c r="J13686" s="966"/>
    </row>
    <row r="13687" spans="10:10" x14ac:dyDescent="0.25">
      <c r="J13687" s="966"/>
    </row>
    <row r="13688" spans="10:10" x14ac:dyDescent="0.25">
      <c r="J13688" s="966"/>
    </row>
    <row r="13689" spans="10:10" x14ac:dyDescent="0.25">
      <c r="J13689" s="966"/>
    </row>
    <row r="13690" spans="10:10" x14ac:dyDescent="0.25">
      <c r="J13690" s="966"/>
    </row>
    <row r="13691" spans="10:10" x14ac:dyDescent="0.25">
      <c r="J13691" s="966"/>
    </row>
    <row r="13692" spans="10:10" x14ac:dyDescent="0.25">
      <c r="J13692" s="966"/>
    </row>
    <row r="13693" spans="10:10" x14ac:dyDescent="0.25">
      <c r="J13693" s="966"/>
    </row>
    <row r="13694" spans="10:10" x14ac:dyDescent="0.25">
      <c r="J13694" s="966"/>
    </row>
    <row r="13695" spans="10:10" x14ac:dyDescent="0.25">
      <c r="J13695" s="966"/>
    </row>
    <row r="13696" spans="10:10" x14ac:dyDescent="0.25">
      <c r="J13696" s="966"/>
    </row>
    <row r="13697" spans="10:10" x14ac:dyDescent="0.25">
      <c r="J13697" s="966"/>
    </row>
    <row r="13698" spans="10:10" x14ac:dyDescent="0.25">
      <c r="J13698" s="966"/>
    </row>
    <row r="13699" spans="10:10" x14ac:dyDescent="0.25">
      <c r="J13699" s="966"/>
    </row>
    <row r="13700" spans="10:10" x14ac:dyDescent="0.25">
      <c r="J13700" s="966"/>
    </row>
    <row r="13701" spans="10:10" x14ac:dyDescent="0.25">
      <c r="J13701" s="966"/>
    </row>
    <row r="13702" spans="10:10" x14ac:dyDescent="0.25">
      <c r="J13702" s="966"/>
    </row>
    <row r="13703" spans="10:10" x14ac:dyDescent="0.25">
      <c r="J13703" s="966"/>
    </row>
    <row r="13704" spans="10:10" x14ac:dyDescent="0.25">
      <c r="J13704" s="966"/>
    </row>
    <row r="13705" spans="10:10" x14ac:dyDescent="0.25">
      <c r="J13705" s="966"/>
    </row>
    <row r="13706" spans="10:10" x14ac:dyDescent="0.25">
      <c r="J13706" s="966"/>
    </row>
    <row r="13707" spans="10:10" x14ac:dyDescent="0.25">
      <c r="J13707" s="966"/>
    </row>
    <row r="13708" spans="10:10" x14ac:dyDescent="0.25">
      <c r="J13708" s="966"/>
    </row>
    <row r="13709" spans="10:10" x14ac:dyDescent="0.25">
      <c r="J13709" s="966"/>
    </row>
    <row r="13710" spans="10:10" x14ac:dyDescent="0.25">
      <c r="J13710" s="966"/>
    </row>
    <row r="13711" spans="10:10" x14ac:dyDescent="0.25">
      <c r="J13711" s="966"/>
    </row>
    <row r="13712" spans="10:10" x14ac:dyDescent="0.25">
      <c r="J13712" s="966"/>
    </row>
    <row r="13713" spans="10:10" x14ac:dyDescent="0.25">
      <c r="J13713" s="966"/>
    </row>
    <row r="13714" spans="10:10" x14ac:dyDescent="0.25">
      <c r="J13714" s="966"/>
    </row>
    <row r="13715" spans="10:10" x14ac:dyDescent="0.25">
      <c r="J13715" s="966"/>
    </row>
    <row r="13716" spans="10:10" x14ac:dyDescent="0.25">
      <c r="J13716" s="966"/>
    </row>
    <row r="13717" spans="10:10" x14ac:dyDescent="0.25">
      <c r="J13717" s="966"/>
    </row>
    <row r="13718" spans="10:10" x14ac:dyDescent="0.25">
      <c r="J13718" s="966"/>
    </row>
    <row r="13719" spans="10:10" x14ac:dyDescent="0.25">
      <c r="J13719" s="966"/>
    </row>
    <row r="13720" spans="10:10" x14ac:dyDescent="0.25">
      <c r="J13720" s="966"/>
    </row>
    <row r="13721" spans="10:10" x14ac:dyDescent="0.25">
      <c r="J13721" s="966"/>
    </row>
    <row r="13722" spans="10:10" x14ac:dyDescent="0.25">
      <c r="J13722" s="966"/>
    </row>
    <row r="13723" spans="10:10" x14ac:dyDescent="0.25">
      <c r="J13723" s="966"/>
    </row>
    <row r="13724" spans="10:10" x14ac:dyDescent="0.25">
      <c r="J13724" s="966"/>
    </row>
    <row r="13725" spans="10:10" x14ac:dyDescent="0.25">
      <c r="J13725" s="966"/>
    </row>
    <row r="13726" spans="10:10" x14ac:dyDescent="0.25">
      <c r="J13726" s="966"/>
    </row>
    <row r="13727" spans="10:10" x14ac:dyDescent="0.25">
      <c r="J13727" s="966"/>
    </row>
    <row r="13728" spans="10:10" x14ac:dyDescent="0.25">
      <c r="J13728" s="966"/>
    </row>
    <row r="13729" spans="10:10" x14ac:dyDescent="0.25">
      <c r="J13729" s="966"/>
    </row>
    <row r="13730" spans="10:10" x14ac:dyDescent="0.25">
      <c r="J13730" s="966"/>
    </row>
    <row r="13731" spans="10:10" x14ac:dyDescent="0.25">
      <c r="J13731" s="966"/>
    </row>
    <row r="13732" spans="10:10" x14ac:dyDescent="0.25">
      <c r="J13732" s="966"/>
    </row>
    <row r="13733" spans="10:10" x14ac:dyDescent="0.25">
      <c r="J13733" s="966"/>
    </row>
    <row r="13734" spans="10:10" x14ac:dyDescent="0.25">
      <c r="J13734" s="966"/>
    </row>
    <row r="13735" spans="10:10" x14ac:dyDescent="0.25">
      <c r="J13735" s="966"/>
    </row>
    <row r="13736" spans="10:10" x14ac:dyDescent="0.25">
      <c r="J13736" s="966"/>
    </row>
    <row r="13737" spans="10:10" x14ac:dyDescent="0.25">
      <c r="J13737" s="966"/>
    </row>
    <row r="13738" spans="10:10" x14ac:dyDescent="0.25">
      <c r="J13738" s="966"/>
    </row>
    <row r="13739" spans="10:10" x14ac:dyDescent="0.25">
      <c r="J13739" s="966"/>
    </row>
    <row r="13740" spans="10:10" x14ac:dyDescent="0.25">
      <c r="J13740" s="966"/>
    </row>
    <row r="13741" spans="10:10" x14ac:dyDescent="0.25">
      <c r="J13741" s="966"/>
    </row>
    <row r="13742" spans="10:10" x14ac:dyDescent="0.25">
      <c r="J13742" s="966"/>
    </row>
    <row r="13743" spans="10:10" x14ac:dyDescent="0.25">
      <c r="J13743" s="966"/>
    </row>
    <row r="13744" spans="10:10" x14ac:dyDescent="0.25">
      <c r="J13744" s="966"/>
    </row>
    <row r="13745" spans="10:10" x14ac:dyDescent="0.25">
      <c r="J13745" s="966"/>
    </row>
    <row r="13746" spans="10:10" x14ac:dyDescent="0.25">
      <c r="J13746" s="966"/>
    </row>
    <row r="13747" spans="10:10" x14ac:dyDescent="0.25">
      <c r="J13747" s="966"/>
    </row>
    <row r="13748" spans="10:10" x14ac:dyDescent="0.25">
      <c r="J13748" s="966"/>
    </row>
    <row r="13749" spans="10:10" x14ac:dyDescent="0.25">
      <c r="J13749" s="966"/>
    </row>
    <row r="13750" spans="10:10" x14ac:dyDescent="0.25">
      <c r="J13750" s="966"/>
    </row>
    <row r="13751" spans="10:10" x14ac:dyDescent="0.25">
      <c r="J13751" s="966"/>
    </row>
    <row r="13752" spans="10:10" x14ac:dyDescent="0.25">
      <c r="J13752" s="966"/>
    </row>
    <row r="13753" spans="10:10" x14ac:dyDescent="0.25">
      <c r="J13753" s="966"/>
    </row>
    <row r="13754" spans="10:10" x14ac:dyDescent="0.25">
      <c r="J13754" s="966"/>
    </row>
    <row r="13755" spans="10:10" x14ac:dyDescent="0.25">
      <c r="J13755" s="966"/>
    </row>
    <row r="13756" spans="10:10" x14ac:dyDescent="0.25">
      <c r="J13756" s="966"/>
    </row>
    <row r="13757" spans="10:10" x14ac:dyDescent="0.25">
      <c r="J13757" s="966"/>
    </row>
    <row r="13758" spans="10:10" x14ac:dyDescent="0.25">
      <c r="J13758" s="966"/>
    </row>
    <row r="13759" spans="10:10" x14ac:dyDescent="0.25">
      <c r="J13759" s="966"/>
    </row>
    <row r="13760" spans="10:10" x14ac:dyDescent="0.25">
      <c r="J13760" s="966"/>
    </row>
    <row r="13761" spans="10:10" x14ac:dyDescent="0.25">
      <c r="J13761" s="966"/>
    </row>
    <row r="13762" spans="10:10" x14ac:dyDescent="0.25">
      <c r="J13762" s="966"/>
    </row>
    <row r="13763" spans="10:10" x14ac:dyDescent="0.25">
      <c r="J13763" s="966"/>
    </row>
    <row r="13764" spans="10:10" x14ac:dyDescent="0.25">
      <c r="J13764" s="966"/>
    </row>
    <row r="13765" spans="10:10" x14ac:dyDescent="0.25">
      <c r="J13765" s="966"/>
    </row>
    <row r="13766" spans="10:10" x14ac:dyDescent="0.25">
      <c r="J13766" s="966"/>
    </row>
    <row r="13767" spans="10:10" x14ac:dyDescent="0.25">
      <c r="J13767" s="966"/>
    </row>
    <row r="13768" spans="10:10" x14ac:dyDescent="0.25">
      <c r="J13768" s="966"/>
    </row>
    <row r="13769" spans="10:10" x14ac:dyDescent="0.25">
      <c r="J13769" s="966"/>
    </row>
    <row r="13770" spans="10:10" x14ac:dyDescent="0.25">
      <c r="J13770" s="966"/>
    </row>
    <row r="13771" spans="10:10" x14ac:dyDescent="0.25">
      <c r="J13771" s="966"/>
    </row>
    <row r="13772" spans="10:10" x14ac:dyDescent="0.25">
      <c r="J13772" s="966"/>
    </row>
    <row r="13773" spans="10:10" x14ac:dyDescent="0.25">
      <c r="J13773" s="966"/>
    </row>
    <row r="13774" spans="10:10" x14ac:dyDescent="0.25">
      <c r="J13774" s="966"/>
    </row>
    <row r="13775" spans="10:10" x14ac:dyDescent="0.25">
      <c r="J13775" s="966"/>
    </row>
    <row r="13776" spans="10:10" x14ac:dyDescent="0.25">
      <c r="J13776" s="966"/>
    </row>
    <row r="13777" spans="10:10" x14ac:dyDescent="0.25">
      <c r="J13777" s="966"/>
    </row>
    <row r="13778" spans="10:10" x14ac:dyDescent="0.25">
      <c r="J13778" s="966"/>
    </row>
    <row r="13779" spans="10:10" x14ac:dyDescent="0.25">
      <c r="J13779" s="966"/>
    </row>
    <row r="13780" spans="10:10" x14ac:dyDescent="0.25">
      <c r="J13780" s="966"/>
    </row>
    <row r="13781" spans="10:10" x14ac:dyDescent="0.25">
      <c r="J13781" s="966"/>
    </row>
    <row r="13782" spans="10:10" x14ac:dyDescent="0.25">
      <c r="J13782" s="966"/>
    </row>
    <row r="13783" spans="10:10" x14ac:dyDescent="0.25">
      <c r="J13783" s="966"/>
    </row>
    <row r="13784" spans="10:10" x14ac:dyDescent="0.25">
      <c r="J13784" s="966"/>
    </row>
    <row r="13785" spans="10:10" x14ac:dyDescent="0.25">
      <c r="J13785" s="966"/>
    </row>
    <row r="13786" spans="10:10" x14ac:dyDescent="0.25">
      <c r="J13786" s="966"/>
    </row>
    <row r="13787" spans="10:10" x14ac:dyDescent="0.25">
      <c r="J13787" s="966"/>
    </row>
    <row r="13788" spans="10:10" x14ac:dyDescent="0.25">
      <c r="J13788" s="966"/>
    </row>
    <row r="13789" spans="10:10" x14ac:dyDescent="0.25">
      <c r="J13789" s="966"/>
    </row>
    <row r="13790" spans="10:10" x14ac:dyDescent="0.25">
      <c r="J13790" s="966"/>
    </row>
    <row r="13791" spans="10:10" x14ac:dyDescent="0.25">
      <c r="J13791" s="966"/>
    </row>
    <row r="13792" spans="10:10" x14ac:dyDescent="0.25">
      <c r="J13792" s="966"/>
    </row>
    <row r="13793" spans="10:10" x14ac:dyDescent="0.25">
      <c r="J13793" s="966"/>
    </row>
    <row r="13794" spans="10:10" x14ac:dyDescent="0.25">
      <c r="J13794" s="966"/>
    </row>
    <row r="13795" spans="10:10" x14ac:dyDescent="0.25">
      <c r="J13795" s="966"/>
    </row>
    <row r="13796" spans="10:10" x14ac:dyDescent="0.25">
      <c r="J13796" s="966"/>
    </row>
    <row r="13797" spans="10:10" x14ac:dyDescent="0.25">
      <c r="J13797" s="966"/>
    </row>
    <row r="13798" spans="10:10" x14ac:dyDescent="0.25">
      <c r="J13798" s="966"/>
    </row>
    <row r="13799" spans="10:10" x14ac:dyDescent="0.25">
      <c r="J13799" s="966"/>
    </row>
    <row r="13800" spans="10:10" x14ac:dyDescent="0.25">
      <c r="J13800" s="966"/>
    </row>
    <row r="13801" spans="10:10" x14ac:dyDescent="0.25">
      <c r="J13801" s="966"/>
    </row>
    <row r="13802" spans="10:10" x14ac:dyDescent="0.25">
      <c r="J13802" s="966"/>
    </row>
    <row r="13803" spans="10:10" x14ac:dyDescent="0.25">
      <c r="J13803" s="966"/>
    </row>
    <row r="13804" spans="10:10" x14ac:dyDescent="0.25">
      <c r="J13804" s="966"/>
    </row>
    <row r="13805" spans="10:10" x14ac:dyDescent="0.25">
      <c r="J13805" s="966"/>
    </row>
    <row r="13806" spans="10:10" x14ac:dyDescent="0.25">
      <c r="J13806" s="966"/>
    </row>
    <row r="13807" spans="10:10" x14ac:dyDescent="0.25">
      <c r="J13807" s="966"/>
    </row>
    <row r="13808" spans="10:10" x14ac:dyDescent="0.25">
      <c r="J13808" s="966"/>
    </row>
    <row r="13809" spans="10:10" x14ac:dyDescent="0.25">
      <c r="J13809" s="966"/>
    </row>
    <row r="13810" spans="10:10" x14ac:dyDescent="0.25">
      <c r="J13810" s="966"/>
    </row>
    <row r="13811" spans="10:10" x14ac:dyDescent="0.25">
      <c r="J13811" s="966"/>
    </row>
    <row r="13812" spans="10:10" x14ac:dyDescent="0.25">
      <c r="J13812" s="966"/>
    </row>
    <row r="13813" spans="10:10" x14ac:dyDescent="0.25">
      <c r="J13813" s="966"/>
    </row>
    <row r="13814" spans="10:10" x14ac:dyDescent="0.25">
      <c r="J13814" s="966"/>
    </row>
    <row r="13815" spans="10:10" x14ac:dyDescent="0.25">
      <c r="J13815" s="966"/>
    </row>
    <row r="13816" spans="10:10" x14ac:dyDescent="0.25">
      <c r="J13816" s="966"/>
    </row>
    <row r="13817" spans="10:10" x14ac:dyDescent="0.25">
      <c r="J13817" s="966"/>
    </row>
    <row r="13818" spans="10:10" x14ac:dyDescent="0.25">
      <c r="J13818" s="966"/>
    </row>
    <row r="13819" spans="10:10" x14ac:dyDescent="0.25">
      <c r="J13819" s="966"/>
    </row>
    <row r="13820" spans="10:10" x14ac:dyDescent="0.25">
      <c r="J13820" s="966"/>
    </row>
    <row r="13821" spans="10:10" x14ac:dyDescent="0.25">
      <c r="J13821" s="966"/>
    </row>
    <row r="13822" spans="10:10" x14ac:dyDescent="0.25">
      <c r="J13822" s="966"/>
    </row>
    <row r="13823" spans="10:10" x14ac:dyDescent="0.25">
      <c r="J13823" s="966"/>
    </row>
    <row r="13824" spans="10:10" x14ac:dyDescent="0.25">
      <c r="J13824" s="966"/>
    </row>
    <row r="13825" spans="10:10" x14ac:dyDescent="0.25">
      <c r="J13825" s="966"/>
    </row>
    <row r="13826" spans="10:10" x14ac:dyDescent="0.25">
      <c r="J13826" s="966"/>
    </row>
    <row r="13827" spans="10:10" x14ac:dyDescent="0.25">
      <c r="J13827" s="966"/>
    </row>
    <row r="13828" spans="10:10" x14ac:dyDescent="0.25">
      <c r="J13828" s="966"/>
    </row>
    <row r="13829" spans="10:10" x14ac:dyDescent="0.25">
      <c r="J13829" s="966"/>
    </row>
    <row r="13830" spans="10:10" x14ac:dyDescent="0.25">
      <c r="J13830" s="966"/>
    </row>
    <row r="13831" spans="10:10" x14ac:dyDescent="0.25">
      <c r="J13831" s="966"/>
    </row>
    <row r="13832" spans="10:10" x14ac:dyDescent="0.25">
      <c r="J13832" s="966"/>
    </row>
    <row r="13833" spans="10:10" x14ac:dyDescent="0.25">
      <c r="J13833" s="966"/>
    </row>
    <row r="13834" spans="10:10" x14ac:dyDescent="0.25">
      <c r="J13834" s="966"/>
    </row>
    <row r="13835" spans="10:10" x14ac:dyDescent="0.25">
      <c r="J13835" s="966"/>
    </row>
    <row r="13836" spans="10:10" x14ac:dyDescent="0.25">
      <c r="J13836" s="966"/>
    </row>
    <row r="13837" spans="10:10" x14ac:dyDescent="0.25">
      <c r="J13837" s="966"/>
    </row>
    <row r="13838" spans="10:10" x14ac:dyDescent="0.25">
      <c r="J13838" s="966"/>
    </row>
    <row r="13839" spans="10:10" x14ac:dyDescent="0.25">
      <c r="J13839" s="966"/>
    </row>
    <row r="13840" spans="10:10" x14ac:dyDescent="0.25">
      <c r="J13840" s="966"/>
    </row>
    <row r="13841" spans="10:10" x14ac:dyDescent="0.25">
      <c r="J13841" s="966"/>
    </row>
    <row r="13842" spans="10:10" x14ac:dyDescent="0.25">
      <c r="J13842" s="966"/>
    </row>
    <row r="13843" spans="10:10" x14ac:dyDescent="0.25">
      <c r="J13843" s="966"/>
    </row>
    <row r="13844" spans="10:10" x14ac:dyDescent="0.25">
      <c r="J13844" s="966"/>
    </row>
    <row r="13845" spans="10:10" x14ac:dyDescent="0.25">
      <c r="J13845" s="966"/>
    </row>
    <row r="13846" spans="10:10" x14ac:dyDescent="0.25">
      <c r="J13846" s="966"/>
    </row>
    <row r="13847" spans="10:10" x14ac:dyDescent="0.25">
      <c r="J13847" s="966"/>
    </row>
    <row r="13848" spans="10:10" x14ac:dyDescent="0.25">
      <c r="J13848" s="966"/>
    </row>
    <row r="13849" spans="10:10" x14ac:dyDescent="0.25">
      <c r="J13849" s="966"/>
    </row>
    <row r="13850" spans="10:10" x14ac:dyDescent="0.25">
      <c r="J13850" s="966"/>
    </row>
    <row r="13851" spans="10:10" x14ac:dyDescent="0.25">
      <c r="J13851" s="966"/>
    </row>
    <row r="13852" spans="10:10" x14ac:dyDescent="0.25">
      <c r="J13852" s="966"/>
    </row>
    <row r="13853" spans="10:10" x14ac:dyDescent="0.25">
      <c r="J13853" s="966"/>
    </row>
    <row r="13854" spans="10:10" x14ac:dyDescent="0.25">
      <c r="J13854" s="966"/>
    </row>
    <row r="13855" spans="10:10" x14ac:dyDescent="0.25">
      <c r="J13855" s="966"/>
    </row>
    <row r="13856" spans="10:10" x14ac:dyDescent="0.25">
      <c r="J13856" s="966"/>
    </row>
    <row r="13857" spans="10:10" x14ac:dyDescent="0.25">
      <c r="J13857" s="966"/>
    </row>
    <row r="13858" spans="10:10" x14ac:dyDescent="0.25">
      <c r="J13858" s="966"/>
    </row>
    <row r="13859" spans="10:10" x14ac:dyDescent="0.25">
      <c r="J13859" s="966"/>
    </row>
    <row r="13860" spans="10:10" x14ac:dyDescent="0.25">
      <c r="J13860" s="966"/>
    </row>
    <row r="13861" spans="10:10" x14ac:dyDescent="0.25">
      <c r="J13861" s="966"/>
    </row>
    <row r="13862" spans="10:10" x14ac:dyDescent="0.25">
      <c r="J13862" s="966"/>
    </row>
    <row r="13863" spans="10:10" x14ac:dyDescent="0.25">
      <c r="J13863" s="966"/>
    </row>
    <row r="13864" spans="10:10" x14ac:dyDescent="0.25">
      <c r="J13864" s="966"/>
    </row>
    <row r="13865" spans="10:10" x14ac:dyDescent="0.25">
      <c r="J13865" s="966"/>
    </row>
    <row r="13866" spans="10:10" x14ac:dyDescent="0.25">
      <c r="J13866" s="966"/>
    </row>
    <row r="13867" spans="10:10" x14ac:dyDescent="0.25">
      <c r="J13867" s="966"/>
    </row>
    <row r="13868" spans="10:10" x14ac:dyDescent="0.25">
      <c r="J13868" s="966"/>
    </row>
    <row r="13869" spans="10:10" x14ac:dyDescent="0.25">
      <c r="J13869" s="966"/>
    </row>
    <row r="13870" spans="10:10" x14ac:dyDescent="0.25">
      <c r="J13870" s="966"/>
    </row>
    <row r="13871" spans="10:10" x14ac:dyDescent="0.25">
      <c r="J13871" s="966"/>
    </row>
    <row r="13872" spans="10:10" x14ac:dyDescent="0.25">
      <c r="J13872" s="966"/>
    </row>
    <row r="13873" spans="10:10" x14ac:dyDescent="0.25">
      <c r="J13873" s="966"/>
    </row>
    <row r="13874" spans="10:10" x14ac:dyDescent="0.25">
      <c r="J13874" s="966"/>
    </row>
    <row r="13875" spans="10:10" x14ac:dyDescent="0.25">
      <c r="J13875" s="966"/>
    </row>
    <row r="13876" spans="10:10" x14ac:dyDescent="0.25">
      <c r="J13876" s="966"/>
    </row>
    <row r="13877" spans="10:10" x14ac:dyDescent="0.25">
      <c r="J13877" s="966"/>
    </row>
    <row r="13878" spans="10:10" x14ac:dyDescent="0.25">
      <c r="J13878" s="966"/>
    </row>
    <row r="13879" spans="10:10" x14ac:dyDescent="0.25">
      <c r="J13879" s="966"/>
    </row>
    <row r="13880" spans="10:10" x14ac:dyDescent="0.25">
      <c r="J13880" s="966"/>
    </row>
    <row r="13881" spans="10:10" x14ac:dyDescent="0.25">
      <c r="J13881" s="966"/>
    </row>
    <row r="13882" spans="10:10" x14ac:dyDescent="0.25">
      <c r="J13882" s="966"/>
    </row>
    <row r="13883" spans="10:10" x14ac:dyDescent="0.25">
      <c r="J13883" s="966"/>
    </row>
    <row r="13884" spans="10:10" x14ac:dyDescent="0.25">
      <c r="J13884" s="966"/>
    </row>
    <row r="13885" spans="10:10" x14ac:dyDescent="0.25">
      <c r="J13885" s="966"/>
    </row>
    <row r="13886" spans="10:10" x14ac:dyDescent="0.25">
      <c r="J13886" s="966"/>
    </row>
    <row r="13887" spans="10:10" x14ac:dyDescent="0.25">
      <c r="J13887" s="966"/>
    </row>
    <row r="13888" spans="10:10" x14ac:dyDescent="0.25">
      <c r="J13888" s="966"/>
    </row>
    <row r="13889" spans="10:10" x14ac:dyDescent="0.25">
      <c r="J13889" s="966"/>
    </row>
    <row r="13890" spans="10:10" x14ac:dyDescent="0.25">
      <c r="J13890" s="966"/>
    </row>
    <row r="13891" spans="10:10" x14ac:dyDescent="0.25">
      <c r="J13891" s="966"/>
    </row>
    <row r="13892" spans="10:10" x14ac:dyDescent="0.25">
      <c r="J13892" s="966"/>
    </row>
    <row r="13893" spans="10:10" x14ac:dyDescent="0.25">
      <c r="J13893" s="966"/>
    </row>
    <row r="13894" spans="10:10" x14ac:dyDescent="0.25">
      <c r="J13894" s="966"/>
    </row>
    <row r="13895" spans="10:10" x14ac:dyDescent="0.25">
      <c r="J13895" s="966"/>
    </row>
    <row r="13896" spans="10:10" x14ac:dyDescent="0.25">
      <c r="J13896" s="966"/>
    </row>
    <row r="13897" spans="10:10" x14ac:dyDescent="0.25">
      <c r="J13897" s="966"/>
    </row>
    <row r="13898" spans="10:10" x14ac:dyDescent="0.25">
      <c r="J13898" s="966"/>
    </row>
    <row r="13899" spans="10:10" x14ac:dyDescent="0.25">
      <c r="J13899" s="966"/>
    </row>
    <row r="13900" spans="10:10" x14ac:dyDescent="0.25">
      <c r="J13900" s="966"/>
    </row>
    <row r="13901" spans="10:10" x14ac:dyDescent="0.25">
      <c r="J13901" s="966"/>
    </row>
    <row r="13902" spans="10:10" x14ac:dyDescent="0.25">
      <c r="J13902" s="966"/>
    </row>
    <row r="13903" spans="10:10" x14ac:dyDescent="0.25">
      <c r="J13903" s="966"/>
    </row>
    <row r="13904" spans="10:10" x14ac:dyDescent="0.25">
      <c r="J13904" s="966"/>
    </row>
    <row r="13905" spans="10:10" x14ac:dyDescent="0.25">
      <c r="J13905" s="966"/>
    </row>
    <row r="13906" spans="10:10" x14ac:dyDescent="0.25">
      <c r="J13906" s="966"/>
    </row>
    <row r="13907" spans="10:10" x14ac:dyDescent="0.25">
      <c r="J13907" s="966"/>
    </row>
    <row r="13908" spans="10:10" x14ac:dyDescent="0.25">
      <c r="J13908" s="966"/>
    </row>
    <row r="13909" spans="10:10" x14ac:dyDescent="0.25">
      <c r="J13909" s="966"/>
    </row>
    <row r="13910" spans="10:10" x14ac:dyDescent="0.25">
      <c r="J13910" s="966"/>
    </row>
    <row r="13911" spans="10:10" x14ac:dyDescent="0.25">
      <c r="J13911" s="966"/>
    </row>
    <row r="13912" spans="10:10" x14ac:dyDescent="0.25">
      <c r="J13912" s="966"/>
    </row>
    <row r="13913" spans="10:10" x14ac:dyDescent="0.25">
      <c r="J13913" s="966"/>
    </row>
    <row r="13914" spans="10:10" x14ac:dyDescent="0.25">
      <c r="J13914" s="966"/>
    </row>
    <row r="13915" spans="10:10" x14ac:dyDescent="0.25">
      <c r="J13915" s="966"/>
    </row>
    <row r="13916" spans="10:10" x14ac:dyDescent="0.25">
      <c r="J13916" s="966"/>
    </row>
    <row r="13917" spans="10:10" x14ac:dyDescent="0.25">
      <c r="J13917" s="966"/>
    </row>
    <row r="13918" spans="10:10" x14ac:dyDescent="0.25">
      <c r="J13918" s="966"/>
    </row>
    <row r="13919" spans="10:10" x14ac:dyDescent="0.25">
      <c r="J13919" s="966"/>
    </row>
    <row r="13920" spans="10:10" x14ac:dyDescent="0.25">
      <c r="J13920" s="966"/>
    </row>
    <row r="13921" spans="10:10" x14ac:dyDescent="0.25">
      <c r="J13921" s="966"/>
    </row>
    <row r="13922" spans="10:10" x14ac:dyDescent="0.25">
      <c r="J13922" s="966"/>
    </row>
    <row r="13923" spans="10:10" x14ac:dyDescent="0.25">
      <c r="J13923" s="966"/>
    </row>
    <row r="13924" spans="10:10" x14ac:dyDescent="0.25">
      <c r="J13924" s="966"/>
    </row>
    <row r="13925" spans="10:10" x14ac:dyDescent="0.25">
      <c r="J13925" s="966"/>
    </row>
    <row r="13926" spans="10:10" x14ac:dyDescent="0.25">
      <c r="J13926" s="966"/>
    </row>
    <row r="13927" spans="10:10" x14ac:dyDescent="0.25">
      <c r="J13927" s="966"/>
    </row>
    <row r="13928" spans="10:10" x14ac:dyDescent="0.25">
      <c r="J13928" s="966"/>
    </row>
    <row r="13929" spans="10:10" x14ac:dyDescent="0.25">
      <c r="J13929" s="966"/>
    </row>
    <row r="13930" spans="10:10" x14ac:dyDescent="0.25">
      <c r="J13930" s="966"/>
    </row>
    <row r="13931" spans="10:10" x14ac:dyDescent="0.25">
      <c r="J13931" s="966"/>
    </row>
    <row r="13932" spans="10:10" x14ac:dyDescent="0.25">
      <c r="J13932" s="966"/>
    </row>
    <row r="13933" spans="10:10" x14ac:dyDescent="0.25">
      <c r="J13933" s="966"/>
    </row>
    <row r="13934" spans="10:10" x14ac:dyDescent="0.25">
      <c r="J13934" s="966"/>
    </row>
    <row r="13935" spans="10:10" x14ac:dyDescent="0.25">
      <c r="J13935" s="966"/>
    </row>
    <row r="13936" spans="10:10" x14ac:dyDescent="0.25">
      <c r="J13936" s="966"/>
    </row>
    <row r="13937" spans="10:10" x14ac:dyDescent="0.25">
      <c r="J13937" s="966"/>
    </row>
    <row r="13938" spans="10:10" x14ac:dyDescent="0.25">
      <c r="J13938" s="966"/>
    </row>
    <row r="13939" spans="10:10" x14ac:dyDescent="0.25">
      <c r="J13939" s="966"/>
    </row>
    <row r="13940" spans="10:10" x14ac:dyDescent="0.25">
      <c r="J13940" s="966"/>
    </row>
    <row r="13941" spans="10:10" x14ac:dyDescent="0.25">
      <c r="J13941" s="966"/>
    </row>
    <row r="13942" spans="10:10" x14ac:dyDescent="0.25">
      <c r="J13942" s="966"/>
    </row>
    <row r="13943" spans="10:10" x14ac:dyDescent="0.25">
      <c r="J13943" s="966"/>
    </row>
    <row r="13944" spans="10:10" x14ac:dyDescent="0.25">
      <c r="J13944" s="966"/>
    </row>
    <row r="13945" spans="10:10" x14ac:dyDescent="0.25">
      <c r="J13945" s="966"/>
    </row>
    <row r="13946" spans="10:10" x14ac:dyDescent="0.25">
      <c r="J13946" s="966"/>
    </row>
    <row r="13947" spans="10:10" x14ac:dyDescent="0.25">
      <c r="J13947" s="966"/>
    </row>
    <row r="13948" spans="10:10" x14ac:dyDescent="0.25">
      <c r="J13948" s="966"/>
    </row>
    <row r="13949" spans="10:10" x14ac:dyDescent="0.25">
      <c r="J13949" s="966"/>
    </row>
    <row r="13950" spans="10:10" x14ac:dyDescent="0.25">
      <c r="J13950" s="966"/>
    </row>
    <row r="13951" spans="10:10" x14ac:dyDescent="0.25">
      <c r="J13951" s="966"/>
    </row>
    <row r="13952" spans="10:10" x14ac:dyDescent="0.25">
      <c r="J13952" s="966"/>
    </row>
    <row r="13953" spans="10:10" x14ac:dyDescent="0.25">
      <c r="J13953" s="966"/>
    </row>
    <row r="13954" spans="10:10" x14ac:dyDescent="0.25">
      <c r="J13954" s="966"/>
    </row>
    <row r="13955" spans="10:10" x14ac:dyDescent="0.25">
      <c r="J13955" s="966"/>
    </row>
    <row r="13956" spans="10:10" x14ac:dyDescent="0.25">
      <c r="J13956" s="966"/>
    </row>
    <row r="13957" spans="10:10" x14ac:dyDescent="0.25">
      <c r="J13957" s="966"/>
    </row>
    <row r="13958" spans="10:10" x14ac:dyDescent="0.25">
      <c r="J13958" s="966"/>
    </row>
    <row r="13959" spans="10:10" x14ac:dyDescent="0.25">
      <c r="J13959" s="966"/>
    </row>
    <row r="13960" spans="10:10" x14ac:dyDescent="0.25">
      <c r="J13960" s="966"/>
    </row>
    <row r="13961" spans="10:10" x14ac:dyDescent="0.25">
      <c r="J13961" s="966"/>
    </row>
    <row r="13962" spans="10:10" x14ac:dyDescent="0.25">
      <c r="J13962" s="966"/>
    </row>
    <row r="13963" spans="10:10" x14ac:dyDescent="0.25">
      <c r="J13963" s="966"/>
    </row>
    <row r="13964" spans="10:10" x14ac:dyDescent="0.25">
      <c r="J13964" s="966"/>
    </row>
    <row r="13965" spans="10:10" x14ac:dyDescent="0.25">
      <c r="J13965" s="966"/>
    </row>
    <row r="13966" spans="10:10" x14ac:dyDescent="0.25">
      <c r="J13966" s="966"/>
    </row>
    <row r="13967" spans="10:10" x14ac:dyDescent="0.25">
      <c r="J13967" s="966"/>
    </row>
    <row r="13968" spans="10:10" x14ac:dyDescent="0.25">
      <c r="J13968" s="966"/>
    </row>
    <row r="13969" spans="10:10" x14ac:dyDescent="0.25">
      <c r="J13969" s="966"/>
    </row>
    <row r="13970" spans="10:10" x14ac:dyDescent="0.25">
      <c r="J13970" s="966"/>
    </row>
    <row r="13971" spans="10:10" x14ac:dyDescent="0.25">
      <c r="J13971" s="966"/>
    </row>
    <row r="13972" spans="10:10" x14ac:dyDescent="0.25">
      <c r="J13972" s="966"/>
    </row>
    <row r="13973" spans="10:10" x14ac:dyDescent="0.25">
      <c r="J13973" s="966"/>
    </row>
    <row r="13974" spans="10:10" x14ac:dyDescent="0.25">
      <c r="J13974" s="966"/>
    </row>
    <row r="13975" spans="10:10" x14ac:dyDescent="0.25">
      <c r="J13975" s="966"/>
    </row>
    <row r="13976" spans="10:10" x14ac:dyDescent="0.25">
      <c r="J13976" s="966"/>
    </row>
    <row r="13977" spans="10:10" x14ac:dyDescent="0.25">
      <c r="J13977" s="966"/>
    </row>
    <row r="13978" spans="10:10" x14ac:dyDescent="0.25">
      <c r="J13978" s="966"/>
    </row>
    <row r="13979" spans="10:10" x14ac:dyDescent="0.25">
      <c r="J13979" s="966"/>
    </row>
    <row r="13980" spans="10:10" x14ac:dyDescent="0.25">
      <c r="J13980" s="966"/>
    </row>
    <row r="13981" spans="10:10" x14ac:dyDescent="0.25">
      <c r="J13981" s="966"/>
    </row>
    <row r="13982" spans="10:10" x14ac:dyDescent="0.25">
      <c r="J13982" s="966"/>
    </row>
    <row r="13983" spans="10:10" x14ac:dyDescent="0.25">
      <c r="J13983" s="966"/>
    </row>
    <row r="13984" spans="10:10" x14ac:dyDescent="0.25">
      <c r="J13984" s="966"/>
    </row>
    <row r="13985" spans="10:10" x14ac:dyDescent="0.25">
      <c r="J13985" s="966"/>
    </row>
    <row r="13986" spans="10:10" x14ac:dyDescent="0.25">
      <c r="J13986" s="966"/>
    </row>
    <row r="13987" spans="10:10" x14ac:dyDescent="0.25">
      <c r="J13987" s="966"/>
    </row>
    <row r="13988" spans="10:10" x14ac:dyDescent="0.25">
      <c r="J13988" s="966"/>
    </row>
    <row r="13989" spans="10:10" x14ac:dyDescent="0.25">
      <c r="J13989" s="966"/>
    </row>
    <row r="13990" spans="10:10" x14ac:dyDescent="0.25">
      <c r="J13990" s="966"/>
    </row>
    <row r="13991" spans="10:10" x14ac:dyDescent="0.25">
      <c r="J13991" s="966"/>
    </row>
    <row r="13992" spans="10:10" x14ac:dyDescent="0.25">
      <c r="J13992" s="966"/>
    </row>
    <row r="13993" spans="10:10" x14ac:dyDescent="0.25">
      <c r="J13993" s="966"/>
    </row>
    <row r="13994" spans="10:10" x14ac:dyDescent="0.25">
      <c r="J13994" s="966"/>
    </row>
    <row r="13995" spans="10:10" x14ac:dyDescent="0.25">
      <c r="J13995" s="966"/>
    </row>
    <row r="13996" spans="10:10" x14ac:dyDescent="0.25">
      <c r="J13996" s="966"/>
    </row>
    <row r="13997" spans="10:10" x14ac:dyDescent="0.25">
      <c r="J13997" s="966"/>
    </row>
    <row r="13998" spans="10:10" x14ac:dyDescent="0.25">
      <c r="J13998" s="966"/>
    </row>
    <row r="13999" spans="10:10" x14ac:dyDescent="0.25">
      <c r="J13999" s="966"/>
    </row>
    <row r="14000" spans="10:10" x14ac:dyDescent="0.25">
      <c r="J14000" s="966"/>
    </row>
    <row r="14001" spans="10:10" x14ac:dyDescent="0.25">
      <c r="J14001" s="966"/>
    </row>
    <row r="14002" spans="10:10" x14ac:dyDescent="0.25">
      <c r="J14002" s="966"/>
    </row>
    <row r="14003" spans="10:10" x14ac:dyDescent="0.25">
      <c r="J14003" s="966"/>
    </row>
    <row r="14004" spans="10:10" x14ac:dyDescent="0.25">
      <c r="J14004" s="966"/>
    </row>
    <row r="14005" spans="10:10" x14ac:dyDescent="0.25">
      <c r="J14005" s="966"/>
    </row>
    <row r="14006" spans="10:10" x14ac:dyDescent="0.25">
      <c r="J14006" s="966"/>
    </row>
    <row r="14007" spans="10:10" x14ac:dyDescent="0.25">
      <c r="J14007" s="966"/>
    </row>
    <row r="14008" spans="10:10" x14ac:dyDescent="0.25">
      <c r="J14008" s="966"/>
    </row>
    <row r="14009" spans="10:10" x14ac:dyDescent="0.25">
      <c r="J14009" s="966"/>
    </row>
    <row r="14010" spans="10:10" x14ac:dyDescent="0.25">
      <c r="J14010" s="966"/>
    </row>
    <row r="14011" spans="10:10" x14ac:dyDescent="0.25">
      <c r="J14011" s="966"/>
    </row>
    <row r="14012" spans="10:10" x14ac:dyDescent="0.25">
      <c r="J14012" s="966"/>
    </row>
    <row r="14013" spans="10:10" x14ac:dyDescent="0.25">
      <c r="J14013" s="966"/>
    </row>
    <row r="14014" spans="10:10" x14ac:dyDescent="0.25">
      <c r="J14014" s="966"/>
    </row>
    <row r="14015" spans="10:10" x14ac:dyDescent="0.25">
      <c r="J14015" s="966"/>
    </row>
    <row r="14016" spans="10:10" x14ac:dyDescent="0.25">
      <c r="J14016" s="966"/>
    </row>
    <row r="14017" spans="10:10" x14ac:dyDescent="0.25">
      <c r="J14017" s="966"/>
    </row>
    <row r="14018" spans="10:10" x14ac:dyDescent="0.25">
      <c r="J14018" s="966"/>
    </row>
    <row r="14019" spans="10:10" x14ac:dyDescent="0.25">
      <c r="J14019" s="966"/>
    </row>
    <row r="14020" spans="10:10" x14ac:dyDescent="0.25">
      <c r="J14020" s="966"/>
    </row>
    <row r="14021" spans="10:10" x14ac:dyDescent="0.25">
      <c r="J14021" s="966"/>
    </row>
    <row r="14022" spans="10:10" x14ac:dyDescent="0.25">
      <c r="J14022" s="966"/>
    </row>
    <row r="14023" spans="10:10" x14ac:dyDescent="0.25">
      <c r="J14023" s="966"/>
    </row>
    <row r="14024" spans="10:10" x14ac:dyDescent="0.25">
      <c r="J14024" s="966"/>
    </row>
    <row r="14025" spans="10:10" x14ac:dyDescent="0.25">
      <c r="J14025" s="966"/>
    </row>
    <row r="14026" spans="10:10" x14ac:dyDescent="0.25">
      <c r="J14026" s="966"/>
    </row>
    <row r="14027" spans="10:10" x14ac:dyDescent="0.25">
      <c r="J14027" s="966"/>
    </row>
    <row r="14028" spans="10:10" x14ac:dyDescent="0.25">
      <c r="J14028" s="966"/>
    </row>
    <row r="14029" spans="10:10" x14ac:dyDescent="0.25">
      <c r="J14029" s="966"/>
    </row>
    <row r="14030" spans="10:10" x14ac:dyDescent="0.25">
      <c r="J14030" s="966"/>
    </row>
    <row r="14031" spans="10:10" x14ac:dyDescent="0.25">
      <c r="J14031" s="966"/>
    </row>
    <row r="14032" spans="10:10" x14ac:dyDescent="0.25">
      <c r="J14032" s="966"/>
    </row>
    <row r="14033" spans="10:10" x14ac:dyDescent="0.25">
      <c r="J14033" s="966"/>
    </row>
    <row r="14034" spans="10:10" x14ac:dyDescent="0.25">
      <c r="J14034" s="966"/>
    </row>
    <row r="14035" spans="10:10" x14ac:dyDescent="0.25">
      <c r="J14035" s="966"/>
    </row>
    <row r="14036" spans="10:10" x14ac:dyDescent="0.25">
      <c r="J14036" s="966"/>
    </row>
    <row r="14037" spans="10:10" x14ac:dyDescent="0.25">
      <c r="J14037" s="966"/>
    </row>
    <row r="14038" spans="10:10" x14ac:dyDescent="0.25">
      <c r="J14038" s="966"/>
    </row>
    <row r="14039" spans="10:10" x14ac:dyDescent="0.25">
      <c r="J14039" s="966"/>
    </row>
    <row r="14040" spans="10:10" x14ac:dyDescent="0.25">
      <c r="J14040" s="966"/>
    </row>
    <row r="14041" spans="10:10" x14ac:dyDescent="0.25">
      <c r="J14041" s="966"/>
    </row>
    <row r="14042" spans="10:10" x14ac:dyDescent="0.25">
      <c r="J14042" s="966"/>
    </row>
    <row r="14043" spans="10:10" x14ac:dyDescent="0.25">
      <c r="J14043" s="966"/>
    </row>
    <row r="14044" spans="10:10" x14ac:dyDescent="0.25">
      <c r="J14044" s="966"/>
    </row>
    <row r="14045" spans="10:10" x14ac:dyDescent="0.25">
      <c r="J14045" s="966"/>
    </row>
    <row r="14046" spans="10:10" x14ac:dyDescent="0.25">
      <c r="J14046" s="966"/>
    </row>
    <row r="14047" spans="10:10" x14ac:dyDescent="0.25">
      <c r="J14047" s="966"/>
    </row>
    <row r="14048" spans="10:10" x14ac:dyDescent="0.25">
      <c r="J14048" s="966"/>
    </row>
    <row r="14049" spans="10:10" x14ac:dyDescent="0.25">
      <c r="J14049" s="966"/>
    </row>
    <row r="14050" spans="10:10" x14ac:dyDescent="0.25">
      <c r="J14050" s="966"/>
    </row>
    <row r="14051" spans="10:10" x14ac:dyDescent="0.25">
      <c r="J14051" s="966"/>
    </row>
    <row r="14052" spans="10:10" x14ac:dyDescent="0.25">
      <c r="J14052" s="966"/>
    </row>
    <row r="14053" spans="10:10" x14ac:dyDescent="0.25">
      <c r="J14053" s="966"/>
    </row>
    <row r="14054" spans="10:10" x14ac:dyDescent="0.25">
      <c r="J14054" s="966"/>
    </row>
    <row r="14055" spans="10:10" x14ac:dyDescent="0.25">
      <c r="J14055" s="966"/>
    </row>
    <row r="14056" spans="10:10" x14ac:dyDescent="0.25">
      <c r="J14056" s="966"/>
    </row>
    <row r="14057" spans="10:10" x14ac:dyDescent="0.25">
      <c r="J14057" s="966"/>
    </row>
    <row r="14058" spans="10:10" x14ac:dyDescent="0.25">
      <c r="J14058" s="966"/>
    </row>
    <row r="14059" spans="10:10" x14ac:dyDescent="0.25">
      <c r="J14059" s="966"/>
    </row>
    <row r="14060" spans="10:10" x14ac:dyDescent="0.25">
      <c r="J14060" s="966"/>
    </row>
    <row r="14061" spans="10:10" x14ac:dyDescent="0.25">
      <c r="J14061" s="966"/>
    </row>
    <row r="14062" spans="10:10" x14ac:dyDescent="0.25">
      <c r="J14062" s="966"/>
    </row>
    <row r="14063" spans="10:10" x14ac:dyDescent="0.25">
      <c r="J14063" s="966"/>
    </row>
    <row r="14064" spans="10:10" x14ac:dyDescent="0.25">
      <c r="J14064" s="966"/>
    </row>
    <row r="14065" spans="10:10" x14ac:dyDescent="0.25">
      <c r="J14065" s="966"/>
    </row>
    <row r="14066" spans="10:10" x14ac:dyDescent="0.25">
      <c r="J14066" s="966"/>
    </row>
    <row r="14067" spans="10:10" x14ac:dyDescent="0.25">
      <c r="J14067" s="966"/>
    </row>
    <row r="14068" spans="10:10" x14ac:dyDescent="0.25">
      <c r="J14068" s="966"/>
    </row>
    <row r="14069" spans="10:10" x14ac:dyDescent="0.25">
      <c r="J14069" s="966"/>
    </row>
    <row r="14070" spans="10:10" x14ac:dyDescent="0.25">
      <c r="J14070" s="966"/>
    </row>
    <row r="14071" spans="10:10" x14ac:dyDescent="0.25">
      <c r="J14071" s="966"/>
    </row>
    <row r="14072" spans="10:10" x14ac:dyDescent="0.25">
      <c r="J14072" s="966"/>
    </row>
    <row r="14073" spans="10:10" x14ac:dyDescent="0.25">
      <c r="J14073" s="966"/>
    </row>
    <row r="14074" spans="10:10" x14ac:dyDescent="0.25">
      <c r="J14074" s="966"/>
    </row>
    <row r="14075" spans="10:10" x14ac:dyDescent="0.25">
      <c r="J14075" s="966"/>
    </row>
    <row r="14076" spans="10:10" x14ac:dyDescent="0.25">
      <c r="J14076" s="966"/>
    </row>
    <row r="14077" spans="10:10" x14ac:dyDescent="0.25">
      <c r="J14077" s="966"/>
    </row>
    <row r="14078" spans="10:10" x14ac:dyDescent="0.25">
      <c r="J14078" s="966"/>
    </row>
    <row r="14079" spans="10:10" x14ac:dyDescent="0.25">
      <c r="J14079" s="966"/>
    </row>
    <row r="14080" spans="10:10" x14ac:dyDescent="0.25">
      <c r="J14080" s="966"/>
    </row>
    <row r="14081" spans="10:10" x14ac:dyDescent="0.25">
      <c r="J14081" s="966"/>
    </row>
    <row r="14082" spans="10:10" x14ac:dyDescent="0.25">
      <c r="J14082" s="966"/>
    </row>
    <row r="14083" spans="10:10" x14ac:dyDescent="0.25">
      <c r="J14083" s="966"/>
    </row>
    <row r="14084" spans="10:10" x14ac:dyDescent="0.25">
      <c r="J14084" s="966"/>
    </row>
    <row r="14085" spans="10:10" x14ac:dyDescent="0.25">
      <c r="J14085" s="966"/>
    </row>
    <row r="14086" spans="10:10" x14ac:dyDescent="0.25">
      <c r="J14086" s="966"/>
    </row>
    <row r="14087" spans="10:10" x14ac:dyDescent="0.25">
      <c r="J14087" s="966"/>
    </row>
    <row r="14088" spans="10:10" x14ac:dyDescent="0.25">
      <c r="J14088" s="966"/>
    </row>
    <row r="14089" spans="10:10" x14ac:dyDescent="0.25">
      <c r="J14089" s="966"/>
    </row>
    <row r="14090" spans="10:10" x14ac:dyDescent="0.25">
      <c r="J14090" s="966"/>
    </row>
    <row r="14091" spans="10:10" x14ac:dyDescent="0.25">
      <c r="J14091" s="966"/>
    </row>
    <row r="14092" spans="10:10" x14ac:dyDescent="0.25">
      <c r="J14092" s="966"/>
    </row>
    <row r="14093" spans="10:10" x14ac:dyDescent="0.25">
      <c r="J14093" s="966"/>
    </row>
    <row r="14094" spans="10:10" x14ac:dyDescent="0.25">
      <c r="J14094" s="966"/>
    </row>
    <row r="14095" spans="10:10" x14ac:dyDescent="0.25">
      <c r="J14095" s="966"/>
    </row>
    <row r="14096" spans="10:10" x14ac:dyDescent="0.25">
      <c r="J14096" s="966"/>
    </row>
    <row r="14097" spans="10:10" x14ac:dyDescent="0.25">
      <c r="J14097" s="966"/>
    </row>
    <row r="14098" spans="10:10" x14ac:dyDescent="0.25">
      <c r="J14098" s="966"/>
    </row>
    <row r="14099" spans="10:10" x14ac:dyDescent="0.25">
      <c r="J14099" s="966"/>
    </row>
    <row r="14100" spans="10:10" x14ac:dyDescent="0.25">
      <c r="J14100" s="966"/>
    </row>
    <row r="14101" spans="10:10" x14ac:dyDescent="0.25">
      <c r="J14101" s="966"/>
    </row>
    <row r="14102" spans="10:10" x14ac:dyDescent="0.25">
      <c r="J14102" s="966"/>
    </row>
    <row r="14103" spans="10:10" x14ac:dyDescent="0.25">
      <c r="J14103" s="966"/>
    </row>
    <row r="14104" spans="10:10" x14ac:dyDescent="0.25">
      <c r="J14104" s="966"/>
    </row>
    <row r="14105" spans="10:10" x14ac:dyDescent="0.25">
      <c r="J14105" s="966"/>
    </row>
    <row r="14106" spans="10:10" x14ac:dyDescent="0.25">
      <c r="J14106" s="966"/>
    </row>
    <row r="14107" spans="10:10" x14ac:dyDescent="0.25">
      <c r="J14107" s="966"/>
    </row>
    <row r="14108" spans="10:10" x14ac:dyDescent="0.25">
      <c r="J14108" s="966"/>
    </row>
    <row r="14109" spans="10:10" x14ac:dyDescent="0.25">
      <c r="J14109" s="966"/>
    </row>
    <row r="14110" spans="10:10" x14ac:dyDescent="0.25">
      <c r="J14110" s="966"/>
    </row>
    <row r="14111" spans="10:10" x14ac:dyDescent="0.25">
      <c r="J14111" s="966"/>
    </row>
    <row r="14112" spans="10:10" x14ac:dyDescent="0.25">
      <c r="J14112" s="966"/>
    </row>
    <row r="14113" spans="10:10" x14ac:dyDescent="0.25">
      <c r="J14113" s="966"/>
    </row>
    <row r="14114" spans="10:10" x14ac:dyDescent="0.25">
      <c r="J14114" s="966"/>
    </row>
    <row r="14115" spans="10:10" x14ac:dyDescent="0.25">
      <c r="J14115" s="966"/>
    </row>
    <row r="14116" spans="10:10" x14ac:dyDescent="0.25">
      <c r="J14116" s="966"/>
    </row>
    <row r="14117" spans="10:10" x14ac:dyDescent="0.25">
      <c r="J14117" s="966"/>
    </row>
    <row r="14118" spans="10:10" x14ac:dyDescent="0.25">
      <c r="J14118" s="966"/>
    </row>
    <row r="14119" spans="10:10" x14ac:dyDescent="0.25">
      <c r="J14119" s="966"/>
    </row>
    <row r="14120" spans="10:10" x14ac:dyDescent="0.25">
      <c r="J14120" s="966"/>
    </row>
    <row r="14121" spans="10:10" x14ac:dyDescent="0.25">
      <c r="J14121" s="966"/>
    </row>
    <row r="14122" spans="10:10" x14ac:dyDescent="0.25">
      <c r="J14122" s="966"/>
    </row>
    <row r="14123" spans="10:10" x14ac:dyDescent="0.25">
      <c r="J14123" s="966"/>
    </row>
    <row r="14124" spans="10:10" x14ac:dyDescent="0.25">
      <c r="J14124" s="966"/>
    </row>
    <row r="14125" spans="10:10" x14ac:dyDescent="0.25">
      <c r="J14125" s="966"/>
    </row>
    <row r="14126" spans="10:10" x14ac:dyDescent="0.25">
      <c r="J14126" s="966"/>
    </row>
    <row r="14127" spans="10:10" x14ac:dyDescent="0.25">
      <c r="J14127" s="966"/>
    </row>
    <row r="14128" spans="10:10" x14ac:dyDescent="0.25">
      <c r="J14128" s="966"/>
    </row>
    <row r="14129" spans="10:10" x14ac:dyDescent="0.25">
      <c r="J14129" s="966"/>
    </row>
    <row r="14130" spans="10:10" x14ac:dyDescent="0.25">
      <c r="J14130" s="966"/>
    </row>
    <row r="14131" spans="10:10" x14ac:dyDescent="0.25">
      <c r="J14131" s="966"/>
    </row>
    <row r="14132" spans="10:10" x14ac:dyDescent="0.25">
      <c r="J14132" s="966"/>
    </row>
    <row r="14133" spans="10:10" x14ac:dyDescent="0.25">
      <c r="J14133" s="966"/>
    </row>
    <row r="14134" spans="10:10" x14ac:dyDescent="0.25">
      <c r="J14134" s="966"/>
    </row>
    <row r="14135" spans="10:10" x14ac:dyDescent="0.25">
      <c r="J14135" s="966"/>
    </row>
    <row r="14136" spans="10:10" x14ac:dyDescent="0.25">
      <c r="J14136" s="966"/>
    </row>
    <row r="14137" spans="10:10" x14ac:dyDescent="0.25">
      <c r="J14137" s="966"/>
    </row>
    <row r="14138" spans="10:10" x14ac:dyDescent="0.25">
      <c r="J14138" s="966"/>
    </row>
    <row r="14139" spans="10:10" x14ac:dyDescent="0.25">
      <c r="J14139" s="966"/>
    </row>
    <row r="14140" spans="10:10" x14ac:dyDescent="0.25">
      <c r="J14140" s="966"/>
    </row>
    <row r="14141" spans="10:10" x14ac:dyDescent="0.25">
      <c r="J14141" s="966"/>
    </row>
    <row r="14142" spans="10:10" x14ac:dyDescent="0.25">
      <c r="J14142" s="966"/>
    </row>
    <row r="14143" spans="10:10" x14ac:dyDescent="0.25">
      <c r="J14143" s="966"/>
    </row>
    <row r="14144" spans="10:10" x14ac:dyDescent="0.25">
      <c r="J14144" s="966"/>
    </row>
    <row r="14145" spans="10:10" x14ac:dyDescent="0.25">
      <c r="J14145" s="966"/>
    </row>
    <row r="14146" spans="10:10" x14ac:dyDescent="0.25">
      <c r="J14146" s="966"/>
    </row>
    <row r="14147" spans="10:10" x14ac:dyDescent="0.25">
      <c r="J14147" s="966"/>
    </row>
    <row r="14148" spans="10:10" x14ac:dyDescent="0.25">
      <c r="J14148" s="966"/>
    </row>
    <row r="14149" spans="10:10" x14ac:dyDescent="0.25">
      <c r="J14149" s="966"/>
    </row>
    <row r="14150" spans="10:10" x14ac:dyDescent="0.25">
      <c r="J14150" s="966"/>
    </row>
    <row r="14151" spans="10:10" x14ac:dyDescent="0.25">
      <c r="J14151" s="966"/>
    </row>
    <row r="14152" spans="10:10" x14ac:dyDescent="0.25">
      <c r="J14152" s="966"/>
    </row>
    <row r="14153" spans="10:10" x14ac:dyDescent="0.25">
      <c r="J14153" s="966"/>
    </row>
    <row r="14154" spans="10:10" x14ac:dyDescent="0.25">
      <c r="J14154" s="966"/>
    </row>
    <row r="14155" spans="10:10" x14ac:dyDescent="0.25">
      <c r="J14155" s="966"/>
    </row>
    <row r="14156" spans="10:10" x14ac:dyDescent="0.25">
      <c r="J14156" s="966"/>
    </row>
    <row r="14157" spans="10:10" x14ac:dyDescent="0.25">
      <c r="J14157" s="966"/>
    </row>
    <row r="14158" spans="10:10" x14ac:dyDescent="0.25">
      <c r="J14158" s="966"/>
    </row>
    <row r="14159" spans="10:10" x14ac:dyDescent="0.25">
      <c r="J14159" s="966"/>
    </row>
    <row r="14160" spans="10:10" x14ac:dyDescent="0.25">
      <c r="J14160" s="966"/>
    </row>
    <row r="14161" spans="10:10" x14ac:dyDescent="0.25">
      <c r="J14161" s="966"/>
    </row>
    <row r="14162" spans="10:10" x14ac:dyDescent="0.25">
      <c r="J14162" s="966"/>
    </row>
    <row r="14163" spans="10:10" x14ac:dyDescent="0.25">
      <c r="J14163" s="966"/>
    </row>
    <row r="14164" spans="10:10" x14ac:dyDescent="0.25">
      <c r="J14164" s="966"/>
    </row>
    <row r="14165" spans="10:10" x14ac:dyDescent="0.25">
      <c r="J14165" s="966"/>
    </row>
    <row r="14166" spans="10:10" x14ac:dyDescent="0.25">
      <c r="J14166" s="966"/>
    </row>
    <row r="14167" spans="10:10" x14ac:dyDescent="0.25">
      <c r="J14167" s="966"/>
    </row>
    <row r="14168" spans="10:10" x14ac:dyDescent="0.25">
      <c r="J14168" s="966"/>
    </row>
    <row r="14169" spans="10:10" x14ac:dyDescent="0.25">
      <c r="J14169" s="966"/>
    </row>
    <row r="14170" spans="10:10" x14ac:dyDescent="0.25">
      <c r="J14170" s="966"/>
    </row>
    <row r="14171" spans="10:10" x14ac:dyDescent="0.25">
      <c r="J14171" s="966"/>
    </row>
    <row r="14172" spans="10:10" x14ac:dyDescent="0.25">
      <c r="J14172" s="966"/>
    </row>
    <row r="14173" spans="10:10" x14ac:dyDescent="0.25">
      <c r="J14173" s="966"/>
    </row>
    <row r="14174" spans="10:10" x14ac:dyDescent="0.25">
      <c r="J14174" s="966"/>
    </row>
    <row r="14175" spans="10:10" x14ac:dyDescent="0.25">
      <c r="J14175" s="966"/>
    </row>
    <row r="14176" spans="10:10" x14ac:dyDescent="0.25">
      <c r="J14176" s="966"/>
    </row>
    <row r="14177" spans="10:10" x14ac:dyDescent="0.25">
      <c r="J14177" s="966"/>
    </row>
    <row r="14178" spans="10:10" x14ac:dyDescent="0.25">
      <c r="J14178" s="966"/>
    </row>
    <row r="14179" spans="10:10" x14ac:dyDescent="0.25">
      <c r="J14179" s="966"/>
    </row>
    <row r="14180" spans="10:10" x14ac:dyDescent="0.25">
      <c r="J14180" s="966"/>
    </row>
    <row r="14181" spans="10:10" x14ac:dyDescent="0.25">
      <c r="J14181" s="966"/>
    </row>
    <row r="14182" spans="10:10" x14ac:dyDescent="0.25">
      <c r="J14182" s="966"/>
    </row>
    <row r="14183" spans="10:10" x14ac:dyDescent="0.25">
      <c r="J14183" s="966"/>
    </row>
    <row r="14184" spans="10:10" x14ac:dyDescent="0.25">
      <c r="J14184" s="966"/>
    </row>
    <row r="14185" spans="10:10" x14ac:dyDescent="0.25">
      <c r="J14185" s="966"/>
    </row>
    <row r="14186" spans="10:10" x14ac:dyDescent="0.25">
      <c r="J14186" s="966"/>
    </row>
    <row r="14187" spans="10:10" x14ac:dyDescent="0.25">
      <c r="J14187" s="966"/>
    </row>
    <row r="14188" spans="10:10" x14ac:dyDescent="0.25">
      <c r="J14188" s="966"/>
    </row>
    <row r="14189" spans="10:10" x14ac:dyDescent="0.25">
      <c r="J14189" s="966"/>
    </row>
    <row r="14190" spans="10:10" x14ac:dyDescent="0.25">
      <c r="J14190" s="966"/>
    </row>
    <row r="14191" spans="10:10" x14ac:dyDescent="0.25">
      <c r="J14191" s="966"/>
    </row>
    <row r="14192" spans="10:10" x14ac:dyDescent="0.25">
      <c r="J14192" s="966"/>
    </row>
    <row r="14193" spans="10:10" x14ac:dyDescent="0.25">
      <c r="J14193" s="966"/>
    </row>
    <row r="14194" spans="10:10" x14ac:dyDescent="0.25">
      <c r="J14194" s="966"/>
    </row>
    <row r="14195" spans="10:10" x14ac:dyDescent="0.25">
      <c r="J14195" s="966"/>
    </row>
    <row r="14196" spans="10:10" x14ac:dyDescent="0.25">
      <c r="J14196" s="966"/>
    </row>
    <row r="14197" spans="10:10" x14ac:dyDescent="0.25">
      <c r="J14197" s="966"/>
    </row>
    <row r="14198" spans="10:10" x14ac:dyDescent="0.25">
      <c r="J14198" s="966"/>
    </row>
    <row r="14199" spans="10:10" x14ac:dyDescent="0.25">
      <c r="J14199" s="966"/>
    </row>
    <row r="14200" spans="10:10" x14ac:dyDescent="0.25">
      <c r="J14200" s="966"/>
    </row>
    <row r="14201" spans="10:10" x14ac:dyDescent="0.25">
      <c r="J14201" s="966"/>
    </row>
    <row r="14202" spans="10:10" x14ac:dyDescent="0.25">
      <c r="J14202" s="966"/>
    </row>
    <row r="14203" spans="10:10" x14ac:dyDescent="0.25">
      <c r="J14203" s="966"/>
    </row>
    <row r="14204" spans="10:10" x14ac:dyDescent="0.25">
      <c r="J14204" s="966"/>
    </row>
    <row r="14205" spans="10:10" x14ac:dyDescent="0.25">
      <c r="J14205" s="966"/>
    </row>
    <row r="14206" spans="10:10" x14ac:dyDescent="0.25">
      <c r="J14206" s="966"/>
    </row>
    <row r="14207" spans="10:10" x14ac:dyDescent="0.25">
      <c r="J14207" s="966"/>
    </row>
    <row r="14208" spans="10:10" x14ac:dyDescent="0.25">
      <c r="J14208" s="966"/>
    </row>
    <row r="14209" spans="10:10" x14ac:dyDescent="0.25">
      <c r="J14209" s="966"/>
    </row>
    <row r="14210" spans="10:10" x14ac:dyDescent="0.25">
      <c r="J14210" s="966"/>
    </row>
    <row r="14211" spans="10:10" x14ac:dyDescent="0.25">
      <c r="J14211" s="966"/>
    </row>
    <row r="14212" spans="10:10" x14ac:dyDescent="0.25">
      <c r="J14212" s="966"/>
    </row>
    <row r="14213" spans="10:10" x14ac:dyDescent="0.25">
      <c r="J14213" s="966"/>
    </row>
    <row r="14214" spans="10:10" x14ac:dyDescent="0.25">
      <c r="J14214" s="966"/>
    </row>
    <row r="14215" spans="10:10" x14ac:dyDescent="0.25">
      <c r="J14215" s="966"/>
    </row>
    <row r="14216" spans="10:10" x14ac:dyDescent="0.25">
      <c r="J14216" s="966"/>
    </row>
    <row r="14217" spans="10:10" x14ac:dyDescent="0.25">
      <c r="J14217" s="966"/>
    </row>
    <row r="14218" spans="10:10" x14ac:dyDescent="0.25">
      <c r="J14218" s="966"/>
    </row>
    <row r="14219" spans="10:10" x14ac:dyDescent="0.25">
      <c r="J14219" s="966"/>
    </row>
    <row r="14220" spans="10:10" x14ac:dyDescent="0.25">
      <c r="J14220" s="966"/>
    </row>
    <row r="14221" spans="10:10" x14ac:dyDescent="0.25">
      <c r="J14221" s="966"/>
    </row>
    <row r="14222" spans="10:10" x14ac:dyDescent="0.25">
      <c r="J14222" s="966"/>
    </row>
    <row r="14223" spans="10:10" x14ac:dyDescent="0.25">
      <c r="J14223" s="966"/>
    </row>
    <row r="14224" spans="10:10" x14ac:dyDescent="0.25">
      <c r="J14224" s="966"/>
    </row>
    <row r="14225" spans="10:10" x14ac:dyDescent="0.25">
      <c r="J14225" s="966"/>
    </row>
    <row r="14226" spans="10:10" x14ac:dyDescent="0.25">
      <c r="J14226" s="966"/>
    </row>
    <row r="14227" spans="10:10" x14ac:dyDescent="0.25">
      <c r="J14227" s="966"/>
    </row>
    <row r="14228" spans="10:10" x14ac:dyDescent="0.25">
      <c r="J14228" s="966"/>
    </row>
    <row r="14229" spans="10:10" x14ac:dyDescent="0.25">
      <c r="J14229" s="966"/>
    </row>
    <row r="14230" spans="10:10" x14ac:dyDescent="0.25">
      <c r="J14230" s="966"/>
    </row>
    <row r="14231" spans="10:10" x14ac:dyDescent="0.25">
      <c r="J14231" s="966"/>
    </row>
    <row r="14232" spans="10:10" x14ac:dyDescent="0.25">
      <c r="J14232" s="966"/>
    </row>
    <row r="14233" spans="10:10" x14ac:dyDescent="0.25">
      <c r="J14233" s="966"/>
    </row>
    <row r="14234" spans="10:10" x14ac:dyDescent="0.25">
      <c r="J14234" s="966"/>
    </row>
    <row r="14235" spans="10:10" x14ac:dyDescent="0.25">
      <c r="J14235" s="966"/>
    </row>
    <row r="14236" spans="10:10" x14ac:dyDescent="0.25">
      <c r="J14236" s="966"/>
    </row>
    <row r="14237" spans="10:10" x14ac:dyDescent="0.25">
      <c r="J14237" s="966"/>
    </row>
    <row r="14238" spans="10:10" x14ac:dyDescent="0.25">
      <c r="J14238" s="966"/>
    </row>
    <row r="14239" spans="10:10" x14ac:dyDescent="0.25">
      <c r="J14239" s="966"/>
    </row>
    <row r="14240" spans="10:10" x14ac:dyDescent="0.25">
      <c r="J14240" s="966"/>
    </row>
    <row r="14241" spans="10:10" x14ac:dyDescent="0.25">
      <c r="J14241" s="966"/>
    </row>
    <row r="14242" spans="10:10" x14ac:dyDescent="0.25">
      <c r="J14242" s="966"/>
    </row>
    <row r="14243" spans="10:10" x14ac:dyDescent="0.25">
      <c r="J14243" s="966"/>
    </row>
    <row r="14244" spans="10:10" x14ac:dyDescent="0.25">
      <c r="J14244" s="966"/>
    </row>
    <row r="14245" spans="10:10" x14ac:dyDescent="0.25">
      <c r="J14245" s="966"/>
    </row>
    <row r="14246" spans="10:10" x14ac:dyDescent="0.25">
      <c r="J14246" s="966"/>
    </row>
    <row r="14247" spans="10:10" x14ac:dyDescent="0.25">
      <c r="J14247" s="966"/>
    </row>
    <row r="14248" spans="10:10" x14ac:dyDescent="0.25">
      <c r="J14248" s="966"/>
    </row>
    <row r="14249" spans="10:10" x14ac:dyDescent="0.25">
      <c r="J14249" s="966"/>
    </row>
    <row r="14250" spans="10:10" x14ac:dyDescent="0.25">
      <c r="J14250" s="966"/>
    </row>
    <row r="14251" spans="10:10" x14ac:dyDescent="0.25">
      <c r="J14251" s="966"/>
    </row>
    <row r="14252" spans="10:10" x14ac:dyDescent="0.25">
      <c r="J14252" s="966"/>
    </row>
    <row r="14253" spans="10:10" x14ac:dyDescent="0.25">
      <c r="J14253" s="966"/>
    </row>
    <row r="14254" spans="10:10" x14ac:dyDescent="0.25">
      <c r="J14254" s="966"/>
    </row>
    <row r="14255" spans="10:10" x14ac:dyDescent="0.25">
      <c r="J14255" s="966"/>
    </row>
    <row r="14256" spans="10:10" x14ac:dyDescent="0.25">
      <c r="J14256" s="966"/>
    </row>
    <row r="14257" spans="10:10" x14ac:dyDescent="0.25">
      <c r="J14257" s="966"/>
    </row>
    <row r="14258" spans="10:10" x14ac:dyDescent="0.25">
      <c r="J14258" s="966"/>
    </row>
    <row r="14259" spans="10:10" x14ac:dyDescent="0.25">
      <c r="J14259" s="966"/>
    </row>
    <row r="14260" spans="10:10" x14ac:dyDescent="0.25">
      <c r="J14260" s="966"/>
    </row>
    <row r="14261" spans="10:10" x14ac:dyDescent="0.25">
      <c r="J14261" s="966"/>
    </row>
    <row r="14262" spans="10:10" x14ac:dyDescent="0.25">
      <c r="J14262" s="966"/>
    </row>
    <row r="14263" spans="10:10" x14ac:dyDescent="0.25">
      <c r="J14263" s="966"/>
    </row>
    <row r="14264" spans="10:10" x14ac:dyDescent="0.25">
      <c r="J14264" s="966"/>
    </row>
    <row r="14265" spans="10:10" x14ac:dyDescent="0.25">
      <c r="J14265" s="966"/>
    </row>
    <row r="14266" spans="10:10" x14ac:dyDescent="0.25">
      <c r="J14266" s="966"/>
    </row>
    <row r="14267" spans="10:10" x14ac:dyDescent="0.25">
      <c r="J14267" s="966"/>
    </row>
    <row r="14268" spans="10:10" x14ac:dyDescent="0.25">
      <c r="J14268" s="966"/>
    </row>
    <row r="14269" spans="10:10" x14ac:dyDescent="0.25">
      <c r="J14269" s="966"/>
    </row>
    <row r="14270" spans="10:10" x14ac:dyDescent="0.25">
      <c r="J14270" s="966"/>
    </row>
    <row r="14271" spans="10:10" x14ac:dyDescent="0.25">
      <c r="J14271" s="966"/>
    </row>
    <row r="14272" spans="10:10" x14ac:dyDescent="0.25">
      <c r="J14272" s="966"/>
    </row>
    <row r="14273" spans="10:10" x14ac:dyDescent="0.25">
      <c r="J14273" s="966"/>
    </row>
    <row r="14274" spans="10:10" x14ac:dyDescent="0.25">
      <c r="J14274" s="966"/>
    </row>
    <row r="14275" spans="10:10" x14ac:dyDescent="0.25">
      <c r="J14275" s="966"/>
    </row>
    <row r="14276" spans="10:10" x14ac:dyDescent="0.25">
      <c r="J14276" s="966"/>
    </row>
    <row r="14277" spans="10:10" x14ac:dyDescent="0.25">
      <c r="J14277" s="966"/>
    </row>
    <row r="14278" spans="10:10" x14ac:dyDescent="0.25">
      <c r="J14278" s="966"/>
    </row>
    <row r="14279" spans="10:10" x14ac:dyDescent="0.25">
      <c r="J14279" s="966"/>
    </row>
    <row r="14280" spans="10:10" x14ac:dyDescent="0.25">
      <c r="J14280" s="966"/>
    </row>
    <row r="14281" spans="10:10" x14ac:dyDescent="0.25">
      <c r="J14281" s="966"/>
    </row>
    <row r="14282" spans="10:10" x14ac:dyDescent="0.25">
      <c r="J14282" s="966"/>
    </row>
    <row r="14283" spans="10:10" x14ac:dyDescent="0.25">
      <c r="J14283" s="966"/>
    </row>
    <row r="14284" spans="10:10" x14ac:dyDescent="0.25">
      <c r="J14284" s="966"/>
    </row>
    <row r="14285" spans="10:10" x14ac:dyDescent="0.25">
      <c r="J14285" s="966"/>
    </row>
    <row r="14286" spans="10:10" x14ac:dyDescent="0.25">
      <c r="J14286" s="966"/>
    </row>
    <row r="14287" spans="10:10" x14ac:dyDescent="0.25">
      <c r="J14287" s="966"/>
    </row>
    <row r="14288" spans="10:10" x14ac:dyDescent="0.25">
      <c r="J14288" s="966"/>
    </row>
    <row r="14289" spans="10:10" x14ac:dyDescent="0.25">
      <c r="J14289" s="966"/>
    </row>
    <row r="14290" spans="10:10" x14ac:dyDescent="0.25">
      <c r="J14290" s="966"/>
    </row>
    <row r="14291" spans="10:10" x14ac:dyDescent="0.25">
      <c r="J14291" s="966"/>
    </row>
    <row r="14292" spans="10:10" x14ac:dyDescent="0.25">
      <c r="J14292" s="966"/>
    </row>
    <row r="14293" spans="10:10" x14ac:dyDescent="0.25">
      <c r="J14293" s="966"/>
    </row>
    <row r="14294" spans="10:10" x14ac:dyDescent="0.25">
      <c r="J14294" s="966"/>
    </row>
    <row r="14295" spans="10:10" x14ac:dyDescent="0.25">
      <c r="J14295" s="966"/>
    </row>
    <row r="14296" spans="10:10" x14ac:dyDescent="0.25">
      <c r="J14296" s="966"/>
    </row>
    <row r="14297" spans="10:10" x14ac:dyDescent="0.25">
      <c r="J14297" s="966"/>
    </row>
    <row r="14298" spans="10:10" x14ac:dyDescent="0.25">
      <c r="J14298" s="966"/>
    </row>
    <row r="14299" spans="10:10" x14ac:dyDescent="0.25">
      <c r="J14299" s="966"/>
    </row>
    <row r="14300" spans="10:10" x14ac:dyDescent="0.25">
      <c r="J14300" s="966"/>
    </row>
    <row r="14301" spans="10:10" x14ac:dyDescent="0.25">
      <c r="J14301" s="966"/>
    </row>
    <row r="14302" spans="10:10" x14ac:dyDescent="0.25">
      <c r="J14302" s="966"/>
    </row>
    <row r="14303" spans="10:10" x14ac:dyDescent="0.25">
      <c r="J14303" s="966"/>
    </row>
    <row r="14304" spans="10:10" x14ac:dyDescent="0.25">
      <c r="J14304" s="966"/>
    </row>
    <row r="14305" spans="10:10" x14ac:dyDescent="0.25">
      <c r="J14305" s="966"/>
    </row>
    <row r="14306" spans="10:10" x14ac:dyDescent="0.25">
      <c r="J14306" s="966"/>
    </row>
    <row r="14307" spans="10:10" x14ac:dyDescent="0.25">
      <c r="J14307" s="966"/>
    </row>
    <row r="14308" spans="10:10" x14ac:dyDescent="0.25">
      <c r="J14308" s="966"/>
    </row>
    <row r="14309" spans="10:10" x14ac:dyDescent="0.25">
      <c r="J14309" s="966"/>
    </row>
    <row r="14310" spans="10:10" x14ac:dyDescent="0.25">
      <c r="J14310" s="966"/>
    </row>
    <row r="14311" spans="10:10" x14ac:dyDescent="0.25">
      <c r="J14311" s="966"/>
    </row>
    <row r="14312" spans="10:10" x14ac:dyDescent="0.25">
      <c r="J14312" s="966"/>
    </row>
    <row r="14313" spans="10:10" x14ac:dyDescent="0.25">
      <c r="J14313" s="966"/>
    </row>
    <row r="14314" spans="10:10" x14ac:dyDescent="0.25">
      <c r="J14314" s="966"/>
    </row>
    <row r="14315" spans="10:10" x14ac:dyDescent="0.25">
      <c r="J14315" s="966"/>
    </row>
    <row r="14316" spans="10:10" x14ac:dyDescent="0.25">
      <c r="J14316" s="966"/>
    </row>
    <row r="14317" spans="10:10" x14ac:dyDescent="0.25">
      <c r="J14317" s="966"/>
    </row>
    <row r="14318" spans="10:10" x14ac:dyDescent="0.25">
      <c r="J14318" s="966"/>
    </row>
    <row r="14319" spans="10:10" x14ac:dyDescent="0.25">
      <c r="J14319" s="966"/>
    </row>
    <row r="14320" spans="10:10" x14ac:dyDescent="0.25">
      <c r="J14320" s="966"/>
    </row>
    <row r="14321" spans="10:10" x14ac:dyDescent="0.25">
      <c r="J14321" s="966"/>
    </row>
    <row r="14322" spans="10:10" x14ac:dyDescent="0.25">
      <c r="J14322" s="966"/>
    </row>
    <row r="14323" spans="10:10" x14ac:dyDescent="0.25">
      <c r="J14323" s="966"/>
    </row>
    <row r="14324" spans="10:10" x14ac:dyDescent="0.25">
      <c r="J14324" s="966"/>
    </row>
    <row r="14325" spans="10:10" x14ac:dyDescent="0.25">
      <c r="J14325" s="966"/>
    </row>
    <row r="14326" spans="10:10" x14ac:dyDescent="0.25">
      <c r="J14326" s="966"/>
    </row>
    <row r="14327" spans="10:10" x14ac:dyDescent="0.25">
      <c r="J14327" s="966"/>
    </row>
    <row r="14328" spans="10:10" x14ac:dyDescent="0.25">
      <c r="J14328" s="966"/>
    </row>
    <row r="14329" spans="10:10" x14ac:dyDescent="0.25">
      <c r="J14329" s="966"/>
    </row>
    <row r="14330" spans="10:10" x14ac:dyDescent="0.25">
      <c r="J14330" s="966"/>
    </row>
    <row r="14331" spans="10:10" x14ac:dyDescent="0.25">
      <c r="J14331" s="966"/>
    </row>
    <row r="14332" spans="10:10" x14ac:dyDescent="0.25">
      <c r="J14332" s="966"/>
    </row>
    <row r="14333" spans="10:10" x14ac:dyDescent="0.25">
      <c r="J14333" s="966"/>
    </row>
    <row r="14334" spans="10:10" x14ac:dyDescent="0.25">
      <c r="J14334" s="966"/>
    </row>
    <row r="14335" spans="10:10" x14ac:dyDescent="0.25">
      <c r="J14335" s="966"/>
    </row>
    <row r="14336" spans="10:10" x14ac:dyDescent="0.25">
      <c r="J14336" s="966"/>
    </row>
    <row r="14337" spans="10:10" x14ac:dyDescent="0.25">
      <c r="J14337" s="966"/>
    </row>
    <row r="14338" spans="10:10" x14ac:dyDescent="0.25">
      <c r="J14338" s="966"/>
    </row>
    <row r="14339" spans="10:10" x14ac:dyDescent="0.25">
      <c r="J14339" s="966"/>
    </row>
    <row r="14340" spans="10:10" x14ac:dyDescent="0.25">
      <c r="J14340" s="966"/>
    </row>
    <row r="14341" spans="10:10" x14ac:dyDescent="0.25">
      <c r="J14341" s="966"/>
    </row>
    <row r="14342" spans="10:10" x14ac:dyDescent="0.25">
      <c r="J14342" s="966"/>
    </row>
    <row r="14343" spans="10:10" x14ac:dyDescent="0.25">
      <c r="J14343" s="966"/>
    </row>
    <row r="14344" spans="10:10" x14ac:dyDescent="0.25">
      <c r="J14344" s="966"/>
    </row>
    <row r="14345" spans="10:10" x14ac:dyDescent="0.25">
      <c r="J14345" s="966"/>
    </row>
    <row r="14346" spans="10:10" x14ac:dyDescent="0.25">
      <c r="J14346" s="966"/>
    </row>
    <row r="14347" spans="10:10" x14ac:dyDescent="0.25">
      <c r="J14347" s="966"/>
    </row>
    <row r="14348" spans="10:10" x14ac:dyDescent="0.25">
      <c r="J14348" s="966"/>
    </row>
    <row r="14349" spans="10:10" x14ac:dyDescent="0.25">
      <c r="J14349" s="966"/>
    </row>
    <row r="14350" spans="10:10" x14ac:dyDescent="0.25">
      <c r="J14350" s="966"/>
    </row>
    <row r="14351" spans="10:10" x14ac:dyDescent="0.25">
      <c r="J14351" s="966"/>
    </row>
    <row r="14352" spans="10:10" x14ac:dyDescent="0.25">
      <c r="J14352" s="966"/>
    </row>
    <row r="14353" spans="10:10" x14ac:dyDescent="0.25">
      <c r="J14353" s="966"/>
    </row>
    <row r="14354" spans="10:10" x14ac:dyDescent="0.25">
      <c r="J14354" s="966"/>
    </row>
    <row r="14355" spans="10:10" x14ac:dyDescent="0.25">
      <c r="J14355" s="966"/>
    </row>
    <row r="14356" spans="10:10" x14ac:dyDescent="0.25">
      <c r="J14356" s="966"/>
    </row>
    <row r="14357" spans="10:10" x14ac:dyDescent="0.25">
      <c r="J14357" s="966"/>
    </row>
    <row r="14358" spans="10:10" x14ac:dyDescent="0.25">
      <c r="J14358" s="966"/>
    </row>
    <row r="14359" spans="10:10" x14ac:dyDescent="0.25">
      <c r="J14359" s="966"/>
    </row>
    <row r="14360" spans="10:10" x14ac:dyDescent="0.25">
      <c r="J14360" s="966"/>
    </row>
    <row r="14361" spans="10:10" x14ac:dyDescent="0.25">
      <c r="J14361" s="966"/>
    </row>
    <row r="14362" spans="10:10" x14ac:dyDescent="0.25">
      <c r="J14362" s="966"/>
    </row>
    <row r="14363" spans="10:10" x14ac:dyDescent="0.25">
      <c r="J14363" s="966"/>
    </row>
    <row r="14364" spans="10:10" x14ac:dyDescent="0.25">
      <c r="J14364" s="966"/>
    </row>
    <row r="14365" spans="10:10" x14ac:dyDescent="0.25">
      <c r="J14365" s="966"/>
    </row>
    <row r="14366" spans="10:10" x14ac:dyDescent="0.25">
      <c r="J14366" s="966"/>
    </row>
    <row r="14367" spans="10:10" x14ac:dyDescent="0.25">
      <c r="J14367" s="966"/>
    </row>
    <row r="14368" spans="10:10" x14ac:dyDescent="0.25">
      <c r="J14368" s="966"/>
    </row>
    <row r="14369" spans="10:10" x14ac:dyDescent="0.25">
      <c r="J14369" s="966"/>
    </row>
    <row r="14370" spans="10:10" x14ac:dyDescent="0.25">
      <c r="J14370" s="966"/>
    </row>
    <row r="14371" spans="10:10" x14ac:dyDescent="0.25">
      <c r="J14371" s="966"/>
    </row>
    <row r="14372" spans="10:10" x14ac:dyDescent="0.25">
      <c r="J14372" s="966"/>
    </row>
    <row r="14373" spans="10:10" x14ac:dyDescent="0.25">
      <c r="J14373" s="966"/>
    </row>
    <row r="14374" spans="10:10" x14ac:dyDescent="0.25">
      <c r="J14374" s="966"/>
    </row>
    <row r="14375" spans="10:10" x14ac:dyDescent="0.25">
      <c r="J14375" s="966"/>
    </row>
    <row r="14376" spans="10:10" x14ac:dyDescent="0.25">
      <c r="J14376" s="966"/>
    </row>
    <row r="14377" spans="10:10" x14ac:dyDescent="0.25">
      <c r="J14377" s="966"/>
    </row>
    <row r="14378" spans="10:10" x14ac:dyDescent="0.25">
      <c r="J14378" s="966"/>
    </row>
    <row r="14379" spans="10:10" x14ac:dyDescent="0.25">
      <c r="J14379" s="966"/>
    </row>
    <row r="14380" spans="10:10" x14ac:dyDescent="0.25">
      <c r="J14380" s="966"/>
    </row>
    <row r="14381" spans="10:10" x14ac:dyDescent="0.25">
      <c r="J14381" s="966"/>
    </row>
    <row r="14382" spans="10:10" x14ac:dyDescent="0.25">
      <c r="J14382" s="966"/>
    </row>
    <row r="14383" spans="10:10" x14ac:dyDescent="0.25">
      <c r="J14383" s="966"/>
    </row>
    <row r="14384" spans="10:10" x14ac:dyDescent="0.25">
      <c r="J14384" s="966"/>
    </row>
    <row r="14385" spans="10:10" x14ac:dyDescent="0.25">
      <c r="J14385" s="966"/>
    </row>
    <row r="14386" spans="10:10" x14ac:dyDescent="0.25">
      <c r="J14386" s="966"/>
    </row>
    <row r="14387" spans="10:10" x14ac:dyDescent="0.25">
      <c r="J14387" s="966"/>
    </row>
    <row r="14388" spans="10:10" x14ac:dyDescent="0.25">
      <c r="J14388" s="966"/>
    </row>
    <row r="14389" spans="10:10" x14ac:dyDescent="0.25">
      <c r="J14389" s="966"/>
    </row>
    <row r="14390" spans="10:10" x14ac:dyDescent="0.25">
      <c r="J14390" s="966"/>
    </row>
    <row r="14391" spans="10:10" x14ac:dyDescent="0.25">
      <c r="J14391" s="966"/>
    </row>
    <row r="14392" spans="10:10" x14ac:dyDescent="0.25">
      <c r="J14392" s="966"/>
    </row>
    <row r="14393" spans="10:10" x14ac:dyDescent="0.25">
      <c r="J14393" s="966"/>
    </row>
    <row r="14394" spans="10:10" x14ac:dyDescent="0.25">
      <c r="J14394" s="966"/>
    </row>
    <row r="14395" spans="10:10" x14ac:dyDescent="0.25">
      <c r="J14395" s="966"/>
    </row>
    <row r="14396" spans="10:10" x14ac:dyDescent="0.25">
      <c r="J14396" s="966"/>
    </row>
    <row r="14397" spans="10:10" x14ac:dyDescent="0.25">
      <c r="J14397" s="966"/>
    </row>
    <row r="14398" spans="10:10" x14ac:dyDescent="0.25">
      <c r="J14398" s="966"/>
    </row>
    <row r="14399" spans="10:10" x14ac:dyDescent="0.25">
      <c r="J14399" s="966"/>
    </row>
    <row r="14400" spans="10:10" x14ac:dyDescent="0.25">
      <c r="J14400" s="966"/>
    </row>
    <row r="14401" spans="10:10" x14ac:dyDescent="0.25">
      <c r="J14401" s="966"/>
    </row>
    <row r="14402" spans="10:10" x14ac:dyDescent="0.25">
      <c r="J14402" s="966"/>
    </row>
    <row r="14403" spans="10:10" x14ac:dyDescent="0.25">
      <c r="J14403" s="966"/>
    </row>
    <row r="14404" spans="10:10" x14ac:dyDescent="0.25">
      <c r="J14404" s="966"/>
    </row>
    <row r="14405" spans="10:10" x14ac:dyDescent="0.25">
      <c r="J14405" s="966"/>
    </row>
    <row r="14406" spans="10:10" x14ac:dyDescent="0.25">
      <c r="J14406" s="966"/>
    </row>
    <row r="14407" spans="10:10" x14ac:dyDescent="0.25">
      <c r="J14407" s="966"/>
    </row>
    <row r="14408" spans="10:10" x14ac:dyDescent="0.25">
      <c r="J14408" s="966"/>
    </row>
    <row r="14409" spans="10:10" x14ac:dyDescent="0.25">
      <c r="J14409" s="966"/>
    </row>
    <row r="14410" spans="10:10" x14ac:dyDescent="0.25">
      <c r="J14410" s="966"/>
    </row>
    <row r="14411" spans="10:10" x14ac:dyDescent="0.25">
      <c r="J14411" s="966"/>
    </row>
    <row r="14412" spans="10:10" x14ac:dyDescent="0.25">
      <c r="J14412" s="966"/>
    </row>
    <row r="14413" spans="10:10" x14ac:dyDescent="0.25">
      <c r="J14413" s="966"/>
    </row>
    <row r="14414" spans="10:10" x14ac:dyDescent="0.25">
      <c r="J14414" s="966"/>
    </row>
    <row r="14415" spans="10:10" x14ac:dyDescent="0.25">
      <c r="J14415" s="966"/>
    </row>
    <row r="14416" spans="10:10" x14ac:dyDescent="0.25">
      <c r="J14416" s="966"/>
    </row>
    <row r="14417" spans="10:10" x14ac:dyDescent="0.25">
      <c r="J14417" s="966"/>
    </row>
    <row r="14418" spans="10:10" x14ac:dyDescent="0.25">
      <c r="J14418" s="966"/>
    </row>
    <row r="14419" spans="10:10" x14ac:dyDescent="0.25">
      <c r="J14419" s="966"/>
    </row>
    <row r="14420" spans="10:10" x14ac:dyDescent="0.25">
      <c r="J14420" s="966"/>
    </row>
    <row r="14421" spans="10:10" x14ac:dyDescent="0.25">
      <c r="J14421" s="966"/>
    </row>
    <row r="14422" spans="10:10" x14ac:dyDescent="0.25">
      <c r="J14422" s="966"/>
    </row>
    <row r="14423" spans="10:10" x14ac:dyDescent="0.25">
      <c r="J14423" s="966"/>
    </row>
    <row r="14424" spans="10:10" x14ac:dyDescent="0.25">
      <c r="J14424" s="966"/>
    </row>
    <row r="14425" spans="10:10" x14ac:dyDescent="0.25">
      <c r="J14425" s="966"/>
    </row>
    <row r="14426" spans="10:10" x14ac:dyDescent="0.25">
      <c r="J14426" s="966"/>
    </row>
    <row r="14427" spans="10:10" x14ac:dyDescent="0.25">
      <c r="J14427" s="966"/>
    </row>
    <row r="14428" spans="10:10" x14ac:dyDescent="0.25">
      <c r="J14428" s="966"/>
    </row>
    <row r="14429" spans="10:10" x14ac:dyDescent="0.25">
      <c r="J14429" s="966"/>
    </row>
    <row r="14430" spans="10:10" x14ac:dyDescent="0.25">
      <c r="J14430" s="966"/>
    </row>
    <row r="14431" spans="10:10" x14ac:dyDescent="0.25">
      <c r="J14431" s="966"/>
    </row>
    <row r="14432" spans="10:10" x14ac:dyDescent="0.25">
      <c r="J14432" s="966"/>
    </row>
    <row r="14433" spans="10:10" x14ac:dyDescent="0.25">
      <c r="J14433" s="966"/>
    </row>
    <row r="14434" spans="10:10" x14ac:dyDescent="0.25">
      <c r="J14434" s="966"/>
    </row>
    <row r="14435" spans="10:10" x14ac:dyDescent="0.25">
      <c r="J14435" s="966"/>
    </row>
    <row r="14436" spans="10:10" x14ac:dyDescent="0.25">
      <c r="J14436" s="966"/>
    </row>
    <row r="14437" spans="10:10" x14ac:dyDescent="0.25">
      <c r="J14437" s="966"/>
    </row>
    <row r="14438" spans="10:10" x14ac:dyDescent="0.25">
      <c r="J14438" s="966"/>
    </row>
    <row r="14439" spans="10:10" x14ac:dyDescent="0.25">
      <c r="J14439" s="966"/>
    </row>
    <row r="14440" spans="10:10" x14ac:dyDescent="0.25">
      <c r="J14440" s="966"/>
    </row>
    <row r="14441" spans="10:10" x14ac:dyDescent="0.25">
      <c r="J14441" s="966"/>
    </row>
    <row r="14442" spans="10:10" x14ac:dyDescent="0.25">
      <c r="J14442" s="966"/>
    </row>
    <row r="14443" spans="10:10" x14ac:dyDescent="0.25">
      <c r="J14443" s="966"/>
    </row>
    <row r="14444" spans="10:10" x14ac:dyDescent="0.25">
      <c r="J14444" s="966"/>
    </row>
    <row r="14445" spans="10:10" x14ac:dyDescent="0.25">
      <c r="J14445" s="966"/>
    </row>
    <row r="14446" spans="10:10" x14ac:dyDescent="0.25">
      <c r="J14446" s="966"/>
    </row>
    <row r="14447" spans="10:10" x14ac:dyDescent="0.25">
      <c r="J14447" s="966"/>
    </row>
    <row r="14448" spans="10:10" x14ac:dyDescent="0.25">
      <c r="J14448" s="966"/>
    </row>
    <row r="14449" spans="10:10" x14ac:dyDescent="0.25">
      <c r="J14449" s="966"/>
    </row>
    <row r="14450" spans="10:10" x14ac:dyDescent="0.25">
      <c r="J14450" s="966"/>
    </row>
    <row r="14451" spans="10:10" x14ac:dyDescent="0.25">
      <c r="J14451" s="966"/>
    </row>
    <row r="14452" spans="10:10" x14ac:dyDescent="0.25">
      <c r="J14452" s="966"/>
    </row>
    <row r="14453" spans="10:10" x14ac:dyDescent="0.25">
      <c r="J14453" s="966"/>
    </row>
    <row r="14454" spans="10:10" x14ac:dyDescent="0.25">
      <c r="J14454" s="966"/>
    </row>
    <row r="14455" spans="10:10" x14ac:dyDescent="0.25">
      <c r="J14455" s="966"/>
    </row>
    <row r="14456" spans="10:10" x14ac:dyDescent="0.25">
      <c r="J14456" s="966"/>
    </row>
    <row r="14457" spans="10:10" x14ac:dyDescent="0.25">
      <c r="J14457" s="966"/>
    </row>
    <row r="14458" spans="10:10" x14ac:dyDescent="0.25">
      <c r="J14458" s="966"/>
    </row>
    <row r="14459" spans="10:10" x14ac:dyDescent="0.25">
      <c r="J14459" s="966"/>
    </row>
    <row r="14460" spans="10:10" x14ac:dyDescent="0.25">
      <c r="J14460" s="966"/>
    </row>
    <row r="14461" spans="10:10" x14ac:dyDescent="0.25">
      <c r="J14461" s="966"/>
    </row>
    <row r="14462" spans="10:10" x14ac:dyDescent="0.25">
      <c r="J14462" s="966"/>
    </row>
    <row r="14463" spans="10:10" x14ac:dyDescent="0.25">
      <c r="J14463" s="966"/>
    </row>
    <row r="14464" spans="10:10" x14ac:dyDescent="0.25">
      <c r="J14464" s="966"/>
    </row>
    <row r="14465" spans="10:10" x14ac:dyDescent="0.25">
      <c r="J14465" s="966"/>
    </row>
    <row r="14466" spans="10:10" x14ac:dyDescent="0.25">
      <c r="J14466" s="966"/>
    </row>
    <row r="14467" spans="10:10" x14ac:dyDescent="0.25">
      <c r="J14467" s="966"/>
    </row>
    <row r="14468" spans="10:10" x14ac:dyDescent="0.25">
      <c r="J14468" s="966"/>
    </row>
    <row r="14469" spans="10:10" x14ac:dyDescent="0.25">
      <c r="J14469" s="966"/>
    </row>
    <row r="14470" spans="10:10" x14ac:dyDescent="0.25">
      <c r="J14470" s="966"/>
    </row>
    <row r="14471" spans="10:10" x14ac:dyDescent="0.25">
      <c r="J14471" s="966"/>
    </row>
    <row r="14472" spans="10:10" x14ac:dyDescent="0.25">
      <c r="J14472" s="966"/>
    </row>
    <row r="14473" spans="10:10" x14ac:dyDescent="0.25">
      <c r="J14473" s="966"/>
    </row>
    <row r="14474" spans="10:10" x14ac:dyDescent="0.25">
      <c r="J14474" s="966"/>
    </row>
    <row r="14475" spans="10:10" x14ac:dyDescent="0.25">
      <c r="J14475" s="966"/>
    </row>
    <row r="14476" spans="10:10" x14ac:dyDescent="0.25">
      <c r="J14476" s="966"/>
    </row>
    <row r="14477" spans="10:10" x14ac:dyDescent="0.25">
      <c r="J14477" s="966"/>
    </row>
    <row r="14478" spans="10:10" x14ac:dyDescent="0.25">
      <c r="J14478" s="966"/>
    </row>
    <row r="14479" spans="10:10" x14ac:dyDescent="0.25">
      <c r="J14479" s="966"/>
    </row>
    <row r="14480" spans="10:10" x14ac:dyDescent="0.25">
      <c r="J14480" s="966"/>
    </row>
    <row r="14481" spans="10:10" x14ac:dyDescent="0.25">
      <c r="J14481" s="966"/>
    </row>
    <row r="14482" spans="10:10" x14ac:dyDescent="0.25">
      <c r="J14482" s="966"/>
    </row>
    <row r="14483" spans="10:10" x14ac:dyDescent="0.25">
      <c r="J14483" s="966"/>
    </row>
    <row r="14484" spans="10:10" x14ac:dyDescent="0.25">
      <c r="J14484" s="966"/>
    </row>
    <row r="14485" spans="10:10" x14ac:dyDescent="0.25">
      <c r="J14485" s="966"/>
    </row>
    <row r="14486" spans="10:10" x14ac:dyDescent="0.25">
      <c r="J14486" s="966"/>
    </row>
    <row r="14487" spans="10:10" x14ac:dyDescent="0.25">
      <c r="J14487" s="966"/>
    </row>
    <row r="14488" spans="10:10" x14ac:dyDescent="0.25">
      <c r="J14488" s="966"/>
    </row>
    <row r="14489" spans="10:10" x14ac:dyDescent="0.25">
      <c r="J14489" s="966"/>
    </row>
    <row r="14490" spans="10:10" x14ac:dyDescent="0.25">
      <c r="J14490" s="966"/>
    </row>
    <row r="14491" spans="10:10" x14ac:dyDescent="0.25">
      <c r="J14491" s="966"/>
    </row>
    <row r="14492" spans="10:10" x14ac:dyDescent="0.25">
      <c r="J14492" s="966"/>
    </row>
    <row r="14493" spans="10:10" x14ac:dyDescent="0.25">
      <c r="J14493" s="966"/>
    </row>
    <row r="14494" spans="10:10" x14ac:dyDescent="0.25">
      <c r="J14494" s="966"/>
    </row>
    <row r="14495" spans="10:10" x14ac:dyDescent="0.25">
      <c r="J14495" s="966"/>
    </row>
    <row r="14496" spans="10:10" x14ac:dyDescent="0.25">
      <c r="J14496" s="966"/>
    </row>
    <row r="14497" spans="10:10" x14ac:dyDescent="0.25">
      <c r="J14497" s="966"/>
    </row>
    <row r="14498" spans="10:10" x14ac:dyDescent="0.25">
      <c r="J14498" s="966"/>
    </row>
    <row r="14499" spans="10:10" x14ac:dyDescent="0.25">
      <c r="J14499" s="966"/>
    </row>
    <row r="14500" spans="10:10" x14ac:dyDescent="0.25">
      <c r="J14500" s="966"/>
    </row>
    <row r="14501" spans="10:10" x14ac:dyDescent="0.25">
      <c r="J14501" s="966"/>
    </row>
    <row r="14502" spans="10:10" x14ac:dyDescent="0.25">
      <c r="J14502" s="966"/>
    </row>
    <row r="14503" spans="10:10" x14ac:dyDescent="0.25">
      <c r="J14503" s="966"/>
    </row>
    <row r="14504" spans="10:10" x14ac:dyDescent="0.25">
      <c r="J14504" s="966"/>
    </row>
    <row r="14505" spans="10:10" x14ac:dyDescent="0.25">
      <c r="J14505" s="966"/>
    </row>
    <row r="14506" spans="10:10" x14ac:dyDescent="0.25">
      <c r="J14506" s="966"/>
    </row>
    <row r="14507" spans="10:10" x14ac:dyDescent="0.25">
      <c r="J14507" s="966"/>
    </row>
    <row r="14508" spans="10:10" x14ac:dyDescent="0.25">
      <c r="J14508" s="966"/>
    </row>
    <row r="14509" spans="10:10" x14ac:dyDescent="0.25">
      <c r="J14509" s="966"/>
    </row>
    <row r="14510" spans="10:10" x14ac:dyDescent="0.25">
      <c r="J14510" s="966"/>
    </row>
    <row r="14511" spans="10:10" x14ac:dyDescent="0.25">
      <c r="J14511" s="966"/>
    </row>
    <row r="14512" spans="10:10" x14ac:dyDescent="0.25">
      <c r="J14512" s="966"/>
    </row>
    <row r="14513" spans="10:10" x14ac:dyDescent="0.25">
      <c r="J14513" s="966"/>
    </row>
    <row r="14514" spans="10:10" x14ac:dyDescent="0.25">
      <c r="J14514" s="966"/>
    </row>
    <row r="14515" spans="10:10" x14ac:dyDescent="0.25">
      <c r="J14515" s="966"/>
    </row>
    <row r="14516" spans="10:10" x14ac:dyDescent="0.25">
      <c r="J14516" s="966"/>
    </row>
    <row r="14517" spans="10:10" x14ac:dyDescent="0.25">
      <c r="J14517" s="966"/>
    </row>
    <row r="14518" spans="10:10" x14ac:dyDescent="0.25">
      <c r="J14518" s="966"/>
    </row>
    <row r="14519" spans="10:10" x14ac:dyDescent="0.25">
      <c r="J14519" s="966"/>
    </row>
    <row r="14520" spans="10:10" x14ac:dyDescent="0.25">
      <c r="J14520" s="966"/>
    </row>
    <row r="14521" spans="10:10" x14ac:dyDescent="0.25">
      <c r="J14521" s="966"/>
    </row>
    <row r="14522" spans="10:10" x14ac:dyDescent="0.25">
      <c r="J14522" s="966"/>
    </row>
    <row r="14523" spans="10:10" x14ac:dyDescent="0.25">
      <c r="J14523" s="966"/>
    </row>
    <row r="14524" spans="10:10" x14ac:dyDescent="0.25">
      <c r="J14524" s="966"/>
    </row>
    <row r="14525" spans="10:10" x14ac:dyDescent="0.25">
      <c r="J14525" s="966"/>
    </row>
    <row r="14526" spans="10:10" x14ac:dyDescent="0.25">
      <c r="J14526" s="966"/>
    </row>
    <row r="14527" spans="10:10" x14ac:dyDescent="0.25">
      <c r="J14527" s="966"/>
    </row>
    <row r="14528" spans="10:10" x14ac:dyDescent="0.25">
      <c r="J14528" s="966"/>
    </row>
    <row r="14529" spans="10:10" x14ac:dyDescent="0.25">
      <c r="J14529" s="966"/>
    </row>
    <row r="14530" spans="10:10" x14ac:dyDescent="0.25">
      <c r="J14530" s="966"/>
    </row>
    <row r="14531" spans="10:10" x14ac:dyDescent="0.25">
      <c r="J14531" s="966"/>
    </row>
    <row r="14532" spans="10:10" x14ac:dyDescent="0.25">
      <c r="J14532" s="966"/>
    </row>
    <row r="14533" spans="10:10" x14ac:dyDescent="0.25">
      <c r="J14533" s="966"/>
    </row>
    <row r="14534" spans="10:10" x14ac:dyDescent="0.25">
      <c r="J14534" s="966"/>
    </row>
    <row r="14535" spans="10:10" x14ac:dyDescent="0.25">
      <c r="J14535" s="966"/>
    </row>
    <row r="14536" spans="10:10" x14ac:dyDescent="0.25">
      <c r="J14536" s="966"/>
    </row>
    <row r="14537" spans="10:10" x14ac:dyDescent="0.25">
      <c r="J14537" s="966"/>
    </row>
    <row r="14538" spans="10:10" x14ac:dyDescent="0.25">
      <c r="J14538" s="966"/>
    </row>
    <row r="14539" spans="10:10" x14ac:dyDescent="0.25">
      <c r="J14539" s="966"/>
    </row>
    <row r="14540" spans="10:10" x14ac:dyDescent="0.25">
      <c r="J14540" s="966"/>
    </row>
    <row r="14541" spans="10:10" x14ac:dyDescent="0.25">
      <c r="J14541" s="966"/>
    </row>
    <row r="14542" spans="10:10" x14ac:dyDescent="0.25">
      <c r="J14542" s="966"/>
    </row>
    <row r="14543" spans="10:10" x14ac:dyDescent="0.25">
      <c r="J14543" s="966"/>
    </row>
    <row r="14544" spans="10:10" x14ac:dyDescent="0.25">
      <c r="J14544" s="966"/>
    </row>
    <row r="14545" spans="10:10" x14ac:dyDescent="0.25">
      <c r="J14545" s="966"/>
    </row>
    <row r="14546" spans="10:10" x14ac:dyDescent="0.25">
      <c r="J14546" s="966"/>
    </row>
    <row r="14547" spans="10:10" x14ac:dyDescent="0.25">
      <c r="J14547" s="966"/>
    </row>
    <row r="14548" spans="10:10" x14ac:dyDescent="0.25">
      <c r="J14548" s="966"/>
    </row>
    <row r="14549" spans="10:10" x14ac:dyDescent="0.25">
      <c r="J14549" s="966"/>
    </row>
    <row r="14550" spans="10:10" x14ac:dyDescent="0.25">
      <c r="J14550" s="966"/>
    </row>
    <row r="14551" spans="10:10" x14ac:dyDescent="0.25">
      <c r="J14551" s="966"/>
    </row>
    <row r="14552" spans="10:10" x14ac:dyDescent="0.25">
      <c r="J14552" s="966"/>
    </row>
    <row r="14553" spans="10:10" x14ac:dyDescent="0.25">
      <c r="J14553" s="966"/>
    </row>
    <row r="14554" spans="10:10" x14ac:dyDescent="0.25">
      <c r="J14554" s="966"/>
    </row>
    <row r="14555" spans="10:10" x14ac:dyDescent="0.25">
      <c r="J14555" s="966"/>
    </row>
    <row r="14556" spans="10:10" x14ac:dyDescent="0.25">
      <c r="J14556" s="966"/>
    </row>
    <row r="14557" spans="10:10" x14ac:dyDescent="0.25">
      <c r="J14557" s="966"/>
    </row>
    <row r="14558" spans="10:10" x14ac:dyDescent="0.25">
      <c r="J14558" s="966"/>
    </row>
    <row r="14559" spans="10:10" x14ac:dyDescent="0.25">
      <c r="J14559" s="966"/>
    </row>
    <row r="14560" spans="10:10" x14ac:dyDescent="0.25">
      <c r="J14560" s="966"/>
    </row>
    <row r="14561" spans="10:10" x14ac:dyDescent="0.25">
      <c r="J14561" s="966"/>
    </row>
    <row r="14562" spans="10:10" x14ac:dyDescent="0.25">
      <c r="J14562" s="966"/>
    </row>
    <row r="14563" spans="10:10" x14ac:dyDescent="0.25">
      <c r="J14563" s="966"/>
    </row>
    <row r="14564" spans="10:10" x14ac:dyDescent="0.25">
      <c r="J14564" s="966"/>
    </row>
    <row r="14565" spans="10:10" x14ac:dyDescent="0.25">
      <c r="J14565" s="966"/>
    </row>
    <row r="14566" spans="10:10" x14ac:dyDescent="0.25">
      <c r="J14566" s="966"/>
    </row>
    <row r="14567" spans="10:10" x14ac:dyDescent="0.25">
      <c r="J14567" s="966"/>
    </row>
    <row r="14568" spans="10:10" x14ac:dyDescent="0.25">
      <c r="J14568" s="966"/>
    </row>
    <row r="14569" spans="10:10" x14ac:dyDescent="0.25">
      <c r="J14569" s="966"/>
    </row>
    <row r="14570" spans="10:10" x14ac:dyDescent="0.25">
      <c r="J14570" s="966"/>
    </row>
    <row r="14571" spans="10:10" x14ac:dyDescent="0.25">
      <c r="J14571" s="966"/>
    </row>
    <row r="14572" spans="10:10" x14ac:dyDescent="0.25">
      <c r="J14572" s="966"/>
    </row>
    <row r="14573" spans="10:10" x14ac:dyDescent="0.25">
      <c r="J14573" s="966"/>
    </row>
    <row r="14574" spans="10:10" x14ac:dyDescent="0.25">
      <c r="J14574" s="966"/>
    </row>
    <row r="14575" spans="10:10" x14ac:dyDescent="0.25">
      <c r="J14575" s="966"/>
    </row>
    <row r="14576" spans="10:10" x14ac:dyDescent="0.25">
      <c r="J14576" s="966"/>
    </row>
    <row r="14577" spans="10:10" x14ac:dyDescent="0.25">
      <c r="J14577" s="966"/>
    </row>
    <row r="14578" spans="10:10" x14ac:dyDescent="0.25">
      <c r="J14578" s="966"/>
    </row>
    <row r="14579" spans="10:10" x14ac:dyDescent="0.25">
      <c r="J14579" s="966"/>
    </row>
    <row r="14580" spans="10:10" x14ac:dyDescent="0.25">
      <c r="J14580" s="966"/>
    </row>
    <row r="14581" spans="10:10" x14ac:dyDescent="0.25">
      <c r="J14581" s="966"/>
    </row>
    <row r="14582" spans="10:10" x14ac:dyDescent="0.25">
      <c r="J14582" s="966"/>
    </row>
    <row r="14583" spans="10:10" x14ac:dyDescent="0.25">
      <c r="J14583" s="966"/>
    </row>
    <row r="14584" spans="10:10" x14ac:dyDescent="0.25">
      <c r="J14584" s="966"/>
    </row>
    <row r="14585" spans="10:10" x14ac:dyDescent="0.25">
      <c r="J14585" s="966"/>
    </row>
    <row r="14586" spans="10:10" x14ac:dyDescent="0.25">
      <c r="J14586" s="966"/>
    </row>
    <row r="14587" spans="10:10" x14ac:dyDescent="0.25">
      <c r="J14587" s="966"/>
    </row>
    <row r="14588" spans="10:10" x14ac:dyDescent="0.25">
      <c r="J14588" s="966"/>
    </row>
    <row r="14589" spans="10:10" x14ac:dyDescent="0.25">
      <c r="J14589" s="966"/>
    </row>
    <row r="14590" spans="10:10" x14ac:dyDescent="0.25">
      <c r="J14590" s="966"/>
    </row>
    <row r="14591" spans="10:10" x14ac:dyDescent="0.25">
      <c r="J14591" s="966"/>
    </row>
    <row r="14592" spans="10:10" x14ac:dyDescent="0.25">
      <c r="J14592" s="966"/>
    </row>
    <row r="14593" spans="10:10" x14ac:dyDescent="0.25">
      <c r="J14593" s="966"/>
    </row>
    <row r="14594" spans="10:10" x14ac:dyDescent="0.25">
      <c r="J14594" s="966"/>
    </row>
    <row r="14595" spans="10:10" x14ac:dyDescent="0.25">
      <c r="J14595" s="966"/>
    </row>
    <row r="14596" spans="10:10" x14ac:dyDescent="0.25">
      <c r="J14596" s="966"/>
    </row>
    <row r="14597" spans="10:10" x14ac:dyDescent="0.25">
      <c r="J14597" s="966"/>
    </row>
    <row r="14598" spans="10:10" x14ac:dyDescent="0.25">
      <c r="J14598" s="966"/>
    </row>
    <row r="14599" spans="10:10" x14ac:dyDescent="0.25">
      <c r="J14599" s="966"/>
    </row>
    <row r="14600" spans="10:10" x14ac:dyDescent="0.25">
      <c r="J14600" s="966"/>
    </row>
    <row r="14601" spans="10:10" x14ac:dyDescent="0.25">
      <c r="J14601" s="966"/>
    </row>
    <row r="14602" spans="10:10" x14ac:dyDescent="0.25">
      <c r="J14602" s="966"/>
    </row>
    <row r="14603" spans="10:10" x14ac:dyDescent="0.25">
      <c r="J14603" s="966"/>
    </row>
    <row r="14604" spans="10:10" x14ac:dyDescent="0.25">
      <c r="J14604" s="966"/>
    </row>
    <row r="14605" spans="10:10" x14ac:dyDescent="0.25">
      <c r="J14605" s="966"/>
    </row>
    <row r="14606" spans="10:10" x14ac:dyDescent="0.25">
      <c r="J14606" s="966"/>
    </row>
    <row r="14607" spans="10:10" x14ac:dyDescent="0.25">
      <c r="J14607" s="966"/>
    </row>
    <row r="14608" spans="10:10" x14ac:dyDescent="0.25">
      <c r="J14608" s="966"/>
    </row>
    <row r="14609" spans="10:10" x14ac:dyDescent="0.25">
      <c r="J14609" s="966"/>
    </row>
    <row r="14610" spans="10:10" x14ac:dyDescent="0.25">
      <c r="J14610" s="966"/>
    </row>
    <row r="14611" spans="10:10" x14ac:dyDescent="0.25">
      <c r="J14611" s="966"/>
    </row>
    <row r="14612" spans="10:10" x14ac:dyDescent="0.25">
      <c r="J14612" s="966"/>
    </row>
    <row r="14613" spans="10:10" x14ac:dyDescent="0.25">
      <c r="J14613" s="966"/>
    </row>
    <row r="14614" spans="10:10" x14ac:dyDescent="0.25">
      <c r="J14614" s="966"/>
    </row>
    <row r="14615" spans="10:10" x14ac:dyDescent="0.25">
      <c r="J14615" s="966"/>
    </row>
    <row r="14616" spans="10:10" x14ac:dyDescent="0.25">
      <c r="J14616" s="966"/>
    </row>
    <row r="14617" spans="10:10" x14ac:dyDescent="0.25">
      <c r="J14617" s="966"/>
    </row>
    <row r="14618" spans="10:10" x14ac:dyDescent="0.25">
      <c r="J14618" s="966"/>
    </row>
    <row r="14619" spans="10:10" x14ac:dyDescent="0.25">
      <c r="J14619" s="966"/>
    </row>
    <row r="14620" spans="10:10" x14ac:dyDescent="0.25">
      <c r="J14620" s="966"/>
    </row>
    <row r="14621" spans="10:10" x14ac:dyDescent="0.25">
      <c r="J14621" s="966"/>
    </row>
    <row r="14622" spans="10:10" x14ac:dyDescent="0.25">
      <c r="J14622" s="966"/>
    </row>
    <row r="14623" spans="10:10" x14ac:dyDescent="0.25">
      <c r="J14623" s="966"/>
    </row>
    <row r="14624" spans="10:10" x14ac:dyDescent="0.25">
      <c r="J14624" s="966"/>
    </row>
    <row r="14625" spans="10:10" x14ac:dyDescent="0.25">
      <c r="J14625" s="966"/>
    </row>
    <row r="14626" spans="10:10" x14ac:dyDescent="0.25">
      <c r="J14626" s="966"/>
    </row>
    <row r="14627" spans="10:10" x14ac:dyDescent="0.25">
      <c r="J14627" s="966"/>
    </row>
    <row r="14628" spans="10:10" x14ac:dyDescent="0.25">
      <c r="J14628" s="966"/>
    </row>
    <row r="14629" spans="10:10" x14ac:dyDescent="0.25">
      <c r="J14629" s="966"/>
    </row>
    <row r="14630" spans="10:10" x14ac:dyDescent="0.25">
      <c r="J14630" s="966"/>
    </row>
    <row r="14631" spans="10:10" x14ac:dyDescent="0.25">
      <c r="J14631" s="966"/>
    </row>
    <row r="14632" spans="10:10" x14ac:dyDescent="0.25">
      <c r="J14632" s="966"/>
    </row>
    <row r="14633" spans="10:10" x14ac:dyDescent="0.25">
      <c r="J14633" s="966"/>
    </row>
    <row r="14634" spans="10:10" x14ac:dyDescent="0.25">
      <c r="J14634" s="966"/>
    </row>
    <row r="14635" spans="10:10" x14ac:dyDescent="0.25">
      <c r="J14635" s="966"/>
    </row>
    <row r="14636" spans="10:10" x14ac:dyDescent="0.25">
      <c r="J14636" s="966"/>
    </row>
    <row r="14637" spans="10:10" x14ac:dyDescent="0.25">
      <c r="J14637" s="966"/>
    </row>
    <row r="14638" spans="10:10" x14ac:dyDescent="0.25">
      <c r="J14638" s="966"/>
    </row>
    <row r="14639" spans="10:10" x14ac:dyDescent="0.25">
      <c r="J14639" s="966"/>
    </row>
    <row r="14640" spans="10:10" x14ac:dyDescent="0.25">
      <c r="J14640" s="966"/>
    </row>
    <row r="14641" spans="10:10" x14ac:dyDescent="0.25">
      <c r="J14641" s="966"/>
    </row>
    <row r="14642" spans="10:10" x14ac:dyDescent="0.25">
      <c r="J14642" s="966"/>
    </row>
    <row r="14643" spans="10:10" x14ac:dyDescent="0.25">
      <c r="J14643" s="966"/>
    </row>
    <row r="14644" spans="10:10" x14ac:dyDescent="0.25">
      <c r="J14644" s="966"/>
    </row>
    <row r="14645" spans="10:10" x14ac:dyDescent="0.25">
      <c r="J14645" s="966"/>
    </row>
    <row r="14646" spans="10:10" x14ac:dyDescent="0.25">
      <c r="J14646" s="966"/>
    </row>
    <row r="14647" spans="10:10" x14ac:dyDescent="0.25">
      <c r="J14647" s="966"/>
    </row>
    <row r="14648" spans="10:10" x14ac:dyDescent="0.25">
      <c r="J14648" s="966"/>
    </row>
    <row r="14649" spans="10:10" x14ac:dyDescent="0.25">
      <c r="J14649" s="966"/>
    </row>
    <row r="14650" spans="10:10" x14ac:dyDescent="0.25">
      <c r="J14650" s="966"/>
    </row>
    <row r="14651" spans="10:10" x14ac:dyDescent="0.25">
      <c r="J14651" s="966"/>
    </row>
    <row r="14652" spans="10:10" x14ac:dyDescent="0.25">
      <c r="J14652" s="966"/>
    </row>
    <row r="14653" spans="10:10" x14ac:dyDescent="0.25">
      <c r="J14653" s="966"/>
    </row>
    <row r="14654" spans="10:10" x14ac:dyDescent="0.25">
      <c r="J14654" s="966"/>
    </row>
    <row r="14655" spans="10:10" x14ac:dyDescent="0.25">
      <c r="J14655" s="966"/>
    </row>
    <row r="14656" spans="10:10" x14ac:dyDescent="0.25">
      <c r="J14656" s="966"/>
    </row>
    <row r="14657" spans="10:10" x14ac:dyDescent="0.25">
      <c r="J14657" s="966"/>
    </row>
    <row r="14658" spans="10:10" x14ac:dyDescent="0.25">
      <c r="J14658" s="966"/>
    </row>
    <row r="14659" spans="10:10" x14ac:dyDescent="0.25">
      <c r="J14659" s="966"/>
    </row>
    <row r="14660" spans="10:10" x14ac:dyDescent="0.25">
      <c r="J14660" s="966"/>
    </row>
    <row r="14661" spans="10:10" x14ac:dyDescent="0.25">
      <c r="J14661" s="966"/>
    </row>
    <row r="14662" spans="10:10" x14ac:dyDescent="0.25">
      <c r="J14662" s="966"/>
    </row>
    <row r="14663" spans="10:10" x14ac:dyDescent="0.25">
      <c r="J14663" s="966"/>
    </row>
    <row r="14664" spans="10:10" x14ac:dyDescent="0.25">
      <c r="J14664" s="966"/>
    </row>
    <row r="14665" spans="10:10" x14ac:dyDescent="0.25">
      <c r="J14665" s="966"/>
    </row>
    <row r="14666" spans="10:10" x14ac:dyDescent="0.25">
      <c r="J14666" s="966"/>
    </row>
    <row r="14667" spans="10:10" x14ac:dyDescent="0.25">
      <c r="J14667" s="966"/>
    </row>
    <row r="14668" spans="10:10" x14ac:dyDescent="0.25">
      <c r="J14668" s="966"/>
    </row>
    <row r="14669" spans="10:10" x14ac:dyDescent="0.25">
      <c r="J14669" s="966"/>
    </row>
    <row r="14670" spans="10:10" x14ac:dyDescent="0.25">
      <c r="J14670" s="966"/>
    </row>
    <row r="14671" spans="10:10" x14ac:dyDescent="0.25">
      <c r="J14671" s="966"/>
    </row>
    <row r="14672" spans="10:10" x14ac:dyDescent="0.25">
      <c r="J14672" s="966"/>
    </row>
    <row r="14673" spans="10:10" x14ac:dyDescent="0.25">
      <c r="J14673" s="966"/>
    </row>
    <row r="14674" spans="10:10" x14ac:dyDescent="0.25">
      <c r="J14674" s="966"/>
    </row>
    <row r="14675" spans="10:10" x14ac:dyDescent="0.25">
      <c r="J14675" s="966"/>
    </row>
    <row r="14676" spans="10:10" x14ac:dyDescent="0.25">
      <c r="J14676" s="966"/>
    </row>
    <row r="14677" spans="10:10" x14ac:dyDescent="0.25">
      <c r="J14677" s="966"/>
    </row>
    <row r="14678" spans="10:10" x14ac:dyDescent="0.25">
      <c r="J14678" s="966"/>
    </row>
    <row r="14679" spans="10:10" x14ac:dyDescent="0.25">
      <c r="J14679" s="966"/>
    </row>
    <row r="14680" spans="10:10" x14ac:dyDescent="0.25">
      <c r="J14680" s="966"/>
    </row>
    <row r="14681" spans="10:10" x14ac:dyDescent="0.25">
      <c r="J14681" s="966"/>
    </row>
    <row r="14682" spans="10:10" x14ac:dyDescent="0.25">
      <c r="J14682" s="966"/>
    </row>
    <row r="14683" spans="10:10" x14ac:dyDescent="0.25">
      <c r="J14683" s="966"/>
    </row>
    <row r="14684" spans="10:10" x14ac:dyDescent="0.25">
      <c r="J14684" s="966"/>
    </row>
    <row r="14685" spans="10:10" x14ac:dyDescent="0.25">
      <c r="J14685" s="966"/>
    </row>
    <row r="14686" spans="10:10" x14ac:dyDescent="0.25">
      <c r="J14686" s="966"/>
    </row>
    <row r="14687" spans="10:10" x14ac:dyDescent="0.25">
      <c r="J14687" s="966"/>
    </row>
    <row r="14688" spans="10:10" x14ac:dyDescent="0.25">
      <c r="J14688" s="966"/>
    </row>
    <row r="14689" spans="10:10" x14ac:dyDescent="0.25">
      <c r="J14689" s="966"/>
    </row>
    <row r="14690" spans="10:10" x14ac:dyDescent="0.25">
      <c r="J14690" s="966"/>
    </row>
    <row r="14691" spans="10:10" x14ac:dyDescent="0.25">
      <c r="J14691" s="966"/>
    </row>
    <row r="14692" spans="10:10" x14ac:dyDescent="0.25">
      <c r="J14692" s="966"/>
    </row>
    <row r="14693" spans="10:10" x14ac:dyDescent="0.25">
      <c r="J14693" s="966"/>
    </row>
    <row r="14694" spans="10:10" x14ac:dyDescent="0.25">
      <c r="J14694" s="966"/>
    </row>
    <row r="14695" spans="10:10" x14ac:dyDescent="0.25">
      <c r="J14695" s="966"/>
    </row>
    <row r="14696" spans="10:10" x14ac:dyDescent="0.25">
      <c r="J14696" s="966"/>
    </row>
    <row r="14697" spans="10:10" x14ac:dyDescent="0.25">
      <c r="J14697" s="966"/>
    </row>
    <row r="14698" spans="10:10" x14ac:dyDescent="0.25">
      <c r="J14698" s="966"/>
    </row>
    <row r="14699" spans="10:10" x14ac:dyDescent="0.25">
      <c r="J14699" s="966"/>
    </row>
    <row r="14700" spans="10:10" x14ac:dyDescent="0.25">
      <c r="J14700" s="966"/>
    </row>
    <row r="14701" spans="10:10" x14ac:dyDescent="0.25">
      <c r="J14701" s="966"/>
    </row>
    <row r="14702" spans="10:10" x14ac:dyDescent="0.25">
      <c r="J14702" s="966"/>
    </row>
    <row r="14703" spans="10:10" x14ac:dyDescent="0.25">
      <c r="J14703" s="966"/>
    </row>
    <row r="14704" spans="10:10" x14ac:dyDescent="0.25">
      <c r="J14704" s="966"/>
    </row>
    <row r="14705" spans="10:10" x14ac:dyDescent="0.25">
      <c r="J14705" s="966"/>
    </row>
    <row r="14706" spans="10:10" x14ac:dyDescent="0.25">
      <c r="J14706" s="966"/>
    </row>
    <row r="14707" spans="10:10" x14ac:dyDescent="0.25">
      <c r="J14707" s="966"/>
    </row>
    <row r="14708" spans="10:10" x14ac:dyDescent="0.25">
      <c r="J14708" s="966"/>
    </row>
    <row r="14709" spans="10:10" x14ac:dyDescent="0.25">
      <c r="J14709" s="966"/>
    </row>
    <row r="14710" spans="10:10" x14ac:dyDescent="0.25">
      <c r="J14710" s="966"/>
    </row>
    <row r="14711" spans="10:10" x14ac:dyDescent="0.25">
      <c r="J14711" s="966"/>
    </row>
    <row r="14712" spans="10:10" x14ac:dyDescent="0.25">
      <c r="J14712" s="966"/>
    </row>
    <row r="14713" spans="10:10" x14ac:dyDescent="0.25">
      <c r="J14713" s="966"/>
    </row>
    <row r="14714" spans="10:10" x14ac:dyDescent="0.25">
      <c r="J14714" s="966"/>
    </row>
    <row r="14715" spans="10:10" x14ac:dyDescent="0.25">
      <c r="J14715" s="966"/>
    </row>
    <row r="14716" spans="10:10" x14ac:dyDescent="0.25">
      <c r="J14716" s="966"/>
    </row>
    <row r="14717" spans="10:10" x14ac:dyDescent="0.25">
      <c r="J14717" s="966"/>
    </row>
    <row r="14718" spans="10:10" x14ac:dyDescent="0.25">
      <c r="J14718" s="966"/>
    </row>
    <row r="14719" spans="10:10" x14ac:dyDescent="0.25">
      <c r="J14719" s="966"/>
    </row>
    <row r="14720" spans="10:10" x14ac:dyDescent="0.25">
      <c r="J14720" s="966"/>
    </row>
    <row r="14721" spans="10:10" x14ac:dyDescent="0.25">
      <c r="J14721" s="966"/>
    </row>
    <row r="14722" spans="10:10" x14ac:dyDescent="0.25">
      <c r="J14722" s="966"/>
    </row>
    <row r="14723" spans="10:10" x14ac:dyDescent="0.25">
      <c r="J14723" s="966"/>
    </row>
    <row r="14724" spans="10:10" x14ac:dyDescent="0.25">
      <c r="J14724" s="966"/>
    </row>
    <row r="14725" spans="10:10" x14ac:dyDescent="0.25">
      <c r="J14725" s="966"/>
    </row>
    <row r="14726" spans="10:10" x14ac:dyDescent="0.25">
      <c r="J14726" s="966"/>
    </row>
    <row r="14727" spans="10:10" x14ac:dyDescent="0.25">
      <c r="J14727" s="966"/>
    </row>
    <row r="14728" spans="10:10" x14ac:dyDescent="0.25">
      <c r="J14728" s="966"/>
    </row>
    <row r="14729" spans="10:10" x14ac:dyDescent="0.25">
      <c r="J14729" s="966"/>
    </row>
    <row r="14730" spans="10:10" x14ac:dyDescent="0.25">
      <c r="J14730" s="966"/>
    </row>
    <row r="14731" spans="10:10" x14ac:dyDescent="0.25">
      <c r="J14731" s="966"/>
    </row>
    <row r="14732" spans="10:10" x14ac:dyDescent="0.25">
      <c r="J14732" s="966"/>
    </row>
    <row r="14733" spans="10:10" x14ac:dyDescent="0.25">
      <c r="J14733" s="966"/>
    </row>
    <row r="14734" spans="10:10" x14ac:dyDescent="0.25">
      <c r="J14734" s="966"/>
    </row>
    <row r="14735" spans="10:10" x14ac:dyDescent="0.25">
      <c r="J14735" s="966"/>
    </row>
    <row r="14736" spans="10:10" x14ac:dyDescent="0.25">
      <c r="J14736" s="966"/>
    </row>
    <row r="14737" spans="10:10" x14ac:dyDescent="0.25">
      <c r="J14737" s="966"/>
    </row>
    <row r="14738" spans="10:10" x14ac:dyDescent="0.25">
      <c r="J14738" s="966"/>
    </row>
    <row r="14739" spans="10:10" x14ac:dyDescent="0.25">
      <c r="J14739" s="966"/>
    </row>
    <row r="14740" spans="10:10" x14ac:dyDescent="0.25">
      <c r="J14740" s="966"/>
    </row>
    <row r="14741" spans="10:10" x14ac:dyDescent="0.25">
      <c r="J14741" s="966"/>
    </row>
    <row r="14742" spans="10:10" x14ac:dyDescent="0.25">
      <c r="J14742" s="966"/>
    </row>
    <row r="14743" spans="10:10" x14ac:dyDescent="0.25">
      <c r="J14743" s="966"/>
    </row>
    <row r="14744" spans="10:10" x14ac:dyDescent="0.25">
      <c r="J14744" s="966"/>
    </row>
    <row r="14745" spans="10:10" x14ac:dyDescent="0.25">
      <c r="J14745" s="966"/>
    </row>
    <row r="14746" spans="10:10" x14ac:dyDescent="0.25">
      <c r="J14746" s="966"/>
    </row>
    <row r="14747" spans="10:10" x14ac:dyDescent="0.25">
      <c r="J14747" s="966"/>
    </row>
    <row r="14748" spans="10:10" x14ac:dyDescent="0.25">
      <c r="J14748" s="966"/>
    </row>
    <row r="14749" spans="10:10" x14ac:dyDescent="0.25">
      <c r="J14749" s="966"/>
    </row>
    <row r="14750" spans="10:10" x14ac:dyDescent="0.25">
      <c r="J14750" s="966"/>
    </row>
    <row r="14751" spans="10:10" x14ac:dyDescent="0.25">
      <c r="J14751" s="966"/>
    </row>
    <row r="14752" spans="10:10" x14ac:dyDescent="0.25">
      <c r="J14752" s="966"/>
    </row>
    <row r="14753" spans="10:10" x14ac:dyDescent="0.25">
      <c r="J14753" s="966"/>
    </row>
    <row r="14754" spans="10:10" x14ac:dyDescent="0.25">
      <c r="J14754" s="966"/>
    </row>
    <row r="14755" spans="10:10" x14ac:dyDescent="0.25">
      <c r="J14755" s="966"/>
    </row>
    <row r="14756" spans="10:10" x14ac:dyDescent="0.25">
      <c r="J14756" s="966"/>
    </row>
    <row r="14757" spans="10:10" x14ac:dyDescent="0.25">
      <c r="J14757" s="966"/>
    </row>
    <row r="14758" spans="10:10" x14ac:dyDescent="0.25">
      <c r="J14758" s="966"/>
    </row>
    <row r="14759" spans="10:10" x14ac:dyDescent="0.25">
      <c r="J14759" s="966"/>
    </row>
    <row r="14760" spans="10:10" x14ac:dyDescent="0.25">
      <c r="J14760" s="966"/>
    </row>
    <row r="14761" spans="10:10" x14ac:dyDescent="0.25">
      <c r="J14761" s="966"/>
    </row>
    <row r="14762" spans="10:10" x14ac:dyDescent="0.25">
      <c r="J14762" s="966"/>
    </row>
    <row r="14763" spans="10:10" x14ac:dyDescent="0.25">
      <c r="J14763" s="966"/>
    </row>
    <row r="14764" spans="10:10" x14ac:dyDescent="0.25">
      <c r="J14764" s="966"/>
    </row>
    <row r="14765" spans="10:10" x14ac:dyDescent="0.25">
      <c r="J14765" s="966"/>
    </row>
    <row r="14766" spans="10:10" x14ac:dyDescent="0.25">
      <c r="J14766" s="966"/>
    </row>
    <row r="14767" spans="10:10" x14ac:dyDescent="0.25">
      <c r="J14767" s="966"/>
    </row>
    <row r="14768" spans="10:10" x14ac:dyDescent="0.25">
      <c r="J14768" s="966"/>
    </row>
    <row r="14769" spans="10:10" x14ac:dyDescent="0.25">
      <c r="J14769" s="966"/>
    </row>
    <row r="14770" spans="10:10" x14ac:dyDescent="0.25">
      <c r="J14770" s="966"/>
    </row>
    <row r="14771" spans="10:10" x14ac:dyDescent="0.25">
      <c r="J14771" s="966"/>
    </row>
    <row r="14772" spans="10:10" x14ac:dyDescent="0.25">
      <c r="J14772" s="966"/>
    </row>
    <row r="14773" spans="10:10" x14ac:dyDescent="0.25">
      <c r="J14773" s="966"/>
    </row>
    <row r="14774" spans="10:10" x14ac:dyDescent="0.25">
      <c r="J14774" s="966"/>
    </row>
    <row r="14775" spans="10:10" x14ac:dyDescent="0.25">
      <c r="J14775" s="966"/>
    </row>
    <row r="14776" spans="10:10" x14ac:dyDescent="0.25">
      <c r="J14776" s="966"/>
    </row>
    <row r="14777" spans="10:10" x14ac:dyDescent="0.25">
      <c r="J14777" s="966"/>
    </row>
    <row r="14778" spans="10:10" x14ac:dyDescent="0.25">
      <c r="J14778" s="966"/>
    </row>
    <row r="14779" spans="10:10" x14ac:dyDescent="0.25">
      <c r="J14779" s="966"/>
    </row>
    <row r="14780" spans="10:10" x14ac:dyDescent="0.25">
      <c r="J14780" s="966"/>
    </row>
    <row r="14781" spans="10:10" x14ac:dyDescent="0.25">
      <c r="J14781" s="966"/>
    </row>
    <row r="14782" spans="10:10" x14ac:dyDescent="0.25">
      <c r="J14782" s="966"/>
    </row>
    <row r="14783" spans="10:10" x14ac:dyDescent="0.25">
      <c r="J14783" s="966"/>
    </row>
    <row r="14784" spans="10:10" x14ac:dyDescent="0.25">
      <c r="J14784" s="966"/>
    </row>
    <row r="14785" spans="10:10" x14ac:dyDescent="0.25">
      <c r="J14785" s="966"/>
    </row>
    <row r="14786" spans="10:10" x14ac:dyDescent="0.25">
      <c r="J14786" s="966"/>
    </row>
    <row r="14787" spans="10:10" x14ac:dyDescent="0.25">
      <c r="J14787" s="966"/>
    </row>
    <row r="14788" spans="10:10" x14ac:dyDescent="0.25">
      <c r="J14788" s="966"/>
    </row>
    <row r="14789" spans="10:10" x14ac:dyDescent="0.25">
      <c r="J14789" s="966"/>
    </row>
    <row r="14790" spans="10:10" x14ac:dyDescent="0.25">
      <c r="J14790" s="966"/>
    </row>
    <row r="14791" spans="10:10" x14ac:dyDescent="0.25">
      <c r="J14791" s="966"/>
    </row>
    <row r="14792" spans="10:10" x14ac:dyDescent="0.25">
      <c r="J14792" s="966"/>
    </row>
    <row r="14793" spans="10:10" x14ac:dyDescent="0.25">
      <c r="J14793" s="966"/>
    </row>
    <row r="14794" spans="10:10" x14ac:dyDescent="0.25">
      <c r="J14794" s="966"/>
    </row>
    <row r="14795" spans="10:10" x14ac:dyDescent="0.25">
      <c r="J14795" s="966"/>
    </row>
    <row r="14796" spans="10:10" x14ac:dyDescent="0.25">
      <c r="J14796" s="966"/>
    </row>
    <row r="14797" spans="10:10" x14ac:dyDescent="0.25">
      <c r="J14797" s="966"/>
    </row>
    <row r="14798" spans="10:10" x14ac:dyDescent="0.25">
      <c r="J14798" s="966"/>
    </row>
    <row r="14799" spans="10:10" x14ac:dyDescent="0.25">
      <c r="J14799" s="966"/>
    </row>
    <row r="14800" spans="10:10" x14ac:dyDescent="0.25">
      <c r="J14800" s="966"/>
    </row>
    <row r="14801" spans="10:10" x14ac:dyDescent="0.25">
      <c r="J14801" s="966"/>
    </row>
    <row r="14802" spans="10:10" x14ac:dyDescent="0.25">
      <c r="J14802" s="966"/>
    </row>
    <row r="14803" spans="10:10" x14ac:dyDescent="0.25">
      <c r="J14803" s="966"/>
    </row>
    <row r="14804" spans="10:10" x14ac:dyDescent="0.25">
      <c r="J14804" s="966"/>
    </row>
    <row r="14805" spans="10:10" x14ac:dyDescent="0.25">
      <c r="J14805" s="966"/>
    </row>
    <row r="14806" spans="10:10" x14ac:dyDescent="0.25">
      <c r="J14806" s="966"/>
    </row>
    <row r="14807" spans="10:10" x14ac:dyDescent="0.25">
      <c r="J14807" s="966"/>
    </row>
    <row r="14808" spans="10:10" x14ac:dyDescent="0.25">
      <c r="J14808" s="966"/>
    </row>
    <row r="14809" spans="10:10" x14ac:dyDescent="0.25">
      <c r="J14809" s="966"/>
    </row>
    <row r="14810" spans="10:10" x14ac:dyDescent="0.25">
      <c r="J14810" s="966"/>
    </row>
    <row r="14811" spans="10:10" x14ac:dyDescent="0.25">
      <c r="J14811" s="966"/>
    </row>
    <row r="14812" spans="10:10" x14ac:dyDescent="0.25">
      <c r="J14812" s="966"/>
    </row>
    <row r="14813" spans="10:10" x14ac:dyDescent="0.25">
      <c r="J14813" s="966"/>
    </row>
    <row r="14814" spans="10:10" x14ac:dyDescent="0.25">
      <c r="J14814" s="966"/>
    </row>
    <row r="14815" spans="10:10" x14ac:dyDescent="0.25">
      <c r="J14815" s="966"/>
    </row>
    <row r="14816" spans="10:10" x14ac:dyDescent="0.25">
      <c r="J14816" s="966"/>
    </row>
    <row r="14817" spans="10:10" x14ac:dyDescent="0.25">
      <c r="J14817" s="966"/>
    </row>
    <row r="14818" spans="10:10" x14ac:dyDescent="0.25">
      <c r="J14818" s="966"/>
    </row>
    <row r="14819" spans="10:10" x14ac:dyDescent="0.25">
      <c r="J14819" s="966"/>
    </row>
    <row r="14820" spans="10:10" x14ac:dyDescent="0.25">
      <c r="J14820" s="966"/>
    </row>
    <row r="14821" spans="10:10" x14ac:dyDescent="0.25">
      <c r="J14821" s="966"/>
    </row>
    <row r="14822" spans="10:10" x14ac:dyDescent="0.25">
      <c r="J14822" s="966"/>
    </row>
    <row r="14823" spans="10:10" x14ac:dyDescent="0.25">
      <c r="J14823" s="966"/>
    </row>
    <row r="14824" spans="10:10" x14ac:dyDescent="0.25">
      <c r="J14824" s="966"/>
    </row>
    <row r="14825" spans="10:10" x14ac:dyDescent="0.25">
      <c r="J14825" s="966"/>
    </row>
    <row r="14826" spans="10:10" x14ac:dyDescent="0.25">
      <c r="J14826" s="966"/>
    </row>
    <row r="14827" spans="10:10" x14ac:dyDescent="0.25">
      <c r="J14827" s="966"/>
    </row>
    <row r="14828" spans="10:10" x14ac:dyDescent="0.25">
      <c r="J14828" s="966"/>
    </row>
    <row r="14829" spans="10:10" x14ac:dyDescent="0.25">
      <c r="J14829" s="966"/>
    </row>
    <row r="14830" spans="10:10" x14ac:dyDescent="0.25">
      <c r="J14830" s="966"/>
    </row>
    <row r="14831" spans="10:10" x14ac:dyDescent="0.25">
      <c r="J14831" s="966"/>
    </row>
    <row r="14832" spans="10:10" x14ac:dyDescent="0.25">
      <c r="J14832" s="966"/>
    </row>
    <row r="14833" spans="10:10" x14ac:dyDescent="0.25">
      <c r="J14833" s="966"/>
    </row>
    <row r="14834" spans="10:10" x14ac:dyDescent="0.25">
      <c r="J14834" s="966"/>
    </row>
    <row r="14835" spans="10:10" x14ac:dyDescent="0.25">
      <c r="J14835" s="966"/>
    </row>
    <row r="14836" spans="10:10" x14ac:dyDescent="0.25">
      <c r="J14836" s="966"/>
    </row>
    <row r="14837" spans="10:10" x14ac:dyDescent="0.25">
      <c r="J14837" s="966"/>
    </row>
    <row r="14838" spans="10:10" x14ac:dyDescent="0.25">
      <c r="J14838" s="966"/>
    </row>
    <row r="14839" spans="10:10" x14ac:dyDescent="0.25">
      <c r="J14839" s="966"/>
    </row>
    <row r="14840" spans="10:10" x14ac:dyDescent="0.25">
      <c r="J14840" s="966"/>
    </row>
    <row r="14841" spans="10:10" x14ac:dyDescent="0.25">
      <c r="J14841" s="966"/>
    </row>
    <row r="14842" spans="10:10" x14ac:dyDescent="0.25">
      <c r="J14842" s="966"/>
    </row>
    <row r="14843" spans="10:10" x14ac:dyDescent="0.25">
      <c r="J14843" s="966"/>
    </row>
    <row r="14844" spans="10:10" x14ac:dyDescent="0.25">
      <c r="J14844" s="966"/>
    </row>
    <row r="14845" spans="10:10" x14ac:dyDescent="0.25">
      <c r="J14845" s="966"/>
    </row>
    <row r="14846" spans="10:10" x14ac:dyDescent="0.25">
      <c r="J14846" s="966"/>
    </row>
    <row r="14847" spans="10:10" x14ac:dyDescent="0.25">
      <c r="J14847" s="966"/>
    </row>
    <row r="14848" spans="10:10" x14ac:dyDescent="0.25">
      <c r="J14848" s="966"/>
    </row>
    <row r="14849" spans="10:10" x14ac:dyDescent="0.25">
      <c r="J14849" s="966"/>
    </row>
    <row r="14850" spans="10:10" x14ac:dyDescent="0.25">
      <c r="J14850" s="966"/>
    </row>
    <row r="14851" spans="10:10" x14ac:dyDescent="0.25">
      <c r="J14851" s="966"/>
    </row>
    <row r="14852" spans="10:10" x14ac:dyDescent="0.25">
      <c r="J14852" s="966"/>
    </row>
    <row r="14853" spans="10:10" x14ac:dyDescent="0.25">
      <c r="J14853" s="966"/>
    </row>
    <row r="14854" spans="10:10" x14ac:dyDescent="0.25">
      <c r="J14854" s="966"/>
    </row>
    <row r="14855" spans="10:10" x14ac:dyDescent="0.25">
      <c r="J14855" s="966"/>
    </row>
    <row r="14856" spans="10:10" x14ac:dyDescent="0.25">
      <c r="J14856" s="966"/>
    </row>
    <row r="14857" spans="10:10" x14ac:dyDescent="0.25">
      <c r="J14857" s="966"/>
    </row>
    <row r="14858" spans="10:10" x14ac:dyDescent="0.25">
      <c r="J14858" s="966"/>
    </row>
    <row r="14859" spans="10:10" x14ac:dyDescent="0.25">
      <c r="J14859" s="966"/>
    </row>
    <row r="14860" spans="10:10" x14ac:dyDescent="0.25">
      <c r="J14860" s="966"/>
    </row>
    <row r="14861" spans="10:10" x14ac:dyDescent="0.25">
      <c r="J14861" s="966"/>
    </row>
    <row r="14862" spans="10:10" x14ac:dyDescent="0.25">
      <c r="J14862" s="966"/>
    </row>
    <row r="14863" spans="10:10" x14ac:dyDescent="0.25">
      <c r="J14863" s="966"/>
    </row>
    <row r="14864" spans="10:10" x14ac:dyDescent="0.25">
      <c r="J14864" s="966"/>
    </row>
    <row r="14865" spans="10:10" x14ac:dyDescent="0.25">
      <c r="J14865" s="966"/>
    </row>
    <row r="14866" spans="10:10" x14ac:dyDescent="0.25">
      <c r="J14866" s="966"/>
    </row>
    <row r="14867" spans="10:10" x14ac:dyDescent="0.25">
      <c r="J14867" s="966"/>
    </row>
    <row r="14868" spans="10:10" x14ac:dyDescent="0.25">
      <c r="J14868" s="966"/>
    </row>
    <row r="14869" spans="10:10" x14ac:dyDescent="0.25">
      <c r="J14869" s="966"/>
    </row>
    <row r="14870" spans="10:10" x14ac:dyDescent="0.25">
      <c r="J14870" s="966"/>
    </row>
    <row r="14871" spans="10:10" x14ac:dyDescent="0.25">
      <c r="J14871" s="966"/>
    </row>
    <row r="14872" spans="10:10" x14ac:dyDescent="0.25">
      <c r="J14872" s="966"/>
    </row>
    <row r="14873" spans="10:10" x14ac:dyDescent="0.25">
      <c r="J14873" s="966"/>
    </row>
    <row r="14874" spans="10:10" x14ac:dyDescent="0.25">
      <c r="J14874" s="966"/>
    </row>
    <row r="14875" spans="10:10" x14ac:dyDescent="0.25">
      <c r="J14875" s="966"/>
    </row>
    <row r="14876" spans="10:10" x14ac:dyDescent="0.25">
      <c r="J14876" s="966"/>
    </row>
    <row r="14877" spans="10:10" x14ac:dyDescent="0.25">
      <c r="J14877" s="966"/>
    </row>
    <row r="14878" spans="10:10" x14ac:dyDescent="0.25">
      <c r="J14878" s="966"/>
    </row>
    <row r="14879" spans="10:10" x14ac:dyDescent="0.25">
      <c r="J14879" s="966"/>
    </row>
    <row r="14880" spans="10:10" x14ac:dyDescent="0.25">
      <c r="J14880" s="966"/>
    </row>
    <row r="14881" spans="10:10" x14ac:dyDescent="0.25">
      <c r="J14881" s="966"/>
    </row>
    <row r="14882" spans="10:10" x14ac:dyDescent="0.25">
      <c r="J14882" s="966"/>
    </row>
    <row r="14883" spans="10:10" x14ac:dyDescent="0.25">
      <c r="J14883" s="966"/>
    </row>
    <row r="14884" spans="10:10" x14ac:dyDescent="0.25">
      <c r="J14884" s="966"/>
    </row>
    <row r="14885" spans="10:10" x14ac:dyDescent="0.25">
      <c r="J14885" s="966"/>
    </row>
    <row r="14886" spans="10:10" x14ac:dyDescent="0.25">
      <c r="J14886" s="966"/>
    </row>
    <row r="14887" spans="10:10" x14ac:dyDescent="0.25">
      <c r="J14887" s="966"/>
    </row>
    <row r="14888" spans="10:10" x14ac:dyDescent="0.25">
      <c r="J14888" s="966"/>
    </row>
    <row r="14889" spans="10:10" x14ac:dyDescent="0.25">
      <c r="J14889" s="966"/>
    </row>
    <row r="14890" spans="10:10" x14ac:dyDescent="0.25">
      <c r="J14890" s="966"/>
    </row>
    <row r="14891" spans="10:10" x14ac:dyDescent="0.25">
      <c r="J14891" s="966"/>
    </row>
    <row r="14892" spans="10:10" x14ac:dyDescent="0.25">
      <c r="J14892" s="966"/>
    </row>
    <row r="14893" spans="10:10" x14ac:dyDescent="0.25">
      <c r="J14893" s="966"/>
    </row>
    <row r="14894" spans="10:10" x14ac:dyDescent="0.25">
      <c r="J14894" s="966"/>
    </row>
    <row r="14895" spans="10:10" x14ac:dyDescent="0.25">
      <c r="J14895" s="966"/>
    </row>
    <row r="14896" spans="10:10" x14ac:dyDescent="0.25">
      <c r="J14896" s="966"/>
    </row>
    <row r="14897" spans="10:10" x14ac:dyDescent="0.25">
      <c r="J14897" s="966"/>
    </row>
    <row r="14898" spans="10:10" x14ac:dyDescent="0.25">
      <c r="J14898" s="966"/>
    </row>
    <row r="14899" spans="10:10" x14ac:dyDescent="0.25">
      <c r="J14899" s="966"/>
    </row>
    <row r="14900" spans="10:10" x14ac:dyDescent="0.25">
      <c r="J14900" s="966"/>
    </row>
    <row r="14901" spans="10:10" x14ac:dyDescent="0.25">
      <c r="J14901" s="966"/>
    </row>
    <row r="14902" spans="10:10" x14ac:dyDescent="0.25">
      <c r="J14902" s="966"/>
    </row>
    <row r="14903" spans="10:10" x14ac:dyDescent="0.25">
      <c r="J14903" s="966"/>
    </row>
    <row r="14904" spans="10:10" x14ac:dyDescent="0.25">
      <c r="J14904" s="966"/>
    </row>
    <row r="14905" spans="10:10" x14ac:dyDescent="0.25">
      <c r="J14905" s="966"/>
    </row>
    <row r="14906" spans="10:10" x14ac:dyDescent="0.25">
      <c r="J14906" s="966"/>
    </row>
    <row r="14907" spans="10:10" x14ac:dyDescent="0.25">
      <c r="J14907" s="966"/>
    </row>
    <row r="14908" spans="10:10" x14ac:dyDescent="0.25">
      <c r="J14908" s="966"/>
    </row>
    <row r="14909" spans="10:10" x14ac:dyDescent="0.25">
      <c r="J14909" s="966"/>
    </row>
    <row r="14910" spans="10:10" x14ac:dyDescent="0.25">
      <c r="J14910" s="966"/>
    </row>
    <row r="14911" spans="10:10" x14ac:dyDescent="0.25">
      <c r="J14911" s="966"/>
    </row>
    <row r="14912" spans="10:10" x14ac:dyDescent="0.25">
      <c r="J14912" s="966"/>
    </row>
    <row r="14913" spans="10:10" x14ac:dyDescent="0.25">
      <c r="J14913" s="966"/>
    </row>
    <row r="14914" spans="10:10" x14ac:dyDescent="0.25">
      <c r="J14914" s="966"/>
    </row>
    <row r="14915" spans="10:10" x14ac:dyDescent="0.25">
      <c r="J14915" s="966"/>
    </row>
    <row r="14916" spans="10:10" x14ac:dyDescent="0.25">
      <c r="J14916" s="966"/>
    </row>
    <row r="14917" spans="10:10" x14ac:dyDescent="0.25">
      <c r="J14917" s="966"/>
    </row>
    <row r="14918" spans="10:10" x14ac:dyDescent="0.25">
      <c r="J14918" s="966"/>
    </row>
    <row r="14919" spans="10:10" x14ac:dyDescent="0.25">
      <c r="J14919" s="966"/>
    </row>
    <row r="14920" spans="10:10" x14ac:dyDescent="0.25">
      <c r="J14920" s="966"/>
    </row>
    <row r="14921" spans="10:10" x14ac:dyDescent="0.25">
      <c r="J14921" s="966"/>
    </row>
    <row r="14922" spans="10:10" x14ac:dyDescent="0.25">
      <c r="J14922" s="966"/>
    </row>
    <row r="14923" spans="10:10" x14ac:dyDescent="0.25">
      <c r="J14923" s="966"/>
    </row>
    <row r="14924" spans="10:10" x14ac:dyDescent="0.25">
      <c r="J14924" s="966"/>
    </row>
    <row r="14925" spans="10:10" x14ac:dyDescent="0.25">
      <c r="J14925" s="966"/>
    </row>
    <row r="14926" spans="10:10" x14ac:dyDescent="0.25">
      <c r="J14926" s="966"/>
    </row>
    <row r="14927" spans="10:10" x14ac:dyDescent="0.25">
      <c r="J14927" s="966"/>
    </row>
    <row r="14928" spans="10:10" x14ac:dyDescent="0.25">
      <c r="J14928" s="966"/>
    </row>
    <row r="14929" spans="10:10" x14ac:dyDescent="0.25">
      <c r="J14929" s="966"/>
    </row>
    <row r="14930" spans="10:10" x14ac:dyDescent="0.25">
      <c r="J14930" s="966"/>
    </row>
    <row r="14931" spans="10:10" x14ac:dyDescent="0.25">
      <c r="J14931" s="966"/>
    </row>
    <row r="14932" spans="10:10" x14ac:dyDescent="0.25">
      <c r="J14932" s="966"/>
    </row>
    <row r="14933" spans="10:10" x14ac:dyDescent="0.25">
      <c r="J14933" s="966"/>
    </row>
    <row r="14934" spans="10:10" x14ac:dyDescent="0.25">
      <c r="J14934" s="966"/>
    </row>
    <row r="14935" spans="10:10" x14ac:dyDescent="0.25">
      <c r="J14935" s="966"/>
    </row>
    <row r="14936" spans="10:10" x14ac:dyDescent="0.25">
      <c r="J14936" s="966"/>
    </row>
    <row r="14937" spans="10:10" x14ac:dyDescent="0.25">
      <c r="J14937" s="966"/>
    </row>
    <row r="14938" spans="10:10" x14ac:dyDescent="0.25">
      <c r="J14938" s="966"/>
    </row>
    <row r="14939" spans="10:10" x14ac:dyDescent="0.25">
      <c r="J14939" s="966"/>
    </row>
    <row r="14940" spans="10:10" x14ac:dyDescent="0.25">
      <c r="J14940" s="966"/>
    </row>
    <row r="14941" spans="10:10" x14ac:dyDescent="0.25">
      <c r="J14941" s="966"/>
    </row>
    <row r="14942" spans="10:10" x14ac:dyDescent="0.25">
      <c r="J14942" s="966"/>
    </row>
    <row r="14943" spans="10:10" x14ac:dyDescent="0.25">
      <c r="J14943" s="966"/>
    </row>
    <row r="14944" spans="10:10" x14ac:dyDescent="0.25">
      <c r="J14944" s="966"/>
    </row>
    <row r="14945" spans="10:10" x14ac:dyDescent="0.25">
      <c r="J14945" s="966"/>
    </row>
    <row r="14946" spans="10:10" x14ac:dyDescent="0.25">
      <c r="J14946" s="966"/>
    </row>
    <row r="14947" spans="10:10" x14ac:dyDescent="0.25">
      <c r="J14947" s="966"/>
    </row>
    <row r="14948" spans="10:10" x14ac:dyDescent="0.25">
      <c r="J14948" s="966"/>
    </row>
    <row r="14949" spans="10:10" x14ac:dyDescent="0.25">
      <c r="J14949" s="966"/>
    </row>
    <row r="14950" spans="10:10" x14ac:dyDescent="0.25">
      <c r="J14950" s="966"/>
    </row>
    <row r="14951" spans="10:10" x14ac:dyDescent="0.25">
      <c r="J14951" s="966"/>
    </row>
    <row r="14952" spans="10:10" x14ac:dyDescent="0.25">
      <c r="J14952" s="966"/>
    </row>
    <row r="14953" spans="10:10" x14ac:dyDescent="0.25">
      <c r="J14953" s="966"/>
    </row>
    <row r="14954" spans="10:10" x14ac:dyDescent="0.25">
      <c r="J14954" s="966"/>
    </row>
    <row r="14955" spans="10:10" x14ac:dyDescent="0.25">
      <c r="J14955" s="966"/>
    </row>
    <row r="14956" spans="10:10" x14ac:dyDescent="0.25">
      <c r="J14956" s="966"/>
    </row>
    <row r="14957" spans="10:10" x14ac:dyDescent="0.25">
      <c r="J14957" s="966"/>
    </row>
    <row r="14958" spans="10:10" x14ac:dyDescent="0.25">
      <c r="J14958" s="966"/>
    </row>
    <row r="14959" spans="10:10" x14ac:dyDescent="0.25">
      <c r="J14959" s="966"/>
    </row>
    <row r="14960" spans="10:10" x14ac:dyDescent="0.25">
      <c r="J14960" s="966"/>
    </row>
    <row r="14961" spans="10:10" x14ac:dyDescent="0.25">
      <c r="J14961" s="966"/>
    </row>
    <row r="14962" spans="10:10" x14ac:dyDescent="0.25">
      <c r="J14962" s="966"/>
    </row>
    <row r="14963" spans="10:10" x14ac:dyDescent="0.25">
      <c r="J14963" s="966"/>
    </row>
    <row r="14964" spans="10:10" x14ac:dyDescent="0.25">
      <c r="J14964" s="966"/>
    </row>
    <row r="14965" spans="10:10" x14ac:dyDescent="0.25">
      <c r="J14965" s="966"/>
    </row>
    <row r="14966" spans="10:10" x14ac:dyDescent="0.25">
      <c r="J14966" s="966"/>
    </row>
    <row r="14967" spans="10:10" x14ac:dyDescent="0.25">
      <c r="J14967" s="966"/>
    </row>
    <row r="14968" spans="10:10" x14ac:dyDescent="0.25">
      <c r="J14968" s="966"/>
    </row>
    <row r="14969" spans="10:10" x14ac:dyDescent="0.25">
      <c r="J14969" s="966"/>
    </row>
    <row r="14970" spans="10:10" x14ac:dyDescent="0.25">
      <c r="J14970" s="966"/>
    </row>
    <row r="14971" spans="10:10" x14ac:dyDescent="0.25">
      <c r="J14971" s="966"/>
    </row>
    <row r="14972" spans="10:10" x14ac:dyDescent="0.25">
      <c r="J14972" s="966"/>
    </row>
    <row r="14973" spans="10:10" x14ac:dyDescent="0.25">
      <c r="J14973" s="966"/>
    </row>
    <row r="14974" spans="10:10" x14ac:dyDescent="0.25">
      <c r="J14974" s="966"/>
    </row>
    <row r="14975" spans="10:10" x14ac:dyDescent="0.25">
      <c r="J14975" s="966"/>
    </row>
    <row r="14976" spans="10:10" x14ac:dyDescent="0.25">
      <c r="J14976" s="966"/>
    </row>
    <row r="14977" spans="10:10" x14ac:dyDescent="0.25">
      <c r="J14977" s="966"/>
    </row>
    <row r="14978" spans="10:10" x14ac:dyDescent="0.25">
      <c r="J14978" s="966"/>
    </row>
    <row r="14979" spans="10:10" x14ac:dyDescent="0.25">
      <c r="J14979" s="966"/>
    </row>
    <row r="14980" spans="10:10" x14ac:dyDescent="0.25">
      <c r="J14980" s="966"/>
    </row>
    <row r="14981" spans="10:10" x14ac:dyDescent="0.25">
      <c r="J14981" s="966"/>
    </row>
    <row r="14982" spans="10:10" x14ac:dyDescent="0.25">
      <c r="J14982" s="966"/>
    </row>
    <row r="14983" spans="10:10" x14ac:dyDescent="0.25">
      <c r="J14983" s="966"/>
    </row>
    <row r="14984" spans="10:10" x14ac:dyDescent="0.25">
      <c r="J14984" s="966"/>
    </row>
    <row r="14985" spans="10:10" x14ac:dyDescent="0.25">
      <c r="J14985" s="966"/>
    </row>
    <row r="14986" spans="10:10" x14ac:dyDescent="0.25">
      <c r="J14986" s="966"/>
    </row>
    <row r="14987" spans="10:10" x14ac:dyDescent="0.25">
      <c r="J14987" s="966"/>
    </row>
    <row r="14988" spans="10:10" x14ac:dyDescent="0.25">
      <c r="J14988" s="966"/>
    </row>
    <row r="14989" spans="10:10" x14ac:dyDescent="0.25">
      <c r="J14989" s="966"/>
    </row>
    <row r="14990" spans="10:10" x14ac:dyDescent="0.25">
      <c r="J14990" s="966"/>
    </row>
    <row r="14991" spans="10:10" x14ac:dyDescent="0.25">
      <c r="J14991" s="966"/>
    </row>
    <row r="14992" spans="10:10" x14ac:dyDescent="0.25">
      <c r="J14992" s="966"/>
    </row>
    <row r="14993" spans="10:10" x14ac:dyDescent="0.25">
      <c r="J14993" s="966"/>
    </row>
    <row r="14994" spans="10:10" x14ac:dyDescent="0.25">
      <c r="J14994" s="966"/>
    </row>
    <row r="14995" spans="10:10" x14ac:dyDescent="0.25">
      <c r="J14995" s="966"/>
    </row>
    <row r="14996" spans="10:10" x14ac:dyDescent="0.25">
      <c r="J14996" s="966"/>
    </row>
    <row r="14997" spans="10:10" x14ac:dyDescent="0.25">
      <c r="J14997" s="966"/>
    </row>
    <row r="14998" spans="10:10" x14ac:dyDescent="0.25">
      <c r="J14998" s="966"/>
    </row>
    <row r="14999" spans="10:10" x14ac:dyDescent="0.25">
      <c r="J14999" s="966"/>
    </row>
    <row r="15000" spans="10:10" x14ac:dyDescent="0.25">
      <c r="J15000" s="966"/>
    </row>
    <row r="15001" spans="10:10" x14ac:dyDescent="0.25">
      <c r="J15001" s="966"/>
    </row>
    <row r="15002" spans="10:10" x14ac:dyDescent="0.25">
      <c r="J15002" s="966"/>
    </row>
    <row r="15003" spans="10:10" x14ac:dyDescent="0.25">
      <c r="J15003" s="966"/>
    </row>
    <row r="15004" spans="10:10" x14ac:dyDescent="0.25">
      <c r="J15004" s="966"/>
    </row>
    <row r="15005" spans="10:10" x14ac:dyDescent="0.25">
      <c r="J15005" s="966"/>
    </row>
    <row r="15006" spans="10:10" x14ac:dyDescent="0.25">
      <c r="J15006" s="966"/>
    </row>
    <row r="15007" spans="10:10" x14ac:dyDescent="0.25">
      <c r="J15007" s="966"/>
    </row>
    <row r="15008" spans="10:10" x14ac:dyDescent="0.25">
      <c r="J15008" s="966"/>
    </row>
    <row r="15009" spans="10:10" x14ac:dyDescent="0.25">
      <c r="J15009" s="966"/>
    </row>
    <row r="15010" spans="10:10" x14ac:dyDescent="0.25">
      <c r="J15010" s="966"/>
    </row>
    <row r="15011" spans="10:10" x14ac:dyDescent="0.25">
      <c r="J15011" s="966"/>
    </row>
    <row r="15012" spans="10:10" x14ac:dyDescent="0.25">
      <c r="J15012" s="966"/>
    </row>
    <row r="15013" spans="10:10" x14ac:dyDescent="0.25">
      <c r="J15013" s="966"/>
    </row>
    <row r="15014" spans="10:10" x14ac:dyDescent="0.25">
      <c r="J15014" s="966"/>
    </row>
    <row r="15015" spans="10:10" x14ac:dyDescent="0.25">
      <c r="J15015" s="966"/>
    </row>
    <row r="15016" spans="10:10" x14ac:dyDescent="0.25">
      <c r="J15016" s="966"/>
    </row>
    <row r="15017" spans="10:10" x14ac:dyDescent="0.25">
      <c r="J15017" s="966"/>
    </row>
    <row r="15018" spans="10:10" x14ac:dyDescent="0.25">
      <c r="J15018" s="966"/>
    </row>
    <row r="15019" spans="10:10" x14ac:dyDescent="0.25">
      <c r="J15019" s="966"/>
    </row>
    <row r="15020" spans="10:10" x14ac:dyDescent="0.25">
      <c r="J15020" s="966"/>
    </row>
    <row r="15021" spans="10:10" x14ac:dyDescent="0.25">
      <c r="J15021" s="966"/>
    </row>
    <row r="15022" spans="10:10" x14ac:dyDescent="0.25">
      <c r="J15022" s="966"/>
    </row>
    <row r="15023" spans="10:10" x14ac:dyDescent="0.25">
      <c r="J15023" s="966"/>
    </row>
    <row r="15024" spans="10:10" x14ac:dyDescent="0.25">
      <c r="J15024" s="966"/>
    </row>
    <row r="15025" spans="10:10" x14ac:dyDescent="0.25">
      <c r="J15025" s="966"/>
    </row>
    <row r="15026" spans="10:10" x14ac:dyDescent="0.25">
      <c r="J15026" s="966"/>
    </row>
    <row r="15027" spans="10:10" x14ac:dyDescent="0.25">
      <c r="J15027" s="966"/>
    </row>
    <row r="15028" spans="10:10" x14ac:dyDescent="0.25">
      <c r="J15028" s="966"/>
    </row>
    <row r="15029" spans="10:10" x14ac:dyDescent="0.25">
      <c r="J15029" s="966"/>
    </row>
    <row r="15030" spans="10:10" x14ac:dyDescent="0.25">
      <c r="J15030" s="966"/>
    </row>
    <row r="15031" spans="10:10" x14ac:dyDescent="0.25">
      <c r="J15031" s="966"/>
    </row>
    <row r="15032" spans="10:10" x14ac:dyDescent="0.25">
      <c r="J15032" s="966"/>
    </row>
    <row r="15033" spans="10:10" x14ac:dyDescent="0.25">
      <c r="J15033" s="966"/>
    </row>
    <row r="15034" spans="10:10" x14ac:dyDescent="0.25">
      <c r="J15034" s="966"/>
    </row>
    <row r="15035" spans="10:10" x14ac:dyDescent="0.25">
      <c r="J15035" s="966"/>
    </row>
    <row r="15036" spans="10:10" x14ac:dyDescent="0.25">
      <c r="J15036" s="966"/>
    </row>
    <row r="15037" spans="10:10" x14ac:dyDescent="0.25">
      <c r="J15037" s="966"/>
    </row>
    <row r="15038" spans="10:10" x14ac:dyDescent="0.25">
      <c r="J15038" s="966"/>
    </row>
    <row r="15039" spans="10:10" x14ac:dyDescent="0.25">
      <c r="J15039" s="966"/>
    </row>
    <row r="15040" spans="10:10" x14ac:dyDescent="0.25">
      <c r="J15040" s="966"/>
    </row>
    <row r="15041" spans="10:10" x14ac:dyDescent="0.25">
      <c r="J15041" s="966"/>
    </row>
    <row r="15042" spans="10:10" x14ac:dyDescent="0.25">
      <c r="J15042" s="966"/>
    </row>
    <row r="15043" spans="10:10" x14ac:dyDescent="0.25">
      <c r="J15043" s="966"/>
    </row>
    <row r="15044" spans="10:10" x14ac:dyDescent="0.25">
      <c r="J15044" s="966"/>
    </row>
    <row r="15045" spans="10:10" x14ac:dyDescent="0.25">
      <c r="J15045" s="966"/>
    </row>
    <row r="15046" spans="10:10" x14ac:dyDescent="0.25">
      <c r="J15046" s="966"/>
    </row>
    <row r="15047" spans="10:10" x14ac:dyDescent="0.25">
      <c r="J15047" s="966"/>
    </row>
    <row r="15048" spans="10:10" x14ac:dyDescent="0.25">
      <c r="J15048" s="966"/>
    </row>
    <row r="15049" spans="10:10" x14ac:dyDescent="0.25">
      <c r="J15049" s="966"/>
    </row>
    <row r="15050" spans="10:10" x14ac:dyDescent="0.25">
      <c r="J15050" s="966"/>
    </row>
    <row r="15051" spans="10:10" x14ac:dyDescent="0.25">
      <c r="J15051" s="966"/>
    </row>
    <row r="15052" spans="10:10" x14ac:dyDescent="0.25">
      <c r="J15052" s="966"/>
    </row>
    <row r="15053" spans="10:10" x14ac:dyDescent="0.25">
      <c r="J15053" s="966"/>
    </row>
    <row r="15054" spans="10:10" x14ac:dyDescent="0.25">
      <c r="J15054" s="966"/>
    </row>
    <row r="15055" spans="10:10" x14ac:dyDescent="0.25">
      <c r="J15055" s="966"/>
    </row>
    <row r="15056" spans="10:10" x14ac:dyDescent="0.25">
      <c r="J15056" s="966"/>
    </row>
    <row r="15057" spans="10:10" x14ac:dyDescent="0.25">
      <c r="J15057" s="966"/>
    </row>
    <row r="15058" spans="10:10" x14ac:dyDescent="0.25">
      <c r="J15058" s="966"/>
    </row>
    <row r="15059" spans="10:10" x14ac:dyDescent="0.25">
      <c r="J15059" s="966"/>
    </row>
    <row r="15060" spans="10:10" x14ac:dyDescent="0.25">
      <c r="J15060" s="966"/>
    </row>
    <row r="15061" spans="10:10" x14ac:dyDescent="0.25">
      <c r="J15061" s="966"/>
    </row>
    <row r="15062" spans="10:10" x14ac:dyDescent="0.25">
      <c r="J15062" s="966"/>
    </row>
    <row r="15063" spans="10:10" x14ac:dyDescent="0.25">
      <c r="J15063" s="966"/>
    </row>
    <row r="15064" spans="10:10" x14ac:dyDescent="0.25">
      <c r="J15064" s="966"/>
    </row>
    <row r="15065" spans="10:10" x14ac:dyDescent="0.25">
      <c r="J15065" s="966"/>
    </row>
    <row r="15066" spans="10:10" x14ac:dyDescent="0.25">
      <c r="J15066" s="966"/>
    </row>
    <row r="15067" spans="10:10" x14ac:dyDescent="0.25">
      <c r="J15067" s="966"/>
    </row>
    <row r="15068" spans="10:10" x14ac:dyDescent="0.25">
      <c r="J15068" s="966"/>
    </row>
    <row r="15069" spans="10:10" x14ac:dyDescent="0.25">
      <c r="J15069" s="966"/>
    </row>
    <row r="15070" spans="10:10" x14ac:dyDescent="0.25">
      <c r="J15070" s="966"/>
    </row>
    <row r="15071" spans="10:10" x14ac:dyDescent="0.25">
      <c r="J15071" s="966"/>
    </row>
    <row r="15072" spans="10:10" x14ac:dyDescent="0.25">
      <c r="J15072" s="966"/>
    </row>
    <row r="15073" spans="10:10" x14ac:dyDescent="0.25">
      <c r="J15073" s="966"/>
    </row>
    <row r="15074" spans="10:10" x14ac:dyDescent="0.25">
      <c r="J15074" s="966"/>
    </row>
    <row r="15075" spans="10:10" x14ac:dyDescent="0.25">
      <c r="J15075" s="966"/>
    </row>
    <row r="15076" spans="10:10" x14ac:dyDescent="0.25">
      <c r="J15076" s="966"/>
    </row>
    <row r="15077" spans="10:10" x14ac:dyDescent="0.25">
      <c r="J15077" s="966"/>
    </row>
    <row r="15078" spans="10:10" x14ac:dyDescent="0.25">
      <c r="J15078" s="966"/>
    </row>
    <row r="15079" spans="10:10" x14ac:dyDescent="0.25">
      <c r="J15079" s="966"/>
    </row>
    <row r="15080" spans="10:10" x14ac:dyDescent="0.25">
      <c r="J15080" s="966"/>
    </row>
    <row r="15081" spans="10:10" x14ac:dyDescent="0.25">
      <c r="J15081" s="966"/>
    </row>
    <row r="15082" spans="10:10" x14ac:dyDescent="0.25">
      <c r="J15082" s="966"/>
    </row>
    <row r="15083" spans="10:10" x14ac:dyDescent="0.25">
      <c r="J15083" s="966"/>
    </row>
    <row r="15084" spans="10:10" x14ac:dyDescent="0.25">
      <c r="J15084" s="966"/>
    </row>
    <row r="15085" spans="10:10" x14ac:dyDescent="0.25">
      <c r="J15085" s="966"/>
    </row>
    <row r="15086" spans="10:10" x14ac:dyDescent="0.25">
      <c r="J15086" s="966"/>
    </row>
    <row r="15087" spans="10:10" x14ac:dyDescent="0.25">
      <c r="J15087" s="966"/>
    </row>
    <row r="15088" spans="10:10" x14ac:dyDescent="0.25">
      <c r="J15088" s="966"/>
    </row>
    <row r="15089" spans="10:10" x14ac:dyDescent="0.25">
      <c r="J15089" s="966"/>
    </row>
    <row r="15090" spans="10:10" x14ac:dyDescent="0.25">
      <c r="J15090" s="966"/>
    </row>
    <row r="15091" spans="10:10" x14ac:dyDescent="0.25">
      <c r="J15091" s="966"/>
    </row>
    <row r="15092" spans="10:10" x14ac:dyDescent="0.25">
      <c r="J15092" s="966"/>
    </row>
    <row r="15093" spans="10:10" x14ac:dyDescent="0.25">
      <c r="J15093" s="966"/>
    </row>
    <row r="15094" spans="10:10" x14ac:dyDescent="0.25">
      <c r="J15094" s="966"/>
    </row>
    <row r="15095" spans="10:10" x14ac:dyDescent="0.25">
      <c r="J15095" s="966"/>
    </row>
    <row r="15096" spans="10:10" x14ac:dyDescent="0.25">
      <c r="J15096" s="966"/>
    </row>
    <row r="15097" spans="10:10" x14ac:dyDescent="0.25">
      <c r="J15097" s="966"/>
    </row>
    <row r="15098" spans="10:10" x14ac:dyDescent="0.25">
      <c r="J15098" s="966"/>
    </row>
    <row r="15099" spans="10:10" x14ac:dyDescent="0.25">
      <c r="J15099" s="966"/>
    </row>
    <row r="15100" spans="10:10" x14ac:dyDescent="0.25">
      <c r="J15100" s="966"/>
    </row>
    <row r="15101" spans="10:10" x14ac:dyDescent="0.25">
      <c r="J15101" s="966"/>
    </row>
    <row r="15102" spans="10:10" x14ac:dyDescent="0.25">
      <c r="J15102" s="966"/>
    </row>
    <row r="15103" spans="10:10" x14ac:dyDescent="0.25">
      <c r="J15103" s="966"/>
    </row>
    <row r="15104" spans="10:10" x14ac:dyDescent="0.25">
      <c r="J15104" s="966"/>
    </row>
    <row r="15105" spans="10:10" x14ac:dyDescent="0.25">
      <c r="J15105" s="966"/>
    </row>
    <row r="15106" spans="10:10" x14ac:dyDescent="0.25">
      <c r="J15106" s="966"/>
    </row>
    <row r="15107" spans="10:10" x14ac:dyDescent="0.25">
      <c r="J15107" s="966"/>
    </row>
    <row r="15108" spans="10:10" x14ac:dyDescent="0.25">
      <c r="J15108" s="966"/>
    </row>
    <row r="15109" spans="10:10" x14ac:dyDescent="0.25">
      <c r="J15109" s="966"/>
    </row>
    <row r="15110" spans="10:10" x14ac:dyDescent="0.25">
      <c r="J15110" s="966"/>
    </row>
    <row r="15111" spans="10:10" x14ac:dyDescent="0.25">
      <c r="J15111" s="966"/>
    </row>
    <row r="15112" spans="10:10" x14ac:dyDescent="0.25">
      <c r="J15112" s="966"/>
    </row>
    <row r="15113" spans="10:10" x14ac:dyDescent="0.25">
      <c r="J15113" s="966"/>
    </row>
    <row r="15114" spans="10:10" x14ac:dyDescent="0.25">
      <c r="J15114" s="966"/>
    </row>
    <row r="15115" spans="10:10" x14ac:dyDescent="0.25">
      <c r="J15115" s="966"/>
    </row>
    <row r="15116" spans="10:10" x14ac:dyDescent="0.25">
      <c r="J15116" s="966"/>
    </row>
    <row r="15117" spans="10:10" x14ac:dyDescent="0.25">
      <c r="J15117" s="966"/>
    </row>
    <row r="15118" spans="10:10" x14ac:dyDescent="0.25">
      <c r="J15118" s="966"/>
    </row>
    <row r="15119" spans="10:10" x14ac:dyDescent="0.25">
      <c r="J15119" s="966"/>
    </row>
    <row r="15120" spans="10:10" x14ac:dyDescent="0.25">
      <c r="J15120" s="966"/>
    </row>
    <row r="15121" spans="10:10" x14ac:dyDescent="0.25">
      <c r="J15121" s="966"/>
    </row>
    <row r="15122" spans="10:10" x14ac:dyDescent="0.25">
      <c r="J15122" s="966"/>
    </row>
    <row r="15123" spans="10:10" x14ac:dyDescent="0.25">
      <c r="J15123" s="966"/>
    </row>
    <row r="15124" spans="10:10" x14ac:dyDescent="0.25">
      <c r="J15124" s="966"/>
    </row>
    <row r="15125" spans="10:10" x14ac:dyDescent="0.25">
      <c r="J15125" s="966"/>
    </row>
    <row r="15126" spans="10:10" x14ac:dyDescent="0.25">
      <c r="J15126" s="966"/>
    </row>
    <row r="15127" spans="10:10" x14ac:dyDescent="0.25">
      <c r="J15127" s="966"/>
    </row>
    <row r="15128" spans="10:10" x14ac:dyDescent="0.25">
      <c r="J15128" s="966"/>
    </row>
    <row r="15129" spans="10:10" x14ac:dyDescent="0.25">
      <c r="J15129" s="966"/>
    </row>
    <row r="15130" spans="10:10" x14ac:dyDescent="0.25">
      <c r="J15130" s="966"/>
    </row>
    <row r="15131" spans="10:10" x14ac:dyDescent="0.25">
      <c r="J15131" s="966"/>
    </row>
    <row r="15132" spans="10:10" x14ac:dyDescent="0.25">
      <c r="J15132" s="966"/>
    </row>
    <row r="15133" spans="10:10" x14ac:dyDescent="0.25">
      <c r="J15133" s="966"/>
    </row>
    <row r="15134" spans="10:10" x14ac:dyDescent="0.25">
      <c r="J15134" s="966"/>
    </row>
    <row r="15135" spans="10:10" x14ac:dyDescent="0.25">
      <c r="J15135" s="966"/>
    </row>
    <row r="15136" spans="10:10" x14ac:dyDescent="0.25">
      <c r="J15136" s="966"/>
    </row>
    <row r="15137" spans="10:10" x14ac:dyDescent="0.25">
      <c r="J15137" s="966"/>
    </row>
    <row r="15138" spans="10:10" x14ac:dyDescent="0.25">
      <c r="J15138" s="966"/>
    </row>
    <row r="15139" spans="10:10" x14ac:dyDescent="0.25">
      <c r="J15139" s="966"/>
    </row>
    <row r="15140" spans="10:10" x14ac:dyDescent="0.25">
      <c r="J15140" s="966"/>
    </row>
    <row r="15141" spans="10:10" x14ac:dyDescent="0.25">
      <c r="J15141" s="966"/>
    </row>
    <row r="15142" spans="10:10" x14ac:dyDescent="0.25">
      <c r="J15142" s="966"/>
    </row>
    <row r="15143" spans="10:10" x14ac:dyDescent="0.25">
      <c r="J15143" s="966"/>
    </row>
    <row r="15144" spans="10:10" x14ac:dyDescent="0.25">
      <c r="J15144" s="966"/>
    </row>
    <row r="15145" spans="10:10" x14ac:dyDescent="0.25">
      <c r="J15145" s="966"/>
    </row>
    <row r="15146" spans="10:10" x14ac:dyDescent="0.25">
      <c r="J15146" s="966"/>
    </row>
    <row r="15147" spans="10:10" x14ac:dyDescent="0.25">
      <c r="J15147" s="966"/>
    </row>
    <row r="15148" spans="10:10" x14ac:dyDescent="0.25">
      <c r="J15148" s="966"/>
    </row>
    <row r="15149" spans="10:10" x14ac:dyDescent="0.25">
      <c r="J15149" s="966"/>
    </row>
    <row r="15150" spans="10:10" x14ac:dyDescent="0.25">
      <c r="J15150" s="966"/>
    </row>
    <row r="15151" spans="10:10" x14ac:dyDescent="0.25">
      <c r="J15151" s="966"/>
    </row>
    <row r="15152" spans="10:10" x14ac:dyDescent="0.25">
      <c r="J15152" s="966"/>
    </row>
    <row r="15153" spans="10:10" x14ac:dyDescent="0.25">
      <c r="J15153" s="966"/>
    </row>
    <row r="15154" spans="10:10" x14ac:dyDescent="0.25">
      <c r="J15154" s="966"/>
    </row>
    <row r="15155" spans="10:10" x14ac:dyDescent="0.25">
      <c r="J15155" s="966"/>
    </row>
    <row r="15156" spans="10:10" x14ac:dyDescent="0.25">
      <c r="J15156" s="966"/>
    </row>
    <row r="15157" spans="10:10" x14ac:dyDescent="0.25">
      <c r="J15157" s="966"/>
    </row>
    <row r="15158" spans="10:10" x14ac:dyDescent="0.25">
      <c r="J15158" s="966"/>
    </row>
    <row r="15159" spans="10:10" x14ac:dyDescent="0.25">
      <c r="J15159" s="966"/>
    </row>
    <row r="15160" spans="10:10" x14ac:dyDescent="0.25">
      <c r="J15160" s="966"/>
    </row>
    <row r="15161" spans="10:10" x14ac:dyDescent="0.25">
      <c r="J15161" s="966"/>
    </row>
    <row r="15162" spans="10:10" x14ac:dyDescent="0.25">
      <c r="J15162" s="966"/>
    </row>
    <row r="15163" spans="10:10" x14ac:dyDescent="0.25">
      <c r="J15163" s="966"/>
    </row>
    <row r="15164" spans="10:10" x14ac:dyDescent="0.25">
      <c r="J15164" s="966"/>
    </row>
    <row r="15165" spans="10:10" x14ac:dyDescent="0.25">
      <c r="J15165" s="966"/>
    </row>
    <row r="15166" spans="10:10" x14ac:dyDescent="0.25">
      <c r="J15166" s="966"/>
    </row>
    <row r="15167" spans="10:10" x14ac:dyDescent="0.25">
      <c r="J15167" s="966"/>
    </row>
    <row r="15168" spans="10:10" x14ac:dyDescent="0.25">
      <c r="J15168" s="966"/>
    </row>
    <row r="15169" spans="10:10" x14ac:dyDescent="0.25">
      <c r="J15169" s="966"/>
    </row>
    <row r="15170" spans="10:10" x14ac:dyDescent="0.25">
      <c r="J15170" s="966"/>
    </row>
    <row r="15171" spans="10:10" x14ac:dyDescent="0.25">
      <c r="J15171" s="966"/>
    </row>
    <row r="15172" spans="10:10" x14ac:dyDescent="0.25">
      <c r="J15172" s="966"/>
    </row>
    <row r="15173" spans="10:10" x14ac:dyDescent="0.25">
      <c r="J15173" s="966"/>
    </row>
    <row r="15174" spans="10:10" x14ac:dyDescent="0.25">
      <c r="J15174" s="966"/>
    </row>
    <row r="15175" spans="10:10" x14ac:dyDescent="0.25">
      <c r="J15175" s="966"/>
    </row>
    <row r="15176" spans="10:10" x14ac:dyDescent="0.25">
      <c r="J15176" s="966"/>
    </row>
    <row r="15177" spans="10:10" x14ac:dyDescent="0.25">
      <c r="J15177" s="966"/>
    </row>
    <row r="15178" spans="10:10" x14ac:dyDescent="0.25">
      <c r="J15178" s="966"/>
    </row>
    <row r="15179" spans="10:10" x14ac:dyDescent="0.25">
      <c r="J15179" s="966"/>
    </row>
    <row r="15180" spans="10:10" x14ac:dyDescent="0.25">
      <c r="J15180" s="966"/>
    </row>
    <row r="15181" spans="10:10" x14ac:dyDescent="0.25">
      <c r="J15181" s="966"/>
    </row>
    <row r="15182" spans="10:10" x14ac:dyDescent="0.25">
      <c r="J15182" s="966"/>
    </row>
    <row r="15183" spans="10:10" x14ac:dyDescent="0.25">
      <c r="J15183" s="966"/>
    </row>
    <row r="15184" spans="10:10" x14ac:dyDescent="0.25">
      <c r="J15184" s="966"/>
    </row>
    <row r="15185" spans="10:10" x14ac:dyDescent="0.25">
      <c r="J15185" s="966"/>
    </row>
    <row r="15186" spans="10:10" x14ac:dyDescent="0.25">
      <c r="J15186" s="966"/>
    </row>
    <row r="15187" spans="10:10" x14ac:dyDescent="0.25">
      <c r="J15187" s="966"/>
    </row>
    <row r="15188" spans="10:10" x14ac:dyDescent="0.25">
      <c r="J15188" s="966"/>
    </row>
    <row r="15189" spans="10:10" x14ac:dyDescent="0.25">
      <c r="J15189" s="966"/>
    </row>
    <row r="15190" spans="10:10" x14ac:dyDescent="0.25">
      <c r="J15190" s="966"/>
    </row>
    <row r="15191" spans="10:10" x14ac:dyDescent="0.25">
      <c r="J15191" s="966"/>
    </row>
    <row r="15192" spans="10:10" x14ac:dyDescent="0.25">
      <c r="J15192" s="966"/>
    </row>
    <row r="15193" spans="10:10" x14ac:dyDescent="0.25">
      <c r="J15193" s="966"/>
    </row>
    <row r="15194" spans="10:10" x14ac:dyDescent="0.25">
      <c r="J15194" s="966"/>
    </row>
    <row r="15195" spans="10:10" x14ac:dyDescent="0.25">
      <c r="J15195" s="966"/>
    </row>
    <row r="15196" spans="10:10" x14ac:dyDescent="0.25">
      <c r="J15196" s="966"/>
    </row>
    <row r="15197" spans="10:10" x14ac:dyDescent="0.25">
      <c r="J15197" s="966"/>
    </row>
    <row r="15198" spans="10:10" x14ac:dyDescent="0.25">
      <c r="J15198" s="966"/>
    </row>
    <row r="15199" spans="10:10" x14ac:dyDescent="0.25">
      <c r="J15199" s="966"/>
    </row>
    <row r="15200" spans="10:10" x14ac:dyDescent="0.25">
      <c r="J15200" s="966"/>
    </row>
    <row r="15201" spans="10:10" x14ac:dyDescent="0.25">
      <c r="J15201" s="966"/>
    </row>
    <row r="15202" spans="10:10" x14ac:dyDescent="0.25">
      <c r="J15202" s="966"/>
    </row>
    <row r="15203" spans="10:10" x14ac:dyDescent="0.25">
      <c r="J15203" s="966"/>
    </row>
    <row r="15204" spans="10:10" x14ac:dyDescent="0.25">
      <c r="J15204" s="966"/>
    </row>
    <row r="15205" spans="10:10" x14ac:dyDescent="0.25">
      <c r="J15205" s="966"/>
    </row>
    <row r="15206" spans="10:10" x14ac:dyDescent="0.25">
      <c r="J15206" s="966"/>
    </row>
    <row r="15207" spans="10:10" x14ac:dyDescent="0.25">
      <c r="J15207" s="966"/>
    </row>
    <row r="15208" spans="10:10" x14ac:dyDescent="0.25">
      <c r="J15208" s="966"/>
    </row>
    <row r="15209" spans="10:10" x14ac:dyDescent="0.25">
      <c r="J15209" s="966"/>
    </row>
    <row r="15210" spans="10:10" x14ac:dyDescent="0.25">
      <c r="J15210" s="966"/>
    </row>
    <row r="15211" spans="10:10" x14ac:dyDescent="0.25">
      <c r="J15211" s="966"/>
    </row>
    <row r="15212" spans="10:10" x14ac:dyDescent="0.25">
      <c r="J15212" s="966"/>
    </row>
    <row r="15213" spans="10:10" x14ac:dyDescent="0.25">
      <c r="J15213" s="966"/>
    </row>
    <row r="15214" spans="10:10" x14ac:dyDescent="0.25">
      <c r="J15214" s="966"/>
    </row>
    <row r="15215" spans="10:10" x14ac:dyDescent="0.25">
      <c r="J15215" s="966"/>
    </row>
    <row r="15216" spans="10:10" x14ac:dyDescent="0.25">
      <c r="J15216" s="966"/>
    </row>
    <row r="15217" spans="10:10" x14ac:dyDescent="0.25">
      <c r="J15217" s="966"/>
    </row>
    <row r="15218" spans="10:10" x14ac:dyDescent="0.25">
      <c r="J15218" s="966"/>
    </row>
    <row r="15219" spans="10:10" x14ac:dyDescent="0.25">
      <c r="J15219" s="966"/>
    </row>
    <row r="15220" spans="10:10" x14ac:dyDescent="0.25">
      <c r="J15220" s="966"/>
    </row>
    <row r="15221" spans="10:10" x14ac:dyDescent="0.25">
      <c r="J15221" s="966"/>
    </row>
    <row r="15222" spans="10:10" x14ac:dyDescent="0.25">
      <c r="J15222" s="966"/>
    </row>
    <row r="15223" spans="10:10" x14ac:dyDescent="0.25">
      <c r="J15223" s="966"/>
    </row>
    <row r="15224" spans="10:10" x14ac:dyDescent="0.25">
      <c r="J15224" s="966"/>
    </row>
    <row r="15225" spans="10:10" x14ac:dyDescent="0.25">
      <c r="J15225" s="966"/>
    </row>
    <row r="15226" spans="10:10" x14ac:dyDescent="0.25">
      <c r="J15226" s="966"/>
    </row>
    <row r="15227" spans="10:10" x14ac:dyDescent="0.25">
      <c r="J15227" s="966"/>
    </row>
    <row r="15228" spans="10:10" x14ac:dyDescent="0.25">
      <c r="J15228" s="966"/>
    </row>
    <row r="15229" spans="10:10" x14ac:dyDescent="0.25">
      <c r="J15229" s="966"/>
    </row>
    <row r="15230" spans="10:10" x14ac:dyDescent="0.25">
      <c r="J15230" s="966"/>
    </row>
    <row r="15231" spans="10:10" x14ac:dyDescent="0.25">
      <c r="J15231" s="966"/>
    </row>
    <row r="15232" spans="10:10" x14ac:dyDescent="0.25">
      <c r="J15232" s="966"/>
    </row>
    <row r="15233" spans="10:10" x14ac:dyDescent="0.25">
      <c r="J15233" s="966"/>
    </row>
    <row r="15234" spans="10:10" x14ac:dyDescent="0.25">
      <c r="J15234" s="966"/>
    </row>
    <row r="15235" spans="10:10" x14ac:dyDescent="0.25">
      <c r="J15235" s="966"/>
    </row>
    <row r="15236" spans="10:10" x14ac:dyDescent="0.25">
      <c r="J15236" s="966"/>
    </row>
    <row r="15237" spans="10:10" x14ac:dyDescent="0.25">
      <c r="J15237" s="966"/>
    </row>
    <row r="15238" spans="10:10" x14ac:dyDescent="0.25">
      <c r="J15238" s="966"/>
    </row>
    <row r="15239" spans="10:10" x14ac:dyDescent="0.25">
      <c r="J15239" s="966"/>
    </row>
    <row r="15240" spans="10:10" x14ac:dyDescent="0.25">
      <c r="J15240" s="966"/>
    </row>
    <row r="15241" spans="10:10" x14ac:dyDescent="0.25">
      <c r="J15241" s="966"/>
    </row>
    <row r="15242" spans="10:10" x14ac:dyDescent="0.25">
      <c r="J15242" s="966"/>
    </row>
    <row r="15243" spans="10:10" x14ac:dyDescent="0.25">
      <c r="J15243" s="966"/>
    </row>
    <row r="15244" spans="10:10" x14ac:dyDescent="0.25">
      <c r="J15244" s="966"/>
    </row>
    <row r="15245" spans="10:10" x14ac:dyDescent="0.25">
      <c r="J15245" s="966"/>
    </row>
    <row r="15246" spans="10:10" x14ac:dyDescent="0.25">
      <c r="J15246" s="966"/>
    </row>
    <row r="15247" spans="10:10" x14ac:dyDescent="0.25">
      <c r="J15247" s="966"/>
    </row>
    <row r="15248" spans="10:10" x14ac:dyDescent="0.25">
      <c r="J15248" s="966"/>
    </row>
    <row r="15249" spans="10:10" x14ac:dyDescent="0.25">
      <c r="J15249" s="966"/>
    </row>
    <row r="15250" spans="10:10" x14ac:dyDescent="0.25">
      <c r="J15250" s="966"/>
    </row>
    <row r="15251" spans="10:10" x14ac:dyDescent="0.25">
      <c r="J15251" s="966"/>
    </row>
    <row r="15252" spans="10:10" x14ac:dyDescent="0.25">
      <c r="J15252" s="966"/>
    </row>
    <row r="15253" spans="10:10" x14ac:dyDescent="0.25">
      <c r="J15253" s="966"/>
    </row>
    <row r="15254" spans="10:10" x14ac:dyDescent="0.25">
      <c r="J15254" s="966"/>
    </row>
    <row r="15255" spans="10:10" x14ac:dyDescent="0.25">
      <c r="J15255" s="966"/>
    </row>
    <row r="15256" spans="10:10" x14ac:dyDescent="0.25">
      <c r="J15256" s="966"/>
    </row>
    <row r="15257" spans="10:10" x14ac:dyDescent="0.25">
      <c r="J15257" s="966"/>
    </row>
    <row r="15258" spans="10:10" x14ac:dyDescent="0.25">
      <c r="J15258" s="966"/>
    </row>
    <row r="15259" spans="10:10" x14ac:dyDescent="0.25">
      <c r="J15259" s="966"/>
    </row>
    <row r="15260" spans="10:10" x14ac:dyDescent="0.25">
      <c r="J15260" s="966"/>
    </row>
    <row r="15261" spans="10:10" x14ac:dyDescent="0.25">
      <c r="J15261" s="966"/>
    </row>
    <row r="15262" spans="10:10" x14ac:dyDescent="0.25">
      <c r="J15262" s="966"/>
    </row>
    <row r="15263" spans="10:10" x14ac:dyDescent="0.25">
      <c r="J15263" s="966"/>
    </row>
    <row r="15264" spans="10:10" x14ac:dyDescent="0.25">
      <c r="J15264" s="966"/>
    </row>
    <row r="15265" spans="10:10" x14ac:dyDescent="0.25">
      <c r="J15265" s="966"/>
    </row>
    <row r="15266" spans="10:10" x14ac:dyDescent="0.25">
      <c r="J15266" s="966"/>
    </row>
    <row r="15267" spans="10:10" x14ac:dyDescent="0.25">
      <c r="J15267" s="966"/>
    </row>
    <row r="15268" spans="10:10" x14ac:dyDescent="0.25">
      <c r="J15268" s="966"/>
    </row>
    <row r="15269" spans="10:10" x14ac:dyDescent="0.25">
      <c r="J15269" s="966"/>
    </row>
    <row r="15270" spans="10:10" x14ac:dyDescent="0.25">
      <c r="J15270" s="966"/>
    </row>
    <row r="15271" spans="10:10" x14ac:dyDescent="0.25">
      <c r="J15271" s="966"/>
    </row>
    <row r="15272" spans="10:10" x14ac:dyDescent="0.25">
      <c r="J15272" s="966"/>
    </row>
    <row r="15273" spans="10:10" x14ac:dyDescent="0.25">
      <c r="J15273" s="966"/>
    </row>
    <row r="15274" spans="10:10" x14ac:dyDescent="0.25">
      <c r="J15274" s="966"/>
    </row>
    <row r="15275" spans="10:10" x14ac:dyDescent="0.25">
      <c r="J15275" s="966"/>
    </row>
    <row r="15276" spans="10:10" x14ac:dyDescent="0.25">
      <c r="J15276" s="966"/>
    </row>
    <row r="15277" spans="10:10" x14ac:dyDescent="0.25">
      <c r="J15277" s="966"/>
    </row>
    <row r="15278" spans="10:10" x14ac:dyDescent="0.25">
      <c r="J15278" s="966"/>
    </row>
    <row r="15279" spans="10:10" x14ac:dyDescent="0.25">
      <c r="J15279" s="966"/>
    </row>
    <row r="15280" spans="10:10" x14ac:dyDescent="0.25">
      <c r="J15280" s="966"/>
    </row>
    <row r="15281" spans="10:10" x14ac:dyDescent="0.25">
      <c r="J15281" s="966"/>
    </row>
    <row r="15282" spans="10:10" x14ac:dyDescent="0.25">
      <c r="J15282" s="966"/>
    </row>
    <row r="15283" spans="10:10" x14ac:dyDescent="0.25">
      <c r="J15283" s="966"/>
    </row>
    <row r="15284" spans="10:10" x14ac:dyDescent="0.25">
      <c r="J15284" s="966"/>
    </row>
    <row r="15285" spans="10:10" x14ac:dyDescent="0.25">
      <c r="J15285" s="966"/>
    </row>
    <row r="15286" spans="10:10" x14ac:dyDescent="0.25">
      <c r="J15286" s="966"/>
    </row>
    <row r="15287" spans="10:10" x14ac:dyDescent="0.25">
      <c r="J15287" s="966"/>
    </row>
    <row r="15288" spans="10:10" x14ac:dyDescent="0.25">
      <c r="J15288" s="966"/>
    </row>
    <row r="15289" spans="10:10" x14ac:dyDescent="0.25">
      <c r="J15289" s="966"/>
    </row>
    <row r="15290" spans="10:10" x14ac:dyDescent="0.25">
      <c r="J15290" s="966"/>
    </row>
    <row r="15291" spans="10:10" x14ac:dyDescent="0.25">
      <c r="J15291" s="966"/>
    </row>
    <row r="15292" spans="10:10" x14ac:dyDescent="0.25">
      <c r="J15292" s="966"/>
    </row>
    <row r="15293" spans="10:10" x14ac:dyDescent="0.25">
      <c r="J15293" s="966"/>
    </row>
    <row r="15294" spans="10:10" x14ac:dyDescent="0.25">
      <c r="J15294" s="966"/>
    </row>
    <row r="15295" spans="10:10" x14ac:dyDescent="0.25">
      <c r="J15295" s="966"/>
    </row>
    <row r="15296" spans="10:10" x14ac:dyDescent="0.25">
      <c r="J15296" s="966"/>
    </row>
    <row r="15297" spans="10:10" x14ac:dyDescent="0.25">
      <c r="J15297" s="966"/>
    </row>
    <row r="15298" spans="10:10" x14ac:dyDescent="0.25">
      <c r="J15298" s="966"/>
    </row>
    <row r="15299" spans="10:10" x14ac:dyDescent="0.25">
      <c r="J15299" s="966"/>
    </row>
    <row r="15300" spans="10:10" x14ac:dyDescent="0.25">
      <c r="J15300" s="966"/>
    </row>
    <row r="15301" spans="10:10" x14ac:dyDescent="0.25">
      <c r="J15301" s="966"/>
    </row>
    <row r="15302" spans="10:10" x14ac:dyDescent="0.25">
      <c r="J15302" s="966"/>
    </row>
    <row r="15303" spans="10:10" x14ac:dyDescent="0.25">
      <c r="J15303" s="966"/>
    </row>
    <row r="15304" spans="10:10" x14ac:dyDescent="0.25">
      <c r="J15304" s="966"/>
    </row>
    <row r="15305" spans="10:10" x14ac:dyDescent="0.25">
      <c r="J15305" s="966"/>
    </row>
    <row r="15306" spans="10:10" x14ac:dyDescent="0.25">
      <c r="J15306" s="966"/>
    </row>
    <row r="15307" spans="10:10" x14ac:dyDescent="0.25">
      <c r="J15307" s="966"/>
    </row>
    <row r="15308" spans="10:10" x14ac:dyDescent="0.25">
      <c r="J15308" s="966"/>
    </row>
    <row r="15309" spans="10:10" x14ac:dyDescent="0.25">
      <c r="J15309" s="966"/>
    </row>
    <row r="15310" spans="10:10" x14ac:dyDescent="0.25">
      <c r="J15310" s="966"/>
    </row>
    <row r="15311" spans="10:10" x14ac:dyDescent="0.25">
      <c r="J15311" s="966"/>
    </row>
    <row r="15312" spans="10:10" x14ac:dyDescent="0.25">
      <c r="J15312" s="966"/>
    </row>
    <row r="15313" spans="10:10" x14ac:dyDescent="0.25">
      <c r="J15313" s="966"/>
    </row>
    <row r="15314" spans="10:10" x14ac:dyDescent="0.25">
      <c r="J15314" s="966"/>
    </row>
    <row r="15315" spans="10:10" x14ac:dyDescent="0.25">
      <c r="J15315" s="966"/>
    </row>
    <row r="15316" spans="10:10" x14ac:dyDescent="0.25">
      <c r="J15316" s="966"/>
    </row>
    <row r="15317" spans="10:10" x14ac:dyDescent="0.25">
      <c r="J15317" s="966"/>
    </row>
    <row r="15318" spans="10:10" x14ac:dyDescent="0.25">
      <c r="J15318" s="966"/>
    </row>
    <row r="15319" spans="10:10" x14ac:dyDescent="0.25">
      <c r="J15319" s="966"/>
    </row>
    <row r="15320" spans="10:10" x14ac:dyDescent="0.25">
      <c r="J15320" s="966"/>
    </row>
    <row r="15321" spans="10:10" x14ac:dyDescent="0.25">
      <c r="J15321" s="966"/>
    </row>
    <row r="15322" spans="10:10" x14ac:dyDescent="0.25">
      <c r="J15322" s="966"/>
    </row>
    <row r="15323" spans="10:10" x14ac:dyDescent="0.25">
      <c r="J15323" s="966"/>
    </row>
    <row r="15324" spans="10:10" x14ac:dyDescent="0.25">
      <c r="J15324" s="966"/>
    </row>
    <row r="15325" spans="10:10" x14ac:dyDescent="0.25">
      <c r="J15325" s="966"/>
    </row>
    <row r="15326" spans="10:10" x14ac:dyDescent="0.25">
      <c r="J15326" s="966"/>
    </row>
    <row r="15327" spans="10:10" x14ac:dyDescent="0.25">
      <c r="J15327" s="966"/>
    </row>
    <row r="15328" spans="10:10" x14ac:dyDescent="0.25">
      <c r="J15328" s="966"/>
    </row>
    <row r="15329" spans="10:10" x14ac:dyDescent="0.25">
      <c r="J15329" s="966"/>
    </row>
    <row r="15330" spans="10:10" x14ac:dyDescent="0.25">
      <c r="J15330" s="966"/>
    </row>
    <row r="15331" spans="10:10" x14ac:dyDescent="0.25">
      <c r="J15331" s="966"/>
    </row>
    <row r="15332" spans="10:10" x14ac:dyDescent="0.25">
      <c r="J15332" s="966"/>
    </row>
    <row r="15333" spans="10:10" x14ac:dyDescent="0.25">
      <c r="J15333" s="966"/>
    </row>
    <row r="15334" spans="10:10" x14ac:dyDescent="0.25">
      <c r="J15334" s="966"/>
    </row>
    <row r="15335" spans="10:10" x14ac:dyDescent="0.25">
      <c r="J15335" s="966"/>
    </row>
    <row r="15336" spans="10:10" x14ac:dyDescent="0.25">
      <c r="J15336" s="966"/>
    </row>
    <row r="15337" spans="10:10" x14ac:dyDescent="0.25">
      <c r="J15337" s="966"/>
    </row>
    <row r="15338" spans="10:10" x14ac:dyDescent="0.25">
      <c r="J15338" s="966"/>
    </row>
    <row r="15339" spans="10:10" x14ac:dyDescent="0.25">
      <c r="J15339" s="966"/>
    </row>
    <row r="15340" spans="10:10" x14ac:dyDescent="0.25">
      <c r="J15340" s="966"/>
    </row>
    <row r="15341" spans="10:10" x14ac:dyDescent="0.25">
      <c r="J15341" s="966"/>
    </row>
    <row r="15342" spans="10:10" x14ac:dyDescent="0.25">
      <c r="J15342" s="966"/>
    </row>
    <row r="15343" spans="10:10" x14ac:dyDescent="0.25">
      <c r="J15343" s="966"/>
    </row>
    <row r="15344" spans="10:10" x14ac:dyDescent="0.25">
      <c r="J15344" s="966"/>
    </row>
    <row r="15345" spans="10:10" x14ac:dyDescent="0.25">
      <c r="J15345" s="966"/>
    </row>
    <row r="15346" spans="10:10" x14ac:dyDescent="0.25">
      <c r="J15346" s="966"/>
    </row>
    <row r="15347" spans="10:10" x14ac:dyDescent="0.25">
      <c r="J15347" s="966"/>
    </row>
    <row r="15348" spans="10:10" x14ac:dyDescent="0.25">
      <c r="J15348" s="966"/>
    </row>
    <row r="15349" spans="10:10" x14ac:dyDescent="0.25">
      <c r="J15349" s="966"/>
    </row>
    <row r="15350" spans="10:10" x14ac:dyDescent="0.25">
      <c r="J15350" s="966"/>
    </row>
    <row r="15351" spans="10:10" x14ac:dyDescent="0.25">
      <c r="J15351" s="966"/>
    </row>
    <row r="15352" spans="10:10" x14ac:dyDescent="0.25">
      <c r="J15352" s="966"/>
    </row>
    <row r="15353" spans="10:10" x14ac:dyDescent="0.25">
      <c r="J15353" s="966"/>
    </row>
    <row r="15354" spans="10:10" x14ac:dyDescent="0.25">
      <c r="J15354" s="966"/>
    </row>
    <row r="15355" spans="10:10" x14ac:dyDescent="0.25">
      <c r="J15355" s="966"/>
    </row>
    <row r="15356" spans="10:10" x14ac:dyDescent="0.25">
      <c r="J15356" s="966"/>
    </row>
    <row r="15357" spans="10:10" x14ac:dyDescent="0.25">
      <c r="J15357" s="966"/>
    </row>
    <row r="15358" spans="10:10" x14ac:dyDescent="0.25">
      <c r="J15358" s="966"/>
    </row>
    <row r="15359" spans="10:10" x14ac:dyDescent="0.25">
      <c r="J15359" s="966"/>
    </row>
    <row r="15360" spans="10:10" x14ac:dyDescent="0.25">
      <c r="J15360" s="966"/>
    </row>
    <row r="15361" spans="10:10" x14ac:dyDescent="0.25">
      <c r="J15361" s="966"/>
    </row>
    <row r="15362" spans="10:10" x14ac:dyDescent="0.25">
      <c r="J15362" s="966"/>
    </row>
    <row r="15363" spans="10:10" x14ac:dyDescent="0.25">
      <c r="J15363" s="966"/>
    </row>
    <row r="15364" spans="10:10" x14ac:dyDescent="0.25">
      <c r="J15364" s="966"/>
    </row>
    <row r="15365" spans="10:10" x14ac:dyDescent="0.25">
      <c r="J15365" s="966"/>
    </row>
    <row r="15366" spans="10:10" x14ac:dyDescent="0.25">
      <c r="J15366" s="966"/>
    </row>
    <row r="15367" spans="10:10" x14ac:dyDescent="0.25">
      <c r="J15367" s="966"/>
    </row>
    <row r="15368" spans="10:10" x14ac:dyDescent="0.25">
      <c r="J15368" s="966"/>
    </row>
    <row r="15369" spans="10:10" x14ac:dyDescent="0.25">
      <c r="J15369" s="966"/>
    </row>
    <row r="15370" spans="10:10" x14ac:dyDescent="0.25">
      <c r="J15370" s="966"/>
    </row>
    <row r="15371" spans="10:10" x14ac:dyDescent="0.25">
      <c r="J15371" s="966"/>
    </row>
    <row r="15372" spans="10:10" x14ac:dyDescent="0.25">
      <c r="J15372" s="966"/>
    </row>
    <row r="15373" spans="10:10" x14ac:dyDescent="0.25">
      <c r="J15373" s="966"/>
    </row>
    <row r="15374" spans="10:10" x14ac:dyDescent="0.25">
      <c r="J15374" s="966"/>
    </row>
    <row r="15375" spans="10:10" x14ac:dyDescent="0.25">
      <c r="J15375" s="966"/>
    </row>
    <row r="15376" spans="10:10" x14ac:dyDescent="0.25">
      <c r="J15376" s="966"/>
    </row>
    <row r="15377" spans="10:10" x14ac:dyDescent="0.25">
      <c r="J15377" s="966"/>
    </row>
    <row r="15378" spans="10:10" x14ac:dyDescent="0.25">
      <c r="J15378" s="966"/>
    </row>
    <row r="15379" spans="10:10" x14ac:dyDescent="0.25">
      <c r="J15379" s="966"/>
    </row>
    <row r="15380" spans="10:10" x14ac:dyDescent="0.25">
      <c r="J15380" s="966"/>
    </row>
    <row r="15381" spans="10:10" x14ac:dyDescent="0.25">
      <c r="J15381" s="966"/>
    </row>
    <row r="15382" spans="10:10" x14ac:dyDescent="0.25">
      <c r="J15382" s="966"/>
    </row>
    <row r="15383" spans="10:10" x14ac:dyDescent="0.25">
      <c r="J15383" s="966"/>
    </row>
    <row r="15384" spans="10:10" x14ac:dyDescent="0.25">
      <c r="J15384" s="966"/>
    </row>
    <row r="15385" spans="10:10" x14ac:dyDescent="0.25">
      <c r="J15385" s="966"/>
    </row>
    <row r="15386" spans="10:10" x14ac:dyDescent="0.25">
      <c r="J15386" s="966"/>
    </row>
    <row r="15387" spans="10:10" x14ac:dyDescent="0.25">
      <c r="J15387" s="966"/>
    </row>
    <row r="15388" spans="10:10" x14ac:dyDescent="0.25">
      <c r="J15388" s="966"/>
    </row>
    <row r="15389" spans="10:10" x14ac:dyDescent="0.25">
      <c r="J15389" s="966"/>
    </row>
    <row r="15390" spans="10:10" x14ac:dyDescent="0.25">
      <c r="J15390" s="966"/>
    </row>
    <row r="15391" spans="10:10" x14ac:dyDescent="0.25">
      <c r="J15391" s="966"/>
    </row>
    <row r="15392" spans="10:10" x14ac:dyDescent="0.25">
      <c r="J15392" s="966"/>
    </row>
    <row r="15393" spans="10:10" x14ac:dyDescent="0.25">
      <c r="J15393" s="966"/>
    </row>
    <row r="15394" spans="10:10" x14ac:dyDescent="0.25">
      <c r="J15394" s="966"/>
    </row>
    <row r="15395" spans="10:10" x14ac:dyDescent="0.25">
      <c r="J15395" s="966"/>
    </row>
    <row r="15396" spans="10:10" x14ac:dyDescent="0.25">
      <c r="J15396" s="966"/>
    </row>
    <row r="15397" spans="10:10" x14ac:dyDescent="0.25">
      <c r="J15397" s="966"/>
    </row>
    <row r="15398" spans="10:10" x14ac:dyDescent="0.25">
      <c r="J15398" s="966"/>
    </row>
    <row r="15399" spans="10:10" x14ac:dyDescent="0.25">
      <c r="J15399" s="966"/>
    </row>
    <row r="15400" spans="10:10" x14ac:dyDescent="0.25">
      <c r="J15400" s="966"/>
    </row>
    <row r="15401" spans="10:10" x14ac:dyDescent="0.25">
      <c r="J15401" s="966"/>
    </row>
    <row r="15402" spans="10:10" x14ac:dyDescent="0.25">
      <c r="J15402" s="966"/>
    </row>
    <row r="15403" spans="10:10" x14ac:dyDescent="0.25">
      <c r="J15403" s="966"/>
    </row>
    <row r="15404" spans="10:10" x14ac:dyDescent="0.25">
      <c r="J15404" s="966"/>
    </row>
    <row r="15405" spans="10:10" x14ac:dyDescent="0.25">
      <c r="J15405" s="966"/>
    </row>
    <row r="15406" spans="10:10" x14ac:dyDescent="0.25">
      <c r="J15406" s="966"/>
    </row>
    <row r="15407" spans="10:10" x14ac:dyDescent="0.25">
      <c r="J15407" s="966"/>
    </row>
    <row r="15408" spans="10:10" x14ac:dyDescent="0.25">
      <c r="J15408" s="966"/>
    </row>
    <row r="15409" spans="10:10" x14ac:dyDescent="0.25">
      <c r="J15409" s="966"/>
    </row>
    <row r="15410" spans="10:10" x14ac:dyDescent="0.25">
      <c r="J15410" s="966"/>
    </row>
    <row r="15411" spans="10:10" x14ac:dyDescent="0.25">
      <c r="J15411" s="966"/>
    </row>
    <row r="15412" spans="10:10" x14ac:dyDescent="0.25">
      <c r="J15412" s="966"/>
    </row>
    <row r="15413" spans="10:10" x14ac:dyDescent="0.25">
      <c r="J15413" s="966"/>
    </row>
    <row r="15414" spans="10:10" x14ac:dyDescent="0.25">
      <c r="J15414" s="966"/>
    </row>
    <row r="15415" spans="10:10" x14ac:dyDescent="0.25">
      <c r="J15415" s="966"/>
    </row>
    <row r="15416" spans="10:10" x14ac:dyDescent="0.25">
      <c r="J15416" s="966"/>
    </row>
    <row r="15417" spans="10:10" x14ac:dyDescent="0.25">
      <c r="J15417" s="966"/>
    </row>
    <row r="15418" spans="10:10" x14ac:dyDescent="0.25">
      <c r="J15418" s="966"/>
    </row>
    <row r="15419" spans="10:10" x14ac:dyDescent="0.25">
      <c r="J15419" s="966"/>
    </row>
    <row r="15420" spans="10:10" x14ac:dyDescent="0.25">
      <c r="J15420" s="966"/>
    </row>
    <row r="15421" spans="10:10" x14ac:dyDescent="0.25">
      <c r="J15421" s="966"/>
    </row>
    <row r="15422" spans="10:10" x14ac:dyDescent="0.25">
      <c r="J15422" s="966"/>
    </row>
    <row r="15423" spans="10:10" x14ac:dyDescent="0.25">
      <c r="J15423" s="966"/>
    </row>
    <row r="15424" spans="10:10" x14ac:dyDescent="0.25">
      <c r="J15424" s="966"/>
    </row>
    <row r="15425" spans="10:10" x14ac:dyDescent="0.25">
      <c r="J15425" s="966"/>
    </row>
    <row r="15426" spans="10:10" x14ac:dyDescent="0.25">
      <c r="J15426" s="966"/>
    </row>
    <row r="15427" spans="10:10" x14ac:dyDescent="0.25">
      <c r="J15427" s="966"/>
    </row>
    <row r="15428" spans="10:10" x14ac:dyDescent="0.25">
      <c r="J15428" s="966"/>
    </row>
    <row r="15429" spans="10:10" x14ac:dyDescent="0.25">
      <c r="J15429" s="966"/>
    </row>
    <row r="15430" spans="10:10" x14ac:dyDescent="0.25">
      <c r="J15430" s="966"/>
    </row>
    <row r="15431" spans="10:10" x14ac:dyDescent="0.25">
      <c r="J15431" s="966"/>
    </row>
    <row r="15432" spans="10:10" x14ac:dyDescent="0.25">
      <c r="J15432" s="966"/>
    </row>
    <row r="15433" spans="10:10" x14ac:dyDescent="0.25">
      <c r="J15433" s="966"/>
    </row>
    <row r="15434" spans="10:10" x14ac:dyDescent="0.25">
      <c r="J15434" s="966"/>
    </row>
    <row r="15435" spans="10:10" x14ac:dyDescent="0.25">
      <c r="J15435" s="966"/>
    </row>
    <row r="15436" spans="10:10" x14ac:dyDescent="0.25">
      <c r="J15436" s="966"/>
    </row>
    <row r="15437" spans="10:10" x14ac:dyDescent="0.25">
      <c r="J15437" s="966"/>
    </row>
    <row r="15438" spans="10:10" x14ac:dyDescent="0.25">
      <c r="J15438" s="966"/>
    </row>
    <row r="15439" spans="10:10" x14ac:dyDescent="0.25">
      <c r="J15439" s="966"/>
    </row>
    <row r="15440" spans="10:10" x14ac:dyDescent="0.25">
      <c r="J15440" s="966"/>
    </row>
    <row r="15441" spans="10:10" x14ac:dyDescent="0.25">
      <c r="J15441" s="966"/>
    </row>
    <row r="15442" spans="10:10" x14ac:dyDescent="0.25">
      <c r="J15442" s="966"/>
    </row>
    <row r="15443" spans="10:10" x14ac:dyDescent="0.25">
      <c r="J15443" s="966"/>
    </row>
    <row r="15444" spans="10:10" x14ac:dyDescent="0.25">
      <c r="J15444" s="966"/>
    </row>
    <row r="15445" spans="10:10" x14ac:dyDescent="0.25">
      <c r="J15445" s="966"/>
    </row>
    <row r="15446" spans="10:10" x14ac:dyDescent="0.25">
      <c r="J15446" s="966"/>
    </row>
    <row r="15447" spans="10:10" x14ac:dyDescent="0.25">
      <c r="J15447" s="966"/>
    </row>
    <row r="15448" spans="10:10" x14ac:dyDescent="0.25">
      <c r="J15448" s="966"/>
    </row>
    <row r="15449" spans="10:10" x14ac:dyDescent="0.25">
      <c r="J15449" s="966"/>
    </row>
    <row r="15450" spans="10:10" x14ac:dyDescent="0.25">
      <c r="J15450" s="966"/>
    </row>
    <row r="15451" spans="10:10" x14ac:dyDescent="0.25">
      <c r="J15451" s="966"/>
    </row>
    <row r="15452" spans="10:10" x14ac:dyDescent="0.25">
      <c r="J15452" s="966"/>
    </row>
    <row r="15453" spans="10:10" x14ac:dyDescent="0.25">
      <c r="J15453" s="966"/>
    </row>
    <row r="15454" spans="10:10" x14ac:dyDescent="0.25">
      <c r="J15454" s="966"/>
    </row>
    <row r="15455" spans="10:10" x14ac:dyDescent="0.25">
      <c r="J15455" s="966"/>
    </row>
    <row r="15456" spans="10:10" x14ac:dyDescent="0.25">
      <c r="J15456" s="966"/>
    </row>
    <row r="15457" spans="10:10" x14ac:dyDescent="0.25">
      <c r="J15457" s="966"/>
    </row>
    <row r="15458" spans="10:10" x14ac:dyDescent="0.25">
      <c r="J15458" s="966"/>
    </row>
    <row r="15459" spans="10:10" x14ac:dyDescent="0.25">
      <c r="J15459" s="966"/>
    </row>
    <row r="15460" spans="10:10" x14ac:dyDescent="0.25">
      <c r="J15460" s="966"/>
    </row>
    <row r="15461" spans="10:10" x14ac:dyDescent="0.25">
      <c r="J15461" s="966"/>
    </row>
    <row r="15462" spans="10:10" x14ac:dyDescent="0.25">
      <c r="J15462" s="966"/>
    </row>
    <row r="15463" spans="10:10" x14ac:dyDescent="0.25">
      <c r="J15463" s="966"/>
    </row>
    <row r="15464" spans="10:10" x14ac:dyDescent="0.25">
      <c r="J15464" s="966"/>
    </row>
    <row r="15465" spans="10:10" x14ac:dyDescent="0.25">
      <c r="J15465" s="966"/>
    </row>
    <row r="15466" spans="10:10" x14ac:dyDescent="0.25">
      <c r="J15466" s="966"/>
    </row>
    <row r="15467" spans="10:10" x14ac:dyDescent="0.25">
      <c r="J15467" s="966"/>
    </row>
    <row r="15468" spans="10:10" x14ac:dyDescent="0.25">
      <c r="J15468" s="966"/>
    </row>
    <row r="15469" spans="10:10" x14ac:dyDescent="0.25">
      <c r="J15469" s="966"/>
    </row>
    <row r="15470" spans="10:10" x14ac:dyDescent="0.25">
      <c r="J15470" s="966"/>
    </row>
    <row r="15471" spans="10:10" x14ac:dyDescent="0.25">
      <c r="J15471" s="966"/>
    </row>
    <row r="15472" spans="10:10" x14ac:dyDescent="0.25">
      <c r="J15472" s="966"/>
    </row>
    <row r="15473" spans="10:10" x14ac:dyDescent="0.25">
      <c r="J15473" s="966"/>
    </row>
    <row r="15474" spans="10:10" x14ac:dyDescent="0.25">
      <c r="J15474" s="966"/>
    </row>
    <row r="15475" spans="10:10" x14ac:dyDescent="0.25">
      <c r="J15475" s="966"/>
    </row>
    <row r="15476" spans="10:10" x14ac:dyDescent="0.25">
      <c r="J15476" s="966"/>
    </row>
    <row r="15477" spans="10:10" x14ac:dyDescent="0.25">
      <c r="J15477" s="966"/>
    </row>
    <row r="15478" spans="10:10" x14ac:dyDescent="0.25">
      <c r="J15478" s="966"/>
    </row>
    <row r="15479" spans="10:10" x14ac:dyDescent="0.25">
      <c r="J15479" s="966"/>
    </row>
    <row r="15480" spans="10:10" x14ac:dyDescent="0.25">
      <c r="J15480" s="966"/>
    </row>
    <row r="15481" spans="10:10" x14ac:dyDescent="0.25">
      <c r="J15481" s="966"/>
    </row>
    <row r="15482" spans="10:10" x14ac:dyDescent="0.25">
      <c r="J15482" s="966"/>
    </row>
    <row r="15483" spans="10:10" x14ac:dyDescent="0.25">
      <c r="J15483" s="966"/>
    </row>
    <row r="15484" spans="10:10" x14ac:dyDescent="0.25">
      <c r="J15484" s="966"/>
    </row>
    <row r="15485" spans="10:10" x14ac:dyDescent="0.25">
      <c r="J15485" s="966"/>
    </row>
    <row r="15486" spans="10:10" x14ac:dyDescent="0.25">
      <c r="J15486" s="966"/>
    </row>
    <row r="15487" spans="10:10" x14ac:dyDescent="0.25">
      <c r="J15487" s="966"/>
    </row>
    <row r="15488" spans="10:10" x14ac:dyDescent="0.25">
      <c r="J15488" s="966"/>
    </row>
    <row r="15489" spans="10:10" x14ac:dyDescent="0.25">
      <c r="J15489" s="966"/>
    </row>
    <row r="15490" spans="10:10" x14ac:dyDescent="0.25">
      <c r="J15490" s="966"/>
    </row>
    <row r="15491" spans="10:10" x14ac:dyDescent="0.25">
      <c r="J15491" s="966"/>
    </row>
    <row r="15492" spans="10:10" x14ac:dyDescent="0.25">
      <c r="J15492" s="966"/>
    </row>
    <row r="15493" spans="10:10" x14ac:dyDescent="0.25">
      <c r="J15493" s="966"/>
    </row>
    <row r="15494" spans="10:10" x14ac:dyDescent="0.25">
      <c r="J15494" s="966"/>
    </row>
    <row r="15495" spans="10:10" x14ac:dyDescent="0.25">
      <c r="J15495" s="966"/>
    </row>
    <row r="15496" spans="10:10" x14ac:dyDescent="0.25">
      <c r="J15496" s="966"/>
    </row>
    <row r="15497" spans="10:10" x14ac:dyDescent="0.25">
      <c r="J15497" s="966"/>
    </row>
    <row r="15498" spans="10:10" x14ac:dyDescent="0.25">
      <c r="J15498" s="966"/>
    </row>
    <row r="15499" spans="10:10" x14ac:dyDescent="0.25">
      <c r="J15499" s="966"/>
    </row>
    <row r="15500" spans="10:10" x14ac:dyDescent="0.25">
      <c r="J15500" s="966"/>
    </row>
    <row r="15501" spans="10:10" x14ac:dyDescent="0.25">
      <c r="J15501" s="966"/>
    </row>
    <row r="15502" spans="10:10" x14ac:dyDescent="0.25">
      <c r="J15502" s="966"/>
    </row>
    <row r="15503" spans="10:10" x14ac:dyDescent="0.25">
      <c r="J15503" s="966"/>
    </row>
    <row r="15504" spans="10:10" x14ac:dyDescent="0.25">
      <c r="J15504" s="966"/>
    </row>
    <row r="15505" spans="10:10" x14ac:dyDescent="0.25">
      <c r="J15505" s="966"/>
    </row>
    <row r="15506" spans="10:10" x14ac:dyDescent="0.25">
      <c r="J15506" s="966"/>
    </row>
    <row r="15507" spans="10:10" x14ac:dyDescent="0.25">
      <c r="J15507" s="966"/>
    </row>
    <row r="15508" spans="10:10" x14ac:dyDescent="0.25">
      <c r="J15508" s="966"/>
    </row>
    <row r="15509" spans="10:10" x14ac:dyDescent="0.25">
      <c r="J15509" s="966"/>
    </row>
    <row r="15510" spans="10:10" x14ac:dyDescent="0.25">
      <c r="J15510" s="966"/>
    </row>
    <row r="15511" spans="10:10" x14ac:dyDescent="0.25">
      <c r="J15511" s="966"/>
    </row>
    <row r="15512" spans="10:10" x14ac:dyDescent="0.25">
      <c r="J15512" s="966"/>
    </row>
    <row r="15513" spans="10:10" x14ac:dyDescent="0.25">
      <c r="J15513" s="966"/>
    </row>
    <row r="15514" spans="10:10" x14ac:dyDescent="0.25">
      <c r="J15514" s="966"/>
    </row>
    <row r="15515" spans="10:10" x14ac:dyDescent="0.25">
      <c r="J15515" s="966"/>
    </row>
    <row r="15516" spans="10:10" x14ac:dyDescent="0.25">
      <c r="J15516" s="966"/>
    </row>
    <row r="15517" spans="10:10" x14ac:dyDescent="0.25">
      <c r="J15517" s="966"/>
    </row>
    <row r="15518" spans="10:10" x14ac:dyDescent="0.25">
      <c r="J15518" s="966"/>
    </row>
    <row r="15519" spans="10:10" x14ac:dyDescent="0.25">
      <c r="J15519" s="966"/>
    </row>
    <row r="15520" spans="10:10" x14ac:dyDescent="0.25">
      <c r="J15520" s="966"/>
    </row>
    <row r="15521" spans="10:10" x14ac:dyDescent="0.25">
      <c r="J15521" s="966"/>
    </row>
    <row r="15522" spans="10:10" x14ac:dyDescent="0.25">
      <c r="J15522" s="966"/>
    </row>
    <row r="15523" spans="10:10" x14ac:dyDescent="0.25">
      <c r="J15523" s="966"/>
    </row>
    <row r="15524" spans="10:10" x14ac:dyDescent="0.25">
      <c r="J15524" s="966"/>
    </row>
    <row r="15525" spans="10:10" x14ac:dyDescent="0.25">
      <c r="J15525" s="966"/>
    </row>
    <row r="15526" spans="10:10" x14ac:dyDescent="0.25">
      <c r="J15526" s="966"/>
    </row>
    <row r="15527" spans="10:10" x14ac:dyDescent="0.25">
      <c r="J15527" s="966"/>
    </row>
    <row r="15528" spans="10:10" x14ac:dyDescent="0.25">
      <c r="J15528" s="966"/>
    </row>
    <row r="15529" spans="10:10" x14ac:dyDescent="0.25">
      <c r="J15529" s="966"/>
    </row>
    <row r="15530" spans="10:10" x14ac:dyDescent="0.25">
      <c r="J15530" s="966"/>
    </row>
    <row r="15531" spans="10:10" x14ac:dyDescent="0.25">
      <c r="J15531" s="966"/>
    </row>
    <row r="15532" spans="10:10" x14ac:dyDescent="0.25">
      <c r="J15532" s="966"/>
    </row>
    <row r="15533" spans="10:10" x14ac:dyDescent="0.25">
      <c r="J15533" s="966"/>
    </row>
    <row r="15534" spans="10:10" x14ac:dyDescent="0.25">
      <c r="J15534" s="966"/>
    </row>
    <row r="15535" spans="10:10" x14ac:dyDescent="0.25">
      <c r="J15535" s="966"/>
    </row>
    <row r="15536" spans="10:10" x14ac:dyDescent="0.25">
      <c r="J15536" s="966"/>
    </row>
    <row r="15537" spans="10:10" x14ac:dyDescent="0.25">
      <c r="J15537" s="966"/>
    </row>
    <row r="15538" spans="10:10" x14ac:dyDescent="0.25">
      <c r="J15538" s="966"/>
    </row>
    <row r="15539" spans="10:10" x14ac:dyDescent="0.25">
      <c r="J15539" s="966"/>
    </row>
    <row r="15540" spans="10:10" x14ac:dyDescent="0.25">
      <c r="J15540" s="966"/>
    </row>
    <row r="15541" spans="10:10" x14ac:dyDescent="0.25">
      <c r="J15541" s="966"/>
    </row>
    <row r="15542" spans="10:10" x14ac:dyDescent="0.25">
      <c r="J15542" s="966"/>
    </row>
    <row r="15543" spans="10:10" x14ac:dyDescent="0.25">
      <c r="J15543" s="966"/>
    </row>
    <row r="15544" spans="10:10" x14ac:dyDescent="0.25">
      <c r="J15544" s="966"/>
    </row>
    <row r="15545" spans="10:10" x14ac:dyDescent="0.25">
      <c r="J15545" s="966"/>
    </row>
    <row r="15546" spans="10:10" x14ac:dyDescent="0.25">
      <c r="J15546" s="966"/>
    </row>
    <row r="15547" spans="10:10" x14ac:dyDescent="0.25">
      <c r="J15547" s="966"/>
    </row>
    <row r="15548" spans="10:10" x14ac:dyDescent="0.25">
      <c r="J15548" s="966"/>
    </row>
    <row r="15549" spans="10:10" x14ac:dyDescent="0.25">
      <c r="J15549" s="966"/>
    </row>
    <row r="15550" spans="10:10" x14ac:dyDescent="0.25">
      <c r="J15550" s="966"/>
    </row>
    <row r="15551" spans="10:10" x14ac:dyDescent="0.25">
      <c r="J15551" s="966"/>
    </row>
    <row r="15552" spans="10:10" x14ac:dyDescent="0.25">
      <c r="J15552" s="966"/>
    </row>
    <row r="15553" spans="10:10" x14ac:dyDescent="0.25">
      <c r="J15553" s="966"/>
    </row>
    <row r="15554" spans="10:10" x14ac:dyDescent="0.25">
      <c r="J15554" s="966"/>
    </row>
    <row r="15555" spans="10:10" x14ac:dyDescent="0.25">
      <c r="J15555" s="966"/>
    </row>
    <row r="15556" spans="10:10" x14ac:dyDescent="0.25">
      <c r="J15556" s="966"/>
    </row>
    <row r="15557" spans="10:10" x14ac:dyDescent="0.25">
      <c r="J15557" s="966"/>
    </row>
    <row r="15558" spans="10:10" x14ac:dyDescent="0.25">
      <c r="J15558" s="966"/>
    </row>
    <row r="15559" spans="10:10" x14ac:dyDescent="0.25">
      <c r="J15559" s="966"/>
    </row>
    <row r="15560" spans="10:10" x14ac:dyDescent="0.25">
      <c r="J15560" s="966"/>
    </row>
    <row r="15561" spans="10:10" x14ac:dyDescent="0.25">
      <c r="J15561" s="966"/>
    </row>
    <row r="15562" spans="10:10" x14ac:dyDescent="0.25">
      <c r="J15562" s="966"/>
    </row>
    <row r="15563" spans="10:10" x14ac:dyDescent="0.25">
      <c r="J15563" s="966"/>
    </row>
    <row r="15564" spans="10:10" x14ac:dyDescent="0.25">
      <c r="J15564" s="966"/>
    </row>
    <row r="15565" spans="10:10" x14ac:dyDescent="0.25">
      <c r="J15565" s="966"/>
    </row>
    <row r="15566" spans="10:10" x14ac:dyDescent="0.25">
      <c r="J15566" s="966"/>
    </row>
    <row r="15567" spans="10:10" x14ac:dyDescent="0.25">
      <c r="J15567" s="966"/>
    </row>
    <row r="15568" spans="10:10" x14ac:dyDescent="0.25">
      <c r="J15568" s="966"/>
    </row>
    <row r="15569" spans="10:10" x14ac:dyDescent="0.25">
      <c r="J15569" s="966"/>
    </row>
    <row r="15570" spans="10:10" x14ac:dyDescent="0.25">
      <c r="J15570" s="966"/>
    </row>
    <row r="15571" spans="10:10" x14ac:dyDescent="0.25">
      <c r="J15571" s="966"/>
    </row>
    <row r="15572" spans="10:10" x14ac:dyDescent="0.25">
      <c r="J15572" s="966"/>
    </row>
    <row r="15573" spans="10:10" x14ac:dyDescent="0.25">
      <c r="J15573" s="966"/>
    </row>
    <row r="15574" spans="10:10" x14ac:dyDescent="0.25">
      <c r="J15574" s="966"/>
    </row>
    <row r="15575" spans="10:10" x14ac:dyDescent="0.25">
      <c r="J15575" s="966"/>
    </row>
    <row r="15576" spans="10:10" x14ac:dyDescent="0.25">
      <c r="J15576" s="966"/>
    </row>
    <row r="15577" spans="10:10" x14ac:dyDescent="0.25">
      <c r="J15577" s="966"/>
    </row>
    <row r="15578" spans="10:10" x14ac:dyDescent="0.25">
      <c r="J15578" s="966"/>
    </row>
    <row r="15579" spans="10:10" x14ac:dyDescent="0.25">
      <c r="J15579" s="966"/>
    </row>
    <row r="15580" spans="10:10" x14ac:dyDescent="0.25">
      <c r="J15580" s="966"/>
    </row>
    <row r="15581" spans="10:10" x14ac:dyDescent="0.25">
      <c r="J15581" s="966"/>
    </row>
    <row r="15582" spans="10:10" x14ac:dyDescent="0.25">
      <c r="J15582" s="966"/>
    </row>
    <row r="15583" spans="10:10" x14ac:dyDescent="0.25">
      <c r="J15583" s="966"/>
    </row>
    <row r="15584" spans="10:10" x14ac:dyDescent="0.25">
      <c r="J15584" s="966"/>
    </row>
    <row r="15585" spans="10:10" x14ac:dyDescent="0.25">
      <c r="J15585" s="966"/>
    </row>
    <row r="15586" spans="10:10" x14ac:dyDescent="0.25">
      <c r="J15586" s="966"/>
    </row>
    <row r="15587" spans="10:10" x14ac:dyDescent="0.25">
      <c r="J15587" s="966"/>
    </row>
    <row r="15588" spans="10:10" x14ac:dyDescent="0.25">
      <c r="J15588" s="966"/>
    </row>
    <row r="15589" spans="10:10" x14ac:dyDescent="0.25">
      <c r="J15589" s="966"/>
    </row>
    <row r="15590" spans="10:10" x14ac:dyDescent="0.25">
      <c r="J15590" s="966"/>
    </row>
    <row r="15591" spans="10:10" x14ac:dyDescent="0.25">
      <c r="J15591" s="966"/>
    </row>
    <row r="15592" spans="10:10" x14ac:dyDescent="0.25">
      <c r="J15592" s="966"/>
    </row>
    <row r="15593" spans="10:10" x14ac:dyDescent="0.25">
      <c r="J15593" s="966"/>
    </row>
    <row r="15594" spans="10:10" x14ac:dyDescent="0.25">
      <c r="J15594" s="966"/>
    </row>
    <row r="15595" spans="10:10" x14ac:dyDescent="0.25">
      <c r="J15595" s="966"/>
    </row>
    <row r="15596" spans="10:10" x14ac:dyDescent="0.25">
      <c r="J15596" s="966"/>
    </row>
    <row r="15597" spans="10:10" x14ac:dyDescent="0.25">
      <c r="J15597" s="966"/>
    </row>
    <row r="15598" spans="10:10" x14ac:dyDescent="0.25">
      <c r="J15598" s="966"/>
    </row>
    <row r="15599" spans="10:10" x14ac:dyDescent="0.25">
      <c r="J15599" s="966"/>
    </row>
    <row r="15600" spans="10:10" x14ac:dyDescent="0.25">
      <c r="J15600" s="966"/>
    </row>
    <row r="15601" spans="10:10" x14ac:dyDescent="0.25">
      <c r="J15601" s="966"/>
    </row>
    <row r="15602" spans="10:10" x14ac:dyDescent="0.25">
      <c r="J15602" s="966"/>
    </row>
    <row r="15603" spans="10:10" x14ac:dyDescent="0.25">
      <c r="J15603" s="966"/>
    </row>
    <row r="15604" spans="10:10" x14ac:dyDescent="0.25">
      <c r="J15604" s="966"/>
    </row>
    <row r="15605" spans="10:10" x14ac:dyDescent="0.25">
      <c r="J15605" s="966"/>
    </row>
    <row r="15606" spans="10:10" x14ac:dyDescent="0.25">
      <c r="J15606" s="966"/>
    </row>
    <row r="15607" spans="10:10" x14ac:dyDescent="0.25">
      <c r="J15607" s="966"/>
    </row>
    <row r="15608" spans="10:10" x14ac:dyDescent="0.25">
      <c r="J15608" s="966"/>
    </row>
    <row r="15609" spans="10:10" x14ac:dyDescent="0.25">
      <c r="J15609" s="966"/>
    </row>
    <row r="15610" spans="10:10" x14ac:dyDescent="0.25">
      <c r="J15610" s="966"/>
    </row>
    <row r="15611" spans="10:10" x14ac:dyDescent="0.25">
      <c r="J15611" s="966"/>
    </row>
    <row r="15612" spans="10:10" x14ac:dyDescent="0.25">
      <c r="J15612" s="966"/>
    </row>
    <row r="15613" spans="10:10" x14ac:dyDescent="0.25">
      <c r="J15613" s="966"/>
    </row>
    <row r="15614" spans="10:10" x14ac:dyDescent="0.25">
      <c r="J15614" s="966"/>
    </row>
    <row r="15615" spans="10:10" x14ac:dyDescent="0.25">
      <c r="J15615" s="966"/>
    </row>
    <row r="15616" spans="10:10" x14ac:dyDescent="0.25">
      <c r="J15616" s="966"/>
    </row>
    <row r="15617" spans="10:10" x14ac:dyDescent="0.25">
      <c r="J15617" s="966"/>
    </row>
    <row r="15618" spans="10:10" x14ac:dyDescent="0.25">
      <c r="J15618" s="966"/>
    </row>
    <row r="15619" spans="10:10" x14ac:dyDescent="0.25">
      <c r="J15619" s="966"/>
    </row>
    <row r="15620" spans="10:10" x14ac:dyDescent="0.25">
      <c r="J15620" s="966"/>
    </row>
    <row r="15621" spans="10:10" x14ac:dyDescent="0.25">
      <c r="J15621" s="966"/>
    </row>
    <row r="15622" spans="10:10" x14ac:dyDescent="0.25">
      <c r="J15622" s="966"/>
    </row>
    <row r="15623" spans="10:10" x14ac:dyDescent="0.25">
      <c r="J15623" s="966"/>
    </row>
    <row r="15624" spans="10:10" x14ac:dyDescent="0.25">
      <c r="J15624" s="966"/>
    </row>
    <row r="15625" spans="10:10" x14ac:dyDescent="0.25">
      <c r="J15625" s="966"/>
    </row>
    <row r="15626" spans="10:10" x14ac:dyDescent="0.25">
      <c r="J15626" s="966"/>
    </row>
    <row r="15627" spans="10:10" x14ac:dyDescent="0.25">
      <c r="J15627" s="966"/>
    </row>
    <row r="15628" spans="10:10" x14ac:dyDescent="0.25">
      <c r="J15628" s="966"/>
    </row>
    <row r="15629" spans="10:10" x14ac:dyDescent="0.25">
      <c r="J15629" s="966"/>
    </row>
    <row r="15630" spans="10:10" x14ac:dyDescent="0.25">
      <c r="J15630" s="966"/>
    </row>
    <row r="15631" spans="10:10" x14ac:dyDescent="0.25">
      <c r="J15631" s="966"/>
    </row>
    <row r="15632" spans="10:10" x14ac:dyDescent="0.25">
      <c r="J15632" s="966"/>
    </row>
    <row r="15633" spans="10:10" x14ac:dyDescent="0.25">
      <c r="J15633" s="966"/>
    </row>
    <row r="15634" spans="10:10" x14ac:dyDescent="0.25">
      <c r="J15634" s="966"/>
    </row>
    <row r="15635" spans="10:10" x14ac:dyDescent="0.25">
      <c r="J15635" s="966"/>
    </row>
    <row r="15636" spans="10:10" x14ac:dyDescent="0.25">
      <c r="J15636" s="966"/>
    </row>
    <row r="15637" spans="10:10" x14ac:dyDescent="0.25">
      <c r="J15637" s="966"/>
    </row>
    <row r="15638" spans="10:10" x14ac:dyDescent="0.25">
      <c r="J15638" s="966"/>
    </row>
    <row r="15639" spans="10:10" x14ac:dyDescent="0.25">
      <c r="J15639" s="966"/>
    </row>
    <row r="15640" spans="10:10" x14ac:dyDescent="0.25">
      <c r="J15640" s="966"/>
    </row>
    <row r="15641" spans="10:10" x14ac:dyDescent="0.25">
      <c r="J15641" s="966"/>
    </row>
    <row r="15642" spans="10:10" x14ac:dyDescent="0.25">
      <c r="J15642" s="966"/>
    </row>
    <row r="15643" spans="10:10" x14ac:dyDescent="0.25">
      <c r="J15643" s="966"/>
    </row>
    <row r="15644" spans="10:10" x14ac:dyDescent="0.25">
      <c r="J15644" s="966"/>
    </row>
    <row r="15645" spans="10:10" x14ac:dyDescent="0.25">
      <c r="J15645" s="966"/>
    </row>
    <row r="15646" spans="10:10" x14ac:dyDescent="0.25">
      <c r="J15646" s="966"/>
    </row>
    <row r="15647" spans="10:10" x14ac:dyDescent="0.25">
      <c r="J15647" s="966"/>
    </row>
    <row r="15648" spans="10:10" x14ac:dyDescent="0.25">
      <c r="J15648" s="966"/>
    </row>
    <row r="15649" spans="10:10" x14ac:dyDescent="0.25">
      <c r="J15649" s="966"/>
    </row>
    <row r="15650" spans="10:10" x14ac:dyDescent="0.25">
      <c r="J15650" s="966"/>
    </row>
    <row r="15651" spans="10:10" x14ac:dyDescent="0.25">
      <c r="J15651" s="966"/>
    </row>
    <row r="15652" spans="10:10" x14ac:dyDescent="0.25">
      <c r="J15652" s="966"/>
    </row>
    <row r="15653" spans="10:10" x14ac:dyDescent="0.25">
      <c r="J15653" s="966"/>
    </row>
    <row r="15654" spans="10:10" x14ac:dyDescent="0.25">
      <c r="J15654" s="966"/>
    </row>
    <row r="15655" spans="10:10" x14ac:dyDescent="0.25">
      <c r="J15655" s="966"/>
    </row>
    <row r="15656" spans="10:10" x14ac:dyDescent="0.25">
      <c r="J15656" s="966"/>
    </row>
    <row r="15657" spans="10:10" x14ac:dyDescent="0.25">
      <c r="J15657" s="966"/>
    </row>
    <row r="15658" spans="10:10" x14ac:dyDescent="0.25">
      <c r="J15658" s="966"/>
    </row>
    <row r="15659" spans="10:10" x14ac:dyDescent="0.25">
      <c r="J15659" s="966"/>
    </row>
    <row r="15660" spans="10:10" x14ac:dyDescent="0.25">
      <c r="J15660" s="966"/>
    </row>
    <row r="15661" spans="10:10" x14ac:dyDescent="0.25">
      <c r="J15661" s="966"/>
    </row>
    <row r="15662" spans="10:10" x14ac:dyDescent="0.25">
      <c r="J15662" s="966"/>
    </row>
    <row r="15663" spans="10:10" x14ac:dyDescent="0.25">
      <c r="J15663" s="966"/>
    </row>
    <row r="15664" spans="10:10" x14ac:dyDescent="0.25">
      <c r="J15664" s="966"/>
    </row>
    <row r="15665" spans="10:10" x14ac:dyDescent="0.25">
      <c r="J15665" s="966"/>
    </row>
    <row r="15666" spans="10:10" x14ac:dyDescent="0.25">
      <c r="J15666" s="966"/>
    </row>
    <row r="15667" spans="10:10" x14ac:dyDescent="0.25">
      <c r="J15667" s="966"/>
    </row>
    <row r="15668" spans="10:10" x14ac:dyDescent="0.25">
      <c r="J15668" s="966"/>
    </row>
    <row r="15669" spans="10:10" x14ac:dyDescent="0.25">
      <c r="J15669" s="966"/>
    </row>
    <row r="15670" spans="10:10" x14ac:dyDescent="0.25">
      <c r="J15670" s="966"/>
    </row>
    <row r="15671" spans="10:10" x14ac:dyDescent="0.25">
      <c r="J15671" s="966"/>
    </row>
    <row r="15672" spans="10:10" x14ac:dyDescent="0.25">
      <c r="J15672" s="966"/>
    </row>
    <row r="15673" spans="10:10" x14ac:dyDescent="0.25">
      <c r="J15673" s="966"/>
    </row>
    <row r="15674" spans="10:10" x14ac:dyDescent="0.25">
      <c r="J15674" s="966"/>
    </row>
    <row r="15675" spans="10:10" x14ac:dyDescent="0.25">
      <c r="J15675" s="966"/>
    </row>
    <row r="15676" spans="10:10" x14ac:dyDescent="0.25">
      <c r="J15676" s="966"/>
    </row>
    <row r="15677" spans="10:10" x14ac:dyDescent="0.25">
      <c r="J15677" s="966"/>
    </row>
    <row r="15678" spans="10:10" x14ac:dyDescent="0.25">
      <c r="J15678" s="966"/>
    </row>
    <row r="15679" spans="10:10" x14ac:dyDescent="0.25">
      <c r="J15679" s="966"/>
    </row>
    <row r="15680" spans="10:10" x14ac:dyDescent="0.25">
      <c r="J15680" s="966"/>
    </row>
    <row r="15681" spans="10:10" x14ac:dyDescent="0.25">
      <c r="J15681" s="966"/>
    </row>
    <row r="15682" spans="10:10" x14ac:dyDescent="0.25">
      <c r="J15682" s="966"/>
    </row>
    <row r="15683" spans="10:10" x14ac:dyDescent="0.25">
      <c r="J15683" s="966"/>
    </row>
    <row r="15684" spans="10:10" x14ac:dyDescent="0.25">
      <c r="J15684" s="966"/>
    </row>
    <row r="15685" spans="10:10" x14ac:dyDescent="0.25">
      <c r="J15685" s="966"/>
    </row>
    <row r="15686" spans="10:10" x14ac:dyDescent="0.25">
      <c r="J15686" s="966"/>
    </row>
    <row r="15687" spans="10:10" x14ac:dyDescent="0.25">
      <c r="J15687" s="966"/>
    </row>
    <row r="15688" spans="10:10" x14ac:dyDescent="0.25">
      <c r="J15688" s="966"/>
    </row>
    <row r="15689" spans="10:10" x14ac:dyDescent="0.25">
      <c r="J15689" s="966"/>
    </row>
    <row r="15690" spans="10:10" x14ac:dyDescent="0.25">
      <c r="J15690" s="966"/>
    </row>
    <row r="15691" spans="10:10" x14ac:dyDescent="0.25">
      <c r="J15691" s="966"/>
    </row>
    <row r="15692" spans="10:10" x14ac:dyDescent="0.25">
      <c r="J15692" s="966"/>
    </row>
    <row r="15693" spans="10:10" x14ac:dyDescent="0.25">
      <c r="J15693" s="966"/>
    </row>
    <row r="15694" spans="10:10" x14ac:dyDescent="0.25">
      <c r="J15694" s="966"/>
    </row>
    <row r="15695" spans="10:10" x14ac:dyDescent="0.25">
      <c r="J15695" s="966"/>
    </row>
    <row r="15696" spans="10:10" x14ac:dyDescent="0.25">
      <c r="J15696" s="966"/>
    </row>
    <row r="15697" spans="10:10" x14ac:dyDescent="0.25">
      <c r="J15697" s="966"/>
    </row>
    <row r="15698" spans="10:10" x14ac:dyDescent="0.25">
      <c r="J15698" s="966"/>
    </row>
    <row r="15699" spans="10:10" x14ac:dyDescent="0.25">
      <c r="J15699" s="966"/>
    </row>
    <row r="15700" spans="10:10" x14ac:dyDescent="0.25">
      <c r="J15700" s="966"/>
    </row>
    <row r="15701" spans="10:10" x14ac:dyDescent="0.25">
      <c r="J15701" s="966"/>
    </row>
    <row r="15702" spans="10:10" x14ac:dyDescent="0.25">
      <c r="J15702" s="966"/>
    </row>
    <row r="15703" spans="10:10" x14ac:dyDescent="0.25">
      <c r="J15703" s="966"/>
    </row>
    <row r="15704" spans="10:10" x14ac:dyDescent="0.25">
      <c r="J15704" s="966"/>
    </row>
    <row r="15705" spans="10:10" x14ac:dyDescent="0.25">
      <c r="J15705" s="966"/>
    </row>
    <row r="15706" spans="10:10" x14ac:dyDescent="0.25">
      <c r="J15706" s="966"/>
    </row>
    <row r="15707" spans="10:10" x14ac:dyDescent="0.25">
      <c r="J15707" s="966"/>
    </row>
    <row r="15708" spans="10:10" x14ac:dyDescent="0.25">
      <c r="J15708" s="966"/>
    </row>
    <row r="15709" spans="10:10" x14ac:dyDescent="0.25">
      <c r="J15709" s="966"/>
    </row>
    <row r="15710" spans="10:10" x14ac:dyDescent="0.25">
      <c r="J15710" s="966"/>
    </row>
    <row r="15711" spans="10:10" x14ac:dyDescent="0.25">
      <c r="J15711" s="966"/>
    </row>
    <row r="15712" spans="10:10" x14ac:dyDescent="0.25">
      <c r="J15712" s="966"/>
    </row>
    <row r="15713" spans="10:10" x14ac:dyDescent="0.25">
      <c r="J15713" s="966"/>
    </row>
    <row r="15714" spans="10:10" x14ac:dyDescent="0.25">
      <c r="J15714" s="966"/>
    </row>
    <row r="15715" spans="10:10" x14ac:dyDescent="0.25">
      <c r="J15715" s="966"/>
    </row>
    <row r="15716" spans="10:10" x14ac:dyDescent="0.25">
      <c r="J15716" s="966"/>
    </row>
    <row r="15717" spans="10:10" x14ac:dyDescent="0.25">
      <c r="J15717" s="966"/>
    </row>
    <row r="15718" spans="10:10" x14ac:dyDescent="0.25">
      <c r="J15718" s="966"/>
    </row>
    <row r="15719" spans="10:10" x14ac:dyDescent="0.25">
      <c r="J15719" s="966"/>
    </row>
    <row r="15720" spans="10:10" x14ac:dyDescent="0.25">
      <c r="J15720" s="966"/>
    </row>
    <row r="15721" spans="10:10" x14ac:dyDescent="0.25">
      <c r="J15721" s="966"/>
    </row>
    <row r="15722" spans="10:10" x14ac:dyDescent="0.25">
      <c r="J15722" s="966"/>
    </row>
    <row r="15723" spans="10:10" x14ac:dyDescent="0.25">
      <c r="J15723" s="966"/>
    </row>
    <row r="15724" spans="10:10" x14ac:dyDescent="0.25">
      <c r="J15724" s="966"/>
    </row>
    <row r="15725" spans="10:10" x14ac:dyDescent="0.25">
      <c r="J15725" s="966"/>
    </row>
    <row r="15726" spans="10:10" x14ac:dyDescent="0.25">
      <c r="J15726" s="966"/>
    </row>
    <row r="15727" spans="10:10" x14ac:dyDescent="0.25">
      <c r="J15727" s="966"/>
    </row>
    <row r="15728" spans="10:10" x14ac:dyDescent="0.25">
      <c r="J15728" s="966"/>
    </row>
    <row r="15729" spans="10:10" x14ac:dyDescent="0.25">
      <c r="J15729" s="966"/>
    </row>
    <row r="15730" spans="10:10" x14ac:dyDescent="0.25">
      <c r="J15730" s="966"/>
    </row>
    <row r="15731" spans="10:10" x14ac:dyDescent="0.25">
      <c r="J15731" s="966"/>
    </row>
    <row r="15732" spans="10:10" x14ac:dyDescent="0.25">
      <c r="J15732" s="966"/>
    </row>
    <row r="15733" spans="10:10" x14ac:dyDescent="0.25">
      <c r="J15733" s="966"/>
    </row>
    <row r="15734" spans="10:10" x14ac:dyDescent="0.25">
      <c r="J15734" s="966"/>
    </row>
    <row r="15735" spans="10:10" x14ac:dyDescent="0.25">
      <c r="J15735" s="966"/>
    </row>
    <row r="15736" spans="10:10" x14ac:dyDescent="0.25">
      <c r="J15736" s="966"/>
    </row>
    <row r="15737" spans="10:10" x14ac:dyDescent="0.25">
      <c r="J15737" s="966"/>
    </row>
    <row r="15738" spans="10:10" x14ac:dyDescent="0.25">
      <c r="J15738" s="966"/>
    </row>
    <row r="15739" spans="10:10" x14ac:dyDescent="0.25">
      <c r="J15739" s="966"/>
    </row>
    <row r="15740" spans="10:10" x14ac:dyDescent="0.25">
      <c r="J15740" s="966"/>
    </row>
    <row r="15741" spans="10:10" x14ac:dyDescent="0.25">
      <c r="J15741" s="966"/>
    </row>
    <row r="15742" spans="10:10" x14ac:dyDescent="0.25">
      <c r="J15742" s="966"/>
    </row>
    <row r="15743" spans="10:10" x14ac:dyDescent="0.25">
      <c r="J15743" s="966"/>
    </row>
    <row r="15744" spans="10:10" x14ac:dyDescent="0.25">
      <c r="J15744" s="966"/>
    </row>
    <row r="15745" spans="10:10" x14ac:dyDescent="0.25">
      <c r="J15745" s="966"/>
    </row>
    <row r="15746" spans="10:10" x14ac:dyDescent="0.25">
      <c r="J15746" s="966"/>
    </row>
    <row r="15747" spans="10:10" x14ac:dyDescent="0.25">
      <c r="J15747" s="966"/>
    </row>
    <row r="15748" spans="10:10" x14ac:dyDescent="0.25">
      <c r="J15748" s="966"/>
    </row>
    <row r="15749" spans="10:10" x14ac:dyDescent="0.25">
      <c r="J15749" s="966"/>
    </row>
    <row r="15750" spans="10:10" x14ac:dyDescent="0.25">
      <c r="J15750" s="966"/>
    </row>
    <row r="15751" spans="10:10" x14ac:dyDescent="0.25">
      <c r="J15751" s="966"/>
    </row>
    <row r="15752" spans="10:10" x14ac:dyDescent="0.25">
      <c r="J15752" s="966"/>
    </row>
    <row r="15753" spans="10:10" x14ac:dyDescent="0.25">
      <c r="J15753" s="966"/>
    </row>
    <row r="15754" spans="10:10" x14ac:dyDescent="0.25">
      <c r="J15754" s="966"/>
    </row>
    <row r="15755" spans="10:10" x14ac:dyDescent="0.25">
      <c r="J15755" s="966"/>
    </row>
    <row r="15756" spans="10:10" x14ac:dyDescent="0.25">
      <c r="J15756" s="966"/>
    </row>
    <row r="15757" spans="10:10" x14ac:dyDescent="0.25">
      <c r="J15757" s="966"/>
    </row>
    <row r="15758" spans="10:10" x14ac:dyDescent="0.25">
      <c r="J15758" s="966"/>
    </row>
    <row r="15759" spans="10:10" x14ac:dyDescent="0.25">
      <c r="J15759" s="966"/>
    </row>
    <row r="15760" spans="10:10" x14ac:dyDescent="0.25">
      <c r="J15760" s="966"/>
    </row>
    <row r="15761" spans="10:10" x14ac:dyDescent="0.25">
      <c r="J15761" s="966"/>
    </row>
    <row r="15762" spans="10:10" x14ac:dyDescent="0.25">
      <c r="J15762" s="966"/>
    </row>
    <row r="15763" spans="10:10" x14ac:dyDescent="0.25">
      <c r="J15763" s="966"/>
    </row>
    <row r="15764" spans="10:10" x14ac:dyDescent="0.25">
      <c r="J15764" s="966"/>
    </row>
    <row r="15765" spans="10:10" x14ac:dyDescent="0.25">
      <c r="J15765" s="966"/>
    </row>
    <row r="15766" spans="10:10" x14ac:dyDescent="0.25">
      <c r="J15766" s="966"/>
    </row>
    <row r="15767" spans="10:10" x14ac:dyDescent="0.25">
      <c r="J15767" s="966"/>
    </row>
    <row r="15768" spans="10:10" x14ac:dyDescent="0.25">
      <c r="J15768" s="966"/>
    </row>
    <row r="15769" spans="10:10" x14ac:dyDescent="0.25">
      <c r="J15769" s="966"/>
    </row>
    <row r="15770" spans="10:10" x14ac:dyDescent="0.25">
      <c r="J15770" s="966"/>
    </row>
    <row r="15771" spans="10:10" x14ac:dyDescent="0.25">
      <c r="J15771" s="966"/>
    </row>
    <row r="15772" spans="10:10" x14ac:dyDescent="0.25">
      <c r="J15772" s="966"/>
    </row>
    <row r="15773" spans="10:10" x14ac:dyDescent="0.25">
      <c r="J15773" s="966"/>
    </row>
    <row r="15774" spans="10:10" x14ac:dyDescent="0.25">
      <c r="J15774" s="966"/>
    </row>
    <row r="15775" spans="10:10" x14ac:dyDescent="0.25">
      <c r="J15775" s="966"/>
    </row>
    <row r="15776" spans="10:10" x14ac:dyDescent="0.25">
      <c r="J15776" s="966"/>
    </row>
    <row r="15777" spans="10:10" x14ac:dyDescent="0.25">
      <c r="J15777" s="966"/>
    </row>
    <row r="15778" spans="10:10" x14ac:dyDescent="0.25">
      <c r="J15778" s="966"/>
    </row>
    <row r="15779" spans="10:10" x14ac:dyDescent="0.25">
      <c r="J15779" s="966"/>
    </row>
    <row r="15780" spans="10:10" x14ac:dyDescent="0.25">
      <c r="J15780" s="966"/>
    </row>
    <row r="15781" spans="10:10" x14ac:dyDescent="0.25">
      <c r="J15781" s="966"/>
    </row>
    <row r="15782" spans="10:10" x14ac:dyDescent="0.25">
      <c r="J15782" s="966"/>
    </row>
    <row r="15783" spans="10:10" x14ac:dyDescent="0.25">
      <c r="J15783" s="966"/>
    </row>
    <row r="15784" spans="10:10" x14ac:dyDescent="0.25">
      <c r="J15784" s="966"/>
    </row>
    <row r="15785" spans="10:10" x14ac:dyDescent="0.25">
      <c r="J15785" s="966"/>
    </row>
    <row r="15786" spans="10:10" x14ac:dyDescent="0.25">
      <c r="J15786" s="966"/>
    </row>
    <row r="15787" spans="10:10" x14ac:dyDescent="0.25">
      <c r="J15787" s="966"/>
    </row>
    <row r="15788" spans="10:10" x14ac:dyDescent="0.25">
      <c r="J15788" s="966"/>
    </row>
    <row r="15789" spans="10:10" x14ac:dyDescent="0.25">
      <c r="J15789" s="966"/>
    </row>
    <row r="15790" spans="10:10" x14ac:dyDescent="0.25">
      <c r="J15790" s="966"/>
    </row>
    <row r="15791" spans="10:10" x14ac:dyDescent="0.25">
      <c r="J15791" s="966"/>
    </row>
    <row r="15792" spans="10:10" x14ac:dyDescent="0.25">
      <c r="J15792" s="966"/>
    </row>
    <row r="15793" spans="10:10" x14ac:dyDescent="0.25">
      <c r="J15793" s="966"/>
    </row>
    <row r="15794" spans="10:10" x14ac:dyDescent="0.25">
      <c r="J15794" s="966"/>
    </row>
    <row r="15795" spans="10:10" x14ac:dyDescent="0.25">
      <c r="J15795" s="966"/>
    </row>
    <row r="15796" spans="10:10" x14ac:dyDescent="0.25">
      <c r="J15796" s="966"/>
    </row>
    <row r="15797" spans="10:10" x14ac:dyDescent="0.25">
      <c r="J15797" s="966"/>
    </row>
    <row r="15798" spans="10:10" x14ac:dyDescent="0.25">
      <c r="J15798" s="966"/>
    </row>
    <row r="15799" spans="10:10" x14ac:dyDescent="0.25">
      <c r="J15799" s="966"/>
    </row>
    <row r="15800" spans="10:10" x14ac:dyDescent="0.25">
      <c r="J15800" s="966"/>
    </row>
    <row r="15801" spans="10:10" x14ac:dyDescent="0.25">
      <c r="J15801" s="966"/>
    </row>
    <row r="15802" spans="10:10" x14ac:dyDescent="0.25">
      <c r="J15802" s="966"/>
    </row>
    <row r="15803" spans="10:10" x14ac:dyDescent="0.25">
      <c r="J15803" s="966"/>
    </row>
    <row r="15804" spans="10:10" x14ac:dyDescent="0.25">
      <c r="J15804" s="966"/>
    </row>
    <row r="15805" spans="10:10" x14ac:dyDescent="0.25">
      <c r="J15805" s="966"/>
    </row>
    <row r="15806" spans="10:10" x14ac:dyDescent="0.25">
      <c r="J15806" s="966"/>
    </row>
    <row r="15807" spans="10:10" x14ac:dyDescent="0.25">
      <c r="J15807" s="966"/>
    </row>
    <row r="15808" spans="10:10" x14ac:dyDescent="0.25">
      <c r="J15808" s="966"/>
    </row>
    <row r="15809" spans="10:10" x14ac:dyDescent="0.25">
      <c r="J15809" s="966"/>
    </row>
    <row r="15810" spans="10:10" x14ac:dyDescent="0.25">
      <c r="J15810" s="966"/>
    </row>
    <row r="15811" spans="10:10" x14ac:dyDescent="0.25">
      <c r="J15811" s="966"/>
    </row>
    <row r="15812" spans="10:10" x14ac:dyDescent="0.25">
      <c r="J15812" s="966"/>
    </row>
    <row r="15813" spans="10:10" x14ac:dyDescent="0.25">
      <c r="J15813" s="966"/>
    </row>
    <row r="15814" spans="10:10" x14ac:dyDescent="0.25">
      <c r="J15814" s="966"/>
    </row>
    <row r="15815" spans="10:10" x14ac:dyDescent="0.25">
      <c r="J15815" s="966"/>
    </row>
    <row r="15816" spans="10:10" x14ac:dyDescent="0.25">
      <c r="J15816" s="966"/>
    </row>
    <row r="15817" spans="10:10" x14ac:dyDescent="0.25">
      <c r="J15817" s="966"/>
    </row>
    <row r="15818" spans="10:10" x14ac:dyDescent="0.25">
      <c r="J15818" s="966"/>
    </row>
    <row r="15819" spans="10:10" x14ac:dyDescent="0.25">
      <c r="J15819" s="966"/>
    </row>
    <row r="15820" spans="10:10" x14ac:dyDescent="0.25">
      <c r="J15820" s="966"/>
    </row>
    <row r="15821" spans="10:10" x14ac:dyDescent="0.25">
      <c r="J15821" s="966"/>
    </row>
    <row r="15822" spans="10:10" x14ac:dyDescent="0.25">
      <c r="J15822" s="966"/>
    </row>
    <row r="15823" spans="10:10" x14ac:dyDescent="0.25">
      <c r="J15823" s="966"/>
    </row>
    <row r="15824" spans="10:10" x14ac:dyDescent="0.25">
      <c r="J15824" s="966"/>
    </row>
    <row r="15825" spans="10:10" x14ac:dyDescent="0.25">
      <c r="J15825" s="966"/>
    </row>
    <row r="15826" spans="10:10" x14ac:dyDescent="0.25">
      <c r="J15826" s="966"/>
    </row>
    <row r="15827" spans="10:10" x14ac:dyDescent="0.25">
      <c r="J15827" s="966"/>
    </row>
    <row r="15828" spans="10:10" x14ac:dyDescent="0.25">
      <c r="J15828" s="966"/>
    </row>
    <row r="15829" spans="10:10" x14ac:dyDescent="0.25">
      <c r="J15829" s="966"/>
    </row>
    <row r="15830" spans="10:10" x14ac:dyDescent="0.25">
      <c r="J15830" s="966"/>
    </row>
    <row r="15831" spans="10:10" x14ac:dyDescent="0.25">
      <c r="J15831" s="966"/>
    </row>
    <row r="15832" spans="10:10" x14ac:dyDescent="0.25">
      <c r="J15832" s="966"/>
    </row>
    <row r="15833" spans="10:10" x14ac:dyDescent="0.25">
      <c r="J15833" s="966"/>
    </row>
    <row r="15834" spans="10:10" x14ac:dyDescent="0.25">
      <c r="J15834" s="966"/>
    </row>
    <row r="15835" spans="10:10" x14ac:dyDescent="0.25">
      <c r="J15835" s="966"/>
    </row>
    <row r="15836" spans="10:10" x14ac:dyDescent="0.25">
      <c r="J15836" s="966"/>
    </row>
    <row r="15837" spans="10:10" x14ac:dyDescent="0.25">
      <c r="J15837" s="966"/>
    </row>
    <row r="15838" spans="10:10" x14ac:dyDescent="0.25">
      <c r="J15838" s="966"/>
    </row>
    <row r="15839" spans="10:10" x14ac:dyDescent="0.25">
      <c r="J15839" s="966"/>
    </row>
    <row r="15840" spans="10:10" x14ac:dyDescent="0.25">
      <c r="J15840" s="966"/>
    </row>
    <row r="15841" spans="10:10" x14ac:dyDescent="0.25">
      <c r="J15841" s="966"/>
    </row>
    <row r="15842" spans="10:10" x14ac:dyDescent="0.25">
      <c r="J15842" s="966"/>
    </row>
    <row r="15843" spans="10:10" x14ac:dyDescent="0.25">
      <c r="J15843" s="966"/>
    </row>
    <row r="15844" spans="10:10" x14ac:dyDescent="0.25">
      <c r="J15844" s="966"/>
    </row>
    <row r="15845" spans="10:10" x14ac:dyDescent="0.25">
      <c r="J15845" s="966"/>
    </row>
    <row r="15846" spans="10:10" x14ac:dyDescent="0.25">
      <c r="J15846" s="966"/>
    </row>
    <row r="15847" spans="10:10" x14ac:dyDescent="0.25">
      <c r="J15847" s="966"/>
    </row>
    <row r="15848" spans="10:10" x14ac:dyDescent="0.25">
      <c r="J15848" s="966"/>
    </row>
    <row r="15849" spans="10:10" x14ac:dyDescent="0.25">
      <c r="J15849" s="966"/>
    </row>
    <row r="15850" spans="10:10" x14ac:dyDescent="0.25">
      <c r="J15850" s="966"/>
    </row>
    <row r="15851" spans="10:10" x14ac:dyDescent="0.25">
      <c r="J15851" s="966"/>
    </row>
    <row r="15852" spans="10:10" x14ac:dyDescent="0.25">
      <c r="J15852" s="966"/>
    </row>
    <row r="15853" spans="10:10" x14ac:dyDescent="0.25">
      <c r="J15853" s="966"/>
    </row>
    <row r="15854" spans="10:10" x14ac:dyDescent="0.25">
      <c r="J15854" s="966"/>
    </row>
    <row r="15855" spans="10:10" x14ac:dyDescent="0.25">
      <c r="J15855" s="966"/>
    </row>
    <row r="15856" spans="10:10" x14ac:dyDescent="0.25">
      <c r="J15856" s="966"/>
    </row>
    <row r="15857" spans="10:10" x14ac:dyDescent="0.25">
      <c r="J15857" s="966"/>
    </row>
    <row r="15858" spans="10:10" x14ac:dyDescent="0.25">
      <c r="J15858" s="966"/>
    </row>
    <row r="15859" spans="10:10" x14ac:dyDescent="0.25">
      <c r="J15859" s="966"/>
    </row>
    <row r="15860" spans="10:10" x14ac:dyDescent="0.25">
      <c r="J15860" s="966"/>
    </row>
    <row r="15861" spans="10:10" x14ac:dyDescent="0.25">
      <c r="J15861" s="966"/>
    </row>
    <row r="15862" spans="10:10" x14ac:dyDescent="0.25">
      <c r="J15862" s="966"/>
    </row>
    <row r="15863" spans="10:10" x14ac:dyDescent="0.25">
      <c r="J15863" s="966"/>
    </row>
    <row r="15864" spans="10:10" x14ac:dyDescent="0.25">
      <c r="J15864" s="966"/>
    </row>
    <row r="15865" spans="10:10" x14ac:dyDescent="0.25">
      <c r="J15865" s="966"/>
    </row>
    <row r="15866" spans="10:10" x14ac:dyDescent="0.25">
      <c r="J15866" s="966"/>
    </row>
    <row r="15867" spans="10:10" x14ac:dyDescent="0.25">
      <c r="J15867" s="966"/>
    </row>
    <row r="15868" spans="10:10" x14ac:dyDescent="0.25">
      <c r="J15868" s="966"/>
    </row>
    <row r="15869" spans="10:10" x14ac:dyDescent="0.25">
      <c r="J15869" s="966"/>
    </row>
    <row r="15870" spans="10:10" x14ac:dyDescent="0.25">
      <c r="J15870" s="966"/>
    </row>
    <row r="15871" spans="10:10" x14ac:dyDescent="0.25">
      <c r="J15871" s="966"/>
    </row>
    <row r="15872" spans="10:10" x14ac:dyDescent="0.25">
      <c r="J15872" s="966"/>
    </row>
    <row r="15873" spans="10:10" x14ac:dyDescent="0.25">
      <c r="J15873" s="966"/>
    </row>
    <row r="15874" spans="10:10" x14ac:dyDescent="0.25">
      <c r="J15874" s="966"/>
    </row>
    <row r="15875" spans="10:10" x14ac:dyDescent="0.25">
      <c r="J15875" s="966"/>
    </row>
    <row r="15876" spans="10:10" x14ac:dyDescent="0.25">
      <c r="J15876" s="966"/>
    </row>
    <row r="15877" spans="10:10" x14ac:dyDescent="0.25">
      <c r="J15877" s="966"/>
    </row>
    <row r="15878" spans="10:10" x14ac:dyDescent="0.25">
      <c r="J15878" s="966"/>
    </row>
    <row r="15879" spans="10:10" x14ac:dyDescent="0.25">
      <c r="J15879" s="966"/>
    </row>
    <row r="15880" spans="10:10" x14ac:dyDescent="0.25">
      <c r="J15880" s="966"/>
    </row>
    <row r="15881" spans="10:10" x14ac:dyDescent="0.25">
      <c r="J15881" s="966"/>
    </row>
    <row r="15882" spans="10:10" x14ac:dyDescent="0.25">
      <c r="J15882" s="966"/>
    </row>
    <row r="15883" spans="10:10" x14ac:dyDescent="0.25">
      <c r="J15883" s="966"/>
    </row>
    <row r="15884" spans="10:10" x14ac:dyDescent="0.25">
      <c r="J15884" s="966"/>
    </row>
    <row r="15885" spans="10:10" x14ac:dyDescent="0.25">
      <c r="J15885" s="966"/>
    </row>
    <row r="15886" spans="10:10" x14ac:dyDescent="0.25">
      <c r="J15886" s="966"/>
    </row>
    <row r="15887" spans="10:10" x14ac:dyDescent="0.25">
      <c r="J15887" s="966"/>
    </row>
    <row r="15888" spans="10:10" x14ac:dyDescent="0.25">
      <c r="J15888" s="966"/>
    </row>
    <row r="15889" spans="10:10" x14ac:dyDescent="0.25">
      <c r="J15889" s="966"/>
    </row>
    <row r="15890" spans="10:10" x14ac:dyDescent="0.25">
      <c r="J15890" s="966"/>
    </row>
    <row r="15891" spans="10:10" x14ac:dyDescent="0.25">
      <c r="J15891" s="966"/>
    </row>
    <row r="15892" spans="10:10" x14ac:dyDescent="0.25">
      <c r="J15892" s="966"/>
    </row>
    <row r="15893" spans="10:10" x14ac:dyDescent="0.25">
      <c r="J15893" s="966"/>
    </row>
    <row r="15894" spans="10:10" x14ac:dyDescent="0.25">
      <c r="J15894" s="966"/>
    </row>
    <row r="15895" spans="10:10" x14ac:dyDescent="0.25">
      <c r="J15895" s="966"/>
    </row>
    <row r="15896" spans="10:10" x14ac:dyDescent="0.25">
      <c r="J15896" s="966"/>
    </row>
    <row r="15897" spans="10:10" x14ac:dyDescent="0.25">
      <c r="J15897" s="966"/>
    </row>
    <row r="15898" spans="10:10" x14ac:dyDescent="0.25">
      <c r="J15898" s="966"/>
    </row>
    <row r="15899" spans="10:10" x14ac:dyDescent="0.25">
      <c r="J15899" s="966"/>
    </row>
    <row r="15900" spans="10:10" x14ac:dyDescent="0.25">
      <c r="J15900" s="966"/>
    </row>
    <row r="15901" spans="10:10" x14ac:dyDescent="0.25">
      <c r="J15901" s="966"/>
    </row>
    <row r="15902" spans="10:10" x14ac:dyDescent="0.25">
      <c r="J15902" s="966"/>
    </row>
    <row r="15903" spans="10:10" x14ac:dyDescent="0.25">
      <c r="J15903" s="966"/>
    </row>
    <row r="15904" spans="10:10" x14ac:dyDescent="0.25">
      <c r="J15904" s="966"/>
    </row>
    <row r="15905" spans="10:10" x14ac:dyDescent="0.25">
      <c r="J15905" s="966"/>
    </row>
    <row r="15906" spans="10:10" x14ac:dyDescent="0.25">
      <c r="J15906" s="966"/>
    </row>
    <row r="15907" spans="10:10" x14ac:dyDescent="0.25">
      <c r="J15907" s="966"/>
    </row>
    <row r="15908" spans="10:10" x14ac:dyDescent="0.25">
      <c r="J15908" s="966"/>
    </row>
    <row r="15909" spans="10:10" x14ac:dyDescent="0.25">
      <c r="J15909" s="966"/>
    </row>
    <row r="15910" spans="10:10" x14ac:dyDescent="0.25">
      <c r="J15910" s="966"/>
    </row>
    <row r="15911" spans="10:10" x14ac:dyDescent="0.25">
      <c r="J15911" s="966"/>
    </row>
    <row r="15912" spans="10:10" x14ac:dyDescent="0.25">
      <c r="J15912" s="966"/>
    </row>
    <row r="15913" spans="10:10" x14ac:dyDescent="0.25">
      <c r="J15913" s="966"/>
    </row>
    <row r="15914" spans="10:10" x14ac:dyDescent="0.25">
      <c r="J15914" s="966"/>
    </row>
    <row r="15915" spans="10:10" x14ac:dyDescent="0.25">
      <c r="J15915" s="966"/>
    </row>
    <row r="15916" spans="10:10" x14ac:dyDescent="0.25">
      <c r="J15916" s="966"/>
    </row>
    <row r="15917" spans="10:10" x14ac:dyDescent="0.25">
      <c r="J15917" s="966"/>
    </row>
    <row r="15918" spans="10:10" x14ac:dyDescent="0.25">
      <c r="J15918" s="966"/>
    </row>
    <row r="15919" spans="10:10" x14ac:dyDescent="0.25">
      <c r="J15919" s="966"/>
    </row>
    <row r="15920" spans="10:10" x14ac:dyDescent="0.25">
      <c r="J15920" s="966"/>
    </row>
    <row r="15921" spans="10:10" x14ac:dyDescent="0.25">
      <c r="J15921" s="966"/>
    </row>
    <row r="15922" spans="10:10" x14ac:dyDescent="0.25">
      <c r="J15922" s="966"/>
    </row>
    <row r="15923" spans="10:10" x14ac:dyDescent="0.25">
      <c r="J15923" s="966"/>
    </row>
    <row r="15924" spans="10:10" x14ac:dyDescent="0.25">
      <c r="J15924" s="966"/>
    </row>
    <row r="15925" spans="10:10" x14ac:dyDescent="0.25">
      <c r="J15925" s="966"/>
    </row>
    <row r="15926" spans="10:10" x14ac:dyDescent="0.25">
      <c r="J15926" s="966"/>
    </row>
    <row r="15927" spans="10:10" x14ac:dyDescent="0.25">
      <c r="J15927" s="966"/>
    </row>
    <row r="15928" spans="10:10" x14ac:dyDescent="0.25">
      <c r="J15928" s="966"/>
    </row>
    <row r="15929" spans="10:10" x14ac:dyDescent="0.25">
      <c r="J15929" s="966"/>
    </row>
    <row r="15930" spans="10:10" x14ac:dyDescent="0.25">
      <c r="J15930" s="966"/>
    </row>
    <row r="15931" spans="10:10" x14ac:dyDescent="0.25">
      <c r="J15931" s="966"/>
    </row>
    <row r="15932" spans="10:10" x14ac:dyDescent="0.25">
      <c r="J15932" s="966"/>
    </row>
    <row r="15933" spans="10:10" x14ac:dyDescent="0.25">
      <c r="J15933" s="966"/>
    </row>
    <row r="15934" spans="10:10" x14ac:dyDescent="0.25">
      <c r="J15934" s="966"/>
    </row>
    <row r="15935" spans="10:10" x14ac:dyDescent="0.25">
      <c r="J15935" s="966"/>
    </row>
    <row r="15936" spans="10:10" x14ac:dyDescent="0.25">
      <c r="J15936" s="966"/>
    </row>
    <row r="15937" spans="10:10" x14ac:dyDescent="0.25">
      <c r="J15937" s="966"/>
    </row>
    <row r="15938" spans="10:10" x14ac:dyDescent="0.25">
      <c r="J15938" s="966"/>
    </row>
    <row r="15939" spans="10:10" x14ac:dyDescent="0.25">
      <c r="J15939" s="966"/>
    </row>
    <row r="15940" spans="10:10" x14ac:dyDescent="0.25">
      <c r="J15940" s="966"/>
    </row>
    <row r="15941" spans="10:10" x14ac:dyDescent="0.25">
      <c r="J15941" s="966"/>
    </row>
    <row r="15942" spans="10:10" x14ac:dyDescent="0.25">
      <c r="J15942" s="966"/>
    </row>
    <row r="15943" spans="10:10" x14ac:dyDescent="0.25">
      <c r="J15943" s="966"/>
    </row>
    <row r="15944" spans="10:10" x14ac:dyDescent="0.25">
      <c r="J15944" s="966"/>
    </row>
    <row r="15945" spans="10:10" x14ac:dyDescent="0.25">
      <c r="J15945" s="966"/>
    </row>
    <row r="15946" spans="10:10" x14ac:dyDescent="0.25">
      <c r="J15946" s="966"/>
    </row>
    <row r="15947" spans="10:10" x14ac:dyDescent="0.25">
      <c r="J15947" s="966"/>
    </row>
    <row r="15948" spans="10:10" x14ac:dyDescent="0.25">
      <c r="J15948" s="966"/>
    </row>
    <row r="15949" spans="10:10" x14ac:dyDescent="0.25">
      <c r="J15949" s="966"/>
    </row>
    <row r="15950" spans="10:10" x14ac:dyDescent="0.25">
      <c r="J15950" s="966"/>
    </row>
    <row r="15951" spans="10:10" x14ac:dyDescent="0.25">
      <c r="J15951" s="966"/>
    </row>
    <row r="15952" spans="10:10" x14ac:dyDescent="0.25">
      <c r="J15952" s="966"/>
    </row>
    <row r="15953" spans="10:10" x14ac:dyDescent="0.25">
      <c r="J15953" s="966"/>
    </row>
    <row r="15954" spans="10:10" x14ac:dyDescent="0.25">
      <c r="J15954" s="966"/>
    </row>
    <row r="15955" spans="10:10" x14ac:dyDescent="0.25">
      <c r="J15955" s="966"/>
    </row>
    <row r="15956" spans="10:10" x14ac:dyDescent="0.25">
      <c r="J15956" s="966"/>
    </row>
    <row r="15957" spans="10:10" x14ac:dyDescent="0.25">
      <c r="J15957" s="966"/>
    </row>
    <row r="15958" spans="10:10" x14ac:dyDescent="0.25">
      <c r="J15958" s="966"/>
    </row>
    <row r="15959" spans="10:10" x14ac:dyDescent="0.25">
      <c r="J15959" s="966"/>
    </row>
    <row r="15960" spans="10:10" x14ac:dyDescent="0.25">
      <c r="J15960" s="966"/>
    </row>
    <row r="15961" spans="10:10" x14ac:dyDescent="0.25">
      <c r="J15961" s="966"/>
    </row>
    <row r="15962" spans="10:10" x14ac:dyDescent="0.25">
      <c r="J15962" s="966"/>
    </row>
    <row r="15963" spans="10:10" x14ac:dyDescent="0.25">
      <c r="J15963" s="966"/>
    </row>
    <row r="15964" spans="10:10" x14ac:dyDescent="0.25">
      <c r="J15964" s="966"/>
    </row>
    <row r="15965" spans="10:10" x14ac:dyDescent="0.25">
      <c r="J15965" s="966"/>
    </row>
    <row r="15966" spans="10:10" x14ac:dyDescent="0.25">
      <c r="J15966" s="966"/>
    </row>
    <row r="15967" spans="10:10" x14ac:dyDescent="0.25">
      <c r="J15967" s="966"/>
    </row>
    <row r="15968" spans="10:10" x14ac:dyDescent="0.25">
      <c r="J15968" s="966"/>
    </row>
    <row r="15969" spans="10:10" x14ac:dyDescent="0.25">
      <c r="J15969" s="966"/>
    </row>
    <row r="15970" spans="10:10" x14ac:dyDescent="0.25">
      <c r="J15970" s="966"/>
    </row>
    <row r="15971" spans="10:10" x14ac:dyDescent="0.25">
      <c r="J15971" s="966"/>
    </row>
    <row r="15972" spans="10:10" x14ac:dyDescent="0.25">
      <c r="J15972" s="966"/>
    </row>
    <row r="15973" spans="10:10" x14ac:dyDescent="0.25">
      <c r="J15973" s="966"/>
    </row>
    <row r="15974" spans="10:10" x14ac:dyDescent="0.25">
      <c r="J15974" s="966"/>
    </row>
    <row r="15975" spans="10:10" x14ac:dyDescent="0.25">
      <c r="J15975" s="966"/>
    </row>
    <row r="15976" spans="10:10" x14ac:dyDescent="0.25">
      <c r="J15976" s="966"/>
    </row>
    <row r="15977" spans="10:10" x14ac:dyDescent="0.25">
      <c r="J15977" s="966"/>
    </row>
    <row r="15978" spans="10:10" x14ac:dyDescent="0.25">
      <c r="J15978" s="966"/>
    </row>
    <row r="15979" spans="10:10" x14ac:dyDescent="0.25">
      <c r="J15979" s="966"/>
    </row>
    <row r="15980" spans="10:10" x14ac:dyDescent="0.25">
      <c r="J15980" s="966"/>
    </row>
    <row r="15981" spans="10:10" x14ac:dyDescent="0.25">
      <c r="J15981" s="966"/>
    </row>
    <row r="15982" spans="10:10" x14ac:dyDescent="0.25">
      <c r="J15982" s="966"/>
    </row>
    <row r="15983" spans="10:10" x14ac:dyDescent="0.25">
      <c r="J15983" s="966"/>
    </row>
    <row r="15984" spans="10:10" x14ac:dyDescent="0.25">
      <c r="J15984" s="966"/>
    </row>
    <row r="15985" spans="10:10" x14ac:dyDescent="0.25">
      <c r="J15985" s="966"/>
    </row>
    <row r="15986" spans="10:10" x14ac:dyDescent="0.25">
      <c r="J15986" s="966"/>
    </row>
    <row r="15987" spans="10:10" x14ac:dyDescent="0.25">
      <c r="J15987" s="966"/>
    </row>
    <row r="15988" spans="10:10" x14ac:dyDescent="0.25">
      <c r="J15988" s="966"/>
    </row>
    <row r="15989" spans="10:10" x14ac:dyDescent="0.25">
      <c r="J15989" s="966"/>
    </row>
    <row r="15990" spans="10:10" x14ac:dyDescent="0.25">
      <c r="J15990" s="966"/>
    </row>
    <row r="15991" spans="10:10" x14ac:dyDescent="0.25">
      <c r="J15991" s="966"/>
    </row>
    <row r="15992" spans="10:10" x14ac:dyDescent="0.25">
      <c r="J15992" s="966"/>
    </row>
    <row r="15993" spans="10:10" x14ac:dyDescent="0.25">
      <c r="J15993" s="966"/>
    </row>
    <row r="15994" spans="10:10" x14ac:dyDescent="0.25">
      <c r="J15994" s="966"/>
    </row>
    <row r="15995" spans="10:10" x14ac:dyDescent="0.25">
      <c r="J15995" s="966"/>
    </row>
    <row r="15996" spans="10:10" x14ac:dyDescent="0.25">
      <c r="J15996" s="966"/>
    </row>
    <row r="15997" spans="10:10" x14ac:dyDescent="0.25">
      <c r="J15997" s="966"/>
    </row>
    <row r="15998" spans="10:10" x14ac:dyDescent="0.25">
      <c r="J15998" s="966"/>
    </row>
    <row r="15999" spans="10:10" x14ac:dyDescent="0.25">
      <c r="J15999" s="966"/>
    </row>
    <row r="16000" spans="10:10" x14ac:dyDescent="0.25">
      <c r="J16000" s="966"/>
    </row>
    <row r="16001" spans="10:10" x14ac:dyDescent="0.25">
      <c r="J16001" s="966"/>
    </row>
    <row r="16002" spans="10:10" x14ac:dyDescent="0.25">
      <c r="J16002" s="966"/>
    </row>
    <row r="16003" spans="10:10" x14ac:dyDescent="0.25">
      <c r="J16003" s="966"/>
    </row>
    <row r="16004" spans="10:10" x14ac:dyDescent="0.25">
      <c r="J16004" s="966"/>
    </row>
    <row r="16005" spans="10:10" x14ac:dyDescent="0.25">
      <c r="J16005" s="966"/>
    </row>
    <row r="16006" spans="10:10" x14ac:dyDescent="0.25">
      <c r="J16006" s="966"/>
    </row>
    <row r="16007" spans="10:10" x14ac:dyDescent="0.25">
      <c r="J16007" s="966"/>
    </row>
    <row r="16008" spans="10:10" x14ac:dyDescent="0.25">
      <c r="J16008" s="966"/>
    </row>
    <row r="16009" spans="10:10" x14ac:dyDescent="0.25">
      <c r="J16009" s="966"/>
    </row>
    <row r="16010" spans="10:10" x14ac:dyDescent="0.25">
      <c r="J16010" s="966"/>
    </row>
    <row r="16011" spans="10:10" x14ac:dyDescent="0.25">
      <c r="J16011" s="966"/>
    </row>
    <row r="16012" spans="10:10" x14ac:dyDescent="0.25">
      <c r="J16012" s="966"/>
    </row>
    <row r="16013" spans="10:10" x14ac:dyDescent="0.25">
      <c r="J16013" s="966"/>
    </row>
    <row r="16014" spans="10:10" x14ac:dyDescent="0.25">
      <c r="J16014" s="966"/>
    </row>
    <row r="16015" spans="10:10" x14ac:dyDescent="0.25">
      <c r="J16015" s="966"/>
    </row>
    <row r="16016" spans="10:10" x14ac:dyDescent="0.25">
      <c r="J16016" s="966"/>
    </row>
    <row r="16017" spans="10:10" x14ac:dyDescent="0.25">
      <c r="J16017" s="966"/>
    </row>
    <row r="16018" spans="10:10" x14ac:dyDescent="0.25">
      <c r="J16018" s="966"/>
    </row>
    <row r="16019" spans="10:10" x14ac:dyDescent="0.25">
      <c r="J16019" s="966"/>
    </row>
    <row r="16020" spans="10:10" x14ac:dyDescent="0.25">
      <c r="J16020" s="966"/>
    </row>
    <row r="16021" spans="10:10" x14ac:dyDescent="0.25">
      <c r="J16021" s="966"/>
    </row>
    <row r="16022" spans="10:10" x14ac:dyDescent="0.25">
      <c r="J16022" s="966"/>
    </row>
    <row r="16023" spans="10:10" x14ac:dyDescent="0.25">
      <c r="J16023" s="966"/>
    </row>
    <row r="16024" spans="10:10" x14ac:dyDescent="0.25">
      <c r="J16024" s="966"/>
    </row>
    <row r="16025" spans="10:10" x14ac:dyDescent="0.25">
      <c r="J16025" s="966"/>
    </row>
    <row r="16026" spans="10:10" x14ac:dyDescent="0.25">
      <c r="J16026" s="966"/>
    </row>
    <row r="16027" spans="10:10" x14ac:dyDescent="0.25">
      <c r="J16027" s="966"/>
    </row>
    <row r="16028" spans="10:10" x14ac:dyDescent="0.25">
      <c r="J16028" s="966"/>
    </row>
    <row r="16029" spans="10:10" x14ac:dyDescent="0.25">
      <c r="J16029" s="966"/>
    </row>
    <row r="16030" spans="10:10" x14ac:dyDescent="0.25">
      <c r="J16030" s="966"/>
    </row>
    <row r="16031" spans="10:10" x14ac:dyDescent="0.25">
      <c r="J16031" s="966"/>
    </row>
    <row r="16032" spans="10:10" x14ac:dyDescent="0.25">
      <c r="J16032" s="966"/>
    </row>
    <row r="16033" spans="10:10" x14ac:dyDescent="0.25">
      <c r="J16033" s="966"/>
    </row>
    <row r="16034" spans="10:10" x14ac:dyDescent="0.25">
      <c r="J16034" s="966"/>
    </row>
    <row r="16035" spans="10:10" x14ac:dyDescent="0.25">
      <c r="J16035" s="966"/>
    </row>
    <row r="16036" spans="10:10" x14ac:dyDescent="0.25">
      <c r="J16036" s="966"/>
    </row>
    <row r="16037" spans="10:10" x14ac:dyDescent="0.25">
      <c r="J16037" s="966"/>
    </row>
    <row r="16038" spans="10:10" x14ac:dyDescent="0.25">
      <c r="J16038" s="966"/>
    </row>
    <row r="16039" spans="10:10" x14ac:dyDescent="0.25">
      <c r="J16039" s="966"/>
    </row>
    <row r="16040" spans="10:10" x14ac:dyDescent="0.25">
      <c r="J16040" s="966"/>
    </row>
    <row r="16041" spans="10:10" x14ac:dyDescent="0.25">
      <c r="J16041" s="966"/>
    </row>
    <row r="16042" spans="10:10" x14ac:dyDescent="0.25">
      <c r="J16042" s="966"/>
    </row>
    <row r="16043" spans="10:10" x14ac:dyDescent="0.25">
      <c r="J16043" s="966"/>
    </row>
    <row r="16044" spans="10:10" x14ac:dyDescent="0.25">
      <c r="J16044" s="966"/>
    </row>
    <row r="16045" spans="10:10" x14ac:dyDescent="0.25">
      <c r="J16045" s="966"/>
    </row>
    <row r="16046" spans="10:10" x14ac:dyDescent="0.25">
      <c r="J16046" s="966"/>
    </row>
    <row r="16047" spans="10:10" x14ac:dyDescent="0.25">
      <c r="J16047" s="966"/>
    </row>
    <row r="16048" spans="10:10" x14ac:dyDescent="0.25">
      <c r="J16048" s="966"/>
    </row>
    <row r="16049" spans="10:10" x14ac:dyDescent="0.25">
      <c r="J16049" s="966"/>
    </row>
    <row r="16050" spans="10:10" x14ac:dyDescent="0.25">
      <c r="J16050" s="966"/>
    </row>
    <row r="16051" spans="10:10" x14ac:dyDescent="0.25">
      <c r="J16051" s="966"/>
    </row>
    <row r="16052" spans="10:10" x14ac:dyDescent="0.25">
      <c r="J16052" s="966"/>
    </row>
    <row r="16053" spans="10:10" x14ac:dyDescent="0.25">
      <c r="J16053" s="966"/>
    </row>
    <row r="16054" spans="10:10" x14ac:dyDescent="0.25">
      <c r="J16054" s="966"/>
    </row>
    <row r="16055" spans="10:10" x14ac:dyDescent="0.25">
      <c r="J16055" s="966"/>
    </row>
    <row r="16056" spans="10:10" x14ac:dyDescent="0.25">
      <c r="J16056" s="966"/>
    </row>
    <row r="16057" spans="10:10" x14ac:dyDescent="0.25">
      <c r="J16057" s="966"/>
    </row>
    <row r="16058" spans="10:10" x14ac:dyDescent="0.25">
      <c r="J16058" s="966"/>
    </row>
    <row r="16059" spans="10:10" x14ac:dyDescent="0.25">
      <c r="J16059" s="966"/>
    </row>
    <row r="16060" spans="10:10" x14ac:dyDescent="0.25">
      <c r="J16060" s="966"/>
    </row>
    <row r="16061" spans="10:10" x14ac:dyDescent="0.25">
      <c r="J16061" s="966"/>
    </row>
    <row r="16062" spans="10:10" x14ac:dyDescent="0.25">
      <c r="J16062" s="966"/>
    </row>
    <row r="16063" spans="10:10" x14ac:dyDescent="0.25">
      <c r="J16063" s="966"/>
    </row>
    <row r="16064" spans="10:10" x14ac:dyDescent="0.25">
      <c r="J16064" s="966"/>
    </row>
    <row r="16065" spans="10:10" x14ac:dyDescent="0.25">
      <c r="J16065" s="966"/>
    </row>
    <row r="16066" spans="10:10" x14ac:dyDescent="0.25">
      <c r="J16066" s="966"/>
    </row>
    <row r="16067" spans="10:10" x14ac:dyDescent="0.25">
      <c r="J16067" s="966"/>
    </row>
    <row r="16068" spans="10:10" x14ac:dyDescent="0.25">
      <c r="J16068" s="966"/>
    </row>
    <row r="16069" spans="10:10" x14ac:dyDescent="0.25">
      <c r="J16069" s="966"/>
    </row>
    <row r="16070" spans="10:10" x14ac:dyDescent="0.25">
      <c r="J16070" s="966"/>
    </row>
    <row r="16071" spans="10:10" x14ac:dyDescent="0.25">
      <c r="J16071" s="966"/>
    </row>
    <row r="16072" spans="10:10" x14ac:dyDescent="0.25">
      <c r="J16072" s="966"/>
    </row>
    <row r="16073" spans="10:10" x14ac:dyDescent="0.25">
      <c r="J16073" s="966"/>
    </row>
    <row r="16074" spans="10:10" x14ac:dyDescent="0.25">
      <c r="J16074" s="966"/>
    </row>
    <row r="16075" spans="10:10" x14ac:dyDescent="0.25">
      <c r="J16075" s="966"/>
    </row>
    <row r="16076" spans="10:10" x14ac:dyDescent="0.25">
      <c r="J16076" s="966"/>
    </row>
    <row r="16077" spans="10:10" x14ac:dyDescent="0.25">
      <c r="J16077" s="966"/>
    </row>
    <row r="16078" spans="10:10" x14ac:dyDescent="0.25">
      <c r="J16078" s="966"/>
    </row>
    <row r="16079" spans="10:10" x14ac:dyDescent="0.25">
      <c r="J16079" s="966"/>
    </row>
    <row r="16080" spans="10:10" x14ac:dyDescent="0.25">
      <c r="J16080" s="966"/>
    </row>
    <row r="16081" spans="10:10" x14ac:dyDescent="0.25">
      <c r="J16081" s="966"/>
    </row>
    <row r="16082" spans="10:10" x14ac:dyDescent="0.25">
      <c r="J16082" s="966"/>
    </row>
    <row r="16083" spans="10:10" x14ac:dyDescent="0.25">
      <c r="J16083" s="966"/>
    </row>
    <row r="16084" spans="10:10" x14ac:dyDescent="0.25">
      <c r="J16084" s="966"/>
    </row>
    <row r="16085" spans="10:10" x14ac:dyDescent="0.25">
      <c r="J16085" s="966"/>
    </row>
    <row r="16086" spans="10:10" x14ac:dyDescent="0.25">
      <c r="J16086" s="966"/>
    </row>
    <row r="16087" spans="10:10" x14ac:dyDescent="0.25">
      <c r="J16087" s="966"/>
    </row>
    <row r="16088" spans="10:10" x14ac:dyDescent="0.25">
      <c r="J16088" s="966"/>
    </row>
    <row r="16089" spans="10:10" x14ac:dyDescent="0.25">
      <c r="J16089" s="966"/>
    </row>
    <row r="16090" spans="10:10" x14ac:dyDescent="0.25">
      <c r="J16090" s="966"/>
    </row>
    <row r="16091" spans="10:10" x14ac:dyDescent="0.25">
      <c r="J16091" s="966"/>
    </row>
    <row r="16092" spans="10:10" x14ac:dyDescent="0.25">
      <c r="J16092" s="966"/>
    </row>
    <row r="16093" spans="10:10" x14ac:dyDescent="0.25">
      <c r="J16093" s="966"/>
    </row>
    <row r="16094" spans="10:10" x14ac:dyDescent="0.25">
      <c r="J16094" s="966"/>
    </row>
    <row r="16095" spans="10:10" x14ac:dyDescent="0.25">
      <c r="J16095" s="966"/>
    </row>
    <row r="16096" spans="10:10" x14ac:dyDescent="0.25">
      <c r="J16096" s="966"/>
    </row>
    <row r="16097" spans="10:10" x14ac:dyDescent="0.25">
      <c r="J16097" s="966"/>
    </row>
    <row r="16098" spans="10:10" x14ac:dyDescent="0.25">
      <c r="J16098" s="966"/>
    </row>
    <row r="16099" spans="10:10" x14ac:dyDescent="0.25">
      <c r="J16099" s="966"/>
    </row>
    <row r="16100" spans="10:10" x14ac:dyDescent="0.25">
      <c r="J16100" s="966"/>
    </row>
    <row r="16101" spans="10:10" x14ac:dyDescent="0.25">
      <c r="J16101" s="966"/>
    </row>
    <row r="16102" spans="10:10" x14ac:dyDescent="0.25">
      <c r="J16102" s="966"/>
    </row>
    <row r="16103" spans="10:10" x14ac:dyDescent="0.25">
      <c r="J16103" s="966"/>
    </row>
    <row r="16104" spans="10:10" x14ac:dyDescent="0.25">
      <c r="J16104" s="966"/>
    </row>
    <row r="16105" spans="10:10" x14ac:dyDescent="0.25">
      <c r="J16105" s="966"/>
    </row>
    <row r="16106" spans="10:10" x14ac:dyDescent="0.25">
      <c r="J16106" s="966"/>
    </row>
    <row r="16107" spans="10:10" x14ac:dyDescent="0.25">
      <c r="J16107" s="966"/>
    </row>
    <row r="16108" spans="10:10" x14ac:dyDescent="0.25">
      <c r="J16108" s="966"/>
    </row>
    <row r="16109" spans="10:10" x14ac:dyDescent="0.25">
      <c r="J16109" s="966"/>
    </row>
    <row r="16110" spans="10:10" x14ac:dyDescent="0.25">
      <c r="J16110" s="966"/>
    </row>
    <row r="16111" spans="10:10" x14ac:dyDescent="0.25">
      <c r="J16111" s="966"/>
    </row>
    <row r="16112" spans="10:10" x14ac:dyDescent="0.25">
      <c r="J16112" s="966"/>
    </row>
    <row r="16113" spans="10:10" x14ac:dyDescent="0.25">
      <c r="J16113" s="966"/>
    </row>
    <row r="16114" spans="10:10" x14ac:dyDescent="0.25">
      <c r="J16114" s="966"/>
    </row>
    <row r="16115" spans="10:10" x14ac:dyDescent="0.25">
      <c r="J16115" s="966"/>
    </row>
    <row r="16116" spans="10:10" x14ac:dyDescent="0.25">
      <c r="J16116" s="966"/>
    </row>
    <row r="16117" spans="10:10" x14ac:dyDescent="0.25">
      <c r="J16117" s="966"/>
    </row>
    <row r="16118" spans="10:10" x14ac:dyDescent="0.25">
      <c r="J16118" s="966"/>
    </row>
    <row r="16119" spans="10:10" x14ac:dyDescent="0.25">
      <c r="J16119" s="966"/>
    </row>
    <row r="16120" spans="10:10" x14ac:dyDescent="0.25">
      <c r="J16120" s="966"/>
    </row>
    <row r="16121" spans="10:10" x14ac:dyDescent="0.25">
      <c r="J16121" s="966"/>
    </row>
    <row r="16122" spans="10:10" x14ac:dyDescent="0.25">
      <c r="J16122" s="966"/>
    </row>
    <row r="16123" spans="10:10" x14ac:dyDescent="0.25">
      <c r="J16123" s="966"/>
    </row>
    <row r="16124" spans="10:10" x14ac:dyDescent="0.25">
      <c r="J16124" s="966"/>
    </row>
    <row r="16125" spans="10:10" x14ac:dyDescent="0.25">
      <c r="J16125" s="966"/>
    </row>
    <row r="16126" spans="10:10" x14ac:dyDescent="0.25">
      <c r="J16126" s="966"/>
    </row>
    <row r="16127" spans="10:10" x14ac:dyDescent="0.25">
      <c r="J16127" s="966"/>
    </row>
    <row r="16128" spans="10:10" x14ac:dyDescent="0.25">
      <c r="J16128" s="966"/>
    </row>
    <row r="16129" spans="10:10" x14ac:dyDescent="0.25">
      <c r="J16129" s="966"/>
    </row>
    <row r="16130" spans="10:10" x14ac:dyDescent="0.25">
      <c r="J16130" s="966"/>
    </row>
    <row r="16131" spans="10:10" x14ac:dyDescent="0.25">
      <c r="J16131" s="966"/>
    </row>
    <row r="16132" spans="10:10" x14ac:dyDescent="0.25">
      <c r="J16132" s="966"/>
    </row>
    <row r="16133" spans="10:10" x14ac:dyDescent="0.25">
      <c r="J16133" s="966"/>
    </row>
    <row r="16134" spans="10:10" x14ac:dyDescent="0.25">
      <c r="J16134" s="966"/>
    </row>
    <row r="16135" spans="10:10" x14ac:dyDescent="0.25">
      <c r="J16135" s="966"/>
    </row>
    <row r="16136" spans="10:10" x14ac:dyDescent="0.25">
      <c r="J16136" s="966"/>
    </row>
    <row r="16137" spans="10:10" x14ac:dyDescent="0.25">
      <c r="J16137" s="966"/>
    </row>
    <row r="16138" spans="10:10" x14ac:dyDescent="0.25">
      <c r="J16138" s="966"/>
    </row>
    <row r="16139" spans="10:10" x14ac:dyDescent="0.25">
      <c r="J16139" s="966"/>
    </row>
    <row r="16140" spans="10:10" x14ac:dyDescent="0.25">
      <c r="J16140" s="966"/>
    </row>
    <row r="16141" spans="10:10" x14ac:dyDescent="0.25">
      <c r="J16141" s="966"/>
    </row>
    <row r="16142" spans="10:10" x14ac:dyDescent="0.25">
      <c r="J16142" s="966"/>
    </row>
    <row r="16143" spans="10:10" x14ac:dyDescent="0.25">
      <c r="J16143" s="966"/>
    </row>
    <row r="16144" spans="10:10" x14ac:dyDescent="0.25">
      <c r="J16144" s="966"/>
    </row>
    <row r="16145" spans="10:10" x14ac:dyDescent="0.25">
      <c r="J16145" s="966"/>
    </row>
    <row r="16146" spans="10:10" x14ac:dyDescent="0.25">
      <c r="J16146" s="966"/>
    </row>
    <row r="16147" spans="10:10" x14ac:dyDescent="0.25">
      <c r="J16147" s="966"/>
    </row>
    <row r="16148" spans="10:10" x14ac:dyDescent="0.25">
      <c r="J16148" s="966"/>
    </row>
    <row r="16149" spans="10:10" x14ac:dyDescent="0.25">
      <c r="J16149" s="966"/>
    </row>
    <row r="16150" spans="10:10" x14ac:dyDescent="0.25">
      <c r="J16150" s="966"/>
    </row>
    <row r="16151" spans="10:10" x14ac:dyDescent="0.25">
      <c r="J16151" s="966"/>
    </row>
    <row r="16152" spans="10:10" x14ac:dyDescent="0.25">
      <c r="J16152" s="966"/>
    </row>
    <row r="16153" spans="10:10" x14ac:dyDescent="0.25">
      <c r="J16153" s="966"/>
    </row>
    <row r="16154" spans="10:10" x14ac:dyDescent="0.25">
      <c r="J16154" s="966"/>
    </row>
    <row r="16155" spans="10:10" x14ac:dyDescent="0.25">
      <c r="J16155" s="966"/>
    </row>
    <row r="16156" spans="10:10" x14ac:dyDescent="0.25">
      <c r="J16156" s="966"/>
    </row>
    <row r="16157" spans="10:10" x14ac:dyDescent="0.25">
      <c r="J16157" s="966"/>
    </row>
    <row r="16158" spans="10:10" x14ac:dyDescent="0.25">
      <c r="J16158" s="966"/>
    </row>
    <row r="16159" spans="10:10" x14ac:dyDescent="0.25">
      <c r="J16159" s="966"/>
    </row>
    <row r="16160" spans="10:10" x14ac:dyDescent="0.25">
      <c r="J16160" s="966"/>
    </row>
    <row r="16161" spans="10:10" x14ac:dyDescent="0.25">
      <c r="J16161" s="966"/>
    </row>
    <row r="16162" spans="10:10" x14ac:dyDescent="0.25">
      <c r="J16162" s="966"/>
    </row>
    <row r="16163" spans="10:10" x14ac:dyDescent="0.25">
      <c r="J16163" s="966"/>
    </row>
    <row r="16164" spans="10:10" x14ac:dyDescent="0.25">
      <c r="J16164" s="966"/>
    </row>
    <row r="16165" spans="10:10" x14ac:dyDescent="0.25">
      <c r="J16165" s="966"/>
    </row>
    <row r="16166" spans="10:10" x14ac:dyDescent="0.25">
      <c r="J16166" s="966"/>
    </row>
    <row r="16167" spans="10:10" x14ac:dyDescent="0.25">
      <c r="J16167" s="966"/>
    </row>
    <row r="16168" spans="10:10" x14ac:dyDescent="0.25">
      <c r="J16168" s="966"/>
    </row>
    <row r="16169" spans="10:10" x14ac:dyDescent="0.25">
      <c r="J16169" s="966"/>
    </row>
    <row r="16170" spans="10:10" x14ac:dyDescent="0.25">
      <c r="J16170" s="966"/>
    </row>
    <row r="16171" spans="10:10" x14ac:dyDescent="0.25">
      <c r="J16171" s="966"/>
    </row>
    <row r="16172" spans="10:10" x14ac:dyDescent="0.25">
      <c r="J16172" s="966"/>
    </row>
    <row r="16173" spans="10:10" x14ac:dyDescent="0.25">
      <c r="J16173" s="966"/>
    </row>
    <row r="16174" spans="10:10" x14ac:dyDescent="0.25">
      <c r="J16174" s="966"/>
    </row>
    <row r="16175" spans="10:10" x14ac:dyDescent="0.25">
      <c r="J16175" s="966"/>
    </row>
    <row r="16176" spans="10:10" x14ac:dyDescent="0.25">
      <c r="J16176" s="966"/>
    </row>
    <row r="16177" spans="10:10" x14ac:dyDescent="0.25">
      <c r="J16177" s="966"/>
    </row>
    <row r="16178" spans="10:10" x14ac:dyDescent="0.25">
      <c r="J16178" s="966"/>
    </row>
    <row r="16179" spans="10:10" x14ac:dyDescent="0.25">
      <c r="J16179" s="966"/>
    </row>
    <row r="16180" spans="10:10" x14ac:dyDescent="0.25">
      <c r="J16180" s="966"/>
    </row>
    <row r="16181" spans="10:10" x14ac:dyDescent="0.25">
      <c r="J16181" s="966"/>
    </row>
    <row r="16182" spans="10:10" x14ac:dyDescent="0.25">
      <c r="J16182" s="966"/>
    </row>
    <row r="16183" spans="10:10" x14ac:dyDescent="0.25">
      <c r="J16183" s="966"/>
    </row>
    <row r="16184" spans="10:10" x14ac:dyDescent="0.25">
      <c r="J16184" s="966"/>
    </row>
    <row r="16185" spans="10:10" x14ac:dyDescent="0.25">
      <c r="J16185" s="966"/>
    </row>
    <row r="16186" spans="10:10" x14ac:dyDescent="0.25">
      <c r="J16186" s="966"/>
    </row>
    <row r="16187" spans="10:10" x14ac:dyDescent="0.25">
      <c r="J16187" s="966"/>
    </row>
    <row r="16188" spans="10:10" x14ac:dyDescent="0.25">
      <c r="J16188" s="966"/>
    </row>
    <row r="16189" spans="10:10" x14ac:dyDescent="0.25">
      <c r="J16189" s="966"/>
    </row>
    <row r="16190" spans="10:10" x14ac:dyDescent="0.25">
      <c r="J16190" s="966"/>
    </row>
    <row r="16191" spans="10:10" x14ac:dyDescent="0.25">
      <c r="J16191" s="966"/>
    </row>
    <row r="16192" spans="10:10" x14ac:dyDescent="0.25">
      <c r="J16192" s="966"/>
    </row>
    <row r="16193" spans="10:10" x14ac:dyDescent="0.25">
      <c r="J16193" s="966"/>
    </row>
    <row r="16194" spans="10:10" x14ac:dyDescent="0.25">
      <c r="J16194" s="966"/>
    </row>
    <row r="16195" spans="10:10" x14ac:dyDescent="0.25">
      <c r="J16195" s="966"/>
    </row>
    <row r="16196" spans="10:10" x14ac:dyDescent="0.25">
      <c r="J16196" s="966"/>
    </row>
    <row r="16197" spans="10:10" x14ac:dyDescent="0.25">
      <c r="J16197" s="966"/>
    </row>
    <row r="16198" spans="10:10" x14ac:dyDescent="0.25">
      <c r="J16198" s="966"/>
    </row>
    <row r="16199" spans="10:10" x14ac:dyDescent="0.25">
      <c r="J16199" s="966"/>
    </row>
    <row r="16200" spans="10:10" x14ac:dyDescent="0.25">
      <c r="J16200" s="966"/>
    </row>
    <row r="16201" spans="10:10" x14ac:dyDescent="0.25">
      <c r="J16201" s="966"/>
    </row>
    <row r="16202" spans="10:10" x14ac:dyDescent="0.25">
      <c r="J16202" s="966"/>
    </row>
    <row r="16203" spans="10:10" x14ac:dyDescent="0.25">
      <c r="J16203" s="966"/>
    </row>
    <row r="16204" spans="10:10" x14ac:dyDescent="0.25">
      <c r="J16204" s="966"/>
    </row>
    <row r="16205" spans="10:10" x14ac:dyDescent="0.25">
      <c r="J16205" s="966"/>
    </row>
    <row r="16206" spans="10:10" x14ac:dyDescent="0.25">
      <c r="J16206" s="966"/>
    </row>
    <row r="16207" spans="10:10" x14ac:dyDescent="0.25">
      <c r="J16207" s="966"/>
    </row>
    <row r="16208" spans="10:10" x14ac:dyDescent="0.25">
      <c r="J16208" s="966"/>
    </row>
    <row r="16209" spans="10:10" x14ac:dyDescent="0.25">
      <c r="J16209" s="966"/>
    </row>
    <row r="16210" spans="10:10" x14ac:dyDescent="0.25">
      <c r="J16210" s="966"/>
    </row>
    <row r="16211" spans="10:10" x14ac:dyDescent="0.25">
      <c r="J16211" s="966"/>
    </row>
    <row r="16212" spans="10:10" x14ac:dyDescent="0.25">
      <c r="J16212" s="966"/>
    </row>
    <row r="16213" spans="10:10" x14ac:dyDescent="0.25">
      <c r="J16213" s="966"/>
    </row>
    <row r="16214" spans="10:10" x14ac:dyDescent="0.25">
      <c r="J16214" s="966"/>
    </row>
    <row r="16215" spans="10:10" x14ac:dyDescent="0.25">
      <c r="J16215" s="966"/>
    </row>
    <row r="16216" spans="10:10" x14ac:dyDescent="0.25">
      <c r="J16216" s="966"/>
    </row>
    <row r="16217" spans="10:10" x14ac:dyDescent="0.25">
      <c r="J16217" s="966"/>
    </row>
    <row r="16218" spans="10:10" x14ac:dyDescent="0.25">
      <c r="J16218" s="966"/>
    </row>
    <row r="16219" spans="10:10" x14ac:dyDescent="0.25">
      <c r="J16219" s="966"/>
    </row>
    <row r="16220" spans="10:10" x14ac:dyDescent="0.25">
      <c r="J16220" s="966"/>
    </row>
    <row r="16221" spans="10:10" x14ac:dyDescent="0.25">
      <c r="J16221" s="966"/>
    </row>
    <row r="16222" spans="10:10" x14ac:dyDescent="0.25">
      <c r="J16222" s="966"/>
    </row>
    <row r="16223" spans="10:10" x14ac:dyDescent="0.25">
      <c r="J16223" s="966"/>
    </row>
    <row r="16224" spans="10:10" x14ac:dyDescent="0.25">
      <c r="J16224" s="966"/>
    </row>
    <row r="16225" spans="10:10" x14ac:dyDescent="0.25">
      <c r="J16225" s="966"/>
    </row>
    <row r="16226" spans="10:10" x14ac:dyDescent="0.25">
      <c r="J16226" s="966"/>
    </row>
    <row r="16227" spans="10:10" x14ac:dyDescent="0.25">
      <c r="J16227" s="966"/>
    </row>
    <row r="16228" spans="10:10" x14ac:dyDescent="0.25">
      <c r="J16228" s="966"/>
    </row>
    <row r="16229" spans="10:10" x14ac:dyDescent="0.25">
      <c r="J16229" s="966"/>
    </row>
    <row r="16230" spans="10:10" x14ac:dyDescent="0.25">
      <c r="J16230" s="966"/>
    </row>
    <row r="16231" spans="10:10" x14ac:dyDescent="0.25">
      <c r="J16231" s="966"/>
    </row>
    <row r="16232" spans="10:10" x14ac:dyDescent="0.25">
      <c r="J16232" s="966"/>
    </row>
    <row r="16233" spans="10:10" x14ac:dyDescent="0.25">
      <c r="J16233" s="966"/>
    </row>
    <row r="16234" spans="10:10" x14ac:dyDescent="0.25">
      <c r="J16234" s="966"/>
    </row>
    <row r="16235" spans="10:10" x14ac:dyDescent="0.25">
      <c r="J16235" s="966"/>
    </row>
    <row r="16236" spans="10:10" x14ac:dyDescent="0.25">
      <c r="J16236" s="966"/>
    </row>
    <row r="16237" spans="10:10" x14ac:dyDescent="0.25">
      <c r="J16237" s="966"/>
    </row>
    <row r="16238" spans="10:10" x14ac:dyDescent="0.25">
      <c r="J16238" s="966"/>
    </row>
    <row r="16239" spans="10:10" x14ac:dyDescent="0.25">
      <c r="J16239" s="966"/>
    </row>
    <row r="16240" spans="10:10" x14ac:dyDescent="0.25">
      <c r="J16240" s="966"/>
    </row>
    <row r="16241" spans="10:10" x14ac:dyDescent="0.25">
      <c r="J16241" s="966"/>
    </row>
    <row r="16242" spans="10:10" x14ac:dyDescent="0.25">
      <c r="J16242" s="966"/>
    </row>
    <row r="16243" spans="10:10" x14ac:dyDescent="0.25">
      <c r="J16243" s="966"/>
    </row>
    <row r="16244" spans="10:10" x14ac:dyDescent="0.25">
      <c r="J16244" s="966"/>
    </row>
    <row r="16245" spans="10:10" x14ac:dyDescent="0.25">
      <c r="J16245" s="966"/>
    </row>
    <row r="16246" spans="10:10" x14ac:dyDescent="0.25">
      <c r="J16246" s="966"/>
    </row>
    <row r="16247" spans="10:10" x14ac:dyDescent="0.25">
      <c r="J16247" s="966"/>
    </row>
    <row r="16248" spans="10:10" x14ac:dyDescent="0.25">
      <c r="J16248" s="966"/>
    </row>
    <row r="16249" spans="10:10" x14ac:dyDescent="0.25">
      <c r="J16249" s="966"/>
    </row>
    <row r="16250" spans="10:10" x14ac:dyDescent="0.25">
      <c r="J16250" s="966"/>
    </row>
    <row r="16251" spans="10:10" x14ac:dyDescent="0.25">
      <c r="J16251" s="966"/>
    </row>
    <row r="16252" spans="10:10" x14ac:dyDescent="0.25">
      <c r="J16252" s="966"/>
    </row>
    <row r="16253" spans="10:10" x14ac:dyDescent="0.25">
      <c r="J16253" s="966"/>
    </row>
    <row r="16254" spans="10:10" x14ac:dyDescent="0.25">
      <c r="J16254" s="966"/>
    </row>
    <row r="16255" spans="10:10" x14ac:dyDescent="0.25">
      <c r="J16255" s="966"/>
    </row>
    <row r="16256" spans="10:10" x14ac:dyDescent="0.25">
      <c r="J16256" s="966"/>
    </row>
    <row r="16257" spans="10:10" x14ac:dyDescent="0.25">
      <c r="J16257" s="966"/>
    </row>
    <row r="16258" spans="10:10" x14ac:dyDescent="0.25">
      <c r="J16258" s="966"/>
    </row>
    <row r="16259" spans="10:10" x14ac:dyDescent="0.25">
      <c r="J16259" s="966"/>
    </row>
    <row r="16260" spans="10:10" x14ac:dyDescent="0.25">
      <c r="J16260" s="966"/>
    </row>
    <row r="16261" spans="10:10" x14ac:dyDescent="0.25">
      <c r="J16261" s="966"/>
    </row>
    <row r="16262" spans="10:10" x14ac:dyDescent="0.25">
      <c r="J16262" s="966"/>
    </row>
    <row r="16263" spans="10:10" x14ac:dyDescent="0.25">
      <c r="J16263" s="966"/>
    </row>
    <row r="16264" spans="10:10" x14ac:dyDescent="0.25">
      <c r="J16264" s="966"/>
    </row>
    <row r="16265" spans="10:10" x14ac:dyDescent="0.25">
      <c r="J16265" s="966"/>
    </row>
    <row r="16266" spans="10:10" x14ac:dyDescent="0.25">
      <c r="J16266" s="966"/>
    </row>
    <row r="16267" spans="10:10" x14ac:dyDescent="0.25">
      <c r="J16267" s="966"/>
    </row>
    <row r="16268" spans="10:10" x14ac:dyDescent="0.25">
      <c r="J16268" s="966"/>
    </row>
    <row r="16269" spans="10:10" x14ac:dyDescent="0.25">
      <c r="J16269" s="966"/>
    </row>
    <row r="16270" spans="10:10" x14ac:dyDescent="0.25">
      <c r="J16270" s="966"/>
    </row>
    <row r="16271" spans="10:10" x14ac:dyDescent="0.25">
      <c r="J16271" s="966"/>
    </row>
    <row r="16272" spans="10:10" x14ac:dyDescent="0.25">
      <c r="J16272" s="966"/>
    </row>
    <row r="16273" spans="10:10" x14ac:dyDescent="0.25">
      <c r="J16273" s="966"/>
    </row>
    <row r="16274" spans="10:10" x14ac:dyDescent="0.25">
      <c r="J16274" s="966"/>
    </row>
    <row r="16275" spans="10:10" x14ac:dyDescent="0.25">
      <c r="J16275" s="966"/>
    </row>
    <row r="16276" spans="10:10" x14ac:dyDescent="0.25">
      <c r="J16276" s="966"/>
    </row>
    <row r="16277" spans="10:10" x14ac:dyDescent="0.25">
      <c r="J16277" s="966"/>
    </row>
    <row r="16278" spans="10:10" x14ac:dyDescent="0.25">
      <c r="J16278" s="966"/>
    </row>
    <row r="16279" spans="10:10" x14ac:dyDescent="0.25">
      <c r="J16279" s="966"/>
    </row>
    <row r="16280" spans="10:10" x14ac:dyDescent="0.25">
      <c r="J16280" s="966"/>
    </row>
    <row r="16281" spans="10:10" x14ac:dyDescent="0.25">
      <c r="J16281" s="966"/>
    </row>
    <row r="16282" spans="10:10" x14ac:dyDescent="0.25">
      <c r="J16282" s="966"/>
    </row>
    <row r="16283" spans="10:10" x14ac:dyDescent="0.25">
      <c r="J16283" s="966"/>
    </row>
    <row r="16284" spans="10:10" x14ac:dyDescent="0.25">
      <c r="J16284" s="966"/>
    </row>
    <row r="16285" spans="10:10" x14ac:dyDescent="0.25">
      <c r="J16285" s="966"/>
    </row>
    <row r="16286" spans="10:10" x14ac:dyDescent="0.25">
      <c r="J16286" s="966"/>
    </row>
    <row r="16287" spans="10:10" x14ac:dyDescent="0.25">
      <c r="J16287" s="966"/>
    </row>
    <row r="16288" spans="10:10" x14ac:dyDescent="0.25">
      <c r="J16288" s="966"/>
    </row>
    <row r="16289" spans="10:10" x14ac:dyDescent="0.25">
      <c r="J16289" s="966"/>
    </row>
    <row r="16290" spans="10:10" x14ac:dyDescent="0.25">
      <c r="J16290" s="966"/>
    </row>
    <row r="16291" spans="10:10" x14ac:dyDescent="0.25">
      <c r="J16291" s="966"/>
    </row>
    <row r="16292" spans="10:10" x14ac:dyDescent="0.25">
      <c r="J16292" s="966"/>
    </row>
    <row r="16293" spans="10:10" x14ac:dyDescent="0.25">
      <c r="J16293" s="966"/>
    </row>
    <row r="16294" spans="10:10" x14ac:dyDescent="0.25">
      <c r="J16294" s="966"/>
    </row>
    <row r="16295" spans="10:10" x14ac:dyDescent="0.25">
      <c r="J16295" s="966"/>
    </row>
    <row r="16296" spans="10:10" x14ac:dyDescent="0.25">
      <c r="J16296" s="966"/>
    </row>
    <row r="16297" spans="10:10" x14ac:dyDescent="0.25">
      <c r="J16297" s="966"/>
    </row>
    <row r="16298" spans="10:10" x14ac:dyDescent="0.25">
      <c r="J16298" s="966"/>
    </row>
    <row r="16299" spans="10:10" x14ac:dyDescent="0.25">
      <c r="J16299" s="966"/>
    </row>
    <row r="16300" spans="10:10" x14ac:dyDescent="0.25">
      <c r="J16300" s="966"/>
    </row>
    <row r="16301" spans="10:10" x14ac:dyDescent="0.25">
      <c r="J16301" s="966"/>
    </row>
    <row r="16302" spans="10:10" x14ac:dyDescent="0.25">
      <c r="J16302" s="966"/>
    </row>
    <row r="16303" spans="10:10" x14ac:dyDescent="0.25">
      <c r="J16303" s="966"/>
    </row>
    <row r="16304" spans="10:10" x14ac:dyDescent="0.25">
      <c r="J16304" s="966"/>
    </row>
    <row r="16305" spans="10:10" x14ac:dyDescent="0.25">
      <c r="J16305" s="966"/>
    </row>
    <row r="16306" spans="10:10" x14ac:dyDescent="0.25">
      <c r="J16306" s="966"/>
    </row>
    <row r="16307" spans="10:10" x14ac:dyDescent="0.25">
      <c r="J16307" s="966"/>
    </row>
    <row r="16308" spans="10:10" x14ac:dyDescent="0.25">
      <c r="J16308" s="966"/>
    </row>
    <row r="16309" spans="10:10" x14ac:dyDescent="0.25">
      <c r="J16309" s="966"/>
    </row>
    <row r="16310" spans="10:10" x14ac:dyDescent="0.25">
      <c r="J16310" s="966"/>
    </row>
    <row r="16311" spans="10:10" x14ac:dyDescent="0.25">
      <c r="J16311" s="966"/>
    </row>
    <row r="16312" spans="10:10" x14ac:dyDescent="0.25">
      <c r="J16312" s="966"/>
    </row>
    <row r="16313" spans="10:10" x14ac:dyDescent="0.25">
      <c r="J16313" s="966"/>
    </row>
    <row r="16314" spans="10:10" x14ac:dyDescent="0.25">
      <c r="J16314" s="966"/>
    </row>
    <row r="16315" spans="10:10" x14ac:dyDescent="0.25">
      <c r="J16315" s="966"/>
    </row>
    <row r="16316" spans="10:10" x14ac:dyDescent="0.25">
      <c r="J16316" s="966"/>
    </row>
    <row r="16317" spans="10:10" x14ac:dyDescent="0.25">
      <c r="J16317" s="966"/>
    </row>
    <row r="16318" spans="10:10" x14ac:dyDescent="0.25">
      <c r="J16318" s="966"/>
    </row>
    <row r="16319" spans="10:10" x14ac:dyDescent="0.25">
      <c r="J16319" s="966"/>
    </row>
    <row r="16320" spans="10:10" x14ac:dyDescent="0.25">
      <c r="J16320" s="966"/>
    </row>
    <row r="16321" spans="10:10" x14ac:dyDescent="0.25">
      <c r="J16321" s="966"/>
    </row>
    <row r="16322" spans="10:10" x14ac:dyDescent="0.25">
      <c r="J16322" s="966"/>
    </row>
    <row r="16323" spans="10:10" x14ac:dyDescent="0.25">
      <c r="J16323" s="966"/>
    </row>
    <row r="16324" spans="10:10" x14ac:dyDescent="0.25">
      <c r="J16324" s="966"/>
    </row>
    <row r="16325" spans="10:10" x14ac:dyDescent="0.25">
      <c r="J16325" s="966"/>
    </row>
    <row r="16326" spans="10:10" x14ac:dyDescent="0.25">
      <c r="J16326" s="966"/>
    </row>
    <row r="16327" spans="10:10" x14ac:dyDescent="0.25">
      <c r="J16327" s="966"/>
    </row>
    <row r="16328" spans="10:10" x14ac:dyDescent="0.25">
      <c r="J16328" s="966"/>
    </row>
    <row r="16329" spans="10:10" x14ac:dyDescent="0.25">
      <c r="J16329" s="966"/>
    </row>
    <row r="16330" spans="10:10" x14ac:dyDescent="0.25">
      <c r="J16330" s="966"/>
    </row>
    <row r="16331" spans="10:10" x14ac:dyDescent="0.25">
      <c r="J16331" s="966"/>
    </row>
    <row r="16334" spans="10:10" x14ac:dyDescent="0.25">
      <c r="J16334" s="966"/>
    </row>
    <row r="16337" spans="10:10" x14ac:dyDescent="0.25">
      <c r="J16337" s="966"/>
    </row>
    <row r="16340" spans="10:10" x14ac:dyDescent="0.25">
      <c r="J16340" s="966"/>
    </row>
    <row r="16343" spans="10:10" x14ac:dyDescent="0.25">
      <c r="J16343" s="966"/>
    </row>
    <row r="16344" spans="10:10" x14ac:dyDescent="0.25">
      <c r="J16344" s="966"/>
    </row>
    <row r="16349" spans="10:10" x14ac:dyDescent="0.25">
      <c r="J16349" s="966"/>
    </row>
    <row r="16350" spans="10:10" x14ac:dyDescent="0.25">
      <c r="J16350" s="966"/>
    </row>
    <row r="16356" spans="10:10" x14ac:dyDescent="0.25">
      <c r="J16356" s="966"/>
    </row>
    <row r="16362" spans="10:10" x14ac:dyDescent="0.25">
      <c r="J16362" s="966"/>
    </row>
    <row r="16363" spans="10:10" x14ac:dyDescent="0.25">
      <c r="J16363" s="966"/>
    </row>
    <row r="16364" spans="10:10" x14ac:dyDescent="0.25">
      <c r="J16364" s="966"/>
    </row>
    <row r="16366" spans="10:10" x14ac:dyDescent="0.25">
      <c r="J16366" s="966"/>
    </row>
    <row r="16369" spans="10:10" x14ac:dyDescent="0.25">
      <c r="J16369" s="966"/>
    </row>
    <row r="16373" spans="10:10" x14ac:dyDescent="0.25">
      <c r="J16373" s="966"/>
    </row>
    <row r="16375" spans="10:10" x14ac:dyDescent="0.25">
      <c r="J16375" s="966"/>
    </row>
    <row r="16376" spans="10:10" x14ac:dyDescent="0.25">
      <c r="J16376" s="966"/>
    </row>
    <row r="16382" spans="10:10" x14ac:dyDescent="0.25">
      <c r="J16382" s="966"/>
    </row>
    <row r="16383" spans="10:10" x14ac:dyDescent="0.25">
      <c r="J16383" s="966"/>
    </row>
    <row r="16384" spans="10:10" x14ac:dyDescent="0.25">
      <c r="J16384" s="966"/>
    </row>
    <row r="16391" spans="10:10" x14ac:dyDescent="0.25">
      <c r="J16391" s="966"/>
    </row>
    <row r="16392" spans="10:10" x14ac:dyDescent="0.25">
      <c r="J16392" s="966"/>
    </row>
    <row r="16395" spans="10:10" x14ac:dyDescent="0.25">
      <c r="J16395" s="966"/>
    </row>
    <row r="16400" spans="10:10" x14ac:dyDescent="0.25">
      <c r="J16400" s="966"/>
    </row>
    <row r="16409" spans="10:10" x14ac:dyDescent="0.25">
      <c r="J16409" s="966"/>
    </row>
    <row r="16415" spans="10:10" x14ac:dyDescent="0.25">
      <c r="J16415" s="966"/>
    </row>
    <row r="16419" spans="10:10" x14ac:dyDescent="0.25">
      <c r="J16419" s="966"/>
    </row>
    <row r="16420" spans="10:10" x14ac:dyDescent="0.25">
      <c r="J16420" s="966"/>
    </row>
    <row r="16423" spans="10:10" x14ac:dyDescent="0.25">
      <c r="J16423" s="966"/>
    </row>
    <row r="16426" spans="10:10" x14ac:dyDescent="0.25">
      <c r="J16426" s="966"/>
    </row>
    <row r="16429" spans="10:10" x14ac:dyDescent="0.25">
      <c r="J16429" s="966"/>
    </row>
    <row r="16433" spans="10:10" x14ac:dyDescent="0.25">
      <c r="J16433" s="966"/>
    </row>
    <row r="16434" spans="10:10" x14ac:dyDescent="0.25">
      <c r="J16434" s="966"/>
    </row>
    <row r="16442" spans="10:10" x14ac:dyDescent="0.25">
      <c r="J16442" s="966"/>
    </row>
    <row r="16443" spans="10:10" x14ac:dyDescent="0.25">
      <c r="J16443" s="966"/>
    </row>
    <row r="16446" spans="10:10" x14ac:dyDescent="0.25">
      <c r="J16446" s="966"/>
    </row>
    <row r="16449" spans="10:10" x14ac:dyDescent="0.25">
      <c r="J16449" s="966"/>
    </row>
    <row r="16453" spans="10:10" x14ac:dyDescent="0.25">
      <c r="J16453" s="966"/>
    </row>
    <row r="16454" spans="10:10" x14ac:dyDescent="0.25">
      <c r="J16454" s="966"/>
    </row>
    <row r="16455" spans="10:10" x14ac:dyDescent="0.25">
      <c r="J16455" s="966"/>
    </row>
    <row r="16458" spans="10:10" x14ac:dyDescent="0.25">
      <c r="J16458" s="966"/>
    </row>
    <row r="16459" spans="10:10" x14ac:dyDescent="0.25">
      <c r="J16459" s="966"/>
    </row>
    <row r="16469" spans="10:10" x14ac:dyDescent="0.25">
      <c r="J16469" s="966"/>
    </row>
    <row r="16470" spans="10:10" x14ac:dyDescent="0.25">
      <c r="J16470" s="966"/>
    </row>
    <row r="16473" spans="10:10" x14ac:dyDescent="0.25">
      <c r="J16473" s="966"/>
    </row>
    <row r="16475" spans="10:10" x14ac:dyDescent="0.25">
      <c r="J16475" s="966"/>
    </row>
    <row r="16480" spans="10:10" x14ac:dyDescent="0.25">
      <c r="J16480" s="966"/>
    </row>
    <row r="16482" spans="10:10" x14ac:dyDescent="0.25">
      <c r="J16482" s="966"/>
    </row>
    <row r="16483" spans="10:10" x14ac:dyDescent="0.25">
      <c r="J16483" s="966"/>
    </row>
    <row r="16484" spans="10:10" x14ac:dyDescent="0.25">
      <c r="J16484" s="966"/>
    </row>
    <row r="16490" spans="10:10" x14ac:dyDescent="0.25">
      <c r="J16490" s="966"/>
    </row>
    <row r="16492" spans="10:10" x14ac:dyDescent="0.25">
      <c r="J16492" s="966"/>
    </row>
    <row r="16493" spans="10:10" x14ac:dyDescent="0.25">
      <c r="J16493" s="966"/>
    </row>
    <row r="16494" spans="10:10" x14ac:dyDescent="0.25">
      <c r="J16494" s="966"/>
    </row>
    <row r="16496" spans="10:10" x14ac:dyDescent="0.25">
      <c r="J16496" s="966"/>
    </row>
    <row r="16497" spans="10:10" x14ac:dyDescent="0.25">
      <c r="J16497" s="966"/>
    </row>
    <row r="16501" spans="10:10" x14ac:dyDescent="0.25">
      <c r="J16501" s="966"/>
    </row>
    <row r="16502" spans="10:10" x14ac:dyDescent="0.25">
      <c r="J16502" s="966"/>
    </row>
  </sheetData>
  <autoFilter ref="A3:N7567" xr:uid="{9B6684B6-14DD-422C-9587-EC08198C521A}"/>
  <mergeCells count="1">
    <mergeCell ref="A1:N1"/>
  </mergeCells>
  <conditionalFormatting sqref="J4:J7567">
    <cfRule type="duplicateValues" dxfId="6" priority="5"/>
  </conditionalFormatting>
  <conditionalFormatting sqref="K4:K7567">
    <cfRule type="duplicateValues" dxfId="5" priority="4"/>
  </conditionalFormatting>
  <conditionalFormatting sqref="L4:L7567">
    <cfRule type="duplicateValues" dxfId="4" priority="3"/>
  </conditionalFormatting>
  <conditionalFormatting sqref="M4:M7567">
    <cfRule type="duplicateValues" dxfId="3" priority="2"/>
  </conditionalFormatting>
  <conditionalFormatting sqref="N4:N7567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392B-E0C4-4E74-BFE6-115133D06CED}">
  <dimension ref="A1:WWE1203"/>
  <sheetViews>
    <sheetView workbookViewId="0">
      <selection activeCell="P1199" sqref="P1199"/>
    </sheetView>
  </sheetViews>
  <sheetFormatPr defaultRowHeight="15" x14ac:dyDescent="0.25"/>
  <cols>
    <col min="1" max="1" width="4.85546875" customWidth="1"/>
    <col min="2" max="2" width="15.28515625" customWidth="1"/>
    <col min="3" max="3" width="20" customWidth="1"/>
    <col min="4" max="4" width="26.42578125" customWidth="1"/>
    <col min="5" max="5" width="36.7109375" customWidth="1"/>
    <col min="6" max="6" width="40.140625" customWidth="1"/>
    <col min="7" max="7" width="24.140625" customWidth="1"/>
    <col min="8" max="8" width="23.28515625" customWidth="1"/>
    <col min="9" max="9" width="21.85546875" customWidth="1"/>
    <col min="10" max="10" width="15.28515625" style="946" customWidth="1"/>
    <col min="11" max="11" width="28.7109375" customWidth="1"/>
    <col min="12" max="12" width="28" customWidth="1"/>
    <col min="13" max="13" width="12.5703125" customWidth="1"/>
    <col min="14" max="14" width="11.85546875" customWidth="1"/>
    <col min="15" max="15" width="8.28515625" customWidth="1"/>
    <col min="16" max="16" width="20.42578125" customWidth="1"/>
    <col min="17" max="17" width="21.28515625" customWidth="1"/>
    <col min="18" max="18" width="8.28515625" customWidth="1"/>
    <col min="19" max="19" width="20.140625" customWidth="1"/>
    <col min="20" max="20" width="20.5703125" customWidth="1"/>
    <col min="21" max="21" width="20.140625" customWidth="1"/>
    <col min="22" max="22" width="17.42578125" customWidth="1"/>
    <col min="23" max="23" width="0" hidden="1" customWidth="1"/>
    <col min="24" max="24" width="14.28515625" customWidth="1"/>
    <col min="25" max="25" width="14" customWidth="1"/>
    <col min="257" max="257" width="4.85546875" customWidth="1"/>
    <col min="258" max="258" width="15.28515625" customWidth="1"/>
    <col min="259" max="259" width="20" customWidth="1"/>
    <col min="260" max="260" width="26.42578125" customWidth="1"/>
    <col min="261" max="261" width="36.7109375" customWidth="1"/>
    <col min="262" max="262" width="40.140625" customWidth="1"/>
    <col min="263" max="263" width="24.140625" customWidth="1"/>
    <col min="264" max="264" width="23.28515625" customWidth="1"/>
    <col min="265" max="265" width="21.85546875" customWidth="1"/>
    <col min="266" max="266" width="15.28515625" customWidth="1"/>
    <col min="267" max="267" width="28.7109375" customWidth="1"/>
    <col min="268" max="268" width="28" customWidth="1"/>
    <col min="269" max="269" width="12.5703125" customWidth="1"/>
    <col min="270" max="270" width="11.85546875" customWidth="1"/>
    <col min="271" max="271" width="8.28515625" customWidth="1"/>
    <col min="272" max="272" width="20.42578125" customWidth="1"/>
    <col min="273" max="273" width="21.28515625" customWidth="1"/>
    <col min="274" max="274" width="8.28515625" customWidth="1"/>
    <col min="275" max="275" width="20.140625" customWidth="1"/>
    <col min="276" max="276" width="20.5703125" customWidth="1"/>
    <col min="277" max="277" width="20.140625" customWidth="1"/>
    <col min="278" max="278" width="17.42578125" customWidth="1"/>
    <col min="279" max="279" width="0" hidden="1" customWidth="1"/>
    <col min="513" max="513" width="4.85546875" customWidth="1"/>
    <col min="514" max="514" width="15.28515625" customWidth="1"/>
    <col min="515" max="515" width="20" customWidth="1"/>
    <col min="516" max="516" width="26.42578125" customWidth="1"/>
    <col min="517" max="517" width="36.7109375" customWidth="1"/>
    <col min="518" max="518" width="40.140625" customWidth="1"/>
    <col min="519" max="519" width="24.140625" customWidth="1"/>
    <col min="520" max="520" width="23.28515625" customWidth="1"/>
    <col min="521" max="521" width="21.85546875" customWidth="1"/>
    <col min="522" max="522" width="15.28515625" customWidth="1"/>
    <col min="523" max="523" width="28.7109375" customWidth="1"/>
    <col min="524" max="524" width="28" customWidth="1"/>
    <col min="525" max="525" width="12.5703125" customWidth="1"/>
    <col min="526" max="526" width="11.85546875" customWidth="1"/>
    <col min="527" max="527" width="8.28515625" customWidth="1"/>
    <col min="528" max="528" width="20.42578125" customWidth="1"/>
    <col min="529" max="529" width="21.28515625" customWidth="1"/>
    <col min="530" max="530" width="8.28515625" customWidth="1"/>
    <col min="531" max="531" width="20.140625" customWidth="1"/>
    <col min="532" max="532" width="20.5703125" customWidth="1"/>
    <col min="533" max="533" width="20.140625" customWidth="1"/>
    <col min="534" max="534" width="17.42578125" customWidth="1"/>
    <col min="535" max="535" width="0" hidden="1" customWidth="1"/>
    <col min="769" max="769" width="4.85546875" customWidth="1"/>
    <col min="770" max="770" width="15.28515625" customWidth="1"/>
    <col min="771" max="771" width="20" customWidth="1"/>
    <col min="772" max="772" width="26.42578125" customWidth="1"/>
    <col min="773" max="773" width="36.7109375" customWidth="1"/>
    <col min="774" max="774" width="40.140625" customWidth="1"/>
    <col min="775" max="775" width="24.140625" customWidth="1"/>
    <col min="776" max="776" width="23.28515625" customWidth="1"/>
    <col min="777" max="777" width="21.85546875" customWidth="1"/>
    <col min="778" max="778" width="15.28515625" customWidth="1"/>
    <col min="779" max="779" width="28.7109375" customWidth="1"/>
    <col min="780" max="780" width="28" customWidth="1"/>
    <col min="781" max="781" width="12.5703125" customWidth="1"/>
    <col min="782" max="782" width="11.85546875" customWidth="1"/>
    <col min="783" max="783" width="8.28515625" customWidth="1"/>
    <col min="784" max="784" width="20.42578125" customWidth="1"/>
    <col min="785" max="785" width="21.28515625" customWidth="1"/>
    <col min="786" max="786" width="8.28515625" customWidth="1"/>
    <col min="787" max="787" width="20.140625" customWidth="1"/>
    <col min="788" max="788" width="20.5703125" customWidth="1"/>
    <col min="789" max="789" width="20.140625" customWidth="1"/>
    <col min="790" max="790" width="17.42578125" customWidth="1"/>
    <col min="791" max="791" width="0" hidden="1" customWidth="1"/>
    <col min="1025" max="1025" width="4.85546875" customWidth="1"/>
    <col min="1026" max="1026" width="15.28515625" customWidth="1"/>
    <col min="1027" max="1027" width="20" customWidth="1"/>
    <col min="1028" max="1028" width="26.42578125" customWidth="1"/>
    <col min="1029" max="1029" width="36.7109375" customWidth="1"/>
    <col min="1030" max="1030" width="40.140625" customWidth="1"/>
    <col min="1031" max="1031" width="24.140625" customWidth="1"/>
    <col min="1032" max="1032" width="23.28515625" customWidth="1"/>
    <col min="1033" max="1033" width="21.85546875" customWidth="1"/>
    <col min="1034" max="1034" width="15.28515625" customWidth="1"/>
    <col min="1035" max="1035" width="28.7109375" customWidth="1"/>
    <col min="1036" max="1036" width="28" customWidth="1"/>
    <col min="1037" max="1037" width="12.5703125" customWidth="1"/>
    <col min="1038" max="1038" width="11.85546875" customWidth="1"/>
    <col min="1039" max="1039" width="8.28515625" customWidth="1"/>
    <col min="1040" max="1040" width="20.42578125" customWidth="1"/>
    <col min="1041" max="1041" width="21.28515625" customWidth="1"/>
    <col min="1042" max="1042" width="8.28515625" customWidth="1"/>
    <col min="1043" max="1043" width="20.140625" customWidth="1"/>
    <col min="1044" max="1044" width="20.5703125" customWidth="1"/>
    <col min="1045" max="1045" width="20.140625" customWidth="1"/>
    <col min="1046" max="1046" width="17.42578125" customWidth="1"/>
    <col min="1047" max="1047" width="0" hidden="1" customWidth="1"/>
    <col min="1281" max="1281" width="4.85546875" customWidth="1"/>
    <col min="1282" max="1282" width="15.28515625" customWidth="1"/>
    <col min="1283" max="1283" width="20" customWidth="1"/>
    <col min="1284" max="1284" width="26.42578125" customWidth="1"/>
    <col min="1285" max="1285" width="36.7109375" customWidth="1"/>
    <col min="1286" max="1286" width="40.140625" customWidth="1"/>
    <col min="1287" max="1287" width="24.140625" customWidth="1"/>
    <col min="1288" max="1288" width="23.28515625" customWidth="1"/>
    <col min="1289" max="1289" width="21.85546875" customWidth="1"/>
    <col min="1290" max="1290" width="15.28515625" customWidth="1"/>
    <col min="1291" max="1291" width="28.7109375" customWidth="1"/>
    <col min="1292" max="1292" width="28" customWidth="1"/>
    <col min="1293" max="1293" width="12.5703125" customWidth="1"/>
    <col min="1294" max="1294" width="11.85546875" customWidth="1"/>
    <col min="1295" max="1295" width="8.28515625" customWidth="1"/>
    <col min="1296" max="1296" width="20.42578125" customWidth="1"/>
    <col min="1297" max="1297" width="21.28515625" customWidth="1"/>
    <col min="1298" max="1298" width="8.28515625" customWidth="1"/>
    <col min="1299" max="1299" width="20.140625" customWidth="1"/>
    <col min="1300" max="1300" width="20.5703125" customWidth="1"/>
    <col min="1301" max="1301" width="20.140625" customWidth="1"/>
    <col min="1302" max="1302" width="17.42578125" customWidth="1"/>
    <col min="1303" max="1303" width="0" hidden="1" customWidth="1"/>
    <col min="1537" max="1537" width="4.85546875" customWidth="1"/>
    <col min="1538" max="1538" width="15.28515625" customWidth="1"/>
    <col min="1539" max="1539" width="20" customWidth="1"/>
    <col min="1540" max="1540" width="26.42578125" customWidth="1"/>
    <col min="1541" max="1541" width="36.7109375" customWidth="1"/>
    <col min="1542" max="1542" width="40.140625" customWidth="1"/>
    <col min="1543" max="1543" width="24.140625" customWidth="1"/>
    <col min="1544" max="1544" width="23.28515625" customWidth="1"/>
    <col min="1545" max="1545" width="21.85546875" customWidth="1"/>
    <col min="1546" max="1546" width="15.28515625" customWidth="1"/>
    <col min="1547" max="1547" width="28.7109375" customWidth="1"/>
    <col min="1548" max="1548" width="28" customWidth="1"/>
    <col min="1549" max="1549" width="12.5703125" customWidth="1"/>
    <col min="1550" max="1550" width="11.85546875" customWidth="1"/>
    <col min="1551" max="1551" width="8.28515625" customWidth="1"/>
    <col min="1552" max="1552" width="20.42578125" customWidth="1"/>
    <col min="1553" max="1553" width="21.28515625" customWidth="1"/>
    <col min="1554" max="1554" width="8.28515625" customWidth="1"/>
    <col min="1555" max="1555" width="20.140625" customWidth="1"/>
    <col min="1556" max="1556" width="20.5703125" customWidth="1"/>
    <col min="1557" max="1557" width="20.140625" customWidth="1"/>
    <col min="1558" max="1558" width="17.42578125" customWidth="1"/>
    <col min="1559" max="1559" width="0" hidden="1" customWidth="1"/>
    <col min="1793" max="1793" width="4.85546875" customWidth="1"/>
    <col min="1794" max="1794" width="15.28515625" customWidth="1"/>
    <col min="1795" max="1795" width="20" customWidth="1"/>
    <col min="1796" max="1796" width="26.42578125" customWidth="1"/>
    <col min="1797" max="1797" width="36.7109375" customWidth="1"/>
    <col min="1798" max="1798" width="40.140625" customWidth="1"/>
    <col min="1799" max="1799" width="24.140625" customWidth="1"/>
    <col min="1800" max="1800" width="23.28515625" customWidth="1"/>
    <col min="1801" max="1801" width="21.85546875" customWidth="1"/>
    <col min="1802" max="1802" width="15.28515625" customWidth="1"/>
    <col min="1803" max="1803" width="28.7109375" customWidth="1"/>
    <col min="1804" max="1804" width="28" customWidth="1"/>
    <col min="1805" max="1805" width="12.5703125" customWidth="1"/>
    <col min="1806" max="1806" width="11.85546875" customWidth="1"/>
    <col min="1807" max="1807" width="8.28515625" customWidth="1"/>
    <col min="1808" max="1808" width="20.42578125" customWidth="1"/>
    <col min="1809" max="1809" width="21.28515625" customWidth="1"/>
    <col min="1810" max="1810" width="8.28515625" customWidth="1"/>
    <col min="1811" max="1811" width="20.140625" customWidth="1"/>
    <col min="1812" max="1812" width="20.5703125" customWidth="1"/>
    <col min="1813" max="1813" width="20.140625" customWidth="1"/>
    <col min="1814" max="1814" width="17.42578125" customWidth="1"/>
    <col min="1815" max="1815" width="0" hidden="1" customWidth="1"/>
    <col min="2049" max="2049" width="4.85546875" customWidth="1"/>
    <col min="2050" max="2050" width="15.28515625" customWidth="1"/>
    <col min="2051" max="2051" width="20" customWidth="1"/>
    <col min="2052" max="2052" width="26.42578125" customWidth="1"/>
    <col min="2053" max="2053" width="36.7109375" customWidth="1"/>
    <col min="2054" max="2054" width="40.140625" customWidth="1"/>
    <col min="2055" max="2055" width="24.140625" customWidth="1"/>
    <col min="2056" max="2056" width="23.28515625" customWidth="1"/>
    <col min="2057" max="2057" width="21.85546875" customWidth="1"/>
    <col min="2058" max="2058" width="15.28515625" customWidth="1"/>
    <col min="2059" max="2059" width="28.7109375" customWidth="1"/>
    <col min="2060" max="2060" width="28" customWidth="1"/>
    <col min="2061" max="2061" width="12.5703125" customWidth="1"/>
    <col min="2062" max="2062" width="11.85546875" customWidth="1"/>
    <col min="2063" max="2063" width="8.28515625" customWidth="1"/>
    <col min="2064" max="2064" width="20.42578125" customWidth="1"/>
    <col min="2065" max="2065" width="21.28515625" customWidth="1"/>
    <col min="2066" max="2066" width="8.28515625" customWidth="1"/>
    <col min="2067" max="2067" width="20.140625" customWidth="1"/>
    <col min="2068" max="2068" width="20.5703125" customWidth="1"/>
    <col min="2069" max="2069" width="20.140625" customWidth="1"/>
    <col min="2070" max="2070" width="17.42578125" customWidth="1"/>
    <col min="2071" max="2071" width="0" hidden="1" customWidth="1"/>
    <col min="2305" max="2305" width="4.85546875" customWidth="1"/>
    <col min="2306" max="2306" width="15.28515625" customWidth="1"/>
    <col min="2307" max="2307" width="20" customWidth="1"/>
    <col min="2308" max="2308" width="26.42578125" customWidth="1"/>
    <col min="2309" max="2309" width="36.7109375" customWidth="1"/>
    <col min="2310" max="2310" width="40.140625" customWidth="1"/>
    <col min="2311" max="2311" width="24.140625" customWidth="1"/>
    <col min="2312" max="2312" width="23.28515625" customWidth="1"/>
    <col min="2313" max="2313" width="21.85546875" customWidth="1"/>
    <col min="2314" max="2314" width="15.28515625" customWidth="1"/>
    <col min="2315" max="2315" width="28.7109375" customWidth="1"/>
    <col min="2316" max="2316" width="28" customWidth="1"/>
    <col min="2317" max="2317" width="12.5703125" customWidth="1"/>
    <col min="2318" max="2318" width="11.85546875" customWidth="1"/>
    <col min="2319" max="2319" width="8.28515625" customWidth="1"/>
    <col min="2320" max="2320" width="20.42578125" customWidth="1"/>
    <col min="2321" max="2321" width="21.28515625" customWidth="1"/>
    <col min="2322" max="2322" width="8.28515625" customWidth="1"/>
    <col min="2323" max="2323" width="20.140625" customWidth="1"/>
    <col min="2324" max="2324" width="20.5703125" customWidth="1"/>
    <col min="2325" max="2325" width="20.140625" customWidth="1"/>
    <col min="2326" max="2326" width="17.42578125" customWidth="1"/>
    <col min="2327" max="2327" width="0" hidden="1" customWidth="1"/>
    <col min="2561" max="2561" width="4.85546875" customWidth="1"/>
    <col min="2562" max="2562" width="15.28515625" customWidth="1"/>
    <col min="2563" max="2563" width="20" customWidth="1"/>
    <col min="2564" max="2564" width="26.42578125" customWidth="1"/>
    <col min="2565" max="2565" width="36.7109375" customWidth="1"/>
    <col min="2566" max="2566" width="40.140625" customWidth="1"/>
    <col min="2567" max="2567" width="24.140625" customWidth="1"/>
    <col min="2568" max="2568" width="23.28515625" customWidth="1"/>
    <col min="2569" max="2569" width="21.85546875" customWidth="1"/>
    <col min="2570" max="2570" width="15.28515625" customWidth="1"/>
    <col min="2571" max="2571" width="28.7109375" customWidth="1"/>
    <col min="2572" max="2572" width="28" customWidth="1"/>
    <col min="2573" max="2573" width="12.5703125" customWidth="1"/>
    <col min="2574" max="2574" width="11.85546875" customWidth="1"/>
    <col min="2575" max="2575" width="8.28515625" customWidth="1"/>
    <col min="2576" max="2576" width="20.42578125" customWidth="1"/>
    <col min="2577" max="2577" width="21.28515625" customWidth="1"/>
    <col min="2578" max="2578" width="8.28515625" customWidth="1"/>
    <col min="2579" max="2579" width="20.140625" customWidth="1"/>
    <col min="2580" max="2580" width="20.5703125" customWidth="1"/>
    <col min="2581" max="2581" width="20.140625" customWidth="1"/>
    <col min="2582" max="2582" width="17.42578125" customWidth="1"/>
    <col min="2583" max="2583" width="0" hidden="1" customWidth="1"/>
    <col min="2817" max="2817" width="4.85546875" customWidth="1"/>
    <col min="2818" max="2818" width="15.28515625" customWidth="1"/>
    <col min="2819" max="2819" width="20" customWidth="1"/>
    <col min="2820" max="2820" width="26.42578125" customWidth="1"/>
    <col min="2821" max="2821" width="36.7109375" customWidth="1"/>
    <col min="2822" max="2822" width="40.140625" customWidth="1"/>
    <col min="2823" max="2823" width="24.140625" customWidth="1"/>
    <col min="2824" max="2824" width="23.28515625" customWidth="1"/>
    <col min="2825" max="2825" width="21.85546875" customWidth="1"/>
    <col min="2826" max="2826" width="15.28515625" customWidth="1"/>
    <col min="2827" max="2827" width="28.7109375" customWidth="1"/>
    <col min="2828" max="2828" width="28" customWidth="1"/>
    <col min="2829" max="2829" width="12.5703125" customWidth="1"/>
    <col min="2830" max="2830" width="11.85546875" customWidth="1"/>
    <col min="2831" max="2831" width="8.28515625" customWidth="1"/>
    <col min="2832" max="2832" width="20.42578125" customWidth="1"/>
    <col min="2833" max="2833" width="21.28515625" customWidth="1"/>
    <col min="2834" max="2834" width="8.28515625" customWidth="1"/>
    <col min="2835" max="2835" width="20.140625" customWidth="1"/>
    <col min="2836" max="2836" width="20.5703125" customWidth="1"/>
    <col min="2837" max="2837" width="20.140625" customWidth="1"/>
    <col min="2838" max="2838" width="17.42578125" customWidth="1"/>
    <col min="2839" max="2839" width="0" hidden="1" customWidth="1"/>
    <col min="3073" max="3073" width="4.85546875" customWidth="1"/>
    <col min="3074" max="3074" width="15.28515625" customWidth="1"/>
    <col min="3075" max="3075" width="20" customWidth="1"/>
    <col min="3076" max="3076" width="26.42578125" customWidth="1"/>
    <col min="3077" max="3077" width="36.7109375" customWidth="1"/>
    <col min="3078" max="3078" width="40.140625" customWidth="1"/>
    <col min="3079" max="3079" width="24.140625" customWidth="1"/>
    <col min="3080" max="3080" width="23.28515625" customWidth="1"/>
    <col min="3081" max="3081" width="21.85546875" customWidth="1"/>
    <col min="3082" max="3082" width="15.28515625" customWidth="1"/>
    <col min="3083" max="3083" width="28.7109375" customWidth="1"/>
    <col min="3084" max="3084" width="28" customWidth="1"/>
    <col min="3085" max="3085" width="12.5703125" customWidth="1"/>
    <col min="3086" max="3086" width="11.85546875" customWidth="1"/>
    <col min="3087" max="3087" width="8.28515625" customWidth="1"/>
    <col min="3088" max="3088" width="20.42578125" customWidth="1"/>
    <col min="3089" max="3089" width="21.28515625" customWidth="1"/>
    <col min="3090" max="3090" width="8.28515625" customWidth="1"/>
    <col min="3091" max="3091" width="20.140625" customWidth="1"/>
    <col min="3092" max="3092" width="20.5703125" customWidth="1"/>
    <col min="3093" max="3093" width="20.140625" customWidth="1"/>
    <col min="3094" max="3094" width="17.42578125" customWidth="1"/>
    <col min="3095" max="3095" width="0" hidden="1" customWidth="1"/>
    <col min="3329" max="3329" width="4.85546875" customWidth="1"/>
    <col min="3330" max="3330" width="15.28515625" customWidth="1"/>
    <col min="3331" max="3331" width="20" customWidth="1"/>
    <col min="3332" max="3332" width="26.42578125" customWidth="1"/>
    <col min="3333" max="3333" width="36.7109375" customWidth="1"/>
    <col min="3334" max="3334" width="40.140625" customWidth="1"/>
    <col min="3335" max="3335" width="24.140625" customWidth="1"/>
    <col min="3336" max="3336" width="23.28515625" customWidth="1"/>
    <col min="3337" max="3337" width="21.85546875" customWidth="1"/>
    <col min="3338" max="3338" width="15.28515625" customWidth="1"/>
    <col min="3339" max="3339" width="28.7109375" customWidth="1"/>
    <col min="3340" max="3340" width="28" customWidth="1"/>
    <col min="3341" max="3341" width="12.5703125" customWidth="1"/>
    <col min="3342" max="3342" width="11.85546875" customWidth="1"/>
    <col min="3343" max="3343" width="8.28515625" customWidth="1"/>
    <col min="3344" max="3344" width="20.42578125" customWidth="1"/>
    <col min="3345" max="3345" width="21.28515625" customWidth="1"/>
    <col min="3346" max="3346" width="8.28515625" customWidth="1"/>
    <col min="3347" max="3347" width="20.140625" customWidth="1"/>
    <col min="3348" max="3348" width="20.5703125" customWidth="1"/>
    <col min="3349" max="3349" width="20.140625" customWidth="1"/>
    <col min="3350" max="3350" width="17.42578125" customWidth="1"/>
    <col min="3351" max="3351" width="0" hidden="1" customWidth="1"/>
    <col min="3585" max="3585" width="4.85546875" customWidth="1"/>
    <col min="3586" max="3586" width="15.28515625" customWidth="1"/>
    <col min="3587" max="3587" width="20" customWidth="1"/>
    <col min="3588" max="3588" width="26.42578125" customWidth="1"/>
    <col min="3589" max="3589" width="36.7109375" customWidth="1"/>
    <col min="3590" max="3590" width="40.140625" customWidth="1"/>
    <col min="3591" max="3591" width="24.140625" customWidth="1"/>
    <col min="3592" max="3592" width="23.28515625" customWidth="1"/>
    <col min="3593" max="3593" width="21.85546875" customWidth="1"/>
    <col min="3594" max="3594" width="15.28515625" customWidth="1"/>
    <col min="3595" max="3595" width="28.7109375" customWidth="1"/>
    <col min="3596" max="3596" width="28" customWidth="1"/>
    <col min="3597" max="3597" width="12.5703125" customWidth="1"/>
    <col min="3598" max="3598" width="11.85546875" customWidth="1"/>
    <col min="3599" max="3599" width="8.28515625" customWidth="1"/>
    <col min="3600" max="3600" width="20.42578125" customWidth="1"/>
    <col min="3601" max="3601" width="21.28515625" customWidth="1"/>
    <col min="3602" max="3602" width="8.28515625" customWidth="1"/>
    <col min="3603" max="3603" width="20.140625" customWidth="1"/>
    <col min="3604" max="3604" width="20.5703125" customWidth="1"/>
    <col min="3605" max="3605" width="20.140625" customWidth="1"/>
    <col min="3606" max="3606" width="17.42578125" customWidth="1"/>
    <col min="3607" max="3607" width="0" hidden="1" customWidth="1"/>
    <col min="3841" max="3841" width="4.85546875" customWidth="1"/>
    <col min="3842" max="3842" width="15.28515625" customWidth="1"/>
    <col min="3843" max="3843" width="20" customWidth="1"/>
    <col min="3844" max="3844" width="26.42578125" customWidth="1"/>
    <col min="3845" max="3845" width="36.7109375" customWidth="1"/>
    <col min="3846" max="3846" width="40.140625" customWidth="1"/>
    <col min="3847" max="3847" width="24.140625" customWidth="1"/>
    <col min="3848" max="3848" width="23.28515625" customWidth="1"/>
    <col min="3849" max="3849" width="21.85546875" customWidth="1"/>
    <col min="3850" max="3850" width="15.28515625" customWidth="1"/>
    <col min="3851" max="3851" width="28.7109375" customWidth="1"/>
    <col min="3852" max="3852" width="28" customWidth="1"/>
    <col min="3853" max="3853" width="12.5703125" customWidth="1"/>
    <col min="3854" max="3854" width="11.85546875" customWidth="1"/>
    <col min="3855" max="3855" width="8.28515625" customWidth="1"/>
    <col min="3856" max="3856" width="20.42578125" customWidth="1"/>
    <col min="3857" max="3857" width="21.28515625" customWidth="1"/>
    <col min="3858" max="3858" width="8.28515625" customWidth="1"/>
    <col min="3859" max="3859" width="20.140625" customWidth="1"/>
    <col min="3860" max="3860" width="20.5703125" customWidth="1"/>
    <col min="3861" max="3861" width="20.140625" customWidth="1"/>
    <col min="3862" max="3862" width="17.42578125" customWidth="1"/>
    <col min="3863" max="3863" width="0" hidden="1" customWidth="1"/>
    <col min="4097" max="4097" width="4.85546875" customWidth="1"/>
    <col min="4098" max="4098" width="15.28515625" customWidth="1"/>
    <col min="4099" max="4099" width="20" customWidth="1"/>
    <col min="4100" max="4100" width="26.42578125" customWidth="1"/>
    <col min="4101" max="4101" width="36.7109375" customWidth="1"/>
    <col min="4102" max="4102" width="40.140625" customWidth="1"/>
    <col min="4103" max="4103" width="24.140625" customWidth="1"/>
    <col min="4104" max="4104" width="23.28515625" customWidth="1"/>
    <col min="4105" max="4105" width="21.85546875" customWidth="1"/>
    <col min="4106" max="4106" width="15.28515625" customWidth="1"/>
    <col min="4107" max="4107" width="28.7109375" customWidth="1"/>
    <col min="4108" max="4108" width="28" customWidth="1"/>
    <col min="4109" max="4109" width="12.5703125" customWidth="1"/>
    <col min="4110" max="4110" width="11.85546875" customWidth="1"/>
    <col min="4111" max="4111" width="8.28515625" customWidth="1"/>
    <col min="4112" max="4112" width="20.42578125" customWidth="1"/>
    <col min="4113" max="4113" width="21.28515625" customWidth="1"/>
    <col min="4114" max="4114" width="8.28515625" customWidth="1"/>
    <col min="4115" max="4115" width="20.140625" customWidth="1"/>
    <col min="4116" max="4116" width="20.5703125" customWidth="1"/>
    <col min="4117" max="4117" width="20.140625" customWidth="1"/>
    <col min="4118" max="4118" width="17.42578125" customWidth="1"/>
    <col min="4119" max="4119" width="0" hidden="1" customWidth="1"/>
    <col min="4353" max="4353" width="4.85546875" customWidth="1"/>
    <col min="4354" max="4354" width="15.28515625" customWidth="1"/>
    <col min="4355" max="4355" width="20" customWidth="1"/>
    <col min="4356" max="4356" width="26.42578125" customWidth="1"/>
    <col min="4357" max="4357" width="36.7109375" customWidth="1"/>
    <col min="4358" max="4358" width="40.140625" customWidth="1"/>
    <col min="4359" max="4359" width="24.140625" customWidth="1"/>
    <col min="4360" max="4360" width="23.28515625" customWidth="1"/>
    <col min="4361" max="4361" width="21.85546875" customWidth="1"/>
    <col min="4362" max="4362" width="15.28515625" customWidth="1"/>
    <col min="4363" max="4363" width="28.7109375" customWidth="1"/>
    <col min="4364" max="4364" width="28" customWidth="1"/>
    <col min="4365" max="4365" width="12.5703125" customWidth="1"/>
    <col min="4366" max="4366" width="11.85546875" customWidth="1"/>
    <col min="4367" max="4367" width="8.28515625" customWidth="1"/>
    <col min="4368" max="4368" width="20.42578125" customWidth="1"/>
    <col min="4369" max="4369" width="21.28515625" customWidth="1"/>
    <col min="4370" max="4370" width="8.28515625" customWidth="1"/>
    <col min="4371" max="4371" width="20.140625" customWidth="1"/>
    <col min="4372" max="4372" width="20.5703125" customWidth="1"/>
    <col min="4373" max="4373" width="20.140625" customWidth="1"/>
    <col min="4374" max="4374" width="17.42578125" customWidth="1"/>
    <col min="4375" max="4375" width="0" hidden="1" customWidth="1"/>
    <col min="4609" max="4609" width="4.85546875" customWidth="1"/>
    <col min="4610" max="4610" width="15.28515625" customWidth="1"/>
    <col min="4611" max="4611" width="20" customWidth="1"/>
    <col min="4612" max="4612" width="26.42578125" customWidth="1"/>
    <col min="4613" max="4613" width="36.7109375" customWidth="1"/>
    <col min="4614" max="4614" width="40.140625" customWidth="1"/>
    <col min="4615" max="4615" width="24.140625" customWidth="1"/>
    <col min="4616" max="4616" width="23.28515625" customWidth="1"/>
    <col min="4617" max="4617" width="21.85546875" customWidth="1"/>
    <col min="4618" max="4618" width="15.28515625" customWidth="1"/>
    <col min="4619" max="4619" width="28.7109375" customWidth="1"/>
    <col min="4620" max="4620" width="28" customWidth="1"/>
    <col min="4621" max="4621" width="12.5703125" customWidth="1"/>
    <col min="4622" max="4622" width="11.85546875" customWidth="1"/>
    <col min="4623" max="4623" width="8.28515625" customWidth="1"/>
    <col min="4624" max="4624" width="20.42578125" customWidth="1"/>
    <col min="4625" max="4625" width="21.28515625" customWidth="1"/>
    <col min="4626" max="4626" width="8.28515625" customWidth="1"/>
    <col min="4627" max="4627" width="20.140625" customWidth="1"/>
    <col min="4628" max="4628" width="20.5703125" customWidth="1"/>
    <col min="4629" max="4629" width="20.140625" customWidth="1"/>
    <col min="4630" max="4630" width="17.42578125" customWidth="1"/>
    <col min="4631" max="4631" width="0" hidden="1" customWidth="1"/>
    <col min="4865" max="4865" width="4.85546875" customWidth="1"/>
    <col min="4866" max="4866" width="15.28515625" customWidth="1"/>
    <col min="4867" max="4867" width="20" customWidth="1"/>
    <col min="4868" max="4868" width="26.42578125" customWidth="1"/>
    <col min="4869" max="4869" width="36.7109375" customWidth="1"/>
    <col min="4870" max="4870" width="40.140625" customWidth="1"/>
    <col min="4871" max="4871" width="24.140625" customWidth="1"/>
    <col min="4872" max="4872" width="23.28515625" customWidth="1"/>
    <col min="4873" max="4873" width="21.85546875" customWidth="1"/>
    <col min="4874" max="4874" width="15.28515625" customWidth="1"/>
    <col min="4875" max="4875" width="28.7109375" customWidth="1"/>
    <col min="4876" max="4876" width="28" customWidth="1"/>
    <col min="4877" max="4877" width="12.5703125" customWidth="1"/>
    <col min="4878" max="4878" width="11.85546875" customWidth="1"/>
    <col min="4879" max="4879" width="8.28515625" customWidth="1"/>
    <col min="4880" max="4880" width="20.42578125" customWidth="1"/>
    <col min="4881" max="4881" width="21.28515625" customWidth="1"/>
    <col min="4882" max="4882" width="8.28515625" customWidth="1"/>
    <col min="4883" max="4883" width="20.140625" customWidth="1"/>
    <col min="4884" max="4884" width="20.5703125" customWidth="1"/>
    <col min="4885" max="4885" width="20.140625" customWidth="1"/>
    <col min="4886" max="4886" width="17.42578125" customWidth="1"/>
    <col min="4887" max="4887" width="0" hidden="1" customWidth="1"/>
    <col min="5121" max="5121" width="4.85546875" customWidth="1"/>
    <col min="5122" max="5122" width="15.28515625" customWidth="1"/>
    <col min="5123" max="5123" width="20" customWidth="1"/>
    <col min="5124" max="5124" width="26.42578125" customWidth="1"/>
    <col min="5125" max="5125" width="36.7109375" customWidth="1"/>
    <col min="5126" max="5126" width="40.140625" customWidth="1"/>
    <col min="5127" max="5127" width="24.140625" customWidth="1"/>
    <col min="5128" max="5128" width="23.28515625" customWidth="1"/>
    <col min="5129" max="5129" width="21.85546875" customWidth="1"/>
    <col min="5130" max="5130" width="15.28515625" customWidth="1"/>
    <col min="5131" max="5131" width="28.7109375" customWidth="1"/>
    <col min="5132" max="5132" width="28" customWidth="1"/>
    <col min="5133" max="5133" width="12.5703125" customWidth="1"/>
    <col min="5134" max="5134" width="11.85546875" customWidth="1"/>
    <col min="5135" max="5135" width="8.28515625" customWidth="1"/>
    <col min="5136" max="5136" width="20.42578125" customWidth="1"/>
    <col min="5137" max="5137" width="21.28515625" customWidth="1"/>
    <col min="5138" max="5138" width="8.28515625" customWidth="1"/>
    <col min="5139" max="5139" width="20.140625" customWidth="1"/>
    <col min="5140" max="5140" width="20.5703125" customWidth="1"/>
    <col min="5141" max="5141" width="20.140625" customWidth="1"/>
    <col min="5142" max="5142" width="17.42578125" customWidth="1"/>
    <col min="5143" max="5143" width="0" hidden="1" customWidth="1"/>
    <col min="5377" max="5377" width="4.85546875" customWidth="1"/>
    <col min="5378" max="5378" width="15.28515625" customWidth="1"/>
    <col min="5379" max="5379" width="20" customWidth="1"/>
    <col min="5380" max="5380" width="26.42578125" customWidth="1"/>
    <col min="5381" max="5381" width="36.7109375" customWidth="1"/>
    <col min="5382" max="5382" width="40.140625" customWidth="1"/>
    <col min="5383" max="5383" width="24.140625" customWidth="1"/>
    <col min="5384" max="5384" width="23.28515625" customWidth="1"/>
    <col min="5385" max="5385" width="21.85546875" customWidth="1"/>
    <col min="5386" max="5386" width="15.28515625" customWidth="1"/>
    <col min="5387" max="5387" width="28.7109375" customWidth="1"/>
    <col min="5388" max="5388" width="28" customWidth="1"/>
    <col min="5389" max="5389" width="12.5703125" customWidth="1"/>
    <col min="5390" max="5390" width="11.85546875" customWidth="1"/>
    <col min="5391" max="5391" width="8.28515625" customWidth="1"/>
    <col min="5392" max="5392" width="20.42578125" customWidth="1"/>
    <col min="5393" max="5393" width="21.28515625" customWidth="1"/>
    <col min="5394" max="5394" width="8.28515625" customWidth="1"/>
    <col min="5395" max="5395" width="20.140625" customWidth="1"/>
    <col min="5396" max="5396" width="20.5703125" customWidth="1"/>
    <col min="5397" max="5397" width="20.140625" customWidth="1"/>
    <col min="5398" max="5398" width="17.42578125" customWidth="1"/>
    <col min="5399" max="5399" width="0" hidden="1" customWidth="1"/>
    <col min="5633" max="5633" width="4.85546875" customWidth="1"/>
    <col min="5634" max="5634" width="15.28515625" customWidth="1"/>
    <col min="5635" max="5635" width="20" customWidth="1"/>
    <col min="5636" max="5636" width="26.42578125" customWidth="1"/>
    <col min="5637" max="5637" width="36.7109375" customWidth="1"/>
    <col min="5638" max="5638" width="40.140625" customWidth="1"/>
    <col min="5639" max="5639" width="24.140625" customWidth="1"/>
    <col min="5640" max="5640" width="23.28515625" customWidth="1"/>
    <col min="5641" max="5641" width="21.85546875" customWidth="1"/>
    <col min="5642" max="5642" width="15.28515625" customWidth="1"/>
    <col min="5643" max="5643" width="28.7109375" customWidth="1"/>
    <col min="5644" max="5644" width="28" customWidth="1"/>
    <col min="5645" max="5645" width="12.5703125" customWidth="1"/>
    <col min="5646" max="5646" width="11.85546875" customWidth="1"/>
    <col min="5647" max="5647" width="8.28515625" customWidth="1"/>
    <col min="5648" max="5648" width="20.42578125" customWidth="1"/>
    <col min="5649" max="5649" width="21.28515625" customWidth="1"/>
    <col min="5650" max="5650" width="8.28515625" customWidth="1"/>
    <col min="5651" max="5651" width="20.140625" customWidth="1"/>
    <col min="5652" max="5652" width="20.5703125" customWidth="1"/>
    <col min="5653" max="5653" width="20.140625" customWidth="1"/>
    <col min="5654" max="5654" width="17.42578125" customWidth="1"/>
    <col min="5655" max="5655" width="0" hidden="1" customWidth="1"/>
    <col min="5889" max="5889" width="4.85546875" customWidth="1"/>
    <col min="5890" max="5890" width="15.28515625" customWidth="1"/>
    <col min="5891" max="5891" width="20" customWidth="1"/>
    <col min="5892" max="5892" width="26.42578125" customWidth="1"/>
    <col min="5893" max="5893" width="36.7109375" customWidth="1"/>
    <col min="5894" max="5894" width="40.140625" customWidth="1"/>
    <col min="5895" max="5895" width="24.140625" customWidth="1"/>
    <col min="5896" max="5896" width="23.28515625" customWidth="1"/>
    <col min="5897" max="5897" width="21.85546875" customWidth="1"/>
    <col min="5898" max="5898" width="15.28515625" customWidth="1"/>
    <col min="5899" max="5899" width="28.7109375" customWidth="1"/>
    <col min="5900" max="5900" width="28" customWidth="1"/>
    <col min="5901" max="5901" width="12.5703125" customWidth="1"/>
    <col min="5902" max="5902" width="11.85546875" customWidth="1"/>
    <col min="5903" max="5903" width="8.28515625" customWidth="1"/>
    <col min="5904" max="5904" width="20.42578125" customWidth="1"/>
    <col min="5905" max="5905" width="21.28515625" customWidth="1"/>
    <col min="5906" max="5906" width="8.28515625" customWidth="1"/>
    <col min="5907" max="5907" width="20.140625" customWidth="1"/>
    <col min="5908" max="5908" width="20.5703125" customWidth="1"/>
    <col min="5909" max="5909" width="20.140625" customWidth="1"/>
    <col min="5910" max="5910" width="17.42578125" customWidth="1"/>
    <col min="5911" max="5911" width="0" hidden="1" customWidth="1"/>
    <col min="6145" max="6145" width="4.85546875" customWidth="1"/>
    <col min="6146" max="6146" width="15.28515625" customWidth="1"/>
    <col min="6147" max="6147" width="20" customWidth="1"/>
    <col min="6148" max="6148" width="26.42578125" customWidth="1"/>
    <col min="6149" max="6149" width="36.7109375" customWidth="1"/>
    <col min="6150" max="6150" width="40.140625" customWidth="1"/>
    <col min="6151" max="6151" width="24.140625" customWidth="1"/>
    <col min="6152" max="6152" width="23.28515625" customWidth="1"/>
    <col min="6153" max="6153" width="21.85546875" customWidth="1"/>
    <col min="6154" max="6154" width="15.28515625" customWidth="1"/>
    <col min="6155" max="6155" width="28.7109375" customWidth="1"/>
    <col min="6156" max="6156" width="28" customWidth="1"/>
    <col min="6157" max="6157" width="12.5703125" customWidth="1"/>
    <col min="6158" max="6158" width="11.85546875" customWidth="1"/>
    <col min="6159" max="6159" width="8.28515625" customWidth="1"/>
    <col min="6160" max="6160" width="20.42578125" customWidth="1"/>
    <col min="6161" max="6161" width="21.28515625" customWidth="1"/>
    <col min="6162" max="6162" width="8.28515625" customWidth="1"/>
    <col min="6163" max="6163" width="20.140625" customWidth="1"/>
    <col min="6164" max="6164" width="20.5703125" customWidth="1"/>
    <col min="6165" max="6165" width="20.140625" customWidth="1"/>
    <col min="6166" max="6166" width="17.42578125" customWidth="1"/>
    <col min="6167" max="6167" width="0" hidden="1" customWidth="1"/>
    <col min="6401" max="6401" width="4.85546875" customWidth="1"/>
    <col min="6402" max="6402" width="15.28515625" customWidth="1"/>
    <col min="6403" max="6403" width="20" customWidth="1"/>
    <col min="6404" max="6404" width="26.42578125" customWidth="1"/>
    <col min="6405" max="6405" width="36.7109375" customWidth="1"/>
    <col min="6406" max="6406" width="40.140625" customWidth="1"/>
    <col min="6407" max="6407" width="24.140625" customWidth="1"/>
    <col min="6408" max="6408" width="23.28515625" customWidth="1"/>
    <col min="6409" max="6409" width="21.85546875" customWidth="1"/>
    <col min="6410" max="6410" width="15.28515625" customWidth="1"/>
    <col min="6411" max="6411" width="28.7109375" customWidth="1"/>
    <col min="6412" max="6412" width="28" customWidth="1"/>
    <col min="6413" max="6413" width="12.5703125" customWidth="1"/>
    <col min="6414" max="6414" width="11.85546875" customWidth="1"/>
    <col min="6415" max="6415" width="8.28515625" customWidth="1"/>
    <col min="6416" max="6416" width="20.42578125" customWidth="1"/>
    <col min="6417" max="6417" width="21.28515625" customWidth="1"/>
    <col min="6418" max="6418" width="8.28515625" customWidth="1"/>
    <col min="6419" max="6419" width="20.140625" customWidth="1"/>
    <col min="6420" max="6420" width="20.5703125" customWidth="1"/>
    <col min="6421" max="6421" width="20.140625" customWidth="1"/>
    <col min="6422" max="6422" width="17.42578125" customWidth="1"/>
    <col min="6423" max="6423" width="0" hidden="1" customWidth="1"/>
    <col min="6657" max="6657" width="4.85546875" customWidth="1"/>
    <col min="6658" max="6658" width="15.28515625" customWidth="1"/>
    <col min="6659" max="6659" width="20" customWidth="1"/>
    <col min="6660" max="6660" width="26.42578125" customWidth="1"/>
    <col min="6661" max="6661" width="36.7109375" customWidth="1"/>
    <col min="6662" max="6662" width="40.140625" customWidth="1"/>
    <col min="6663" max="6663" width="24.140625" customWidth="1"/>
    <col min="6664" max="6664" width="23.28515625" customWidth="1"/>
    <col min="6665" max="6665" width="21.85546875" customWidth="1"/>
    <col min="6666" max="6666" width="15.28515625" customWidth="1"/>
    <col min="6667" max="6667" width="28.7109375" customWidth="1"/>
    <col min="6668" max="6668" width="28" customWidth="1"/>
    <col min="6669" max="6669" width="12.5703125" customWidth="1"/>
    <col min="6670" max="6670" width="11.85546875" customWidth="1"/>
    <col min="6671" max="6671" width="8.28515625" customWidth="1"/>
    <col min="6672" max="6672" width="20.42578125" customWidth="1"/>
    <col min="6673" max="6673" width="21.28515625" customWidth="1"/>
    <col min="6674" max="6674" width="8.28515625" customWidth="1"/>
    <col min="6675" max="6675" width="20.140625" customWidth="1"/>
    <col min="6676" max="6676" width="20.5703125" customWidth="1"/>
    <col min="6677" max="6677" width="20.140625" customWidth="1"/>
    <col min="6678" max="6678" width="17.42578125" customWidth="1"/>
    <col min="6679" max="6679" width="0" hidden="1" customWidth="1"/>
    <col min="6913" max="6913" width="4.85546875" customWidth="1"/>
    <col min="6914" max="6914" width="15.28515625" customWidth="1"/>
    <col min="6915" max="6915" width="20" customWidth="1"/>
    <col min="6916" max="6916" width="26.42578125" customWidth="1"/>
    <col min="6917" max="6917" width="36.7109375" customWidth="1"/>
    <col min="6918" max="6918" width="40.140625" customWidth="1"/>
    <col min="6919" max="6919" width="24.140625" customWidth="1"/>
    <col min="6920" max="6920" width="23.28515625" customWidth="1"/>
    <col min="6921" max="6921" width="21.85546875" customWidth="1"/>
    <col min="6922" max="6922" width="15.28515625" customWidth="1"/>
    <col min="6923" max="6923" width="28.7109375" customWidth="1"/>
    <col min="6924" max="6924" width="28" customWidth="1"/>
    <col min="6925" max="6925" width="12.5703125" customWidth="1"/>
    <col min="6926" max="6926" width="11.85546875" customWidth="1"/>
    <col min="6927" max="6927" width="8.28515625" customWidth="1"/>
    <col min="6928" max="6928" width="20.42578125" customWidth="1"/>
    <col min="6929" max="6929" width="21.28515625" customWidth="1"/>
    <col min="6930" max="6930" width="8.28515625" customWidth="1"/>
    <col min="6931" max="6931" width="20.140625" customWidth="1"/>
    <col min="6932" max="6932" width="20.5703125" customWidth="1"/>
    <col min="6933" max="6933" width="20.140625" customWidth="1"/>
    <col min="6934" max="6934" width="17.42578125" customWidth="1"/>
    <col min="6935" max="6935" width="0" hidden="1" customWidth="1"/>
    <col min="7169" max="7169" width="4.85546875" customWidth="1"/>
    <col min="7170" max="7170" width="15.28515625" customWidth="1"/>
    <col min="7171" max="7171" width="20" customWidth="1"/>
    <col min="7172" max="7172" width="26.42578125" customWidth="1"/>
    <col min="7173" max="7173" width="36.7109375" customWidth="1"/>
    <col min="7174" max="7174" width="40.140625" customWidth="1"/>
    <col min="7175" max="7175" width="24.140625" customWidth="1"/>
    <col min="7176" max="7176" width="23.28515625" customWidth="1"/>
    <col min="7177" max="7177" width="21.85546875" customWidth="1"/>
    <col min="7178" max="7178" width="15.28515625" customWidth="1"/>
    <col min="7179" max="7179" width="28.7109375" customWidth="1"/>
    <col min="7180" max="7180" width="28" customWidth="1"/>
    <col min="7181" max="7181" width="12.5703125" customWidth="1"/>
    <col min="7182" max="7182" width="11.85546875" customWidth="1"/>
    <col min="7183" max="7183" width="8.28515625" customWidth="1"/>
    <col min="7184" max="7184" width="20.42578125" customWidth="1"/>
    <col min="7185" max="7185" width="21.28515625" customWidth="1"/>
    <col min="7186" max="7186" width="8.28515625" customWidth="1"/>
    <col min="7187" max="7187" width="20.140625" customWidth="1"/>
    <col min="7188" max="7188" width="20.5703125" customWidth="1"/>
    <col min="7189" max="7189" width="20.140625" customWidth="1"/>
    <col min="7190" max="7190" width="17.42578125" customWidth="1"/>
    <col min="7191" max="7191" width="0" hidden="1" customWidth="1"/>
    <col min="7425" max="7425" width="4.85546875" customWidth="1"/>
    <col min="7426" max="7426" width="15.28515625" customWidth="1"/>
    <col min="7427" max="7427" width="20" customWidth="1"/>
    <col min="7428" max="7428" width="26.42578125" customWidth="1"/>
    <col min="7429" max="7429" width="36.7109375" customWidth="1"/>
    <col min="7430" max="7430" width="40.140625" customWidth="1"/>
    <col min="7431" max="7431" width="24.140625" customWidth="1"/>
    <col min="7432" max="7432" width="23.28515625" customWidth="1"/>
    <col min="7433" max="7433" width="21.85546875" customWidth="1"/>
    <col min="7434" max="7434" width="15.28515625" customWidth="1"/>
    <col min="7435" max="7435" width="28.7109375" customWidth="1"/>
    <col min="7436" max="7436" width="28" customWidth="1"/>
    <col min="7437" max="7437" width="12.5703125" customWidth="1"/>
    <col min="7438" max="7438" width="11.85546875" customWidth="1"/>
    <col min="7439" max="7439" width="8.28515625" customWidth="1"/>
    <col min="7440" max="7440" width="20.42578125" customWidth="1"/>
    <col min="7441" max="7441" width="21.28515625" customWidth="1"/>
    <col min="7442" max="7442" width="8.28515625" customWidth="1"/>
    <col min="7443" max="7443" width="20.140625" customWidth="1"/>
    <col min="7444" max="7444" width="20.5703125" customWidth="1"/>
    <col min="7445" max="7445" width="20.140625" customWidth="1"/>
    <col min="7446" max="7446" width="17.42578125" customWidth="1"/>
    <col min="7447" max="7447" width="0" hidden="1" customWidth="1"/>
    <col min="7681" max="7681" width="4.85546875" customWidth="1"/>
    <col min="7682" max="7682" width="15.28515625" customWidth="1"/>
    <col min="7683" max="7683" width="20" customWidth="1"/>
    <col min="7684" max="7684" width="26.42578125" customWidth="1"/>
    <col min="7685" max="7685" width="36.7109375" customWidth="1"/>
    <col min="7686" max="7686" width="40.140625" customWidth="1"/>
    <col min="7687" max="7687" width="24.140625" customWidth="1"/>
    <col min="7688" max="7688" width="23.28515625" customWidth="1"/>
    <col min="7689" max="7689" width="21.85546875" customWidth="1"/>
    <col min="7690" max="7690" width="15.28515625" customWidth="1"/>
    <col min="7691" max="7691" width="28.7109375" customWidth="1"/>
    <col min="7692" max="7692" width="28" customWidth="1"/>
    <col min="7693" max="7693" width="12.5703125" customWidth="1"/>
    <col min="7694" max="7694" width="11.85546875" customWidth="1"/>
    <col min="7695" max="7695" width="8.28515625" customWidth="1"/>
    <col min="7696" max="7696" width="20.42578125" customWidth="1"/>
    <col min="7697" max="7697" width="21.28515625" customWidth="1"/>
    <col min="7698" max="7698" width="8.28515625" customWidth="1"/>
    <col min="7699" max="7699" width="20.140625" customWidth="1"/>
    <col min="7700" max="7700" width="20.5703125" customWidth="1"/>
    <col min="7701" max="7701" width="20.140625" customWidth="1"/>
    <col min="7702" max="7702" width="17.42578125" customWidth="1"/>
    <col min="7703" max="7703" width="0" hidden="1" customWidth="1"/>
    <col min="7937" max="7937" width="4.85546875" customWidth="1"/>
    <col min="7938" max="7938" width="15.28515625" customWidth="1"/>
    <col min="7939" max="7939" width="20" customWidth="1"/>
    <col min="7940" max="7940" width="26.42578125" customWidth="1"/>
    <col min="7941" max="7941" width="36.7109375" customWidth="1"/>
    <col min="7942" max="7942" width="40.140625" customWidth="1"/>
    <col min="7943" max="7943" width="24.140625" customWidth="1"/>
    <col min="7944" max="7944" width="23.28515625" customWidth="1"/>
    <col min="7945" max="7945" width="21.85546875" customWidth="1"/>
    <col min="7946" max="7946" width="15.28515625" customWidth="1"/>
    <col min="7947" max="7947" width="28.7109375" customWidth="1"/>
    <col min="7948" max="7948" width="28" customWidth="1"/>
    <col min="7949" max="7949" width="12.5703125" customWidth="1"/>
    <col min="7950" max="7950" width="11.85546875" customWidth="1"/>
    <col min="7951" max="7951" width="8.28515625" customWidth="1"/>
    <col min="7952" max="7952" width="20.42578125" customWidth="1"/>
    <col min="7953" max="7953" width="21.28515625" customWidth="1"/>
    <col min="7954" max="7954" width="8.28515625" customWidth="1"/>
    <col min="7955" max="7955" width="20.140625" customWidth="1"/>
    <col min="7956" max="7956" width="20.5703125" customWidth="1"/>
    <col min="7957" max="7957" width="20.140625" customWidth="1"/>
    <col min="7958" max="7958" width="17.42578125" customWidth="1"/>
    <col min="7959" max="7959" width="0" hidden="1" customWidth="1"/>
    <col min="8193" max="8193" width="4.85546875" customWidth="1"/>
    <col min="8194" max="8194" width="15.28515625" customWidth="1"/>
    <col min="8195" max="8195" width="20" customWidth="1"/>
    <col min="8196" max="8196" width="26.42578125" customWidth="1"/>
    <col min="8197" max="8197" width="36.7109375" customWidth="1"/>
    <col min="8198" max="8198" width="40.140625" customWidth="1"/>
    <col min="8199" max="8199" width="24.140625" customWidth="1"/>
    <col min="8200" max="8200" width="23.28515625" customWidth="1"/>
    <col min="8201" max="8201" width="21.85546875" customWidth="1"/>
    <col min="8202" max="8202" width="15.28515625" customWidth="1"/>
    <col min="8203" max="8203" width="28.7109375" customWidth="1"/>
    <col min="8204" max="8204" width="28" customWidth="1"/>
    <col min="8205" max="8205" width="12.5703125" customWidth="1"/>
    <col min="8206" max="8206" width="11.85546875" customWidth="1"/>
    <col min="8207" max="8207" width="8.28515625" customWidth="1"/>
    <col min="8208" max="8208" width="20.42578125" customWidth="1"/>
    <col min="8209" max="8209" width="21.28515625" customWidth="1"/>
    <col min="8210" max="8210" width="8.28515625" customWidth="1"/>
    <col min="8211" max="8211" width="20.140625" customWidth="1"/>
    <col min="8212" max="8212" width="20.5703125" customWidth="1"/>
    <col min="8213" max="8213" width="20.140625" customWidth="1"/>
    <col min="8214" max="8214" width="17.42578125" customWidth="1"/>
    <col min="8215" max="8215" width="0" hidden="1" customWidth="1"/>
    <col min="8449" max="8449" width="4.85546875" customWidth="1"/>
    <col min="8450" max="8450" width="15.28515625" customWidth="1"/>
    <col min="8451" max="8451" width="20" customWidth="1"/>
    <col min="8452" max="8452" width="26.42578125" customWidth="1"/>
    <col min="8453" max="8453" width="36.7109375" customWidth="1"/>
    <col min="8454" max="8454" width="40.140625" customWidth="1"/>
    <col min="8455" max="8455" width="24.140625" customWidth="1"/>
    <col min="8456" max="8456" width="23.28515625" customWidth="1"/>
    <col min="8457" max="8457" width="21.85546875" customWidth="1"/>
    <col min="8458" max="8458" width="15.28515625" customWidth="1"/>
    <col min="8459" max="8459" width="28.7109375" customWidth="1"/>
    <col min="8460" max="8460" width="28" customWidth="1"/>
    <col min="8461" max="8461" width="12.5703125" customWidth="1"/>
    <col min="8462" max="8462" width="11.85546875" customWidth="1"/>
    <col min="8463" max="8463" width="8.28515625" customWidth="1"/>
    <col min="8464" max="8464" width="20.42578125" customWidth="1"/>
    <col min="8465" max="8465" width="21.28515625" customWidth="1"/>
    <col min="8466" max="8466" width="8.28515625" customWidth="1"/>
    <col min="8467" max="8467" width="20.140625" customWidth="1"/>
    <col min="8468" max="8468" width="20.5703125" customWidth="1"/>
    <col min="8469" max="8469" width="20.140625" customWidth="1"/>
    <col min="8470" max="8470" width="17.42578125" customWidth="1"/>
    <col min="8471" max="8471" width="0" hidden="1" customWidth="1"/>
    <col min="8705" max="8705" width="4.85546875" customWidth="1"/>
    <col min="8706" max="8706" width="15.28515625" customWidth="1"/>
    <col min="8707" max="8707" width="20" customWidth="1"/>
    <col min="8708" max="8708" width="26.42578125" customWidth="1"/>
    <col min="8709" max="8709" width="36.7109375" customWidth="1"/>
    <col min="8710" max="8710" width="40.140625" customWidth="1"/>
    <col min="8711" max="8711" width="24.140625" customWidth="1"/>
    <col min="8712" max="8712" width="23.28515625" customWidth="1"/>
    <col min="8713" max="8713" width="21.85546875" customWidth="1"/>
    <col min="8714" max="8714" width="15.28515625" customWidth="1"/>
    <col min="8715" max="8715" width="28.7109375" customWidth="1"/>
    <col min="8716" max="8716" width="28" customWidth="1"/>
    <col min="8717" max="8717" width="12.5703125" customWidth="1"/>
    <col min="8718" max="8718" width="11.85546875" customWidth="1"/>
    <col min="8719" max="8719" width="8.28515625" customWidth="1"/>
    <col min="8720" max="8720" width="20.42578125" customWidth="1"/>
    <col min="8721" max="8721" width="21.28515625" customWidth="1"/>
    <col min="8722" max="8722" width="8.28515625" customWidth="1"/>
    <col min="8723" max="8723" width="20.140625" customWidth="1"/>
    <col min="8724" max="8724" width="20.5703125" customWidth="1"/>
    <col min="8725" max="8725" width="20.140625" customWidth="1"/>
    <col min="8726" max="8726" width="17.42578125" customWidth="1"/>
    <col min="8727" max="8727" width="0" hidden="1" customWidth="1"/>
    <col min="8961" max="8961" width="4.85546875" customWidth="1"/>
    <col min="8962" max="8962" width="15.28515625" customWidth="1"/>
    <col min="8963" max="8963" width="20" customWidth="1"/>
    <col min="8964" max="8964" width="26.42578125" customWidth="1"/>
    <col min="8965" max="8965" width="36.7109375" customWidth="1"/>
    <col min="8966" max="8966" width="40.140625" customWidth="1"/>
    <col min="8967" max="8967" width="24.140625" customWidth="1"/>
    <col min="8968" max="8968" width="23.28515625" customWidth="1"/>
    <col min="8969" max="8969" width="21.85546875" customWidth="1"/>
    <col min="8970" max="8970" width="15.28515625" customWidth="1"/>
    <col min="8971" max="8971" width="28.7109375" customWidth="1"/>
    <col min="8972" max="8972" width="28" customWidth="1"/>
    <col min="8973" max="8973" width="12.5703125" customWidth="1"/>
    <col min="8974" max="8974" width="11.85546875" customWidth="1"/>
    <col min="8975" max="8975" width="8.28515625" customWidth="1"/>
    <col min="8976" max="8976" width="20.42578125" customWidth="1"/>
    <col min="8977" max="8977" width="21.28515625" customWidth="1"/>
    <col min="8978" max="8978" width="8.28515625" customWidth="1"/>
    <col min="8979" max="8979" width="20.140625" customWidth="1"/>
    <col min="8980" max="8980" width="20.5703125" customWidth="1"/>
    <col min="8981" max="8981" width="20.140625" customWidth="1"/>
    <col min="8982" max="8982" width="17.42578125" customWidth="1"/>
    <col min="8983" max="8983" width="0" hidden="1" customWidth="1"/>
    <col min="9217" max="9217" width="4.85546875" customWidth="1"/>
    <col min="9218" max="9218" width="15.28515625" customWidth="1"/>
    <col min="9219" max="9219" width="20" customWidth="1"/>
    <col min="9220" max="9220" width="26.42578125" customWidth="1"/>
    <col min="9221" max="9221" width="36.7109375" customWidth="1"/>
    <col min="9222" max="9222" width="40.140625" customWidth="1"/>
    <col min="9223" max="9223" width="24.140625" customWidth="1"/>
    <col min="9224" max="9224" width="23.28515625" customWidth="1"/>
    <col min="9225" max="9225" width="21.85546875" customWidth="1"/>
    <col min="9226" max="9226" width="15.28515625" customWidth="1"/>
    <col min="9227" max="9227" width="28.7109375" customWidth="1"/>
    <col min="9228" max="9228" width="28" customWidth="1"/>
    <col min="9229" max="9229" width="12.5703125" customWidth="1"/>
    <col min="9230" max="9230" width="11.85546875" customWidth="1"/>
    <col min="9231" max="9231" width="8.28515625" customWidth="1"/>
    <col min="9232" max="9232" width="20.42578125" customWidth="1"/>
    <col min="9233" max="9233" width="21.28515625" customWidth="1"/>
    <col min="9234" max="9234" width="8.28515625" customWidth="1"/>
    <col min="9235" max="9235" width="20.140625" customWidth="1"/>
    <col min="9236" max="9236" width="20.5703125" customWidth="1"/>
    <col min="9237" max="9237" width="20.140625" customWidth="1"/>
    <col min="9238" max="9238" width="17.42578125" customWidth="1"/>
    <col min="9239" max="9239" width="0" hidden="1" customWidth="1"/>
    <col min="9473" max="9473" width="4.85546875" customWidth="1"/>
    <col min="9474" max="9474" width="15.28515625" customWidth="1"/>
    <col min="9475" max="9475" width="20" customWidth="1"/>
    <col min="9476" max="9476" width="26.42578125" customWidth="1"/>
    <col min="9477" max="9477" width="36.7109375" customWidth="1"/>
    <col min="9478" max="9478" width="40.140625" customWidth="1"/>
    <col min="9479" max="9479" width="24.140625" customWidth="1"/>
    <col min="9480" max="9480" width="23.28515625" customWidth="1"/>
    <col min="9481" max="9481" width="21.85546875" customWidth="1"/>
    <col min="9482" max="9482" width="15.28515625" customWidth="1"/>
    <col min="9483" max="9483" width="28.7109375" customWidth="1"/>
    <col min="9484" max="9484" width="28" customWidth="1"/>
    <col min="9485" max="9485" width="12.5703125" customWidth="1"/>
    <col min="9486" max="9486" width="11.85546875" customWidth="1"/>
    <col min="9487" max="9487" width="8.28515625" customWidth="1"/>
    <col min="9488" max="9488" width="20.42578125" customWidth="1"/>
    <col min="9489" max="9489" width="21.28515625" customWidth="1"/>
    <col min="9490" max="9490" width="8.28515625" customWidth="1"/>
    <col min="9491" max="9491" width="20.140625" customWidth="1"/>
    <col min="9492" max="9492" width="20.5703125" customWidth="1"/>
    <col min="9493" max="9493" width="20.140625" customWidth="1"/>
    <col min="9494" max="9494" width="17.42578125" customWidth="1"/>
    <col min="9495" max="9495" width="0" hidden="1" customWidth="1"/>
    <col min="9729" max="9729" width="4.85546875" customWidth="1"/>
    <col min="9730" max="9730" width="15.28515625" customWidth="1"/>
    <col min="9731" max="9731" width="20" customWidth="1"/>
    <col min="9732" max="9732" width="26.42578125" customWidth="1"/>
    <col min="9733" max="9733" width="36.7109375" customWidth="1"/>
    <col min="9734" max="9734" width="40.140625" customWidth="1"/>
    <col min="9735" max="9735" width="24.140625" customWidth="1"/>
    <col min="9736" max="9736" width="23.28515625" customWidth="1"/>
    <col min="9737" max="9737" width="21.85546875" customWidth="1"/>
    <col min="9738" max="9738" width="15.28515625" customWidth="1"/>
    <col min="9739" max="9739" width="28.7109375" customWidth="1"/>
    <col min="9740" max="9740" width="28" customWidth="1"/>
    <col min="9741" max="9741" width="12.5703125" customWidth="1"/>
    <col min="9742" max="9742" width="11.85546875" customWidth="1"/>
    <col min="9743" max="9743" width="8.28515625" customWidth="1"/>
    <col min="9744" max="9744" width="20.42578125" customWidth="1"/>
    <col min="9745" max="9745" width="21.28515625" customWidth="1"/>
    <col min="9746" max="9746" width="8.28515625" customWidth="1"/>
    <col min="9747" max="9747" width="20.140625" customWidth="1"/>
    <col min="9748" max="9748" width="20.5703125" customWidth="1"/>
    <col min="9749" max="9749" width="20.140625" customWidth="1"/>
    <col min="9750" max="9750" width="17.42578125" customWidth="1"/>
    <col min="9751" max="9751" width="0" hidden="1" customWidth="1"/>
    <col min="9985" max="9985" width="4.85546875" customWidth="1"/>
    <col min="9986" max="9986" width="15.28515625" customWidth="1"/>
    <col min="9987" max="9987" width="20" customWidth="1"/>
    <col min="9988" max="9988" width="26.42578125" customWidth="1"/>
    <col min="9989" max="9989" width="36.7109375" customWidth="1"/>
    <col min="9990" max="9990" width="40.140625" customWidth="1"/>
    <col min="9991" max="9991" width="24.140625" customWidth="1"/>
    <col min="9992" max="9992" width="23.28515625" customWidth="1"/>
    <col min="9993" max="9993" width="21.85546875" customWidth="1"/>
    <col min="9994" max="9994" width="15.28515625" customWidth="1"/>
    <col min="9995" max="9995" width="28.7109375" customWidth="1"/>
    <col min="9996" max="9996" width="28" customWidth="1"/>
    <col min="9997" max="9997" width="12.5703125" customWidth="1"/>
    <col min="9998" max="9998" width="11.85546875" customWidth="1"/>
    <col min="9999" max="9999" width="8.28515625" customWidth="1"/>
    <col min="10000" max="10000" width="20.42578125" customWidth="1"/>
    <col min="10001" max="10001" width="21.28515625" customWidth="1"/>
    <col min="10002" max="10002" width="8.28515625" customWidth="1"/>
    <col min="10003" max="10003" width="20.140625" customWidth="1"/>
    <col min="10004" max="10004" width="20.5703125" customWidth="1"/>
    <col min="10005" max="10005" width="20.140625" customWidth="1"/>
    <col min="10006" max="10006" width="17.42578125" customWidth="1"/>
    <col min="10007" max="10007" width="0" hidden="1" customWidth="1"/>
    <col min="10241" max="10241" width="4.85546875" customWidth="1"/>
    <col min="10242" max="10242" width="15.28515625" customWidth="1"/>
    <col min="10243" max="10243" width="20" customWidth="1"/>
    <col min="10244" max="10244" width="26.42578125" customWidth="1"/>
    <col min="10245" max="10245" width="36.7109375" customWidth="1"/>
    <col min="10246" max="10246" width="40.140625" customWidth="1"/>
    <col min="10247" max="10247" width="24.140625" customWidth="1"/>
    <col min="10248" max="10248" width="23.28515625" customWidth="1"/>
    <col min="10249" max="10249" width="21.85546875" customWidth="1"/>
    <col min="10250" max="10250" width="15.28515625" customWidth="1"/>
    <col min="10251" max="10251" width="28.7109375" customWidth="1"/>
    <col min="10252" max="10252" width="28" customWidth="1"/>
    <col min="10253" max="10253" width="12.5703125" customWidth="1"/>
    <col min="10254" max="10254" width="11.85546875" customWidth="1"/>
    <col min="10255" max="10255" width="8.28515625" customWidth="1"/>
    <col min="10256" max="10256" width="20.42578125" customWidth="1"/>
    <col min="10257" max="10257" width="21.28515625" customWidth="1"/>
    <col min="10258" max="10258" width="8.28515625" customWidth="1"/>
    <col min="10259" max="10259" width="20.140625" customWidth="1"/>
    <col min="10260" max="10260" width="20.5703125" customWidth="1"/>
    <col min="10261" max="10261" width="20.140625" customWidth="1"/>
    <col min="10262" max="10262" width="17.42578125" customWidth="1"/>
    <col min="10263" max="10263" width="0" hidden="1" customWidth="1"/>
    <col min="10497" max="10497" width="4.85546875" customWidth="1"/>
    <col min="10498" max="10498" width="15.28515625" customWidth="1"/>
    <col min="10499" max="10499" width="20" customWidth="1"/>
    <col min="10500" max="10500" width="26.42578125" customWidth="1"/>
    <col min="10501" max="10501" width="36.7109375" customWidth="1"/>
    <col min="10502" max="10502" width="40.140625" customWidth="1"/>
    <col min="10503" max="10503" width="24.140625" customWidth="1"/>
    <col min="10504" max="10504" width="23.28515625" customWidth="1"/>
    <col min="10505" max="10505" width="21.85546875" customWidth="1"/>
    <col min="10506" max="10506" width="15.28515625" customWidth="1"/>
    <col min="10507" max="10507" width="28.7109375" customWidth="1"/>
    <col min="10508" max="10508" width="28" customWidth="1"/>
    <col min="10509" max="10509" width="12.5703125" customWidth="1"/>
    <col min="10510" max="10510" width="11.85546875" customWidth="1"/>
    <col min="10511" max="10511" width="8.28515625" customWidth="1"/>
    <col min="10512" max="10512" width="20.42578125" customWidth="1"/>
    <col min="10513" max="10513" width="21.28515625" customWidth="1"/>
    <col min="10514" max="10514" width="8.28515625" customWidth="1"/>
    <col min="10515" max="10515" width="20.140625" customWidth="1"/>
    <col min="10516" max="10516" width="20.5703125" customWidth="1"/>
    <col min="10517" max="10517" width="20.140625" customWidth="1"/>
    <col min="10518" max="10518" width="17.42578125" customWidth="1"/>
    <col min="10519" max="10519" width="0" hidden="1" customWidth="1"/>
    <col min="10753" max="10753" width="4.85546875" customWidth="1"/>
    <col min="10754" max="10754" width="15.28515625" customWidth="1"/>
    <col min="10755" max="10755" width="20" customWidth="1"/>
    <col min="10756" max="10756" width="26.42578125" customWidth="1"/>
    <col min="10757" max="10757" width="36.7109375" customWidth="1"/>
    <col min="10758" max="10758" width="40.140625" customWidth="1"/>
    <col min="10759" max="10759" width="24.140625" customWidth="1"/>
    <col min="10760" max="10760" width="23.28515625" customWidth="1"/>
    <col min="10761" max="10761" width="21.85546875" customWidth="1"/>
    <col min="10762" max="10762" width="15.28515625" customWidth="1"/>
    <col min="10763" max="10763" width="28.7109375" customWidth="1"/>
    <col min="10764" max="10764" width="28" customWidth="1"/>
    <col min="10765" max="10765" width="12.5703125" customWidth="1"/>
    <col min="10766" max="10766" width="11.85546875" customWidth="1"/>
    <col min="10767" max="10767" width="8.28515625" customWidth="1"/>
    <col min="10768" max="10768" width="20.42578125" customWidth="1"/>
    <col min="10769" max="10769" width="21.28515625" customWidth="1"/>
    <col min="10770" max="10770" width="8.28515625" customWidth="1"/>
    <col min="10771" max="10771" width="20.140625" customWidth="1"/>
    <col min="10772" max="10772" width="20.5703125" customWidth="1"/>
    <col min="10773" max="10773" width="20.140625" customWidth="1"/>
    <col min="10774" max="10774" width="17.42578125" customWidth="1"/>
    <col min="10775" max="10775" width="0" hidden="1" customWidth="1"/>
    <col min="11009" max="11009" width="4.85546875" customWidth="1"/>
    <col min="11010" max="11010" width="15.28515625" customWidth="1"/>
    <col min="11011" max="11011" width="20" customWidth="1"/>
    <col min="11012" max="11012" width="26.42578125" customWidth="1"/>
    <col min="11013" max="11013" width="36.7109375" customWidth="1"/>
    <col min="11014" max="11014" width="40.140625" customWidth="1"/>
    <col min="11015" max="11015" width="24.140625" customWidth="1"/>
    <col min="11016" max="11016" width="23.28515625" customWidth="1"/>
    <col min="11017" max="11017" width="21.85546875" customWidth="1"/>
    <col min="11018" max="11018" width="15.28515625" customWidth="1"/>
    <col min="11019" max="11019" width="28.7109375" customWidth="1"/>
    <col min="11020" max="11020" width="28" customWidth="1"/>
    <col min="11021" max="11021" width="12.5703125" customWidth="1"/>
    <col min="11022" max="11022" width="11.85546875" customWidth="1"/>
    <col min="11023" max="11023" width="8.28515625" customWidth="1"/>
    <col min="11024" max="11024" width="20.42578125" customWidth="1"/>
    <col min="11025" max="11025" width="21.28515625" customWidth="1"/>
    <col min="11026" max="11026" width="8.28515625" customWidth="1"/>
    <col min="11027" max="11027" width="20.140625" customWidth="1"/>
    <col min="11028" max="11028" width="20.5703125" customWidth="1"/>
    <col min="11029" max="11029" width="20.140625" customWidth="1"/>
    <col min="11030" max="11030" width="17.42578125" customWidth="1"/>
    <col min="11031" max="11031" width="0" hidden="1" customWidth="1"/>
    <col min="11265" max="11265" width="4.85546875" customWidth="1"/>
    <col min="11266" max="11266" width="15.28515625" customWidth="1"/>
    <col min="11267" max="11267" width="20" customWidth="1"/>
    <col min="11268" max="11268" width="26.42578125" customWidth="1"/>
    <col min="11269" max="11269" width="36.7109375" customWidth="1"/>
    <col min="11270" max="11270" width="40.140625" customWidth="1"/>
    <col min="11271" max="11271" width="24.140625" customWidth="1"/>
    <col min="11272" max="11272" width="23.28515625" customWidth="1"/>
    <col min="11273" max="11273" width="21.85546875" customWidth="1"/>
    <col min="11274" max="11274" width="15.28515625" customWidth="1"/>
    <col min="11275" max="11275" width="28.7109375" customWidth="1"/>
    <col min="11276" max="11276" width="28" customWidth="1"/>
    <col min="11277" max="11277" width="12.5703125" customWidth="1"/>
    <col min="11278" max="11278" width="11.85546875" customWidth="1"/>
    <col min="11279" max="11279" width="8.28515625" customWidth="1"/>
    <col min="11280" max="11280" width="20.42578125" customWidth="1"/>
    <col min="11281" max="11281" width="21.28515625" customWidth="1"/>
    <col min="11282" max="11282" width="8.28515625" customWidth="1"/>
    <col min="11283" max="11283" width="20.140625" customWidth="1"/>
    <col min="11284" max="11284" width="20.5703125" customWidth="1"/>
    <col min="11285" max="11285" width="20.140625" customWidth="1"/>
    <col min="11286" max="11286" width="17.42578125" customWidth="1"/>
    <col min="11287" max="11287" width="0" hidden="1" customWidth="1"/>
    <col min="11521" max="11521" width="4.85546875" customWidth="1"/>
    <col min="11522" max="11522" width="15.28515625" customWidth="1"/>
    <col min="11523" max="11523" width="20" customWidth="1"/>
    <col min="11524" max="11524" width="26.42578125" customWidth="1"/>
    <col min="11525" max="11525" width="36.7109375" customWidth="1"/>
    <col min="11526" max="11526" width="40.140625" customWidth="1"/>
    <col min="11527" max="11527" width="24.140625" customWidth="1"/>
    <col min="11528" max="11528" width="23.28515625" customWidth="1"/>
    <col min="11529" max="11529" width="21.85546875" customWidth="1"/>
    <col min="11530" max="11530" width="15.28515625" customWidth="1"/>
    <col min="11531" max="11531" width="28.7109375" customWidth="1"/>
    <col min="11532" max="11532" width="28" customWidth="1"/>
    <col min="11533" max="11533" width="12.5703125" customWidth="1"/>
    <col min="11534" max="11534" width="11.85546875" customWidth="1"/>
    <col min="11535" max="11535" width="8.28515625" customWidth="1"/>
    <col min="11536" max="11536" width="20.42578125" customWidth="1"/>
    <col min="11537" max="11537" width="21.28515625" customWidth="1"/>
    <col min="11538" max="11538" width="8.28515625" customWidth="1"/>
    <col min="11539" max="11539" width="20.140625" customWidth="1"/>
    <col min="11540" max="11540" width="20.5703125" customWidth="1"/>
    <col min="11541" max="11541" width="20.140625" customWidth="1"/>
    <col min="11542" max="11542" width="17.42578125" customWidth="1"/>
    <col min="11543" max="11543" width="0" hidden="1" customWidth="1"/>
    <col min="11777" max="11777" width="4.85546875" customWidth="1"/>
    <col min="11778" max="11778" width="15.28515625" customWidth="1"/>
    <col min="11779" max="11779" width="20" customWidth="1"/>
    <col min="11780" max="11780" width="26.42578125" customWidth="1"/>
    <col min="11781" max="11781" width="36.7109375" customWidth="1"/>
    <col min="11782" max="11782" width="40.140625" customWidth="1"/>
    <col min="11783" max="11783" width="24.140625" customWidth="1"/>
    <col min="11784" max="11784" width="23.28515625" customWidth="1"/>
    <col min="11785" max="11785" width="21.85546875" customWidth="1"/>
    <col min="11786" max="11786" width="15.28515625" customWidth="1"/>
    <col min="11787" max="11787" width="28.7109375" customWidth="1"/>
    <col min="11788" max="11788" width="28" customWidth="1"/>
    <col min="11789" max="11789" width="12.5703125" customWidth="1"/>
    <col min="11790" max="11790" width="11.85546875" customWidth="1"/>
    <col min="11791" max="11791" width="8.28515625" customWidth="1"/>
    <col min="11792" max="11792" width="20.42578125" customWidth="1"/>
    <col min="11793" max="11793" width="21.28515625" customWidth="1"/>
    <col min="11794" max="11794" width="8.28515625" customWidth="1"/>
    <col min="11795" max="11795" width="20.140625" customWidth="1"/>
    <col min="11796" max="11796" width="20.5703125" customWidth="1"/>
    <col min="11797" max="11797" width="20.140625" customWidth="1"/>
    <col min="11798" max="11798" width="17.42578125" customWidth="1"/>
    <col min="11799" max="11799" width="0" hidden="1" customWidth="1"/>
    <col min="12033" max="12033" width="4.85546875" customWidth="1"/>
    <col min="12034" max="12034" width="15.28515625" customWidth="1"/>
    <col min="12035" max="12035" width="20" customWidth="1"/>
    <col min="12036" max="12036" width="26.42578125" customWidth="1"/>
    <col min="12037" max="12037" width="36.7109375" customWidth="1"/>
    <col min="12038" max="12038" width="40.140625" customWidth="1"/>
    <col min="12039" max="12039" width="24.140625" customWidth="1"/>
    <col min="12040" max="12040" width="23.28515625" customWidth="1"/>
    <col min="12041" max="12041" width="21.85546875" customWidth="1"/>
    <col min="12042" max="12042" width="15.28515625" customWidth="1"/>
    <col min="12043" max="12043" width="28.7109375" customWidth="1"/>
    <col min="12044" max="12044" width="28" customWidth="1"/>
    <col min="12045" max="12045" width="12.5703125" customWidth="1"/>
    <col min="12046" max="12046" width="11.85546875" customWidth="1"/>
    <col min="12047" max="12047" width="8.28515625" customWidth="1"/>
    <col min="12048" max="12048" width="20.42578125" customWidth="1"/>
    <col min="12049" max="12049" width="21.28515625" customWidth="1"/>
    <col min="12050" max="12050" width="8.28515625" customWidth="1"/>
    <col min="12051" max="12051" width="20.140625" customWidth="1"/>
    <col min="12052" max="12052" width="20.5703125" customWidth="1"/>
    <col min="12053" max="12053" width="20.140625" customWidth="1"/>
    <col min="12054" max="12054" width="17.42578125" customWidth="1"/>
    <col min="12055" max="12055" width="0" hidden="1" customWidth="1"/>
    <col min="12289" max="12289" width="4.85546875" customWidth="1"/>
    <col min="12290" max="12290" width="15.28515625" customWidth="1"/>
    <col min="12291" max="12291" width="20" customWidth="1"/>
    <col min="12292" max="12292" width="26.42578125" customWidth="1"/>
    <col min="12293" max="12293" width="36.7109375" customWidth="1"/>
    <col min="12294" max="12294" width="40.140625" customWidth="1"/>
    <col min="12295" max="12295" width="24.140625" customWidth="1"/>
    <col min="12296" max="12296" width="23.28515625" customWidth="1"/>
    <col min="12297" max="12297" width="21.85546875" customWidth="1"/>
    <col min="12298" max="12298" width="15.28515625" customWidth="1"/>
    <col min="12299" max="12299" width="28.7109375" customWidth="1"/>
    <col min="12300" max="12300" width="28" customWidth="1"/>
    <col min="12301" max="12301" width="12.5703125" customWidth="1"/>
    <col min="12302" max="12302" width="11.85546875" customWidth="1"/>
    <col min="12303" max="12303" width="8.28515625" customWidth="1"/>
    <col min="12304" max="12304" width="20.42578125" customWidth="1"/>
    <col min="12305" max="12305" width="21.28515625" customWidth="1"/>
    <col min="12306" max="12306" width="8.28515625" customWidth="1"/>
    <col min="12307" max="12307" width="20.140625" customWidth="1"/>
    <col min="12308" max="12308" width="20.5703125" customWidth="1"/>
    <col min="12309" max="12309" width="20.140625" customWidth="1"/>
    <col min="12310" max="12310" width="17.42578125" customWidth="1"/>
    <col min="12311" max="12311" width="0" hidden="1" customWidth="1"/>
    <col min="12545" max="12545" width="4.85546875" customWidth="1"/>
    <col min="12546" max="12546" width="15.28515625" customWidth="1"/>
    <col min="12547" max="12547" width="20" customWidth="1"/>
    <col min="12548" max="12548" width="26.42578125" customWidth="1"/>
    <col min="12549" max="12549" width="36.7109375" customWidth="1"/>
    <col min="12550" max="12550" width="40.140625" customWidth="1"/>
    <col min="12551" max="12551" width="24.140625" customWidth="1"/>
    <col min="12552" max="12552" width="23.28515625" customWidth="1"/>
    <col min="12553" max="12553" width="21.85546875" customWidth="1"/>
    <col min="12554" max="12554" width="15.28515625" customWidth="1"/>
    <col min="12555" max="12555" width="28.7109375" customWidth="1"/>
    <col min="12556" max="12556" width="28" customWidth="1"/>
    <col min="12557" max="12557" width="12.5703125" customWidth="1"/>
    <col min="12558" max="12558" width="11.85546875" customWidth="1"/>
    <col min="12559" max="12559" width="8.28515625" customWidth="1"/>
    <col min="12560" max="12560" width="20.42578125" customWidth="1"/>
    <col min="12561" max="12561" width="21.28515625" customWidth="1"/>
    <col min="12562" max="12562" width="8.28515625" customWidth="1"/>
    <col min="12563" max="12563" width="20.140625" customWidth="1"/>
    <col min="12564" max="12564" width="20.5703125" customWidth="1"/>
    <col min="12565" max="12565" width="20.140625" customWidth="1"/>
    <col min="12566" max="12566" width="17.42578125" customWidth="1"/>
    <col min="12567" max="12567" width="0" hidden="1" customWidth="1"/>
    <col min="12801" max="12801" width="4.85546875" customWidth="1"/>
    <col min="12802" max="12802" width="15.28515625" customWidth="1"/>
    <col min="12803" max="12803" width="20" customWidth="1"/>
    <col min="12804" max="12804" width="26.42578125" customWidth="1"/>
    <col min="12805" max="12805" width="36.7109375" customWidth="1"/>
    <col min="12806" max="12806" width="40.140625" customWidth="1"/>
    <col min="12807" max="12807" width="24.140625" customWidth="1"/>
    <col min="12808" max="12808" width="23.28515625" customWidth="1"/>
    <col min="12809" max="12809" width="21.85546875" customWidth="1"/>
    <col min="12810" max="12810" width="15.28515625" customWidth="1"/>
    <col min="12811" max="12811" width="28.7109375" customWidth="1"/>
    <col min="12812" max="12812" width="28" customWidth="1"/>
    <col min="12813" max="12813" width="12.5703125" customWidth="1"/>
    <col min="12814" max="12814" width="11.85546875" customWidth="1"/>
    <col min="12815" max="12815" width="8.28515625" customWidth="1"/>
    <col min="12816" max="12816" width="20.42578125" customWidth="1"/>
    <col min="12817" max="12817" width="21.28515625" customWidth="1"/>
    <col min="12818" max="12818" width="8.28515625" customWidth="1"/>
    <col min="12819" max="12819" width="20.140625" customWidth="1"/>
    <col min="12820" max="12820" width="20.5703125" customWidth="1"/>
    <col min="12821" max="12821" width="20.140625" customWidth="1"/>
    <col min="12822" max="12822" width="17.42578125" customWidth="1"/>
    <col min="12823" max="12823" width="0" hidden="1" customWidth="1"/>
    <col min="13057" max="13057" width="4.85546875" customWidth="1"/>
    <col min="13058" max="13058" width="15.28515625" customWidth="1"/>
    <col min="13059" max="13059" width="20" customWidth="1"/>
    <col min="13060" max="13060" width="26.42578125" customWidth="1"/>
    <col min="13061" max="13061" width="36.7109375" customWidth="1"/>
    <col min="13062" max="13062" width="40.140625" customWidth="1"/>
    <col min="13063" max="13063" width="24.140625" customWidth="1"/>
    <col min="13064" max="13064" width="23.28515625" customWidth="1"/>
    <col min="13065" max="13065" width="21.85546875" customWidth="1"/>
    <col min="13066" max="13066" width="15.28515625" customWidth="1"/>
    <col min="13067" max="13067" width="28.7109375" customWidth="1"/>
    <col min="13068" max="13068" width="28" customWidth="1"/>
    <col min="13069" max="13069" width="12.5703125" customWidth="1"/>
    <col min="13070" max="13070" width="11.85546875" customWidth="1"/>
    <col min="13071" max="13071" width="8.28515625" customWidth="1"/>
    <col min="13072" max="13072" width="20.42578125" customWidth="1"/>
    <col min="13073" max="13073" width="21.28515625" customWidth="1"/>
    <col min="13074" max="13074" width="8.28515625" customWidth="1"/>
    <col min="13075" max="13075" width="20.140625" customWidth="1"/>
    <col min="13076" max="13076" width="20.5703125" customWidth="1"/>
    <col min="13077" max="13077" width="20.140625" customWidth="1"/>
    <col min="13078" max="13078" width="17.42578125" customWidth="1"/>
    <col min="13079" max="13079" width="0" hidden="1" customWidth="1"/>
    <col min="13313" max="13313" width="4.85546875" customWidth="1"/>
    <col min="13314" max="13314" width="15.28515625" customWidth="1"/>
    <col min="13315" max="13315" width="20" customWidth="1"/>
    <col min="13316" max="13316" width="26.42578125" customWidth="1"/>
    <col min="13317" max="13317" width="36.7109375" customWidth="1"/>
    <col min="13318" max="13318" width="40.140625" customWidth="1"/>
    <col min="13319" max="13319" width="24.140625" customWidth="1"/>
    <col min="13320" max="13320" width="23.28515625" customWidth="1"/>
    <col min="13321" max="13321" width="21.85546875" customWidth="1"/>
    <col min="13322" max="13322" width="15.28515625" customWidth="1"/>
    <col min="13323" max="13323" width="28.7109375" customWidth="1"/>
    <col min="13324" max="13324" width="28" customWidth="1"/>
    <col min="13325" max="13325" width="12.5703125" customWidth="1"/>
    <col min="13326" max="13326" width="11.85546875" customWidth="1"/>
    <col min="13327" max="13327" width="8.28515625" customWidth="1"/>
    <col min="13328" max="13328" width="20.42578125" customWidth="1"/>
    <col min="13329" max="13329" width="21.28515625" customWidth="1"/>
    <col min="13330" max="13330" width="8.28515625" customWidth="1"/>
    <col min="13331" max="13331" width="20.140625" customWidth="1"/>
    <col min="13332" max="13332" width="20.5703125" customWidth="1"/>
    <col min="13333" max="13333" width="20.140625" customWidth="1"/>
    <col min="13334" max="13334" width="17.42578125" customWidth="1"/>
    <col min="13335" max="13335" width="0" hidden="1" customWidth="1"/>
    <col min="13569" max="13569" width="4.85546875" customWidth="1"/>
    <col min="13570" max="13570" width="15.28515625" customWidth="1"/>
    <col min="13571" max="13571" width="20" customWidth="1"/>
    <col min="13572" max="13572" width="26.42578125" customWidth="1"/>
    <col min="13573" max="13573" width="36.7109375" customWidth="1"/>
    <col min="13574" max="13574" width="40.140625" customWidth="1"/>
    <col min="13575" max="13575" width="24.140625" customWidth="1"/>
    <col min="13576" max="13576" width="23.28515625" customWidth="1"/>
    <col min="13577" max="13577" width="21.85546875" customWidth="1"/>
    <col min="13578" max="13578" width="15.28515625" customWidth="1"/>
    <col min="13579" max="13579" width="28.7109375" customWidth="1"/>
    <col min="13580" max="13580" width="28" customWidth="1"/>
    <col min="13581" max="13581" width="12.5703125" customWidth="1"/>
    <col min="13582" max="13582" width="11.85546875" customWidth="1"/>
    <col min="13583" max="13583" width="8.28515625" customWidth="1"/>
    <col min="13584" max="13584" width="20.42578125" customWidth="1"/>
    <col min="13585" max="13585" width="21.28515625" customWidth="1"/>
    <col min="13586" max="13586" width="8.28515625" customWidth="1"/>
    <col min="13587" max="13587" width="20.140625" customWidth="1"/>
    <col min="13588" max="13588" width="20.5703125" customWidth="1"/>
    <col min="13589" max="13589" width="20.140625" customWidth="1"/>
    <col min="13590" max="13590" width="17.42578125" customWidth="1"/>
    <col min="13591" max="13591" width="0" hidden="1" customWidth="1"/>
    <col min="13825" max="13825" width="4.85546875" customWidth="1"/>
    <col min="13826" max="13826" width="15.28515625" customWidth="1"/>
    <col min="13827" max="13827" width="20" customWidth="1"/>
    <col min="13828" max="13828" width="26.42578125" customWidth="1"/>
    <col min="13829" max="13829" width="36.7109375" customWidth="1"/>
    <col min="13830" max="13830" width="40.140625" customWidth="1"/>
    <col min="13831" max="13831" width="24.140625" customWidth="1"/>
    <col min="13832" max="13832" width="23.28515625" customWidth="1"/>
    <col min="13833" max="13833" width="21.85546875" customWidth="1"/>
    <col min="13834" max="13834" width="15.28515625" customWidth="1"/>
    <col min="13835" max="13835" width="28.7109375" customWidth="1"/>
    <col min="13836" max="13836" width="28" customWidth="1"/>
    <col min="13837" max="13837" width="12.5703125" customWidth="1"/>
    <col min="13838" max="13838" width="11.85546875" customWidth="1"/>
    <col min="13839" max="13839" width="8.28515625" customWidth="1"/>
    <col min="13840" max="13840" width="20.42578125" customWidth="1"/>
    <col min="13841" max="13841" width="21.28515625" customWidth="1"/>
    <col min="13842" max="13842" width="8.28515625" customWidth="1"/>
    <col min="13843" max="13843" width="20.140625" customWidth="1"/>
    <col min="13844" max="13844" width="20.5703125" customWidth="1"/>
    <col min="13845" max="13845" width="20.140625" customWidth="1"/>
    <col min="13846" max="13846" width="17.42578125" customWidth="1"/>
    <col min="13847" max="13847" width="0" hidden="1" customWidth="1"/>
    <col min="14081" max="14081" width="4.85546875" customWidth="1"/>
    <col min="14082" max="14082" width="15.28515625" customWidth="1"/>
    <col min="14083" max="14083" width="20" customWidth="1"/>
    <col min="14084" max="14084" width="26.42578125" customWidth="1"/>
    <col min="14085" max="14085" width="36.7109375" customWidth="1"/>
    <col min="14086" max="14086" width="40.140625" customWidth="1"/>
    <col min="14087" max="14087" width="24.140625" customWidth="1"/>
    <col min="14088" max="14088" width="23.28515625" customWidth="1"/>
    <col min="14089" max="14089" width="21.85546875" customWidth="1"/>
    <col min="14090" max="14090" width="15.28515625" customWidth="1"/>
    <col min="14091" max="14091" width="28.7109375" customWidth="1"/>
    <col min="14092" max="14092" width="28" customWidth="1"/>
    <col min="14093" max="14093" width="12.5703125" customWidth="1"/>
    <col min="14094" max="14094" width="11.85546875" customWidth="1"/>
    <col min="14095" max="14095" width="8.28515625" customWidth="1"/>
    <col min="14096" max="14096" width="20.42578125" customWidth="1"/>
    <col min="14097" max="14097" width="21.28515625" customWidth="1"/>
    <col min="14098" max="14098" width="8.28515625" customWidth="1"/>
    <col min="14099" max="14099" width="20.140625" customWidth="1"/>
    <col min="14100" max="14100" width="20.5703125" customWidth="1"/>
    <col min="14101" max="14101" width="20.140625" customWidth="1"/>
    <col min="14102" max="14102" width="17.42578125" customWidth="1"/>
    <col min="14103" max="14103" width="0" hidden="1" customWidth="1"/>
    <col min="14337" max="14337" width="4.85546875" customWidth="1"/>
    <col min="14338" max="14338" width="15.28515625" customWidth="1"/>
    <col min="14339" max="14339" width="20" customWidth="1"/>
    <col min="14340" max="14340" width="26.42578125" customWidth="1"/>
    <col min="14341" max="14341" width="36.7109375" customWidth="1"/>
    <col min="14342" max="14342" width="40.140625" customWidth="1"/>
    <col min="14343" max="14343" width="24.140625" customWidth="1"/>
    <col min="14344" max="14344" width="23.28515625" customWidth="1"/>
    <col min="14345" max="14345" width="21.85546875" customWidth="1"/>
    <col min="14346" max="14346" width="15.28515625" customWidth="1"/>
    <col min="14347" max="14347" width="28.7109375" customWidth="1"/>
    <col min="14348" max="14348" width="28" customWidth="1"/>
    <col min="14349" max="14349" width="12.5703125" customWidth="1"/>
    <col min="14350" max="14350" width="11.85546875" customWidth="1"/>
    <col min="14351" max="14351" width="8.28515625" customWidth="1"/>
    <col min="14352" max="14352" width="20.42578125" customWidth="1"/>
    <col min="14353" max="14353" width="21.28515625" customWidth="1"/>
    <col min="14354" max="14354" width="8.28515625" customWidth="1"/>
    <col min="14355" max="14355" width="20.140625" customWidth="1"/>
    <col min="14356" max="14356" width="20.5703125" customWidth="1"/>
    <col min="14357" max="14357" width="20.140625" customWidth="1"/>
    <col min="14358" max="14358" width="17.42578125" customWidth="1"/>
    <col min="14359" max="14359" width="0" hidden="1" customWidth="1"/>
    <col min="14593" max="14593" width="4.85546875" customWidth="1"/>
    <col min="14594" max="14594" width="15.28515625" customWidth="1"/>
    <col min="14595" max="14595" width="20" customWidth="1"/>
    <col min="14596" max="14596" width="26.42578125" customWidth="1"/>
    <col min="14597" max="14597" width="36.7109375" customWidth="1"/>
    <col min="14598" max="14598" width="40.140625" customWidth="1"/>
    <col min="14599" max="14599" width="24.140625" customWidth="1"/>
    <col min="14600" max="14600" width="23.28515625" customWidth="1"/>
    <col min="14601" max="14601" width="21.85546875" customWidth="1"/>
    <col min="14602" max="14602" width="15.28515625" customWidth="1"/>
    <col min="14603" max="14603" width="28.7109375" customWidth="1"/>
    <col min="14604" max="14604" width="28" customWidth="1"/>
    <col min="14605" max="14605" width="12.5703125" customWidth="1"/>
    <col min="14606" max="14606" width="11.85546875" customWidth="1"/>
    <col min="14607" max="14607" width="8.28515625" customWidth="1"/>
    <col min="14608" max="14608" width="20.42578125" customWidth="1"/>
    <col min="14609" max="14609" width="21.28515625" customWidth="1"/>
    <col min="14610" max="14610" width="8.28515625" customWidth="1"/>
    <col min="14611" max="14611" width="20.140625" customWidth="1"/>
    <col min="14612" max="14612" width="20.5703125" customWidth="1"/>
    <col min="14613" max="14613" width="20.140625" customWidth="1"/>
    <col min="14614" max="14614" width="17.42578125" customWidth="1"/>
    <col min="14615" max="14615" width="0" hidden="1" customWidth="1"/>
    <col min="14849" max="14849" width="4.85546875" customWidth="1"/>
    <col min="14850" max="14850" width="15.28515625" customWidth="1"/>
    <col min="14851" max="14851" width="20" customWidth="1"/>
    <col min="14852" max="14852" width="26.42578125" customWidth="1"/>
    <col min="14853" max="14853" width="36.7109375" customWidth="1"/>
    <col min="14854" max="14854" width="40.140625" customWidth="1"/>
    <col min="14855" max="14855" width="24.140625" customWidth="1"/>
    <col min="14856" max="14856" width="23.28515625" customWidth="1"/>
    <col min="14857" max="14857" width="21.85546875" customWidth="1"/>
    <col min="14858" max="14858" width="15.28515625" customWidth="1"/>
    <col min="14859" max="14859" width="28.7109375" customWidth="1"/>
    <col min="14860" max="14860" width="28" customWidth="1"/>
    <col min="14861" max="14861" width="12.5703125" customWidth="1"/>
    <col min="14862" max="14862" width="11.85546875" customWidth="1"/>
    <col min="14863" max="14863" width="8.28515625" customWidth="1"/>
    <col min="14864" max="14864" width="20.42578125" customWidth="1"/>
    <col min="14865" max="14865" width="21.28515625" customWidth="1"/>
    <col min="14866" max="14866" width="8.28515625" customWidth="1"/>
    <col min="14867" max="14867" width="20.140625" customWidth="1"/>
    <col min="14868" max="14868" width="20.5703125" customWidth="1"/>
    <col min="14869" max="14869" width="20.140625" customWidth="1"/>
    <col min="14870" max="14870" width="17.42578125" customWidth="1"/>
    <col min="14871" max="14871" width="0" hidden="1" customWidth="1"/>
    <col min="15105" max="15105" width="4.85546875" customWidth="1"/>
    <col min="15106" max="15106" width="15.28515625" customWidth="1"/>
    <col min="15107" max="15107" width="20" customWidth="1"/>
    <col min="15108" max="15108" width="26.42578125" customWidth="1"/>
    <col min="15109" max="15109" width="36.7109375" customWidth="1"/>
    <col min="15110" max="15110" width="40.140625" customWidth="1"/>
    <col min="15111" max="15111" width="24.140625" customWidth="1"/>
    <col min="15112" max="15112" width="23.28515625" customWidth="1"/>
    <col min="15113" max="15113" width="21.85546875" customWidth="1"/>
    <col min="15114" max="15114" width="15.28515625" customWidth="1"/>
    <col min="15115" max="15115" width="28.7109375" customWidth="1"/>
    <col min="15116" max="15116" width="28" customWidth="1"/>
    <col min="15117" max="15117" width="12.5703125" customWidth="1"/>
    <col min="15118" max="15118" width="11.85546875" customWidth="1"/>
    <col min="15119" max="15119" width="8.28515625" customWidth="1"/>
    <col min="15120" max="15120" width="20.42578125" customWidth="1"/>
    <col min="15121" max="15121" width="21.28515625" customWidth="1"/>
    <col min="15122" max="15122" width="8.28515625" customWidth="1"/>
    <col min="15123" max="15123" width="20.140625" customWidth="1"/>
    <col min="15124" max="15124" width="20.5703125" customWidth="1"/>
    <col min="15125" max="15125" width="20.140625" customWidth="1"/>
    <col min="15126" max="15126" width="17.42578125" customWidth="1"/>
    <col min="15127" max="15127" width="0" hidden="1" customWidth="1"/>
    <col min="15361" max="15361" width="4.85546875" customWidth="1"/>
    <col min="15362" max="15362" width="15.28515625" customWidth="1"/>
    <col min="15363" max="15363" width="20" customWidth="1"/>
    <col min="15364" max="15364" width="26.42578125" customWidth="1"/>
    <col min="15365" max="15365" width="36.7109375" customWidth="1"/>
    <col min="15366" max="15366" width="40.140625" customWidth="1"/>
    <col min="15367" max="15367" width="24.140625" customWidth="1"/>
    <col min="15368" max="15368" width="23.28515625" customWidth="1"/>
    <col min="15369" max="15369" width="21.85546875" customWidth="1"/>
    <col min="15370" max="15370" width="15.28515625" customWidth="1"/>
    <col min="15371" max="15371" width="28.7109375" customWidth="1"/>
    <col min="15372" max="15372" width="28" customWidth="1"/>
    <col min="15373" max="15373" width="12.5703125" customWidth="1"/>
    <col min="15374" max="15374" width="11.85546875" customWidth="1"/>
    <col min="15375" max="15375" width="8.28515625" customWidth="1"/>
    <col min="15376" max="15376" width="20.42578125" customWidth="1"/>
    <col min="15377" max="15377" width="21.28515625" customWidth="1"/>
    <col min="15378" max="15378" width="8.28515625" customWidth="1"/>
    <col min="15379" max="15379" width="20.140625" customWidth="1"/>
    <col min="15380" max="15380" width="20.5703125" customWidth="1"/>
    <col min="15381" max="15381" width="20.140625" customWidth="1"/>
    <col min="15382" max="15382" width="17.42578125" customWidth="1"/>
    <col min="15383" max="15383" width="0" hidden="1" customWidth="1"/>
    <col min="15617" max="15617" width="4.85546875" customWidth="1"/>
    <col min="15618" max="15618" width="15.28515625" customWidth="1"/>
    <col min="15619" max="15619" width="20" customWidth="1"/>
    <col min="15620" max="15620" width="26.42578125" customWidth="1"/>
    <col min="15621" max="15621" width="36.7109375" customWidth="1"/>
    <col min="15622" max="15622" width="40.140625" customWidth="1"/>
    <col min="15623" max="15623" width="24.140625" customWidth="1"/>
    <col min="15624" max="15624" width="23.28515625" customWidth="1"/>
    <col min="15625" max="15625" width="21.85546875" customWidth="1"/>
    <col min="15626" max="15626" width="15.28515625" customWidth="1"/>
    <col min="15627" max="15627" width="28.7109375" customWidth="1"/>
    <col min="15628" max="15628" width="28" customWidth="1"/>
    <col min="15629" max="15629" width="12.5703125" customWidth="1"/>
    <col min="15630" max="15630" width="11.85546875" customWidth="1"/>
    <col min="15631" max="15631" width="8.28515625" customWidth="1"/>
    <col min="15632" max="15632" width="20.42578125" customWidth="1"/>
    <col min="15633" max="15633" width="21.28515625" customWidth="1"/>
    <col min="15634" max="15634" width="8.28515625" customWidth="1"/>
    <col min="15635" max="15635" width="20.140625" customWidth="1"/>
    <col min="15636" max="15636" width="20.5703125" customWidth="1"/>
    <col min="15637" max="15637" width="20.140625" customWidth="1"/>
    <col min="15638" max="15638" width="17.42578125" customWidth="1"/>
    <col min="15639" max="15639" width="0" hidden="1" customWidth="1"/>
    <col min="15873" max="15873" width="4.85546875" customWidth="1"/>
    <col min="15874" max="15874" width="15.28515625" customWidth="1"/>
    <col min="15875" max="15875" width="20" customWidth="1"/>
    <col min="15876" max="15876" width="26.42578125" customWidth="1"/>
    <col min="15877" max="15877" width="36.7109375" customWidth="1"/>
    <col min="15878" max="15878" width="40.140625" customWidth="1"/>
    <col min="15879" max="15879" width="24.140625" customWidth="1"/>
    <col min="15880" max="15880" width="23.28515625" customWidth="1"/>
    <col min="15881" max="15881" width="21.85546875" customWidth="1"/>
    <col min="15882" max="15882" width="15.28515625" customWidth="1"/>
    <col min="15883" max="15883" width="28.7109375" customWidth="1"/>
    <col min="15884" max="15884" width="28" customWidth="1"/>
    <col min="15885" max="15885" width="12.5703125" customWidth="1"/>
    <col min="15886" max="15886" width="11.85546875" customWidth="1"/>
    <col min="15887" max="15887" width="8.28515625" customWidth="1"/>
    <col min="15888" max="15888" width="20.42578125" customWidth="1"/>
    <col min="15889" max="15889" width="21.28515625" customWidth="1"/>
    <col min="15890" max="15890" width="8.28515625" customWidth="1"/>
    <col min="15891" max="15891" width="20.140625" customWidth="1"/>
    <col min="15892" max="15892" width="20.5703125" customWidth="1"/>
    <col min="15893" max="15893" width="20.140625" customWidth="1"/>
    <col min="15894" max="15894" width="17.42578125" customWidth="1"/>
    <col min="15895" max="15895" width="0" hidden="1" customWidth="1"/>
    <col min="16129" max="16129" width="4.85546875" customWidth="1"/>
    <col min="16130" max="16130" width="15.28515625" customWidth="1"/>
    <col min="16131" max="16131" width="20" customWidth="1"/>
    <col min="16132" max="16132" width="26.42578125" customWidth="1"/>
    <col min="16133" max="16133" width="36.7109375" customWidth="1"/>
    <col min="16134" max="16134" width="40.140625" customWidth="1"/>
    <col min="16135" max="16135" width="24.140625" customWidth="1"/>
    <col min="16136" max="16136" width="23.28515625" customWidth="1"/>
    <col min="16137" max="16137" width="21.85546875" customWidth="1"/>
    <col min="16138" max="16138" width="15.28515625" customWidth="1"/>
    <col min="16139" max="16139" width="28.7109375" customWidth="1"/>
    <col min="16140" max="16140" width="28" customWidth="1"/>
    <col min="16141" max="16141" width="12.5703125" customWidth="1"/>
    <col min="16142" max="16142" width="11.85546875" customWidth="1"/>
    <col min="16143" max="16143" width="8.28515625" customWidth="1"/>
    <col min="16144" max="16144" width="20.42578125" customWidth="1"/>
    <col min="16145" max="16145" width="21.28515625" customWidth="1"/>
    <col min="16146" max="16146" width="8.28515625" customWidth="1"/>
    <col min="16147" max="16147" width="20.140625" customWidth="1"/>
    <col min="16148" max="16148" width="20.5703125" customWidth="1"/>
    <col min="16149" max="16149" width="20.140625" customWidth="1"/>
    <col min="16150" max="16150" width="17.42578125" customWidth="1"/>
    <col min="16151" max="16151" width="0" hidden="1" customWidth="1"/>
  </cols>
  <sheetData>
    <row r="1" spans="1:25" ht="16.7" customHeight="1" x14ac:dyDescent="0.25">
      <c r="A1" s="1044" t="s">
        <v>4985</v>
      </c>
      <c r="B1" s="1035"/>
      <c r="C1" s="1035"/>
      <c r="D1" s="1035"/>
      <c r="E1" s="1035"/>
      <c r="F1" s="1035"/>
      <c r="G1" s="1035"/>
      <c r="H1" s="1035"/>
      <c r="I1" s="1035"/>
      <c r="J1" s="1035"/>
      <c r="K1" s="1035"/>
      <c r="L1" s="1035"/>
      <c r="M1" s="1035"/>
      <c r="N1" s="1035"/>
      <c r="O1" s="1035"/>
      <c r="P1" s="1035"/>
      <c r="Q1" s="1035"/>
      <c r="R1" s="1035"/>
      <c r="S1" s="1035"/>
      <c r="T1" s="1035"/>
      <c r="U1" s="1035"/>
      <c r="V1" s="1035"/>
    </row>
    <row r="2" spans="1:25" ht="1.35" customHeight="1" x14ac:dyDescent="0.25"/>
    <row r="3" spans="1:25" ht="17.100000000000001" customHeight="1" x14ac:dyDescent="0.25">
      <c r="A3" s="1034" t="s">
        <v>4986</v>
      </c>
      <c r="B3" s="1035"/>
      <c r="C3" s="1034" t="s">
        <v>4987</v>
      </c>
      <c r="D3" s="1035"/>
      <c r="E3" s="1035"/>
      <c r="F3" s="1035"/>
      <c r="G3" s="1035"/>
      <c r="H3" s="1035"/>
      <c r="I3" s="1035"/>
      <c r="J3" s="1035"/>
      <c r="K3" s="1035"/>
      <c r="L3" s="1035"/>
      <c r="M3" s="1035"/>
      <c r="N3" s="1035"/>
      <c r="O3" s="1035"/>
      <c r="P3" s="1035"/>
      <c r="Q3" s="1035"/>
      <c r="R3" s="1035"/>
      <c r="S3" s="1035"/>
      <c r="T3" s="1035"/>
      <c r="U3" s="1035"/>
      <c r="V3" s="1035"/>
    </row>
    <row r="4" spans="1:25" ht="17.100000000000001" customHeight="1" x14ac:dyDescent="0.25">
      <c r="A4" s="1034" t="s">
        <v>4988</v>
      </c>
      <c r="B4" s="1035"/>
      <c r="C4" s="1034" t="s">
        <v>4989</v>
      </c>
      <c r="D4" s="1035"/>
      <c r="E4" s="1035"/>
      <c r="F4" s="1035"/>
      <c r="G4" s="1035"/>
      <c r="H4" s="1035"/>
      <c r="I4" s="1035"/>
      <c r="J4" s="1035"/>
      <c r="K4" s="1035"/>
      <c r="L4" s="1035"/>
      <c r="M4" s="1035"/>
      <c r="N4" s="1035"/>
      <c r="O4" s="1035"/>
      <c r="P4" s="1035"/>
      <c r="Q4" s="1035"/>
      <c r="R4" s="1035"/>
      <c r="S4" s="1035"/>
      <c r="T4" s="1035"/>
      <c r="U4" s="1035"/>
      <c r="V4" s="1035"/>
    </row>
    <row r="5" spans="1:25" ht="17.100000000000001" customHeight="1" x14ac:dyDescent="0.25">
      <c r="A5" s="1034"/>
      <c r="B5" s="1035"/>
      <c r="C5" s="1034"/>
      <c r="D5" s="1035"/>
      <c r="E5" s="1035"/>
      <c r="F5" s="1035"/>
      <c r="G5" s="1035"/>
      <c r="H5" s="1035"/>
      <c r="I5" s="1035"/>
      <c r="J5" s="1035"/>
      <c r="K5" s="1035"/>
      <c r="L5" s="1035"/>
      <c r="M5" s="1035"/>
      <c r="N5" s="1035"/>
      <c r="O5" s="1035"/>
      <c r="P5" s="1035"/>
      <c r="Q5" s="1035"/>
      <c r="R5" s="1035"/>
      <c r="S5" s="1035"/>
      <c r="T5" s="1035"/>
      <c r="U5" s="1035"/>
      <c r="V5" s="1035"/>
    </row>
    <row r="6" spans="1:25" ht="17.100000000000001" customHeight="1" x14ac:dyDescent="0.25">
      <c r="A6" s="1034"/>
      <c r="B6" s="1035"/>
      <c r="C6" s="1034"/>
      <c r="D6" s="1035"/>
      <c r="E6" s="1035"/>
      <c r="F6" s="1035"/>
      <c r="G6" s="1035"/>
      <c r="H6" s="1035"/>
      <c r="I6" s="1035"/>
      <c r="J6" s="1035"/>
      <c r="K6" s="1035"/>
      <c r="L6" s="1035"/>
      <c r="M6" s="1035"/>
      <c r="N6" s="1035"/>
      <c r="O6" s="1035"/>
      <c r="P6" s="1035"/>
      <c r="Q6" s="1035"/>
      <c r="R6" s="1035"/>
      <c r="S6" s="1035"/>
      <c r="T6" s="1035"/>
      <c r="U6" s="1035"/>
      <c r="V6" s="1035"/>
    </row>
    <row r="7" spans="1:25" ht="409.6" hidden="1" customHeight="1" x14ac:dyDescent="0.25"/>
    <row r="8" spans="1:25" ht="1.9" customHeight="1" x14ac:dyDescent="0.25"/>
    <row r="9" spans="1:25" ht="75" customHeight="1" x14ac:dyDescent="0.25">
      <c r="A9" s="1042" t="s">
        <v>4984</v>
      </c>
      <c r="B9" s="1042" t="s">
        <v>4988</v>
      </c>
      <c r="C9" s="5"/>
      <c r="D9" s="1042" t="s">
        <v>4999</v>
      </c>
      <c r="E9" s="1042" t="s">
        <v>5000</v>
      </c>
      <c r="F9" s="1042" t="s">
        <v>5001</v>
      </c>
      <c r="G9" s="1036" t="s">
        <v>4990</v>
      </c>
      <c r="H9" s="1037"/>
      <c r="I9" s="5" t="s">
        <v>4991</v>
      </c>
      <c r="J9" s="948" t="s">
        <v>4992</v>
      </c>
      <c r="K9" s="5"/>
      <c r="L9" s="5"/>
      <c r="M9" s="1038"/>
      <c r="N9" s="1039"/>
      <c r="O9" s="5" t="s">
        <v>4993</v>
      </c>
      <c r="P9" s="5"/>
      <c r="Q9" s="5"/>
      <c r="R9" s="5" t="s">
        <v>4994</v>
      </c>
      <c r="S9" s="6" t="s">
        <v>4995</v>
      </c>
      <c r="T9" s="6" t="s">
        <v>4996</v>
      </c>
      <c r="U9" s="6" t="s">
        <v>4997</v>
      </c>
      <c r="V9" s="7" t="s">
        <v>4998</v>
      </c>
      <c r="X9" s="1032" t="s">
        <v>25380</v>
      </c>
      <c r="Y9" s="1033" t="s">
        <v>14844</v>
      </c>
    </row>
    <row r="10" spans="1:25" ht="30" x14ac:dyDescent="0.25">
      <c r="A10" s="1043"/>
      <c r="B10" s="1043"/>
      <c r="C10" s="8" t="s">
        <v>4986</v>
      </c>
      <c r="D10" s="1043"/>
      <c r="E10" s="1043"/>
      <c r="F10" s="1043"/>
      <c r="G10" s="6" t="s">
        <v>5002</v>
      </c>
      <c r="H10" s="6" t="s">
        <v>5003</v>
      </c>
      <c r="I10" s="8" t="s">
        <v>5004</v>
      </c>
      <c r="J10" s="949" t="s">
        <v>5005</v>
      </c>
      <c r="K10" s="8" t="s">
        <v>5006</v>
      </c>
      <c r="L10" s="8" t="s">
        <v>5007</v>
      </c>
      <c r="M10" s="1040" t="s">
        <v>5008</v>
      </c>
      <c r="N10" s="1041"/>
      <c r="O10" s="8" t="s">
        <v>5009</v>
      </c>
      <c r="P10" s="8" t="s">
        <v>5010</v>
      </c>
      <c r="Q10" s="8" t="s">
        <v>5011</v>
      </c>
      <c r="R10" s="8" t="s">
        <v>4993</v>
      </c>
      <c r="S10" s="8" t="s">
        <v>5012</v>
      </c>
      <c r="T10" s="8" t="s">
        <v>5013</v>
      </c>
      <c r="U10" s="8" t="s">
        <v>5014</v>
      </c>
      <c r="V10" s="9" t="s">
        <v>5015</v>
      </c>
      <c r="X10" s="1032"/>
      <c r="Y10" s="1033"/>
    </row>
    <row r="11" spans="1:25" ht="25.5" x14ac:dyDescent="0.25">
      <c r="A11" s="10">
        <v>1</v>
      </c>
      <c r="B11" s="11" t="s">
        <v>5016</v>
      </c>
      <c r="C11" s="11" t="s">
        <v>5017</v>
      </c>
      <c r="D11" s="11" t="s">
        <v>2676</v>
      </c>
      <c r="E11" s="11" t="s">
        <v>5018</v>
      </c>
      <c r="F11" s="11" t="s">
        <v>5019</v>
      </c>
      <c r="G11" s="11" t="s">
        <v>5020</v>
      </c>
      <c r="H11" s="11" t="s">
        <v>1378</v>
      </c>
      <c r="I11" s="11" t="s">
        <v>5021</v>
      </c>
      <c r="J11" s="963" t="s">
        <v>5022</v>
      </c>
      <c r="K11" s="11" t="s">
        <v>5023</v>
      </c>
      <c r="L11" s="11" t="s">
        <v>5024</v>
      </c>
      <c r="M11" s="11" t="s">
        <v>5025</v>
      </c>
      <c r="N11" s="11" t="s">
        <v>5026</v>
      </c>
      <c r="O11" s="10">
        <v>36</v>
      </c>
      <c r="P11" s="12" t="s">
        <v>5027</v>
      </c>
      <c r="Q11" s="12" t="s">
        <v>5028</v>
      </c>
      <c r="R11" s="10">
        <v>10</v>
      </c>
      <c r="S11" s="12" t="s">
        <v>5029</v>
      </c>
      <c r="T11" s="12" t="s">
        <v>741</v>
      </c>
      <c r="U11" s="12" t="s">
        <v>5029</v>
      </c>
      <c r="V11" s="12" t="s">
        <v>5027</v>
      </c>
      <c r="X11" s="41" t="str">
        <f>IF(ISERROR(VLOOKUP(J11,'FMC by DSF_Excel'!$H$6:$H$1610,1,0)),"TIDAK ADA","ADA")</f>
        <v>TIDAK ADA</v>
      </c>
      <c r="Y11" s="41"/>
    </row>
    <row r="12" spans="1:25" ht="25.5" x14ac:dyDescent="0.25">
      <c r="A12" s="10">
        <v>2</v>
      </c>
      <c r="B12" s="11" t="s">
        <v>5016</v>
      </c>
      <c r="C12" s="11" t="s">
        <v>5017</v>
      </c>
      <c r="D12" s="11" t="s">
        <v>3560</v>
      </c>
      <c r="E12" s="11" t="s">
        <v>5018</v>
      </c>
      <c r="F12" s="11" t="s">
        <v>5030</v>
      </c>
      <c r="G12" s="11" t="s">
        <v>5020</v>
      </c>
      <c r="H12" s="11" t="s">
        <v>1378</v>
      </c>
      <c r="I12" s="11" t="s">
        <v>5021</v>
      </c>
      <c r="J12" s="963" t="s">
        <v>5031</v>
      </c>
      <c r="K12" s="11" t="s">
        <v>5032</v>
      </c>
      <c r="L12" s="11" t="s">
        <v>5033</v>
      </c>
      <c r="M12" s="11" t="s">
        <v>5034</v>
      </c>
      <c r="N12" s="11" t="s">
        <v>5035</v>
      </c>
      <c r="O12" s="10">
        <v>36</v>
      </c>
      <c r="P12" s="12" t="s">
        <v>5036</v>
      </c>
      <c r="Q12" s="12" t="s">
        <v>5037</v>
      </c>
      <c r="R12" s="10">
        <v>8</v>
      </c>
      <c r="S12" s="12" t="s">
        <v>5038</v>
      </c>
      <c r="T12" s="12" t="s">
        <v>741</v>
      </c>
      <c r="U12" s="12" t="s">
        <v>5038</v>
      </c>
      <c r="V12" s="12" t="s">
        <v>5036</v>
      </c>
      <c r="X12" s="41" t="str">
        <f>IF(ISERROR(VLOOKUP(J12,'FMC by DSF_Excel'!$H$6:$H$1610,1,0)),"TIDAK ADA","ADA")</f>
        <v>ADA</v>
      </c>
      <c r="Y12" s="41"/>
    </row>
    <row r="13" spans="1:25" ht="25.5" x14ac:dyDescent="0.25">
      <c r="A13" s="10">
        <v>3</v>
      </c>
      <c r="B13" s="11" t="s">
        <v>5016</v>
      </c>
      <c r="C13" s="11" t="s">
        <v>5017</v>
      </c>
      <c r="D13" s="11" t="s">
        <v>2601</v>
      </c>
      <c r="E13" s="11" t="s">
        <v>5039</v>
      </c>
      <c r="F13" s="11" t="s">
        <v>5040</v>
      </c>
      <c r="G13" s="11" t="s">
        <v>1438</v>
      </c>
      <c r="H13" s="11" t="s">
        <v>1695</v>
      </c>
      <c r="I13" s="11" t="s">
        <v>5021</v>
      </c>
      <c r="J13" s="963" t="s">
        <v>5041</v>
      </c>
      <c r="K13" s="11" t="s">
        <v>5042</v>
      </c>
      <c r="L13" s="11" t="s">
        <v>5043</v>
      </c>
      <c r="M13" s="11" t="s">
        <v>5044</v>
      </c>
      <c r="N13" s="11" t="s">
        <v>5045</v>
      </c>
      <c r="O13" s="10">
        <v>36</v>
      </c>
      <c r="P13" s="12" t="s">
        <v>5036</v>
      </c>
      <c r="Q13" s="12" t="s">
        <v>5037</v>
      </c>
      <c r="R13" s="10">
        <v>13</v>
      </c>
      <c r="S13" s="12" t="s">
        <v>5046</v>
      </c>
      <c r="T13" s="12" t="s">
        <v>5047</v>
      </c>
      <c r="U13" s="12" t="s">
        <v>5048</v>
      </c>
      <c r="V13" s="12" t="s">
        <v>5049</v>
      </c>
      <c r="X13" s="41" t="str">
        <f>IF(ISERROR(VLOOKUP(J13,'FMC by DSF_Excel'!$H$6:$H$1610,1,0)),"TIDAK ADA","ADA")</f>
        <v>ADA</v>
      </c>
      <c r="Y13" s="41"/>
    </row>
    <row r="14" spans="1:25" ht="25.5" x14ac:dyDescent="0.25">
      <c r="A14" s="10">
        <v>4</v>
      </c>
      <c r="B14" s="11" t="s">
        <v>5016</v>
      </c>
      <c r="C14" s="11" t="s">
        <v>5017</v>
      </c>
      <c r="D14" s="11" t="s">
        <v>1290</v>
      </c>
      <c r="E14" s="11" t="s">
        <v>5050</v>
      </c>
      <c r="F14" s="11" t="s">
        <v>5051</v>
      </c>
      <c r="G14" s="11" t="s">
        <v>1438</v>
      </c>
      <c r="H14" s="11" t="s">
        <v>1695</v>
      </c>
      <c r="I14" s="11" t="s">
        <v>5021</v>
      </c>
      <c r="J14" s="963" t="s">
        <v>5052</v>
      </c>
      <c r="K14" s="11" t="s">
        <v>5053</v>
      </c>
      <c r="L14" s="11" t="s">
        <v>5054</v>
      </c>
      <c r="M14" s="11" t="s">
        <v>5055</v>
      </c>
      <c r="N14" s="11" t="s">
        <v>5056</v>
      </c>
      <c r="O14" s="10">
        <v>12</v>
      </c>
      <c r="P14" s="12" t="s">
        <v>5057</v>
      </c>
      <c r="Q14" s="12" t="s">
        <v>5058</v>
      </c>
      <c r="R14" s="10">
        <v>12</v>
      </c>
      <c r="S14" s="12" t="s">
        <v>5057</v>
      </c>
      <c r="T14" s="12" t="s">
        <v>5059</v>
      </c>
      <c r="U14" s="12" t="s">
        <v>5060</v>
      </c>
      <c r="V14" s="12" t="s">
        <v>5060</v>
      </c>
      <c r="X14" s="41" t="str">
        <f>IF(ISERROR(VLOOKUP(J14,'FMC by DSF_Excel'!$H$6:$H$1610,1,0)),"TIDAK ADA","ADA")</f>
        <v>ADA</v>
      </c>
      <c r="Y14" s="41"/>
    </row>
    <row r="15" spans="1:25" ht="25.5" x14ac:dyDescent="0.25">
      <c r="A15" s="10">
        <v>5</v>
      </c>
      <c r="B15" s="11" t="s">
        <v>5016</v>
      </c>
      <c r="C15" s="11" t="s">
        <v>5017</v>
      </c>
      <c r="D15" s="11" t="s">
        <v>1290</v>
      </c>
      <c r="E15" s="11" t="s">
        <v>5050</v>
      </c>
      <c r="F15" s="11" t="s">
        <v>5051</v>
      </c>
      <c r="G15" s="11" t="s">
        <v>1438</v>
      </c>
      <c r="H15" s="11" t="s">
        <v>1695</v>
      </c>
      <c r="I15" s="11" t="s">
        <v>5021</v>
      </c>
      <c r="J15" s="963" t="s">
        <v>5061</v>
      </c>
      <c r="K15" s="11" t="s">
        <v>5062</v>
      </c>
      <c r="L15" s="11" t="s">
        <v>5063</v>
      </c>
      <c r="M15" s="11" t="s">
        <v>5055</v>
      </c>
      <c r="N15" s="11" t="s">
        <v>5056</v>
      </c>
      <c r="O15" s="10">
        <v>12</v>
      </c>
      <c r="P15" s="12" t="s">
        <v>5057</v>
      </c>
      <c r="Q15" s="12" t="s">
        <v>5058</v>
      </c>
      <c r="R15" s="10">
        <v>12</v>
      </c>
      <c r="S15" s="12" t="s">
        <v>5057</v>
      </c>
      <c r="T15" s="12" t="s">
        <v>5064</v>
      </c>
      <c r="U15" s="12" t="s">
        <v>5065</v>
      </c>
      <c r="V15" s="12" t="s">
        <v>5065</v>
      </c>
      <c r="X15" s="41" t="str">
        <f>IF(ISERROR(VLOOKUP(J15,'FMC by DSF_Excel'!$H$6:$H$1610,1,0)),"TIDAK ADA","ADA")</f>
        <v>ADA</v>
      </c>
      <c r="Y15" s="41"/>
    </row>
    <row r="16" spans="1:25" ht="25.5" x14ac:dyDescent="0.25">
      <c r="A16" s="10">
        <v>6</v>
      </c>
      <c r="B16" s="11" t="s">
        <v>5016</v>
      </c>
      <c r="C16" s="11" t="s">
        <v>5017</v>
      </c>
      <c r="D16" s="11" t="s">
        <v>1290</v>
      </c>
      <c r="E16" s="11" t="s">
        <v>5050</v>
      </c>
      <c r="F16" s="11" t="s">
        <v>5051</v>
      </c>
      <c r="G16" s="11" t="s">
        <v>1438</v>
      </c>
      <c r="H16" s="11" t="s">
        <v>1695</v>
      </c>
      <c r="I16" s="11" t="s">
        <v>5066</v>
      </c>
      <c r="J16" s="963" t="s">
        <v>5067</v>
      </c>
      <c r="K16" s="11" t="s">
        <v>5068</v>
      </c>
      <c r="L16" s="11" t="s">
        <v>5069</v>
      </c>
      <c r="M16" s="11" t="s">
        <v>5055</v>
      </c>
      <c r="N16" s="11" t="s">
        <v>5056</v>
      </c>
      <c r="O16" s="10">
        <v>12</v>
      </c>
      <c r="P16" s="12" t="s">
        <v>5057</v>
      </c>
      <c r="Q16" s="12" t="s">
        <v>5058</v>
      </c>
      <c r="R16" s="10">
        <v>12</v>
      </c>
      <c r="S16" s="12" t="s">
        <v>5057</v>
      </c>
      <c r="T16" s="12" t="s">
        <v>5070</v>
      </c>
      <c r="U16" s="12" t="s">
        <v>5071</v>
      </c>
      <c r="V16" s="12" t="s">
        <v>5071</v>
      </c>
      <c r="X16" s="41" t="str">
        <f>IF(ISERROR(VLOOKUP(J16,'FMC by DSF_Excel'!$H$6:$H$1610,1,0)),"TIDAK ADA","ADA")</f>
        <v>TIDAK ADA</v>
      </c>
      <c r="Y16" s="41"/>
    </row>
    <row r="17" spans="1:25" ht="25.5" x14ac:dyDescent="0.25">
      <c r="A17" s="10">
        <v>7</v>
      </c>
      <c r="B17" s="11" t="s">
        <v>5016</v>
      </c>
      <c r="C17" s="11" t="s">
        <v>5017</v>
      </c>
      <c r="D17" s="11" t="s">
        <v>1290</v>
      </c>
      <c r="E17" s="11" t="s">
        <v>5050</v>
      </c>
      <c r="F17" s="11" t="s">
        <v>5051</v>
      </c>
      <c r="G17" s="11" t="s">
        <v>1438</v>
      </c>
      <c r="H17" s="11" t="s">
        <v>1695</v>
      </c>
      <c r="I17" s="11" t="s">
        <v>5066</v>
      </c>
      <c r="J17" s="963" t="s">
        <v>5072</v>
      </c>
      <c r="K17" s="11" t="s">
        <v>5073</v>
      </c>
      <c r="L17" s="11" t="s">
        <v>5074</v>
      </c>
      <c r="M17" s="11" t="s">
        <v>5055</v>
      </c>
      <c r="N17" s="11" t="s">
        <v>5056</v>
      </c>
      <c r="O17" s="10">
        <v>12</v>
      </c>
      <c r="P17" s="12" t="s">
        <v>5057</v>
      </c>
      <c r="Q17" s="12" t="s">
        <v>5058</v>
      </c>
      <c r="R17" s="10">
        <v>12</v>
      </c>
      <c r="S17" s="12" t="s">
        <v>5057</v>
      </c>
      <c r="T17" s="12" t="s">
        <v>5075</v>
      </c>
      <c r="U17" s="12" t="s">
        <v>5076</v>
      </c>
      <c r="V17" s="12" t="s">
        <v>5076</v>
      </c>
      <c r="X17" s="41" t="str">
        <f>IF(ISERROR(VLOOKUP(J17,'FMC by DSF_Excel'!$H$6:$H$1610,1,0)),"TIDAK ADA","ADA")</f>
        <v>TIDAK ADA</v>
      </c>
      <c r="Y17" s="41"/>
    </row>
    <row r="18" spans="1:25" ht="25.5" x14ac:dyDescent="0.25">
      <c r="A18" s="10">
        <v>8</v>
      </c>
      <c r="B18" s="11" t="s">
        <v>5016</v>
      </c>
      <c r="C18" s="11" t="s">
        <v>5017</v>
      </c>
      <c r="D18" s="11" t="s">
        <v>1290</v>
      </c>
      <c r="E18" s="11" t="s">
        <v>5050</v>
      </c>
      <c r="F18" s="11" t="s">
        <v>5051</v>
      </c>
      <c r="G18" s="11" t="s">
        <v>1438</v>
      </c>
      <c r="H18" s="11" t="s">
        <v>1695</v>
      </c>
      <c r="I18" s="11" t="s">
        <v>5021</v>
      </c>
      <c r="J18" s="963" t="s">
        <v>5077</v>
      </c>
      <c r="K18" s="11" t="s">
        <v>5078</v>
      </c>
      <c r="L18" s="11" t="s">
        <v>5079</v>
      </c>
      <c r="M18" s="11" t="s">
        <v>5055</v>
      </c>
      <c r="N18" s="11" t="s">
        <v>5056</v>
      </c>
      <c r="O18" s="10">
        <v>12</v>
      </c>
      <c r="P18" s="12" t="s">
        <v>5057</v>
      </c>
      <c r="Q18" s="12" t="s">
        <v>5058</v>
      </c>
      <c r="R18" s="10">
        <v>12</v>
      </c>
      <c r="S18" s="12" t="s">
        <v>5057</v>
      </c>
      <c r="T18" s="12" t="s">
        <v>5080</v>
      </c>
      <c r="U18" s="12" t="s">
        <v>5081</v>
      </c>
      <c r="V18" s="12" t="s">
        <v>5081</v>
      </c>
      <c r="X18" s="41" t="str">
        <f>IF(ISERROR(VLOOKUP(J18,'FMC by DSF_Excel'!$H$6:$H$1610,1,0)),"TIDAK ADA","ADA")</f>
        <v>ADA</v>
      </c>
      <c r="Y18" s="41"/>
    </row>
    <row r="19" spans="1:25" ht="25.5" x14ac:dyDescent="0.25">
      <c r="A19" s="10">
        <v>9</v>
      </c>
      <c r="B19" s="11" t="s">
        <v>5016</v>
      </c>
      <c r="C19" s="11" t="s">
        <v>5017</v>
      </c>
      <c r="D19" s="11" t="s">
        <v>1290</v>
      </c>
      <c r="E19" s="11" t="s">
        <v>5050</v>
      </c>
      <c r="F19" s="11" t="s">
        <v>5051</v>
      </c>
      <c r="G19" s="11" t="s">
        <v>1438</v>
      </c>
      <c r="H19" s="11" t="s">
        <v>1695</v>
      </c>
      <c r="I19" s="11" t="s">
        <v>5066</v>
      </c>
      <c r="J19" s="963" t="s">
        <v>5082</v>
      </c>
      <c r="K19" s="11" t="s">
        <v>5083</v>
      </c>
      <c r="L19" s="11" t="s">
        <v>5084</v>
      </c>
      <c r="M19" s="11" t="s">
        <v>5055</v>
      </c>
      <c r="N19" s="11" t="s">
        <v>5056</v>
      </c>
      <c r="O19" s="10">
        <v>12</v>
      </c>
      <c r="P19" s="12" t="s">
        <v>5057</v>
      </c>
      <c r="Q19" s="12" t="s">
        <v>5058</v>
      </c>
      <c r="R19" s="10">
        <v>12</v>
      </c>
      <c r="S19" s="12" t="s">
        <v>5057</v>
      </c>
      <c r="T19" s="12" t="s">
        <v>5085</v>
      </c>
      <c r="U19" s="12" t="s">
        <v>5086</v>
      </c>
      <c r="V19" s="12" t="s">
        <v>5086</v>
      </c>
      <c r="X19" s="41" t="str">
        <f>IF(ISERROR(VLOOKUP(J19,'FMC by DSF_Excel'!$H$6:$H$1610,1,0)),"TIDAK ADA","ADA")</f>
        <v>TIDAK ADA</v>
      </c>
      <c r="Y19" s="41"/>
    </row>
    <row r="20" spans="1:25" ht="25.5" x14ac:dyDescent="0.25">
      <c r="A20" s="10">
        <v>10</v>
      </c>
      <c r="B20" s="11" t="s">
        <v>5016</v>
      </c>
      <c r="C20" s="11" t="s">
        <v>5017</v>
      </c>
      <c r="D20" s="11" t="s">
        <v>1290</v>
      </c>
      <c r="E20" s="11" t="s">
        <v>5050</v>
      </c>
      <c r="F20" s="11" t="s">
        <v>5051</v>
      </c>
      <c r="G20" s="11" t="s">
        <v>1438</v>
      </c>
      <c r="H20" s="11" t="s">
        <v>1695</v>
      </c>
      <c r="I20" s="11" t="s">
        <v>5066</v>
      </c>
      <c r="J20" s="963" t="s">
        <v>5087</v>
      </c>
      <c r="K20" s="11" t="s">
        <v>5088</v>
      </c>
      <c r="L20" s="11" t="s">
        <v>5089</v>
      </c>
      <c r="M20" s="11" t="s">
        <v>5055</v>
      </c>
      <c r="N20" s="11" t="s">
        <v>5056</v>
      </c>
      <c r="O20" s="10">
        <v>12</v>
      </c>
      <c r="P20" s="12" t="s">
        <v>5057</v>
      </c>
      <c r="Q20" s="12" t="s">
        <v>5058</v>
      </c>
      <c r="R20" s="10">
        <v>12</v>
      </c>
      <c r="S20" s="12" t="s">
        <v>5057</v>
      </c>
      <c r="T20" s="12" t="s">
        <v>5090</v>
      </c>
      <c r="U20" s="12" t="s">
        <v>5091</v>
      </c>
      <c r="V20" s="12" t="s">
        <v>5091</v>
      </c>
      <c r="X20" s="41" t="str">
        <f>IF(ISERROR(VLOOKUP(J20,'FMC by DSF_Excel'!$H$6:$H$1610,1,0)),"TIDAK ADA","ADA")</f>
        <v>TIDAK ADA</v>
      </c>
      <c r="Y20" s="41"/>
    </row>
    <row r="21" spans="1:25" ht="25.5" x14ac:dyDescent="0.25">
      <c r="A21" s="10">
        <v>11</v>
      </c>
      <c r="B21" s="11" t="s">
        <v>5016</v>
      </c>
      <c r="C21" s="11" t="s">
        <v>5017</v>
      </c>
      <c r="D21" s="11" t="s">
        <v>1290</v>
      </c>
      <c r="E21" s="11" t="s">
        <v>5050</v>
      </c>
      <c r="F21" s="11" t="s">
        <v>5051</v>
      </c>
      <c r="G21" s="11" t="s">
        <v>1438</v>
      </c>
      <c r="H21" s="11" t="s">
        <v>1695</v>
      </c>
      <c r="I21" s="11" t="s">
        <v>5066</v>
      </c>
      <c r="J21" s="963" t="s">
        <v>5092</v>
      </c>
      <c r="K21" s="11" t="s">
        <v>5093</v>
      </c>
      <c r="L21" s="11" t="s">
        <v>5094</v>
      </c>
      <c r="M21" s="11" t="s">
        <v>5055</v>
      </c>
      <c r="N21" s="11" t="s">
        <v>5056</v>
      </c>
      <c r="O21" s="10">
        <v>12</v>
      </c>
      <c r="P21" s="12" t="s">
        <v>5057</v>
      </c>
      <c r="Q21" s="12" t="s">
        <v>5058</v>
      </c>
      <c r="R21" s="10">
        <v>12</v>
      </c>
      <c r="S21" s="12" t="s">
        <v>5057</v>
      </c>
      <c r="T21" s="12" t="s">
        <v>5095</v>
      </c>
      <c r="U21" s="12" t="s">
        <v>5096</v>
      </c>
      <c r="V21" s="12" t="s">
        <v>5096</v>
      </c>
      <c r="X21" s="41" t="str">
        <f>IF(ISERROR(VLOOKUP(J21,'FMC by DSF_Excel'!$H$6:$H$1610,1,0)),"TIDAK ADA","ADA")</f>
        <v>TIDAK ADA</v>
      </c>
      <c r="Y21" s="41"/>
    </row>
    <row r="22" spans="1:25" ht="25.5" x14ac:dyDescent="0.25">
      <c r="A22" s="10">
        <v>12</v>
      </c>
      <c r="B22" s="11" t="s">
        <v>5016</v>
      </c>
      <c r="C22" s="11" t="s">
        <v>5017</v>
      </c>
      <c r="D22" s="11" t="s">
        <v>1290</v>
      </c>
      <c r="E22" s="11" t="s">
        <v>5050</v>
      </c>
      <c r="F22" s="11" t="s">
        <v>5051</v>
      </c>
      <c r="G22" s="11" t="s">
        <v>1438</v>
      </c>
      <c r="H22" s="11" t="s">
        <v>3008</v>
      </c>
      <c r="I22" s="11" t="s">
        <v>5021</v>
      </c>
      <c r="J22" s="963" t="s">
        <v>5097</v>
      </c>
      <c r="K22" s="11" t="s">
        <v>5098</v>
      </c>
      <c r="L22" s="11" t="s">
        <v>5099</v>
      </c>
      <c r="M22" s="11" t="s">
        <v>5055</v>
      </c>
      <c r="N22" s="11" t="s">
        <v>5056</v>
      </c>
      <c r="O22" s="10">
        <v>12</v>
      </c>
      <c r="P22" s="12" t="s">
        <v>5057</v>
      </c>
      <c r="Q22" s="12" t="s">
        <v>5058</v>
      </c>
      <c r="R22" s="10">
        <v>12</v>
      </c>
      <c r="S22" s="12" t="s">
        <v>5057</v>
      </c>
      <c r="T22" s="12" t="s">
        <v>5100</v>
      </c>
      <c r="U22" s="12" t="s">
        <v>5101</v>
      </c>
      <c r="V22" s="12" t="s">
        <v>5101</v>
      </c>
      <c r="X22" s="41" t="str">
        <f>IF(ISERROR(VLOOKUP(J22,'FMC by DSF_Excel'!$H$6:$H$1610,1,0)),"TIDAK ADA","ADA")</f>
        <v>ADA</v>
      </c>
      <c r="Y22" s="41"/>
    </row>
    <row r="23" spans="1:25" ht="25.5" x14ac:dyDescent="0.25">
      <c r="A23" s="10">
        <v>13</v>
      </c>
      <c r="B23" s="11" t="s">
        <v>5016</v>
      </c>
      <c r="C23" s="11" t="s">
        <v>5017</v>
      </c>
      <c r="D23" s="11" t="s">
        <v>1290</v>
      </c>
      <c r="E23" s="11" t="s">
        <v>5050</v>
      </c>
      <c r="F23" s="11" t="s">
        <v>5051</v>
      </c>
      <c r="G23" s="11" t="s">
        <v>741</v>
      </c>
      <c r="H23" s="11" t="s">
        <v>741</v>
      </c>
      <c r="I23" s="11" t="s">
        <v>5066</v>
      </c>
      <c r="J23" s="963" t="s">
        <v>5102</v>
      </c>
      <c r="K23" s="11" t="s">
        <v>5103</v>
      </c>
      <c r="L23" s="11" t="s">
        <v>5104</v>
      </c>
      <c r="M23" s="11" t="s">
        <v>5055</v>
      </c>
      <c r="N23" s="11" t="s">
        <v>5056</v>
      </c>
      <c r="O23" s="10">
        <v>12</v>
      </c>
      <c r="P23" s="12" t="s">
        <v>5057</v>
      </c>
      <c r="Q23" s="12" t="s">
        <v>5058</v>
      </c>
      <c r="R23" s="10">
        <v>12</v>
      </c>
      <c r="S23" s="12" t="s">
        <v>5057</v>
      </c>
      <c r="T23" s="12" t="s">
        <v>5105</v>
      </c>
      <c r="U23" s="12" t="s">
        <v>5106</v>
      </c>
      <c r="V23" s="12" t="s">
        <v>5106</v>
      </c>
      <c r="X23" s="41" t="str">
        <f>IF(ISERROR(VLOOKUP(J23,'FMC by DSF_Excel'!$H$6:$H$1610,1,0)),"TIDAK ADA","ADA")</f>
        <v>TIDAK ADA</v>
      </c>
      <c r="Y23" s="41"/>
    </row>
    <row r="24" spans="1:25" ht="25.5" x14ac:dyDescent="0.25">
      <c r="A24" s="10">
        <v>14</v>
      </c>
      <c r="B24" s="11" t="s">
        <v>5016</v>
      </c>
      <c r="C24" s="11" t="s">
        <v>5017</v>
      </c>
      <c r="D24" s="11" t="s">
        <v>1311</v>
      </c>
      <c r="E24" s="11" t="s">
        <v>5050</v>
      </c>
      <c r="F24" s="11" t="s">
        <v>5051</v>
      </c>
      <c r="G24" s="11" t="s">
        <v>1438</v>
      </c>
      <c r="H24" s="11" t="s">
        <v>1695</v>
      </c>
      <c r="I24" s="11" t="s">
        <v>5021</v>
      </c>
      <c r="J24" s="963" t="s">
        <v>5107</v>
      </c>
      <c r="K24" s="11" t="s">
        <v>5108</v>
      </c>
      <c r="L24" s="11" t="s">
        <v>5109</v>
      </c>
      <c r="M24" s="11" t="s">
        <v>5110</v>
      </c>
      <c r="N24" s="11" t="s">
        <v>5111</v>
      </c>
      <c r="O24" s="10">
        <v>12</v>
      </c>
      <c r="P24" s="12" t="s">
        <v>5057</v>
      </c>
      <c r="Q24" s="12" t="s">
        <v>5058</v>
      </c>
      <c r="R24" s="10">
        <v>12</v>
      </c>
      <c r="S24" s="12" t="s">
        <v>5057</v>
      </c>
      <c r="T24" s="12" t="s">
        <v>5112</v>
      </c>
      <c r="U24" s="12" t="s">
        <v>5113</v>
      </c>
      <c r="V24" s="12" t="s">
        <v>5113</v>
      </c>
      <c r="X24" s="41" t="str">
        <f>IF(ISERROR(VLOOKUP(J24,'FMC by DSF_Excel'!$H$6:$H$1610,1,0)),"TIDAK ADA","ADA")</f>
        <v>ADA</v>
      </c>
      <c r="Y24" s="41"/>
    </row>
    <row r="25" spans="1:25" ht="25.5" x14ac:dyDescent="0.25">
      <c r="A25" s="10">
        <v>15</v>
      </c>
      <c r="B25" s="11" t="s">
        <v>5016</v>
      </c>
      <c r="C25" s="11" t="s">
        <v>5017</v>
      </c>
      <c r="D25" s="11" t="s">
        <v>1311</v>
      </c>
      <c r="E25" s="11" t="s">
        <v>5050</v>
      </c>
      <c r="F25" s="11" t="s">
        <v>5051</v>
      </c>
      <c r="G25" s="11" t="s">
        <v>1438</v>
      </c>
      <c r="H25" s="11" t="s">
        <v>1695</v>
      </c>
      <c r="I25" s="11" t="s">
        <v>5114</v>
      </c>
      <c r="J25" s="963" t="s">
        <v>5115</v>
      </c>
      <c r="K25" s="11" t="s">
        <v>5116</v>
      </c>
      <c r="L25" s="11" t="s">
        <v>5117</v>
      </c>
      <c r="M25" s="11" t="s">
        <v>5110</v>
      </c>
      <c r="N25" s="11" t="s">
        <v>5111</v>
      </c>
      <c r="O25" s="10">
        <v>12</v>
      </c>
      <c r="P25" s="12" t="s">
        <v>5057</v>
      </c>
      <c r="Q25" s="12" t="s">
        <v>5058</v>
      </c>
      <c r="R25" s="10">
        <v>12</v>
      </c>
      <c r="S25" s="12" t="s">
        <v>5057</v>
      </c>
      <c r="T25" s="12" t="s">
        <v>5118</v>
      </c>
      <c r="U25" s="12" t="s">
        <v>5119</v>
      </c>
      <c r="V25" s="12" t="s">
        <v>5119</v>
      </c>
      <c r="X25" s="41" t="str">
        <f>IF(ISERROR(VLOOKUP(J25,'FMC by DSF_Excel'!$H$6:$H$1610,1,0)),"TIDAK ADA","ADA")</f>
        <v>TIDAK ADA</v>
      </c>
      <c r="Y25" s="41"/>
    </row>
    <row r="26" spans="1:25" ht="25.5" x14ac:dyDescent="0.25">
      <c r="A26" s="10">
        <v>16</v>
      </c>
      <c r="B26" s="11" t="s">
        <v>5016</v>
      </c>
      <c r="C26" s="11" t="s">
        <v>5017</v>
      </c>
      <c r="D26" s="11" t="s">
        <v>1311</v>
      </c>
      <c r="E26" s="11" t="s">
        <v>5050</v>
      </c>
      <c r="F26" s="11" t="s">
        <v>5051</v>
      </c>
      <c r="G26" s="11" t="s">
        <v>1438</v>
      </c>
      <c r="H26" s="11" t="s">
        <v>1695</v>
      </c>
      <c r="I26" s="11" t="s">
        <v>5066</v>
      </c>
      <c r="J26" s="963" t="s">
        <v>5120</v>
      </c>
      <c r="K26" s="11" t="s">
        <v>5121</v>
      </c>
      <c r="L26" s="11" t="s">
        <v>5122</v>
      </c>
      <c r="M26" s="11" t="s">
        <v>5110</v>
      </c>
      <c r="N26" s="11" t="s">
        <v>5111</v>
      </c>
      <c r="O26" s="10">
        <v>12</v>
      </c>
      <c r="P26" s="12" t="s">
        <v>5057</v>
      </c>
      <c r="Q26" s="12" t="s">
        <v>5058</v>
      </c>
      <c r="R26" s="10">
        <v>12</v>
      </c>
      <c r="S26" s="12" t="s">
        <v>5057</v>
      </c>
      <c r="T26" s="12" t="s">
        <v>5123</v>
      </c>
      <c r="U26" s="12" t="s">
        <v>5124</v>
      </c>
      <c r="V26" s="12" t="s">
        <v>5124</v>
      </c>
      <c r="X26" s="41" t="str">
        <f>IF(ISERROR(VLOOKUP(J26,'FMC by DSF_Excel'!$H$6:$H$1610,1,0)),"TIDAK ADA","ADA")</f>
        <v>TIDAK ADA</v>
      </c>
      <c r="Y26" s="41"/>
    </row>
    <row r="27" spans="1:25" ht="25.5" x14ac:dyDescent="0.25">
      <c r="A27" s="10">
        <v>17</v>
      </c>
      <c r="B27" s="11" t="s">
        <v>5016</v>
      </c>
      <c r="C27" s="11" t="s">
        <v>5017</v>
      </c>
      <c r="D27" s="11" t="s">
        <v>1311</v>
      </c>
      <c r="E27" s="11" t="s">
        <v>5050</v>
      </c>
      <c r="F27" s="11" t="s">
        <v>5051</v>
      </c>
      <c r="G27" s="11" t="s">
        <v>1438</v>
      </c>
      <c r="H27" s="11" t="s">
        <v>1695</v>
      </c>
      <c r="I27" s="11" t="s">
        <v>5066</v>
      </c>
      <c r="J27" s="963" t="s">
        <v>5125</v>
      </c>
      <c r="K27" s="11" t="s">
        <v>5126</v>
      </c>
      <c r="L27" s="11" t="s">
        <v>5127</v>
      </c>
      <c r="M27" s="11" t="s">
        <v>5110</v>
      </c>
      <c r="N27" s="11" t="s">
        <v>5111</v>
      </c>
      <c r="O27" s="10">
        <v>12</v>
      </c>
      <c r="P27" s="12" t="s">
        <v>5057</v>
      </c>
      <c r="Q27" s="12" t="s">
        <v>5058</v>
      </c>
      <c r="R27" s="10">
        <v>12</v>
      </c>
      <c r="S27" s="12" t="s">
        <v>5057</v>
      </c>
      <c r="T27" s="12" t="s">
        <v>5128</v>
      </c>
      <c r="U27" s="12" t="s">
        <v>5129</v>
      </c>
      <c r="V27" s="12" t="s">
        <v>5129</v>
      </c>
      <c r="X27" s="41" t="str">
        <f>IF(ISERROR(VLOOKUP(J27,'FMC by DSF_Excel'!$H$6:$H$1610,1,0)),"TIDAK ADA","ADA")</f>
        <v>TIDAK ADA</v>
      </c>
      <c r="Y27" s="41"/>
    </row>
    <row r="28" spans="1:25" ht="25.5" x14ac:dyDescent="0.25">
      <c r="A28" s="10">
        <v>18</v>
      </c>
      <c r="B28" s="11" t="s">
        <v>5016</v>
      </c>
      <c r="C28" s="11" t="s">
        <v>5017</v>
      </c>
      <c r="D28" s="11" t="s">
        <v>1311</v>
      </c>
      <c r="E28" s="11" t="s">
        <v>5050</v>
      </c>
      <c r="F28" s="11" t="s">
        <v>5051</v>
      </c>
      <c r="G28" s="11" t="s">
        <v>1438</v>
      </c>
      <c r="H28" s="11" t="s">
        <v>1695</v>
      </c>
      <c r="I28" s="11" t="s">
        <v>5066</v>
      </c>
      <c r="J28" s="963" t="s">
        <v>5130</v>
      </c>
      <c r="K28" s="11" t="s">
        <v>5131</v>
      </c>
      <c r="L28" s="11" t="s">
        <v>5132</v>
      </c>
      <c r="M28" s="11" t="s">
        <v>5110</v>
      </c>
      <c r="N28" s="11" t="s">
        <v>5111</v>
      </c>
      <c r="O28" s="10">
        <v>12</v>
      </c>
      <c r="P28" s="12" t="s">
        <v>5057</v>
      </c>
      <c r="Q28" s="12" t="s">
        <v>5058</v>
      </c>
      <c r="R28" s="10">
        <v>12</v>
      </c>
      <c r="S28" s="12" t="s">
        <v>5057</v>
      </c>
      <c r="T28" s="12" t="s">
        <v>5133</v>
      </c>
      <c r="U28" s="12" t="s">
        <v>5134</v>
      </c>
      <c r="V28" s="12" t="s">
        <v>5134</v>
      </c>
      <c r="X28" s="41" t="str">
        <f>IF(ISERROR(VLOOKUP(J28,'FMC by DSF_Excel'!$H$6:$H$1610,1,0)),"TIDAK ADA","ADA")</f>
        <v>TIDAK ADA</v>
      </c>
      <c r="Y28" s="41"/>
    </row>
    <row r="29" spans="1:25" ht="25.5" x14ac:dyDescent="0.25">
      <c r="A29" s="10">
        <v>19</v>
      </c>
      <c r="B29" s="11" t="s">
        <v>5016</v>
      </c>
      <c r="C29" s="11" t="s">
        <v>5017</v>
      </c>
      <c r="D29" s="11" t="s">
        <v>1311</v>
      </c>
      <c r="E29" s="11" t="s">
        <v>5050</v>
      </c>
      <c r="F29" s="11" t="s">
        <v>5051</v>
      </c>
      <c r="G29" s="11" t="s">
        <v>1438</v>
      </c>
      <c r="H29" s="11" t="s">
        <v>1695</v>
      </c>
      <c r="I29" s="11" t="s">
        <v>5066</v>
      </c>
      <c r="J29" s="963" t="s">
        <v>5135</v>
      </c>
      <c r="K29" s="11" t="s">
        <v>5136</v>
      </c>
      <c r="L29" s="11" t="s">
        <v>5137</v>
      </c>
      <c r="M29" s="11" t="s">
        <v>5110</v>
      </c>
      <c r="N29" s="11" t="s">
        <v>5111</v>
      </c>
      <c r="O29" s="10">
        <v>12</v>
      </c>
      <c r="P29" s="12" t="s">
        <v>5057</v>
      </c>
      <c r="Q29" s="12" t="s">
        <v>5058</v>
      </c>
      <c r="R29" s="10">
        <v>12</v>
      </c>
      <c r="S29" s="12" t="s">
        <v>5057</v>
      </c>
      <c r="T29" s="12" t="s">
        <v>5138</v>
      </c>
      <c r="U29" s="12" t="s">
        <v>5139</v>
      </c>
      <c r="V29" s="12" t="s">
        <v>5139</v>
      </c>
      <c r="X29" s="41" t="str">
        <f>IF(ISERROR(VLOOKUP(J29,'FMC by DSF_Excel'!$H$6:$H$1610,1,0)),"TIDAK ADA","ADA")</f>
        <v>TIDAK ADA</v>
      </c>
      <c r="Y29" s="41"/>
    </row>
    <row r="30" spans="1:25" ht="25.5" x14ac:dyDescent="0.25">
      <c r="A30" s="10">
        <v>20</v>
      </c>
      <c r="B30" s="11" t="s">
        <v>5016</v>
      </c>
      <c r="C30" s="11" t="s">
        <v>5017</v>
      </c>
      <c r="D30" s="11" t="s">
        <v>1311</v>
      </c>
      <c r="E30" s="11" t="s">
        <v>5050</v>
      </c>
      <c r="F30" s="11" t="s">
        <v>5051</v>
      </c>
      <c r="G30" s="11" t="s">
        <v>1438</v>
      </c>
      <c r="H30" s="11" t="s">
        <v>1695</v>
      </c>
      <c r="I30" s="11" t="s">
        <v>5021</v>
      </c>
      <c r="J30" s="963" t="s">
        <v>5140</v>
      </c>
      <c r="K30" s="11" t="s">
        <v>5141</v>
      </c>
      <c r="L30" s="11" t="s">
        <v>5142</v>
      </c>
      <c r="M30" s="11" t="s">
        <v>5110</v>
      </c>
      <c r="N30" s="11" t="s">
        <v>5111</v>
      </c>
      <c r="O30" s="10">
        <v>12</v>
      </c>
      <c r="P30" s="12" t="s">
        <v>5057</v>
      </c>
      <c r="Q30" s="12" t="s">
        <v>5058</v>
      </c>
      <c r="R30" s="10">
        <v>12</v>
      </c>
      <c r="S30" s="12" t="s">
        <v>5057</v>
      </c>
      <c r="T30" s="12" t="s">
        <v>5143</v>
      </c>
      <c r="U30" s="12" t="s">
        <v>5144</v>
      </c>
      <c r="V30" s="12" t="s">
        <v>5144</v>
      </c>
      <c r="X30" s="41" t="str">
        <f>IF(ISERROR(VLOOKUP(J30,'FMC by DSF_Excel'!$H$6:$H$1610,1,0)),"TIDAK ADA","ADA")</f>
        <v>ADA</v>
      </c>
      <c r="Y30" s="41"/>
    </row>
    <row r="31" spans="1:25" ht="25.5" x14ac:dyDescent="0.25">
      <c r="A31" s="10">
        <v>21</v>
      </c>
      <c r="B31" s="11" t="s">
        <v>5016</v>
      </c>
      <c r="C31" s="11" t="s">
        <v>5017</v>
      </c>
      <c r="D31" s="11" t="s">
        <v>1311</v>
      </c>
      <c r="E31" s="11" t="s">
        <v>5050</v>
      </c>
      <c r="F31" s="11" t="s">
        <v>5051</v>
      </c>
      <c r="G31" s="11" t="s">
        <v>1438</v>
      </c>
      <c r="H31" s="11" t="s">
        <v>1695</v>
      </c>
      <c r="I31" s="11" t="s">
        <v>5021</v>
      </c>
      <c r="J31" s="963" t="s">
        <v>5145</v>
      </c>
      <c r="K31" s="11" t="s">
        <v>5146</v>
      </c>
      <c r="L31" s="11" t="s">
        <v>5147</v>
      </c>
      <c r="M31" s="11" t="s">
        <v>5110</v>
      </c>
      <c r="N31" s="11" t="s">
        <v>5111</v>
      </c>
      <c r="O31" s="10">
        <v>12</v>
      </c>
      <c r="P31" s="12" t="s">
        <v>5057</v>
      </c>
      <c r="Q31" s="12" t="s">
        <v>5058</v>
      </c>
      <c r="R31" s="10">
        <v>12</v>
      </c>
      <c r="S31" s="12" t="s">
        <v>5057</v>
      </c>
      <c r="T31" s="12" t="s">
        <v>5148</v>
      </c>
      <c r="U31" s="12" t="s">
        <v>5149</v>
      </c>
      <c r="V31" s="12" t="s">
        <v>5149</v>
      </c>
      <c r="X31" s="41" t="str">
        <f>IF(ISERROR(VLOOKUP(J31,'FMC by DSF_Excel'!$H$6:$H$1610,1,0)),"TIDAK ADA","ADA")</f>
        <v>ADA</v>
      </c>
      <c r="Y31" s="41"/>
    </row>
    <row r="32" spans="1:25" ht="25.5" x14ac:dyDescent="0.25">
      <c r="A32" s="10">
        <v>22</v>
      </c>
      <c r="B32" s="11" t="s">
        <v>5016</v>
      </c>
      <c r="C32" s="11" t="s">
        <v>5017</v>
      </c>
      <c r="D32" s="11" t="s">
        <v>1311</v>
      </c>
      <c r="E32" s="11" t="s">
        <v>5050</v>
      </c>
      <c r="F32" s="11" t="s">
        <v>5051</v>
      </c>
      <c r="G32" s="11" t="s">
        <v>1438</v>
      </c>
      <c r="H32" s="11" t="s">
        <v>1695</v>
      </c>
      <c r="I32" s="11" t="s">
        <v>5066</v>
      </c>
      <c r="J32" s="963" t="s">
        <v>5150</v>
      </c>
      <c r="K32" s="11" t="s">
        <v>5151</v>
      </c>
      <c r="L32" s="11" t="s">
        <v>5152</v>
      </c>
      <c r="M32" s="11" t="s">
        <v>5110</v>
      </c>
      <c r="N32" s="11" t="s">
        <v>5111</v>
      </c>
      <c r="O32" s="10">
        <v>12</v>
      </c>
      <c r="P32" s="12" t="s">
        <v>5057</v>
      </c>
      <c r="Q32" s="12" t="s">
        <v>5058</v>
      </c>
      <c r="R32" s="10">
        <v>12</v>
      </c>
      <c r="S32" s="12" t="s">
        <v>5057</v>
      </c>
      <c r="T32" s="12" t="s">
        <v>5153</v>
      </c>
      <c r="U32" s="12" t="s">
        <v>5154</v>
      </c>
      <c r="V32" s="12" t="s">
        <v>5154</v>
      </c>
      <c r="X32" s="41" t="str">
        <f>IF(ISERROR(VLOOKUP(J32,'FMC by DSF_Excel'!$H$6:$H$1610,1,0)),"TIDAK ADA","ADA")</f>
        <v>TIDAK ADA</v>
      </c>
      <c r="Y32" s="41"/>
    </row>
    <row r="33" spans="1:25" ht="25.5" x14ac:dyDescent="0.25">
      <c r="A33" s="10">
        <v>23</v>
      </c>
      <c r="B33" s="11" t="s">
        <v>5016</v>
      </c>
      <c r="C33" s="11" t="s">
        <v>5017</v>
      </c>
      <c r="D33" s="11" t="s">
        <v>1311</v>
      </c>
      <c r="E33" s="11" t="s">
        <v>5050</v>
      </c>
      <c r="F33" s="11" t="s">
        <v>5051</v>
      </c>
      <c r="G33" s="11" t="s">
        <v>1438</v>
      </c>
      <c r="H33" s="11" t="s">
        <v>1695</v>
      </c>
      <c r="I33" s="11" t="s">
        <v>5066</v>
      </c>
      <c r="J33" s="963" t="s">
        <v>5155</v>
      </c>
      <c r="K33" s="11" t="s">
        <v>5156</v>
      </c>
      <c r="L33" s="11" t="s">
        <v>5157</v>
      </c>
      <c r="M33" s="11" t="s">
        <v>5110</v>
      </c>
      <c r="N33" s="11" t="s">
        <v>5111</v>
      </c>
      <c r="O33" s="10">
        <v>12</v>
      </c>
      <c r="P33" s="12" t="s">
        <v>5057</v>
      </c>
      <c r="Q33" s="12" t="s">
        <v>5058</v>
      </c>
      <c r="R33" s="10">
        <v>12</v>
      </c>
      <c r="S33" s="12" t="s">
        <v>5057</v>
      </c>
      <c r="T33" s="12" t="s">
        <v>5158</v>
      </c>
      <c r="U33" s="12" t="s">
        <v>5159</v>
      </c>
      <c r="V33" s="12" t="s">
        <v>5159</v>
      </c>
      <c r="X33" s="41" t="str">
        <f>IF(ISERROR(VLOOKUP(J33,'FMC by DSF_Excel'!$H$6:$H$1610,1,0)),"TIDAK ADA","ADA")</f>
        <v>TIDAK ADA</v>
      </c>
      <c r="Y33" s="41"/>
    </row>
    <row r="34" spans="1:25" ht="25.5" x14ac:dyDescent="0.25">
      <c r="A34" s="10">
        <v>24</v>
      </c>
      <c r="B34" s="11" t="s">
        <v>5016</v>
      </c>
      <c r="C34" s="11" t="s">
        <v>5017</v>
      </c>
      <c r="D34" s="11" t="s">
        <v>1515</v>
      </c>
      <c r="E34" s="11" t="s">
        <v>5050</v>
      </c>
      <c r="F34" s="11" t="s">
        <v>5051</v>
      </c>
      <c r="G34" s="11" t="s">
        <v>1438</v>
      </c>
      <c r="H34" s="11" t="s">
        <v>1695</v>
      </c>
      <c r="I34" s="11" t="s">
        <v>5021</v>
      </c>
      <c r="J34" s="963" t="s">
        <v>5160</v>
      </c>
      <c r="K34" s="11" t="s">
        <v>5161</v>
      </c>
      <c r="L34" s="11" t="s">
        <v>5162</v>
      </c>
      <c r="M34" s="11" t="s">
        <v>5163</v>
      </c>
      <c r="N34" s="11" t="s">
        <v>5164</v>
      </c>
      <c r="O34" s="10">
        <v>12</v>
      </c>
      <c r="P34" s="12" t="s">
        <v>5057</v>
      </c>
      <c r="Q34" s="12" t="s">
        <v>5058</v>
      </c>
      <c r="R34" s="10">
        <v>12</v>
      </c>
      <c r="S34" s="12" t="s">
        <v>5057</v>
      </c>
      <c r="T34" s="12" t="s">
        <v>5165</v>
      </c>
      <c r="U34" s="12" t="s">
        <v>5166</v>
      </c>
      <c r="V34" s="12" t="s">
        <v>5166</v>
      </c>
      <c r="X34" s="41" t="str">
        <f>IF(ISERROR(VLOOKUP(J34,'FMC by DSF_Excel'!$H$6:$H$1610,1,0)),"TIDAK ADA","ADA")</f>
        <v>ADA</v>
      </c>
      <c r="Y34" s="41"/>
    </row>
    <row r="35" spans="1:25" ht="25.5" x14ac:dyDescent="0.25">
      <c r="A35" s="10">
        <v>25</v>
      </c>
      <c r="B35" s="11" t="s">
        <v>5016</v>
      </c>
      <c r="C35" s="11" t="s">
        <v>5017</v>
      </c>
      <c r="D35" s="11" t="s">
        <v>1740</v>
      </c>
      <c r="E35" s="11" t="s">
        <v>5050</v>
      </c>
      <c r="F35" s="11" t="s">
        <v>5051</v>
      </c>
      <c r="G35" s="11" t="s">
        <v>1438</v>
      </c>
      <c r="H35" s="11" t="s">
        <v>1695</v>
      </c>
      <c r="I35" s="11" t="s">
        <v>5021</v>
      </c>
      <c r="J35" s="963" t="s">
        <v>5167</v>
      </c>
      <c r="K35" s="11" t="s">
        <v>5168</v>
      </c>
      <c r="L35" s="11" t="s">
        <v>5169</v>
      </c>
      <c r="M35" s="11" t="s">
        <v>5170</v>
      </c>
      <c r="N35" s="11" t="s">
        <v>5171</v>
      </c>
      <c r="O35" s="10">
        <v>12</v>
      </c>
      <c r="P35" s="12" t="s">
        <v>5057</v>
      </c>
      <c r="Q35" s="12" t="s">
        <v>5058</v>
      </c>
      <c r="R35" s="10">
        <v>12</v>
      </c>
      <c r="S35" s="12" t="s">
        <v>5057</v>
      </c>
      <c r="T35" s="12" t="s">
        <v>5172</v>
      </c>
      <c r="U35" s="12" t="s">
        <v>5173</v>
      </c>
      <c r="V35" s="12" t="s">
        <v>5173</v>
      </c>
      <c r="X35" s="41" t="str">
        <f>IF(ISERROR(VLOOKUP(J35,'FMC by DSF_Excel'!$H$6:$H$1610,1,0)),"TIDAK ADA","ADA")</f>
        <v>ADA</v>
      </c>
      <c r="Y35" s="41"/>
    </row>
    <row r="36" spans="1:25" ht="25.5" x14ac:dyDescent="0.25">
      <c r="A36" s="10">
        <v>26</v>
      </c>
      <c r="B36" s="11" t="s">
        <v>5016</v>
      </c>
      <c r="C36" s="11" t="s">
        <v>5017</v>
      </c>
      <c r="D36" s="11" t="s">
        <v>1740</v>
      </c>
      <c r="E36" s="11" t="s">
        <v>5050</v>
      </c>
      <c r="F36" s="11" t="s">
        <v>5051</v>
      </c>
      <c r="G36" s="11" t="s">
        <v>1438</v>
      </c>
      <c r="H36" s="11" t="s">
        <v>1695</v>
      </c>
      <c r="I36" s="11" t="s">
        <v>5066</v>
      </c>
      <c r="J36" s="963" t="s">
        <v>5174</v>
      </c>
      <c r="K36" s="11" t="s">
        <v>5175</v>
      </c>
      <c r="L36" s="11" t="s">
        <v>5176</v>
      </c>
      <c r="M36" s="11" t="s">
        <v>5170</v>
      </c>
      <c r="N36" s="11" t="s">
        <v>5171</v>
      </c>
      <c r="O36" s="10">
        <v>12</v>
      </c>
      <c r="P36" s="12" t="s">
        <v>5057</v>
      </c>
      <c r="Q36" s="12" t="s">
        <v>5058</v>
      </c>
      <c r="R36" s="10">
        <v>12</v>
      </c>
      <c r="S36" s="12" t="s">
        <v>5057</v>
      </c>
      <c r="T36" s="12" t="s">
        <v>5177</v>
      </c>
      <c r="U36" s="12" t="s">
        <v>5178</v>
      </c>
      <c r="V36" s="12" t="s">
        <v>5178</v>
      </c>
      <c r="X36" s="41" t="str">
        <f>IF(ISERROR(VLOOKUP(J36,'FMC by DSF_Excel'!$H$6:$H$1610,1,0)),"TIDAK ADA","ADA")</f>
        <v>TIDAK ADA</v>
      </c>
      <c r="Y36" s="41"/>
    </row>
    <row r="37" spans="1:25" ht="25.5" x14ac:dyDescent="0.25">
      <c r="A37" s="10">
        <v>27</v>
      </c>
      <c r="B37" s="11" t="s">
        <v>5016</v>
      </c>
      <c r="C37" s="11" t="s">
        <v>5017</v>
      </c>
      <c r="D37" s="11" t="s">
        <v>1740</v>
      </c>
      <c r="E37" s="11" t="s">
        <v>5050</v>
      </c>
      <c r="F37" s="11" t="s">
        <v>5051</v>
      </c>
      <c r="G37" s="11" t="s">
        <v>1438</v>
      </c>
      <c r="H37" s="11" t="s">
        <v>1695</v>
      </c>
      <c r="I37" s="11" t="s">
        <v>5021</v>
      </c>
      <c r="J37" s="963" t="s">
        <v>5179</v>
      </c>
      <c r="K37" s="11" t="s">
        <v>5180</v>
      </c>
      <c r="L37" s="11" t="s">
        <v>5181</v>
      </c>
      <c r="M37" s="11" t="s">
        <v>5170</v>
      </c>
      <c r="N37" s="11" t="s">
        <v>5171</v>
      </c>
      <c r="O37" s="10">
        <v>12</v>
      </c>
      <c r="P37" s="12" t="s">
        <v>5057</v>
      </c>
      <c r="Q37" s="12" t="s">
        <v>5058</v>
      </c>
      <c r="R37" s="10">
        <v>12</v>
      </c>
      <c r="S37" s="12" t="s">
        <v>5057</v>
      </c>
      <c r="T37" s="12" t="s">
        <v>5182</v>
      </c>
      <c r="U37" s="12" t="s">
        <v>5183</v>
      </c>
      <c r="V37" s="12" t="s">
        <v>5183</v>
      </c>
      <c r="X37" s="41" t="str">
        <f>IF(ISERROR(VLOOKUP(J37,'FMC by DSF_Excel'!$H$6:$H$1610,1,0)),"TIDAK ADA","ADA")</f>
        <v>ADA</v>
      </c>
      <c r="Y37" s="41"/>
    </row>
    <row r="38" spans="1:25" ht="25.5" x14ac:dyDescent="0.25">
      <c r="A38" s="10">
        <v>28</v>
      </c>
      <c r="B38" s="11" t="s">
        <v>5016</v>
      </c>
      <c r="C38" s="11" t="s">
        <v>5017</v>
      </c>
      <c r="D38" s="11" t="s">
        <v>1740</v>
      </c>
      <c r="E38" s="11" t="s">
        <v>5050</v>
      </c>
      <c r="F38" s="11" t="s">
        <v>5051</v>
      </c>
      <c r="G38" s="11" t="s">
        <v>1438</v>
      </c>
      <c r="H38" s="11" t="s">
        <v>1695</v>
      </c>
      <c r="I38" s="11" t="s">
        <v>5021</v>
      </c>
      <c r="J38" s="963" t="s">
        <v>5184</v>
      </c>
      <c r="K38" s="11" t="s">
        <v>5185</v>
      </c>
      <c r="L38" s="11" t="s">
        <v>5186</v>
      </c>
      <c r="M38" s="11" t="s">
        <v>5170</v>
      </c>
      <c r="N38" s="11" t="s">
        <v>5171</v>
      </c>
      <c r="O38" s="10">
        <v>12</v>
      </c>
      <c r="P38" s="12" t="s">
        <v>5057</v>
      </c>
      <c r="Q38" s="12" t="s">
        <v>5058</v>
      </c>
      <c r="R38" s="10">
        <v>12</v>
      </c>
      <c r="S38" s="12" t="s">
        <v>5057</v>
      </c>
      <c r="T38" s="12" t="s">
        <v>5187</v>
      </c>
      <c r="U38" s="12" t="s">
        <v>5188</v>
      </c>
      <c r="V38" s="12" t="s">
        <v>5188</v>
      </c>
      <c r="X38" s="41" t="str">
        <f>IF(ISERROR(VLOOKUP(J38,'FMC by DSF_Excel'!$H$6:$H$1610,1,0)),"TIDAK ADA","ADA")</f>
        <v>ADA</v>
      </c>
      <c r="Y38" s="41"/>
    </row>
    <row r="39" spans="1:25" ht="25.5" x14ac:dyDescent="0.25">
      <c r="A39" s="10">
        <v>29</v>
      </c>
      <c r="B39" s="11" t="s">
        <v>5016</v>
      </c>
      <c r="C39" s="11" t="s">
        <v>5017</v>
      </c>
      <c r="D39" s="11" t="s">
        <v>1740</v>
      </c>
      <c r="E39" s="11" t="s">
        <v>5050</v>
      </c>
      <c r="F39" s="11" t="s">
        <v>5051</v>
      </c>
      <c r="G39" s="11" t="s">
        <v>1438</v>
      </c>
      <c r="H39" s="11" t="s">
        <v>1695</v>
      </c>
      <c r="I39" s="11" t="s">
        <v>5021</v>
      </c>
      <c r="J39" s="963" t="s">
        <v>5189</v>
      </c>
      <c r="K39" s="11" t="s">
        <v>5190</v>
      </c>
      <c r="L39" s="11" t="s">
        <v>5191</v>
      </c>
      <c r="M39" s="11" t="s">
        <v>5170</v>
      </c>
      <c r="N39" s="11" t="s">
        <v>5171</v>
      </c>
      <c r="O39" s="10">
        <v>12</v>
      </c>
      <c r="P39" s="12" t="s">
        <v>5057</v>
      </c>
      <c r="Q39" s="12" t="s">
        <v>5058</v>
      </c>
      <c r="R39" s="10">
        <v>12</v>
      </c>
      <c r="S39" s="12" t="s">
        <v>5057</v>
      </c>
      <c r="T39" s="12" t="s">
        <v>5192</v>
      </c>
      <c r="U39" s="12" t="s">
        <v>5193</v>
      </c>
      <c r="V39" s="12" t="s">
        <v>5193</v>
      </c>
      <c r="X39" s="41" t="str">
        <f>IF(ISERROR(VLOOKUP(J39,'FMC by DSF_Excel'!$H$6:$H$1610,1,0)),"TIDAK ADA","ADA")</f>
        <v>ADA</v>
      </c>
      <c r="Y39" s="41"/>
    </row>
    <row r="40" spans="1:25" ht="25.5" x14ac:dyDescent="0.25">
      <c r="A40" s="10">
        <v>30</v>
      </c>
      <c r="B40" s="11" t="s">
        <v>5016</v>
      </c>
      <c r="C40" s="11" t="s">
        <v>5017</v>
      </c>
      <c r="D40" s="11" t="s">
        <v>1740</v>
      </c>
      <c r="E40" s="11" t="s">
        <v>5050</v>
      </c>
      <c r="F40" s="11" t="s">
        <v>5051</v>
      </c>
      <c r="G40" s="11" t="s">
        <v>1438</v>
      </c>
      <c r="H40" s="11" t="s">
        <v>1695</v>
      </c>
      <c r="I40" s="11" t="s">
        <v>5021</v>
      </c>
      <c r="J40" s="963" t="s">
        <v>5194</v>
      </c>
      <c r="K40" s="11" t="s">
        <v>5195</v>
      </c>
      <c r="L40" s="11" t="s">
        <v>5196</v>
      </c>
      <c r="M40" s="11" t="s">
        <v>5170</v>
      </c>
      <c r="N40" s="11" t="s">
        <v>5171</v>
      </c>
      <c r="O40" s="10">
        <v>12</v>
      </c>
      <c r="P40" s="12" t="s">
        <v>5057</v>
      </c>
      <c r="Q40" s="12" t="s">
        <v>5058</v>
      </c>
      <c r="R40" s="10">
        <v>12</v>
      </c>
      <c r="S40" s="12" t="s">
        <v>5057</v>
      </c>
      <c r="T40" s="12" t="s">
        <v>5197</v>
      </c>
      <c r="U40" s="12" t="s">
        <v>5198</v>
      </c>
      <c r="V40" s="12" t="s">
        <v>5198</v>
      </c>
      <c r="X40" s="41" t="str">
        <f>IF(ISERROR(VLOOKUP(J40,'FMC by DSF_Excel'!$H$6:$H$1610,1,0)),"TIDAK ADA","ADA")</f>
        <v>ADA</v>
      </c>
      <c r="Y40" s="41"/>
    </row>
    <row r="41" spans="1:25" ht="25.5" x14ac:dyDescent="0.25">
      <c r="A41" s="10">
        <v>31</v>
      </c>
      <c r="B41" s="11" t="s">
        <v>5016</v>
      </c>
      <c r="C41" s="11" t="s">
        <v>5017</v>
      </c>
      <c r="D41" s="11" t="s">
        <v>1740</v>
      </c>
      <c r="E41" s="11" t="s">
        <v>5050</v>
      </c>
      <c r="F41" s="11" t="s">
        <v>5051</v>
      </c>
      <c r="G41" s="11" t="s">
        <v>1438</v>
      </c>
      <c r="H41" s="11" t="s">
        <v>1695</v>
      </c>
      <c r="I41" s="11" t="s">
        <v>5021</v>
      </c>
      <c r="J41" s="963" t="s">
        <v>5199</v>
      </c>
      <c r="K41" s="11" t="s">
        <v>5200</v>
      </c>
      <c r="L41" s="11" t="s">
        <v>5201</v>
      </c>
      <c r="M41" s="11" t="s">
        <v>5170</v>
      </c>
      <c r="N41" s="11" t="s">
        <v>5171</v>
      </c>
      <c r="O41" s="10">
        <v>12</v>
      </c>
      <c r="P41" s="12" t="s">
        <v>5057</v>
      </c>
      <c r="Q41" s="12" t="s">
        <v>5058</v>
      </c>
      <c r="R41" s="10">
        <v>12</v>
      </c>
      <c r="S41" s="12" t="s">
        <v>5057</v>
      </c>
      <c r="T41" s="12" t="s">
        <v>5202</v>
      </c>
      <c r="U41" s="12" t="s">
        <v>5203</v>
      </c>
      <c r="V41" s="12" t="s">
        <v>5203</v>
      </c>
      <c r="X41" s="41" t="str">
        <f>IF(ISERROR(VLOOKUP(J41,'FMC by DSF_Excel'!$H$6:$H$1610,1,0)),"TIDAK ADA","ADA")</f>
        <v>ADA</v>
      </c>
      <c r="Y41" s="41"/>
    </row>
    <row r="42" spans="1:25" ht="25.5" x14ac:dyDescent="0.25">
      <c r="A42" s="10">
        <v>32</v>
      </c>
      <c r="B42" s="11" t="s">
        <v>5016</v>
      </c>
      <c r="C42" s="11" t="s">
        <v>5017</v>
      </c>
      <c r="D42" s="11" t="s">
        <v>1442</v>
      </c>
      <c r="E42" s="11" t="s">
        <v>5204</v>
      </c>
      <c r="F42" s="11" t="s">
        <v>5040</v>
      </c>
      <c r="G42" s="11" t="s">
        <v>5020</v>
      </c>
      <c r="H42" s="11" t="s">
        <v>1378</v>
      </c>
      <c r="I42" s="11" t="s">
        <v>5021</v>
      </c>
      <c r="J42" s="963" t="s">
        <v>5205</v>
      </c>
      <c r="K42" s="11" t="s">
        <v>5206</v>
      </c>
      <c r="L42" s="11" t="s">
        <v>5207</v>
      </c>
      <c r="M42" s="11" t="s">
        <v>5208</v>
      </c>
      <c r="N42" s="11" t="s">
        <v>5209</v>
      </c>
      <c r="O42" s="10">
        <v>60</v>
      </c>
      <c r="P42" s="12" t="s">
        <v>5210</v>
      </c>
      <c r="Q42" s="12" t="s">
        <v>5211</v>
      </c>
      <c r="R42" s="10">
        <v>25</v>
      </c>
      <c r="S42" s="12" t="s">
        <v>5212</v>
      </c>
      <c r="T42" s="12" t="s">
        <v>5213</v>
      </c>
      <c r="U42" s="12" t="s">
        <v>5214</v>
      </c>
      <c r="V42" s="12" t="s">
        <v>5215</v>
      </c>
      <c r="X42" s="41" t="str">
        <f>IF(ISERROR(VLOOKUP(J42,'FMC by DSF_Excel'!$H$6:$H$1610,1,0)),"TIDAK ADA","ADA")</f>
        <v>ADA</v>
      </c>
      <c r="Y42" s="41"/>
    </row>
    <row r="43" spans="1:25" ht="25.5" x14ac:dyDescent="0.25">
      <c r="A43" s="10">
        <v>33</v>
      </c>
      <c r="B43" s="11" t="s">
        <v>5016</v>
      </c>
      <c r="C43" s="11" t="s">
        <v>5017</v>
      </c>
      <c r="D43" s="11" t="s">
        <v>1446</v>
      </c>
      <c r="E43" s="11" t="s">
        <v>5204</v>
      </c>
      <c r="F43" s="11" t="s">
        <v>5216</v>
      </c>
      <c r="G43" s="11" t="s">
        <v>5020</v>
      </c>
      <c r="H43" s="11" t="s">
        <v>1378</v>
      </c>
      <c r="I43" s="11" t="s">
        <v>5021</v>
      </c>
      <c r="J43" s="963" t="s">
        <v>5217</v>
      </c>
      <c r="K43" s="11" t="s">
        <v>5218</v>
      </c>
      <c r="L43" s="11" t="s">
        <v>5219</v>
      </c>
      <c r="M43" s="11" t="s">
        <v>5220</v>
      </c>
      <c r="N43" s="11" t="s">
        <v>5221</v>
      </c>
      <c r="O43" s="10">
        <v>60</v>
      </c>
      <c r="P43" s="12" t="s">
        <v>5210</v>
      </c>
      <c r="Q43" s="12" t="s">
        <v>5211</v>
      </c>
      <c r="R43" s="10">
        <v>25</v>
      </c>
      <c r="S43" s="12" t="s">
        <v>5212</v>
      </c>
      <c r="T43" s="12" t="s">
        <v>5222</v>
      </c>
      <c r="U43" s="12" t="s">
        <v>5223</v>
      </c>
      <c r="V43" s="12" t="s">
        <v>5224</v>
      </c>
      <c r="X43" s="41" t="str">
        <f>IF(ISERROR(VLOOKUP(J43,'FMC by DSF_Excel'!$H$6:$H$1610,1,0)),"TIDAK ADA","ADA")</f>
        <v>ADA</v>
      </c>
      <c r="Y43" s="41"/>
    </row>
    <row r="44" spans="1:25" ht="25.5" x14ac:dyDescent="0.25">
      <c r="A44" s="10">
        <v>34</v>
      </c>
      <c r="B44" s="11" t="s">
        <v>5016</v>
      </c>
      <c r="C44" s="11" t="s">
        <v>5017</v>
      </c>
      <c r="D44" s="11" t="s">
        <v>1985</v>
      </c>
      <c r="E44" s="11" t="s">
        <v>5204</v>
      </c>
      <c r="F44" s="11" t="s">
        <v>5225</v>
      </c>
      <c r="G44" s="11" t="s">
        <v>5020</v>
      </c>
      <c r="H44" s="11" t="s">
        <v>5226</v>
      </c>
      <c r="I44" s="11" t="s">
        <v>5021</v>
      </c>
      <c r="J44" s="963" t="s">
        <v>5227</v>
      </c>
      <c r="K44" s="11" t="s">
        <v>5228</v>
      </c>
      <c r="L44" s="11" t="s">
        <v>5229</v>
      </c>
      <c r="M44" s="11" t="s">
        <v>5230</v>
      </c>
      <c r="N44" s="11" t="s">
        <v>5231</v>
      </c>
      <c r="O44" s="10">
        <v>60</v>
      </c>
      <c r="P44" s="12" t="s">
        <v>5232</v>
      </c>
      <c r="Q44" s="12" t="s">
        <v>5037</v>
      </c>
      <c r="R44" s="10">
        <v>18</v>
      </c>
      <c r="S44" s="12" t="s">
        <v>5233</v>
      </c>
      <c r="T44" s="12" t="s">
        <v>5234</v>
      </c>
      <c r="U44" s="12" t="s">
        <v>5235</v>
      </c>
      <c r="V44" s="12" t="s">
        <v>5236</v>
      </c>
      <c r="X44" s="41" t="str">
        <f>IF(ISERROR(VLOOKUP(J44,'FMC by DSF_Excel'!$H$6:$H$1610,1,0)),"TIDAK ADA","ADA")</f>
        <v>ADA</v>
      </c>
      <c r="Y44" s="41"/>
    </row>
    <row r="45" spans="1:25" ht="25.5" x14ac:dyDescent="0.25">
      <c r="A45" s="10">
        <v>35</v>
      </c>
      <c r="B45" s="11" t="s">
        <v>5016</v>
      </c>
      <c r="C45" s="11" t="s">
        <v>5017</v>
      </c>
      <c r="D45" s="11" t="s">
        <v>2865</v>
      </c>
      <c r="E45" s="11" t="s">
        <v>5204</v>
      </c>
      <c r="F45" s="11" t="s">
        <v>5040</v>
      </c>
      <c r="G45" s="11" t="s">
        <v>5020</v>
      </c>
      <c r="H45" s="11" t="s">
        <v>1378</v>
      </c>
      <c r="I45" s="11" t="s">
        <v>5021</v>
      </c>
      <c r="J45" s="963" t="s">
        <v>5237</v>
      </c>
      <c r="K45" s="11" t="s">
        <v>5238</v>
      </c>
      <c r="L45" s="11" t="s">
        <v>5239</v>
      </c>
      <c r="M45" s="11" t="s">
        <v>5240</v>
      </c>
      <c r="N45" s="11" t="s">
        <v>5241</v>
      </c>
      <c r="O45" s="10">
        <v>60</v>
      </c>
      <c r="P45" s="12" t="s">
        <v>5242</v>
      </c>
      <c r="Q45" s="12" t="s">
        <v>5243</v>
      </c>
      <c r="R45" s="10">
        <v>11</v>
      </c>
      <c r="S45" s="12" t="s">
        <v>5046</v>
      </c>
      <c r="T45" s="12" t="s">
        <v>741</v>
      </c>
      <c r="U45" s="12" t="s">
        <v>5046</v>
      </c>
      <c r="V45" s="12" t="s">
        <v>5242</v>
      </c>
      <c r="X45" s="41" t="str">
        <f>IF(ISERROR(VLOOKUP(J45,'FMC by DSF_Excel'!$H$6:$H$1610,1,0)),"TIDAK ADA","ADA")</f>
        <v>ADA</v>
      </c>
      <c r="Y45" s="41"/>
    </row>
    <row r="46" spans="1:25" ht="25.5" x14ac:dyDescent="0.25">
      <c r="A46" s="10">
        <v>36</v>
      </c>
      <c r="B46" s="11" t="s">
        <v>5016</v>
      </c>
      <c r="C46" s="11" t="s">
        <v>5017</v>
      </c>
      <c r="D46" s="11" t="s">
        <v>3212</v>
      </c>
      <c r="E46" s="11" t="s">
        <v>5204</v>
      </c>
      <c r="F46" s="11" t="s">
        <v>5216</v>
      </c>
      <c r="G46" s="11" t="s">
        <v>5244</v>
      </c>
      <c r="H46" s="11" t="s">
        <v>5245</v>
      </c>
      <c r="I46" s="11" t="s">
        <v>5021</v>
      </c>
      <c r="J46" s="963" t="s">
        <v>5246</v>
      </c>
      <c r="K46" s="11" t="s">
        <v>5247</v>
      </c>
      <c r="L46" s="11" t="s">
        <v>5248</v>
      </c>
      <c r="M46" s="11" t="s">
        <v>5249</v>
      </c>
      <c r="N46" s="11" t="s">
        <v>5250</v>
      </c>
      <c r="O46" s="10">
        <v>60</v>
      </c>
      <c r="P46" s="12" t="s">
        <v>5251</v>
      </c>
      <c r="Q46" s="12" t="s">
        <v>5252</v>
      </c>
      <c r="R46" s="10">
        <v>10</v>
      </c>
      <c r="S46" s="12" t="s">
        <v>5253</v>
      </c>
      <c r="T46" s="12" t="s">
        <v>741</v>
      </c>
      <c r="U46" s="12" t="s">
        <v>5253</v>
      </c>
      <c r="V46" s="12" t="s">
        <v>5251</v>
      </c>
      <c r="X46" s="41" t="str">
        <f>IF(ISERROR(VLOOKUP(J46,'FMC by DSF_Excel'!$H$6:$H$1610,1,0)),"TIDAK ADA","ADA")</f>
        <v>ADA</v>
      </c>
      <c r="Y46" s="41"/>
    </row>
    <row r="47" spans="1:25" ht="25.5" x14ac:dyDescent="0.25">
      <c r="A47" s="10">
        <v>37</v>
      </c>
      <c r="B47" s="11" t="s">
        <v>5016</v>
      </c>
      <c r="C47" s="11" t="s">
        <v>5017</v>
      </c>
      <c r="D47" s="11" t="s">
        <v>4500</v>
      </c>
      <c r="E47" s="11" t="s">
        <v>5204</v>
      </c>
      <c r="F47" s="11" t="s">
        <v>5216</v>
      </c>
      <c r="G47" s="11" t="s">
        <v>5020</v>
      </c>
      <c r="H47" s="11" t="s">
        <v>1378</v>
      </c>
      <c r="I47" s="11" t="s">
        <v>5021</v>
      </c>
      <c r="J47" s="963" t="s">
        <v>5254</v>
      </c>
      <c r="K47" s="11" t="s">
        <v>5255</v>
      </c>
      <c r="L47" s="11" t="s">
        <v>5256</v>
      </c>
      <c r="M47" s="11" t="s">
        <v>5257</v>
      </c>
      <c r="N47" s="11" t="s">
        <v>5258</v>
      </c>
      <c r="O47" s="10">
        <v>60</v>
      </c>
      <c r="P47" s="12" t="s">
        <v>5251</v>
      </c>
      <c r="Q47" s="12" t="s">
        <v>5252</v>
      </c>
      <c r="R47" s="10">
        <v>3</v>
      </c>
      <c r="S47" s="12" t="s">
        <v>5259</v>
      </c>
      <c r="T47" s="12" t="s">
        <v>5260</v>
      </c>
      <c r="U47" s="12" t="s">
        <v>5261</v>
      </c>
      <c r="V47" s="12" t="s">
        <v>5262</v>
      </c>
      <c r="X47" s="41" t="str">
        <f>IF(ISERROR(VLOOKUP(J47,'FMC by DSF_Excel'!$H$6:$H$1610,1,0)),"TIDAK ADA","ADA")</f>
        <v>ADA</v>
      </c>
      <c r="Y47" s="41"/>
    </row>
    <row r="48" spans="1:25" ht="25.5" x14ac:dyDescent="0.25">
      <c r="A48" s="10">
        <v>38</v>
      </c>
      <c r="B48" s="11" t="s">
        <v>5016</v>
      </c>
      <c r="C48" s="11" t="s">
        <v>5017</v>
      </c>
      <c r="D48" s="11" t="s">
        <v>4500</v>
      </c>
      <c r="E48" s="11" t="s">
        <v>5204</v>
      </c>
      <c r="F48" s="11" t="s">
        <v>5216</v>
      </c>
      <c r="G48" s="11" t="s">
        <v>5020</v>
      </c>
      <c r="H48" s="11" t="s">
        <v>1378</v>
      </c>
      <c r="I48" s="11" t="s">
        <v>5021</v>
      </c>
      <c r="J48" s="963" t="s">
        <v>5263</v>
      </c>
      <c r="K48" s="11" t="s">
        <v>5264</v>
      </c>
      <c r="L48" s="11" t="s">
        <v>5265</v>
      </c>
      <c r="M48" s="11" t="s">
        <v>5257</v>
      </c>
      <c r="N48" s="11" t="s">
        <v>5258</v>
      </c>
      <c r="O48" s="10">
        <v>60</v>
      </c>
      <c r="P48" s="12" t="s">
        <v>5251</v>
      </c>
      <c r="Q48" s="12" t="s">
        <v>5252</v>
      </c>
      <c r="R48" s="10">
        <v>3</v>
      </c>
      <c r="S48" s="12" t="s">
        <v>5259</v>
      </c>
      <c r="T48" s="12" t="s">
        <v>741</v>
      </c>
      <c r="U48" s="12" t="s">
        <v>5259</v>
      </c>
      <c r="V48" s="12" t="s">
        <v>5251</v>
      </c>
      <c r="X48" s="41" t="str">
        <f>IF(ISERROR(VLOOKUP(J48,'FMC by DSF_Excel'!$H$6:$H$1610,1,0)),"TIDAK ADA","ADA")</f>
        <v>ADA</v>
      </c>
      <c r="Y48" s="41"/>
    </row>
    <row r="49" spans="1:25" ht="25.5" x14ac:dyDescent="0.25">
      <c r="A49" s="10">
        <v>39</v>
      </c>
      <c r="B49" s="11" t="s">
        <v>5016</v>
      </c>
      <c r="C49" s="11" t="s">
        <v>5017</v>
      </c>
      <c r="D49" s="11" t="s">
        <v>4500</v>
      </c>
      <c r="E49" s="11" t="s">
        <v>5204</v>
      </c>
      <c r="F49" s="11" t="s">
        <v>5216</v>
      </c>
      <c r="G49" s="11" t="s">
        <v>5020</v>
      </c>
      <c r="H49" s="11" t="s">
        <v>1378</v>
      </c>
      <c r="I49" s="11" t="s">
        <v>5021</v>
      </c>
      <c r="J49" s="963" t="s">
        <v>5266</v>
      </c>
      <c r="K49" s="11" t="s">
        <v>5267</v>
      </c>
      <c r="L49" s="11" t="s">
        <v>5268</v>
      </c>
      <c r="M49" s="11" t="s">
        <v>5257</v>
      </c>
      <c r="N49" s="11" t="s">
        <v>5258</v>
      </c>
      <c r="O49" s="10">
        <v>60</v>
      </c>
      <c r="P49" s="12" t="s">
        <v>5251</v>
      </c>
      <c r="Q49" s="12" t="s">
        <v>5252</v>
      </c>
      <c r="R49" s="10">
        <v>3</v>
      </c>
      <c r="S49" s="12" t="s">
        <v>5259</v>
      </c>
      <c r="T49" s="12" t="s">
        <v>741</v>
      </c>
      <c r="U49" s="12" t="s">
        <v>5259</v>
      </c>
      <c r="V49" s="12" t="s">
        <v>5251</v>
      </c>
      <c r="X49" s="41" t="str">
        <f>IF(ISERROR(VLOOKUP(J49,'FMC by DSF_Excel'!$H$6:$H$1610,1,0)),"TIDAK ADA","ADA")</f>
        <v>ADA</v>
      </c>
      <c r="Y49" s="41"/>
    </row>
    <row r="50" spans="1:25" ht="25.5" x14ac:dyDescent="0.25">
      <c r="A50" s="10">
        <v>40</v>
      </c>
      <c r="B50" s="11" t="s">
        <v>5016</v>
      </c>
      <c r="C50" s="11" t="s">
        <v>5017</v>
      </c>
      <c r="D50" s="11" t="s">
        <v>4500</v>
      </c>
      <c r="E50" s="11" t="s">
        <v>5204</v>
      </c>
      <c r="F50" s="11" t="s">
        <v>5216</v>
      </c>
      <c r="G50" s="11" t="s">
        <v>5020</v>
      </c>
      <c r="H50" s="11" t="s">
        <v>1378</v>
      </c>
      <c r="I50" s="11" t="s">
        <v>5021</v>
      </c>
      <c r="J50" s="963" t="s">
        <v>5269</v>
      </c>
      <c r="K50" s="11" t="s">
        <v>5270</v>
      </c>
      <c r="L50" s="11" t="s">
        <v>5271</v>
      </c>
      <c r="M50" s="11" t="s">
        <v>5257</v>
      </c>
      <c r="N50" s="11" t="s">
        <v>5258</v>
      </c>
      <c r="O50" s="10">
        <v>60</v>
      </c>
      <c r="P50" s="12" t="s">
        <v>5251</v>
      </c>
      <c r="Q50" s="12" t="s">
        <v>5252</v>
      </c>
      <c r="R50" s="10">
        <v>3</v>
      </c>
      <c r="S50" s="12" t="s">
        <v>5259</v>
      </c>
      <c r="T50" s="12" t="s">
        <v>741</v>
      </c>
      <c r="U50" s="12" t="s">
        <v>5259</v>
      </c>
      <c r="V50" s="12" t="s">
        <v>5251</v>
      </c>
      <c r="X50" s="41" t="str">
        <f>IF(ISERROR(VLOOKUP(J50,'FMC by DSF_Excel'!$H$6:$H$1610,1,0)),"TIDAK ADA","ADA")</f>
        <v>ADA</v>
      </c>
      <c r="Y50" s="41"/>
    </row>
    <row r="51" spans="1:25" ht="25.5" x14ac:dyDescent="0.25">
      <c r="A51" s="10">
        <v>41</v>
      </c>
      <c r="B51" s="11" t="s">
        <v>5016</v>
      </c>
      <c r="C51" s="11" t="s">
        <v>5017</v>
      </c>
      <c r="D51" s="11" t="s">
        <v>2858</v>
      </c>
      <c r="E51" s="11" t="s">
        <v>5272</v>
      </c>
      <c r="F51" s="11" t="s">
        <v>5273</v>
      </c>
      <c r="G51" s="11" t="s">
        <v>5020</v>
      </c>
      <c r="H51" s="11" t="s">
        <v>1378</v>
      </c>
      <c r="I51" s="11" t="s">
        <v>5021</v>
      </c>
      <c r="J51" s="963" t="s">
        <v>5274</v>
      </c>
      <c r="K51" s="11" t="s">
        <v>5275</v>
      </c>
      <c r="L51" s="11" t="s">
        <v>5276</v>
      </c>
      <c r="M51" s="11" t="s">
        <v>5277</v>
      </c>
      <c r="N51" s="11" t="s">
        <v>5278</v>
      </c>
      <c r="O51" s="10">
        <v>36</v>
      </c>
      <c r="P51" s="12" t="s">
        <v>5279</v>
      </c>
      <c r="Q51" s="12" t="s">
        <v>5280</v>
      </c>
      <c r="R51" s="10">
        <v>12</v>
      </c>
      <c r="S51" s="12" t="s">
        <v>5281</v>
      </c>
      <c r="T51" s="12" t="s">
        <v>741</v>
      </c>
      <c r="U51" s="12" t="s">
        <v>5281</v>
      </c>
      <c r="V51" s="12" t="s">
        <v>5279</v>
      </c>
      <c r="X51" s="41" t="str">
        <f>IF(ISERROR(VLOOKUP(J51,'FMC by DSF_Excel'!$H$6:$H$1610,1,0)),"TIDAK ADA","ADA")</f>
        <v>ADA</v>
      </c>
      <c r="Y51" s="41"/>
    </row>
    <row r="52" spans="1:25" ht="25.5" x14ac:dyDescent="0.25">
      <c r="A52" s="10">
        <v>42</v>
      </c>
      <c r="B52" s="11" t="s">
        <v>5016</v>
      </c>
      <c r="C52" s="11" t="s">
        <v>5017</v>
      </c>
      <c r="D52" s="11" t="s">
        <v>2858</v>
      </c>
      <c r="E52" s="11" t="s">
        <v>5272</v>
      </c>
      <c r="F52" s="11" t="s">
        <v>5273</v>
      </c>
      <c r="G52" s="11" t="s">
        <v>5020</v>
      </c>
      <c r="H52" s="11" t="s">
        <v>1378</v>
      </c>
      <c r="I52" s="11" t="s">
        <v>5021</v>
      </c>
      <c r="J52" s="963" t="s">
        <v>5282</v>
      </c>
      <c r="K52" s="11" t="s">
        <v>5283</v>
      </c>
      <c r="L52" s="11" t="s">
        <v>5284</v>
      </c>
      <c r="M52" s="11" t="s">
        <v>5277</v>
      </c>
      <c r="N52" s="11" t="s">
        <v>5278</v>
      </c>
      <c r="O52" s="10">
        <v>36</v>
      </c>
      <c r="P52" s="12" t="s">
        <v>5279</v>
      </c>
      <c r="Q52" s="12" t="s">
        <v>5280</v>
      </c>
      <c r="R52" s="10">
        <v>12</v>
      </c>
      <c r="S52" s="12" t="s">
        <v>5281</v>
      </c>
      <c r="T52" s="12" t="s">
        <v>5285</v>
      </c>
      <c r="U52" s="12" t="s">
        <v>5286</v>
      </c>
      <c r="V52" s="12" t="s">
        <v>5287</v>
      </c>
      <c r="X52" s="41" t="str">
        <f>IF(ISERROR(VLOOKUP(J52,'FMC by DSF_Excel'!$H$6:$H$1610,1,0)),"TIDAK ADA","ADA")</f>
        <v>ADA</v>
      </c>
      <c r="Y52" s="41"/>
    </row>
    <row r="53" spans="1:25" ht="25.5" x14ac:dyDescent="0.25">
      <c r="A53" s="10">
        <v>43</v>
      </c>
      <c r="B53" s="11" t="s">
        <v>5016</v>
      </c>
      <c r="C53" s="11" t="s">
        <v>5017</v>
      </c>
      <c r="D53" s="11" t="s">
        <v>2858</v>
      </c>
      <c r="E53" s="11" t="s">
        <v>5272</v>
      </c>
      <c r="F53" s="11" t="s">
        <v>5273</v>
      </c>
      <c r="G53" s="11" t="s">
        <v>5020</v>
      </c>
      <c r="H53" s="11" t="s">
        <v>1378</v>
      </c>
      <c r="I53" s="11" t="s">
        <v>5021</v>
      </c>
      <c r="J53" s="963" t="s">
        <v>5288</v>
      </c>
      <c r="K53" s="11" t="s">
        <v>5289</v>
      </c>
      <c r="L53" s="11" t="s">
        <v>5290</v>
      </c>
      <c r="M53" s="11" t="s">
        <v>5277</v>
      </c>
      <c r="N53" s="11" t="s">
        <v>5278</v>
      </c>
      <c r="O53" s="10">
        <v>36</v>
      </c>
      <c r="P53" s="12" t="s">
        <v>5279</v>
      </c>
      <c r="Q53" s="12" t="s">
        <v>5280</v>
      </c>
      <c r="R53" s="10">
        <v>12</v>
      </c>
      <c r="S53" s="12" t="s">
        <v>5281</v>
      </c>
      <c r="T53" s="12" t="s">
        <v>741</v>
      </c>
      <c r="U53" s="12" t="s">
        <v>5281</v>
      </c>
      <c r="V53" s="12" t="s">
        <v>5279</v>
      </c>
      <c r="X53" s="41" t="str">
        <f>IF(ISERROR(VLOOKUP(J53,'FMC by DSF_Excel'!$H$6:$H$1610,1,0)),"TIDAK ADA","ADA")</f>
        <v>ADA</v>
      </c>
      <c r="Y53" s="41"/>
    </row>
    <row r="54" spans="1:25" ht="25.5" x14ac:dyDescent="0.25">
      <c r="A54" s="10">
        <v>44</v>
      </c>
      <c r="B54" s="11" t="s">
        <v>5016</v>
      </c>
      <c r="C54" s="11" t="s">
        <v>5017</v>
      </c>
      <c r="D54" s="11" t="s">
        <v>2858</v>
      </c>
      <c r="E54" s="11" t="s">
        <v>5272</v>
      </c>
      <c r="F54" s="11" t="s">
        <v>5273</v>
      </c>
      <c r="G54" s="11" t="s">
        <v>5020</v>
      </c>
      <c r="H54" s="11" t="s">
        <v>1378</v>
      </c>
      <c r="I54" s="11" t="s">
        <v>5021</v>
      </c>
      <c r="J54" s="963" t="s">
        <v>5291</v>
      </c>
      <c r="K54" s="11" t="s">
        <v>5292</v>
      </c>
      <c r="L54" s="11" t="s">
        <v>5293</v>
      </c>
      <c r="M54" s="11" t="s">
        <v>5277</v>
      </c>
      <c r="N54" s="11" t="s">
        <v>5278</v>
      </c>
      <c r="O54" s="10">
        <v>36</v>
      </c>
      <c r="P54" s="12" t="s">
        <v>5279</v>
      </c>
      <c r="Q54" s="12" t="s">
        <v>5280</v>
      </c>
      <c r="R54" s="10">
        <v>12</v>
      </c>
      <c r="S54" s="12" t="s">
        <v>5281</v>
      </c>
      <c r="T54" s="12" t="s">
        <v>741</v>
      </c>
      <c r="U54" s="12" t="s">
        <v>5281</v>
      </c>
      <c r="V54" s="12" t="s">
        <v>5279</v>
      </c>
      <c r="X54" s="41" t="str">
        <f>IF(ISERROR(VLOOKUP(J54,'FMC by DSF_Excel'!$H$6:$H$1610,1,0)),"TIDAK ADA","ADA")</f>
        <v>ADA</v>
      </c>
      <c r="Y54" s="41"/>
    </row>
    <row r="55" spans="1:25" ht="25.5" x14ac:dyDescent="0.25">
      <c r="A55" s="10">
        <v>45</v>
      </c>
      <c r="B55" s="11" t="s">
        <v>5016</v>
      </c>
      <c r="C55" s="11" t="s">
        <v>5017</v>
      </c>
      <c r="D55" s="11" t="s">
        <v>2858</v>
      </c>
      <c r="E55" s="11" t="s">
        <v>5272</v>
      </c>
      <c r="F55" s="11" t="s">
        <v>5273</v>
      </c>
      <c r="G55" s="11" t="s">
        <v>5020</v>
      </c>
      <c r="H55" s="11" t="s">
        <v>1378</v>
      </c>
      <c r="I55" s="11" t="s">
        <v>5021</v>
      </c>
      <c r="J55" s="963" t="s">
        <v>5294</v>
      </c>
      <c r="K55" s="11" t="s">
        <v>5295</v>
      </c>
      <c r="L55" s="11" t="s">
        <v>5296</v>
      </c>
      <c r="M55" s="11" t="s">
        <v>5277</v>
      </c>
      <c r="N55" s="11" t="s">
        <v>5278</v>
      </c>
      <c r="O55" s="10">
        <v>36</v>
      </c>
      <c r="P55" s="12" t="s">
        <v>5279</v>
      </c>
      <c r="Q55" s="12" t="s">
        <v>5280</v>
      </c>
      <c r="R55" s="10">
        <v>12</v>
      </c>
      <c r="S55" s="12" t="s">
        <v>5281</v>
      </c>
      <c r="T55" s="12" t="s">
        <v>741</v>
      </c>
      <c r="U55" s="12" t="s">
        <v>5281</v>
      </c>
      <c r="V55" s="12" t="s">
        <v>5279</v>
      </c>
      <c r="X55" s="41" t="str">
        <f>IF(ISERROR(VLOOKUP(J55,'FMC by DSF_Excel'!$H$6:$H$1610,1,0)),"TIDAK ADA","ADA")</f>
        <v>ADA</v>
      </c>
      <c r="Y55" s="41"/>
    </row>
    <row r="56" spans="1:25" ht="25.5" x14ac:dyDescent="0.25">
      <c r="A56" s="10">
        <v>46</v>
      </c>
      <c r="B56" s="11" t="s">
        <v>5016</v>
      </c>
      <c r="C56" s="11" t="s">
        <v>5017</v>
      </c>
      <c r="D56" s="11" t="s">
        <v>2858</v>
      </c>
      <c r="E56" s="11" t="s">
        <v>5272</v>
      </c>
      <c r="F56" s="11" t="s">
        <v>5273</v>
      </c>
      <c r="G56" s="11" t="s">
        <v>5020</v>
      </c>
      <c r="H56" s="11" t="s">
        <v>1378</v>
      </c>
      <c r="I56" s="11" t="s">
        <v>5021</v>
      </c>
      <c r="J56" s="963" t="s">
        <v>5297</v>
      </c>
      <c r="K56" s="11" t="s">
        <v>5298</v>
      </c>
      <c r="L56" s="11" t="s">
        <v>5299</v>
      </c>
      <c r="M56" s="11" t="s">
        <v>5277</v>
      </c>
      <c r="N56" s="11" t="s">
        <v>5278</v>
      </c>
      <c r="O56" s="10">
        <v>36</v>
      </c>
      <c r="P56" s="12" t="s">
        <v>5279</v>
      </c>
      <c r="Q56" s="12" t="s">
        <v>5280</v>
      </c>
      <c r="R56" s="10">
        <v>12</v>
      </c>
      <c r="S56" s="12" t="s">
        <v>5281</v>
      </c>
      <c r="T56" s="12" t="s">
        <v>741</v>
      </c>
      <c r="U56" s="12" t="s">
        <v>5281</v>
      </c>
      <c r="V56" s="12" t="s">
        <v>5279</v>
      </c>
      <c r="X56" s="41" t="str">
        <f>IF(ISERROR(VLOOKUP(J56,'FMC by DSF_Excel'!$H$6:$H$1610,1,0)),"TIDAK ADA","ADA")</f>
        <v>ADA</v>
      </c>
      <c r="Y56" s="41"/>
    </row>
    <row r="57" spans="1:25" ht="25.5" x14ac:dyDescent="0.25">
      <c r="A57" s="10">
        <v>47</v>
      </c>
      <c r="B57" s="11" t="s">
        <v>5016</v>
      </c>
      <c r="C57" s="11" t="s">
        <v>5017</v>
      </c>
      <c r="D57" s="11" t="s">
        <v>2858</v>
      </c>
      <c r="E57" s="11" t="s">
        <v>5272</v>
      </c>
      <c r="F57" s="11" t="s">
        <v>5273</v>
      </c>
      <c r="G57" s="11" t="s">
        <v>5020</v>
      </c>
      <c r="H57" s="11" t="s">
        <v>1378</v>
      </c>
      <c r="I57" s="11" t="s">
        <v>5021</v>
      </c>
      <c r="J57" s="963" t="s">
        <v>5300</v>
      </c>
      <c r="K57" s="11" t="s">
        <v>5301</v>
      </c>
      <c r="L57" s="11" t="s">
        <v>5302</v>
      </c>
      <c r="M57" s="11" t="s">
        <v>5277</v>
      </c>
      <c r="N57" s="11" t="s">
        <v>5278</v>
      </c>
      <c r="O57" s="10">
        <v>36</v>
      </c>
      <c r="P57" s="12" t="s">
        <v>5279</v>
      </c>
      <c r="Q57" s="12" t="s">
        <v>5280</v>
      </c>
      <c r="R57" s="10">
        <v>12</v>
      </c>
      <c r="S57" s="12" t="s">
        <v>5281</v>
      </c>
      <c r="T57" s="12" t="s">
        <v>5303</v>
      </c>
      <c r="U57" s="12" t="s">
        <v>5304</v>
      </c>
      <c r="V57" s="12" t="s">
        <v>5305</v>
      </c>
      <c r="X57" s="41" t="str">
        <f>IF(ISERROR(VLOOKUP(J57,'FMC by DSF_Excel'!$H$6:$H$1610,1,0)),"TIDAK ADA","ADA")</f>
        <v>ADA</v>
      </c>
      <c r="Y57" s="41"/>
    </row>
    <row r="58" spans="1:25" ht="25.5" x14ac:dyDescent="0.25">
      <c r="A58" s="10">
        <v>48</v>
      </c>
      <c r="B58" s="11" t="s">
        <v>5016</v>
      </c>
      <c r="C58" s="11" t="s">
        <v>5017</v>
      </c>
      <c r="D58" s="11" t="s">
        <v>2858</v>
      </c>
      <c r="E58" s="11" t="s">
        <v>5272</v>
      </c>
      <c r="F58" s="11" t="s">
        <v>5273</v>
      </c>
      <c r="G58" s="11" t="s">
        <v>5020</v>
      </c>
      <c r="H58" s="11" t="s">
        <v>1378</v>
      </c>
      <c r="I58" s="11" t="s">
        <v>5021</v>
      </c>
      <c r="J58" s="963" t="s">
        <v>5306</v>
      </c>
      <c r="K58" s="11" t="s">
        <v>5307</v>
      </c>
      <c r="L58" s="11" t="s">
        <v>5308</v>
      </c>
      <c r="M58" s="11" t="s">
        <v>5277</v>
      </c>
      <c r="N58" s="11" t="s">
        <v>5278</v>
      </c>
      <c r="O58" s="10">
        <v>36</v>
      </c>
      <c r="P58" s="12" t="s">
        <v>5279</v>
      </c>
      <c r="Q58" s="12" t="s">
        <v>5280</v>
      </c>
      <c r="R58" s="10">
        <v>12</v>
      </c>
      <c r="S58" s="12" t="s">
        <v>5281</v>
      </c>
      <c r="T58" s="12" t="s">
        <v>741</v>
      </c>
      <c r="U58" s="12" t="s">
        <v>5281</v>
      </c>
      <c r="V58" s="12" t="s">
        <v>5279</v>
      </c>
      <c r="X58" s="41" t="str">
        <f>IF(ISERROR(VLOOKUP(J58,'FMC by DSF_Excel'!$H$6:$H$1610,1,0)),"TIDAK ADA","ADA")</f>
        <v>ADA</v>
      </c>
      <c r="Y58" s="41"/>
    </row>
    <row r="59" spans="1:25" ht="25.5" x14ac:dyDescent="0.25">
      <c r="A59" s="10">
        <v>49</v>
      </c>
      <c r="B59" s="11" t="s">
        <v>5016</v>
      </c>
      <c r="C59" s="11" t="s">
        <v>5017</v>
      </c>
      <c r="D59" s="11" t="s">
        <v>2861</v>
      </c>
      <c r="E59" s="11" t="s">
        <v>5272</v>
      </c>
      <c r="F59" s="11" t="s">
        <v>5309</v>
      </c>
      <c r="G59" s="11" t="s">
        <v>5020</v>
      </c>
      <c r="H59" s="11" t="s">
        <v>1378</v>
      </c>
      <c r="I59" s="11" t="s">
        <v>5021</v>
      </c>
      <c r="J59" s="963" t="s">
        <v>5310</v>
      </c>
      <c r="K59" s="11" t="s">
        <v>5311</v>
      </c>
      <c r="L59" s="11" t="s">
        <v>5312</v>
      </c>
      <c r="M59" s="11" t="s">
        <v>5277</v>
      </c>
      <c r="N59" s="11" t="s">
        <v>5278</v>
      </c>
      <c r="O59" s="10">
        <v>36</v>
      </c>
      <c r="P59" s="12" t="s">
        <v>5313</v>
      </c>
      <c r="Q59" s="12" t="s">
        <v>5314</v>
      </c>
      <c r="R59" s="10">
        <v>12</v>
      </c>
      <c r="S59" s="12" t="s">
        <v>5253</v>
      </c>
      <c r="T59" s="12" t="s">
        <v>5315</v>
      </c>
      <c r="U59" s="12" t="s">
        <v>5316</v>
      </c>
      <c r="V59" s="12" t="s">
        <v>5317</v>
      </c>
      <c r="X59" s="41" t="str">
        <f>IF(ISERROR(VLOOKUP(J59,'FMC by DSF_Excel'!$H$6:$H$1610,1,0)),"TIDAK ADA","ADA")</f>
        <v>ADA</v>
      </c>
      <c r="Y59" s="41"/>
    </row>
    <row r="60" spans="1:25" ht="25.5" x14ac:dyDescent="0.25">
      <c r="A60" s="10">
        <v>50</v>
      </c>
      <c r="B60" s="11" t="s">
        <v>5016</v>
      </c>
      <c r="C60" s="11" t="s">
        <v>5017</v>
      </c>
      <c r="D60" s="11" t="s">
        <v>3103</v>
      </c>
      <c r="E60" s="11" t="s">
        <v>5272</v>
      </c>
      <c r="F60" s="11" t="s">
        <v>5309</v>
      </c>
      <c r="G60" s="11" t="s">
        <v>5020</v>
      </c>
      <c r="H60" s="11" t="s">
        <v>1378</v>
      </c>
      <c r="I60" s="11" t="s">
        <v>5021</v>
      </c>
      <c r="J60" s="963" t="s">
        <v>5318</v>
      </c>
      <c r="K60" s="11" t="s">
        <v>5319</v>
      </c>
      <c r="L60" s="11" t="s">
        <v>5320</v>
      </c>
      <c r="M60" s="11" t="s">
        <v>5321</v>
      </c>
      <c r="N60" s="11" t="s">
        <v>5322</v>
      </c>
      <c r="O60" s="10">
        <v>36</v>
      </c>
      <c r="P60" s="12" t="s">
        <v>5313</v>
      </c>
      <c r="Q60" s="12" t="s">
        <v>5314</v>
      </c>
      <c r="R60" s="10">
        <v>11</v>
      </c>
      <c r="S60" s="12" t="s">
        <v>5323</v>
      </c>
      <c r="T60" s="12" t="s">
        <v>5324</v>
      </c>
      <c r="U60" s="12" t="s">
        <v>5325</v>
      </c>
      <c r="V60" s="12" t="s">
        <v>5326</v>
      </c>
      <c r="X60" s="41" t="str">
        <f>IF(ISERROR(VLOOKUP(J60,'FMC by DSF_Excel'!$H$6:$H$1610,1,0)),"TIDAK ADA","ADA")</f>
        <v>ADA</v>
      </c>
      <c r="Y60" s="41"/>
    </row>
    <row r="61" spans="1:25" ht="25.5" x14ac:dyDescent="0.25">
      <c r="A61" s="10">
        <v>51</v>
      </c>
      <c r="B61" s="11" t="s">
        <v>5016</v>
      </c>
      <c r="C61" s="11" t="s">
        <v>5017</v>
      </c>
      <c r="D61" s="11" t="s">
        <v>2909</v>
      </c>
      <c r="E61" s="11" t="s">
        <v>5327</v>
      </c>
      <c r="F61" s="11" t="s">
        <v>5328</v>
      </c>
      <c r="G61" s="11" t="s">
        <v>5329</v>
      </c>
      <c r="H61" s="11" t="s">
        <v>5330</v>
      </c>
      <c r="I61" s="11" t="s">
        <v>5021</v>
      </c>
      <c r="J61" s="963" t="s">
        <v>5331</v>
      </c>
      <c r="K61" s="11" t="s">
        <v>5332</v>
      </c>
      <c r="L61" s="11" t="s">
        <v>5333</v>
      </c>
      <c r="M61" s="11" t="s">
        <v>5334</v>
      </c>
      <c r="N61" s="11" t="s">
        <v>5335</v>
      </c>
      <c r="O61" s="10">
        <v>60</v>
      </c>
      <c r="P61" s="12" t="s">
        <v>5336</v>
      </c>
      <c r="Q61" s="12" t="s">
        <v>5058</v>
      </c>
      <c r="R61" s="10">
        <v>11</v>
      </c>
      <c r="S61" s="12" t="s">
        <v>5337</v>
      </c>
      <c r="T61" s="12" t="s">
        <v>5338</v>
      </c>
      <c r="U61" s="12" t="s">
        <v>5339</v>
      </c>
      <c r="V61" s="12" t="s">
        <v>5340</v>
      </c>
      <c r="X61" s="41" t="str">
        <f>IF(ISERROR(VLOOKUP(J61,'FMC by DSF_Excel'!$H$6:$H$1610,1,0)),"TIDAK ADA","ADA")</f>
        <v>ADA</v>
      </c>
      <c r="Y61" s="41"/>
    </row>
    <row r="62" spans="1:25" ht="25.5" x14ac:dyDescent="0.25">
      <c r="A62" s="10">
        <v>52</v>
      </c>
      <c r="B62" s="11" t="s">
        <v>5016</v>
      </c>
      <c r="C62" s="11" t="s">
        <v>5017</v>
      </c>
      <c r="D62" s="11" t="s">
        <v>1222</v>
      </c>
      <c r="E62" s="11" t="s">
        <v>5341</v>
      </c>
      <c r="F62" s="11" t="s">
        <v>5342</v>
      </c>
      <c r="G62" s="11" t="s">
        <v>5343</v>
      </c>
      <c r="H62" s="11" t="s">
        <v>5344</v>
      </c>
      <c r="I62" s="11" t="s">
        <v>5021</v>
      </c>
      <c r="J62" s="963" t="s">
        <v>5345</v>
      </c>
      <c r="K62" s="11" t="s">
        <v>5346</v>
      </c>
      <c r="L62" s="11" t="s">
        <v>5347</v>
      </c>
      <c r="M62" s="11" t="s">
        <v>5348</v>
      </c>
      <c r="N62" s="11" t="s">
        <v>5349</v>
      </c>
      <c r="O62" s="10">
        <v>12</v>
      </c>
      <c r="P62" s="12" t="s">
        <v>5350</v>
      </c>
      <c r="Q62" s="12" t="s">
        <v>5351</v>
      </c>
      <c r="R62" s="10">
        <v>12</v>
      </c>
      <c r="S62" s="12" t="s">
        <v>5350</v>
      </c>
      <c r="T62" s="12" t="s">
        <v>5352</v>
      </c>
      <c r="U62" s="12" t="s">
        <v>5353</v>
      </c>
      <c r="V62" s="12" t="s">
        <v>5353</v>
      </c>
      <c r="X62" s="41" t="str">
        <f>IF(ISERROR(VLOOKUP(J62,'FMC by DSF_Excel'!$H$6:$H$1610,1,0)),"TIDAK ADA","ADA")</f>
        <v>ADA</v>
      </c>
      <c r="Y62" s="41"/>
    </row>
    <row r="63" spans="1:25" ht="25.5" x14ac:dyDescent="0.25">
      <c r="A63" s="10">
        <v>53</v>
      </c>
      <c r="B63" s="11" t="s">
        <v>5016</v>
      </c>
      <c r="C63" s="11" t="s">
        <v>5017</v>
      </c>
      <c r="D63" s="11" t="s">
        <v>1227</v>
      </c>
      <c r="E63" s="11" t="s">
        <v>5341</v>
      </c>
      <c r="F63" s="11" t="s">
        <v>5342</v>
      </c>
      <c r="G63" s="11" t="s">
        <v>5354</v>
      </c>
      <c r="H63" s="11" t="s">
        <v>5355</v>
      </c>
      <c r="I63" s="11" t="s">
        <v>5021</v>
      </c>
      <c r="J63" s="963" t="s">
        <v>5356</v>
      </c>
      <c r="K63" s="11" t="s">
        <v>5357</v>
      </c>
      <c r="L63" s="11" t="s">
        <v>5358</v>
      </c>
      <c r="M63" s="11" t="s">
        <v>5348</v>
      </c>
      <c r="N63" s="11" t="s">
        <v>5349</v>
      </c>
      <c r="O63" s="10">
        <v>12</v>
      </c>
      <c r="P63" s="12" t="s">
        <v>5350</v>
      </c>
      <c r="Q63" s="12" t="s">
        <v>5351</v>
      </c>
      <c r="R63" s="10">
        <v>12</v>
      </c>
      <c r="S63" s="12" t="s">
        <v>5350</v>
      </c>
      <c r="T63" s="12" t="s">
        <v>5359</v>
      </c>
      <c r="U63" s="12" t="s">
        <v>5360</v>
      </c>
      <c r="V63" s="12" t="s">
        <v>5360</v>
      </c>
      <c r="X63" s="41" t="str">
        <f>IF(ISERROR(VLOOKUP(J63,'FMC by DSF_Excel'!$H$6:$H$1610,1,0)),"TIDAK ADA","ADA")</f>
        <v>ADA</v>
      </c>
      <c r="Y63" s="41"/>
    </row>
    <row r="64" spans="1:25" ht="25.5" x14ac:dyDescent="0.25">
      <c r="A64" s="10">
        <v>54</v>
      </c>
      <c r="B64" s="11" t="s">
        <v>5016</v>
      </c>
      <c r="C64" s="11" t="s">
        <v>5017</v>
      </c>
      <c r="D64" s="11" t="s">
        <v>3327</v>
      </c>
      <c r="E64" s="11" t="s">
        <v>5361</v>
      </c>
      <c r="F64" s="11" t="s">
        <v>5362</v>
      </c>
      <c r="G64" s="11" t="s">
        <v>5020</v>
      </c>
      <c r="H64" s="11" t="s">
        <v>650</v>
      </c>
      <c r="I64" s="11" t="s">
        <v>5021</v>
      </c>
      <c r="J64" s="963" t="s">
        <v>5363</v>
      </c>
      <c r="K64" s="11" t="s">
        <v>5364</v>
      </c>
      <c r="L64" s="11" t="s">
        <v>5365</v>
      </c>
      <c r="M64" s="11" t="s">
        <v>5366</v>
      </c>
      <c r="N64" s="11" t="s">
        <v>5367</v>
      </c>
      <c r="O64" s="10">
        <v>36</v>
      </c>
      <c r="P64" s="12" t="s">
        <v>5027</v>
      </c>
      <c r="Q64" s="12" t="s">
        <v>5028</v>
      </c>
      <c r="R64" s="10">
        <v>9</v>
      </c>
      <c r="S64" s="12" t="s">
        <v>5368</v>
      </c>
      <c r="T64" s="12" t="s">
        <v>741</v>
      </c>
      <c r="U64" s="12" t="s">
        <v>5368</v>
      </c>
      <c r="V64" s="12" t="s">
        <v>5027</v>
      </c>
      <c r="X64" s="41" t="str">
        <f>IF(ISERROR(VLOOKUP(J64,'FMC by DSF_Excel'!$H$6:$H$1610,1,0)),"TIDAK ADA","ADA")</f>
        <v>ADA</v>
      </c>
      <c r="Y64" s="41"/>
    </row>
    <row r="65" spans="1:791 1047:1815 2071:2839 3095:3863 4119:4887 5143:5911 6167:6935 7191:7959 8215:8983 9239:10007 10263:11031 11287:12055 12311:13079 13335:14103 14359:15127 15383:16151" ht="25.5" x14ac:dyDescent="0.25">
      <c r="A65" s="10">
        <v>55</v>
      </c>
      <c r="B65" s="11" t="s">
        <v>5016</v>
      </c>
      <c r="C65" s="11" t="s">
        <v>5017</v>
      </c>
      <c r="D65" s="11" t="s">
        <v>2492</v>
      </c>
      <c r="E65" s="11" t="s">
        <v>5369</v>
      </c>
      <c r="F65" s="11" t="s">
        <v>5370</v>
      </c>
      <c r="G65" s="11" t="s">
        <v>5020</v>
      </c>
      <c r="H65" s="11" t="s">
        <v>1378</v>
      </c>
      <c r="I65" s="11" t="s">
        <v>5021</v>
      </c>
      <c r="J65" s="963" t="s">
        <v>5371</v>
      </c>
      <c r="K65" s="11" t="s">
        <v>5372</v>
      </c>
      <c r="L65" s="11" t="s">
        <v>5373</v>
      </c>
      <c r="M65" s="11" t="s">
        <v>5374</v>
      </c>
      <c r="N65" s="11" t="s">
        <v>5375</v>
      </c>
      <c r="O65" s="10">
        <v>36</v>
      </c>
      <c r="P65" s="12" t="s">
        <v>5376</v>
      </c>
      <c r="Q65" s="12" t="s">
        <v>5377</v>
      </c>
      <c r="R65" s="10">
        <v>14</v>
      </c>
      <c r="S65" s="12" t="s">
        <v>5378</v>
      </c>
      <c r="T65" s="12" t="s">
        <v>5379</v>
      </c>
      <c r="U65" s="12" t="s">
        <v>5380</v>
      </c>
      <c r="V65" s="12" t="s">
        <v>5381</v>
      </c>
      <c r="X65" s="41" t="str">
        <f>IF(ISERROR(VLOOKUP(J65,'FMC by DSF_Excel'!$H$6:$H$1610,1,0)),"TIDAK ADA","ADA")</f>
        <v>ADA</v>
      </c>
      <c r="Y65" s="41"/>
    </row>
    <row r="66" spans="1:791 1047:1815 2071:2839 3095:3863 4119:4887 5143:5911 6167:6935 7191:7959 8215:8983 9239:10007 10263:11031 11287:12055 12311:13079 13335:14103 14359:15127 15383:16151" ht="25.5" x14ac:dyDescent="0.25">
      <c r="A66" s="10">
        <v>56</v>
      </c>
      <c r="B66" s="11" t="s">
        <v>5016</v>
      </c>
      <c r="C66" s="11" t="s">
        <v>5017</v>
      </c>
      <c r="D66" s="11" t="s">
        <v>3048</v>
      </c>
      <c r="E66" s="11" t="s">
        <v>5382</v>
      </c>
      <c r="F66" s="11" t="s">
        <v>5383</v>
      </c>
      <c r="G66" s="11" t="s">
        <v>5384</v>
      </c>
      <c r="H66" s="11" t="s">
        <v>5385</v>
      </c>
      <c r="I66" s="11" t="s">
        <v>5021</v>
      </c>
      <c r="J66" s="963" t="s">
        <v>5386</v>
      </c>
      <c r="K66" s="11" t="s">
        <v>5387</v>
      </c>
      <c r="L66" s="11" t="s">
        <v>5388</v>
      </c>
      <c r="M66" s="11" t="s">
        <v>5389</v>
      </c>
      <c r="N66" s="11" t="s">
        <v>5390</v>
      </c>
      <c r="O66" s="10">
        <v>12</v>
      </c>
      <c r="P66" s="12" t="s">
        <v>5029</v>
      </c>
      <c r="Q66" s="12" t="s">
        <v>5391</v>
      </c>
      <c r="R66" s="10">
        <v>11</v>
      </c>
      <c r="S66" s="12" t="s">
        <v>5392</v>
      </c>
      <c r="T66" s="12" t="s">
        <v>5393</v>
      </c>
      <c r="U66" s="12" t="s">
        <v>5394</v>
      </c>
      <c r="V66" s="12" t="s">
        <v>5395</v>
      </c>
      <c r="X66" s="41" t="str">
        <f>IF(ISERROR(VLOOKUP(J66,'FMC by DSF_Excel'!$H$6:$H$1610,1,0)),"TIDAK ADA","ADA")</f>
        <v>ADA</v>
      </c>
      <c r="Y66" s="41"/>
    </row>
    <row r="67" spans="1:791 1047:1815 2071:2839 3095:3863 4119:4887 5143:5911 6167:6935 7191:7959 8215:8983 9239:10007 10263:11031 11287:12055 12311:13079 13335:14103 14359:15127 15383:16151" ht="25.5" x14ac:dyDescent="0.25">
      <c r="A67" s="10">
        <v>57</v>
      </c>
      <c r="B67" s="11" t="s">
        <v>5016</v>
      </c>
      <c r="C67" s="11" t="s">
        <v>5017</v>
      </c>
      <c r="D67" s="11" t="s">
        <v>2684</v>
      </c>
      <c r="E67" s="11" t="s">
        <v>5396</v>
      </c>
      <c r="F67" s="11" t="s">
        <v>5397</v>
      </c>
      <c r="G67" s="11" t="s">
        <v>1428</v>
      </c>
      <c r="H67" s="11" t="s">
        <v>5398</v>
      </c>
      <c r="I67" s="11" t="s">
        <v>5021</v>
      </c>
      <c r="J67" s="963" t="s">
        <v>5399</v>
      </c>
      <c r="K67" s="11" t="s">
        <v>5400</v>
      </c>
      <c r="L67" s="11" t="s">
        <v>5401</v>
      </c>
      <c r="M67" s="11" t="s">
        <v>5402</v>
      </c>
      <c r="N67" s="11" t="s">
        <v>5403</v>
      </c>
      <c r="O67" s="10">
        <v>36</v>
      </c>
      <c r="P67" s="12" t="s">
        <v>5404</v>
      </c>
      <c r="Q67" s="12" t="s">
        <v>5405</v>
      </c>
      <c r="R67" s="10">
        <v>12</v>
      </c>
      <c r="S67" s="12" t="s">
        <v>5406</v>
      </c>
      <c r="T67" s="12" t="s">
        <v>5407</v>
      </c>
      <c r="U67" s="12" t="s">
        <v>5408</v>
      </c>
      <c r="V67" s="12" t="s">
        <v>5409</v>
      </c>
      <c r="X67" s="41" t="str">
        <f>IF(ISERROR(VLOOKUP(J67,'FMC by DSF_Excel'!$H$6:$H$1610,1,0)),"TIDAK ADA","ADA")</f>
        <v>ADA</v>
      </c>
      <c r="Y67" s="41"/>
    </row>
    <row r="68" spans="1:791 1047:1815 2071:2839 3095:3863 4119:4887 5143:5911 6167:6935 7191:7959 8215:8983 9239:10007 10263:11031 11287:12055 12311:13079 13335:14103 14359:15127 15383:16151" ht="25.5" x14ac:dyDescent="0.25">
      <c r="A68" s="10">
        <v>58</v>
      </c>
      <c r="B68" s="11" t="s">
        <v>5016</v>
      </c>
      <c r="C68" s="11" t="s">
        <v>5017</v>
      </c>
      <c r="D68" s="11" t="s">
        <v>2687</v>
      </c>
      <c r="E68" s="11" t="s">
        <v>5396</v>
      </c>
      <c r="F68" s="11" t="s">
        <v>5410</v>
      </c>
      <c r="G68" s="11" t="s">
        <v>1428</v>
      </c>
      <c r="H68" s="11" t="s">
        <v>5398</v>
      </c>
      <c r="I68" s="11" t="s">
        <v>5021</v>
      </c>
      <c r="J68" s="963" t="s">
        <v>5411</v>
      </c>
      <c r="K68" s="11" t="s">
        <v>5412</v>
      </c>
      <c r="L68" s="11" t="s">
        <v>5413</v>
      </c>
      <c r="M68" s="11" t="s">
        <v>5402</v>
      </c>
      <c r="N68" s="11" t="s">
        <v>5403</v>
      </c>
      <c r="O68" s="10">
        <v>36</v>
      </c>
      <c r="P68" s="12" t="s">
        <v>5414</v>
      </c>
      <c r="Q68" s="12" t="s">
        <v>5415</v>
      </c>
      <c r="R68" s="10">
        <v>12</v>
      </c>
      <c r="S68" s="12" t="s">
        <v>5416</v>
      </c>
      <c r="T68" s="12" t="s">
        <v>5417</v>
      </c>
      <c r="U68" s="12" t="s">
        <v>5418</v>
      </c>
      <c r="V68" s="12" t="s">
        <v>5419</v>
      </c>
      <c r="X68" s="41" t="str">
        <f>IF(ISERROR(VLOOKUP(J68,'FMC by DSF_Excel'!$H$6:$H$1610,1,0)),"TIDAK ADA","ADA")</f>
        <v>ADA</v>
      </c>
      <c r="Y68" s="41"/>
    </row>
    <row r="69" spans="1:791 1047:1815 2071:2839 3095:3863 4119:4887 5143:5911 6167:6935 7191:7959 8215:8983 9239:10007 10263:11031 11287:12055 12311:13079 13335:14103 14359:15127 15383:16151" ht="25.5" x14ac:dyDescent="0.25">
      <c r="A69" s="10">
        <v>59</v>
      </c>
      <c r="B69" s="11" t="s">
        <v>5016</v>
      </c>
      <c r="C69" s="11" t="s">
        <v>5017</v>
      </c>
      <c r="D69" s="11" t="s">
        <v>2687</v>
      </c>
      <c r="E69" s="11" t="s">
        <v>5396</v>
      </c>
      <c r="F69" s="11" t="s">
        <v>5410</v>
      </c>
      <c r="G69" s="11" t="s">
        <v>1428</v>
      </c>
      <c r="H69" s="11" t="s">
        <v>5398</v>
      </c>
      <c r="I69" s="11" t="s">
        <v>5021</v>
      </c>
      <c r="J69" s="963" t="s">
        <v>5420</v>
      </c>
      <c r="K69" s="11" t="s">
        <v>5421</v>
      </c>
      <c r="L69" s="11" t="s">
        <v>5422</v>
      </c>
      <c r="M69" s="11" t="s">
        <v>5402</v>
      </c>
      <c r="N69" s="11" t="s">
        <v>5403</v>
      </c>
      <c r="O69" s="10">
        <v>36</v>
      </c>
      <c r="P69" s="12" t="s">
        <v>5414</v>
      </c>
      <c r="Q69" s="12" t="s">
        <v>5415</v>
      </c>
      <c r="R69" s="10">
        <v>12</v>
      </c>
      <c r="S69" s="12" t="s">
        <v>5416</v>
      </c>
      <c r="T69" s="12" t="s">
        <v>5423</v>
      </c>
      <c r="U69" s="12" t="s">
        <v>5424</v>
      </c>
      <c r="V69" s="12" t="s">
        <v>5425</v>
      </c>
      <c r="X69" s="41" t="str">
        <f>IF(ISERROR(VLOOKUP(J69,'FMC by DSF_Excel'!$H$6:$H$1610,1,0)),"TIDAK ADA","ADA")</f>
        <v>ADA</v>
      </c>
      <c r="Y69" s="41"/>
    </row>
    <row r="70" spans="1:791 1047:1815 2071:2839 3095:3863 4119:4887 5143:5911 6167:6935 7191:7959 8215:8983 9239:10007 10263:11031 11287:12055 12311:13079 13335:14103 14359:15127 15383:16151" ht="25.5" x14ac:dyDescent="0.25">
      <c r="A70" s="10">
        <v>60</v>
      </c>
      <c r="B70" s="11" t="s">
        <v>5016</v>
      </c>
      <c r="C70" s="11" t="s">
        <v>5017</v>
      </c>
      <c r="D70" s="11" t="s">
        <v>2687</v>
      </c>
      <c r="E70" s="11" t="s">
        <v>5396</v>
      </c>
      <c r="F70" s="11" t="s">
        <v>5410</v>
      </c>
      <c r="G70" s="11" t="s">
        <v>1428</v>
      </c>
      <c r="H70" s="11" t="s">
        <v>5398</v>
      </c>
      <c r="I70" s="11" t="s">
        <v>5021</v>
      </c>
      <c r="J70" s="963" t="s">
        <v>5426</v>
      </c>
      <c r="K70" s="11" t="s">
        <v>5427</v>
      </c>
      <c r="L70" s="11" t="s">
        <v>5428</v>
      </c>
      <c r="M70" s="11" t="s">
        <v>5402</v>
      </c>
      <c r="N70" s="11" t="s">
        <v>5403</v>
      </c>
      <c r="O70" s="10">
        <v>36</v>
      </c>
      <c r="P70" s="12" t="s">
        <v>5414</v>
      </c>
      <c r="Q70" s="12" t="s">
        <v>5415</v>
      </c>
      <c r="R70" s="10">
        <v>12</v>
      </c>
      <c r="S70" s="12" t="s">
        <v>5416</v>
      </c>
      <c r="T70" s="12" t="s">
        <v>5429</v>
      </c>
      <c r="U70" s="12" t="s">
        <v>5430</v>
      </c>
      <c r="V70" s="12" t="s">
        <v>5431</v>
      </c>
      <c r="X70" s="41" t="str">
        <f>IF(ISERROR(VLOOKUP(J70,'FMC by DSF_Excel'!$H$6:$H$1610,1,0)),"TIDAK ADA","ADA")</f>
        <v>ADA</v>
      </c>
      <c r="Y70" s="41"/>
    </row>
    <row r="71" spans="1:791 1047:1815 2071:2839 3095:3863 4119:4887 5143:5911 6167:6935 7191:7959 8215:8983 9239:10007 10263:11031 11287:12055 12311:13079 13335:14103 14359:15127 15383:16151" ht="25.5" x14ac:dyDescent="0.25">
      <c r="A71" s="10">
        <v>61</v>
      </c>
      <c r="B71" s="11" t="s">
        <v>5016</v>
      </c>
      <c r="C71" s="11" t="s">
        <v>5017</v>
      </c>
      <c r="D71" s="11" t="s">
        <v>2690</v>
      </c>
      <c r="E71" s="11" t="s">
        <v>5396</v>
      </c>
      <c r="F71" s="11" t="s">
        <v>5432</v>
      </c>
      <c r="G71" s="11" t="s">
        <v>1428</v>
      </c>
      <c r="H71" s="11" t="s">
        <v>5398</v>
      </c>
      <c r="I71" s="11" t="s">
        <v>5021</v>
      </c>
      <c r="J71" s="963" t="s">
        <v>5433</v>
      </c>
      <c r="K71" s="11" t="s">
        <v>5434</v>
      </c>
      <c r="L71" s="11" t="s">
        <v>5435</v>
      </c>
      <c r="M71" s="11" t="s">
        <v>5402</v>
      </c>
      <c r="N71" s="11" t="s">
        <v>5403</v>
      </c>
      <c r="O71" s="10">
        <v>36</v>
      </c>
      <c r="P71" s="12" t="s">
        <v>5436</v>
      </c>
      <c r="Q71" s="12" t="s">
        <v>5437</v>
      </c>
      <c r="R71" s="10">
        <v>12</v>
      </c>
      <c r="S71" s="12" t="s">
        <v>5313</v>
      </c>
      <c r="T71" s="12" t="s">
        <v>5438</v>
      </c>
      <c r="U71" s="12" t="s">
        <v>5439</v>
      </c>
      <c r="V71" s="12" t="s">
        <v>5440</v>
      </c>
      <c r="X71" s="41" t="str">
        <f>IF(ISERROR(VLOOKUP(J71,'FMC by DSF_Excel'!$H$6:$H$1610,1,0)),"TIDAK ADA","ADA")</f>
        <v>ADA</v>
      </c>
      <c r="Y71" s="41"/>
    </row>
    <row r="72" spans="1:791 1047:1815 2071:2839 3095:3863 4119:4887 5143:5911 6167:6935 7191:7959 8215:8983 9239:10007 10263:11031 11287:12055 12311:13079 13335:14103 14359:15127 15383:16151" ht="25.5" x14ac:dyDescent="0.25">
      <c r="A72" s="10">
        <v>62</v>
      </c>
      <c r="B72" s="11" t="s">
        <v>5016</v>
      </c>
      <c r="C72" s="11" t="s">
        <v>5017</v>
      </c>
      <c r="D72" s="11" t="s">
        <v>2690</v>
      </c>
      <c r="E72" s="11" t="s">
        <v>5396</v>
      </c>
      <c r="F72" s="11" t="s">
        <v>5432</v>
      </c>
      <c r="G72" s="11" t="s">
        <v>1428</v>
      </c>
      <c r="H72" s="11" t="s">
        <v>5398</v>
      </c>
      <c r="I72" s="11" t="s">
        <v>5021</v>
      </c>
      <c r="J72" s="963" t="s">
        <v>5441</v>
      </c>
      <c r="K72" s="11" t="s">
        <v>5442</v>
      </c>
      <c r="L72" s="11" t="s">
        <v>5443</v>
      </c>
      <c r="M72" s="11" t="s">
        <v>5402</v>
      </c>
      <c r="N72" s="11" t="s">
        <v>5403</v>
      </c>
      <c r="O72" s="10">
        <v>36</v>
      </c>
      <c r="P72" s="12" t="s">
        <v>5436</v>
      </c>
      <c r="Q72" s="12" t="s">
        <v>5437</v>
      </c>
      <c r="R72" s="10">
        <v>12</v>
      </c>
      <c r="S72" s="12" t="s">
        <v>5313</v>
      </c>
      <c r="T72" s="12" t="s">
        <v>5444</v>
      </c>
      <c r="U72" s="12" t="s">
        <v>5445</v>
      </c>
      <c r="V72" s="12" t="s">
        <v>5446</v>
      </c>
      <c r="X72" s="41" t="str">
        <f>IF(ISERROR(VLOOKUP(J72,'FMC by DSF_Excel'!$H$6:$H$1610,1,0)),"TIDAK ADA","ADA")</f>
        <v>ADA</v>
      </c>
      <c r="Y72" s="41"/>
    </row>
    <row r="73" spans="1:791 1047:1815 2071:2839 3095:3863 4119:4887 5143:5911 6167:6935 7191:7959 8215:8983 9239:10007 10263:11031 11287:12055 12311:13079 13335:14103 14359:15127 15383:16151" ht="25.5" x14ac:dyDescent="0.25">
      <c r="A73" s="10">
        <v>63</v>
      </c>
      <c r="B73" s="11" t="s">
        <v>5016</v>
      </c>
      <c r="C73" s="11" t="s">
        <v>5017</v>
      </c>
      <c r="D73" s="11" t="s">
        <v>2690</v>
      </c>
      <c r="E73" s="11" t="s">
        <v>5396</v>
      </c>
      <c r="F73" s="11" t="s">
        <v>5432</v>
      </c>
      <c r="G73" s="11" t="s">
        <v>1428</v>
      </c>
      <c r="H73" s="11" t="s">
        <v>5398</v>
      </c>
      <c r="I73" s="11" t="s">
        <v>5021</v>
      </c>
      <c r="J73" s="963" t="s">
        <v>5447</v>
      </c>
      <c r="K73" s="11" t="s">
        <v>5448</v>
      </c>
      <c r="L73" s="11" t="s">
        <v>5449</v>
      </c>
      <c r="M73" s="11" t="s">
        <v>5402</v>
      </c>
      <c r="N73" s="11" t="s">
        <v>5403</v>
      </c>
      <c r="O73" s="10">
        <v>36</v>
      </c>
      <c r="P73" s="12" t="s">
        <v>5436</v>
      </c>
      <c r="Q73" s="12" t="s">
        <v>5437</v>
      </c>
      <c r="R73" s="10">
        <v>12</v>
      </c>
      <c r="S73" s="12" t="s">
        <v>5313</v>
      </c>
      <c r="T73" s="12" t="s">
        <v>5450</v>
      </c>
      <c r="U73" s="12" t="s">
        <v>5451</v>
      </c>
      <c r="V73" s="12" t="s">
        <v>5452</v>
      </c>
      <c r="X73" s="41" t="str">
        <f>IF(ISERROR(VLOOKUP(J73,'FMC by DSF_Excel'!$H$6:$H$1610,1,0)),"TIDAK ADA","ADA")</f>
        <v>ADA</v>
      </c>
      <c r="Y73" s="41"/>
    </row>
    <row r="74" spans="1:791 1047:1815 2071:2839 3095:3863 4119:4887 5143:5911 6167:6935 7191:7959 8215:8983 9239:10007 10263:11031 11287:12055 12311:13079 13335:14103 14359:15127 15383:16151" ht="25.5" x14ac:dyDescent="0.25">
      <c r="A74" s="10">
        <v>64</v>
      </c>
      <c r="B74" s="11" t="s">
        <v>5016</v>
      </c>
      <c r="C74" s="11" t="s">
        <v>5017</v>
      </c>
      <c r="D74" s="11" t="s">
        <v>2694</v>
      </c>
      <c r="E74" s="11" t="s">
        <v>5396</v>
      </c>
      <c r="F74" s="11" t="s">
        <v>5273</v>
      </c>
      <c r="G74" s="11" t="s">
        <v>1428</v>
      </c>
      <c r="H74" s="11" t="s">
        <v>5398</v>
      </c>
      <c r="I74" s="11" t="s">
        <v>5021</v>
      </c>
      <c r="J74" s="963" t="s">
        <v>5453</v>
      </c>
      <c r="K74" s="11" t="s">
        <v>5454</v>
      </c>
      <c r="L74" s="11" t="s">
        <v>5455</v>
      </c>
      <c r="M74" s="11" t="s">
        <v>5402</v>
      </c>
      <c r="N74" s="11" t="s">
        <v>5403</v>
      </c>
      <c r="O74" s="10">
        <v>36</v>
      </c>
      <c r="P74" s="12" t="s">
        <v>5404</v>
      </c>
      <c r="Q74" s="12" t="s">
        <v>5405</v>
      </c>
      <c r="R74" s="10">
        <v>12</v>
      </c>
      <c r="S74" s="12" t="s">
        <v>5406</v>
      </c>
      <c r="T74" s="12" t="s">
        <v>5456</v>
      </c>
      <c r="U74" s="12" t="s">
        <v>5457</v>
      </c>
      <c r="V74" s="12" t="s">
        <v>5458</v>
      </c>
      <c r="X74" s="41" t="str">
        <f>IF(ISERROR(VLOOKUP(J74,'FMC by DSF_Excel'!$H$6:$H$1610,1,0)),"TIDAK ADA","ADA")</f>
        <v>ADA</v>
      </c>
      <c r="Y74" s="41"/>
    </row>
    <row r="75" spans="1:791 1047:1815 2071:2839 3095:3863 4119:4887 5143:5911 6167:6935 7191:7959 8215:8983 9239:10007 10263:11031 11287:12055 12311:13079 13335:14103 14359:15127 15383:16151" ht="25.5" x14ac:dyDescent="0.25">
      <c r="A75" s="10">
        <v>65</v>
      </c>
      <c r="B75" s="11" t="s">
        <v>5016</v>
      </c>
      <c r="C75" s="11" t="s">
        <v>5017</v>
      </c>
      <c r="D75" s="11" t="s">
        <v>2698</v>
      </c>
      <c r="E75" s="11" t="s">
        <v>5396</v>
      </c>
      <c r="F75" s="11" t="s">
        <v>5459</v>
      </c>
      <c r="G75" s="11" t="s">
        <v>1428</v>
      </c>
      <c r="H75" s="11" t="s">
        <v>5398</v>
      </c>
      <c r="I75" s="11" t="s">
        <v>5021</v>
      </c>
      <c r="J75" s="963" t="s">
        <v>5460</v>
      </c>
      <c r="K75" s="11" t="s">
        <v>5461</v>
      </c>
      <c r="L75" s="11" t="s">
        <v>5462</v>
      </c>
      <c r="M75" s="11" t="s">
        <v>5402</v>
      </c>
      <c r="N75" s="11" t="s">
        <v>5463</v>
      </c>
      <c r="O75" s="10">
        <v>60</v>
      </c>
      <c r="P75" s="12" t="s">
        <v>5464</v>
      </c>
      <c r="Q75" s="12" t="s">
        <v>5405</v>
      </c>
      <c r="R75" s="10">
        <v>12</v>
      </c>
      <c r="S75" s="12" t="s">
        <v>5406</v>
      </c>
      <c r="T75" s="12" t="s">
        <v>5407</v>
      </c>
      <c r="U75" s="12" t="s">
        <v>5408</v>
      </c>
      <c r="V75" s="12" t="s">
        <v>5465</v>
      </c>
      <c r="X75" s="41" t="str">
        <f>IF(ISERROR(VLOOKUP(J75,'FMC by DSF_Excel'!$H$6:$H$1610,1,0)),"TIDAK ADA","ADA")</f>
        <v>ADA</v>
      </c>
      <c r="Y75" s="41"/>
    </row>
    <row r="76" spans="1:791 1047:1815 2071:2839 3095:3863 4119:4887 5143:5911 6167:6935 7191:7959 8215:8983 9239:10007 10263:11031 11287:12055 12311:13079 13335:14103 14359:15127 15383:16151" s="960" customFormat="1" ht="25.5" x14ac:dyDescent="0.25">
      <c r="A76" s="957">
        <v>66</v>
      </c>
      <c r="B76" s="958" t="s">
        <v>5016</v>
      </c>
      <c r="C76" s="958" t="s">
        <v>5017</v>
      </c>
      <c r="D76" s="958" t="s">
        <v>2702</v>
      </c>
      <c r="E76" s="958" t="s">
        <v>5396</v>
      </c>
      <c r="F76" s="958" t="s">
        <v>5466</v>
      </c>
      <c r="G76" s="958" t="s">
        <v>1428</v>
      </c>
      <c r="H76" s="958" t="s">
        <v>5398</v>
      </c>
      <c r="I76" s="958" t="s">
        <v>5021</v>
      </c>
      <c r="J76" s="964" t="s">
        <v>5467</v>
      </c>
      <c r="K76" s="958" t="s">
        <v>5468</v>
      </c>
      <c r="L76" s="958" t="s">
        <v>5469</v>
      </c>
      <c r="M76" s="958" t="s">
        <v>5402</v>
      </c>
      <c r="N76" s="958" t="s">
        <v>5403</v>
      </c>
      <c r="O76" s="957">
        <v>36</v>
      </c>
      <c r="P76" s="959" t="s">
        <v>5027</v>
      </c>
      <c r="Q76" s="959" t="s">
        <v>5028</v>
      </c>
      <c r="R76" s="957">
        <v>12</v>
      </c>
      <c r="S76" s="959" t="s">
        <v>5470</v>
      </c>
      <c r="T76" s="959" t="s">
        <v>5471</v>
      </c>
      <c r="U76" s="959" t="s">
        <v>5472</v>
      </c>
      <c r="V76" s="959" t="s">
        <v>5473</v>
      </c>
      <c r="W76"/>
      <c r="X76" s="41" t="str">
        <f>IF(ISERROR(VLOOKUP(J76,'FMC by DSF_Excel'!$H$6:$H$1610,1,0)),"TIDAK ADA","ADA")</f>
        <v>TIDAK ADA</v>
      </c>
      <c r="Y76" s="893"/>
      <c r="JS76"/>
      <c r="TO76"/>
      <c r="ADK76"/>
      <c r="ANG76"/>
      <c r="AXC76"/>
      <c r="BGY76"/>
      <c r="BQU76"/>
      <c r="CAQ76"/>
      <c r="CKM76"/>
      <c r="CUI76"/>
      <c r="DEE76"/>
      <c r="DOA76"/>
      <c r="DXW76"/>
      <c r="EHS76"/>
      <c r="ERO76"/>
      <c r="FBK76"/>
      <c r="FLG76"/>
      <c r="FVC76"/>
      <c r="GEY76"/>
      <c r="GOU76"/>
      <c r="GYQ76"/>
      <c r="HIM76"/>
      <c r="HSI76"/>
      <c r="ICE76"/>
      <c r="IMA76"/>
      <c r="IVW76"/>
      <c r="JFS76"/>
      <c r="JPO76"/>
      <c r="JZK76"/>
      <c r="KJG76"/>
      <c r="KTC76"/>
      <c r="LCY76"/>
      <c r="LMU76"/>
      <c r="LWQ76"/>
      <c r="MGM76"/>
      <c r="MQI76"/>
      <c r="NAE76"/>
      <c r="NKA76"/>
      <c r="NTW76"/>
      <c r="ODS76"/>
      <c r="ONO76"/>
      <c r="OXK76"/>
      <c r="PHG76"/>
      <c r="PRC76"/>
      <c r="QAY76"/>
      <c r="QKU76"/>
      <c r="QUQ76"/>
      <c r="REM76"/>
      <c r="ROI76"/>
      <c r="RYE76"/>
      <c r="SIA76"/>
      <c r="SRW76"/>
      <c r="TBS76"/>
      <c r="TLO76"/>
      <c r="TVK76"/>
      <c r="UFG76"/>
      <c r="UPC76"/>
      <c r="UYY76"/>
      <c r="VIU76"/>
      <c r="VSQ76"/>
      <c r="WCM76"/>
      <c r="WMI76"/>
      <c r="WWE76"/>
    </row>
    <row r="77" spans="1:791 1047:1815 2071:2839 3095:3863 4119:4887 5143:5911 6167:6935 7191:7959 8215:8983 9239:10007 10263:11031 11287:12055 12311:13079 13335:14103 14359:15127 15383:16151" s="960" customFormat="1" ht="25.5" x14ac:dyDescent="0.25">
      <c r="A77" s="957">
        <v>67</v>
      </c>
      <c r="B77" s="958" t="s">
        <v>5016</v>
      </c>
      <c r="C77" s="958" t="s">
        <v>5017</v>
      </c>
      <c r="D77" s="958" t="s">
        <v>2702</v>
      </c>
      <c r="E77" s="958" t="s">
        <v>5396</v>
      </c>
      <c r="F77" s="958" t="s">
        <v>5466</v>
      </c>
      <c r="G77" s="958" t="s">
        <v>1428</v>
      </c>
      <c r="H77" s="958" t="s">
        <v>5398</v>
      </c>
      <c r="I77" s="958" t="s">
        <v>5021</v>
      </c>
      <c r="J77" s="964" t="s">
        <v>5474</v>
      </c>
      <c r="K77" s="958" t="s">
        <v>5475</v>
      </c>
      <c r="L77" s="958" t="s">
        <v>5476</v>
      </c>
      <c r="M77" s="958" t="s">
        <v>5402</v>
      </c>
      <c r="N77" s="958" t="s">
        <v>5403</v>
      </c>
      <c r="O77" s="957">
        <v>36</v>
      </c>
      <c r="P77" s="959" t="s">
        <v>5027</v>
      </c>
      <c r="Q77" s="959" t="s">
        <v>5028</v>
      </c>
      <c r="R77" s="957">
        <v>12</v>
      </c>
      <c r="S77" s="959" t="s">
        <v>5470</v>
      </c>
      <c r="T77" s="959" t="s">
        <v>5477</v>
      </c>
      <c r="U77" s="959" t="s">
        <v>5478</v>
      </c>
      <c r="V77" s="959" t="s">
        <v>5479</v>
      </c>
      <c r="W77"/>
      <c r="X77" s="41" t="str">
        <f>IF(ISERROR(VLOOKUP(J77,'FMC by DSF_Excel'!$H$6:$H$1610,1,0)),"TIDAK ADA","ADA")</f>
        <v>TIDAK ADA</v>
      </c>
      <c r="Y77" s="893"/>
      <c r="JS77"/>
      <c r="TO77"/>
      <c r="ADK77"/>
      <c r="ANG77"/>
      <c r="AXC77"/>
      <c r="BGY77"/>
      <c r="BQU77"/>
      <c r="CAQ77"/>
      <c r="CKM77"/>
      <c r="CUI77"/>
      <c r="DEE77"/>
      <c r="DOA77"/>
      <c r="DXW77"/>
      <c r="EHS77"/>
      <c r="ERO77"/>
      <c r="FBK77"/>
      <c r="FLG77"/>
      <c r="FVC77"/>
      <c r="GEY77"/>
      <c r="GOU77"/>
      <c r="GYQ77"/>
      <c r="HIM77"/>
      <c r="HSI77"/>
      <c r="ICE77"/>
      <c r="IMA77"/>
      <c r="IVW77"/>
      <c r="JFS77"/>
      <c r="JPO77"/>
      <c r="JZK77"/>
      <c r="KJG77"/>
      <c r="KTC77"/>
      <c r="LCY77"/>
      <c r="LMU77"/>
      <c r="LWQ77"/>
      <c r="MGM77"/>
      <c r="MQI77"/>
      <c r="NAE77"/>
      <c r="NKA77"/>
      <c r="NTW77"/>
      <c r="ODS77"/>
      <c r="ONO77"/>
      <c r="OXK77"/>
      <c r="PHG77"/>
      <c r="PRC77"/>
      <c r="QAY77"/>
      <c r="QKU77"/>
      <c r="QUQ77"/>
      <c r="REM77"/>
      <c r="ROI77"/>
      <c r="RYE77"/>
      <c r="SIA77"/>
      <c r="SRW77"/>
      <c r="TBS77"/>
      <c r="TLO77"/>
      <c r="TVK77"/>
      <c r="UFG77"/>
      <c r="UPC77"/>
      <c r="UYY77"/>
      <c r="VIU77"/>
      <c r="VSQ77"/>
      <c r="WCM77"/>
      <c r="WMI77"/>
      <c r="WWE77"/>
    </row>
    <row r="78" spans="1:791 1047:1815 2071:2839 3095:3863 4119:4887 5143:5911 6167:6935 7191:7959 8215:8983 9239:10007 10263:11031 11287:12055 12311:13079 13335:14103 14359:15127 15383:16151" ht="25.5" x14ac:dyDescent="0.25">
      <c r="A78" s="10">
        <v>68</v>
      </c>
      <c r="B78" s="11" t="s">
        <v>5016</v>
      </c>
      <c r="C78" s="11" t="s">
        <v>5017</v>
      </c>
      <c r="D78" s="11" t="s">
        <v>2706</v>
      </c>
      <c r="E78" s="11" t="s">
        <v>5396</v>
      </c>
      <c r="F78" s="11" t="s">
        <v>5480</v>
      </c>
      <c r="G78" s="11" t="s">
        <v>1428</v>
      </c>
      <c r="H78" s="11" t="s">
        <v>5398</v>
      </c>
      <c r="I78" s="11" t="s">
        <v>5021</v>
      </c>
      <c r="J78" s="963" t="s">
        <v>5481</v>
      </c>
      <c r="K78" s="11" t="s">
        <v>5482</v>
      </c>
      <c r="L78" s="11" t="s">
        <v>5483</v>
      </c>
      <c r="M78" s="11" t="s">
        <v>5402</v>
      </c>
      <c r="N78" s="11" t="s">
        <v>5403</v>
      </c>
      <c r="O78" s="10">
        <v>36</v>
      </c>
      <c r="P78" s="12" t="s">
        <v>5404</v>
      </c>
      <c r="Q78" s="12" t="s">
        <v>5405</v>
      </c>
      <c r="R78" s="10">
        <v>12</v>
      </c>
      <c r="S78" s="12" t="s">
        <v>5406</v>
      </c>
      <c r="T78" s="12" t="s">
        <v>5484</v>
      </c>
      <c r="U78" s="12" t="s">
        <v>5485</v>
      </c>
      <c r="V78" s="12" t="s">
        <v>5486</v>
      </c>
      <c r="X78" s="41" t="str">
        <f>IF(ISERROR(VLOOKUP(J78,'FMC by DSF_Excel'!$H$6:$H$1610,1,0)),"TIDAK ADA","ADA")</f>
        <v>ADA</v>
      </c>
      <c r="Y78" s="41"/>
    </row>
    <row r="79" spans="1:791 1047:1815 2071:2839 3095:3863 4119:4887 5143:5911 6167:6935 7191:7959 8215:8983 9239:10007 10263:11031 11287:12055 12311:13079 13335:14103 14359:15127 15383:16151" ht="25.5" x14ac:dyDescent="0.25">
      <c r="A79" s="10">
        <v>69</v>
      </c>
      <c r="B79" s="11" t="s">
        <v>5016</v>
      </c>
      <c r="C79" s="11" t="s">
        <v>5017</v>
      </c>
      <c r="D79" s="11" t="s">
        <v>2710</v>
      </c>
      <c r="E79" s="11" t="s">
        <v>5396</v>
      </c>
      <c r="F79" s="11" t="s">
        <v>5480</v>
      </c>
      <c r="G79" s="11" t="s">
        <v>1428</v>
      </c>
      <c r="H79" s="11" t="s">
        <v>5398</v>
      </c>
      <c r="I79" s="11" t="s">
        <v>5021</v>
      </c>
      <c r="J79" s="963" t="s">
        <v>5487</v>
      </c>
      <c r="K79" s="11" t="s">
        <v>5488</v>
      </c>
      <c r="L79" s="11" t="s">
        <v>5489</v>
      </c>
      <c r="M79" s="11" t="s">
        <v>5402</v>
      </c>
      <c r="N79" s="11" t="s">
        <v>5403</v>
      </c>
      <c r="O79" s="10">
        <v>36</v>
      </c>
      <c r="P79" s="12" t="s">
        <v>5404</v>
      </c>
      <c r="Q79" s="12" t="s">
        <v>5405</v>
      </c>
      <c r="R79" s="10">
        <v>12</v>
      </c>
      <c r="S79" s="12" t="s">
        <v>5406</v>
      </c>
      <c r="T79" s="12" t="s">
        <v>741</v>
      </c>
      <c r="U79" s="12" t="s">
        <v>5406</v>
      </c>
      <c r="V79" s="12" t="s">
        <v>5404</v>
      </c>
      <c r="X79" s="41" t="str">
        <f>IF(ISERROR(VLOOKUP(J79,'FMC by DSF_Excel'!$H$6:$H$1610,1,0)),"TIDAK ADA","ADA")</f>
        <v>ADA</v>
      </c>
      <c r="Y79" s="41"/>
    </row>
    <row r="80" spans="1:791 1047:1815 2071:2839 3095:3863 4119:4887 5143:5911 6167:6935 7191:7959 8215:8983 9239:10007 10263:11031 11287:12055 12311:13079 13335:14103 14359:15127 15383:16151" ht="25.5" x14ac:dyDescent="0.25">
      <c r="A80" s="10">
        <v>70</v>
      </c>
      <c r="B80" s="11" t="s">
        <v>5016</v>
      </c>
      <c r="C80" s="11" t="s">
        <v>5017</v>
      </c>
      <c r="D80" s="11" t="s">
        <v>3992</v>
      </c>
      <c r="E80" s="11" t="s">
        <v>5396</v>
      </c>
      <c r="F80" s="11" t="s">
        <v>5490</v>
      </c>
      <c r="G80" s="11" t="s">
        <v>1428</v>
      </c>
      <c r="H80" s="11" t="s">
        <v>5398</v>
      </c>
      <c r="I80" s="11" t="s">
        <v>5066</v>
      </c>
      <c r="J80" s="963" t="s">
        <v>5491</v>
      </c>
      <c r="K80" s="11" t="s">
        <v>5492</v>
      </c>
      <c r="L80" s="11" t="s">
        <v>5493</v>
      </c>
      <c r="M80" s="11" t="s">
        <v>5494</v>
      </c>
      <c r="N80" s="11" t="s">
        <v>5495</v>
      </c>
      <c r="O80" s="10">
        <v>60</v>
      </c>
      <c r="P80" s="12" t="s">
        <v>5496</v>
      </c>
      <c r="Q80" s="12" t="s">
        <v>5259</v>
      </c>
      <c r="R80" s="10">
        <v>5</v>
      </c>
      <c r="S80" s="12" t="s">
        <v>5497</v>
      </c>
      <c r="T80" s="12" t="s">
        <v>741</v>
      </c>
      <c r="U80" s="12" t="s">
        <v>5497</v>
      </c>
      <c r="V80" s="12" t="s">
        <v>5496</v>
      </c>
      <c r="X80" s="41" t="str">
        <f>IF(ISERROR(VLOOKUP(J80,'FMC by DSF_Excel'!$H$6:$H$1610,1,0)),"TIDAK ADA","ADA")</f>
        <v>ADA</v>
      </c>
      <c r="Y80" s="41"/>
    </row>
    <row r="81" spans="1:25" ht="25.5" x14ac:dyDescent="0.25">
      <c r="A81" s="10">
        <v>71</v>
      </c>
      <c r="B81" s="11" t="s">
        <v>5016</v>
      </c>
      <c r="C81" s="11" t="s">
        <v>5017</v>
      </c>
      <c r="D81" s="11" t="s">
        <v>4093</v>
      </c>
      <c r="E81" s="11" t="s">
        <v>5396</v>
      </c>
      <c r="F81" s="11" t="s">
        <v>5498</v>
      </c>
      <c r="G81" s="11" t="s">
        <v>1428</v>
      </c>
      <c r="H81" s="11" t="s">
        <v>5398</v>
      </c>
      <c r="I81" s="11" t="s">
        <v>5021</v>
      </c>
      <c r="J81" s="963" t="s">
        <v>5499</v>
      </c>
      <c r="K81" s="11" t="s">
        <v>5500</v>
      </c>
      <c r="L81" s="11" t="s">
        <v>5501</v>
      </c>
      <c r="M81" s="11" t="s">
        <v>5494</v>
      </c>
      <c r="N81" s="11" t="s">
        <v>5502</v>
      </c>
      <c r="O81" s="10">
        <v>36</v>
      </c>
      <c r="P81" s="12" t="s">
        <v>5251</v>
      </c>
      <c r="Q81" s="12" t="s">
        <v>5391</v>
      </c>
      <c r="R81" s="10">
        <v>5</v>
      </c>
      <c r="S81" s="12" t="s">
        <v>5503</v>
      </c>
      <c r="T81" s="12" t="s">
        <v>5504</v>
      </c>
      <c r="U81" s="12" t="s">
        <v>5505</v>
      </c>
      <c r="V81" s="12" t="s">
        <v>5506</v>
      </c>
      <c r="X81" s="41" t="str">
        <f>IF(ISERROR(VLOOKUP(J81,'FMC by DSF_Excel'!$H$6:$H$1610,1,0)),"TIDAK ADA","ADA")</f>
        <v>ADA</v>
      </c>
      <c r="Y81" s="41"/>
    </row>
    <row r="82" spans="1:25" ht="25.5" x14ac:dyDescent="0.25">
      <c r="A82" s="10">
        <v>72</v>
      </c>
      <c r="B82" s="11" t="s">
        <v>5016</v>
      </c>
      <c r="C82" s="11" t="s">
        <v>5017</v>
      </c>
      <c r="D82" s="11" t="s">
        <v>4096</v>
      </c>
      <c r="E82" s="11" t="s">
        <v>5396</v>
      </c>
      <c r="F82" s="11" t="s">
        <v>5507</v>
      </c>
      <c r="G82" s="11" t="s">
        <v>1428</v>
      </c>
      <c r="H82" s="11" t="s">
        <v>5398</v>
      </c>
      <c r="I82" s="11" t="s">
        <v>5021</v>
      </c>
      <c r="J82" s="963" t="s">
        <v>5508</v>
      </c>
      <c r="K82" s="11" t="s">
        <v>5509</v>
      </c>
      <c r="L82" s="11" t="s">
        <v>5510</v>
      </c>
      <c r="M82" s="11" t="s">
        <v>5494</v>
      </c>
      <c r="N82" s="11" t="s">
        <v>5502</v>
      </c>
      <c r="O82" s="10">
        <v>36</v>
      </c>
      <c r="P82" s="12" t="s">
        <v>5251</v>
      </c>
      <c r="Q82" s="12" t="s">
        <v>5391</v>
      </c>
      <c r="R82" s="10">
        <v>5</v>
      </c>
      <c r="S82" s="12" t="s">
        <v>5503</v>
      </c>
      <c r="T82" s="12" t="s">
        <v>741</v>
      </c>
      <c r="U82" s="12" t="s">
        <v>5503</v>
      </c>
      <c r="V82" s="12" t="s">
        <v>5251</v>
      </c>
      <c r="X82" s="41" t="str">
        <f>IF(ISERROR(VLOOKUP(J82,'FMC by DSF_Excel'!$H$6:$H$1610,1,0)),"TIDAK ADA","ADA")</f>
        <v>ADA</v>
      </c>
      <c r="Y82" s="41"/>
    </row>
    <row r="83" spans="1:25" ht="25.5" x14ac:dyDescent="0.25">
      <c r="A83" s="10">
        <v>73</v>
      </c>
      <c r="B83" s="11" t="s">
        <v>5016</v>
      </c>
      <c r="C83" s="11" t="s">
        <v>5017</v>
      </c>
      <c r="D83" s="11" t="s">
        <v>4099</v>
      </c>
      <c r="E83" s="11" t="s">
        <v>5396</v>
      </c>
      <c r="F83" s="11" t="s">
        <v>5397</v>
      </c>
      <c r="G83" s="11" t="s">
        <v>1428</v>
      </c>
      <c r="H83" s="11" t="s">
        <v>5398</v>
      </c>
      <c r="I83" s="11" t="s">
        <v>5021</v>
      </c>
      <c r="J83" s="963" t="s">
        <v>5511</v>
      </c>
      <c r="K83" s="11" t="s">
        <v>5512</v>
      </c>
      <c r="L83" s="11" t="s">
        <v>5513</v>
      </c>
      <c r="M83" s="11" t="s">
        <v>5494</v>
      </c>
      <c r="N83" s="11" t="s">
        <v>5502</v>
      </c>
      <c r="O83" s="10">
        <v>36</v>
      </c>
      <c r="P83" s="12" t="s">
        <v>5279</v>
      </c>
      <c r="Q83" s="12" t="s">
        <v>5280</v>
      </c>
      <c r="R83" s="10">
        <v>5</v>
      </c>
      <c r="S83" s="12" t="s">
        <v>5514</v>
      </c>
      <c r="T83" s="12" t="s">
        <v>741</v>
      </c>
      <c r="U83" s="12" t="s">
        <v>5514</v>
      </c>
      <c r="V83" s="12" t="s">
        <v>5279</v>
      </c>
      <c r="X83" s="41" t="str">
        <f>IF(ISERROR(VLOOKUP(J83,'FMC by DSF_Excel'!$H$6:$H$1610,1,0)),"TIDAK ADA","ADA")</f>
        <v>ADA</v>
      </c>
      <c r="Y83" s="41"/>
    </row>
    <row r="84" spans="1:25" ht="25.5" x14ac:dyDescent="0.25">
      <c r="A84" s="10">
        <v>74</v>
      </c>
      <c r="B84" s="11" t="s">
        <v>5016</v>
      </c>
      <c r="C84" s="11" t="s">
        <v>5017</v>
      </c>
      <c r="D84" s="11" t="s">
        <v>4103</v>
      </c>
      <c r="E84" s="11" t="s">
        <v>5396</v>
      </c>
      <c r="F84" s="11" t="s">
        <v>5362</v>
      </c>
      <c r="G84" s="11" t="s">
        <v>1428</v>
      </c>
      <c r="H84" s="11" t="s">
        <v>5398</v>
      </c>
      <c r="I84" s="11" t="s">
        <v>5021</v>
      </c>
      <c r="J84" s="963" t="s">
        <v>5515</v>
      </c>
      <c r="K84" s="11" t="s">
        <v>5516</v>
      </c>
      <c r="L84" s="11" t="s">
        <v>5517</v>
      </c>
      <c r="M84" s="11" t="s">
        <v>5494</v>
      </c>
      <c r="N84" s="11" t="s">
        <v>5502</v>
      </c>
      <c r="O84" s="10">
        <v>36</v>
      </c>
      <c r="P84" s="12" t="s">
        <v>5518</v>
      </c>
      <c r="Q84" s="12" t="s">
        <v>5519</v>
      </c>
      <c r="R84" s="10">
        <v>5</v>
      </c>
      <c r="S84" s="12" t="s">
        <v>5520</v>
      </c>
      <c r="T84" s="12" t="s">
        <v>5407</v>
      </c>
      <c r="U84" s="12" t="s">
        <v>5521</v>
      </c>
      <c r="V84" s="12" t="s">
        <v>5522</v>
      </c>
      <c r="X84" s="41" t="str">
        <f>IF(ISERROR(VLOOKUP(J84,'FMC by DSF_Excel'!$H$6:$H$1610,1,0)),"TIDAK ADA","ADA")</f>
        <v>ADA</v>
      </c>
      <c r="Y84" s="41"/>
    </row>
    <row r="85" spans="1:25" ht="25.5" x14ac:dyDescent="0.25">
      <c r="A85" s="10">
        <v>75</v>
      </c>
      <c r="B85" s="11" t="s">
        <v>5016</v>
      </c>
      <c r="C85" s="11" t="s">
        <v>5017</v>
      </c>
      <c r="D85" s="11" t="s">
        <v>2484</v>
      </c>
      <c r="E85" s="11" t="s">
        <v>5523</v>
      </c>
      <c r="F85" s="11" t="s">
        <v>5524</v>
      </c>
      <c r="G85" s="11" t="s">
        <v>5020</v>
      </c>
      <c r="H85" s="11" t="s">
        <v>5226</v>
      </c>
      <c r="I85" s="11" t="s">
        <v>5021</v>
      </c>
      <c r="J85" s="963" t="s">
        <v>5525</v>
      </c>
      <c r="K85" s="11" t="s">
        <v>5526</v>
      </c>
      <c r="L85" s="11" t="s">
        <v>5527</v>
      </c>
      <c r="M85" s="11" t="s">
        <v>5528</v>
      </c>
      <c r="N85" s="11" t="s">
        <v>5529</v>
      </c>
      <c r="O85" s="10">
        <v>36</v>
      </c>
      <c r="P85" s="12" t="s">
        <v>5470</v>
      </c>
      <c r="Q85" s="12" t="s">
        <v>5351</v>
      </c>
      <c r="R85" s="10">
        <v>13</v>
      </c>
      <c r="S85" s="12" t="s">
        <v>5530</v>
      </c>
      <c r="T85" s="12" t="s">
        <v>5531</v>
      </c>
      <c r="U85" s="12" t="s">
        <v>5532</v>
      </c>
      <c r="V85" s="12" t="s">
        <v>5533</v>
      </c>
      <c r="X85" s="41" t="str">
        <f>IF(ISERROR(VLOOKUP(J85,'FMC by DSF_Excel'!$H$6:$H$1610,1,0)),"TIDAK ADA","ADA")</f>
        <v>ADA</v>
      </c>
      <c r="Y85" s="41"/>
    </row>
    <row r="86" spans="1:25" ht="25.5" x14ac:dyDescent="0.25">
      <c r="A86" s="10">
        <v>76</v>
      </c>
      <c r="B86" s="11" t="s">
        <v>5016</v>
      </c>
      <c r="C86" s="11" t="s">
        <v>5017</v>
      </c>
      <c r="D86" s="11" t="s">
        <v>2651</v>
      </c>
      <c r="E86" s="11" t="s">
        <v>5523</v>
      </c>
      <c r="F86" s="11" t="s">
        <v>5524</v>
      </c>
      <c r="G86" s="11" t="s">
        <v>1428</v>
      </c>
      <c r="H86" s="11" t="s">
        <v>1056</v>
      </c>
      <c r="I86" s="11" t="s">
        <v>5021</v>
      </c>
      <c r="J86" s="963" t="s">
        <v>5534</v>
      </c>
      <c r="K86" s="11" t="s">
        <v>5535</v>
      </c>
      <c r="L86" s="11" t="s">
        <v>5536</v>
      </c>
      <c r="M86" s="11" t="s">
        <v>5537</v>
      </c>
      <c r="N86" s="11" t="s">
        <v>5538</v>
      </c>
      <c r="O86" s="10">
        <v>36</v>
      </c>
      <c r="P86" s="12" t="s">
        <v>5470</v>
      </c>
      <c r="Q86" s="12" t="s">
        <v>5351</v>
      </c>
      <c r="R86" s="10">
        <v>12</v>
      </c>
      <c r="S86" s="12" t="s">
        <v>5350</v>
      </c>
      <c r="T86" s="12" t="s">
        <v>5539</v>
      </c>
      <c r="U86" s="12" t="s">
        <v>5540</v>
      </c>
      <c r="V86" s="12" t="s">
        <v>5541</v>
      </c>
      <c r="X86" s="41" t="str">
        <f>IF(ISERROR(VLOOKUP(J86,'FMC by DSF_Excel'!$H$6:$H$1610,1,0)),"TIDAK ADA","ADA")</f>
        <v>ADA</v>
      </c>
      <c r="Y86" s="41"/>
    </row>
    <row r="87" spans="1:25" ht="25.5" x14ac:dyDescent="0.25">
      <c r="A87" s="10">
        <v>77</v>
      </c>
      <c r="B87" s="11" t="s">
        <v>5016</v>
      </c>
      <c r="C87" s="11" t="s">
        <v>5017</v>
      </c>
      <c r="D87" s="11" t="s">
        <v>2651</v>
      </c>
      <c r="E87" s="11" t="s">
        <v>5523</v>
      </c>
      <c r="F87" s="11" t="s">
        <v>5524</v>
      </c>
      <c r="G87" s="11" t="s">
        <v>1428</v>
      </c>
      <c r="H87" s="11" t="s">
        <v>1056</v>
      </c>
      <c r="I87" s="11" t="s">
        <v>5021</v>
      </c>
      <c r="J87" s="963" t="s">
        <v>5542</v>
      </c>
      <c r="K87" s="11" t="s">
        <v>5543</v>
      </c>
      <c r="L87" s="11" t="s">
        <v>5544</v>
      </c>
      <c r="M87" s="11" t="s">
        <v>5537</v>
      </c>
      <c r="N87" s="11" t="s">
        <v>5538</v>
      </c>
      <c r="O87" s="10">
        <v>36</v>
      </c>
      <c r="P87" s="12" t="s">
        <v>5470</v>
      </c>
      <c r="Q87" s="12" t="s">
        <v>5351</v>
      </c>
      <c r="R87" s="10">
        <v>12</v>
      </c>
      <c r="S87" s="12" t="s">
        <v>5350</v>
      </c>
      <c r="T87" s="12" t="s">
        <v>5545</v>
      </c>
      <c r="U87" s="12" t="s">
        <v>5546</v>
      </c>
      <c r="V87" s="12" t="s">
        <v>5547</v>
      </c>
      <c r="X87" s="41" t="str">
        <f>IF(ISERROR(VLOOKUP(J87,'FMC by DSF_Excel'!$H$6:$H$1610,1,0)),"TIDAK ADA","ADA")</f>
        <v>ADA</v>
      </c>
      <c r="Y87" s="41"/>
    </row>
    <row r="88" spans="1:25" ht="25.5" x14ac:dyDescent="0.25">
      <c r="A88" s="10">
        <v>78</v>
      </c>
      <c r="B88" s="11" t="s">
        <v>5016</v>
      </c>
      <c r="C88" s="11" t="s">
        <v>5017</v>
      </c>
      <c r="D88" s="11" t="s">
        <v>2808</v>
      </c>
      <c r="E88" s="11" t="s">
        <v>5523</v>
      </c>
      <c r="F88" s="11" t="s">
        <v>5548</v>
      </c>
      <c r="G88" s="11" t="s">
        <v>1438</v>
      </c>
      <c r="H88" s="11" t="s">
        <v>1695</v>
      </c>
      <c r="I88" s="11" t="s">
        <v>5021</v>
      </c>
      <c r="J88" s="963" t="s">
        <v>5549</v>
      </c>
      <c r="K88" s="11" t="s">
        <v>5550</v>
      </c>
      <c r="L88" s="11" t="s">
        <v>5551</v>
      </c>
      <c r="M88" s="11" t="s">
        <v>5334</v>
      </c>
      <c r="N88" s="11" t="s">
        <v>5552</v>
      </c>
      <c r="O88" s="10">
        <v>36</v>
      </c>
      <c r="P88" s="12" t="s">
        <v>5470</v>
      </c>
      <c r="Q88" s="12" t="s">
        <v>5351</v>
      </c>
      <c r="R88" s="10">
        <v>11</v>
      </c>
      <c r="S88" s="12" t="s">
        <v>5038</v>
      </c>
      <c r="T88" s="12" t="s">
        <v>5553</v>
      </c>
      <c r="U88" s="12" t="s">
        <v>5554</v>
      </c>
      <c r="V88" s="12" t="s">
        <v>5555</v>
      </c>
      <c r="X88" s="41" t="str">
        <f>IF(ISERROR(VLOOKUP(J88,'FMC by DSF_Excel'!$H$6:$H$1610,1,0)),"TIDAK ADA","ADA")</f>
        <v>ADA</v>
      </c>
      <c r="Y88" s="41"/>
    </row>
    <row r="89" spans="1:25" ht="25.5" x14ac:dyDescent="0.25">
      <c r="A89" s="10">
        <v>79</v>
      </c>
      <c r="B89" s="11" t="s">
        <v>5016</v>
      </c>
      <c r="C89" s="11" t="s">
        <v>5017</v>
      </c>
      <c r="D89" s="11" t="s">
        <v>2986</v>
      </c>
      <c r="E89" s="11" t="s">
        <v>5523</v>
      </c>
      <c r="F89" s="11" t="s">
        <v>5548</v>
      </c>
      <c r="G89" s="11" t="s">
        <v>5020</v>
      </c>
      <c r="H89" s="11" t="s">
        <v>5226</v>
      </c>
      <c r="I89" s="11" t="s">
        <v>5021</v>
      </c>
      <c r="J89" s="963" t="s">
        <v>5556</v>
      </c>
      <c r="K89" s="11" t="s">
        <v>5557</v>
      </c>
      <c r="L89" s="11" t="s">
        <v>5558</v>
      </c>
      <c r="M89" s="11" t="s">
        <v>5559</v>
      </c>
      <c r="N89" s="11" t="s">
        <v>5560</v>
      </c>
      <c r="O89" s="10">
        <v>36</v>
      </c>
      <c r="P89" s="12" t="s">
        <v>5470</v>
      </c>
      <c r="Q89" s="12" t="s">
        <v>5351</v>
      </c>
      <c r="R89" s="10">
        <v>10</v>
      </c>
      <c r="S89" s="12" t="s">
        <v>5514</v>
      </c>
      <c r="T89" s="12" t="s">
        <v>5561</v>
      </c>
      <c r="U89" s="12" t="s">
        <v>5562</v>
      </c>
      <c r="V89" s="12" t="s">
        <v>5563</v>
      </c>
      <c r="X89" s="41" t="str">
        <f>IF(ISERROR(VLOOKUP(J89,'FMC by DSF_Excel'!$H$6:$H$1610,1,0)),"TIDAK ADA","ADA")</f>
        <v>ADA</v>
      </c>
      <c r="Y89" s="41"/>
    </row>
    <row r="90" spans="1:25" ht="25.5" x14ac:dyDescent="0.25">
      <c r="A90" s="10">
        <v>80</v>
      </c>
      <c r="B90" s="11" t="s">
        <v>5016</v>
      </c>
      <c r="C90" s="11" t="s">
        <v>5017</v>
      </c>
      <c r="D90" s="11" t="s">
        <v>2986</v>
      </c>
      <c r="E90" s="11" t="s">
        <v>5523</v>
      </c>
      <c r="F90" s="11" t="s">
        <v>5548</v>
      </c>
      <c r="G90" s="11" t="s">
        <v>5020</v>
      </c>
      <c r="H90" s="11" t="s">
        <v>5226</v>
      </c>
      <c r="I90" s="11" t="s">
        <v>5021</v>
      </c>
      <c r="J90" s="963" t="s">
        <v>5564</v>
      </c>
      <c r="K90" s="11" t="s">
        <v>5565</v>
      </c>
      <c r="L90" s="11" t="s">
        <v>5566</v>
      </c>
      <c r="M90" s="11" t="s">
        <v>5559</v>
      </c>
      <c r="N90" s="11" t="s">
        <v>5560</v>
      </c>
      <c r="O90" s="10">
        <v>36</v>
      </c>
      <c r="P90" s="12" t="s">
        <v>5470</v>
      </c>
      <c r="Q90" s="12" t="s">
        <v>5351</v>
      </c>
      <c r="R90" s="10">
        <v>10</v>
      </c>
      <c r="S90" s="12" t="s">
        <v>5514</v>
      </c>
      <c r="T90" s="12" t="s">
        <v>5567</v>
      </c>
      <c r="U90" s="12" t="s">
        <v>5568</v>
      </c>
      <c r="V90" s="12" t="s">
        <v>5569</v>
      </c>
      <c r="X90" s="41" t="str">
        <f>IF(ISERROR(VLOOKUP(J90,'FMC by DSF_Excel'!$H$6:$H$1610,1,0)),"TIDAK ADA","ADA")</f>
        <v>ADA</v>
      </c>
      <c r="Y90" s="41"/>
    </row>
    <row r="91" spans="1:25" ht="25.5" x14ac:dyDescent="0.25">
      <c r="A91" s="10">
        <v>81</v>
      </c>
      <c r="B91" s="11" t="s">
        <v>5016</v>
      </c>
      <c r="C91" s="11" t="s">
        <v>5017</v>
      </c>
      <c r="D91" s="11" t="s">
        <v>3172</v>
      </c>
      <c r="E91" s="11" t="s">
        <v>5523</v>
      </c>
      <c r="F91" s="11" t="s">
        <v>5273</v>
      </c>
      <c r="G91" s="11" t="s">
        <v>1428</v>
      </c>
      <c r="H91" s="11" t="s">
        <v>5570</v>
      </c>
      <c r="I91" s="11" t="s">
        <v>5021</v>
      </c>
      <c r="J91" s="963" t="s">
        <v>5571</v>
      </c>
      <c r="K91" s="11" t="s">
        <v>5572</v>
      </c>
      <c r="L91" s="11" t="s">
        <v>5573</v>
      </c>
      <c r="M91" s="11" t="s">
        <v>5574</v>
      </c>
      <c r="N91" s="11" t="s">
        <v>5575</v>
      </c>
      <c r="O91" s="10">
        <v>36</v>
      </c>
      <c r="P91" s="12" t="s">
        <v>5576</v>
      </c>
      <c r="Q91" s="12" t="s">
        <v>5577</v>
      </c>
      <c r="R91" s="10">
        <v>9</v>
      </c>
      <c r="S91" s="12" t="s">
        <v>5578</v>
      </c>
      <c r="T91" s="12" t="s">
        <v>741</v>
      </c>
      <c r="U91" s="12" t="s">
        <v>5578</v>
      </c>
      <c r="V91" s="12" t="s">
        <v>5576</v>
      </c>
      <c r="X91" s="41" t="str">
        <f>IF(ISERROR(VLOOKUP(J91,'FMC by DSF_Excel'!$H$6:$H$1610,1,0)),"TIDAK ADA","ADA")</f>
        <v>ADA</v>
      </c>
      <c r="Y91" s="41"/>
    </row>
    <row r="92" spans="1:25" ht="25.5" x14ac:dyDescent="0.25">
      <c r="A92" s="10">
        <v>82</v>
      </c>
      <c r="B92" s="11" t="s">
        <v>5016</v>
      </c>
      <c r="C92" s="11" t="s">
        <v>5017</v>
      </c>
      <c r="D92" s="11" t="s">
        <v>2672</v>
      </c>
      <c r="E92" s="11" t="s">
        <v>5579</v>
      </c>
      <c r="F92" s="11" t="s">
        <v>5051</v>
      </c>
      <c r="G92" s="11" t="s">
        <v>1428</v>
      </c>
      <c r="H92" s="11" t="s">
        <v>1056</v>
      </c>
      <c r="I92" s="11" t="s">
        <v>5021</v>
      </c>
      <c r="J92" s="963" t="s">
        <v>5580</v>
      </c>
      <c r="K92" s="11" t="s">
        <v>5581</v>
      </c>
      <c r="L92" s="11" t="s">
        <v>5582</v>
      </c>
      <c r="M92" s="11" t="s">
        <v>5583</v>
      </c>
      <c r="N92" s="11" t="s">
        <v>5584</v>
      </c>
      <c r="O92" s="10">
        <v>12</v>
      </c>
      <c r="P92" s="12" t="s">
        <v>5585</v>
      </c>
      <c r="Q92" s="12" t="s">
        <v>5586</v>
      </c>
      <c r="R92" s="10">
        <v>12</v>
      </c>
      <c r="S92" s="12" t="s">
        <v>5585</v>
      </c>
      <c r="T92" s="12" t="s">
        <v>5587</v>
      </c>
      <c r="U92" s="12" t="s">
        <v>5588</v>
      </c>
      <c r="V92" s="12" t="s">
        <v>5588</v>
      </c>
      <c r="X92" s="41" t="str">
        <f>IF(ISERROR(VLOOKUP(J92,'FMC by DSF_Excel'!$H$6:$H$1610,1,0)),"TIDAK ADA","ADA")</f>
        <v>ADA</v>
      </c>
      <c r="Y92" s="41"/>
    </row>
    <row r="93" spans="1:25" ht="25.5" x14ac:dyDescent="0.25">
      <c r="A93" s="10">
        <v>83</v>
      </c>
      <c r="B93" s="11" t="s">
        <v>5016</v>
      </c>
      <c r="C93" s="11" t="s">
        <v>5017</v>
      </c>
      <c r="D93" s="11" t="s">
        <v>1819</v>
      </c>
      <c r="E93" s="11" t="s">
        <v>5589</v>
      </c>
      <c r="F93" s="11" t="s">
        <v>5590</v>
      </c>
      <c r="G93" s="11" t="s">
        <v>5244</v>
      </c>
      <c r="H93" s="11" t="s">
        <v>5245</v>
      </c>
      <c r="I93" s="11" t="s">
        <v>5021</v>
      </c>
      <c r="J93" s="963" t="s">
        <v>5591</v>
      </c>
      <c r="K93" s="11" t="s">
        <v>5592</v>
      </c>
      <c r="L93" s="11" t="s">
        <v>5593</v>
      </c>
      <c r="M93" s="11" t="s">
        <v>5594</v>
      </c>
      <c r="N93" s="11" t="s">
        <v>5595</v>
      </c>
      <c r="O93" s="10">
        <v>48</v>
      </c>
      <c r="P93" s="12" t="s">
        <v>5596</v>
      </c>
      <c r="Q93" s="12" t="s">
        <v>5597</v>
      </c>
      <c r="R93" s="10">
        <v>18</v>
      </c>
      <c r="S93" s="12" t="s">
        <v>5598</v>
      </c>
      <c r="T93" s="12" t="s">
        <v>5599</v>
      </c>
      <c r="U93" s="12" t="s">
        <v>5600</v>
      </c>
      <c r="V93" s="12" t="s">
        <v>5601</v>
      </c>
      <c r="X93" s="41" t="str">
        <f>IF(ISERROR(VLOOKUP(J93,'FMC by DSF_Excel'!$H$6:$H$1610,1,0)),"TIDAK ADA","ADA")</f>
        <v>ADA</v>
      </c>
      <c r="Y93" s="41"/>
    </row>
    <row r="94" spans="1:25" ht="25.5" x14ac:dyDescent="0.25">
      <c r="A94" s="10">
        <v>84</v>
      </c>
      <c r="B94" s="11" t="s">
        <v>5016</v>
      </c>
      <c r="C94" s="11" t="s">
        <v>5017</v>
      </c>
      <c r="D94" s="11" t="s">
        <v>1819</v>
      </c>
      <c r="E94" s="11" t="s">
        <v>5589</v>
      </c>
      <c r="F94" s="11" t="s">
        <v>5590</v>
      </c>
      <c r="G94" s="11" t="s">
        <v>5244</v>
      </c>
      <c r="H94" s="11" t="s">
        <v>5245</v>
      </c>
      <c r="I94" s="11" t="s">
        <v>5021</v>
      </c>
      <c r="J94" s="963" t="s">
        <v>5602</v>
      </c>
      <c r="K94" s="11" t="s">
        <v>5603</v>
      </c>
      <c r="L94" s="11" t="s">
        <v>5604</v>
      </c>
      <c r="M94" s="11" t="s">
        <v>5594</v>
      </c>
      <c r="N94" s="11" t="s">
        <v>5595</v>
      </c>
      <c r="O94" s="10">
        <v>48</v>
      </c>
      <c r="P94" s="12" t="s">
        <v>5596</v>
      </c>
      <c r="Q94" s="12" t="s">
        <v>5597</v>
      </c>
      <c r="R94" s="10">
        <v>18</v>
      </c>
      <c r="S94" s="12" t="s">
        <v>5598</v>
      </c>
      <c r="T94" s="12" t="s">
        <v>5605</v>
      </c>
      <c r="U94" s="12" t="s">
        <v>5606</v>
      </c>
      <c r="V94" s="12" t="s">
        <v>5607</v>
      </c>
      <c r="X94" s="41" t="str">
        <f>IF(ISERROR(VLOOKUP(J94,'FMC by DSF_Excel'!$H$6:$H$1610,1,0)),"TIDAK ADA","ADA")</f>
        <v>ADA</v>
      </c>
      <c r="Y94" s="41"/>
    </row>
    <row r="95" spans="1:25" ht="25.5" x14ac:dyDescent="0.25">
      <c r="A95" s="10">
        <v>85</v>
      </c>
      <c r="B95" s="11" t="s">
        <v>5016</v>
      </c>
      <c r="C95" s="11" t="s">
        <v>5017</v>
      </c>
      <c r="D95" s="11" t="s">
        <v>1823</v>
      </c>
      <c r="E95" s="11" t="s">
        <v>5589</v>
      </c>
      <c r="F95" s="11" t="s">
        <v>5608</v>
      </c>
      <c r="G95" s="11" t="s">
        <v>5244</v>
      </c>
      <c r="H95" s="11" t="s">
        <v>5245</v>
      </c>
      <c r="I95" s="11" t="s">
        <v>5021</v>
      </c>
      <c r="J95" s="963" t="s">
        <v>5609</v>
      </c>
      <c r="K95" s="11" t="s">
        <v>5610</v>
      </c>
      <c r="L95" s="11" t="s">
        <v>5611</v>
      </c>
      <c r="M95" s="11" t="s">
        <v>5594</v>
      </c>
      <c r="N95" s="11" t="s">
        <v>5595</v>
      </c>
      <c r="O95" s="10">
        <v>48</v>
      </c>
      <c r="P95" s="12" t="s">
        <v>5596</v>
      </c>
      <c r="Q95" s="12" t="s">
        <v>5597</v>
      </c>
      <c r="R95" s="10">
        <v>18</v>
      </c>
      <c r="S95" s="12" t="s">
        <v>5598</v>
      </c>
      <c r="T95" s="12" t="s">
        <v>5612</v>
      </c>
      <c r="U95" s="12" t="s">
        <v>5613</v>
      </c>
      <c r="V95" s="12" t="s">
        <v>5614</v>
      </c>
      <c r="X95" s="41" t="str">
        <f>IF(ISERROR(VLOOKUP(J95,'FMC by DSF_Excel'!$H$6:$H$1610,1,0)),"TIDAK ADA","ADA")</f>
        <v>ADA</v>
      </c>
      <c r="Y95" s="41"/>
    </row>
    <row r="96" spans="1:25" ht="25.5" x14ac:dyDescent="0.25">
      <c r="A96" s="10">
        <v>86</v>
      </c>
      <c r="B96" s="11" t="s">
        <v>5016</v>
      </c>
      <c r="C96" s="11" t="s">
        <v>5017</v>
      </c>
      <c r="D96" s="11" t="s">
        <v>1410</v>
      </c>
      <c r="E96" s="11" t="s">
        <v>5615</v>
      </c>
      <c r="F96" s="11" t="s">
        <v>5616</v>
      </c>
      <c r="G96" s="11" t="s">
        <v>5020</v>
      </c>
      <c r="H96" s="11" t="s">
        <v>5226</v>
      </c>
      <c r="I96" s="11" t="s">
        <v>5021</v>
      </c>
      <c r="J96" s="963" t="s">
        <v>5617</v>
      </c>
      <c r="K96" s="11" t="s">
        <v>5618</v>
      </c>
      <c r="L96" s="11" t="s">
        <v>5619</v>
      </c>
      <c r="M96" s="11" t="s">
        <v>5220</v>
      </c>
      <c r="N96" s="11" t="s">
        <v>5620</v>
      </c>
      <c r="O96" s="10">
        <v>36</v>
      </c>
      <c r="P96" s="12" t="s">
        <v>5313</v>
      </c>
      <c r="Q96" s="12" t="s">
        <v>5314</v>
      </c>
      <c r="R96" s="10">
        <v>25</v>
      </c>
      <c r="S96" s="12" t="s">
        <v>5621</v>
      </c>
      <c r="T96" s="12" t="s">
        <v>741</v>
      </c>
      <c r="U96" s="12" t="s">
        <v>5621</v>
      </c>
      <c r="V96" s="12" t="s">
        <v>5313</v>
      </c>
      <c r="X96" s="41" t="str">
        <f>IF(ISERROR(VLOOKUP(J96,'FMC by DSF_Excel'!$H$6:$H$1610,1,0)),"TIDAK ADA","ADA")</f>
        <v>ADA</v>
      </c>
      <c r="Y96" s="41"/>
    </row>
    <row r="97" spans="1:25" ht="25.5" x14ac:dyDescent="0.25">
      <c r="A97" s="10">
        <v>87</v>
      </c>
      <c r="B97" s="11" t="s">
        <v>5016</v>
      </c>
      <c r="C97" s="11" t="s">
        <v>5017</v>
      </c>
      <c r="D97" s="11" t="s">
        <v>1410</v>
      </c>
      <c r="E97" s="11" t="s">
        <v>5615</v>
      </c>
      <c r="F97" s="11" t="s">
        <v>5616</v>
      </c>
      <c r="G97" s="11" t="s">
        <v>5020</v>
      </c>
      <c r="H97" s="11" t="s">
        <v>5226</v>
      </c>
      <c r="I97" s="11" t="s">
        <v>5021</v>
      </c>
      <c r="J97" s="963" t="s">
        <v>5622</v>
      </c>
      <c r="K97" s="11" t="s">
        <v>5623</v>
      </c>
      <c r="L97" s="11" t="s">
        <v>5624</v>
      </c>
      <c r="M97" s="11" t="s">
        <v>5220</v>
      </c>
      <c r="N97" s="11" t="s">
        <v>5620</v>
      </c>
      <c r="O97" s="10">
        <v>36</v>
      </c>
      <c r="P97" s="12" t="s">
        <v>5313</v>
      </c>
      <c r="Q97" s="12" t="s">
        <v>5314</v>
      </c>
      <c r="R97" s="10">
        <v>25</v>
      </c>
      <c r="S97" s="12" t="s">
        <v>5621</v>
      </c>
      <c r="T97" s="12" t="s">
        <v>741</v>
      </c>
      <c r="U97" s="12" t="s">
        <v>5621</v>
      </c>
      <c r="V97" s="12" t="s">
        <v>5313</v>
      </c>
      <c r="X97" s="41" t="str">
        <f>IF(ISERROR(VLOOKUP(J97,'FMC by DSF_Excel'!$H$6:$H$1610,1,0)),"TIDAK ADA","ADA")</f>
        <v>ADA</v>
      </c>
      <c r="Y97" s="41"/>
    </row>
    <row r="98" spans="1:25" ht="25.5" x14ac:dyDescent="0.25">
      <c r="A98" s="10">
        <v>88</v>
      </c>
      <c r="B98" s="11" t="s">
        <v>5016</v>
      </c>
      <c r="C98" s="11" t="s">
        <v>5017</v>
      </c>
      <c r="D98" s="11" t="s">
        <v>1410</v>
      </c>
      <c r="E98" s="11" t="s">
        <v>5615</v>
      </c>
      <c r="F98" s="11" t="s">
        <v>5616</v>
      </c>
      <c r="G98" s="11" t="s">
        <v>5020</v>
      </c>
      <c r="H98" s="11" t="s">
        <v>5226</v>
      </c>
      <c r="I98" s="11" t="s">
        <v>5021</v>
      </c>
      <c r="J98" s="963" t="s">
        <v>5625</v>
      </c>
      <c r="K98" s="11" t="s">
        <v>5626</v>
      </c>
      <c r="L98" s="11" t="s">
        <v>5627</v>
      </c>
      <c r="M98" s="11" t="s">
        <v>5220</v>
      </c>
      <c r="N98" s="11" t="s">
        <v>5620</v>
      </c>
      <c r="O98" s="10">
        <v>36</v>
      </c>
      <c r="P98" s="12" t="s">
        <v>5313</v>
      </c>
      <c r="Q98" s="12" t="s">
        <v>5314</v>
      </c>
      <c r="R98" s="10">
        <v>25</v>
      </c>
      <c r="S98" s="12" t="s">
        <v>5621</v>
      </c>
      <c r="T98" s="12" t="s">
        <v>5628</v>
      </c>
      <c r="U98" s="12" t="s">
        <v>5629</v>
      </c>
      <c r="V98" s="12" t="s">
        <v>5630</v>
      </c>
      <c r="X98" s="41" t="str">
        <f>IF(ISERROR(VLOOKUP(J98,'FMC by DSF_Excel'!$H$6:$H$1610,1,0)),"TIDAK ADA","ADA")</f>
        <v>ADA</v>
      </c>
      <c r="Y98" s="41"/>
    </row>
    <row r="99" spans="1:25" ht="25.5" x14ac:dyDescent="0.25">
      <c r="A99" s="10">
        <v>89</v>
      </c>
      <c r="B99" s="11" t="s">
        <v>5016</v>
      </c>
      <c r="C99" s="11" t="s">
        <v>5017</v>
      </c>
      <c r="D99" s="11" t="s">
        <v>1410</v>
      </c>
      <c r="E99" s="11" t="s">
        <v>5615</v>
      </c>
      <c r="F99" s="11" t="s">
        <v>5616</v>
      </c>
      <c r="G99" s="11" t="s">
        <v>5020</v>
      </c>
      <c r="H99" s="11" t="s">
        <v>5226</v>
      </c>
      <c r="I99" s="11" t="s">
        <v>5021</v>
      </c>
      <c r="J99" s="963" t="s">
        <v>5631</v>
      </c>
      <c r="K99" s="11" t="s">
        <v>5632</v>
      </c>
      <c r="L99" s="11" t="s">
        <v>5633</v>
      </c>
      <c r="M99" s="11" t="s">
        <v>5220</v>
      </c>
      <c r="N99" s="11" t="s">
        <v>5620</v>
      </c>
      <c r="O99" s="10">
        <v>36</v>
      </c>
      <c r="P99" s="12" t="s">
        <v>5313</v>
      </c>
      <c r="Q99" s="12" t="s">
        <v>5314</v>
      </c>
      <c r="R99" s="10">
        <v>25</v>
      </c>
      <c r="S99" s="12" t="s">
        <v>5621</v>
      </c>
      <c r="T99" s="12" t="s">
        <v>5634</v>
      </c>
      <c r="U99" s="12" t="s">
        <v>5635</v>
      </c>
      <c r="V99" s="12" t="s">
        <v>5636</v>
      </c>
      <c r="X99" s="41" t="str">
        <f>IF(ISERROR(VLOOKUP(J99,'FMC by DSF_Excel'!$H$6:$H$1610,1,0)),"TIDAK ADA","ADA")</f>
        <v>ADA</v>
      </c>
      <c r="Y99" s="41"/>
    </row>
    <row r="100" spans="1:25" ht="25.5" x14ac:dyDescent="0.25">
      <c r="A100" s="10">
        <v>90</v>
      </c>
      <c r="B100" s="11" t="s">
        <v>5016</v>
      </c>
      <c r="C100" s="11" t="s">
        <v>5017</v>
      </c>
      <c r="D100" s="11" t="s">
        <v>1410</v>
      </c>
      <c r="E100" s="11" t="s">
        <v>5615</v>
      </c>
      <c r="F100" s="11" t="s">
        <v>5616</v>
      </c>
      <c r="G100" s="11" t="s">
        <v>5020</v>
      </c>
      <c r="H100" s="11" t="s">
        <v>5226</v>
      </c>
      <c r="I100" s="11" t="s">
        <v>5021</v>
      </c>
      <c r="J100" s="963" t="s">
        <v>5637</v>
      </c>
      <c r="K100" s="11" t="s">
        <v>5638</v>
      </c>
      <c r="L100" s="11" t="s">
        <v>5639</v>
      </c>
      <c r="M100" s="11" t="s">
        <v>5220</v>
      </c>
      <c r="N100" s="11" t="s">
        <v>5620</v>
      </c>
      <c r="O100" s="10">
        <v>36</v>
      </c>
      <c r="P100" s="12" t="s">
        <v>5313</v>
      </c>
      <c r="Q100" s="12" t="s">
        <v>5314</v>
      </c>
      <c r="R100" s="10">
        <v>25</v>
      </c>
      <c r="S100" s="12" t="s">
        <v>5621</v>
      </c>
      <c r="T100" s="12" t="s">
        <v>5640</v>
      </c>
      <c r="U100" s="12" t="s">
        <v>5641</v>
      </c>
      <c r="V100" s="12" t="s">
        <v>5642</v>
      </c>
      <c r="X100" s="41" t="str">
        <f>IF(ISERROR(VLOOKUP(J100,'FMC by DSF_Excel'!$H$6:$H$1610,1,0)),"TIDAK ADA","ADA")</f>
        <v>ADA</v>
      </c>
      <c r="Y100" s="41"/>
    </row>
    <row r="101" spans="1:25" ht="25.5" x14ac:dyDescent="0.25">
      <c r="A101" s="10">
        <v>91</v>
      </c>
      <c r="B101" s="11" t="s">
        <v>5016</v>
      </c>
      <c r="C101" s="11" t="s">
        <v>5017</v>
      </c>
      <c r="D101" s="11" t="s">
        <v>1410</v>
      </c>
      <c r="E101" s="11" t="s">
        <v>5615</v>
      </c>
      <c r="F101" s="11" t="s">
        <v>5616</v>
      </c>
      <c r="G101" s="11" t="s">
        <v>5020</v>
      </c>
      <c r="H101" s="11" t="s">
        <v>5226</v>
      </c>
      <c r="I101" s="11" t="s">
        <v>5021</v>
      </c>
      <c r="J101" s="963" t="s">
        <v>5643</v>
      </c>
      <c r="K101" s="11" t="s">
        <v>5644</v>
      </c>
      <c r="L101" s="11" t="s">
        <v>5645</v>
      </c>
      <c r="M101" s="11" t="s">
        <v>5220</v>
      </c>
      <c r="N101" s="11" t="s">
        <v>5620</v>
      </c>
      <c r="O101" s="10">
        <v>36</v>
      </c>
      <c r="P101" s="12" t="s">
        <v>5313</v>
      </c>
      <c r="Q101" s="12" t="s">
        <v>5314</v>
      </c>
      <c r="R101" s="10">
        <v>25</v>
      </c>
      <c r="S101" s="12" t="s">
        <v>5621</v>
      </c>
      <c r="T101" s="12" t="s">
        <v>5646</v>
      </c>
      <c r="U101" s="12" t="s">
        <v>5647</v>
      </c>
      <c r="V101" s="12" t="s">
        <v>5648</v>
      </c>
      <c r="X101" s="41" t="str">
        <f>IF(ISERROR(VLOOKUP(J101,'FMC by DSF_Excel'!$H$6:$H$1610,1,0)),"TIDAK ADA","ADA")</f>
        <v>ADA</v>
      </c>
      <c r="Y101" s="41"/>
    </row>
    <row r="102" spans="1:25" ht="25.5" x14ac:dyDescent="0.25">
      <c r="A102" s="10">
        <v>92</v>
      </c>
      <c r="B102" s="11" t="s">
        <v>5016</v>
      </c>
      <c r="C102" s="11" t="s">
        <v>5017</v>
      </c>
      <c r="D102" s="11" t="s">
        <v>1410</v>
      </c>
      <c r="E102" s="11" t="s">
        <v>5615</v>
      </c>
      <c r="F102" s="11" t="s">
        <v>5616</v>
      </c>
      <c r="G102" s="11" t="s">
        <v>5020</v>
      </c>
      <c r="H102" s="11" t="s">
        <v>5226</v>
      </c>
      <c r="I102" s="11" t="s">
        <v>5021</v>
      </c>
      <c r="J102" s="963" t="s">
        <v>5649</v>
      </c>
      <c r="K102" s="11" t="s">
        <v>5650</v>
      </c>
      <c r="L102" s="11" t="s">
        <v>5651</v>
      </c>
      <c r="M102" s="11" t="s">
        <v>5220</v>
      </c>
      <c r="N102" s="11" t="s">
        <v>5620</v>
      </c>
      <c r="O102" s="10">
        <v>36</v>
      </c>
      <c r="P102" s="12" t="s">
        <v>5313</v>
      </c>
      <c r="Q102" s="12" t="s">
        <v>5314</v>
      </c>
      <c r="R102" s="10">
        <v>25</v>
      </c>
      <c r="S102" s="12" t="s">
        <v>5621</v>
      </c>
      <c r="T102" s="12" t="s">
        <v>5652</v>
      </c>
      <c r="U102" s="12" t="s">
        <v>5653</v>
      </c>
      <c r="V102" s="12" t="s">
        <v>5654</v>
      </c>
      <c r="X102" s="41" t="str">
        <f>IF(ISERROR(VLOOKUP(J102,'FMC by DSF_Excel'!$H$6:$H$1610,1,0)),"TIDAK ADA","ADA")</f>
        <v>ADA</v>
      </c>
      <c r="Y102" s="41"/>
    </row>
    <row r="103" spans="1:25" ht="25.5" x14ac:dyDescent="0.25">
      <c r="A103" s="10">
        <v>93</v>
      </c>
      <c r="B103" s="11" t="s">
        <v>5016</v>
      </c>
      <c r="C103" s="11" t="s">
        <v>5017</v>
      </c>
      <c r="D103" s="11" t="s">
        <v>1410</v>
      </c>
      <c r="E103" s="11" t="s">
        <v>5615</v>
      </c>
      <c r="F103" s="11" t="s">
        <v>5616</v>
      </c>
      <c r="G103" s="11" t="s">
        <v>5020</v>
      </c>
      <c r="H103" s="11" t="s">
        <v>5226</v>
      </c>
      <c r="I103" s="11" t="s">
        <v>5021</v>
      </c>
      <c r="J103" s="963" t="s">
        <v>5655</v>
      </c>
      <c r="K103" s="11" t="s">
        <v>5656</v>
      </c>
      <c r="L103" s="11" t="s">
        <v>5657</v>
      </c>
      <c r="M103" s="11" t="s">
        <v>5220</v>
      </c>
      <c r="N103" s="11" t="s">
        <v>5620</v>
      </c>
      <c r="O103" s="10">
        <v>36</v>
      </c>
      <c r="P103" s="12" t="s">
        <v>5313</v>
      </c>
      <c r="Q103" s="12" t="s">
        <v>5314</v>
      </c>
      <c r="R103" s="10">
        <v>25</v>
      </c>
      <c r="S103" s="12" t="s">
        <v>5621</v>
      </c>
      <c r="T103" s="12" t="s">
        <v>5658</v>
      </c>
      <c r="U103" s="12" t="s">
        <v>5659</v>
      </c>
      <c r="V103" s="12" t="s">
        <v>5660</v>
      </c>
      <c r="X103" s="41" t="str">
        <f>IF(ISERROR(VLOOKUP(J103,'FMC by DSF_Excel'!$H$6:$H$1610,1,0)),"TIDAK ADA","ADA")</f>
        <v>ADA</v>
      </c>
      <c r="Y103" s="41"/>
    </row>
    <row r="104" spans="1:25" ht="25.5" x14ac:dyDescent="0.25">
      <c r="A104" s="10">
        <v>94</v>
      </c>
      <c r="B104" s="11" t="s">
        <v>5016</v>
      </c>
      <c r="C104" s="11" t="s">
        <v>5017</v>
      </c>
      <c r="D104" s="11" t="s">
        <v>1410</v>
      </c>
      <c r="E104" s="11" t="s">
        <v>5615</v>
      </c>
      <c r="F104" s="11" t="s">
        <v>5616</v>
      </c>
      <c r="G104" s="11" t="s">
        <v>5020</v>
      </c>
      <c r="H104" s="11" t="s">
        <v>5226</v>
      </c>
      <c r="I104" s="11" t="s">
        <v>5021</v>
      </c>
      <c r="J104" s="963" t="s">
        <v>5661</v>
      </c>
      <c r="K104" s="11" t="s">
        <v>5662</v>
      </c>
      <c r="L104" s="11" t="s">
        <v>5663</v>
      </c>
      <c r="M104" s="11" t="s">
        <v>5220</v>
      </c>
      <c r="N104" s="11" t="s">
        <v>5620</v>
      </c>
      <c r="O104" s="10">
        <v>36</v>
      </c>
      <c r="P104" s="12" t="s">
        <v>5313</v>
      </c>
      <c r="Q104" s="12" t="s">
        <v>5314</v>
      </c>
      <c r="R104" s="10">
        <v>25</v>
      </c>
      <c r="S104" s="12" t="s">
        <v>5621</v>
      </c>
      <c r="T104" s="12" t="s">
        <v>5664</v>
      </c>
      <c r="U104" s="12" t="s">
        <v>5665</v>
      </c>
      <c r="V104" s="12" t="s">
        <v>5666</v>
      </c>
      <c r="X104" s="41" t="str">
        <f>IF(ISERROR(VLOOKUP(J104,'FMC by DSF_Excel'!$H$6:$H$1610,1,0)),"TIDAK ADA","ADA")</f>
        <v>ADA</v>
      </c>
      <c r="Y104" s="41"/>
    </row>
    <row r="105" spans="1:25" ht="25.5" x14ac:dyDescent="0.25">
      <c r="A105" s="10">
        <v>95</v>
      </c>
      <c r="B105" s="11" t="s">
        <v>5016</v>
      </c>
      <c r="C105" s="11" t="s">
        <v>5017</v>
      </c>
      <c r="D105" s="11" t="s">
        <v>1410</v>
      </c>
      <c r="E105" s="11" t="s">
        <v>5615</v>
      </c>
      <c r="F105" s="11" t="s">
        <v>5616</v>
      </c>
      <c r="G105" s="11" t="s">
        <v>5020</v>
      </c>
      <c r="H105" s="11" t="s">
        <v>5226</v>
      </c>
      <c r="I105" s="11" t="s">
        <v>5021</v>
      </c>
      <c r="J105" s="963" t="s">
        <v>5667</v>
      </c>
      <c r="K105" s="11" t="s">
        <v>5668</v>
      </c>
      <c r="L105" s="11" t="s">
        <v>5669</v>
      </c>
      <c r="M105" s="11" t="s">
        <v>5220</v>
      </c>
      <c r="N105" s="11" t="s">
        <v>5620</v>
      </c>
      <c r="O105" s="10">
        <v>36</v>
      </c>
      <c r="P105" s="12" t="s">
        <v>5313</v>
      </c>
      <c r="Q105" s="12" t="s">
        <v>5314</v>
      </c>
      <c r="R105" s="10">
        <v>25</v>
      </c>
      <c r="S105" s="12" t="s">
        <v>5621</v>
      </c>
      <c r="T105" s="12" t="s">
        <v>5670</v>
      </c>
      <c r="U105" s="12" t="s">
        <v>5671</v>
      </c>
      <c r="V105" s="12" t="s">
        <v>5672</v>
      </c>
      <c r="X105" s="41" t="str">
        <f>IF(ISERROR(VLOOKUP(J105,'FMC by DSF_Excel'!$H$6:$H$1610,1,0)),"TIDAK ADA","ADA")</f>
        <v>ADA</v>
      </c>
      <c r="Y105" s="41"/>
    </row>
    <row r="106" spans="1:25" ht="25.5" x14ac:dyDescent="0.25">
      <c r="A106" s="10">
        <v>96</v>
      </c>
      <c r="B106" s="11" t="s">
        <v>5016</v>
      </c>
      <c r="C106" s="11" t="s">
        <v>5017</v>
      </c>
      <c r="D106" s="11" t="s">
        <v>1410</v>
      </c>
      <c r="E106" s="11" t="s">
        <v>5615</v>
      </c>
      <c r="F106" s="11" t="s">
        <v>5616</v>
      </c>
      <c r="G106" s="11" t="s">
        <v>5020</v>
      </c>
      <c r="H106" s="11" t="s">
        <v>5226</v>
      </c>
      <c r="I106" s="11" t="s">
        <v>5021</v>
      </c>
      <c r="J106" s="963" t="s">
        <v>5673</v>
      </c>
      <c r="K106" s="11" t="s">
        <v>5674</v>
      </c>
      <c r="L106" s="11" t="s">
        <v>5675</v>
      </c>
      <c r="M106" s="11" t="s">
        <v>5220</v>
      </c>
      <c r="N106" s="11" t="s">
        <v>5620</v>
      </c>
      <c r="O106" s="10">
        <v>36</v>
      </c>
      <c r="P106" s="12" t="s">
        <v>5313</v>
      </c>
      <c r="Q106" s="12" t="s">
        <v>5314</v>
      </c>
      <c r="R106" s="10">
        <v>25</v>
      </c>
      <c r="S106" s="12" t="s">
        <v>5621</v>
      </c>
      <c r="T106" s="12" t="s">
        <v>5676</v>
      </c>
      <c r="U106" s="12" t="s">
        <v>5677</v>
      </c>
      <c r="V106" s="12" t="s">
        <v>5678</v>
      </c>
      <c r="X106" s="41" t="str">
        <f>IF(ISERROR(VLOOKUP(J106,'FMC by DSF_Excel'!$H$6:$H$1610,1,0)),"TIDAK ADA","ADA")</f>
        <v>ADA</v>
      </c>
      <c r="Y106" s="41"/>
    </row>
    <row r="107" spans="1:25" ht="25.5" x14ac:dyDescent="0.25">
      <c r="A107" s="10">
        <v>97</v>
      </c>
      <c r="B107" s="11" t="s">
        <v>5016</v>
      </c>
      <c r="C107" s="11" t="s">
        <v>5017</v>
      </c>
      <c r="D107" s="11" t="s">
        <v>1410</v>
      </c>
      <c r="E107" s="11" t="s">
        <v>5615</v>
      </c>
      <c r="F107" s="11" t="s">
        <v>5616</v>
      </c>
      <c r="G107" s="11" t="s">
        <v>5020</v>
      </c>
      <c r="H107" s="11" t="s">
        <v>5226</v>
      </c>
      <c r="I107" s="11" t="s">
        <v>5021</v>
      </c>
      <c r="J107" s="963" t="s">
        <v>5679</v>
      </c>
      <c r="K107" s="11" t="s">
        <v>5680</v>
      </c>
      <c r="L107" s="11" t="s">
        <v>5681</v>
      </c>
      <c r="M107" s="11" t="s">
        <v>5220</v>
      </c>
      <c r="N107" s="11" t="s">
        <v>5620</v>
      </c>
      <c r="O107" s="10">
        <v>36</v>
      </c>
      <c r="P107" s="12" t="s">
        <v>5313</v>
      </c>
      <c r="Q107" s="12" t="s">
        <v>5314</v>
      </c>
      <c r="R107" s="10">
        <v>25</v>
      </c>
      <c r="S107" s="12" t="s">
        <v>5621</v>
      </c>
      <c r="T107" s="12" t="s">
        <v>5682</v>
      </c>
      <c r="U107" s="12" t="s">
        <v>5683</v>
      </c>
      <c r="V107" s="12" t="s">
        <v>5684</v>
      </c>
      <c r="X107" s="41" t="str">
        <f>IF(ISERROR(VLOOKUP(J107,'FMC by DSF_Excel'!$H$6:$H$1610,1,0)),"TIDAK ADA","ADA")</f>
        <v>ADA</v>
      </c>
      <c r="Y107" s="41"/>
    </row>
    <row r="108" spans="1:25" ht="25.5" x14ac:dyDescent="0.25">
      <c r="A108" s="10">
        <v>98</v>
      </c>
      <c r="B108" s="11" t="s">
        <v>5016</v>
      </c>
      <c r="C108" s="11" t="s">
        <v>5017</v>
      </c>
      <c r="D108" s="11" t="s">
        <v>1410</v>
      </c>
      <c r="E108" s="11" t="s">
        <v>5615</v>
      </c>
      <c r="F108" s="11" t="s">
        <v>5616</v>
      </c>
      <c r="G108" s="11" t="s">
        <v>5020</v>
      </c>
      <c r="H108" s="11" t="s">
        <v>5226</v>
      </c>
      <c r="I108" s="11" t="s">
        <v>5021</v>
      </c>
      <c r="J108" s="963" t="s">
        <v>5685</v>
      </c>
      <c r="K108" s="11" t="s">
        <v>5686</v>
      </c>
      <c r="L108" s="11" t="s">
        <v>5687</v>
      </c>
      <c r="M108" s="11" t="s">
        <v>5220</v>
      </c>
      <c r="N108" s="11" t="s">
        <v>5620</v>
      </c>
      <c r="O108" s="10">
        <v>36</v>
      </c>
      <c r="P108" s="12" t="s">
        <v>5313</v>
      </c>
      <c r="Q108" s="12" t="s">
        <v>5314</v>
      </c>
      <c r="R108" s="10">
        <v>25</v>
      </c>
      <c r="S108" s="12" t="s">
        <v>5621</v>
      </c>
      <c r="T108" s="12" t="s">
        <v>741</v>
      </c>
      <c r="U108" s="12" t="s">
        <v>5621</v>
      </c>
      <c r="V108" s="12" t="s">
        <v>5313</v>
      </c>
      <c r="X108" s="41" t="str">
        <f>IF(ISERROR(VLOOKUP(J108,'FMC by DSF_Excel'!$H$6:$H$1610,1,0)),"TIDAK ADA","ADA")</f>
        <v>ADA</v>
      </c>
      <c r="Y108" s="41"/>
    </row>
    <row r="109" spans="1:25" ht="25.5" x14ac:dyDescent="0.25">
      <c r="A109" s="10">
        <v>99</v>
      </c>
      <c r="B109" s="11" t="s">
        <v>5016</v>
      </c>
      <c r="C109" s="11" t="s">
        <v>5017</v>
      </c>
      <c r="D109" s="11" t="s">
        <v>1410</v>
      </c>
      <c r="E109" s="11" t="s">
        <v>5615</v>
      </c>
      <c r="F109" s="11" t="s">
        <v>5616</v>
      </c>
      <c r="G109" s="11" t="s">
        <v>5020</v>
      </c>
      <c r="H109" s="11" t="s">
        <v>5226</v>
      </c>
      <c r="I109" s="11" t="s">
        <v>5021</v>
      </c>
      <c r="J109" s="963" t="s">
        <v>5688</v>
      </c>
      <c r="K109" s="11" t="s">
        <v>5689</v>
      </c>
      <c r="L109" s="11" t="s">
        <v>5690</v>
      </c>
      <c r="M109" s="11" t="s">
        <v>5220</v>
      </c>
      <c r="N109" s="11" t="s">
        <v>5620</v>
      </c>
      <c r="O109" s="10">
        <v>36</v>
      </c>
      <c r="P109" s="12" t="s">
        <v>5313</v>
      </c>
      <c r="Q109" s="12" t="s">
        <v>5314</v>
      </c>
      <c r="R109" s="10">
        <v>25</v>
      </c>
      <c r="S109" s="12" t="s">
        <v>5621</v>
      </c>
      <c r="T109" s="12" t="s">
        <v>5691</v>
      </c>
      <c r="U109" s="12" t="s">
        <v>5692</v>
      </c>
      <c r="V109" s="12" t="s">
        <v>5693</v>
      </c>
      <c r="X109" s="41" t="str">
        <f>IF(ISERROR(VLOOKUP(J109,'FMC by DSF_Excel'!$H$6:$H$1610,1,0)),"TIDAK ADA","ADA")</f>
        <v>ADA</v>
      </c>
      <c r="Y109" s="41"/>
    </row>
    <row r="110" spans="1:25" ht="25.5" x14ac:dyDescent="0.25">
      <c r="A110" s="10">
        <v>100</v>
      </c>
      <c r="B110" s="11" t="s">
        <v>5016</v>
      </c>
      <c r="C110" s="11" t="s">
        <v>5017</v>
      </c>
      <c r="D110" s="11" t="s">
        <v>1410</v>
      </c>
      <c r="E110" s="11" t="s">
        <v>5615</v>
      </c>
      <c r="F110" s="11" t="s">
        <v>5616</v>
      </c>
      <c r="G110" s="11" t="s">
        <v>5020</v>
      </c>
      <c r="H110" s="11" t="s">
        <v>5226</v>
      </c>
      <c r="I110" s="11" t="s">
        <v>5021</v>
      </c>
      <c r="J110" s="963" t="s">
        <v>5694</v>
      </c>
      <c r="K110" s="11" t="s">
        <v>5695</v>
      </c>
      <c r="L110" s="11" t="s">
        <v>5696</v>
      </c>
      <c r="M110" s="11" t="s">
        <v>5220</v>
      </c>
      <c r="N110" s="11" t="s">
        <v>5620</v>
      </c>
      <c r="O110" s="10">
        <v>36</v>
      </c>
      <c r="P110" s="12" t="s">
        <v>5313</v>
      </c>
      <c r="Q110" s="12" t="s">
        <v>5314</v>
      </c>
      <c r="R110" s="10">
        <v>25</v>
      </c>
      <c r="S110" s="12" t="s">
        <v>5621</v>
      </c>
      <c r="T110" s="12" t="s">
        <v>5697</v>
      </c>
      <c r="U110" s="12" t="s">
        <v>5698</v>
      </c>
      <c r="V110" s="12" t="s">
        <v>5699</v>
      </c>
      <c r="X110" s="41" t="str">
        <f>IF(ISERROR(VLOOKUP(J110,'FMC by DSF_Excel'!$H$6:$H$1610,1,0)),"TIDAK ADA","ADA")</f>
        <v>ADA</v>
      </c>
      <c r="Y110" s="41"/>
    </row>
    <row r="111" spans="1:25" ht="25.5" x14ac:dyDescent="0.25">
      <c r="A111" s="10">
        <v>101</v>
      </c>
      <c r="B111" s="11" t="s">
        <v>5016</v>
      </c>
      <c r="C111" s="11" t="s">
        <v>5017</v>
      </c>
      <c r="D111" s="11" t="s">
        <v>1410</v>
      </c>
      <c r="E111" s="11" t="s">
        <v>5615</v>
      </c>
      <c r="F111" s="11" t="s">
        <v>5616</v>
      </c>
      <c r="G111" s="11" t="s">
        <v>5020</v>
      </c>
      <c r="H111" s="11" t="s">
        <v>5226</v>
      </c>
      <c r="I111" s="11" t="s">
        <v>5021</v>
      </c>
      <c r="J111" s="963" t="s">
        <v>5700</v>
      </c>
      <c r="K111" s="11" t="s">
        <v>5701</v>
      </c>
      <c r="L111" s="11" t="s">
        <v>5702</v>
      </c>
      <c r="M111" s="11" t="s">
        <v>5220</v>
      </c>
      <c r="N111" s="11" t="s">
        <v>5620</v>
      </c>
      <c r="O111" s="10">
        <v>36</v>
      </c>
      <c r="P111" s="12" t="s">
        <v>5313</v>
      </c>
      <c r="Q111" s="12" t="s">
        <v>5314</v>
      </c>
      <c r="R111" s="10">
        <v>25</v>
      </c>
      <c r="S111" s="12" t="s">
        <v>5621</v>
      </c>
      <c r="T111" s="12" t="s">
        <v>741</v>
      </c>
      <c r="U111" s="12" t="s">
        <v>5621</v>
      </c>
      <c r="V111" s="12" t="s">
        <v>5313</v>
      </c>
      <c r="X111" s="41" t="str">
        <f>IF(ISERROR(VLOOKUP(J111,'FMC by DSF_Excel'!$H$6:$H$1610,1,0)),"TIDAK ADA","ADA")</f>
        <v>ADA</v>
      </c>
      <c r="Y111" s="41"/>
    </row>
    <row r="112" spans="1:25" ht="25.5" x14ac:dyDescent="0.25">
      <c r="A112" s="10">
        <v>102</v>
      </c>
      <c r="B112" s="11" t="s">
        <v>5016</v>
      </c>
      <c r="C112" s="11" t="s">
        <v>5017</v>
      </c>
      <c r="D112" s="11" t="s">
        <v>1410</v>
      </c>
      <c r="E112" s="11" t="s">
        <v>5615</v>
      </c>
      <c r="F112" s="11" t="s">
        <v>5616</v>
      </c>
      <c r="G112" s="11" t="s">
        <v>5020</v>
      </c>
      <c r="H112" s="11" t="s">
        <v>5226</v>
      </c>
      <c r="I112" s="11" t="s">
        <v>5021</v>
      </c>
      <c r="J112" s="963" t="s">
        <v>5703</v>
      </c>
      <c r="K112" s="11" t="s">
        <v>5704</v>
      </c>
      <c r="L112" s="11" t="s">
        <v>5705</v>
      </c>
      <c r="M112" s="11" t="s">
        <v>5220</v>
      </c>
      <c r="N112" s="11" t="s">
        <v>5620</v>
      </c>
      <c r="O112" s="10">
        <v>36</v>
      </c>
      <c r="P112" s="12" t="s">
        <v>5313</v>
      </c>
      <c r="Q112" s="12" t="s">
        <v>5314</v>
      </c>
      <c r="R112" s="10">
        <v>25</v>
      </c>
      <c r="S112" s="12" t="s">
        <v>5621</v>
      </c>
      <c r="T112" s="12" t="s">
        <v>5706</v>
      </c>
      <c r="U112" s="12" t="s">
        <v>5707</v>
      </c>
      <c r="V112" s="12" t="s">
        <v>5708</v>
      </c>
      <c r="X112" s="41" t="str">
        <f>IF(ISERROR(VLOOKUP(J112,'FMC by DSF_Excel'!$H$6:$H$1610,1,0)),"TIDAK ADA","ADA")</f>
        <v>ADA</v>
      </c>
      <c r="Y112" s="41"/>
    </row>
    <row r="113" spans="1:25" ht="25.5" x14ac:dyDescent="0.25">
      <c r="A113" s="10">
        <v>103</v>
      </c>
      <c r="B113" s="11" t="s">
        <v>5016</v>
      </c>
      <c r="C113" s="11" t="s">
        <v>5017</v>
      </c>
      <c r="D113" s="11" t="s">
        <v>1410</v>
      </c>
      <c r="E113" s="11" t="s">
        <v>5615</v>
      </c>
      <c r="F113" s="11" t="s">
        <v>5616</v>
      </c>
      <c r="G113" s="11" t="s">
        <v>5020</v>
      </c>
      <c r="H113" s="11" t="s">
        <v>5226</v>
      </c>
      <c r="I113" s="11" t="s">
        <v>5021</v>
      </c>
      <c r="J113" s="963" t="s">
        <v>5709</v>
      </c>
      <c r="K113" s="11" t="s">
        <v>5710</v>
      </c>
      <c r="L113" s="11" t="s">
        <v>5711</v>
      </c>
      <c r="M113" s="11" t="s">
        <v>5220</v>
      </c>
      <c r="N113" s="11" t="s">
        <v>5620</v>
      </c>
      <c r="O113" s="10">
        <v>36</v>
      </c>
      <c r="P113" s="12" t="s">
        <v>5313</v>
      </c>
      <c r="Q113" s="12" t="s">
        <v>5314</v>
      </c>
      <c r="R113" s="10">
        <v>25</v>
      </c>
      <c r="S113" s="12" t="s">
        <v>5621</v>
      </c>
      <c r="T113" s="12" t="s">
        <v>5712</v>
      </c>
      <c r="U113" s="12" t="s">
        <v>5713</v>
      </c>
      <c r="V113" s="12" t="s">
        <v>5714</v>
      </c>
      <c r="X113" s="41" t="str">
        <f>IF(ISERROR(VLOOKUP(J113,'FMC by DSF_Excel'!$H$6:$H$1610,1,0)),"TIDAK ADA","ADA")</f>
        <v>ADA</v>
      </c>
      <c r="Y113" s="41"/>
    </row>
    <row r="114" spans="1:25" ht="25.5" x14ac:dyDescent="0.25">
      <c r="A114" s="10">
        <v>104</v>
      </c>
      <c r="B114" s="11" t="s">
        <v>5016</v>
      </c>
      <c r="C114" s="11" t="s">
        <v>5017</v>
      </c>
      <c r="D114" s="11" t="s">
        <v>1410</v>
      </c>
      <c r="E114" s="11" t="s">
        <v>5615</v>
      </c>
      <c r="F114" s="11" t="s">
        <v>5616</v>
      </c>
      <c r="G114" s="11" t="s">
        <v>5020</v>
      </c>
      <c r="H114" s="11" t="s">
        <v>5226</v>
      </c>
      <c r="I114" s="11" t="s">
        <v>5021</v>
      </c>
      <c r="J114" s="963" t="s">
        <v>5715</v>
      </c>
      <c r="K114" s="11" t="s">
        <v>5716</v>
      </c>
      <c r="L114" s="11" t="s">
        <v>5717</v>
      </c>
      <c r="M114" s="11" t="s">
        <v>5220</v>
      </c>
      <c r="N114" s="11" t="s">
        <v>5620</v>
      </c>
      <c r="O114" s="10">
        <v>36</v>
      </c>
      <c r="P114" s="12" t="s">
        <v>5313</v>
      </c>
      <c r="Q114" s="12" t="s">
        <v>5314</v>
      </c>
      <c r="R114" s="10">
        <v>25</v>
      </c>
      <c r="S114" s="12" t="s">
        <v>5621</v>
      </c>
      <c r="T114" s="12" t="s">
        <v>5718</v>
      </c>
      <c r="U114" s="12" t="s">
        <v>5719</v>
      </c>
      <c r="V114" s="12" t="s">
        <v>5720</v>
      </c>
      <c r="X114" s="41" t="str">
        <f>IF(ISERROR(VLOOKUP(J114,'FMC by DSF_Excel'!$H$6:$H$1610,1,0)),"TIDAK ADA","ADA")</f>
        <v>ADA</v>
      </c>
      <c r="Y114" s="41"/>
    </row>
    <row r="115" spans="1:25" ht="25.5" x14ac:dyDescent="0.25">
      <c r="A115" s="10">
        <v>105</v>
      </c>
      <c r="B115" s="11" t="s">
        <v>5016</v>
      </c>
      <c r="C115" s="11" t="s">
        <v>5017</v>
      </c>
      <c r="D115" s="11" t="s">
        <v>1410</v>
      </c>
      <c r="E115" s="11" t="s">
        <v>5615</v>
      </c>
      <c r="F115" s="11" t="s">
        <v>5616</v>
      </c>
      <c r="G115" s="11" t="s">
        <v>5020</v>
      </c>
      <c r="H115" s="11" t="s">
        <v>5226</v>
      </c>
      <c r="I115" s="11" t="s">
        <v>5021</v>
      </c>
      <c r="J115" s="963" t="s">
        <v>5721</v>
      </c>
      <c r="K115" s="11" t="s">
        <v>5722</v>
      </c>
      <c r="L115" s="11" t="s">
        <v>5723</v>
      </c>
      <c r="M115" s="11" t="s">
        <v>5220</v>
      </c>
      <c r="N115" s="11" t="s">
        <v>5620</v>
      </c>
      <c r="O115" s="10">
        <v>36</v>
      </c>
      <c r="P115" s="12" t="s">
        <v>5313</v>
      </c>
      <c r="Q115" s="12" t="s">
        <v>5314</v>
      </c>
      <c r="R115" s="10">
        <v>25</v>
      </c>
      <c r="S115" s="12" t="s">
        <v>5621</v>
      </c>
      <c r="T115" s="12" t="s">
        <v>5724</v>
      </c>
      <c r="U115" s="12" t="s">
        <v>5725</v>
      </c>
      <c r="V115" s="12" t="s">
        <v>5726</v>
      </c>
      <c r="X115" s="41" t="str">
        <f>IF(ISERROR(VLOOKUP(J115,'FMC by DSF_Excel'!$H$6:$H$1610,1,0)),"TIDAK ADA","ADA")</f>
        <v>ADA</v>
      </c>
      <c r="Y115" s="41"/>
    </row>
    <row r="116" spans="1:25" ht="25.5" x14ac:dyDescent="0.25">
      <c r="A116" s="10">
        <v>106</v>
      </c>
      <c r="B116" s="11" t="s">
        <v>5016</v>
      </c>
      <c r="C116" s="11" t="s">
        <v>5017</v>
      </c>
      <c r="D116" s="11" t="s">
        <v>1410</v>
      </c>
      <c r="E116" s="11" t="s">
        <v>5615</v>
      </c>
      <c r="F116" s="11" t="s">
        <v>5616</v>
      </c>
      <c r="G116" s="11" t="s">
        <v>5020</v>
      </c>
      <c r="H116" s="11" t="s">
        <v>5226</v>
      </c>
      <c r="I116" s="11" t="s">
        <v>5021</v>
      </c>
      <c r="J116" s="963" t="s">
        <v>5727</v>
      </c>
      <c r="K116" s="11" t="s">
        <v>5728</v>
      </c>
      <c r="L116" s="11" t="s">
        <v>5729</v>
      </c>
      <c r="M116" s="11" t="s">
        <v>5220</v>
      </c>
      <c r="N116" s="11" t="s">
        <v>5620</v>
      </c>
      <c r="O116" s="10">
        <v>36</v>
      </c>
      <c r="P116" s="12" t="s">
        <v>5313</v>
      </c>
      <c r="Q116" s="12" t="s">
        <v>5314</v>
      </c>
      <c r="R116" s="10">
        <v>25</v>
      </c>
      <c r="S116" s="12" t="s">
        <v>5621</v>
      </c>
      <c r="T116" s="12" t="s">
        <v>5730</v>
      </c>
      <c r="U116" s="12" t="s">
        <v>5731</v>
      </c>
      <c r="V116" s="12" t="s">
        <v>5732</v>
      </c>
      <c r="X116" s="41" t="str">
        <f>IF(ISERROR(VLOOKUP(J116,'FMC by DSF_Excel'!$H$6:$H$1610,1,0)),"TIDAK ADA","ADA")</f>
        <v>ADA</v>
      </c>
      <c r="Y116" s="41"/>
    </row>
    <row r="117" spans="1:25" ht="25.5" x14ac:dyDescent="0.25">
      <c r="A117" s="10">
        <v>107</v>
      </c>
      <c r="B117" s="11" t="s">
        <v>5016</v>
      </c>
      <c r="C117" s="11" t="s">
        <v>5017</v>
      </c>
      <c r="D117" s="11" t="s">
        <v>1410</v>
      </c>
      <c r="E117" s="11" t="s">
        <v>5615</v>
      </c>
      <c r="F117" s="11" t="s">
        <v>5616</v>
      </c>
      <c r="G117" s="11" t="s">
        <v>5020</v>
      </c>
      <c r="H117" s="11" t="s">
        <v>5226</v>
      </c>
      <c r="I117" s="11" t="s">
        <v>5021</v>
      </c>
      <c r="J117" s="963" t="s">
        <v>5733</v>
      </c>
      <c r="K117" s="11" t="s">
        <v>5734</v>
      </c>
      <c r="L117" s="11" t="s">
        <v>5735</v>
      </c>
      <c r="M117" s="11" t="s">
        <v>5220</v>
      </c>
      <c r="N117" s="11" t="s">
        <v>5620</v>
      </c>
      <c r="O117" s="10">
        <v>36</v>
      </c>
      <c r="P117" s="12" t="s">
        <v>5313</v>
      </c>
      <c r="Q117" s="12" t="s">
        <v>5314</v>
      </c>
      <c r="R117" s="10">
        <v>25</v>
      </c>
      <c r="S117" s="12" t="s">
        <v>5621</v>
      </c>
      <c r="T117" s="12" t="s">
        <v>741</v>
      </c>
      <c r="U117" s="12" t="s">
        <v>5621</v>
      </c>
      <c r="V117" s="12" t="s">
        <v>5313</v>
      </c>
      <c r="X117" s="41" t="str">
        <f>IF(ISERROR(VLOOKUP(J117,'FMC by DSF_Excel'!$H$6:$H$1610,1,0)),"TIDAK ADA","ADA")</f>
        <v>ADA</v>
      </c>
      <c r="Y117" s="41"/>
    </row>
    <row r="118" spans="1:25" ht="25.5" x14ac:dyDescent="0.25">
      <c r="A118" s="10">
        <v>108</v>
      </c>
      <c r="B118" s="11" t="s">
        <v>5016</v>
      </c>
      <c r="C118" s="11" t="s">
        <v>5017</v>
      </c>
      <c r="D118" s="11" t="s">
        <v>1410</v>
      </c>
      <c r="E118" s="11" t="s">
        <v>5615</v>
      </c>
      <c r="F118" s="11" t="s">
        <v>5616</v>
      </c>
      <c r="G118" s="11" t="s">
        <v>5020</v>
      </c>
      <c r="H118" s="11" t="s">
        <v>5226</v>
      </c>
      <c r="I118" s="11" t="s">
        <v>5021</v>
      </c>
      <c r="J118" s="963" t="s">
        <v>5736</v>
      </c>
      <c r="K118" s="11" t="s">
        <v>5737</v>
      </c>
      <c r="L118" s="11" t="s">
        <v>5738</v>
      </c>
      <c r="M118" s="11" t="s">
        <v>5220</v>
      </c>
      <c r="N118" s="11" t="s">
        <v>5620</v>
      </c>
      <c r="O118" s="10">
        <v>36</v>
      </c>
      <c r="P118" s="12" t="s">
        <v>5313</v>
      </c>
      <c r="Q118" s="12" t="s">
        <v>5314</v>
      </c>
      <c r="R118" s="10">
        <v>25</v>
      </c>
      <c r="S118" s="12" t="s">
        <v>5621</v>
      </c>
      <c r="T118" s="12" t="s">
        <v>741</v>
      </c>
      <c r="U118" s="12" t="s">
        <v>5621</v>
      </c>
      <c r="V118" s="12" t="s">
        <v>5313</v>
      </c>
      <c r="X118" s="41" t="str">
        <f>IF(ISERROR(VLOOKUP(J118,'FMC by DSF_Excel'!$H$6:$H$1610,1,0)),"TIDAK ADA","ADA")</f>
        <v>ADA</v>
      </c>
      <c r="Y118" s="41"/>
    </row>
    <row r="119" spans="1:25" ht="25.5" x14ac:dyDescent="0.25">
      <c r="A119" s="10">
        <v>109</v>
      </c>
      <c r="B119" s="11" t="s">
        <v>5016</v>
      </c>
      <c r="C119" s="11" t="s">
        <v>5017</v>
      </c>
      <c r="D119" s="11" t="s">
        <v>1410</v>
      </c>
      <c r="E119" s="11" t="s">
        <v>5615</v>
      </c>
      <c r="F119" s="11" t="s">
        <v>5616</v>
      </c>
      <c r="G119" s="11" t="s">
        <v>5020</v>
      </c>
      <c r="H119" s="11" t="s">
        <v>5226</v>
      </c>
      <c r="I119" s="11" t="s">
        <v>5021</v>
      </c>
      <c r="J119" s="963" t="s">
        <v>5739</v>
      </c>
      <c r="K119" s="11" t="s">
        <v>5740</v>
      </c>
      <c r="L119" s="11" t="s">
        <v>5741</v>
      </c>
      <c r="M119" s="11" t="s">
        <v>5220</v>
      </c>
      <c r="N119" s="11" t="s">
        <v>5620</v>
      </c>
      <c r="O119" s="10">
        <v>36</v>
      </c>
      <c r="P119" s="12" t="s">
        <v>5313</v>
      </c>
      <c r="Q119" s="12" t="s">
        <v>5314</v>
      </c>
      <c r="R119" s="10">
        <v>25</v>
      </c>
      <c r="S119" s="12" t="s">
        <v>5621</v>
      </c>
      <c r="T119" s="12" t="s">
        <v>5742</v>
      </c>
      <c r="U119" s="12" t="s">
        <v>5743</v>
      </c>
      <c r="V119" s="12" t="s">
        <v>5744</v>
      </c>
      <c r="X119" s="41" t="str">
        <f>IF(ISERROR(VLOOKUP(J119,'FMC by DSF_Excel'!$H$6:$H$1610,1,0)),"TIDAK ADA","ADA")</f>
        <v>ADA</v>
      </c>
      <c r="Y119" s="41"/>
    </row>
    <row r="120" spans="1:25" ht="25.5" x14ac:dyDescent="0.25">
      <c r="A120" s="10">
        <v>110</v>
      </c>
      <c r="B120" s="11" t="s">
        <v>5016</v>
      </c>
      <c r="C120" s="11" t="s">
        <v>5017</v>
      </c>
      <c r="D120" s="11" t="s">
        <v>1410</v>
      </c>
      <c r="E120" s="11" t="s">
        <v>5615</v>
      </c>
      <c r="F120" s="11" t="s">
        <v>5616</v>
      </c>
      <c r="G120" s="11" t="s">
        <v>5020</v>
      </c>
      <c r="H120" s="11" t="s">
        <v>5226</v>
      </c>
      <c r="I120" s="11" t="s">
        <v>5021</v>
      </c>
      <c r="J120" s="963" t="s">
        <v>5745</v>
      </c>
      <c r="K120" s="11" t="s">
        <v>5746</v>
      </c>
      <c r="L120" s="11" t="s">
        <v>5747</v>
      </c>
      <c r="M120" s="11" t="s">
        <v>5220</v>
      </c>
      <c r="N120" s="11" t="s">
        <v>5620</v>
      </c>
      <c r="O120" s="10">
        <v>36</v>
      </c>
      <c r="P120" s="12" t="s">
        <v>5313</v>
      </c>
      <c r="Q120" s="12" t="s">
        <v>5314</v>
      </c>
      <c r="R120" s="10">
        <v>25</v>
      </c>
      <c r="S120" s="12" t="s">
        <v>5621</v>
      </c>
      <c r="T120" s="12" t="s">
        <v>5748</v>
      </c>
      <c r="U120" s="12" t="s">
        <v>5749</v>
      </c>
      <c r="V120" s="12" t="s">
        <v>5750</v>
      </c>
      <c r="X120" s="41" t="str">
        <f>IF(ISERROR(VLOOKUP(J120,'FMC by DSF_Excel'!$H$6:$H$1610,1,0)),"TIDAK ADA","ADA")</f>
        <v>ADA</v>
      </c>
      <c r="Y120" s="41"/>
    </row>
    <row r="121" spans="1:25" ht="25.5" x14ac:dyDescent="0.25">
      <c r="A121" s="10">
        <v>111</v>
      </c>
      <c r="B121" s="11" t="s">
        <v>5016</v>
      </c>
      <c r="C121" s="11" t="s">
        <v>5017</v>
      </c>
      <c r="D121" s="11" t="s">
        <v>1410</v>
      </c>
      <c r="E121" s="11" t="s">
        <v>5615</v>
      </c>
      <c r="F121" s="11" t="s">
        <v>5616</v>
      </c>
      <c r="G121" s="11" t="s">
        <v>5020</v>
      </c>
      <c r="H121" s="11" t="s">
        <v>5226</v>
      </c>
      <c r="I121" s="11" t="s">
        <v>5021</v>
      </c>
      <c r="J121" s="963" t="s">
        <v>5751</v>
      </c>
      <c r="K121" s="11" t="s">
        <v>5752</v>
      </c>
      <c r="L121" s="11" t="s">
        <v>5753</v>
      </c>
      <c r="M121" s="11" t="s">
        <v>5220</v>
      </c>
      <c r="N121" s="11" t="s">
        <v>5620</v>
      </c>
      <c r="O121" s="10">
        <v>36</v>
      </c>
      <c r="P121" s="12" t="s">
        <v>5313</v>
      </c>
      <c r="Q121" s="12" t="s">
        <v>5314</v>
      </c>
      <c r="R121" s="10">
        <v>25</v>
      </c>
      <c r="S121" s="12" t="s">
        <v>5621</v>
      </c>
      <c r="T121" s="12" t="s">
        <v>5754</v>
      </c>
      <c r="U121" s="12" t="s">
        <v>5755</v>
      </c>
      <c r="V121" s="12" t="s">
        <v>5756</v>
      </c>
      <c r="X121" s="41" t="str">
        <f>IF(ISERROR(VLOOKUP(J121,'FMC by DSF_Excel'!$H$6:$H$1610,1,0)),"TIDAK ADA","ADA")</f>
        <v>ADA</v>
      </c>
      <c r="Y121" s="41"/>
    </row>
    <row r="122" spans="1:25" ht="25.5" x14ac:dyDescent="0.25">
      <c r="A122" s="10">
        <v>112</v>
      </c>
      <c r="B122" s="11" t="s">
        <v>5016</v>
      </c>
      <c r="C122" s="11" t="s">
        <v>5017</v>
      </c>
      <c r="D122" s="11" t="s">
        <v>1410</v>
      </c>
      <c r="E122" s="11" t="s">
        <v>5615</v>
      </c>
      <c r="F122" s="11" t="s">
        <v>5616</v>
      </c>
      <c r="G122" s="11" t="s">
        <v>5020</v>
      </c>
      <c r="H122" s="11" t="s">
        <v>5226</v>
      </c>
      <c r="I122" s="11" t="s">
        <v>5021</v>
      </c>
      <c r="J122" s="963" t="s">
        <v>5757</v>
      </c>
      <c r="K122" s="11" t="s">
        <v>5758</v>
      </c>
      <c r="L122" s="11" t="s">
        <v>5759</v>
      </c>
      <c r="M122" s="11" t="s">
        <v>5220</v>
      </c>
      <c r="N122" s="11" t="s">
        <v>5620</v>
      </c>
      <c r="O122" s="10">
        <v>36</v>
      </c>
      <c r="P122" s="12" t="s">
        <v>5313</v>
      </c>
      <c r="Q122" s="12" t="s">
        <v>5314</v>
      </c>
      <c r="R122" s="10">
        <v>25</v>
      </c>
      <c r="S122" s="12" t="s">
        <v>5621</v>
      </c>
      <c r="T122" s="12" t="s">
        <v>5760</v>
      </c>
      <c r="U122" s="12" t="s">
        <v>5761</v>
      </c>
      <c r="V122" s="12" t="s">
        <v>5762</v>
      </c>
      <c r="X122" s="41" t="str">
        <f>IF(ISERROR(VLOOKUP(J122,'FMC by DSF_Excel'!$H$6:$H$1610,1,0)),"TIDAK ADA","ADA")</f>
        <v>ADA</v>
      </c>
      <c r="Y122" s="41"/>
    </row>
    <row r="123" spans="1:25" ht="25.5" x14ac:dyDescent="0.25">
      <c r="A123" s="10">
        <v>113</v>
      </c>
      <c r="B123" s="11" t="s">
        <v>5016</v>
      </c>
      <c r="C123" s="11" t="s">
        <v>5017</v>
      </c>
      <c r="D123" s="11" t="s">
        <v>1410</v>
      </c>
      <c r="E123" s="11" t="s">
        <v>5615</v>
      </c>
      <c r="F123" s="11" t="s">
        <v>5616</v>
      </c>
      <c r="G123" s="11" t="s">
        <v>5020</v>
      </c>
      <c r="H123" s="11" t="s">
        <v>124</v>
      </c>
      <c r="I123" s="11" t="s">
        <v>5021</v>
      </c>
      <c r="J123" s="963" t="s">
        <v>5763</v>
      </c>
      <c r="K123" s="11" t="s">
        <v>5764</v>
      </c>
      <c r="L123" s="11" t="s">
        <v>5765</v>
      </c>
      <c r="M123" s="11" t="s">
        <v>5220</v>
      </c>
      <c r="N123" s="11" t="s">
        <v>5620</v>
      </c>
      <c r="O123" s="10">
        <v>36</v>
      </c>
      <c r="P123" s="12" t="s">
        <v>5313</v>
      </c>
      <c r="Q123" s="12" t="s">
        <v>5314</v>
      </c>
      <c r="R123" s="10">
        <v>25</v>
      </c>
      <c r="S123" s="12" t="s">
        <v>5621</v>
      </c>
      <c r="T123" s="12" t="s">
        <v>5766</v>
      </c>
      <c r="U123" s="12" t="s">
        <v>5767</v>
      </c>
      <c r="V123" s="12" t="s">
        <v>5768</v>
      </c>
      <c r="X123" s="41" t="str">
        <f>IF(ISERROR(VLOOKUP(J123,'FMC by DSF_Excel'!$H$6:$H$1610,1,0)),"TIDAK ADA","ADA")</f>
        <v>ADA</v>
      </c>
      <c r="Y123" s="41"/>
    </row>
    <row r="124" spans="1:25" ht="25.5" x14ac:dyDescent="0.25">
      <c r="A124" s="10">
        <v>114</v>
      </c>
      <c r="B124" s="11" t="s">
        <v>5016</v>
      </c>
      <c r="C124" s="11" t="s">
        <v>5017</v>
      </c>
      <c r="D124" s="11" t="s">
        <v>1410</v>
      </c>
      <c r="E124" s="11" t="s">
        <v>5615</v>
      </c>
      <c r="F124" s="11" t="s">
        <v>5616</v>
      </c>
      <c r="G124" s="11" t="s">
        <v>5020</v>
      </c>
      <c r="H124" s="11" t="s">
        <v>5226</v>
      </c>
      <c r="I124" s="11" t="s">
        <v>5021</v>
      </c>
      <c r="J124" s="963" t="s">
        <v>5769</v>
      </c>
      <c r="K124" s="11" t="s">
        <v>5770</v>
      </c>
      <c r="L124" s="11" t="s">
        <v>5771</v>
      </c>
      <c r="M124" s="11" t="s">
        <v>5220</v>
      </c>
      <c r="N124" s="11" t="s">
        <v>5620</v>
      </c>
      <c r="O124" s="10">
        <v>36</v>
      </c>
      <c r="P124" s="12" t="s">
        <v>5313</v>
      </c>
      <c r="Q124" s="12" t="s">
        <v>5314</v>
      </c>
      <c r="R124" s="10">
        <v>25</v>
      </c>
      <c r="S124" s="12" t="s">
        <v>5621</v>
      </c>
      <c r="T124" s="12" t="s">
        <v>741</v>
      </c>
      <c r="U124" s="12" t="s">
        <v>5621</v>
      </c>
      <c r="V124" s="12" t="s">
        <v>5313</v>
      </c>
      <c r="X124" s="41" t="str">
        <f>IF(ISERROR(VLOOKUP(J124,'FMC by DSF_Excel'!$H$6:$H$1610,1,0)),"TIDAK ADA","ADA")</f>
        <v>ADA</v>
      </c>
      <c r="Y124" s="41"/>
    </row>
    <row r="125" spans="1:25" ht="25.5" x14ac:dyDescent="0.25">
      <c r="A125" s="10">
        <v>115</v>
      </c>
      <c r="B125" s="11" t="s">
        <v>5016</v>
      </c>
      <c r="C125" s="11" t="s">
        <v>5017</v>
      </c>
      <c r="D125" s="11" t="s">
        <v>1410</v>
      </c>
      <c r="E125" s="11" t="s">
        <v>5615</v>
      </c>
      <c r="F125" s="11" t="s">
        <v>5616</v>
      </c>
      <c r="G125" s="11" t="s">
        <v>5020</v>
      </c>
      <c r="H125" s="11" t="s">
        <v>5226</v>
      </c>
      <c r="I125" s="11" t="s">
        <v>5021</v>
      </c>
      <c r="J125" s="963" t="s">
        <v>5772</v>
      </c>
      <c r="K125" s="11" t="s">
        <v>5773</v>
      </c>
      <c r="L125" s="11" t="s">
        <v>5774</v>
      </c>
      <c r="M125" s="11" t="s">
        <v>5220</v>
      </c>
      <c r="N125" s="11" t="s">
        <v>5620</v>
      </c>
      <c r="O125" s="10">
        <v>36</v>
      </c>
      <c r="P125" s="12" t="s">
        <v>5313</v>
      </c>
      <c r="Q125" s="12" t="s">
        <v>5314</v>
      </c>
      <c r="R125" s="10">
        <v>25</v>
      </c>
      <c r="S125" s="12" t="s">
        <v>5621</v>
      </c>
      <c r="T125" s="12" t="s">
        <v>5775</v>
      </c>
      <c r="U125" s="12" t="s">
        <v>5776</v>
      </c>
      <c r="V125" s="12" t="s">
        <v>5777</v>
      </c>
      <c r="X125" s="41" t="str">
        <f>IF(ISERROR(VLOOKUP(J125,'FMC by DSF_Excel'!$H$6:$H$1610,1,0)),"TIDAK ADA","ADA")</f>
        <v>ADA</v>
      </c>
      <c r="Y125" s="41"/>
    </row>
    <row r="126" spans="1:25" ht="25.5" x14ac:dyDescent="0.25">
      <c r="A126" s="10">
        <v>116</v>
      </c>
      <c r="B126" s="11" t="s">
        <v>5016</v>
      </c>
      <c r="C126" s="11" t="s">
        <v>5017</v>
      </c>
      <c r="D126" s="11" t="s">
        <v>1247</v>
      </c>
      <c r="E126" s="11" t="s">
        <v>5778</v>
      </c>
      <c r="F126" s="11" t="s">
        <v>5779</v>
      </c>
      <c r="G126" s="11" t="s">
        <v>5020</v>
      </c>
      <c r="H126" s="11" t="s">
        <v>1378</v>
      </c>
      <c r="I126" s="11" t="s">
        <v>5021</v>
      </c>
      <c r="J126" s="963" t="s">
        <v>5780</v>
      </c>
      <c r="K126" s="11" t="s">
        <v>5781</v>
      </c>
      <c r="L126" s="11" t="s">
        <v>5782</v>
      </c>
      <c r="M126" s="11" t="s">
        <v>5783</v>
      </c>
      <c r="N126" s="11" t="s">
        <v>5784</v>
      </c>
      <c r="O126" s="10">
        <v>36</v>
      </c>
      <c r="P126" s="12" t="s">
        <v>5785</v>
      </c>
      <c r="Q126" s="12" t="s">
        <v>5786</v>
      </c>
      <c r="R126" s="10">
        <v>28</v>
      </c>
      <c r="S126" s="12" t="s">
        <v>5787</v>
      </c>
      <c r="T126" s="12" t="s">
        <v>5788</v>
      </c>
      <c r="U126" s="12" t="s">
        <v>5789</v>
      </c>
      <c r="V126" s="12" t="s">
        <v>5790</v>
      </c>
      <c r="X126" s="41" t="str">
        <f>IF(ISERROR(VLOOKUP(J126,'FMC by DSF_Excel'!$H$6:$H$1610,1,0)),"TIDAK ADA","ADA")</f>
        <v>ADA</v>
      </c>
      <c r="Y126" s="41"/>
    </row>
    <row r="127" spans="1:25" ht="25.5" x14ac:dyDescent="0.25">
      <c r="A127" s="10">
        <v>117</v>
      </c>
      <c r="B127" s="11" t="s">
        <v>5016</v>
      </c>
      <c r="C127" s="11" t="s">
        <v>5017</v>
      </c>
      <c r="D127" s="11" t="s">
        <v>2345</v>
      </c>
      <c r="E127" s="11" t="s">
        <v>5791</v>
      </c>
      <c r="F127" s="11" t="s">
        <v>5273</v>
      </c>
      <c r="G127" s="11" t="s">
        <v>5792</v>
      </c>
      <c r="H127" s="11" t="s">
        <v>5793</v>
      </c>
      <c r="I127" s="11" t="s">
        <v>5021</v>
      </c>
      <c r="J127" s="963" t="s">
        <v>5794</v>
      </c>
      <c r="K127" s="11" t="s">
        <v>5795</v>
      </c>
      <c r="L127" s="11" t="s">
        <v>5796</v>
      </c>
      <c r="M127" s="11" t="s">
        <v>5797</v>
      </c>
      <c r="N127" s="11" t="s">
        <v>5798</v>
      </c>
      <c r="O127" s="10">
        <v>48</v>
      </c>
      <c r="P127" s="12" t="s">
        <v>5799</v>
      </c>
      <c r="Q127" s="12" t="s">
        <v>5405</v>
      </c>
      <c r="R127" s="10">
        <v>15</v>
      </c>
      <c r="S127" s="12" t="s">
        <v>5800</v>
      </c>
      <c r="T127" s="12" t="s">
        <v>741</v>
      </c>
      <c r="U127" s="12" t="s">
        <v>5800</v>
      </c>
      <c r="V127" s="12" t="s">
        <v>5799</v>
      </c>
      <c r="X127" s="41" t="str">
        <f>IF(ISERROR(VLOOKUP(J127,'FMC by DSF_Excel'!$H$6:$H$1610,1,0)),"TIDAK ADA","ADA")</f>
        <v>ADA</v>
      </c>
      <c r="Y127" s="41"/>
    </row>
    <row r="128" spans="1:25" ht="25.5" x14ac:dyDescent="0.25">
      <c r="A128" s="10">
        <v>118</v>
      </c>
      <c r="B128" s="11" t="s">
        <v>5016</v>
      </c>
      <c r="C128" s="11" t="s">
        <v>5017</v>
      </c>
      <c r="D128" s="11" t="s">
        <v>2438</v>
      </c>
      <c r="E128" s="11" t="s">
        <v>5791</v>
      </c>
      <c r="F128" s="11" t="s">
        <v>5801</v>
      </c>
      <c r="G128" s="11" t="s">
        <v>5792</v>
      </c>
      <c r="H128" s="11" t="s">
        <v>5793</v>
      </c>
      <c r="I128" s="11" t="s">
        <v>5021</v>
      </c>
      <c r="J128" s="963" t="s">
        <v>5802</v>
      </c>
      <c r="K128" s="11" t="s">
        <v>5803</v>
      </c>
      <c r="L128" s="11" t="s">
        <v>5804</v>
      </c>
      <c r="M128" s="11" t="s">
        <v>5805</v>
      </c>
      <c r="N128" s="11" t="s">
        <v>5806</v>
      </c>
      <c r="O128" s="10">
        <v>36</v>
      </c>
      <c r="P128" s="12" t="s">
        <v>5251</v>
      </c>
      <c r="Q128" s="12" t="s">
        <v>5391</v>
      </c>
      <c r="R128" s="10">
        <v>14</v>
      </c>
      <c r="S128" s="12" t="s">
        <v>5807</v>
      </c>
      <c r="T128" s="12" t="s">
        <v>5808</v>
      </c>
      <c r="U128" s="12" t="s">
        <v>5809</v>
      </c>
      <c r="V128" s="12" t="s">
        <v>5810</v>
      </c>
      <c r="X128" s="41" t="str">
        <f>IF(ISERROR(VLOOKUP(J128,'FMC by DSF_Excel'!$H$6:$H$1610,1,0)),"TIDAK ADA","ADA")</f>
        <v>ADA</v>
      </c>
      <c r="Y128" s="41"/>
    </row>
    <row r="129" spans="1:791 1047:1815 2071:2839 3095:3863 4119:4887 5143:5911 6167:6935 7191:7959 8215:8983 9239:10007 10263:11031 11287:12055 12311:13079 13335:14103 14359:15127 15383:16151" ht="25.5" x14ac:dyDescent="0.25">
      <c r="A129" s="10">
        <v>119</v>
      </c>
      <c r="B129" s="11" t="s">
        <v>5016</v>
      </c>
      <c r="C129" s="11" t="s">
        <v>5017</v>
      </c>
      <c r="D129" s="11" t="s">
        <v>2496</v>
      </c>
      <c r="E129" s="11" t="s">
        <v>5791</v>
      </c>
      <c r="F129" s="11" t="s">
        <v>5273</v>
      </c>
      <c r="G129" s="11" t="s">
        <v>5792</v>
      </c>
      <c r="H129" s="11" t="s">
        <v>5793</v>
      </c>
      <c r="I129" s="11" t="s">
        <v>5021</v>
      </c>
      <c r="J129" s="963" t="s">
        <v>5811</v>
      </c>
      <c r="K129" s="11" t="s">
        <v>5812</v>
      </c>
      <c r="L129" s="11" t="s">
        <v>5813</v>
      </c>
      <c r="M129" s="11" t="s">
        <v>5814</v>
      </c>
      <c r="N129" s="11" t="s">
        <v>5815</v>
      </c>
      <c r="O129" s="10">
        <v>36</v>
      </c>
      <c r="P129" s="12" t="s">
        <v>5404</v>
      </c>
      <c r="Q129" s="12" t="s">
        <v>5405</v>
      </c>
      <c r="R129" s="10">
        <v>14</v>
      </c>
      <c r="S129" s="12" t="s">
        <v>5816</v>
      </c>
      <c r="T129" s="12" t="s">
        <v>741</v>
      </c>
      <c r="U129" s="12" t="s">
        <v>5816</v>
      </c>
      <c r="V129" s="12" t="s">
        <v>5404</v>
      </c>
      <c r="X129" s="41" t="str">
        <f>IF(ISERROR(VLOOKUP(J129,'FMC by DSF_Excel'!$H$6:$H$1610,1,0)),"TIDAK ADA","ADA")</f>
        <v>ADA</v>
      </c>
      <c r="Y129" s="41"/>
    </row>
    <row r="130" spans="1:791 1047:1815 2071:2839 3095:3863 4119:4887 5143:5911 6167:6935 7191:7959 8215:8983 9239:10007 10263:11031 11287:12055 12311:13079 13335:14103 14359:15127 15383:16151" ht="25.5" x14ac:dyDescent="0.25">
      <c r="A130" s="10">
        <v>120</v>
      </c>
      <c r="B130" s="11" t="s">
        <v>5016</v>
      </c>
      <c r="C130" s="11" t="s">
        <v>5017</v>
      </c>
      <c r="D130" s="11" t="s">
        <v>2497</v>
      </c>
      <c r="E130" s="11" t="s">
        <v>5791</v>
      </c>
      <c r="F130" s="11" t="s">
        <v>5273</v>
      </c>
      <c r="G130" s="11" t="s">
        <v>5792</v>
      </c>
      <c r="H130" s="11" t="s">
        <v>5793</v>
      </c>
      <c r="I130" s="11" t="s">
        <v>5021</v>
      </c>
      <c r="J130" s="963" t="s">
        <v>5817</v>
      </c>
      <c r="K130" s="11" t="s">
        <v>5818</v>
      </c>
      <c r="L130" s="11" t="s">
        <v>5819</v>
      </c>
      <c r="M130" s="11" t="s">
        <v>5820</v>
      </c>
      <c r="N130" s="11" t="s">
        <v>5821</v>
      </c>
      <c r="O130" s="10">
        <v>36</v>
      </c>
      <c r="P130" s="12" t="s">
        <v>5404</v>
      </c>
      <c r="Q130" s="12" t="s">
        <v>5405</v>
      </c>
      <c r="R130" s="10">
        <v>14</v>
      </c>
      <c r="S130" s="12" t="s">
        <v>5816</v>
      </c>
      <c r="T130" s="12" t="s">
        <v>741</v>
      </c>
      <c r="U130" s="12" t="s">
        <v>5816</v>
      </c>
      <c r="V130" s="12" t="s">
        <v>5404</v>
      </c>
      <c r="X130" s="41" t="str">
        <f>IF(ISERROR(VLOOKUP(J130,'FMC by DSF_Excel'!$H$6:$H$1610,1,0)),"TIDAK ADA","ADA")</f>
        <v>ADA</v>
      </c>
      <c r="Y130" s="41"/>
    </row>
    <row r="131" spans="1:791 1047:1815 2071:2839 3095:3863 4119:4887 5143:5911 6167:6935 7191:7959 8215:8983 9239:10007 10263:11031 11287:12055 12311:13079 13335:14103 14359:15127 15383:16151" s="960" customFormat="1" ht="25.5" x14ac:dyDescent="0.25">
      <c r="A131" s="957">
        <v>121</v>
      </c>
      <c r="B131" s="958" t="s">
        <v>5016</v>
      </c>
      <c r="C131" s="958" t="s">
        <v>5017</v>
      </c>
      <c r="D131" s="958" t="s">
        <v>2498</v>
      </c>
      <c r="E131" s="958" t="s">
        <v>5791</v>
      </c>
      <c r="F131" s="958" t="s">
        <v>5273</v>
      </c>
      <c r="G131" s="958" t="s">
        <v>5792</v>
      </c>
      <c r="H131" s="958" t="s">
        <v>5793</v>
      </c>
      <c r="I131" s="958" t="s">
        <v>5021</v>
      </c>
      <c r="J131" s="964" t="s">
        <v>5822</v>
      </c>
      <c r="K131" s="958" t="s">
        <v>5823</v>
      </c>
      <c r="L131" s="958" t="s">
        <v>5824</v>
      </c>
      <c r="M131" s="958" t="s">
        <v>5528</v>
      </c>
      <c r="N131" s="958" t="s">
        <v>5529</v>
      </c>
      <c r="O131" s="957">
        <v>36</v>
      </c>
      <c r="P131" s="959" t="s">
        <v>5404</v>
      </c>
      <c r="Q131" s="959" t="s">
        <v>5405</v>
      </c>
      <c r="R131" s="957">
        <v>13</v>
      </c>
      <c r="S131" s="959" t="s">
        <v>5825</v>
      </c>
      <c r="T131" s="959" t="s">
        <v>741</v>
      </c>
      <c r="U131" s="959" t="s">
        <v>5825</v>
      </c>
      <c r="V131" s="959" t="s">
        <v>5404</v>
      </c>
      <c r="W131"/>
      <c r="X131" s="41" t="str">
        <f>IF(ISERROR(VLOOKUP(J131,'FMC by DSF_Excel'!$H$6:$H$1610,1,0)),"TIDAK ADA","ADA")</f>
        <v>TIDAK ADA</v>
      </c>
      <c r="Y131" s="893"/>
      <c r="JS131"/>
      <c r="TO131"/>
      <c r="ADK131"/>
      <c r="ANG131"/>
      <c r="AXC131"/>
      <c r="BGY131"/>
      <c r="BQU131"/>
      <c r="CAQ131"/>
      <c r="CKM131"/>
      <c r="CUI131"/>
      <c r="DEE131"/>
      <c r="DOA131"/>
      <c r="DXW131"/>
      <c r="EHS131"/>
      <c r="ERO131"/>
      <c r="FBK131"/>
      <c r="FLG131"/>
      <c r="FVC131"/>
      <c r="GEY131"/>
      <c r="GOU131"/>
      <c r="GYQ131"/>
      <c r="HIM131"/>
      <c r="HSI131"/>
      <c r="ICE131"/>
      <c r="IMA131"/>
      <c r="IVW131"/>
      <c r="JFS131"/>
      <c r="JPO131"/>
      <c r="JZK131"/>
      <c r="KJG131"/>
      <c r="KTC131"/>
      <c r="LCY131"/>
      <c r="LMU131"/>
      <c r="LWQ131"/>
      <c r="MGM131"/>
      <c r="MQI131"/>
      <c r="NAE131"/>
      <c r="NKA131"/>
      <c r="NTW131"/>
      <c r="ODS131"/>
      <c r="ONO131"/>
      <c r="OXK131"/>
      <c r="PHG131"/>
      <c r="PRC131"/>
      <c r="QAY131"/>
      <c r="QKU131"/>
      <c r="QUQ131"/>
      <c r="REM131"/>
      <c r="ROI131"/>
      <c r="RYE131"/>
      <c r="SIA131"/>
      <c r="SRW131"/>
      <c r="TBS131"/>
      <c r="TLO131"/>
      <c r="TVK131"/>
      <c r="UFG131"/>
      <c r="UPC131"/>
      <c r="UYY131"/>
      <c r="VIU131"/>
      <c r="VSQ131"/>
      <c r="WCM131"/>
      <c r="WMI131"/>
      <c r="WWE131"/>
    </row>
    <row r="132" spans="1:791 1047:1815 2071:2839 3095:3863 4119:4887 5143:5911 6167:6935 7191:7959 8215:8983 9239:10007 10263:11031 11287:12055 12311:13079 13335:14103 14359:15127 15383:16151" ht="25.5" x14ac:dyDescent="0.25">
      <c r="A132" s="10">
        <v>122</v>
      </c>
      <c r="B132" s="11" t="s">
        <v>5016</v>
      </c>
      <c r="C132" s="11" t="s">
        <v>5017</v>
      </c>
      <c r="D132" s="11" t="s">
        <v>3255</v>
      </c>
      <c r="E132" s="11" t="s">
        <v>5791</v>
      </c>
      <c r="F132" s="11" t="s">
        <v>5362</v>
      </c>
      <c r="G132" s="11" t="s">
        <v>5792</v>
      </c>
      <c r="H132" s="11" t="s">
        <v>5793</v>
      </c>
      <c r="I132" s="11" t="s">
        <v>5021</v>
      </c>
      <c r="J132" s="963" t="s">
        <v>5826</v>
      </c>
      <c r="K132" s="11" t="s">
        <v>5827</v>
      </c>
      <c r="L132" s="11" t="s">
        <v>5828</v>
      </c>
      <c r="M132" s="11" t="s">
        <v>5829</v>
      </c>
      <c r="N132" s="11" t="s">
        <v>5830</v>
      </c>
      <c r="O132" s="10">
        <v>36</v>
      </c>
      <c r="P132" s="12" t="s">
        <v>5027</v>
      </c>
      <c r="Q132" s="12" t="s">
        <v>5028</v>
      </c>
      <c r="R132" s="10">
        <v>10</v>
      </c>
      <c r="S132" s="12" t="s">
        <v>5029</v>
      </c>
      <c r="T132" s="12" t="s">
        <v>741</v>
      </c>
      <c r="U132" s="12" t="s">
        <v>5029</v>
      </c>
      <c r="V132" s="12" t="s">
        <v>5027</v>
      </c>
      <c r="X132" s="41" t="str">
        <f>IF(ISERROR(VLOOKUP(J132,'FMC by DSF_Excel'!$H$6:$H$1610,1,0)),"TIDAK ADA","ADA")</f>
        <v>ADA</v>
      </c>
      <c r="Y132" s="41"/>
    </row>
    <row r="133" spans="1:791 1047:1815 2071:2839 3095:3863 4119:4887 5143:5911 6167:6935 7191:7959 8215:8983 9239:10007 10263:11031 11287:12055 12311:13079 13335:14103 14359:15127 15383:16151" ht="25.5" x14ac:dyDescent="0.25">
      <c r="A133" s="10">
        <v>123</v>
      </c>
      <c r="B133" s="11" t="s">
        <v>5016</v>
      </c>
      <c r="C133" s="11" t="s">
        <v>5017</v>
      </c>
      <c r="D133" s="11" t="s">
        <v>3556</v>
      </c>
      <c r="E133" s="11" t="s">
        <v>5791</v>
      </c>
      <c r="F133" s="11" t="s">
        <v>5831</v>
      </c>
      <c r="G133" s="11" t="s">
        <v>5792</v>
      </c>
      <c r="H133" s="11" t="s">
        <v>5793</v>
      </c>
      <c r="I133" s="11" t="s">
        <v>5021</v>
      </c>
      <c r="J133" s="963" t="s">
        <v>5832</v>
      </c>
      <c r="K133" s="11" t="s">
        <v>5833</v>
      </c>
      <c r="L133" s="11" t="s">
        <v>5834</v>
      </c>
      <c r="M133" s="11" t="s">
        <v>5835</v>
      </c>
      <c r="N133" s="11" t="s">
        <v>5836</v>
      </c>
      <c r="O133" s="10">
        <v>36</v>
      </c>
      <c r="P133" s="12" t="s">
        <v>5404</v>
      </c>
      <c r="Q133" s="12" t="s">
        <v>5405</v>
      </c>
      <c r="R133" s="10">
        <v>8</v>
      </c>
      <c r="S133" s="12" t="s">
        <v>5837</v>
      </c>
      <c r="T133" s="12" t="s">
        <v>741</v>
      </c>
      <c r="U133" s="12" t="s">
        <v>5837</v>
      </c>
      <c r="V133" s="12" t="s">
        <v>5404</v>
      </c>
      <c r="X133" s="41" t="str">
        <f>IF(ISERROR(VLOOKUP(J133,'FMC by DSF_Excel'!$H$6:$H$1610,1,0)),"TIDAK ADA","ADA")</f>
        <v>ADA</v>
      </c>
      <c r="Y133" s="41"/>
    </row>
    <row r="134" spans="1:791 1047:1815 2071:2839 3095:3863 4119:4887 5143:5911 6167:6935 7191:7959 8215:8983 9239:10007 10263:11031 11287:12055 12311:13079 13335:14103 14359:15127 15383:16151" ht="25.5" x14ac:dyDescent="0.25">
      <c r="A134" s="10">
        <v>124</v>
      </c>
      <c r="B134" s="11" t="s">
        <v>5016</v>
      </c>
      <c r="C134" s="11" t="s">
        <v>5017</v>
      </c>
      <c r="D134" s="11" t="s">
        <v>3851</v>
      </c>
      <c r="E134" s="11" t="s">
        <v>5791</v>
      </c>
      <c r="F134" s="11" t="s">
        <v>5831</v>
      </c>
      <c r="G134" s="11" t="s">
        <v>5792</v>
      </c>
      <c r="H134" s="11" t="s">
        <v>5793</v>
      </c>
      <c r="I134" s="11" t="s">
        <v>5021</v>
      </c>
      <c r="J134" s="963" t="s">
        <v>5838</v>
      </c>
      <c r="K134" s="11" t="s">
        <v>5839</v>
      </c>
      <c r="L134" s="11" t="s">
        <v>5840</v>
      </c>
      <c r="M134" s="11" t="s">
        <v>5841</v>
      </c>
      <c r="N134" s="11" t="s">
        <v>5842</v>
      </c>
      <c r="O134" s="10">
        <v>36</v>
      </c>
      <c r="P134" s="12" t="s">
        <v>5404</v>
      </c>
      <c r="Q134" s="12" t="s">
        <v>5405</v>
      </c>
      <c r="R134" s="10">
        <v>7</v>
      </c>
      <c r="S134" s="12" t="s">
        <v>5843</v>
      </c>
      <c r="T134" s="12" t="s">
        <v>741</v>
      </c>
      <c r="U134" s="12" t="s">
        <v>5843</v>
      </c>
      <c r="V134" s="12" t="s">
        <v>5404</v>
      </c>
      <c r="X134" s="41" t="str">
        <f>IF(ISERROR(VLOOKUP(J134,'FMC by DSF_Excel'!$H$6:$H$1610,1,0)),"TIDAK ADA","ADA")</f>
        <v>ADA</v>
      </c>
      <c r="Y134" s="41"/>
    </row>
    <row r="135" spans="1:791 1047:1815 2071:2839 3095:3863 4119:4887 5143:5911 6167:6935 7191:7959 8215:8983 9239:10007 10263:11031 11287:12055 12311:13079 13335:14103 14359:15127 15383:16151" ht="25.5" x14ac:dyDescent="0.25">
      <c r="A135" s="10">
        <v>125</v>
      </c>
      <c r="B135" s="11" t="s">
        <v>5016</v>
      </c>
      <c r="C135" s="11" t="s">
        <v>5017</v>
      </c>
      <c r="D135" s="11" t="s">
        <v>4598</v>
      </c>
      <c r="E135" s="11" t="s">
        <v>5791</v>
      </c>
      <c r="F135" s="11" t="s">
        <v>5273</v>
      </c>
      <c r="G135" s="11" t="s">
        <v>5792</v>
      </c>
      <c r="H135" s="11" t="s">
        <v>5793</v>
      </c>
      <c r="I135" s="11" t="s">
        <v>5021</v>
      </c>
      <c r="J135" s="963" t="s">
        <v>5844</v>
      </c>
      <c r="K135" s="11" t="s">
        <v>5845</v>
      </c>
      <c r="L135" s="11" t="s">
        <v>5846</v>
      </c>
      <c r="M135" s="11" t="s">
        <v>5847</v>
      </c>
      <c r="N135" s="11" t="s">
        <v>5848</v>
      </c>
      <c r="O135" s="10">
        <v>36</v>
      </c>
      <c r="P135" s="12" t="s">
        <v>5279</v>
      </c>
      <c r="Q135" s="12" t="s">
        <v>5280</v>
      </c>
      <c r="R135" s="10">
        <v>3</v>
      </c>
      <c r="S135" s="12" t="s">
        <v>5849</v>
      </c>
      <c r="T135" s="12" t="s">
        <v>741</v>
      </c>
      <c r="U135" s="12" t="s">
        <v>5849</v>
      </c>
      <c r="V135" s="12" t="s">
        <v>5279</v>
      </c>
      <c r="X135" s="41" t="str">
        <f>IF(ISERROR(VLOOKUP(J135,'FMC by DSF_Excel'!$H$6:$H$1610,1,0)),"TIDAK ADA","ADA")</f>
        <v>ADA</v>
      </c>
      <c r="Y135" s="41"/>
    </row>
    <row r="136" spans="1:791 1047:1815 2071:2839 3095:3863 4119:4887 5143:5911 6167:6935 7191:7959 8215:8983 9239:10007 10263:11031 11287:12055 12311:13079 13335:14103 14359:15127 15383:16151" ht="25.5" x14ac:dyDescent="0.25">
      <c r="A136" s="10">
        <v>126</v>
      </c>
      <c r="B136" s="11" t="s">
        <v>5016</v>
      </c>
      <c r="C136" s="11" t="s">
        <v>5017</v>
      </c>
      <c r="D136" s="11" t="s">
        <v>1098</v>
      </c>
      <c r="E136" s="11" t="s">
        <v>5850</v>
      </c>
      <c r="F136" s="11" t="s">
        <v>5779</v>
      </c>
      <c r="G136" s="11" t="s">
        <v>5020</v>
      </c>
      <c r="H136" s="11" t="s">
        <v>1378</v>
      </c>
      <c r="I136" s="11" t="s">
        <v>5021</v>
      </c>
      <c r="J136" s="963" t="s">
        <v>5851</v>
      </c>
      <c r="K136" s="11" t="s">
        <v>5852</v>
      </c>
      <c r="L136" s="11" t="s">
        <v>5853</v>
      </c>
      <c r="M136" s="11" t="s">
        <v>5854</v>
      </c>
      <c r="N136" s="11" t="s">
        <v>5855</v>
      </c>
      <c r="O136" s="10">
        <v>36</v>
      </c>
      <c r="P136" s="12" t="s">
        <v>5856</v>
      </c>
      <c r="Q136" s="12" t="s">
        <v>5857</v>
      </c>
      <c r="R136" s="10">
        <v>31</v>
      </c>
      <c r="S136" s="12" t="s">
        <v>5858</v>
      </c>
      <c r="T136" s="12" t="s">
        <v>5859</v>
      </c>
      <c r="U136" s="12" t="s">
        <v>5860</v>
      </c>
      <c r="V136" s="12" t="s">
        <v>5861</v>
      </c>
      <c r="X136" s="41" t="str">
        <f>IF(ISERROR(VLOOKUP(J136,'FMC by DSF_Excel'!$H$6:$H$1610,1,0)),"TIDAK ADA","ADA")</f>
        <v>ADA</v>
      </c>
      <c r="Y136" s="41"/>
    </row>
    <row r="137" spans="1:791 1047:1815 2071:2839 3095:3863 4119:4887 5143:5911 6167:6935 7191:7959 8215:8983 9239:10007 10263:11031 11287:12055 12311:13079 13335:14103 14359:15127 15383:16151" ht="25.5" x14ac:dyDescent="0.25">
      <c r="A137" s="10">
        <v>127</v>
      </c>
      <c r="B137" s="11" t="s">
        <v>5016</v>
      </c>
      <c r="C137" s="11" t="s">
        <v>5017</v>
      </c>
      <c r="D137" s="11" t="s">
        <v>2464</v>
      </c>
      <c r="E137" s="11" t="s">
        <v>5862</v>
      </c>
      <c r="F137" s="11" t="s">
        <v>5863</v>
      </c>
      <c r="G137" s="11" t="s">
        <v>5020</v>
      </c>
      <c r="H137" s="11" t="s">
        <v>1378</v>
      </c>
      <c r="I137" s="11" t="s">
        <v>5021</v>
      </c>
      <c r="J137" s="963" t="s">
        <v>5864</v>
      </c>
      <c r="K137" s="11" t="s">
        <v>5865</v>
      </c>
      <c r="L137" s="11" t="s">
        <v>5866</v>
      </c>
      <c r="M137" s="11" t="s">
        <v>5867</v>
      </c>
      <c r="N137" s="11" t="s">
        <v>5868</v>
      </c>
      <c r="O137" s="10">
        <v>48</v>
      </c>
      <c r="P137" s="12" t="s">
        <v>5869</v>
      </c>
      <c r="Q137" s="12" t="s">
        <v>5351</v>
      </c>
      <c r="R137" s="10">
        <v>13</v>
      </c>
      <c r="S137" s="12" t="s">
        <v>5530</v>
      </c>
      <c r="T137" s="12" t="s">
        <v>5870</v>
      </c>
      <c r="U137" s="12" t="s">
        <v>5871</v>
      </c>
      <c r="V137" s="12" t="s">
        <v>5872</v>
      </c>
      <c r="X137" s="41" t="str">
        <f>IF(ISERROR(VLOOKUP(J137,'FMC by DSF_Excel'!$H$6:$H$1610,1,0)),"TIDAK ADA","ADA")</f>
        <v>ADA</v>
      </c>
      <c r="Y137" s="41"/>
    </row>
    <row r="138" spans="1:791 1047:1815 2071:2839 3095:3863 4119:4887 5143:5911 6167:6935 7191:7959 8215:8983 9239:10007 10263:11031 11287:12055 12311:13079 13335:14103 14359:15127 15383:16151" ht="25.5" x14ac:dyDescent="0.25">
      <c r="A138" s="10">
        <v>128</v>
      </c>
      <c r="B138" s="11" t="s">
        <v>5016</v>
      </c>
      <c r="C138" s="11" t="s">
        <v>5017</v>
      </c>
      <c r="D138" s="11" t="s">
        <v>2468</v>
      </c>
      <c r="E138" s="11" t="s">
        <v>5862</v>
      </c>
      <c r="F138" s="11" t="s">
        <v>5863</v>
      </c>
      <c r="G138" s="11" t="s">
        <v>5020</v>
      </c>
      <c r="H138" s="11" t="s">
        <v>5226</v>
      </c>
      <c r="I138" s="11" t="s">
        <v>5021</v>
      </c>
      <c r="J138" s="963" t="s">
        <v>5873</v>
      </c>
      <c r="K138" s="11" t="s">
        <v>5874</v>
      </c>
      <c r="L138" s="11" t="s">
        <v>5875</v>
      </c>
      <c r="M138" s="11" t="s">
        <v>5876</v>
      </c>
      <c r="N138" s="11" t="s">
        <v>5877</v>
      </c>
      <c r="O138" s="10">
        <v>48</v>
      </c>
      <c r="P138" s="12" t="s">
        <v>5869</v>
      </c>
      <c r="Q138" s="12" t="s">
        <v>5351</v>
      </c>
      <c r="R138" s="10">
        <v>13</v>
      </c>
      <c r="S138" s="12" t="s">
        <v>5530</v>
      </c>
      <c r="T138" s="12" t="s">
        <v>741</v>
      </c>
      <c r="U138" s="12" t="s">
        <v>5530</v>
      </c>
      <c r="V138" s="12" t="s">
        <v>5869</v>
      </c>
      <c r="X138" s="41" t="str">
        <f>IF(ISERROR(VLOOKUP(J138,'FMC by DSF_Excel'!$H$6:$H$1610,1,0)),"TIDAK ADA","ADA")</f>
        <v>ADA</v>
      </c>
      <c r="Y138" s="41"/>
    </row>
    <row r="139" spans="1:791 1047:1815 2071:2839 3095:3863 4119:4887 5143:5911 6167:6935 7191:7959 8215:8983 9239:10007 10263:11031 11287:12055 12311:13079 13335:14103 14359:15127 15383:16151" ht="25.5" x14ac:dyDescent="0.25">
      <c r="A139" s="10">
        <v>129</v>
      </c>
      <c r="B139" s="11" t="s">
        <v>5016</v>
      </c>
      <c r="C139" s="11" t="s">
        <v>5017</v>
      </c>
      <c r="D139" s="11" t="s">
        <v>2472</v>
      </c>
      <c r="E139" s="11" t="s">
        <v>5862</v>
      </c>
      <c r="F139" s="11" t="s">
        <v>5878</v>
      </c>
      <c r="G139" s="11" t="s">
        <v>5879</v>
      </c>
      <c r="H139" s="11" t="s">
        <v>5880</v>
      </c>
      <c r="I139" s="11" t="s">
        <v>5021</v>
      </c>
      <c r="J139" s="963" t="s">
        <v>5881</v>
      </c>
      <c r="K139" s="11" t="s">
        <v>5882</v>
      </c>
      <c r="L139" s="11" t="s">
        <v>5883</v>
      </c>
      <c r="M139" s="11" t="s">
        <v>5867</v>
      </c>
      <c r="N139" s="11" t="s">
        <v>5868</v>
      </c>
      <c r="O139" s="10">
        <v>48</v>
      </c>
      <c r="P139" s="12" t="s">
        <v>5313</v>
      </c>
      <c r="Q139" s="12" t="s">
        <v>5884</v>
      </c>
      <c r="R139" s="10">
        <v>13</v>
      </c>
      <c r="S139" s="12" t="s">
        <v>5885</v>
      </c>
      <c r="T139" s="12" t="s">
        <v>741</v>
      </c>
      <c r="U139" s="12" t="s">
        <v>5885</v>
      </c>
      <c r="V139" s="12" t="s">
        <v>5313</v>
      </c>
      <c r="X139" s="41" t="str">
        <f>IF(ISERROR(VLOOKUP(J139,'FMC by DSF_Excel'!$H$6:$H$1610,1,0)),"TIDAK ADA","ADA")</f>
        <v>ADA</v>
      </c>
      <c r="Y139" s="41"/>
    </row>
    <row r="140" spans="1:791 1047:1815 2071:2839 3095:3863 4119:4887 5143:5911 6167:6935 7191:7959 8215:8983 9239:10007 10263:11031 11287:12055 12311:13079 13335:14103 14359:15127 15383:16151" ht="25.5" x14ac:dyDescent="0.25">
      <c r="A140" s="10">
        <v>130</v>
      </c>
      <c r="B140" s="11" t="s">
        <v>5016</v>
      </c>
      <c r="C140" s="11" t="s">
        <v>5017</v>
      </c>
      <c r="D140" s="11" t="s">
        <v>2472</v>
      </c>
      <c r="E140" s="11" t="s">
        <v>5862</v>
      </c>
      <c r="F140" s="11" t="s">
        <v>5878</v>
      </c>
      <c r="G140" s="11" t="s">
        <v>5384</v>
      </c>
      <c r="H140" s="11" t="s">
        <v>5385</v>
      </c>
      <c r="I140" s="11" t="s">
        <v>5021</v>
      </c>
      <c r="J140" s="963" t="s">
        <v>5886</v>
      </c>
      <c r="K140" s="11" t="s">
        <v>5887</v>
      </c>
      <c r="L140" s="11" t="s">
        <v>5888</v>
      </c>
      <c r="M140" s="11" t="s">
        <v>5867</v>
      </c>
      <c r="N140" s="11" t="s">
        <v>5868</v>
      </c>
      <c r="O140" s="10">
        <v>48</v>
      </c>
      <c r="P140" s="12" t="s">
        <v>5313</v>
      </c>
      <c r="Q140" s="12" t="s">
        <v>5884</v>
      </c>
      <c r="R140" s="10">
        <v>13</v>
      </c>
      <c r="S140" s="12" t="s">
        <v>5885</v>
      </c>
      <c r="T140" s="12" t="s">
        <v>741</v>
      </c>
      <c r="U140" s="12" t="s">
        <v>5885</v>
      </c>
      <c r="V140" s="12" t="s">
        <v>5313</v>
      </c>
      <c r="X140" s="41" t="str">
        <f>IF(ISERROR(VLOOKUP(J140,'FMC by DSF_Excel'!$H$6:$H$1610,1,0)),"TIDAK ADA","ADA")</f>
        <v>ADA</v>
      </c>
      <c r="Y140" s="41"/>
    </row>
    <row r="141" spans="1:791 1047:1815 2071:2839 3095:3863 4119:4887 5143:5911 6167:6935 7191:7959 8215:8983 9239:10007 10263:11031 11287:12055 12311:13079 13335:14103 14359:15127 15383:16151" ht="25.5" x14ac:dyDescent="0.25">
      <c r="A141" s="10">
        <v>131</v>
      </c>
      <c r="B141" s="11" t="s">
        <v>5016</v>
      </c>
      <c r="C141" s="11" t="s">
        <v>5017</v>
      </c>
      <c r="D141" s="11" t="s">
        <v>2472</v>
      </c>
      <c r="E141" s="11" t="s">
        <v>5862</v>
      </c>
      <c r="F141" s="11" t="s">
        <v>5878</v>
      </c>
      <c r="G141" s="11" t="s">
        <v>5020</v>
      </c>
      <c r="H141" s="11" t="s">
        <v>1378</v>
      </c>
      <c r="I141" s="11" t="s">
        <v>5021</v>
      </c>
      <c r="J141" s="963" t="s">
        <v>5889</v>
      </c>
      <c r="K141" s="11" t="s">
        <v>5890</v>
      </c>
      <c r="L141" s="11" t="s">
        <v>5891</v>
      </c>
      <c r="M141" s="11" t="s">
        <v>5867</v>
      </c>
      <c r="N141" s="11" t="s">
        <v>5868</v>
      </c>
      <c r="O141" s="10">
        <v>48</v>
      </c>
      <c r="P141" s="12" t="s">
        <v>5313</v>
      </c>
      <c r="Q141" s="12" t="s">
        <v>5884</v>
      </c>
      <c r="R141" s="10">
        <v>13</v>
      </c>
      <c r="S141" s="12" t="s">
        <v>5885</v>
      </c>
      <c r="T141" s="12" t="s">
        <v>741</v>
      </c>
      <c r="U141" s="12" t="s">
        <v>5885</v>
      </c>
      <c r="V141" s="12" t="s">
        <v>5313</v>
      </c>
      <c r="X141" s="41" t="str">
        <f>IF(ISERROR(VLOOKUP(J141,'FMC by DSF_Excel'!$H$6:$H$1610,1,0)),"TIDAK ADA","ADA")</f>
        <v>ADA</v>
      </c>
      <c r="Y141" s="41"/>
    </row>
    <row r="142" spans="1:791 1047:1815 2071:2839 3095:3863 4119:4887 5143:5911 6167:6935 7191:7959 8215:8983 9239:10007 10263:11031 11287:12055 12311:13079 13335:14103 14359:15127 15383:16151" ht="25.5" x14ac:dyDescent="0.25">
      <c r="A142" s="10">
        <v>132</v>
      </c>
      <c r="B142" s="11" t="s">
        <v>5016</v>
      </c>
      <c r="C142" s="11" t="s">
        <v>5017</v>
      </c>
      <c r="D142" s="11" t="s">
        <v>2472</v>
      </c>
      <c r="E142" s="11" t="s">
        <v>5862</v>
      </c>
      <c r="F142" s="11" t="s">
        <v>5878</v>
      </c>
      <c r="G142" s="11" t="s">
        <v>5020</v>
      </c>
      <c r="H142" s="11" t="s">
        <v>1378</v>
      </c>
      <c r="I142" s="11" t="s">
        <v>5021</v>
      </c>
      <c r="J142" s="963" t="s">
        <v>5892</v>
      </c>
      <c r="K142" s="11" t="s">
        <v>5893</v>
      </c>
      <c r="L142" s="11" t="s">
        <v>5894</v>
      </c>
      <c r="M142" s="11" t="s">
        <v>5867</v>
      </c>
      <c r="N142" s="11" t="s">
        <v>5868</v>
      </c>
      <c r="O142" s="10">
        <v>48</v>
      </c>
      <c r="P142" s="12" t="s">
        <v>5313</v>
      </c>
      <c r="Q142" s="12" t="s">
        <v>5884</v>
      </c>
      <c r="R142" s="10">
        <v>13</v>
      </c>
      <c r="S142" s="12" t="s">
        <v>5885</v>
      </c>
      <c r="T142" s="12" t="s">
        <v>741</v>
      </c>
      <c r="U142" s="12" t="s">
        <v>5885</v>
      </c>
      <c r="V142" s="12" t="s">
        <v>5313</v>
      </c>
      <c r="X142" s="41" t="str">
        <f>IF(ISERROR(VLOOKUP(J142,'FMC by DSF_Excel'!$H$6:$H$1610,1,0)),"TIDAK ADA","ADA")</f>
        <v>ADA</v>
      </c>
      <c r="Y142" s="41"/>
    </row>
    <row r="143" spans="1:791 1047:1815 2071:2839 3095:3863 4119:4887 5143:5911 6167:6935 7191:7959 8215:8983 9239:10007 10263:11031 11287:12055 12311:13079 13335:14103 14359:15127 15383:16151" ht="25.5" x14ac:dyDescent="0.25">
      <c r="A143" s="10">
        <v>133</v>
      </c>
      <c r="B143" s="11" t="s">
        <v>5016</v>
      </c>
      <c r="C143" s="11" t="s">
        <v>5017</v>
      </c>
      <c r="D143" s="11" t="s">
        <v>2472</v>
      </c>
      <c r="E143" s="11" t="s">
        <v>5862</v>
      </c>
      <c r="F143" s="11" t="s">
        <v>5878</v>
      </c>
      <c r="G143" s="11" t="s">
        <v>5020</v>
      </c>
      <c r="H143" s="11" t="s">
        <v>1378</v>
      </c>
      <c r="I143" s="11" t="s">
        <v>5021</v>
      </c>
      <c r="J143" s="963" t="s">
        <v>5895</v>
      </c>
      <c r="K143" s="11" t="s">
        <v>5896</v>
      </c>
      <c r="L143" s="11" t="s">
        <v>5897</v>
      </c>
      <c r="M143" s="11" t="s">
        <v>5867</v>
      </c>
      <c r="N143" s="11" t="s">
        <v>5868</v>
      </c>
      <c r="O143" s="10">
        <v>48</v>
      </c>
      <c r="P143" s="12" t="s">
        <v>5313</v>
      </c>
      <c r="Q143" s="12" t="s">
        <v>5884</v>
      </c>
      <c r="R143" s="10">
        <v>13</v>
      </c>
      <c r="S143" s="12" t="s">
        <v>5885</v>
      </c>
      <c r="T143" s="12" t="s">
        <v>741</v>
      </c>
      <c r="U143" s="12" t="s">
        <v>5885</v>
      </c>
      <c r="V143" s="12" t="s">
        <v>5313</v>
      </c>
      <c r="X143" s="41" t="str">
        <f>IF(ISERROR(VLOOKUP(J143,'FMC by DSF_Excel'!$H$6:$H$1610,1,0)),"TIDAK ADA","ADA")</f>
        <v>ADA</v>
      </c>
      <c r="Y143" s="41"/>
    </row>
    <row r="144" spans="1:791 1047:1815 2071:2839 3095:3863 4119:4887 5143:5911 6167:6935 7191:7959 8215:8983 9239:10007 10263:11031 11287:12055 12311:13079 13335:14103 14359:15127 15383:16151" ht="25.5" x14ac:dyDescent="0.25">
      <c r="A144" s="10">
        <v>134</v>
      </c>
      <c r="B144" s="11" t="s">
        <v>5016</v>
      </c>
      <c r="C144" s="11" t="s">
        <v>5017</v>
      </c>
      <c r="D144" s="11" t="s">
        <v>2472</v>
      </c>
      <c r="E144" s="11" t="s">
        <v>5862</v>
      </c>
      <c r="F144" s="11" t="s">
        <v>5878</v>
      </c>
      <c r="G144" s="11" t="s">
        <v>5898</v>
      </c>
      <c r="H144" s="11" t="s">
        <v>5899</v>
      </c>
      <c r="I144" s="11" t="s">
        <v>5021</v>
      </c>
      <c r="J144" s="963" t="s">
        <v>5900</v>
      </c>
      <c r="K144" s="11" t="s">
        <v>5901</v>
      </c>
      <c r="L144" s="11" t="s">
        <v>5902</v>
      </c>
      <c r="M144" s="11" t="s">
        <v>5867</v>
      </c>
      <c r="N144" s="11" t="s">
        <v>5868</v>
      </c>
      <c r="O144" s="10">
        <v>48</v>
      </c>
      <c r="P144" s="12" t="s">
        <v>5313</v>
      </c>
      <c r="Q144" s="12" t="s">
        <v>5884</v>
      </c>
      <c r="R144" s="10">
        <v>13</v>
      </c>
      <c r="S144" s="12" t="s">
        <v>5885</v>
      </c>
      <c r="T144" s="12" t="s">
        <v>741</v>
      </c>
      <c r="U144" s="12" t="s">
        <v>5885</v>
      </c>
      <c r="V144" s="12" t="s">
        <v>5313</v>
      </c>
      <c r="X144" s="41" t="str">
        <f>IF(ISERROR(VLOOKUP(J144,'FMC by DSF_Excel'!$H$6:$H$1610,1,0)),"TIDAK ADA","ADA")</f>
        <v>ADA</v>
      </c>
      <c r="Y144" s="41"/>
    </row>
    <row r="145" spans="1:25" ht="25.5" x14ac:dyDescent="0.25">
      <c r="A145" s="10">
        <v>135</v>
      </c>
      <c r="B145" s="11" t="s">
        <v>5016</v>
      </c>
      <c r="C145" s="11" t="s">
        <v>5017</v>
      </c>
      <c r="D145" s="11" t="s">
        <v>2472</v>
      </c>
      <c r="E145" s="11" t="s">
        <v>5862</v>
      </c>
      <c r="F145" s="11" t="s">
        <v>5878</v>
      </c>
      <c r="G145" s="11" t="s">
        <v>5903</v>
      </c>
      <c r="H145" s="11" t="s">
        <v>5904</v>
      </c>
      <c r="I145" s="11" t="s">
        <v>5021</v>
      </c>
      <c r="J145" s="963" t="s">
        <v>5905</v>
      </c>
      <c r="K145" s="11" t="s">
        <v>5906</v>
      </c>
      <c r="L145" s="11" t="s">
        <v>5907</v>
      </c>
      <c r="M145" s="11" t="s">
        <v>5867</v>
      </c>
      <c r="N145" s="11" t="s">
        <v>5868</v>
      </c>
      <c r="O145" s="10">
        <v>48</v>
      </c>
      <c r="P145" s="12" t="s">
        <v>5313</v>
      </c>
      <c r="Q145" s="12" t="s">
        <v>5884</v>
      </c>
      <c r="R145" s="10">
        <v>13</v>
      </c>
      <c r="S145" s="12" t="s">
        <v>5885</v>
      </c>
      <c r="T145" s="12" t="s">
        <v>741</v>
      </c>
      <c r="U145" s="12" t="s">
        <v>5885</v>
      </c>
      <c r="V145" s="12" t="s">
        <v>5313</v>
      </c>
      <c r="X145" s="41" t="str">
        <f>IF(ISERROR(VLOOKUP(J145,'FMC by DSF_Excel'!$H$6:$H$1610,1,0)),"TIDAK ADA","ADA")</f>
        <v>ADA</v>
      </c>
      <c r="Y145" s="41"/>
    </row>
    <row r="146" spans="1:25" ht="25.5" x14ac:dyDescent="0.25">
      <c r="A146" s="10">
        <v>136</v>
      </c>
      <c r="B146" s="11" t="s">
        <v>5016</v>
      </c>
      <c r="C146" s="11" t="s">
        <v>5017</v>
      </c>
      <c r="D146" s="11" t="s">
        <v>2472</v>
      </c>
      <c r="E146" s="11" t="s">
        <v>5862</v>
      </c>
      <c r="F146" s="11" t="s">
        <v>5878</v>
      </c>
      <c r="G146" s="11" t="s">
        <v>1438</v>
      </c>
      <c r="H146" s="11" t="s">
        <v>5908</v>
      </c>
      <c r="I146" s="11" t="s">
        <v>5021</v>
      </c>
      <c r="J146" s="963" t="s">
        <v>5909</v>
      </c>
      <c r="K146" s="11" t="s">
        <v>5910</v>
      </c>
      <c r="L146" s="11" t="s">
        <v>5911</v>
      </c>
      <c r="M146" s="11" t="s">
        <v>5867</v>
      </c>
      <c r="N146" s="11" t="s">
        <v>5868</v>
      </c>
      <c r="O146" s="10">
        <v>48</v>
      </c>
      <c r="P146" s="12" t="s">
        <v>5313</v>
      </c>
      <c r="Q146" s="12" t="s">
        <v>5884</v>
      </c>
      <c r="R146" s="10">
        <v>13</v>
      </c>
      <c r="S146" s="12" t="s">
        <v>5885</v>
      </c>
      <c r="T146" s="12" t="s">
        <v>741</v>
      </c>
      <c r="U146" s="12" t="s">
        <v>5885</v>
      </c>
      <c r="V146" s="12" t="s">
        <v>5313</v>
      </c>
      <c r="X146" s="41" t="str">
        <f>IF(ISERROR(VLOOKUP(J146,'FMC by DSF_Excel'!$H$6:$H$1610,1,0)),"TIDAK ADA","ADA")</f>
        <v>ADA</v>
      </c>
      <c r="Y146" s="41"/>
    </row>
    <row r="147" spans="1:25" ht="25.5" x14ac:dyDescent="0.25">
      <c r="A147" s="10">
        <v>137</v>
      </c>
      <c r="B147" s="11" t="s">
        <v>5016</v>
      </c>
      <c r="C147" s="11" t="s">
        <v>5017</v>
      </c>
      <c r="D147" s="11" t="s">
        <v>2472</v>
      </c>
      <c r="E147" s="11" t="s">
        <v>5862</v>
      </c>
      <c r="F147" s="11" t="s">
        <v>5878</v>
      </c>
      <c r="G147" s="11" t="s">
        <v>5912</v>
      </c>
      <c r="H147" s="11" t="s">
        <v>5913</v>
      </c>
      <c r="I147" s="11" t="s">
        <v>5021</v>
      </c>
      <c r="J147" s="963" t="s">
        <v>5914</v>
      </c>
      <c r="K147" s="11" t="s">
        <v>5915</v>
      </c>
      <c r="L147" s="11" t="s">
        <v>5916</v>
      </c>
      <c r="M147" s="11" t="s">
        <v>5867</v>
      </c>
      <c r="N147" s="11" t="s">
        <v>5868</v>
      </c>
      <c r="O147" s="10">
        <v>48</v>
      </c>
      <c r="P147" s="12" t="s">
        <v>5313</v>
      </c>
      <c r="Q147" s="12" t="s">
        <v>5884</v>
      </c>
      <c r="R147" s="10">
        <v>13</v>
      </c>
      <c r="S147" s="12" t="s">
        <v>5885</v>
      </c>
      <c r="T147" s="12" t="s">
        <v>741</v>
      </c>
      <c r="U147" s="12" t="s">
        <v>5885</v>
      </c>
      <c r="V147" s="12" t="s">
        <v>5313</v>
      </c>
      <c r="X147" s="41" t="str">
        <f>IF(ISERROR(VLOOKUP(J147,'FMC by DSF_Excel'!$H$6:$H$1610,1,0)),"TIDAK ADA","ADA")</f>
        <v>TIDAK ADA</v>
      </c>
      <c r="Y147" s="41"/>
    </row>
    <row r="148" spans="1:25" ht="25.5" x14ac:dyDescent="0.25">
      <c r="A148" s="10">
        <v>138</v>
      </c>
      <c r="B148" s="11" t="s">
        <v>5016</v>
      </c>
      <c r="C148" s="11" t="s">
        <v>5017</v>
      </c>
      <c r="D148" s="11" t="s">
        <v>2472</v>
      </c>
      <c r="E148" s="11" t="s">
        <v>5862</v>
      </c>
      <c r="F148" s="11" t="s">
        <v>5878</v>
      </c>
      <c r="G148" s="11" t="s">
        <v>1438</v>
      </c>
      <c r="H148" s="11" t="s">
        <v>1695</v>
      </c>
      <c r="I148" s="11" t="s">
        <v>5021</v>
      </c>
      <c r="J148" s="963" t="s">
        <v>5917</v>
      </c>
      <c r="K148" s="11" t="s">
        <v>5918</v>
      </c>
      <c r="L148" s="11" t="s">
        <v>5919</v>
      </c>
      <c r="M148" s="11" t="s">
        <v>5867</v>
      </c>
      <c r="N148" s="11" t="s">
        <v>5868</v>
      </c>
      <c r="O148" s="10">
        <v>48</v>
      </c>
      <c r="P148" s="12" t="s">
        <v>5313</v>
      </c>
      <c r="Q148" s="12" t="s">
        <v>5884</v>
      </c>
      <c r="R148" s="10">
        <v>13</v>
      </c>
      <c r="S148" s="12" t="s">
        <v>5885</v>
      </c>
      <c r="T148" s="12" t="s">
        <v>741</v>
      </c>
      <c r="U148" s="12" t="s">
        <v>5885</v>
      </c>
      <c r="V148" s="12" t="s">
        <v>5313</v>
      </c>
      <c r="X148" s="41" t="str">
        <f>IF(ISERROR(VLOOKUP(J148,'FMC by DSF_Excel'!$H$6:$H$1610,1,0)),"TIDAK ADA","ADA")</f>
        <v>ADA</v>
      </c>
      <c r="Y148" s="41"/>
    </row>
    <row r="149" spans="1:25" ht="25.5" x14ac:dyDescent="0.25">
      <c r="A149" s="10">
        <v>139</v>
      </c>
      <c r="B149" s="11" t="s">
        <v>5016</v>
      </c>
      <c r="C149" s="11" t="s">
        <v>5017</v>
      </c>
      <c r="D149" s="11" t="s">
        <v>3262</v>
      </c>
      <c r="E149" s="11" t="s">
        <v>5862</v>
      </c>
      <c r="F149" s="11" t="s">
        <v>5863</v>
      </c>
      <c r="G149" s="11" t="s">
        <v>5020</v>
      </c>
      <c r="H149" s="11" t="s">
        <v>5226</v>
      </c>
      <c r="I149" s="11" t="s">
        <v>5021</v>
      </c>
      <c r="J149" s="963" t="s">
        <v>5920</v>
      </c>
      <c r="K149" s="11" t="s">
        <v>5921</v>
      </c>
      <c r="L149" s="11" t="s">
        <v>5922</v>
      </c>
      <c r="M149" s="11" t="s">
        <v>5923</v>
      </c>
      <c r="N149" s="11" t="s">
        <v>5924</v>
      </c>
      <c r="O149" s="10">
        <v>48</v>
      </c>
      <c r="P149" s="12" t="s">
        <v>5869</v>
      </c>
      <c r="Q149" s="12" t="s">
        <v>5351</v>
      </c>
      <c r="R149" s="10">
        <v>9</v>
      </c>
      <c r="S149" s="12" t="s">
        <v>5925</v>
      </c>
      <c r="T149" s="12" t="s">
        <v>741</v>
      </c>
      <c r="U149" s="12" t="s">
        <v>5925</v>
      </c>
      <c r="V149" s="12" t="s">
        <v>5869</v>
      </c>
      <c r="X149" s="41" t="str">
        <f>IF(ISERROR(VLOOKUP(J149,'FMC by DSF_Excel'!$H$6:$H$1610,1,0)),"TIDAK ADA","ADA")</f>
        <v>ADA</v>
      </c>
      <c r="Y149" s="41"/>
    </row>
    <row r="150" spans="1:25" ht="25.5" x14ac:dyDescent="0.25">
      <c r="A150" s="10">
        <v>140</v>
      </c>
      <c r="B150" s="11" t="s">
        <v>5016</v>
      </c>
      <c r="C150" s="11" t="s">
        <v>5017</v>
      </c>
      <c r="D150" s="11" t="s">
        <v>2460</v>
      </c>
      <c r="E150" s="11" t="s">
        <v>5926</v>
      </c>
      <c r="F150" s="11" t="s">
        <v>5878</v>
      </c>
      <c r="G150" s="11" t="s">
        <v>5020</v>
      </c>
      <c r="H150" s="11" t="s">
        <v>1378</v>
      </c>
      <c r="I150" s="11" t="s">
        <v>5021</v>
      </c>
      <c r="J150" s="963" t="s">
        <v>5927</v>
      </c>
      <c r="K150" s="11" t="s">
        <v>5928</v>
      </c>
      <c r="L150" s="11" t="s">
        <v>5929</v>
      </c>
      <c r="M150" s="11" t="s">
        <v>5867</v>
      </c>
      <c r="N150" s="11" t="s">
        <v>5868</v>
      </c>
      <c r="O150" s="10">
        <v>48</v>
      </c>
      <c r="P150" s="12" t="s">
        <v>5313</v>
      </c>
      <c r="Q150" s="12" t="s">
        <v>5884</v>
      </c>
      <c r="R150" s="10">
        <v>13</v>
      </c>
      <c r="S150" s="12" t="s">
        <v>5885</v>
      </c>
      <c r="T150" s="12" t="s">
        <v>741</v>
      </c>
      <c r="U150" s="12" t="s">
        <v>5885</v>
      </c>
      <c r="V150" s="12" t="s">
        <v>5313</v>
      </c>
      <c r="X150" s="41" t="str">
        <f>IF(ISERROR(VLOOKUP(J150,'FMC by DSF_Excel'!$H$6:$H$1610,1,0)),"TIDAK ADA","ADA")</f>
        <v>ADA</v>
      </c>
      <c r="Y150" s="41"/>
    </row>
    <row r="151" spans="1:25" ht="25.5" x14ac:dyDescent="0.25">
      <c r="A151" s="10">
        <v>141</v>
      </c>
      <c r="B151" s="11" t="s">
        <v>5016</v>
      </c>
      <c r="C151" s="11" t="s">
        <v>5017</v>
      </c>
      <c r="D151" s="11" t="s">
        <v>2505</v>
      </c>
      <c r="E151" s="11" t="s">
        <v>5926</v>
      </c>
      <c r="F151" s="11" t="s">
        <v>5498</v>
      </c>
      <c r="G151" s="11" t="s">
        <v>5020</v>
      </c>
      <c r="H151" s="11" t="s">
        <v>5226</v>
      </c>
      <c r="I151" s="11" t="s">
        <v>5021</v>
      </c>
      <c r="J151" s="963" t="s">
        <v>5930</v>
      </c>
      <c r="K151" s="11" t="s">
        <v>5931</v>
      </c>
      <c r="L151" s="11" t="s">
        <v>5932</v>
      </c>
      <c r="M151" s="11" t="s">
        <v>5933</v>
      </c>
      <c r="N151" s="11" t="s">
        <v>5934</v>
      </c>
      <c r="O151" s="10">
        <v>48</v>
      </c>
      <c r="P151" s="12" t="s">
        <v>5935</v>
      </c>
      <c r="Q151" s="12" t="s">
        <v>5391</v>
      </c>
      <c r="R151" s="10">
        <v>13</v>
      </c>
      <c r="S151" s="12" t="s">
        <v>5936</v>
      </c>
      <c r="T151" s="12" t="s">
        <v>741</v>
      </c>
      <c r="U151" s="12" t="s">
        <v>5936</v>
      </c>
      <c r="V151" s="12" t="s">
        <v>5935</v>
      </c>
      <c r="X151" s="41" t="str">
        <f>IF(ISERROR(VLOOKUP(J151,'FMC by DSF_Excel'!$H$6:$H$1610,1,0)),"TIDAK ADA","ADA")</f>
        <v>TIDAK ADA</v>
      </c>
      <c r="Y151" s="41"/>
    </row>
    <row r="152" spans="1:25" ht="25.5" x14ac:dyDescent="0.25">
      <c r="A152" s="10">
        <v>142</v>
      </c>
      <c r="B152" s="11" t="s">
        <v>5016</v>
      </c>
      <c r="C152" s="11" t="s">
        <v>5017</v>
      </c>
      <c r="D152" s="11" t="s">
        <v>2508</v>
      </c>
      <c r="E152" s="11" t="s">
        <v>5926</v>
      </c>
      <c r="F152" s="11" t="s">
        <v>5878</v>
      </c>
      <c r="G152" s="11" t="s">
        <v>5020</v>
      </c>
      <c r="H152" s="11" t="s">
        <v>1378</v>
      </c>
      <c r="I152" s="11" t="s">
        <v>5021</v>
      </c>
      <c r="J152" s="963" t="s">
        <v>5937</v>
      </c>
      <c r="K152" s="11" t="s">
        <v>5938</v>
      </c>
      <c r="L152" s="11" t="s">
        <v>5939</v>
      </c>
      <c r="M152" s="11" t="s">
        <v>5867</v>
      </c>
      <c r="N152" s="11" t="s">
        <v>5868</v>
      </c>
      <c r="O152" s="10">
        <v>48</v>
      </c>
      <c r="P152" s="12" t="s">
        <v>5313</v>
      </c>
      <c r="Q152" s="12" t="s">
        <v>5884</v>
      </c>
      <c r="R152" s="10">
        <v>13</v>
      </c>
      <c r="S152" s="12" t="s">
        <v>5885</v>
      </c>
      <c r="T152" s="12" t="s">
        <v>741</v>
      </c>
      <c r="U152" s="12" t="s">
        <v>5885</v>
      </c>
      <c r="V152" s="12" t="s">
        <v>5313</v>
      </c>
      <c r="X152" s="41" t="str">
        <f>IF(ISERROR(VLOOKUP(J152,'FMC by DSF_Excel'!$H$6:$H$1610,1,0)),"TIDAK ADA","ADA")</f>
        <v>ADA</v>
      </c>
      <c r="Y152" s="41"/>
    </row>
    <row r="153" spans="1:25" ht="25.5" x14ac:dyDescent="0.25">
      <c r="A153" s="10">
        <v>143</v>
      </c>
      <c r="B153" s="11" t="s">
        <v>5016</v>
      </c>
      <c r="C153" s="11" t="s">
        <v>5017</v>
      </c>
      <c r="D153" s="11" t="s">
        <v>2994</v>
      </c>
      <c r="E153" s="11" t="s">
        <v>5926</v>
      </c>
      <c r="F153" s="11" t="s">
        <v>5863</v>
      </c>
      <c r="G153" s="11" t="s">
        <v>5020</v>
      </c>
      <c r="H153" s="11" t="s">
        <v>5226</v>
      </c>
      <c r="I153" s="11" t="s">
        <v>5021</v>
      </c>
      <c r="J153" s="963" t="s">
        <v>5940</v>
      </c>
      <c r="K153" s="11" t="s">
        <v>5941</v>
      </c>
      <c r="L153" s="11" t="s">
        <v>5942</v>
      </c>
      <c r="M153" s="11" t="s">
        <v>5321</v>
      </c>
      <c r="N153" s="11" t="s">
        <v>5943</v>
      </c>
      <c r="O153" s="10">
        <v>48</v>
      </c>
      <c r="P153" s="12" t="s">
        <v>5869</v>
      </c>
      <c r="Q153" s="12" t="s">
        <v>5351</v>
      </c>
      <c r="R153" s="10">
        <v>11</v>
      </c>
      <c r="S153" s="12" t="s">
        <v>5038</v>
      </c>
      <c r="T153" s="12" t="s">
        <v>5944</v>
      </c>
      <c r="U153" s="12" t="s">
        <v>5945</v>
      </c>
      <c r="V153" s="12" t="s">
        <v>5946</v>
      </c>
      <c r="X153" s="41" t="str">
        <f>IF(ISERROR(VLOOKUP(J153,'FMC by DSF_Excel'!$H$6:$H$1610,1,0)),"TIDAK ADA","ADA")</f>
        <v>ADA</v>
      </c>
      <c r="Y153" s="41"/>
    </row>
    <row r="154" spans="1:25" ht="25.5" x14ac:dyDescent="0.25">
      <c r="A154" s="10">
        <v>144</v>
      </c>
      <c r="B154" s="11" t="s">
        <v>5016</v>
      </c>
      <c r="C154" s="11" t="s">
        <v>5017</v>
      </c>
      <c r="D154" s="11" t="s">
        <v>967</v>
      </c>
      <c r="E154" s="11" t="s">
        <v>5947</v>
      </c>
      <c r="F154" s="11" t="s">
        <v>5948</v>
      </c>
      <c r="G154" s="11" t="s">
        <v>5020</v>
      </c>
      <c r="H154" s="11" t="s">
        <v>1252</v>
      </c>
      <c r="I154" s="11" t="s">
        <v>5021</v>
      </c>
      <c r="J154" s="963" t="s">
        <v>5949</v>
      </c>
      <c r="K154" s="11" t="s">
        <v>5950</v>
      </c>
      <c r="L154" s="11" t="s">
        <v>5951</v>
      </c>
      <c r="M154" s="11" t="s">
        <v>5952</v>
      </c>
      <c r="N154" s="11" t="s">
        <v>5953</v>
      </c>
      <c r="O154" s="10">
        <v>36</v>
      </c>
      <c r="P154" s="12" t="s">
        <v>5954</v>
      </c>
      <c r="Q154" s="12" t="s">
        <v>5955</v>
      </c>
      <c r="R154" s="10">
        <v>34</v>
      </c>
      <c r="S154" s="12" t="s">
        <v>5956</v>
      </c>
      <c r="T154" s="12" t="s">
        <v>5957</v>
      </c>
      <c r="U154" s="12" t="s">
        <v>5958</v>
      </c>
      <c r="V154" s="12" t="s">
        <v>5959</v>
      </c>
      <c r="X154" s="41" t="str">
        <f>IF(ISERROR(VLOOKUP(J154,'FMC by DSF_Excel'!$H$6:$H$1610,1,0)),"TIDAK ADA","ADA")</f>
        <v>ADA</v>
      </c>
      <c r="Y154" s="41"/>
    </row>
    <row r="155" spans="1:25" ht="25.5" x14ac:dyDescent="0.25">
      <c r="A155" s="10">
        <v>145</v>
      </c>
      <c r="B155" s="11" t="s">
        <v>5016</v>
      </c>
      <c r="C155" s="11" t="s">
        <v>5017</v>
      </c>
      <c r="D155" s="11" t="s">
        <v>971</v>
      </c>
      <c r="E155" s="11" t="s">
        <v>5947</v>
      </c>
      <c r="F155" s="11" t="s">
        <v>5960</v>
      </c>
      <c r="G155" s="11" t="s">
        <v>5020</v>
      </c>
      <c r="H155" s="11" t="s">
        <v>1252</v>
      </c>
      <c r="I155" s="11" t="s">
        <v>5021</v>
      </c>
      <c r="J155" s="963" t="s">
        <v>5961</v>
      </c>
      <c r="K155" s="11" t="s">
        <v>5962</v>
      </c>
      <c r="L155" s="11" t="s">
        <v>5963</v>
      </c>
      <c r="M155" s="11" t="s">
        <v>5952</v>
      </c>
      <c r="N155" s="11" t="s">
        <v>5953</v>
      </c>
      <c r="O155" s="10">
        <v>36</v>
      </c>
      <c r="P155" s="12" t="s">
        <v>5518</v>
      </c>
      <c r="Q155" s="12" t="s">
        <v>5519</v>
      </c>
      <c r="R155" s="10">
        <v>34</v>
      </c>
      <c r="S155" s="12" t="s">
        <v>5954</v>
      </c>
      <c r="T155" s="12" t="s">
        <v>5964</v>
      </c>
      <c r="U155" s="12" t="s">
        <v>5965</v>
      </c>
      <c r="V155" s="12" t="s">
        <v>5966</v>
      </c>
      <c r="X155" s="41" t="str">
        <f>IF(ISERROR(VLOOKUP(J155,'FMC by DSF_Excel'!$H$6:$H$1610,1,0)),"TIDAK ADA","ADA")</f>
        <v>ADA</v>
      </c>
      <c r="Y155" s="41"/>
    </row>
    <row r="156" spans="1:25" ht="25.5" x14ac:dyDescent="0.25">
      <c r="A156" s="10">
        <v>146</v>
      </c>
      <c r="B156" s="11" t="s">
        <v>5016</v>
      </c>
      <c r="C156" s="11" t="s">
        <v>5017</v>
      </c>
      <c r="D156" s="11" t="s">
        <v>1014</v>
      </c>
      <c r="E156" s="11" t="s">
        <v>5947</v>
      </c>
      <c r="F156" s="11" t="s">
        <v>5967</v>
      </c>
      <c r="G156" s="11" t="s">
        <v>5020</v>
      </c>
      <c r="H156" s="11" t="s">
        <v>1252</v>
      </c>
      <c r="I156" s="11" t="s">
        <v>5066</v>
      </c>
      <c r="J156" s="963" t="s">
        <v>5968</v>
      </c>
      <c r="K156" s="11" t="s">
        <v>5969</v>
      </c>
      <c r="L156" s="11" t="s">
        <v>5970</v>
      </c>
      <c r="M156" s="11" t="s">
        <v>5971</v>
      </c>
      <c r="N156" s="11" t="s">
        <v>5972</v>
      </c>
      <c r="O156" s="10">
        <v>48</v>
      </c>
      <c r="P156" s="12" t="s">
        <v>5470</v>
      </c>
      <c r="Q156" s="12" t="s">
        <v>5973</v>
      </c>
      <c r="R156" s="10">
        <v>33</v>
      </c>
      <c r="S156" s="12" t="s">
        <v>5233</v>
      </c>
      <c r="T156" s="12" t="s">
        <v>5974</v>
      </c>
      <c r="U156" s="12" t="s">
        <v>5975</v>
      </c>
      <c r="V156" s="12" t="s">
        <v>5976</v>
      </c>
      <c r="X156" s="41" t="str">
        <f>IF(ISERROR(VLOOKUP(J156,'FMC by DSF_Excel'!$H$6:$H$1610,1,0)),"TIDAK ADA","ADA")</f>
        <v>ADA</v>
      </c>
      <c r="Y156" s="41"/>
    </row>
    <row r="157" spans="1:25" ht="25.5" x14ac:dyDescent="0.25">
      <c r="A157" s="10">
        <v>147</v>
      </c>
      <c r="B157" s="11" t="s">
        <v>5016</v>
      </c>
      <c r="C157" s="11" t="s">
        <v>5017</v>
      </c>
      <c r="D157" s="11" t="s">
        <v>1214</v>
      </c>
      <c r="E157" s="11" t="s">
        <v>5947</v>
      </c>
      <c r="F157" s="11" t="s">
        <v>5977</v>
      </c>
      <c r="G157" s="11" t="s">
        <v>5343</v>
      </c>
      <c r="H157" s="11" t="s">
        <v>5344</v>
      </c>
      <c r="I157" s="11" t="s">
        <v>5021</v>
      </c>
      <c r="J157" s="963" t="s">
        <v>5978</v>
      </c>
      <c r="K157" s="11" t="s">
        <v>5979</v>
      </c>
      <c r="L157" s="11" t="s">
        <v>5980</v>
      </c>
      <c r="M157" s="11" t="s">
        <v>5981</v>
      </c>
      <c r="N157" s="11" t="s">
        <v>5982</v>
      </c>
      <c r="O157" s="10">
        <v>48</v>
      </c>
      <c r="P157" s="12" t="s">
        <v>5983</v>
      </c>
      <c r="Q157" s="12" t="s">
        <v>5028</v>
      </c>
      <c r="R157" s="10">
        <v>28</v>
      </c>
      <c r="S157" s="12" t="s">
        <v>5799</v>
      </c>
      <c r="T157" s="12" t="s">
        <v>5984</v>
      </c>
      <c r="U157" s="12" t="s">
        <v>5985</v>
      </c>
      <c r="V157" s="12" t="s">
        <v>5986</v>
      </c>
      <c r="X157" s="41" t="str">
        <f>IF(ISERROR(VLOOKUP(J157,'FMC by DSF_Excel'!$H$6:$H$1610,1,0)),"TIDAK ADA","ADA")</f>
        <v>ADA</v>
      </c>
      <c r="Y157" s="41"/>
    </row>
    <row r="158" spans="1:25" ht="25.5" x14ac:dyDescent="0.25">
      <c r="A158" s="10">
        <v>148</v>
      </c>
      <c r="B158" s="11" t="s">
        <v>5016</v>
      </c>
      <c r="C158" s="11" t="s">
        <v>5017</v>
      </c>
      <c r="D158" s="11" t="s">
        <v>2924</v>
      </c>
      <c r="E158" s="11" t="s">
        <v>5947</v>
      </c>
      <c r="F158" s="11" t="s">
        <v>5987</v>
      </c>
      <c r="G158" s="11" t="s">
        <v>5020</v>
      </c>
      <c r="H158" s="11" t="s">
        <v>650</v>
      </c>
      <c r="I158" s="11" t="s">
        <v>5021</v>
      </c>
      <c r="J158" s="963" t="s">
        <v>5988</v>
      </c>
      <c r="K158" s="11" t="s">
        <v>5989</v>
      </c>
      <c r="L158" s="11" t="s">
        <v>5990</v>
      </c>
      <c r="M158" s="11" t="s">
        <v>5991</v>
      </c>
      <c r="N158" s="11" t="s">
        <v>5992</v>
      </c>
      <c r="O158" s="10">
        <v>12</v>
      </c>
      <c r="P158" s="12" t="s">
        <v>5350</v>
      </c>
      <c r="Q158" s="12" t="s">
        <v>5351</v>
      </c>
      <c r="R158" s="10">
        <v>9</v>
      </c>
      <c r="S158" s="12" t="s">
        <v>5925</v>
      </c>
      <c r="T158" s="12" t="s">
        <v>741</v>
      </c>
      <c r="U158" s="12" t="s">
        <v>5925</v>
      </c>
      <c r="V158" s="12" t="s">
        <v>5350</v>
      </c>
      <c r="X158" s="41" t="str">
        <f>IF(ISERROR(VLOOKUP(J158,'FMC by DSF_Excel'!$H$6:$H$1610,1,0)),"TIDAK ADA","ADA")</f>
        <v>ADA</v>
      </c>
      <c r="Y158" s="41"/>
    </row>
    <row r="159" spans="1:25" ht="25.5" x14ac:dyDescent="0.25">
      <c r="A159" s="10">
        <v>149</v>
      </c>
      <c r="B159" s="11" t="s">
        <v>5016</v>
      </c>
      <c r="C159" s="11" t="s">
        <v>5017</v>
      </c>
      <c r="D159" s="11" t="s">
        <v>2974</v>
      </c>
      <c r="E159" s="11" t="s">
        <v>5947</v>
      </c>
      <c r="F159" s="11" t="s">
        <v>5993</v>
      </c>
      <c r="G159" s="11" t="s">
        <v>5020</v>
      </c>
      <c r="H159" s="11" t="s">
        <v>650</v>
      </c>
      <c r="I159" s="11" t="s">
        <v>5021</v>
      </c>
      <c r="J159" s="963" t="s">
        <v>5994</v>
      </c>
      <c r="K159" s="11" t="s">
        <v>5995</v>
      </c>
      <c r="L159" s="11" t="s">
        <v>5996</v>
      </c>
      <c r="M159" s="11" t="s">
        <v>5991</v>
      </c>
      <c r="N159" s="11" t="s">
        <v>5992</v>
      </c>
      <c r="O159" s="10">
        <v>12</v>
      </c>
      <c r="P159" s="12" t="s">
        <v>5997</v>
      </c>
      <c r="Q159" s="12" t="s">
        <v>5037</v>
      </c>
      <c r="R159" s="10">
        <v>9</v>
      </c>
      <c r="S159" s="12" t="s">
        <v>5998</v>
      </c>
      <c r="T159" s="12" t="s">
        <v>741</v>
      </c>
      <c r="U159" s="12" t="s">
        <v>5998</v>
      </c>
      <c r="V159" s="12" t="s">
        <v>5997</v>
      </c>
      <c r="X159" s="41" t="str">
        <f>IF(ISERROR(VLOOKUP(J159,'FMC by DSF_Excel'!$H$6:$H$1610,1,0)),"TIDAK ADA","ADA")</f>
        <v>ADA</v>
      </c>
      <c r="Y159" s="41"/>
    </row>
    <row r="160" spans="1:25" ht="25.5" x14ac:dyDescent="0.25">
      <c r="A160" s="10">
        <v>150</v>
      </c>
      <c r="B160" s="11" t="s">
        <v>5016</v>
      </c>
      <c r="C160" s="11" t="s">
        <v>5017</v>
      </c>
      <c r="D160" s="11" t="s">
        <v>3012</v>
      </c>
      <c r="E160" s="11" t="s">
        <v>5947</v>
      </c>
      <c r="F160" s="11" t="s">
        <v>5999</v>
      </c>
      <c r="G160" s="11" t="s">
        <v>5020</v>
      </c>
      <c r="H160" s="11" t="s">
        <v>650</v>
      </c>
      <c r="I160" s="11" t="s">
        <v>5021</v>
      </c>
      <c r="J160" s="963" t="s">
        <v>6000</v>
      </c>
      <c r="K160" s="11" t="s">
        <v>6001</v>
      </c>
      <c r="L160" s="11" t="s">
        <v>6002</v>
      </c>
      <c r="M160" s="11" t="s">
        <v>5991</v>
      </c>
      <c r="N160" s="11" t="s">
        <v>5992</v>
      </c>
      <c r="O160" s="10">
        <v>12</v>
      </c>
      <c r="P160" s="12" t="s">
        <v>5350</v>
      </c>
      <c r="Q160" s="12" t="s">
        <v>5351</v>
      </c>
      <c r="R160" s="10">
        <v>9</v>
      </c>
      <c r="S160" s="12" t="s">
        <v>5925</v>
      </c>
      <c r="T160" s="12" t="s">
        <v>741</v>
      </c>
      <c r="U160" s="12" t="s">
        <v>5925</v>
      </c>
      <c r="V160" s="12" t="s">
        <v>5350</v>
      </c>
      <c r="X160" s="41" t="str">
        <f>IF(ISERROR(VLOOKUP(J160,'FMC by DSF_Excel'!$H$6:$H$1610,1,0)),"TIDAK ADA","ADA")</f>
        <v>ADA</v>
      </c>
      <c r="Y160" s="41"/>
    </row>
    <row r="161" spans="1:25" ht="25.5" x14ac:dyDescent="0.25">
      <c r="A161" s="10">
        <v>151</v>
      </c>
      <c r="B161" s="11" t="s">
        <v>5016</v>
      </c>
      <c r="C161" s="11" t="s">
        <v>5017</v>
      </c>
      <c r="D161" s="11" t="s">
        <v>3087</v>
      </c>
      <c r="E161" s="11" t="s">
        <v>5947</v>
      </c>
      <c r="F161" s="11" t="s">
        <v>5863</v>
      </c>
      <c r="G161" s="11" t="s">
        <v>5020</v>
      </c>
      <c r="H161" s="11" t="s">
        <v>650</v>
      </c>
      <c r="I161" s="11" t="s">
        <v>5021</v>
      </c>
      <c r="J161" s="963" t="s">
        <v>6003</v>
      </c>
      <c r="K161" s="11" t="s">
        <v>6004</v>
      </c>
      <c r="L161" s="11" t="s">
        <v>6005</v>
      </c>
      <c r="M161" s="11" t="s">
        <v>5991</v>
      </c>
      <c r="N161" s="11" t="s">
        <v>5992</v>
      </c>
      <c r="O161" s="10">
        <v>12</v>
      </c>
      <c r="P161" s="12" t="s">
        <v>6006</v>
      </c>
      <c r="Q161" s="12" t="s">
        <v>6007</v>
      </c>
      <c r="R161" s="10">
        <v>9</v>
      </c>
      <c r="S161" s="12" t="s">
        <v>6008</v>
      </c>
      <c r="T161" s="12" t="s">
        <v>6009</v>
      </c>
      <c r="U161" s="12" t="s">
        <v>6010</v>
      </c>
      <c r="V161" s="12" t="s">
        <v>6011</v>
      </c>
      <c r="X161" s="41" t="str">
        <f>IF(ISERROR(VLOOKUP(J161,'FMC by DSF_Excel'!$H$6:$H$1610,1,0)),"TIDAK ADA","ADA")</f>
        <v>ADA</v>
      </c>
      <c r="Y161" s="41"/>
    </row>
    <row r="162" spans="1:25" ht="25.5" x14ac:dyDescent="0.25">
      <c r="A162" s="10">
        <v>152</v>
      </c>
      <c r="B162" s="11" t="s">
        <v>5016</v>
      </c>
      <c r="C162" s="11" t="s">
        <v>5017</v>
      </c>
      <c r="D162" s="11" t="s">
        <v>1748</v>
      </c>
      <c r="E162" s="11" t="s">
        <v>6012</v>
      </c>
      <c r="F162" s="11" t="s">
        <v>6013</v>
      </c>
      <c r="G162" s="11" t="s">
        <v>5020</v>
      </c>
      <c r="H162" s="11" t="s">
        <v>1252</v>
      </c>
      <c r="I162" s="11" t="s">
        <v>5021</v>
      </c>
      <c r="J162" s="963" t="s">
        <v>6014</v>
      </c>
      <c r="K162" s="11" t="s">
        <v>6015</v>
      </c>
      <c r="L162" s="11" t="s">
        <v>6016</v>
      </c>
      <c r="M162" s="11" t="s">
        <v>6017</v>
      </c>
      <c r="N162" s="11" t="s">
        <v>6018</v>
      </c>
      <c r="O162" s="10">
        <v>24</v>
      </c>
      <c r="P162" s="12" t="s">
        <v>6019</v>
      </c>
      <c r="Q162" s="12" t="s">
        <v>5955</v>
      </c>
      <c r="R162" s="10">
        <v>19</v>
      </c>
      <c r="S162" s="12" t="s">
        <v>6020</v>
      </c>
      <c r="T162" s="12" t="s">
        <v>6021</v>
      </c>
      <c r="U162" s="12" t="s">
        <v>6022</v>
      </c>
      <c r="V162" s="12" t="s">
        <v>6023</v>
      </c>
      <c r="X162" s="41" t="str">
        <f>IF(ISERROR(VLOOKUP(J162,'FMC by DSF_Excel'!$H$6:$H$1610,1,0)),"TIDAK ADA","ADA")</f>
        <v>ADA</v>
      </c>
      <c r="Y162" s="41"/>
    </row>
    <row r="163" spans="1:25" ht="25.5" x14ac:dyDescent="0.25">
      <c r="A163" s="10">
        <v>153</v>
      </c>
      <c r="B163" s="11" t="s">
        <v>5016</v>
      </c>
      <c r="C163" s="11" t="s">
        <v>5017</v>
      </c>
      <c r="D163" s="11" t="s">
        <v>3508</v>
      </c>
      <c r="E163" s="11" t="s">
        <v>6024</v>
      </c>
      <c r="F163" s="11" t="s">
        <v>6025</v>
      </c>
      <c r="G163" s="11" t="s">
        <v>6026</v>
      </c>
      <c r="H163" s="11" t="s">
        <v>6027</v>
      </c>
      <c r="I163" s="11" t="s">
        <v>5021</v>
      </c>
      <c r="J163" s="963" t="s">
        <v>6028</v>
      </c>
      <c r="K163" s="11" t="s">
        <v>6029</v>
      </c>
      <c r="L163" s="11" t="s">
        <v>6030</v>
      </c>
      <c r="M163" s="11" t="s">
        <v>6031</v>
      </c>
      <c r="N163" s="11" t="s">
        <v>6032</v>
      </c>
      <c r="O163" s="10">
        <v>24</v>
      </c>
      <c r="P163" s="12" t="s">
        <v>6033</v>
      </c>
      <c r="Q163" s="12" t="s">
        <v>6034</v>
      </c>
      <c r="R163" s="10">
        <v>11</v>
      </c>
      <c r="S163" s="12" t="s">
        <v>6035</v>
      </c>
      <c r="T163" s="12" t="s">
        <v>741</v>
      </c>
      <c r="U163" s="12" t="s">
        <v>6035</v>
      </c>
      <c r="V163" s="12" t="s">
        <v>6033</v>
      </c>
      <c r="X163" s="41" t="str">
        <f>IF(ISERROR(VLOOKUP(J163,'FMC by DSF_Excel'!$H$6:$H$1610,1,0)),"TIDAK ADA","ADA")</f>
        <v>ADA</v>
      </c>
      <c r="Y163" s="41"/>
    </row>
    <row r="164" spans="1:25" ht="25.5" x14ac:dyDescent="0.25">
      <c r="A164" s="10">
        <v>154</v>
      </c>
      <c r="B164" s="11" t="s">
        <v>5016</v>
      </c>
      <c r="C164" s="11" t="s">
        <v>5017</v>
      </c>
      <c r="D164" s="11" t="s">
        <v>3508</v>
      </c>
      <c r="E164" s="11" t="s">
        <v>6024</v>
      </c>
      <c r="F164" s="11" t="s">
        <v>6025</v>
      </c>
      <c r="G164" s="11" t="s">
        <v>6026</v>
      </c>
      <c r="H164" s="11" t="s">
        <v>6036</v>
      </c>
      <c r="I164" s="11" t="s">
        <v>5021</v>
      </c>
      <c r="J164" s="963" t="s">
        <v>6037</v>
      </c>
      <c r="K164" s="11" t="s">
        <v>6038</v>
      </c>
      <c r="L164" s="11" t="s">
        <v>6039</v>
      </c>
      <c r="M164" s="11" t="s">
        <v>6031</v>
      </c>
      <c r="N164" s="11" t="s">
        <v>6032</v>
      </c>
      <c r="O164" s="10">
        <v>24</v>
      </c>
      <c r="P164" s="12" t="s">
        <v>6033</v>
      </c>
      <c r="Q164" s="12" t="s">
        <v>6034</v>
      </c>
      <c r="R164" s="10">
        <v>11</v>
      </c>
      <c r="S164" s="12" t="s">
        <v>6035</v>
      </c>
      <c r="T164" s="12" t="s">
        <v>741</v>
      </c>
      <c r="U164" s="12" t="s">
        <v>6035</v>
      </c>
      <c r="V164" s="12" t="s">
        <v>6033</v>
      </c>
      <c r="X164" s="41" t="str">
        <f>IF(ISERROR(VLOOKUP(J164,'FMC by DSF_Excel'!$H$6:$H$1610,1,0)),"TIDAK ADA","ADA")</f>
        <v>ADA</v>
      </c>
      <c r="Y164" s="41"/>
    </row>
    <row r="165" spans="1:25" ht="25.5" x14ac:dyDescent="0.25">
      <c r="A165" s="10">
        <v>155</v>
      </c>
      <c r="B165" s="11" t="s">
        <v>5016</v>
      </c>
      <c r="C165" s="11" t="s">
        <v>5017</v>
      </c>
      <c r="D165" s="11" t="s">
        <v>3508</v>
      </c>
      <c r="E165" s="11" t="s">
        <v>6024</v>
      </c>
      <c r="F165" s="11" t="s">
        <v>6025</v>
      </c>
      <c r="G165" s="11" t="s">
        <v>6026</v>
      </c>
      <c r="H165" s="11" t="s">
        <v>6040</v>
      </c>
      <c r="I165" s="11" t="s">
        <v>5021</v>
      </c>
      <c r="J165" s="963" t="s">
        <v>6041</v>
      </c>
      <c r="K165" s="11" t="s">
        <v>6042</v>
      </c>
      <c r="L165" s="11" t="s">
        <v>6043</v>
      </c>
      <c r="M165" s="11" t="s">
        <v>6031</v>
      </c>
      <c r="N165" s="11" t="s">
        <v>6032</v>
      </c>
      <c r="O165" s="10">
        <v>24</v>
      </c>
      <c r="P165" s="12" t="s">
        <v>6033</v>
      </c>
      <c r="Q165" s="12" t="s">
        <v>6034</v>
      </c>
      <c r="R165" s="10">
        <v>11</v>
      </c>
      <c r="S165" s="12" t="s">
        <v>6035</v>
      </c>
      <c r="T165" s="12" t="s">
        <v>741</v>
      </c>
      <c r="U165" s="12" t="s">
        <v>6035</v>
      </c>
      <c r="V165" s="12" t="s">
        <v>6033</v>
      </c>
      <c r="X165" s="41" t="str">
        <f>IF(ISERROR(VLOOKUP(J165,'FMC by DSF_Excel'!$H$6:$H$1610,1,0)),"TIDAK ADA","ADA")</f>
        <v>TIDAK ADA</v>
      </c>
      <c r="Y165" s="41"/>
    </row>
    <row r="166" spans="1:25" ht="25.5" x14ac:dyDescent="0.25">
      <c r="A166" s="10">
        <v>156</v>
      </c>
      <c r="B166" s="11" t="s">
        <v>5016</v>
      </c>
      <c r="C166" s="11" t="s">
        <v>5017</v>
      </c>
      <c r="D166" s="11" t="s">
        <v>3508</v>
      </c>
      <c r="E166" s="11" t="s">
        <v>6024</v>
      </c>
      <c r="F166" s="11" t="s">
        <v>6025</v>
      </c>
      <c r="G166" s="11" t="s">
        <v>6026</v>
      </c>
      <c r="H166" s="11" t="s">
        <v>6036</v>
      </c>
      <c r="I166" s="11" t="s">
        <v>5021</v>
      </c>
      <c r="J166" s="963" t="s">
        <v>6044</v>
      </c>
      <c r="K166" s="11" t="s">
        <v>6045</v>
      </c>
      <c r="L166" s="11" t="s">
        <v>6046</v>
      </c>
      <c r="M166" s="11" t="s">
        <v>6031</v>
      </c>
      <c r="N166" s="11" t="s">
        <v>6032</v>
      </c>
      <c r="O166" s="10">
        <v>24</v>
      </c>
      <c r="P166" s="12" t="s">
        <v>6033</v>
      </c>
      <c r="Q166" s="12" t="s">
        <v>6034</v>
      </c>
      <c r="R166" s="10">
        <v>11</v>
      </c>
      <c r="S166" s="12" t="s">
        <v>6035</v>
      </c>
      <c r="T166" s="12" t="s">
        <v>741</v>
      </c>
      <c r="U166" s="12" t="s">
        <v>6035</v>
      </c>
      <c r="V166" s="12" t="s">
        <v>6033</v>
      </c>
      <c r="X166" s="41" t="str">
        <f>IF(ISERROR(VLOOKUP(J166,'FMC by DSF_Excel'!$H$6:$H$1610,1,0)),"TIDAK ADA","ADA")</f>
        <v>ADA</v>
      </c>
      <c r="Y166" s="41"/>
    </row>
    <row r="167" spans="1:25" ht="25.5" x14ac:dyDescent="0.25">
      <c r="A167" s="10">
        <v>157</v>
      </c>
      <c r="B167" s="11" t="s">
        <v>5016</v>
      </c>
      <c r="C167" s="11" t="s">
        <v>5017</v>
      </c>
      <c r="D167" s="11" t="s">
        <v>3508</v>
      </c>
      <c r="E167" s="11" t="s">
        <v>6024</v>
      </c>
      <c r="F167" s="11" t="s">
        <v>6025</v>
      </c>
      <c r="G167" s="11" t="s">
        <v>6026</v>
      </c>
      <c r="H167" s="11" t="s">
        <v>6036</v>
      </c>
      <c r="I167" s="11" t="s">
        <v>5021</v>
      </c>
      <c r="J167" s="963" t="s">
        <v>6047</v>
      </c>
      <c r="K167" s="11" t="s">
        <v>6048</v>
      </c>
      <c r="L167" s="11" t="s">
        <v>6049</v>
      </c>
      <c r="M167" s="11" t="s">
        <v>6031</v>
      </c>
      <c r="N167" s="11" t="s">
        <v>6032</v>
      </c>
      <c r="O167" s="10">
        <v>24</v>
      </c>
      <c r="P167" s="12" t="s">
        <v>6033</v>
      </c>
      <c r="Q167" s="12" t="s">
        <v>6034</v>
      </c>
      <c r="R167" s="10">
        <v>11</v>
      </c>
      <c r="S167" s="12" t="s">
        <v>6035</v>
      </c>
      <c r="T167" s="12" t="s">
        <v>741</v>
      </c>
      <c r="U167" s="12" t="s">
        <v>6035</v>
      </c>
      <c r="V167" s="12" t="s">
        <v>6033</v>
      </c>
      <c r="X167" s="41" t="str">
        <f>IF(ISERROR(VLOOKUP(J167,'FMC by DSF_Excel'!$H$6:$H$1610,1,0)),"TIDAK ADA","ADA")</f>
        <v>ADA</v>
      </c>
      <c r="Y167" s="41"/>
    </row>
    <row r="168" spans="1:25" ht="25.5" x14ac:dyDescent="0.25">
      <c r="A168" s="10">
        <v>158</v>
      </c>
      <c r="B168" s="11" t="s">
        <v>5016</v>
      </c>
      <c r="C168" s="11" t="s">
        <v>5017</v>
      </c>
      <c r="D168" s="11" t="s">
        <v>3508</v>
      </c>
      <c r="E168" s="11" t="s">
        <v>6024</v>
      </c>
      <c r="F168" s="11" t="s">
        <v>6025</v>
      </c>
      <c r="G168" s="11" t="s">
        <v>6026</v>
      </c>
      <c r="H168" s="11" t="s">
        <v>6040</v>
      </c>
      <c r="I168" s="11" t="s">
        <v>5021</v>
      </c>
      <c r="J168" s="963" t="s">
        <v>6050</v>
      </c>
      <c r="K168" s="11" t="s">
        <v>6051</v>
      </c>
      <c r="L168" s="11" t="s">
        <v>6052</v>
      </c>
      <c r="M168" s="11" t="s">
        <v>6031</v>
      </c>
      <c r="N168" s="11" t="s">
        <v>6032</v>
      </c>
      <c r="O168" s="10">
        <v>24</v>
      </c>
      <c r="P168" s="12" t="s">
        <v>6033</v>
      </c>
      <c r="Q168" s="12" t="s">
        <v>6034</v>
      </c>
      <c r="R168" s="10">
        <v>11</v>
      </c>
      <c r="S168" s="12" t="s">
        <v>6035</v>
      </c>
      <c r="T168" s="12" t="s">
        <v>741</v>
      </c>
      <c r="U168" s="12" t="s">
        <v>6035</v>
      </c>
      <c r="V168" s="12" t="s">
        <v>6033</v>
      </c>
      <c r="X168" s="41" t="str">
        <f>IF(ISERROR(VLOOKUP(J168,'FMC by DSF_Excel'!$H$6:$H$1610,1,0)),"TIDAK ADA","ADA")</f>
        <v>ADA</v>
      </c>
      <c r="Y168" s="41"/>
    </row>
    <row r="169" spans="1:25" ht="25.5" x14ac:dyDescent="0.25">
      <c r="A169" s="10">
        <v>159</v>
      </c>
      <c r="B169" s="11" t="s">
        <v>5016</v>
      </c>
      <c r="C169" s="11" t="s">
        <v>5017</v>
      </c>
      <c r="D169" s="11" t="s">
        <v>3508</v>
      </c>
      <c r="E169" s="11" t="s">
        <v>6024</v>
      </c>
      <c r="F169" s="11" t="s">
        <v>6025</v>
      </c>
      <c r="G169" s="11" t="s">
        <v>6026</v>
      </c>
      <c r="H169" s="11" t="s">
        <v>6040</v>
      </c>
      <c r="I169" s="11" t="s">
        <v>5021</v>
      </c>
      <c r="J169" s="963" t="s">
        <v>6053</v>
      </c>
      <c r="K169" s="11" t="s">
        <v>6054</v>
      </c>
      <c r="L169" s="11" t="s">
        <v>6055</v>
      </c>
      <c r="M169" s="11" t="s">
        <v>6031</v>
      </c>
      <c r="N169" s="11" t="s">
        <v>6032</v>
      </c>
      <c r="O169" s="10">
        <v>24</v>
      </c>
      <c r="P169" s="12" t="s">
        <v>6033</v>
      </c>
      <c r="Q169" s="12" t="s">
        <v>6034</v>
      </c>
      <c r="R169" s="10">
        <v>11</v>
      </c>
      <c r="S169" s="12" t="s">
        <v>6035</v>
      </c>
      <c r="T169" s="12" t="s">
        <v>741</v>
      </c>
      <c r="U169" s="12" t="s">
        <v>6035</v>
      </c>
      <c r="V169" s="12" t="s">
        <v>6033</v>
      </c>
      <c r="X169" s="41" t="str">
        <f>IF(ISERROR(VLOOKUP(J169,'FMC by DSF_Excel'!$H$6:$H$1610,1,0)),"TIDAK ADA","ADA")</f>
        <v>ADA</v>
      </c>
      <c r="Y169" s="41"/>
    </row>
    <row r="170" spans="1:25" ht="25.5" x14ac:dyDescent="0.25">
      <c r="A170" s="10">
        <v>160</v>
      </c>
      <c r="B170" s="11" t="s">
        <v>5016</v>
      </c>
      <c r="C170" s="11" t="s">
        <v>5017</v>
      </c>
      <c r="D170" s="11" t="s">
        <v>3508</v>
      </c>
      <c r="E170" s="11" t="s">
        <v>6024</v>
      </c>
      <c r="F170" s="11" t="s">
        <v>6025</v>
      </c>
      <c r="G170" s="11" t="s">
        <v>6026</v>
      </c>
      <c r="H170" s="11" t="s">
        <v>6040</v>
      </c>
      <c r="I170" s="11" t="s">
        <v>5021</v>
      </c>
      <c r="J170" s="963" t="s">
        <v>6056</v>
      </c>
      <c r="K170" s="11" t="s">
        <v>6057</v>
      </c>
      <c r="L170" s="11" t="s">
        <v>6058</v>
      </c>
      <c r="M170" s="11" t="s">
        <v>6031</v>
      </c>
      <c r="N170" s="11" t="s">
        <v>6032</v>
      </c>
      <c r="O170" s="10">
        <v>24</v>
      </c>
      <c r="P170" s="12" t="s">
        <v>6033</v>
      </c>
      <c r="Q170" s="12" t="s">
        <v>6034</v>
      </c>
      <c r="R170" s="10">
        <v>11</v>
      </c>
      <c r="S170" s="12" t="s">
        <v>6035</v>
      </c>
      <c r="T170" s="12" t="s">
        <v>741</v>
      </c>
      <c r="U170" s="12" t="s">
        <v>6035</v>
      </c>
      <c r="V170" s="12" t="s">
        <v>6033</v>
      </c>
      <c r="X170" s="41" t="str">
        <f>IF(ISERROR(VLOOKUP(J170,'FMC by DSF_Excel'!$H$6:$H$1610,1,0)),"TIDAK ADA","ADA")</f>
        <v>ADA</v>
      </c>
      <c r="Y170" s="41"/>
    </row>
    <row r="171" spans="1:25" ht="25.5" x14ac:dyDescent="0.25">
      <c r="A171" s="10">
        <v>161</v>
      </c>
      <c r="B171" s="11" t="s">
        <v>5016</v>
      </c>
      <c r="C171" s="11" t="s">
        <v>5017</v>
      </c>
      <c r="D171" s="11" t="s">
        <v>3508</v>
      </c>
      <c r="E171" s="11" t="s">
        <v>6024</v>
      </c>
      <c r="F171" s="11" t="s">
        <v>6025</v>
      </c>
      <c r="G171" s="11" t="s">
        <v>6026</v>
      </c>
      <c r="H171" s="11" t="s">
        <v>6027</v>
      </c>
      <c r="I171" s="11" t="s">
        <v>5021</v>
      </c>
      <c r="J171" s="963" t="s">
        <v>6059</v>
      </c>
      <c r="K171" s="11" t="s">
        <v>6060</v>
      </c>
      <c r="L171" s="11" t="s">
        <v>6061</v>
      </c>
      <c r="M171" s="11" t="s">
        <v>6031</v>
      </c>
      <c r="N171" s="11" t="s">
        <v>6032</v>
      </c>
      <c r="O171" s="10">
        <v>24</v>
      </c>
      <c r="P171" s="12" t="s">
        <v>6033</v>
      </c>
      <c r="Q171" s="12" t="s">
        <v>6034</v>
      </c>
      <c r="R171" s="10">
        <v>11</v>
      </c>
      <c r="S171" s="12" t="s">
        <v>6035</v>
      </c>
      <c r="T171" s="12" t="s">
        <v>741</v>
      </c>
      <c r="U171" s="12" t="s">
        <v>6035</v>
      </c>
      <c r="V171" s="12" t="s">
        <v>6033</v>
      </c>
      <c r="X171" s="41" t="str">
        <f>IF(ISERROR(VLOOKUP(J171,'FMC by DSF_Excel'!$H$6:$H$1610,1,0)),"TIDAK ADA","ADA")</f>
        <v>ADA</v>
      </c>
      <c r="Y171" s="41"/>
    </row>
    <row r="172" spans="1:25" ht="25.5" x14ac:dyDescent="0.25">
      <c r="A172" s="10">
        <v>162</v>
      </c>
      <c r="B172" s="11" t="s">
        <v>5016</v>
      </c>
      <c r="C172" s="11" t="s">
        <v>5017</v>
      </c>
      <c r="D172" s="11" t="s">
        <v>3508</v>
      </c>
      <c r="E172" s="11" t="s">
        <v>6024</v>
      </c>
      <c r="F172" s="11" t="s">
        <v>6025</v>
      </c>
      <c r="G172" s="11" t="s">
        <v>6062</v>
      </c>
      <c r="H172" s="11" t="s">
        <v>6063</v>
      </c>
      <c r="I172" s="11" t="s">
        <v>5021</v>
      </c>
      <c r="J172" s="963" t="s">
        <v>6064</v>
      </c>
      <c r="K172" s="11" t="s">
        <v>6065</v>
      </c>
      <c r="L172" s="11" t="s">
        <v>6066</v>
      </c>
      <c r="M172" s="11" t="s">
        <v>6031</v>
      </c>
      <c r="N172" s="11" t="s">
        <v>6032</v>
      </c>
      <c r="O172" s="10">
        <v>24</v>
      </c>
      <c r="P172" s="12" t="s">
        <v>6033</v>
      </c>
      <c r="Q172" s="12" t="s">
        <v>6034</v>
      </c>
      <c r="R172" s="10">
        <v>11</v>
      </c>
      <c r="S172" s="12" t="s">
        <v>6035</v>
      </c>
      <c r="T172" s="12" t="s">
        <v>741</v>
      </c>
      <c r="U172" s="12" t="s">
        <v>6035</v>
      </c>
      <c r="V172" s="12" t="s">
        <v>6033</v>
      </c>
      <c r="X172" s="41" t="str">
        <f>IF(ISERROR(VLOOKUP(J172,'FMC by DSF_Excel'!$H$6:$H$1610,1,0)),"TIDAK ADA","ADA")</f>
        <v>ADA</v>
      </c>
      <c r="Y172" s="41"/>
    </row>
    <row r="173" spans="1:25" ht="25.5" x14ac:dyDescent="0.25">
      <c r="A173" s="10">
        <v>163</v>
      </c>
      <c r="B173" s="11" t="s">
        <v>5016</v>
      </c>
      <c r="C173" s="11" t="s">
        <v>5017</v>
      </c>
      <c r="D173" s="11" t="s">
        <v>3508</v>
      </c>
      <c r="E173" s="11" t="s">
        <v>6024</v>
      </c>
      <c r="F173" s="11" t="s">
        <v>6025</v>
      </c>
      <c r="G173" s="11" t="s">
        <v>6062</v>
      </c>
      <c r="H173" s="11" t="s">
        <v>6063</v>
      </c>
      <c r="I173" s="11" t="s">
        <v>5021</v>
      </c>
      <c r="J173" s="963" t="s">
        <v>6067</v>
      </c>
      <c r="K173" s="11" t="s">
        <v>6068</v>
      </c>
      <c r="L173" s="11" t="s">
        <v>6069</v>
      </c>
      <c r="M173" s="11" t="s">
        <v>6031</v>
      </c>
      <c r="N173" s="11" t="s">
        <v>6032</v>
      </c>
      <c r="O173" s="10">
        <v>24</v>
      </c>
      <c r="P173" s="12" t="s">
        <v>6033</v>
      </c>
      <c r="Q173" s="12" t="s">
        <v>6034</v>
      </c>
      <c r="R173" s="10">
        <v>11</v>
      </c>
      <c r="S173" s="12" t="s">
        <v>6035</v>
      </c>
      <c r="T173" s="12" t="s">
        <v>741</v>
      </c>
      <c r="U173" s="12" t="s">
        <v>6035</v>
      </c>
      <c r="V173" s="12" t="s">
        <v>6033</v>
      </c>
      <c r="X173" s="41" t="str">
        <f>IF(ISERROR(VLOOKUP(J173,'FMC by DSF_Excel'!$H$6:$H$1610,1,0)),"TIDAK ADA","ADA")</f>
        <v>ADA</v>
      </c>
      <c r="Y173" s="41"/>
    </row>
    <row r="174" spans="1:25" ht="25.5" x14ac:dyDescent="0.25">
      <c r="A174" s="10">
        <v>164</v>
      </c>
      <c r="B174" s="11" t="s">
        <v>5016</v>
      </c>
      <c r="C174" s="11" t="s">
        <v>5017</v>
      </c>
      <c r="D174" s="11" t="s">
        <v>3508</v>
      </c>
      <c r="E174" s="11" t="s">
        <v>6024</v>
      </c>
      <c r="F174" s="11" t="s">
        <v>6025</v>
      </c>
      <c r="G174" s="11" t="s">
        <v>6062</v>
      </c>
      <c r="H174" s="11" t="s">
        <v>6063</v>
      </c>
      <c r="I174" s="11" t="s">
        <v>5021</v>
      </c>
      <c r="J174" s="963" t="s">
        <v>6070</v>
      </c>
      <c r="K174" s="11" t="s">
        <v>6071</v>
      </c>
      <c r="L174" s="11" t="s">
        <v>6072</v>
      </c>
      <c r="M174" s="11" t="s">
        <v>6031</v>
      </c>
      <c r="N174" s="11" t="s">
        <v>6032</v>
      </c>
      <c r="O174" s="10">
        <v>24</v>
      </c>
      <c r="P174" s="12" t="s">
        <v>6033</v>
      </c>
      <c r="Q174" s="12" t="s">
        <v>6034</v>
      </c>
      <c r="R174" s="10">
        <v>11</v>
      </c>
      <c r="S174" s="12" t="s">
        <v>6035</v>
      </c>
      <c r="T174" s="12" t="s">
        <v>741</v>
      </c>
      <c r="U174" s="12" t="s">
        <v>6035</v>
      </c>
      <c r="V174" s="12" t="s">
        <v>6033</v>
      </c>
      <c r="X174" s="41" t="str">
        <f>IF(ISERROR(VLOOKUP(J174,'FMC by DSF_Excel'!$H$6:$H$1610,1,0)),"TIDAK ADA","ADA")</f>
        <v>ADA</v>
      </c>
      <c r="Y174" s="41"/>
    </row>
    <row r="175" spans="1:25" ht="25.5" x14ac:dyDescent="0.25">
      <c r="A175" s="10">
        <v>165</v>
      </c>
      <c r="B175" s="11" t="s">
        <v>5016</v>
      </c>
      <c r="C175" s="11" t="s">
        <v>5017</v>
      </c>
      <c r="D175" s="11" t="s">
        <v>3508</v>
      </c>
      <c r="E175" s="11" t="s">
        <v>6024</v>
      </c>
      <c r="F175" s="11" t="s">
        <v>6025</v>
      </c>
      <c r="G175" s="11" t="s">
        <v>6062</v>
      </c>
      <c r="H175" s="11" t="s">
        <v>6063</v>
      </c>
      <c r="I175" s="11" t="s">
        <v>5021</v>
      </c>
      <c r="J175" s="963" t="s">
        <v>6073</v>
      </c>
      <c r="K175" s="11" t="s">
        <v>6074</v>
      </c>
      <c r="L175" s="11" t="s">
        <v>6075</v>
      </c>
      <c r="M175" s="11" t="s">
        <v>6031</v>
      </c>
      <c r="N175" s="11" t="s">
        <v>6032</v>
      </c>
      <c r="O175" s="10">
        <v>24</v>
      </c>
      <c r="P175" s="12" t="s">
        <v>6033</v>
      </c>
      <c r="Q175" s="12" t="s">
        <v>6034</v>
      </c>
      <c r="R175" s="10">
        <v>11</v>
      </c>
      <c r="S175" s="12" t="s">
        <v>6035</v>
      </c>
      <c r="T175" s="12" t="s">
        <v>741</v>
      </c>
      <c r="U175" s="12" t="s">
        <v>6035</v>
      </c>
      <c r="V175" s="12" t="s">
        <v>6033</v>
      </c>
      <c r="X175" s="41" t="str">
        <f>IF(ISERROR(VLOOKUP(J175,'FMC by DSF_Excel'!$H$6:$H$1610,1,0)),"TIDAK ADA","ADA")</f>
        <v>ADA</v>
      </c>
      <c r="Y175" s="41"/>
    </row>
    <row r="176" spans="1:25" ht="25.5" x14ac:dyDescent="0.25">
      <c r="A176" s="10">
        <v>166</v>
      </c>
      <c r="B176" s="11" t="s">
        <v>5016</v>
      </c>
      <c r="C176" s="11" t="s">
        <v>5017</v>
      </c>
      <c r="D176" s="11" t="s">
        <v>3508</v>
      </c>
      <c r="E176" s="11" t="s">
        <v>6024</v>
      </c>
      <c r="F176" s="11" t="s">
        <v>6025</v>
      </c>
      <c r="G176" s="11" t="s">
        <v>6062</v>
      </c>
      <c r="H176" s="11" t="s">
        <v>6063</v>
      </c>
      <c r="I176" s="11" t="s">
        <v>5021</v>
      </c>
      <c r="J176" s="963" t="s">
        <v>6076</v>
      </c>
      <c r="K176" s="11" t="s">
        <v>6077</v>
      </c>
      <c r="L176" s="11" t="s">
        <v>6078</v>
      </c>
      <c r="M176" s="11" t="s">
        <v>6031</v>
      </c>
      <c r="N176" s="11" t="s">
        <v>6032</v>
      </c>
      <c r="O176" s="10">
        <v>24</v>
      </c>
      <c r="P176" s="12" t="s">
        <v>6033</v>
      </c>
      <c r="Q176" s="12" t="s">
        <v>6034</v>
      </c>
      <c r="R176" s="10">
        <v>11</v>
      </c>
      <c r="S176" s="12" t="s">
        <v>6035</v>
      </c>
      <c r="T176" s="12" t="s">
        <v>741</v>
      </c>
      <c r="U176" s="12" t="s">
        <v>6035</v>
      </c>
      <c r="V176" s="12" t="s">
        <v>6033</v>
      </c>
      <c r="X176" s="41" t="str">
        <f>IF(ISERROR(VLOOKUP(J176,'FMC by DSF_Excel'!$H$6:$H$1610,1,0)),"TIDAK ADA","ADA")</f>
        <v>ADA</v>
      </c>
      <c r="Y176" s="41"/>
    </row>
    <row r="177" spans="1:25" ht="25.5" x14ac:dyDescent="0.25">
      <c r="A177" s="10">
        <v>167</v>
      </c>
      <c r="B177" s="11" t="s">
        <v>5016</v>
      </c>
      <c r="C177" s="11" t="s">
        <v>5017</v>
      </c>
      <c r="D177" s="11" t="s">
        <v>3508</v>
      </c>
      <c r="E177" s="11" t="s">
        <v>6024</v>
      </c>
      <c r="F177" s="11" t="s">
        <v>6025</v>
      </c>
      <c r="G177" s="11" t="s">
        <v>1438</v>
      </c>
      <c r="H177" s="11" t="s">
        <v>6079</v>
      </c>
      <c r="I177" s="11" t="s">
        <v>5021</v>
      </c>
      <c r="J177" s="963" t="s">
        <v>6080</v>
      </c>
      <c r="K177" s="11" t="s">
        <v>6081</v>
      </c>
      <c r="L177" s="11" t="s">
        <v>6082</v>
      </c>
      <c r="M177" s="11" t="s">
        <v>6031</v>
      </c>
      <c r="N177" s="11" t="s">
        <v>6032</v>
      </c>
      <c r="O177" s="10">
        <v>24</v>
      </c>
      <c r="P177" s="12" t="s">
        <v>6033</v>
      </c>
      <c r="Q177" s="12" t="s">
        <v>6034</v>
      </c>
      <c r="R177" s="10">
        <v>11</v>
      </c>
      <c r="S177" s="12" t="s">
        <v>6035</v>
      </c>
      <c r="T177" s="12" t="s">
        <v>741</v>
      </c>
      <c r="U177" s="12" t="s">
        <v>6035</v>
      </c>
      <c r="V177" s="12" t="s">
        <v>6033</v>
      </c>
      <c r="X177" s="41" t="str">
        <f>IF(ISERROR(VLOOKUP(J177,'FMC by DSF_Excel'!$H$6:$H$1610,1,0)),"TIDAK ADA","ADA")</f>
        <v>ADA</v>
      </c>
      <c r="Y177" s="41"/>
    </row>
    <row r="178" spans="1:25" ht="25.5" x14ac:dyDescent="0.25">
      <c r="A178" s="10">
        <v>168</v>
      </c>
      <c r="B178" s="11" t="s">
        <v>5016</v>
      </c>
      <c r="C178" s="11" t="s">
        <v>5017</v>
      </c>
      <c r="D178" s="11" t="s">
        <v>3508</v>
      </c>
      <c r="E178" s="11" t="s">
        <v>6024</v>
      </c>
      <c r="F178" s="11" t="s">
        <v>6025</v>
      </c>
      <c r="G178" s="11" t="s">
        <v>1433</v>
      </c>
      <c r="H178" s="11" t="s">
        <v>6083</v>
      </c>
      <c r="I178" s="11" t="s">
        <v>5021</v>
      </c>
      <c r="J178" s="963" t="s">
        <v>6084</v>
      </c>
      <c r="K178" s="11" t="s">
        <v>6085</v>
      </c>
      <c r="L178" s="11" t="s">
        <v>6086</v>
      </c>
      <c r="M178" s="11" t="s">
        <v>6031</v>
      </c>
      <c r="N178" s="11" t="s">
        <v>6032</v>
      </c>
      <c r="O178" s="10">
        <v>24</v>
      </c>
      <c r="P178" s="12" t="s">
        <v>6033</v>
      </c>
      <c r="Q178" s="12" t="s">
        <v>6034</v>
      </c>
      <c r="R178" s="10">
        <v>11</v>
      </c>
      <c r="S178" s="12" t="s">
        <v>6035</v>
      </c>
      <c r="T178" s="12" t="s">
        <v>741</v>
      </c>
      <c r="U178" s="12" t="s">
        <v>6035</v>
      </c>
      <c r="V178" s="12" t="s">
        <v>6033</v>
      </c>
      <c r="X178" s="41" t="str">
        <f>IF(ISERROR(VLOOKUP(J178,'FMC by DSF_Excel'!$H$6:$H$1610,1,0)),"TIDAK ADA","ADA")</f>
        <v>ADA</v>
      </c>
      <c r="Y178" s="41"/>
    </row>
    <row r="179" spans="1:25" ht="25.5" x14ac:dyDescent="0.25">
      <c r="A179" s="10">
        <v>169</v>
      </c>
      <c r="B179" s="11" t="s">
        <v>5016</v>
      </c>
      <c r="C179" s="11" t="s">
        <v>5017</v>
      </c>
      <c r="D179" s="11" t="s">
        <v>3508</v>
      </c>
      <c r="E179" s="11" t="s">
        <v>6024</v>
      </c>
      <c r="F179" s="11" t="s">
        <v>6025</v>
      </c>
      <c r="G179" s="11" t="s">
        <v>1433</v>
      </c>
      <c r="H179" s="11" t="s">
        <v>6087</v>
      </c>
      <c r="I179" s="11" t="s">
        <v>5021</v>
      </c>
      <c r="J179" s="963" t="s">
        <v>6088</v>
      </c>
      <c r="K179" s="11" t="s">
        <v>6089</v>
      </c>
      <c r="L179" s="11" t="s">
        <v>6090</v>
      </c>
      <c r="M179" s="11" t="s">
        <v>6031</v>
      </c>
      <c r="N179" s="11" t="s">
        <v>6032</v>
      </c>
      <c r="O179" s="10">
        <v>24</v>
      </c>
      <c r="P179" s="12" t="s">
        <v>6033</v>
      </c>
      <c r="Q179" s="12" t="s">
        <v>6034</v>
      </c>
      <c r="R179" s="10">
        <v>11</v>
      </c>
      <c r="S179" s="12" t="s">
        <v>6035</v>
      </c>
      <c r="T179" s="12" t="s">
        <v>741</v>
      </c>
      <c r="U179" s="12" t="s">
        <v>6035</v>
      </c>
      <c r="V179" s="12" t="s">
        <v>6033</v>
      </c>
      <c r="X179" s="41" t="str">
        <f>IF(ISERROR(VLOOKUP(J179,'FMC by DSF_Excel'!$H$6:$H$1610,1,0)),"TIDAK ADA","ADA")</f>
        <v>ADA</v>
      </c>
      <c r="Y179" s="41"/>
    </row>
    <row r="180" spans="1:25" ht="25.5" x14ac:dyDescent="0.25">
      <c r="A180" s="10">
        <v>170</v>
      </c>
      <c r="B180" s="11" t="s">
        <v>5016</v>
      </c>
      <c r="C180" s="11" t="s">
        <v>5017</v>
      </c>
      <c r="D180" s="11" t="s">
        <v>3508</v>
      </c>
      <c r="E180" s="11" t="s">
        <v>6024</v>
      </c>
      <c r="F180" s="11" t="s">
        <v>6025</v>
      </c>
      <c r="G180" s="11" t="s">
        <v>1433</v>
      </c>
      <c r="H180" s="11" t="s">
        <v>6087</v>
      </c>
      <c r="I180" s="11" t="s">
        <v>5021</v>
      </c>
      <c r="J180" s="963" t="s">
        <v>6091</v>
      </c>
      <c r="K180" s="11" t="s">
        <v>6092</v>
      </c>
      <c r="L180" s="11" t="s">
        <v>6093</v>
      </c>
      <c r="M180" s="11" t="s">
        <v>6031</v>
      </c>
      <c r="N180" s="11" t="s">
        <v>6032</v>
      </c>
      <c r="O180" s="10">
        <v>24</v>
      </c>
      <c r="P180" s="12" t="s">
        <v>6033</v>
      </c>
      <c r="Q180" s="12" t="s">
        <v>6034</v>
      </c>
      <c r="R180" s="10">
        <v>11</v>
      </c>
      <c r="S180" s="12" t="s">
        <v>6035</v>
      </c>
      <c r="T180" s="12" t="s">
        <v>741</v>
      </c>
      <c r="U180" s="12" t="s">
        <v>6035</v>
      </c>
      <c r="V180" s="12" t="s">
        <v>6033</v>
      </c>
      <c r="X180" s="41" t="str">
        <f>IF(ISERROR(VLOOKUP(J180,'FMC by DSF_Excel'!$H$6:$H$1610,1,0)),"TIDAK ADA","ADA")</f>
        <v>ADA</v>
      </c>
      <c r="Y180" s="41"/>
    </row>
    <row r="181" spans="1:25" ht="25.5" x14ac:dyDescent="0.25">
      <c r="A181" s="10">
        <v>171</v>
      </c>
      <c r="B181" s="11" t="s">
        <v>5016</v>
      </c>
      <c r="C181" s="11" t="s">
        <v>5017</v>
      </c>
      <c r="D181" s="11" t="s">
        <v>3508</v>
      </c>
      <c r="E181" s="11" t="s">
        <v>6024</v>
      </c>
      <c r="F181" s="11" t="s">
        <v>6025</v>
      </c>
      <c r="G181" s="11" t="s">
        <v>6094</v>
      </c>
      <c r="H181" s="11" t="s">
        <v>6094</v>
      </c>
      <c r="I181" s="11" t="s">
        <v>5021</v>
      </c>
      <c r="J181" s="963" t="s">
        <v>6095</v>
      </c>
      <c r="K181" s="11" t="s">
        <v>6096</v>
      </c>
      <c r="L181" s="11" t="s">
        <v>6097</v>
      </c>
      <c r="M181" s="11" t="s">
        <v>6031</v>
      </c>
      <c r="N181" s="11" t="s">
        <v>6032</v>
      </c>
      <c r="O181" s="10">
        <v>24</v>
      </c>
      <c r="P181" s="12" t="s">
        <v>6033</v>
      </c>
      <c r="Q181" s="12" t="s">
        <v>6034</v>
      </c>
      <c r="R181" s="10">
        <v>11</v>
      </c>
      <c r="S181" s="12" t="s">
        <v>6035</v>
      </c>
      <c r="T181" s="12" t="s">
        <v>741</v>
      </c>
      <c r="U181" s="12" t="s">
        <v>6035</v>
      </c>
      <c r="V181" s="12" t="s">
        <v>6033</v>
      </c>
      <c r="X181" s="41" t="str">
        <f>IF(ISERROR(VLOOKUP(J181,'FMC by DSF_Excel'!$H$6:$H$1610,1,0)),"TIDAK ADA","ADA")</f>
        <v>ADA</v>
      </c>
      <c r="Y181" s="41"/>
    </row>
    <row r="182" spans="1:25" ht="25.5" x14ac:dyDescent="0.25">
      <c r="A182" s="10">
        <v>172</v>
      </c>
      <c r="B182" s="11" t="s">
        <v>5016</v>
      </c>
      <c r="C182" s="11" t="s">
        <v>5017</v>
      </c>
      <c r="D182" s="11" t="s">
        <v>3508</v>
      </c>
      <c r="E182" s="11" t="s">
        <v>6024</v>
      </c>
      <c r="F182" s="11" t="s">
        <v>6025</v>
      </c>
      <c r="G182" s="11" t="s">
        <v>6094</v>
      </c>
      <c r="H182" s="11" t="s">
        <v>6094</v>
      </c>
      <c r="I182" s="11" t="s">
        <v>5021</v>
      </c>
      <c r="J182" s="963" t="s">
        <v>6098</v>
      </c>
      <c r="K182" s="11" t="s">
        <v>6099</v>
      </c>
      <c r="L182" s="11" t="s">
        <v>6100</v>
      </c>
      <c r="M182" s="11" t="s">
        <v>6031</v>
      </c>
      <c r="N182" s="11" t="s">
        <v>6032</v>
      </c>
      <c r="O182" s="10">
        <v>24</v>
      </c>
      <c r="P182" s="12" t="s">
        <v>6033</v>
      </c>
      <c r="Q182" s="12" t="s">
        <v>6034</v>
      </c>
      <c r="R182" s="10">
        <v>11</v>
      </c>
      <c r="S182" s="12" t="s">
        <v>6035</v>
      </c>
      <c r="T182" s="12" t="s">
        <v>741</v>
      </c>
      <c r="U182" s="12" t="s">
        <v>6035</v>
      </c>
      <c r="V182" s="12" t="s">
        <v>6033</v>
      </c>
      <c r="X182" s="41" t="str">
        <f>IF(ISERROR(VLOOKUP(J182,'FMC by DSF_Excel'!$H$6:$H$1610,1,0)),"TIDAK ADA","ADA")</f>
        <v>ADA</v>
      </c>
      <c r="Y182" s="41"/>
    </row>
    <row r="183" spans="1:25" ht="25.5" x14ac:dyDescent="0.25">
      <c r="A183" s="10">
        <v>173</v>
      </c>
      <c r="B183" s="11" t="s">
        <v>5016</v>
      </c>
      <c r="C183" s="11" t="s">
        <v>5017</v>
      </c>
      <c r="D183" s="11" t="s">
        <v>3508</v>
      </c>
      <c r="E183" s="11" t="s">
        <v>6024</v>
      </c>
      <c r="F183" s="11" t="s">
        <v>6025</v>
      </c>
      <c r="G183" s="11" t="s">
        <v>6094</v>
      </c>
      <c r="H183" s="11" t="s">
        <v>6094</v>
      </c>
      <c r="I183" s="11" t="s">
        <v>5021</v>
      </c>
      <c r="J183" s="963" t="s">
        <v>6101</v>
      </c>
      <c r="K183" s="11" t="s">
        <v>6102</v>
      </c>
      <c r="L183" s="11" t="s">
        <v>6103</v>
      </c>
      <c r="M183" s="11" t="s">
        <v>6031</v>
      </c>
      <c r="N183" s="11" t="s">
        <v>6032</v>
      </c>
      <c r="O183" s="10">
        <v>24</v>
      </c>
      <c r="P183" s="12" t="s">
        <v>6033</v>
      </c>
      <c r="Q183" s="12" t="s">
        <v>6034</v>
      </c>
      <c r="R183" s="10">
        <v>11</v>
      </c>
      <c r="S183" s="12" t="s">
        <v>6035</v>
      </c>
      <c r="T183" s="12" t="s">
        <v>741</v>
      </c>
      <c r="U183" s="12" t="s">
        <v>6035</v>
      </c>
      <c r="V183" s="12" t="s">
        <v>6033</v>
      </c>
      <c r="X183" s="41" t="str">
        <f>IF(ISERROR(VLOOKUP(J183,'FMC by DSF_Excel'!$H$6:$H$1610,1,0)),"TIDAK ADA","ADA")</f>
        <v>ADA</v>
      </c>
      <c r="Y183" s="41"/>
    </row>
    <row r="184" spans="1:25" ht="25.5" x14ac:dyDescent="0.25">
      <c r="A184" s="10">
        <v>174</v>
      </c>
      <c r="B184" s="11" t="s">
        <v>5016</v>
      </c>
      <c r="C184" s="11" t="s">
        <v>5017</v>
      </c>
      <c r="D184" s="11" t="s">
        <v>3508</v>
      </c>
      <c r="E184" s="11" t="s">
        <v>6024</v>
      </c>
      <c r="F184" s="11" t="s">
        <v>6025</v>
      </c>
      <c r="G184" s="11" t="s">
        <v>6094</v>
      </c>
      <c r="H184" s="11" t="s">
        <v>6094</v>
      </c>
      <c r="I184" s="11" t="s">
        <v>5021</v>
      </c>
      <c r="J184" s="963" t="s">
        <v>6104</v>
      </c>
      <c r="K184" s="11" t="s">
        <v>6105</v>
      </c>
      <c r="L184" s="11" t="s">
        <v>6106</v>
      </c>
      <c r="M184" s="11" t="s">
        <v>6031</v>
      </c>
      <c r="N184" s="11" t="s">
        <v>6032</v>
      </c>
      <c r="O184" s="10">
        <v>24</v>
      </c>
      <c r="P184" s="12" t="s">
        <v>6033</v>
      </c>
      <c r="Q184" s="12" t="s">
        <v>6034</v>
      </c>
      <c r="R184" s="10">
        <v>11</v>
      </c>
      <c r="S184" s="12" t="s">
        <v>6035</v>
      </c>
      <c r="T184" s="12" t="s">
        <v>741</v>
      </c>
      <c r="U184" s="12" t="s">
        <v>6035</v>
      </c>
      <c r="V184" s="12" t="s">
        <v>6033</v>
      </c>
      <c r="X184" s="41" t="str">
        <f>IF(ISERROR(VLOOKUP(J184,'FMC by DSF_Excel'!$H$6:$H$1610,1,0)),"TIDAK ADA","ADA")</f>
        <v>ADA</v>
      </c>
      <c r="Y184" s="41"/>
    </row>
    <row r="185" spans="1:25" ht="25.5" x14ac:dyDescent="0.25">
      <c r="A185" s="10">
        <v>175</v>
      </c>
      <c r="B185" s="11" t="s">
        <v>5016</v>
      </c>
      <c r="C185" s="11" t="s">
        <v>5017</v>
      </c>
      <c r="D185" s="11" t="s">
        <v>3508</v>
      </c>
      <c r="E185" s="11" t="s">
        <v>6024</v>
      </c>
      <c r="F185" s="11" t="s">
        <v>6025</v>
      </c>
      <c r="G185" s="11" t="s">
        <v>6094</v>
      </c>
      <c r="H185" s="11" t="s">
        <v>6094</v>
      </c>
      <c r="I185" s="11" t="s">
        <v>5021</v>
      </c>
      <c r="J185" s="963" t="s">
        <v>6107</v>
      </c>
      <c r="K185" s="11" t="s">
        <v>6108</v>
      </c>
      <c r="L185" s="11" t="s">
        <v>6109</v>
      </c>
      <c r="M185" s="11" t="s">
        <v>6031</v>
      </c>
      <c r="N185" s="11" t="s">
        <v>6032</v>
      </c>
      <c r="O185" s="10">
        <v>24</v>
      </c>
      <c r="P185" s="12" t="s">
        <v>6033</v>
      </c>
      <c r="Q185" s="12" t="s">
        <v>6034</v>
      </c>
      <c r="R185" s="10">
        <v>11</v>
      </c>
      <c r="S185" s="12" t="s">
        <v>6035</v>
      </c>
      <c r="T185" s="12" t="s">
        <v>741</v>
      </c>
      <c r="U185" s="12" t="s">
        <v>6035</v>
      </c>
      <c r="V185" s="12" t="s">
        <v>6033</v>
      </c>
      <c r="X185" s="41" t="str">
        <f>IF(ISERROR(VLOOKUP(J185,'FMC by DSF_Excel'!$H$6:$H$1610,1,0)),"TIDAK ADA","ADA")</f>
        <v>ADA</v>
      </c>
      <c r="Y185" s="41"/>
    </row>
    <row r="186" spans="1:25" ht="25.5" x14ac:dyDescent="0.25">
      <c r="A186" s="10">
        <v>176</v>
      </c>
      <c r="B186" s="11" t="s">
        <v>5016</v>
      </c>
      <c r="C186" s="11" t="s">
        <v>5017</v>
      </c>
      <c r="D186" s="11" t="s">
        <v>3508</v>
      </c>
      <c r="E186" s="11" t="s">
        <v>6024</v>
      </c>
      <c r="F186" s="11" t="s">
        <v>6025</v>
      </c>
      <c r="G186" s="11" t="s">
        <v>6094</v>
      </c>
      <c r="H186" s="11" t="s">
        <v>6094</v>
      </c>
      <c r="I186" s="11" t="s">
        <v>5021</v>
      </c>
      <c r="J186" s="963" t="s">
        <v>6110</v>
      </c>
      <c r="K186" s="11" t="s">
        <v>6111</v>
      </c>
      <c r="L186" s="11" t="s">
        <v>6112</v>
      </c>
      <c r="M186" s="11" t="s">
        <v>6031</v>
      </c>
      <c r="N186" s="11" t="s">
        <v>6032</v>
      </c>
      <c r="O186" s="10">
        <v>24</v>
      </c>
      <c r="P186" s="12" t="s">
        <v>6033</v>
      </c>
      <c r="Q186" s="12" t="s">
        <v>6034</v>
      </c>
      <c r="R186" s="10">
        <v>11</v>
      </c>
      <c r="S186" s="12" t="s">
        <v>6035</v>
      </c>
      <c r="T186" s="12" t="s">
        <v>741</v>
      </c>
      <c r="U186" s="12" t="s">
        <v>6035</v>
      </c>
      <c r="V186" s="12" t="s">
        <v>6033</v>
      </c>
      <c r="X186" s="41" t="str">
        <f>IF(ISERROR(VLOOKUP(J186,'FMC by DSF_Excel'!$H$6:$H$1610,1,0)),"TIDAK ADA","ADA")</f>
        <v>ADA</v>
      </c>
      <c r="Y186" s="41"/>
    </row>
    <row r="187" spans="1:25" ht="25.5" x14ac:dyDescent="0.25">
      <c r="A187" s="10">
        <v>177</v>
      </c>
      <c r="B187" s="11" t="s">
        <v>5016</v>
      </c>
      <c r="C187" s="11" t="s">
        <v>5017</v>
      </c>
      <c r="D187" s="11" t="s">
        <v>3508</v>
      </c>
      <c r="E187" s="11" t="s">
        <v>6024</v>
      </c>
      <c r="F187" s="11" t="s">
        <v>6025</v>
      </c>
      <c r="G187" s="11" t="s">
        <v>6094</v>
      </c>
      <c r="H187" s="11" t="s">
        <v>6094</v>
      </c>
      <c r="I187" s="11" t="s">
        <v>5021</v>
      </c>
      <c r="J187" s="963" t="s">
        <v>6113</v>
      </c>
      <c r="K187" s="11" t="s">
        <v>6114</v>
      </c>
      <c r="L187" s="11" t="s">
        <v>6115</v>
      </c>
      <c r="M187" s="11" t="s">
        <v>6031</v>
      </c>
      <c r="N187" s="11" t="s">
        <v>6032</v>
      </c>
      <c r="O187" s="10">
        <v>24</v>
      </c>
      <c r="P187" s="12" t="s">
        <v>6033</v>
      </c>
      <c r="Q187" s="12" t="s">
        <v>6034</v>
      </c>
      <c r="R187" s="10">
        <v>11</v>
      </c>
      <c r="S187" s="12" t="s">
        <v>6035</v>
      </c>
      <c r="T187" s="12" t="s">
        <v>741</v>
      </c>
      <c r="U187" s="12" t="s">
        <v>6035</v>
      </c>
      <c r="V187" s="12" t="s">
        <v>6033</v>
      </c>
      <c r="X187" s="41" t="str">
        <f>IF(ISERROR(VLOOKUP(J187,'FMC by DSF_Excel'!$H$6:$H$1610,1,0)),"TIDAK ADA","ADA")</f>
        <v>ADA</v>
      </c>
      <c r="Y187" s="41"/>
    </row>
    <row r="188" spans="1:25" ht="25.5" x14ac:dyDescent="0.25">
      <c r="A188" s="10">
        <v>178</v>
      </c>
      <c r="B188" s="11" t="s">
        <v>5016</v>
      </c>
      <c r="C188" s="11" t="s">
        <v>5017</v>
      </c>
      <c r="D188" s="11" t="s">
        <v>3508</v>
      </c>
      <c r="E188" s="11" t="s">
        <v>6024</v>
      </c>
      <c r="F188" s="11" t="s">
        <v>6025</v>
      </c>
      <c r="G188" s="11" t="s">
        <v>6094</v>
      </c>
      <c r="H188" s="11" t="s">
        <v>6094</v>
      </c>
      <c r="I188" s="11" t="s">
        <v>5021</v>
      </c>
      <c r="J188" s="963" t="s">
        <v>6116</v>
      </c>
      <c r="K188" s="11" t="s">
        <v>6117</v>
      </c>
      <c r="L188" s="11" t="s">
        <v>6118</v>
      </c>
      <c r="M188" s="11" t="s">
        <v>6031</v>
      </c>
      <c r="N188" s="11" t="s">
        <v>6032</v>
      </c>
      <c r="O188" s="10">
        <v>24</v>
      </c>
      <c r="P188" s="12" t="s">
        <v>6033</v>
      </c>
      <c r="Q188" s="12" t="s">
        <v>6034</v>
      </c>
      <c r="R188" s="10">
        <v>11</v>
      </c>
      <c r="S188" s="12" t="s">
        <v>6035</v>
      </c>
      <c r="T188" s="12" t="s">
        <v>741</v>
      </c>
      <c r="U188" s="12" t="s">
        <v>6035</v>
      </c>
      <c r="V188" s="12" t="s">
        <v>6033</v>
      </c>
      <c r="X188" s="41" t="str">
        <f>IF(ISERROR(VLOOKUP(J188,'FMC by DSF_Excel'!$H$6:$H$1610,1,0)),"TIDAK ADA","ADA")</f>
        <v>ADA</v>
      </c>
      <c r="Y188" s="41"/>
    </row>
    <row r="189" spans="1:25" ht="25.5" x14ac:dyDescent="0.25">
      <c r="A189" s="10">
        <v>179</v>
      </c>
      <c r="B189" s="11" t="s">
        <v>5016</v>
      </c>
      <c r="C189" s="11" t="s">
        <v>5017</v>
      </c>
      <c r="D189" s="11" t="s">
        <v>3508</v>
      </c>
      <c r="E189" s="11" t="s">
        <v>6024</v>
      </c>
      <c r="F189" s="11" t="s">
        <v>6025</v>
      </c>
      <c r="G189" s="11" t="s">
        <v>6094</v>
      </c>
      <c r="H189" s="11" t="s">
        <v>6094</v>
      </c>
      <c r="I189" s="11" t="s">
        <v>5021</v>
      </c>
      <c r="J189" s="963" t="s">
        <v>6119</v>
      </c>
      <c r="K189" s="11" t="s">
        <v>6120</v>
      </c>
      <c r="L189" s="11" t="s">
        <v>6121</v>
      </c>
      <c r="M189" s="11" t="s">
        <v>6031</v>
      </c>
      <c r="N189" s="11" t="s">
        <v>6032</v>
      </c>
      <c r="O189" s="10">
        <v>24</v>
      </c>
      <c r="P189" s="12" t="s">
        <v>6033</v>
      </c>
      <c r="Q189" s="12" t="s">
        <v>6034</v>
      </c>
      <c r="R189" s="10">
        <v>11</v>
      </c>
      <c r="S189" s="12" t="s">
        <v>6035</v>
      </c>
      <c r="T189" s="12" t="s">
        <v>741</v>
      </c>
      <c r="U189" s="12" t="s">
        <v>6035</v>
      </c>
      <c r="V189" s="12" t="s">
        <v>6033</v>
      </c>
      <c r="X189" s="41" t="str">
        <f>IF(ISERROR(VLOOKUP(J189,'FMC by DSF_Excel'!$H$6:$H$1610,1,0)),"TIDAK ADA","ADA")</f>
        <v>ADA</v>
      </c>
      <c r="Y189" s="41"/>
    </row>
    <row r="190" spans="1:25" ht="25.5" x14ac:dyDescent="0.25">
      <c r="A190" s="10">
        <v>180</v>
      </c>
      <c r="B190" s="11" t="s">
        <v>5016</v>
      </c>
      <c r="C190" s="11" t="s">
        <v>5017</v>
      </c>
      <c r="D190" s="11" t="s">
        <v>3508</v>
      </c>
      <c r="E190" s="11" t="s">
        <v>6024</v>
      </c>
      <c r="F190" s="11" t="s">
        <v>6025</v>
      </c>
      <c r="G190" s="11" t="s">
        <v>6094</v>
      </c>
      <c r="H190" s="11" t="s">
        <v>6094</v>
      </c>
      <c r="I190" s="11" t="s">
        <v>5021</v>
      </c>
      <c r="J190" s="963" t="s">
        <v>6122</v>
      </c>
      <c r="K190" s="11" t="s">
        <v>6123</v>
      </c>
      <c r="L190" s="11" t="s">
        <v>6124</v>
      </c>
      <c r="M190" s="11" t="s">
        <v>6031</v>
      </c>
      <c r="N190" s="11" t="s">
        <v>6032</v>
      </c>
      <c r="O190" s="10">
        <v>24</v>
      </c>
      <c r="P190" s="12" t="s">
        <v>6033</v>
      </c>
      <c r="Q190" s="12" t="s">
        <v>6034</v>
      </c>
      <c r="R190" s="10">
        <v>11</v>
      </c>
      <c r="S190" s="12" t="s">
        <v>6035</v>
      </c>
      <c r="T190" s="12" t="s">
        <v>741</v>
      </c>
      <c r="U190" s="12" t="s">
        <v>6035</v>
      </c>
      <c r="V190" s="12" t="s">
        <v>6033</v>
      </c>
      <c r="X190" s="41" t="str">
        <f>IF(ISERROR(VLOOKUP(J190,'FMC by DSF_Excel'!$H$6:$H$1610,1,0)),"TIDAK ADA","ADA")</f>
        <v>ADA</v>
      </c>
      <c r="Y190" s="41"/>
    </row>
    <row r="191" spans="1:25" ht="25.5" x14ac:dyDescent="0.25">
      <c r="A191" s="10">
        <v>181</v>
      </c>
      <c r="B191" s="11" t="s">
        <v>5016</v>
      </c>
      <c r="C191" s="11" t="s">
        <v>5017</v>
      </c>
      <c r="D191" s="11" t="s">
        <v>3508</v>
      </c>
      <c r="E191" s="11" t="s">
        <v>6024</v>
      </c>
      <c r="F191" s="11" t="s">
        <v>6025</v>
      </c>
      <c r="G191" s="11" t="s">
        <v>6125</v>
      </c>
      <c r="H191" s="11" t="s">
        <v>6126</v>
      </c>
      <c r="I191" s="11" t="s">
        <v>5021</v>
      </c>
      <c r="J191" s="963" t="s">
        <v>6127</v>
      </c>
      <c r="K191" s="11" t="s">
        <v>6128</v>
      </c>
      <c r="L191" s="11" t="s">
        <v>6129</v>
      </c>
      <c r="M191" s="11" t="s">
        <v>6031</v>
      </c>
      <c r="N191" s="11" t="s">
        <v>6032</v>
      </c>
      <c r="O191" s="10">
        <v>24</v>
      </c>
      <c r="P191" s="12" t="s">
        <v>6033</v>
      </c>
      <c r="Q191" s="12" t="s">
        <v>6034</v>
      </c>
      <c r="R191" s="10">
        <v>11</v>
      </c>
      <c r="S191" s="12" t="s">
        <v>6035</v>
      </c>
      <c r="T191" s="12" t="s">
        <v>741</v>
      </c>
      <c r="U191" s="12" t="s">
        <v>6035</v>
      </c>
      <c r="V191" s="12" t="s">
        <v>6033</v>
      </c>
      <c r="X191" s="41" t="str">
        <f>IF(ISERROR(VLOOKUP(J191,'FMC by DSF_Excel'!$H$6:$H$1610,1,0)),"TIDAK ADA","ADA")</f>
        <v>ADA</v>
      </c>
      <c r="Y191" s="41"/>
    </row>
    <row r="192" spans="1:25" ht="25.5" x14ac:dyDescent="0.25">
      <c r="A192" s="10">
        <v>182</v>
      </c>
      <c r="B192" s="11" t="s">
        <v>5016</v>
      </c>
      <c r="C192" s="11" t="s">
        <v>5017</v>
      </c>
      <c r="D192" s="11" t="s">
        <v>3508</v>
      </c>
      <c r="E192" s="11" t="s">
        <v>6024</v>
      </c>
      <c r="F192" s="11" t="s">
        <v>6025</v>
      </c>
      <c r="G192" s="11" t="s">
        <v>6125</v>
      </c>
      <c r="H192" s="11" t="s">
        <v>6126</v>
      </c>
      <c r="I192" s="11" t="s">
        <v>5021</v>
      </c>
      <c r="J192" s="963" t="s">
        <v>6130</v>
      </c>
      <c r="K192" s="11" t="s">
        <v>6131</v>
      </c>
      <c r="L192" s="11" t="s">
        <v>6132</v>
      </c>
      <c r="M192" s="11" t="s">
        <v>6031</v>
      </c>
      <c r="N192" s="11" t="s">
        <v>6032</v>
      </c>
      <c r="O192" s="10">
        <v>24</v>
      </c>
      <c r="P192" s="12" t="s">
        <v>6033</v>
      </c>
      <c r="Q192" s="12" t="s">
        <v>6034</v>
      </c>
      <c r="R192" s="10">
        <v>11</v>
      </c>
      <c r="S192" s="12" t="s">
        <v>6035</v>
      </c>
      <c r="T192" s="12" t="s">
        <v>741</v>
      </c>
      <c r="U192" s="12" t="s">
        <v>6035</v>
      </c>
      <c r="V192" s="12" t="s">
        <v>6033</v>
      </c>
      <c r="X192" s="41" t="str">
        <f>IF(ISERROR(VLOOKUP(J192,'FMC by DSF_Excel'!$H$6:$H$1610,1,0)),"TIDAK ADA","ADA")</f>
        <v>ADA</v>
      </c>
      <c r="Y192" s="41"/>
    </row>
    <row r="193" spans="1:25" ht="25.5" x14ac:dyDescent="0.25">
      <c r="A193" s="10">
        <v>183</v>
      </c>
      <c r="B193" s="11" t="s">
        <v>5016</v>
      </c>
      <c r="C193" s="11" t="s">
        <v>5017</v>
      </c>
      <c r="D193" s="11" t="s">
        <v>3508</v>
      </c>
      <c r="E193" s="11" t="s">
        <v>6024</v>
      </c>
      <c r="F193" s="11" t="s">
        <v>6025</v>
      </c>
      <c r="G193" s="11" t="s">
        <v>1433</v>
      </c>
      <c r="H193" s="11" t="s">
        <v>6133</v>
      </c>
      <c r="I193" s="11" t="s">
        <v>5021</v>
      </c>
      <c r="J193" s="963" t="s">
        <v>6134</v>
      </c>
      <c r="K193" s="11" t="s">
        <v>6135</v>
      </c>
      <c r="L193" s="11" t="s">
        <v>6136</v>
      </c>
      <c r="M193" s="11" t="s">
        <v>6031</v>
      </c>
      <c r="N193" s="11" t="s">
        <v>6032</v>
      </c>
      <c r="O193" s="10">
        <v>24</v>
      </c>
      <c r="P193" s="12" t="s">
        <v>6033</v>
      </c>
      <c r="Q193" s="12" t="s">
        <v>6034</v>
      </c>
      <c r="R193" s="10">
        <v>11</v>
      </c>
      <c r="S193" s="12" t="s">
        <v>6035</v>
      </c>
      <c r="T193" s="12" t="s">
        <v>741</v>
      </c>
      <c r="U193" s="12" t="s">
        <v>6035</v>
      </c>
      <c r="V193" s="12" t="s">
        <v>6033</v>
      </c>
      <c r="X193" s="41" t="str">
        <f>IF(ISERROR(VLOOKUP(J193,'FMC by DSF_Excel'!$H$6:$H$1610,1,0)),"TIDAK ADA","ADA")</f>
        <v>ADA</v>
      </c>
      <c r="Y193" s="41"/>
    </row>
    <row r="194" spans="1:25" ht="25.5" x14ac:dyDescent="0.25">
      <c r="A194" s="10">
        <v>184</v>
      </c>
      <c r="B194" s="11" t="s">
        <v>5016</v>
      </c>
      <c r="C194" s="11" t="s">
        <v>5017</v>
      </c>
      <c r="D194" s="11" t="s">
        <v>3508</v>
      </c>
      <c r="E194" s="11" t="s">
        <v>6024</v>
      </c>
      <c r="F194" s="11" t="s">
        <v>6025</v>
      </c>
      <c r="G194" s="11" t="s">
        <v>1438</v>
      </c>
      <c r="H194" s="11" t="s">
        <v>6137</v>
      </c>
      <c r="I194" s="11" t="s">
        <v>5021</v>
      </c>
      <c r="J194" s="963" t="s">
        <v>6138</v>
      </c>
      <c r="K194" s="11" t="s">
        <v>6139</v>
      </c>
      <c r="L194" s="11" t="s">
        <v>6140</v>
      </c>
      <c r="M194" s="11" t="s">
        <v>6031</v>
      </c>
      <c r="N194" s="11" t="s">
        <v>6032</v>
      </c>
      <c r="O194" s="10">
        <v>24</v>
      </c>
      <c r="P194" s="12" t="s">
        <v>6033</v>
      </c>
      <c r="Q194" s="12" t="s">
        <v>6034</v>
      </c>
      <c r="R194" s="10">
        <v>11</v>
      </c>
      <c r="S194" s="12" t="s">
        <v>6035</v>
      </c>
      <c r="T194" s="12" t="s">
        <v>741</v>
      </c>
      <c r="U194" s="12" t="s">
        <v>6035</v>
      </c>
      <c r="V194" s="12" t="s">
        <v>6033</v>
      </c>
      <c r="X194" s="41" t="str">
        <f>IF(ISERROR(VLOOKUP(J194,'FMC by DSF_Excel'!$H$6:$H$1610,1,0)),"TIDAK ADA","ADA")</f>
        <v>ADA</v>
      </c>
      <c r="Y194" s="41"/>
    </row>
    <row r="195" spans="1:25" ht="25.5" x14ac:dyDescent="0.25">
      <c r="A195" s="10">
        <v>185</v>
      </c>
      <c r="B195" s="11" t="s">
        <v>5016</v>
      </c>
      <c r="C195" s="11" t="s">
        <v>5017</v>
      </c>
      <c r="D195" s="11" t="s">
        <v>3508</v>
      </c>
      <c r="E195" s="11" t="s">
        <v>6024</v>
      </c>
      <c r="F195" s="11" t="s">
        <v>6025</v>
      </c>
      <c r="G195" s="11" t="s">
        <v>1433</v>
      </c>
      <c r="H195" s="11" t="s">
        <v>6087</v>
      </c>
      <c r="I195" s="11" t="s">
        <v>5021</v>
      </c>
      <c r="J195" s="963" t="s">
        <v>6141</v>
      </c>
      <c r="K195" s="11" t="s">
        <v>6142</v>
      </c>
      <c r="L195" s="11" t="s">
        <v>6143</v>
      </c>
      <c r="M195" s="11" t="s">
        <v>6031</v>
      </c>
      <c r="N195" s="11" t="s">
        <v>6032</v>
      </c>
      <c r="O195" s="10">
        <v>24</v>
      </c>
      <c r="P195" s="12" t="s">
        <v>6033</v>
      </c>
      <c r="Q195" s="12" t="s">
        <v>6034</v>
      </c>
      <c r="R195" s="10">
        <v>11</v>
      </c>
      <c r="S195" s="12" t="s">
        <v>6035</v>
      </c>
      <c r="T195" s="12" t="s">
        <v>741</v>
      </c>
      <c r="U195" s="12" t="s">
        <v>6035</v>
      </c>
      <c r="V195" s="12" t="s">
        <v>6033</v>
      </c>
      <c r="X195" s="41" t="str">
        <f>IF(ISERROR(VLOOKUP(J195,'FMC by DSF_Excel'!$H$6:$H$1610,1,0)),"TIDAK ADA","ADA")</f>
        <v>ADA</v>
      </c>
      <c r="Y195" s="41"/>
    </row>
    <row r="196" spans="1:25" ht="25.5" x14ac:dyDescent="0.25">
      <c r="A196" s="10">
        <v>186</v>
      </c>
      <c r="B196" s="11" t="s">
        <v>5016</v>
      </c>
      <c r="C196" s="11" t="s">
        <v>5017</v>
      </c>
      <c r="D196" s="11" t="s">
        <v>3508</v>
      </c>
      <c r="E196" s="11" t="s">
        <v>6024</v>
      </c>
      <c r="F196" s="11" t="s">
        <v>6025</v>
      </c>
      <c r="G196" s="11" t="s">
        <v>1433</v>
      </c>
      <c r="H196" s="11" t="s">
        <v>6087</v>
      </c>
      <c r="I196" s="11" t="s">
        <v>5021</v>
      </c>
      <c r="J196" s="963" t="s">
        <v>6144</v>
      </c>
      <c r="K196" s="11" t="s">
        <v>6145</v>
      </c>
      <c r="L196" s="11" t="s">
        <v>6146</v>
      </c>
      <c r="M196" s="11" t="s">
        <v>6031</v>
      </c>
      <c r="N196" s="11" t="s">
        <v>6032</v>
      </c>
      <c r="O196" s="10">
        <v>24</v>
      </c>
      <c r="P196" s="12" t="s">
        <v>6033</v>
      </c>
      <c r="Q196" s="12" t="s">
        <v>6034</v>
      </c>
      <c r="R196" s="10">
        <v>11</v>
      </c>
      <c r="S196" s="12" t="s">
        <v>6035</v>
      </c>
      <c r="T196" s="12" t="s">
        <v>741</v>
      </c>
      <c r="U196" s="12" t="s">
        <v>6035</v>
      </c>
      <c r="V196" s="12" t="s">
        <v>6033</v>
      </c>
      <c r="X196" s="41" t="str">
        <f>IF(ISERROR(VLOOKUP(J196,'FMC by DSF_Excel'!$H$6:$H$1610,1,0)),"TIDAK ADA","ADA")</f>
        <v>ADA</v>
      </c>
      <c r="Y196" s="41"/>
    </row>
    <row r="197" spans="1:25" ht="25.5" x14ac:dyDescent="0.25">
      <c r="A197" s="10">
        <v>187</v>
      </c>
      <c r="B197" s="11" t="s">
        <v>5016</v>
      </c>
      <c r="C197" s="11" t="s">
        <v>5017</v>
      </c>
      <c r="D197" s="11" t="s">
        <v>3508</v>
      </c>
      <c r="E197" s="11" t="s">
        <v>6024</v>
      </c>
      <c r="F197" s="11" t="s">
        <v>6025</v>
      </c>
      <c r="G197" s="11" t="s">
        <v>1433</v>
      </c>
      <c r="H197" s="11" t="s">
        <v>6083</v>
      </c>
      <c r="I197" s="11" t="s">
        <v>5021</v>
      </c>
      <c r="J197" s="963" t="s">
        <v>6147</v>
      </c>
      <c r="K197" s="11" t="s">
        <v>6148</v>
      </c>
      <c r="L197" s="11" t="s">
        <v>6149</v>
      </c>
      <c r="M197" s="11" t="s">
        <v>6031</v>
      </c>
      <c r="N197" s="11" t="s">
        <v>6032</v>
      </c>
      <c r="O197" s="10">
        <v>24</v>
      </c>
      <c r="P197" s="12" t="s">
        <v>6033</v>
      </c>
      <c r="Q197" s="12" t="s">
        <v>6034</v>
      </c>
      <c r="R197" s="10">
        <v>11</v>
      </c>
      <c r="S197" s="12" t="s">
        <v>6035</v>
      </c>
      <c r="T197" s="12" t="s">
        <v>741</v>
      </c>
      <c r="U197" s="12" t="s">
        <v>6035</v>
      </c>
      <c r="V197" s="12" t="s">
        <v>6033</v>
      </c>
      <c r="X197" s="41" t="str">
        <f>IF(ISERROR(VLOOKUP(J197,'FMC by DSF_Excel'!$H$6:$H$1610,1,0)),"TIDAK ADA","ADA")</f>
        <v>ADA</v>
      </c>
      <c r="Y197" s="41"/>
    </row>
    <row r="198" spans="1:25" ht="25.5" x14ac:dyDescent="0.25">
      <c r="A198" s="10">
        <v>188</v>
      </c>
      <c r="B198" s="11" t="s">
        <v>5016</v>
      </c>
      <c r="C198" s="11" t="s">
        <v>5017</v>
      </c>
      <c r="D198" s="11" t="s">
        <v>3508</v>
      </c>
      <c r="E198" s="11" t="s">
        <v>6024</v>
      </c>
      <c r="F198" s="11" t="s">
        <v>6025</v>
      </c>
      <c r="G198" s="11" t="s">
        <v>1433</v>
      </c>
      <c r="H198" s="11" t="s">
        <v>6083</v>
      </c>
      <c r="I198" s="11" t="s">
        <v>5021</v>
      </c>
      <c r="J198" s="963" t="s">
        <v>6150</v>
      </c>
      <c r="K198" s="11" t="s">
        <v>6151</v>
      </c>
      <c r="L198" s="11" t="s">
        <v>6152</v>
      </c>
      <c r="M198" s="11" t="s">
        <v>6031</v>
      </c>
      <c r="N198" s="11" t="s">
        <v>6032</v>
      </c>
      <c r="O198" s="10">
        <v>24</v>
      </c>
      <c r="P198" s="12" t="s">
        <v>6033</v>
      </c>
      <c r="Q198" s="12" t="s">
        <v>6034</v>
      </c>
      <c r="R198" s="10">
        <v>11</v>
      </c>
      <c r="S198" s="12" t="s">
        <v>6035</v>
      </c>
      <c r="T198" s="12" t="s">
        <v>741</v>
      </c>
      <c r="U198" s="12" t="s">
        <v>6035</v>
      </c>
      <c r="V198" s="12" t="s">
        <v>6033</v>
      </c>
      <c r="X198" s="41" t="str">
        <f>IF(ISERROR(VLOOKUP(J198,'FMC by DSF_Excel'!$H$6:$H$1610,1,0)),"TIDAK ADA","ADA")</f>
        <v>ADA</v>
      </c>
      <c r="Y198" s="41"/>
    </row>
    <row r="199" spans="1:25" ht="25.5" x14ac:dyDescent="0.25">
      <c r="A199" s="10">
        <v>189</v>
      </c>
      <c r="B199" s="11" t="s">
        <v>5016</v>
      </c>
      <c r="C199" s="11" t="s">
        <v>5017</v>
      </c>
      <c r="D199" s="11" t="s">
        <v>3508</v>
      </c>
      <c r="E199" s="11" t="s">
        <v>6024</v>
      </c>
      <c r="F199" s="11" t="s">
        <v>6025</v>
      </c>
      <c r="G199" s="11" t="s">
        <v>1433</v>
      </c>
      <c r="H199" s="11" t="s">
        <v>6083</v>
      </c>
      <c r="I199" s="11" t="s">
        <v>5021</v>
      </c>
      <c r="J199" s="963" t="s">
        <v>6153</v>
      </c>
      <c r="K199" s="11" t="s">
        <v>6154</v>
      </c>
      <c r="L199" s="11" t="s">
        <v>6155</v>
      </c>
      <c r="M199" s="11" t="s">
        <v>6031</v>
      </c>
      <c r="N199" s="11" t="s">
        <v>6032</v>
      </c>
      <c r="O199" s="10">
        <v>24</v>
      </c>
      <c r="P199" s="12" t="s">
        <v>6033</v>
      </c>
      <c r="Q199" s="12" t="s">
        <v>6034</v>
      </c>
      <c r="R199" s="10">
        <v>11</v>
      </c>
      <c r="S199" s="12" t="s">
        <v>6035</v>
      </c>
      <c r="T199" s="12" t="s">
        <v>741</v>
      </c>
      <c r="U199" s="12" t="s">
        <v>6035</v>
      </c>
      <c r="V199" s="12" t="s">
        <v>6033</v>
      </c>
      <c r="X199" s="41" t="str">
        <f>IF(ISERROR(VLOOKUP(J199,'FMC by DSF_Excel'!$H$6:$H$1610,1,0)),"TIDAK ADA","ADA")</f>
        <v>ADA</v>
      </c>
      <c r="Y199" s="41"/>
    </row>
    <row r="200" spans="1:25" ht="25.5" x14ac:dyDescent="0.25">
      <c r="A200" s="10">
        <v>190</v>
      </c>
      <c r="B200" s="11" t="s">
        <v>5016</v>
      </c>
      <c r="C200" s="11" t="s">
        <v>5017</v>
      </c>
      <c r="D200" s="11" t="s">
        <v>3508</v>
      </c>
      <c r="E200" s="11" t="s">
        <v>6024</v>
      </c>
      <c r="F200" s="11" t="s">
        <v>6025</v>
      </c>
      <c r="G200" s="11" t="s">
        <v>1559</v>
      </c>
      <c r="H200" s="11" t="s">
        <v>6156</v>
      </c>
      <c r="I200" s="11" t="s">
        <v>5021</v>
      </c>
      <c r="J200" s="963" t="s">
        <v>6157</v>
      </c>
      <c r="K200" s="11" t="s">
        <v>6158</v>
      </c>
      <c r="L200" s="11" t="s">
        <v>6159</v>
      </c>
      <c r="M200" s="11" t="s">
        <v>6031</v>
      </c>
      <c r="N200" s="11" t="s">
        <v>6032</v>
      </c>
      <c r="O200" s="10">
        <v>24</v>
      </c>
      <c r="P200" s="12" t="s">
        <v>6033</v>
      </c>
      <c r="Q200" s="12" t="s">
        <v>6034</v>
      </c>
      <c r="R200" s="10">
        <v>11</v>
      </c>
      <c r="S200" s="12" t="s">
        <v>6035</v>
      </c>
      <c r="T200" s="12" t="s">
        <v>741</v>
      </c>
      <c r="U200" s="12" t="s">
        <v>6035</v>
      </c>
      <c r="V200" s="12" t="s">
        <v>6033</v>
      </c>
      <c r="X200" s="41" t="str">
        <f>IF(ISERROR(VLOOKUP(J200,'FMC by DSF_Excel'!$H$6:$H$1610,1,0)),"TIDAK ADA","ADA")</f>
        <v>ADA</v>
      </c>
      <c r="Y200" s="41"/>
    </row>
    <row r="201" spans="1:25" ht="25.5" x14ac:dyDescent="0.25">
      <c r="A201" s="10">
        <v>191</v>
      </c>
      <c r="B201" s="11" t="s">
        <v>5016</v>
      </c>
      <c r="C201" s="11" t="s">
        <v>5017</v>
      </c>
      <c r="D201" s="11" t="s">
        <v>3508</v>
      </c>
      <c r="E201" s="11" t="s">
        <v>6024</v>
      </c>
      <c r="F201" s="11" t="s">
        <v>6025</v>
      </c>
      <c r="G201" s="11" t="s">
        <v>1438</v>
      </c>
      <c r="H201" s="11" t="s">
        <v>1695</v>
      </c>
      <c r="I201" s="11" t="s">
        <v>5021</v>
      </c>
      <c r="J201" s="963" t="s">
        <v>6160</v>
      </c>
      <c r="K201" s="11" t="s">
        <v>6161</v>
      </c>
      <c r="L201" s="11" t="s">
        <v>6162</v>
      </c>
      <c r="M201" s="11" t="s">
        <v>6031</v>
      </c>
      <c r="N201" s="11" t="s">
        <v>6032</v>
      </c>
      <c r="O201" s="10">
        <v>24</v>
      </c>
      <c r="P201" s="12" t="s">
        <v>6033</v>
      </c>
      <c r="Q201" s="12" t="s">
        <v>6034</v>
      </c>
      <c r="R201" s="10">
        <v>11</v>
      </c>
      <c r="S201" s="12" t="s">
        <v>6035</v>
      </c>
      <c r="T201" s="12" t="s">
        <v>741</v>
      </c>
      <c r="U201" s="12" t="s">
        <v>6035</v>
      </c>
      <c r="V201" s="12" t="s">
        <v>6033</v>
      </c>
      <c r="X201" s="41" t="str">
        <f>IF(ISERROR(VLOOKUP(J201,'FMC by DSF_Excel'!$H$6:$H$1610,1,0)),"TIDAK ADA","ADA")</f>
        <v>ADA</v>
      </c>
      <c r="Y201" s="41"/>
    </row>
    <row r="202" spans="1:25" ht="25.5" x14ac:dyDescent="0.25">
      <c r="A202" s="10">
        <v>192</v>
      </c>
      <c r="B202" s="11" t="s">
        <v>5016</v>
      </c>
      <c r="C202" s="11" t="s">
        <v>5017</v>
      </c>
      <c r="D202" s="11" t="s">
        <v>3508</v>
      </c>
      <c r="E202" s="11" t="s">
        <v>6024</v>
      </c>
      <c r="F202" s="11" t="s">
        <v>6025</v>
      </c>
      <c r="G202" s="11" t="s">
        <v>1438</v>
      </c>
      <c r="H202" s="11" t="s">
        <v>1695</v>
      </c>
      <c r="I202" s="11" t="s">
        <v>5021</v>
      </c>
      <c r="J202" s="963" t="s">
        <v>6163</v>
      </c>
      <c r="K202" s="11" t="s">
        <v>6164</v>
      </c>
      <c r="L202" s="11" t="s">
        <v>6165</v>
      </c>
      <c r="M202" s="11" t="s">
        <v>6031</v>
      </c>
      <c r="N202" s="11" t="s">
        <v>6032</v>
      </c>
      <c r="O202" s="10">
        <v>24</v>
      </c>
      <c r="P202" s="12" t="s">
        <v>6033</v>
      </c>
      <c r="Q202" s="12" t="s">
        <v>6034</v>
      </c>
      <c r="R202" s="10">
        <v>11</v>
      </c>
      <c r="S202" s="12" t="s">
        <v>6035</v>
      </c>
      <c r="T202" s="12" t="s">
        <v>741</v>
      </c>
      <c r="U202" s="12" t="s">
        <v>6035</v>
      </c>
      <c r="V202" s="12" t="s">
        <v>6033</v>
      </c>
      <c r="X202" s="41" t="str">
        <f>IF(ISERROR(VLOOKUP(J202,'FMC by DSF_Excel'!$H$6:$H$1610,1,0)),"TIDAK ADA","ADA")</f>
        <v>ADA</v>
      </c>
      <c r="Y202" s="41"/>
    </row>
    <row r="203" spans="1:25" ht="25.5" x14ac:dyDescent="0.25">
      <c r="A203" s="10">
        <v>193</v>
      </c>
      <c r="B203" s="11" t="s">
        <v>5016</v>
      </c>
      <c r="C203" s="11" t="s">
        <v>5017</v>
      </c>
      <c r="D203" s="11" t="s">
        <v>3508</v>
      </c>
      <c r="E203" s="11" t="s">
        <v>6024</v>
      </c>
      <c r="F203" s="11" t="s">
        <v>6025</v>
      </c>
      <c r="G203" s="11" t="s">
        <v>1438</v>
      </c>
      <c r="H203" s="11" t="s">
        <v>1695</v>
      </c>
      <c r="I203" s="11" t="s">
        <v>5021</v>
      </c>
      <c r="J203" s="963" t="s">
        <v>6166</v>
      </c>
      <c r="K203" s="11" t="s">
        <v>6167</v>
      </c>
      <c r="L203" s="11" t="s">
        <v>6168</v>
      </c>
      <c r="M203" s="11" t="s">
        <v>6031</v>
      </c>
      <c r="N203" s="11" t="s">
        <v>6032</v>
      </c>
      <c r="O203" s="10">
        <v>24</v>
      </c>
      <c r="P203" s="12" t="s">
        <v>6033</v>
      </c>
      <c r="Q203" s="12" t="s">
        <v>6034</v>
      </c>
      <c r="R203" s="10">
        <v>11</v>
      </c>
      <c r="S203" s="12" t="s">
        <v>6035</v>
      </c>
      <c r="T203" s="12" t="s">
        <v>741</v>
      </c>
      <c r="U203" s="12" t="s">
        <v>6035</v>
      </c>
      <c r="V203" s="12" t="s">
        <v>6033</v>
      </c>
      <c r="X203" s="41" t="str">
        <f>IF(ISERROR(VLOOKUP(J203,'FMC by DSF_Excel'!$H$6:$H$1610,1,0)),"TIDAK ADA","ADA")</f>
        <v>ADA</v>
      </c>
      <c r="Y203" s="41"/>
    </row>
    <row r="204" spans="1:25" ht="25.5" x14ac:dyDescent="0.25">
      <c r="A204" s="10">
        <v>194</v>
      </c>
      <c r="B204" s="11" t="s">
        <v>5016</v>
      </c>
      <c r="C204" s="11" t="s">
        <v>5017</v>
      </c>
      <c r="D204" s="11" t="s">
        <v>3508</v>
      </c>
      <c r="E204" s="11" t="s">
        <v>6024</v>
      </c>
      <c r="F204" s="11" t="s">
        <v>6025</v>
      </c>
      <c r="G204" s="11" t="s">
        <v>6169</v>
      </c>
      <c r="H204" s="11" t="s">
        <v>6169</v>
      </c>
      <c r="I204" s="11" t="s">
        <v>5021</v>
      </c>
      <c r="J204" s="963" t="s">
        <v>6170</v>
      </c>
      <c r="K204" s="11" t="s">
        <v>6171</v>
      </c>
      <c r="L204" s="11" t="s">
        <v>6172</v>
      </c>
      <c r="M204" s="11" t="s">
        <v>6031</v>
      </c>
      <c r="N204" s="11" t="s">
        <v>6032</v>
      </c>
      <c r="O204" s="10">
        <v>24</v>
      </c>
      <c r="P204" s="12" t="s">
        <v>6033</v>
      </c>
      <c r="Q204" s="12" t="s">
        <v>6034</v>
      </c>
      <c r="R204" s="10">
        <v>11</v>
      </c>
      <c r="S204" s="12" t="s">
        <v>6035</v>
      </c>
      <c r="T204" s="12" t="s">
        <v>741</v>
      </c>
      <c r="U204" s="12" t="s">
        <v>6035</v>
      </c>
      <c r="V204" s="12" t="s">
        <v>6033</v>
      </c>
      <c r="X204" s="41" t="str">
        <f>IF(ISERROR(VLOOKUP(J204,'FMC by DSF_Excel'!$H$6:$H$1610,1,0)),"TIDAK ADA","ADA")</f>
        <v>ADA</v>
      </c>
      <c r="Y204" s="41"/>
    </row>
    <row r="205" spans="1:25" ht="25.5" x14ac:dyDescent="0.25">
      <c r="A205" s="10">
        <v>195</v>
      </c>
      <c r="B205" s="11" t="s">
        <v>5016</v>
      </c>
      <c r="C205" s="11" t="s">
        <v>5017</v>
      </c>
      <c r="D205" s="11" t="s">
        <v>3508</v>
      </c>
      <c r="E205" s="11" t="s">
        <v>6024</v>
      </c>
      <c r="F205" s="11" t="s">
        <v>6025</v>
      </c>
      <c r="G205" s="11" t="s">
        <v>6169</v>
      </c>
      <c r="H205" s="11" t="s">
        <v>6169</v>
      </c>
      <c r="I205" s="11" t="s">
        <v>5021</v>
      </c>
      <c r="J205" s="963" t="s">
        <v>6173</v>
      </c>
      <c r="K205" s="11" t="s">
        <v>6174</v>
      </c>
      <c r="L205" s="11" t="s">
        <v>6175</v>
      </c>
      <c r="M205" s="11" t="s">
        <v>6031</v>
      </c>
      <c r="N205" s="11" t="s">
        <v>6032</v>
      </c>
      <c r="O205" s="10">
        <v>24</v>
      </c>
      <c r="P205" s="12" t="s">
        <v>6033</v>
      </c>
      <c r="Q205" s="12" t="s">
        <v>6034</v>
      </c>
      <c r="R205" s="10">
        <v>11</v>
      </c>
      <c r="S205" s="12" t="s">
        <v>6035</v>
      </c>
      <c r="T205" s="12" t="s">
        <v>741</v>
      </c>
      <c r="U205" s="12" t="s">
        <v>6035</v>
      </c>
      <c r="V205" s="12" t="s">
        <v>6033</v>
      </c>
      <c r="X205" s="41" t="str">
        <f>IF(ISERROR(VLOOKUP(J205,'FMC by DSF_Excel'!$H$6:$H$1610,1,0)),"TIDAK ADA","ADA")</f>
        <v>ADA</v>
      </c>
      <c r="Y205" s="41"/>
    </row>
    <row r="206" spans="1:25" ht="25.5" x14ac:dyDescent="0.25">
      <c r="A206" s="10">
        <v>196</v>
      </c>
      <c r="B206" s="11" t="s">
        <v>5016</v>
      </c>
      <c r="C206" s="11" t="s">
        <v>5017</v>
      </c>
      <c r="D206" s="11" t="s">
        <v>3508</v>
      </c>
      <c r="E206" s="11" t="s">
        <v>6024</v>
      </c>
      <c r="F206" s="11" t="s">
        <v>6025</v>
      </c>
      <c r="G206" s="11" t="s">
        <v>6169</v>
      </c>
      <c r="H206" s="11" t="s">
        <v>6169</v>
      </c>
      <c r="I206" s="11" t="s">
        <v>5021</v>
      </c>
      <c r="J206" s="963" t="s">
        <v>6176</v>
      </c>
      <c r="K206" s="11" t="s">
        <v>6177</v>
      </c>
      <c r="L206" s="11" t="s">
        <v>6178</v>
      </c>
      <c r="M206" s="11" t="s">
        <v>6031</v>
      </c>
      <c r="N206" s="11" t="s">
        <v>6032</v>
      </c>
      <c r="O206" s="10">
        <v>24</v>
      </c>
      <c r="P206" s="12" t="s">
        <v>6033</v>
      </c>
      <c r="Q206" s="12" t="s">
        <v>6034</v>
      </c>
      <c r="R206" s="10">
        <v>11</v>
      </c>
      <c r="S206" s="12" t="s">
        <v>6035</v>
      </c>
      <c r="T206" s="12" t="s">
        <v>741</v>
      </c>
      <c r="U206" s="12" t="s">
        <v>6035</v>
      </c>
      <c r="V206" s="12" t="s">
        <v>6033</v>
      </c>
      <c r="X206" s="41" t="str">
        <f>IF(ISERROR(VLOOKUP(J206,'FMC by DSF_Excel'!$H$6:$H$1610,1,0)),"TIDAK ADA","ADA")</f>
        <v>ADA</v>
      </c>
      <c r="Y206" s="41"/>
    </row>
    <row r="207" spans="1:25" ht="25.5" x14ac:dyDescent="0.25">
      <c r="A207" s="10">
        <v>197</v>
      </c>
      <c r="B207" s="11" t="s">
        <v>5016</v>
      </c>
      <c r="C207" s="11" t="s">
        <v>5017</v>
      </c>
      <c r="D207" s="11" t="s">
        <v>3508</v>
      </c>
      <c r="E207" s="11" t="s">
        <v>6024</v>
      </c>
      <c r="F207" s="11" t="s">
        <v>6025</v>
      </c>
      <c r="G207" s="11" t="s">
        <v>6169</v>
      </c>
      <c r="H207" s="11" t="s">
        <v>6169</v>
      </c>
      <c r="I207" s="11" t="s">
        <v>5021</v>
      </c>
      <c r="J207" s="963" t="s">
        <v>6179</v>
      </c>
      <c r="K207" s="11" t="s">
        <v>6180</v>
      </c>
      <c r="L207" s="11" t="s">
        <v>6181</v>
      </c>
      <c r="M207" s="11" t="s">
        <v>6031</v>
      </c>
      <c r="N207" s="11" t="s">
        <v>6032</v>
      </c>
      <c r="O207" s="10">
        <v>24</v>
      </c>
      <c r="P207" s="12" t="s">
        <v>6033</v>
      </c>
      <c r="Q207" s="12" t="s">
        <v>6034</v>
      </c>
      <c r="R207" s="10">
        <v>11</v>
      </c>
      <c r="S207" s="12" t="s">
        <v>6035</v>
      </c>
      <c r="T207" s="12" t="s">
        <v>741</v>
      </c>
      <c r="U207" s="12" t="s">
        <v>6035</v>
      </c>
      <c r="V207" s="12" t="s">
        <v>6033</v>
      </c>
      <c r="X207" s="41" t="str">
        <f>IF(ISERROR(VLOOKUP(J207,'FMC by DSF_Excel'!$H$6:$H$1610,1,0)),"TIDAK ADA","ADA")</f>
        <v>ADA</v>
      </c>
      <c r="Y207" s="41"/>
    </row>
    <row r="208" spans="1:25" ht="25.5" x14ac:dyDescent="0.25">
      <c r="A208" s="10">
        <v>198</v>
      </c>
      <c r="B208" s="11" t="s">
        <v>5016</v>
      </c>
      <c r="C208" s="11" t="s">
        <v>5017</v>
      </c>
      <c r="D208" s="11" t="s">
        <v>3508</v>
      </c>
      <c r="E208" s="11" t="s">
        <v>6024</v>
      </c>
      <c r="F208" s="11" t="s">
        <v>6025</v>
      </c>
      <c r="G208" s="11" t="s">
        <v>1438</v>
      </c>
      <c r="H208" s="11" t="s">
        <v>6182</v>
      </c>
      <c r="I208" s="11" t="s">
        <v>5021</v>
      </c>
      <c r="J208" s="963" t="s">
        <v>6183</v>
      </c>
      <c r="K208" s="11" t="s">
        <v>6184</v>
      </c>
      <c r="L208" s="11" t="s">
        <v>6185</v>
      </c>
      <c r="M208" s="11" t="s">
        <v>6031</v>
      </c>
      <c r="N208" s="11" t="s">
        <v>6032</v>
      </c>
      <c r="O208" s="10">
        <v>24</v>
      </c>
      <c r="P208" s="12" t="s">
        <v>6033</v>
      </c>
      <c r="Q208" s="12" t="s">
        <v>6034</v>
      </c>
      <c r="R208" s="10">
        <v>11</v>
      </c>
      <c r="S208" s="12" t="s">
        <v>6035</v>
      </c>
      <c r="T208" s="12" t="s">
        <v>741</v>
      </c>
      <c r="U208" s="12" t="s">
        <v>6035</v>
      </c>
      <c r="V208" s="12" t="s">
        <v>6033</v>
      </c>
      <c r="X208" s="41" t="str">
        <f>IF(ISERROR(VLOOKUP(J208,'FMC by DSF_Excel'!$H$6:$H$1610,1,0)),"TIDAK ADA","ADA")</f>
        <v>ADA</v>
      </c>
      <c r="Y208" s="41"/>
    </row>
    <row r="209" spans="1:25" ht="25.5" x14ac:dyDescent="0.25">
      <c r="A209" s="10">
        <v>199</v>
      </c>
      <c r="B209" s="11" t="s">
        <v>5016</v>
      </c>
      <c r="C209" s="11" t="s">
        <v>5017</v>
      </c>
      <c r="D209" s="11" t="s">
        <v>3508</v>
      </c>
      <c r="E209" s="11" t="s">
        <v>6024</v>
      </c>
      <c r="F209" s="11" t="s">
        <v>6025</v>
      </c>
      <c r="G209" s="11" t="s">
        <v>1438</v>
      </c>
      <c r="H209" s="11" t="s">
        <v>6182</v>
      </c>
      <c r="I209" s="11" t="s">
        <v>5021</v>
      </c>
      <c r="J209" s="963" t="s">
        <v>6186</v>
      </c>
      <c r="K209" s="11" t="s">
        <v>6187</v>
      </c>
      <c r="L209" s="11" t="s">
        <v>6188</v>
      </c>
      <c r="M209" s="11" t="s">
        <v>6031</v>
      </c>
      <c r="N209" s="11" t="s">
        <v>6032</v>
      </c>
      <c r="O209" s="10">
        <v>24</v>
      </c>
      <c r="P209" s="12" t="s">
        <v>6033</v>
      </c>
      <c r="Q209" s="12" t="s">
        <v>6034</v>
      </c>
      <c r="R209" s="10">
        <v>11</v>
      </c>
      <c r="S209" s="12" t="s">
        <v>6035</v>
      </c>
      <c r="T209" s="12" t="s">
        <v>741</v>
      </c>
      <c r="U209" s="12" t="s">
        <v>6035</v>
      </c>
      <c r="V209" s="12" t="s">
        <v>6033</v>
      </c>
      <c r="X209" s="41" t="str">
        <f>IF(ISERROR(VLOOKUP(J209,'FMC by DSF_Excel'!$H$6:$H$1610,1,0)),"TIDAK ADA","ADA")</f>
        <v>ADA</v>
      </c>
      <c r="Y209" s="41"/>
    </row>
    <row r="210" spans="1:25" ht="25.5" x14ac:dyDescent="0.25">
      <c r="A210" s="10">
        <v>200</v>
      </c>
      <c r="B210" s="11" t="s">
        <v>5016</v>
      </c>
      <c r="C210" s="11" t="s">
        <v>5017</v>
      </c>
      <c r="D210" s="11" t="s">
        <v>3508</v>
      </c>
      <c r="E210" s="11" t="s">
        <v>6024</v>
      </c>
      <c r="F210" s="11" t="s">
        <v>6025</v>
      </c>
      <c r="G210" s="11" t="s">
        <v>1438</v>
      </c>
      <c r="H210" s="11" t="s">
        <v>6182</v>
      </c>
      <c r="I210" s="11" t="s">
        <v>5021</v>
      </c>
      <c r="J210" s="963" t="s">
        <v>6189</v>
      </c>
      <c r="K210" s="11" t="s">
        <v>6190</v>
      </c>
      <c r="L210" s="11" t="s">
        <v>6191</v>
      </c>
      <c r="M210" s="11" t="s">
        <v>6031</v>
      </c>
      <c r="N210" s="11" t="s">
        <v>6032</v>
      </c>
      <c r="O210" s="10">
        <v>24</v>
      </c>
      <c r="P210" s="12" t="s">
        <v>6033</v>
      </c>
      <c r="Q210" s="12" t="s">
        <v>6034</v>
      </c>
      <c r="R210" s="10">
        <v>11</v>
      </c>
      <c r="S210" s="12" t="s">
        <v>6035</v>
      </c>
      <c r="T210" s="12" t="s">
        <v>741</v>
      </c>
      <c r="U210" s="12" t="s">
        <v>6035</v>
      </c>
      <c r="V210" s="12" t="s">
        <v>6033</v>
      </c>
      <c r="X210" s="41" t="str">
        <f>IF(ISERROR(VLOOKUP(J210,'FMC by DSF_Excel'!$H$6:$H$1610,1,0)),"TIDAK ADA","ADA")</f>
        <v>ADA</v>
      </c>
      <c r="Y210" s="41"/>
    </row>
    <row r="211" spans="1:25" ht="25.5" x14ac:dyDescent="0.25">
      <c r="A211" s="10">
        <v>201</v>
      </c>
      <c r="B211" s="11" t="s">
        <v>5016</v>
      </c>
      <c r="C211" s="11" t="s">
        <v>5017</v>
      </c>
      <c r="D211" s="11" t="s">
        <v>3508</v>
      </c>
      <c r="E211" s="11" t="s">
        <v>6024</v>
      </c>
      <c r="F211" s="11" t="s">
        <v>6025</v>
      </c>
      <c r="G211" s="11" t="s">
        <v>1438</v>
      </c>
      <c r="H211" s="11" t="s">
        <v>6137</v>
      </c>
      <c r="I211" s="11" t="s">
        <v>5021</v>
      </c>
      <c r="J211" s="963" t="s">
        <v>6192</v>
      </c>
      <c r="K211" s="11" t="s">
        <v>6193</v>
      </c>
      <c r="L211" s="11" t="s">
        <v>6194</v>
      </c>
      <c r="M211" s="11" t="s">
        <v>6031</v>
      </c>
      <c r="N211" s="11" t="s">
        <v>6032</v>
      </c>
      <c r="O211" s="10">
        <v>24</v>
      </c>
      <c r="P211" s="12" t="s">
        <v>6033</v>
      </c>
      <c r="Q211" s="12" t="s">
        <v>6034</v>
      </c>
      <c r="R211" s="10">
        <v>11</v>
      </c>
      <c r="S211" s="12" t="s">
        <v>6035</v>
      </c>
      <c r="T211" s="12" t="s">
        <v>741</v>
      </c>
      <c r="U211" s="12" t="s">
        <v>6035</v>
      </c>
      <c r="V211" s="12" t="s">
        <v>6033</v>
      </c>
      <c r="X211" s="41" t="str">
        <f>IF(ISERROR(VLOOKUP(J211,'FMC by DSF_Excel'!$H$6:$H$1610,1,0)),"TIDAK ADA","ADA")</f>
        <v>ADA</v>
      </c>
      <c r="Y211" s="41"/>
    </row>
    <row r="212" spans="1:25" ht="25.5" x14ac:dyDescent="0.25">
      <c r="A212" s="10">
        <v>202</v>
      </c>
      <c r="B212" s="11" t="s">
        <v>5016</v>
      </c>
      <c r="C212" s="11" t="s">
        <v>5017</v>
      </c>
      <c r="D212" s="11" t="s">
        <v>3508</v>
      </c>
      <c r="E212" s="11" t="s">
        <v>6024</v>
      </c>
      <c r="F212" s="11" t="s">
        <v>6025</v>
      </c>
      <c r="G212" s="11" t="s">
        <v>1438</v>
      </c>
      <c r="H212" s="11" t="s">
        <v>6137</v>
      </c>
      <c r="I212" s="11" t="s">
        <v>5021</v>
      </c>
      <c r="J212" s="963" t="s">
        <v>6195</v>
      </c>
      <c r="K212" s="11" t="s">
        <v>6196</v>
      </c>
      <c r="L212" s="11" t="s">
        <v>6197</v>
      </c>
      <c r="M212" s="11" t="s">
        <v>6031</v>
      </c>
      <c r="N212" s="11" t="s">
        <v>6032</v>
      </c>
      <c r="O212" s="10">
        <v>24</v>
      </c>
      <c r="P212" s="12" t="s">
        <v>6033</v>
      </c>
      <c r="Q212" s="12" t="s">
        <v>6034</v>
      </c>
      <c r="R212" s="10">
        <v>11</v>
      </c>
      <c r="S212" s="12" t="s">
        <v>6035</v>
      </c>
      <c r="T212" s="12" t="s">
        <v>741</v>
      </c>
      <c r="U212" s="12" t="s">
        <v>6035</v>
      </c>
      <c r="V212" s="12" t="s">
        <v>6033</v>
      </c>
      <c r="X212" s="41" t="str">
        <f>IF(ISERROR(VLOOKUP(J212,'FMC by DSF_Excel'!$H$6:$H$1610,1,0)),"TIDAK ADA","ADA")</f>
        <v>ADA</v>
      </c>
      <c r="Y212" s="41"/>
    </row>
    <row r="213" spans="1:25" ht="25.5" x14ac:dyDescent="0.25">
      <c r="A213" s="10">
        <v>203</v>
      </c>
      <c r="B213" s="11" t="s">
        <v>5016</v>
      </c>
      <c r="C213" s="11" t="s">
        <v>5017</v>
      </c>
      <c r="D213" s="11" t="s">
        <v>3508</v>
      </c>
      <c r="E213" s="11" t="s">
        <v>6024</v>
      </c>
      <c r="F213" s="11" t="s">
        <v>6025</v>
      </c>
      <c r="G213" s="11" t="s">
        <v>1433</v>
      </c>
      <c r="H213" s="11" t="s">
        <v>6133</v>
      </c>
      <c r="I213" s="11" t="s">
        <v>5021</v>
      </c>
      <c r="J213" s="963" t="s">
        <v>6198</v>
      </c>
      <c r="K213" s="11" t="s">
        <v>6199</v>
      </c>
      <c r="L213" s="11" t="s">
        <v>6200</v>
      </c>
      <c r="M213" s="11" t="s">
        <v>6031</v>
      </c>
      <c r="N213" s="11" t="s">
        <v>6032</v>
      </c>
      <c r="O213" s="10">
        <v>24</v>
      </c>
      <c r="P213" s="12" t="s">
        <v>6033</v>
      </c>
      <c r="Q213" s="12" t="s">
        <v>6034</v>
      </c>
      <c r="R213" s="10">
        <v>11</v>
      </c>
      <c r="S213" s="12" t="s">
        <v>6035</v>
      </c>
      <c r="T213" s="12" t="s">
        <v>741</v>
      </c>
      <c r="U213" s="12" t="s">
        <v>6035</v>
      </c>
      <c r="V213" s="12" t="s">
        <v>6033</v>
      </c>
      <c r="X213" s="41" t="str">
        <f>IF(ISERROR(VLOOKUP(J213,'FMC by DSF_Excel'!$H$6:$H$1610,1,0)),"TIDAK ADA","ADA")</f>
        <v>ADA</v>
      </c>
      <c r="Y213" s="41"/>
    </row>
    <row r="214" spans="1:25" ht="25.5" x14ac:dyDescent="0.25">
      <c r="A214" s="10">
        <v>204</v>
      </c>
      <c r="B214" s="11" t="s">
        <v>5016</v>
      </c>
      <c r="C214" s="11" t="s">
        <v>5017</v>
      </c>
      <c r="D214" s="11" t="s">
        <v>3508</v>
      </c>
      <c r="E214" s="11" t="s">
        <v>6024</v>
      </c>
      <c r="F214" s="11" t="s">
        <v>6025</v>
      </c>
      <c r="G214" s="11" t="s">
        <v>1433</v>
      </c>
      <c r="H214" s="11" t="s">
        <v>6133</v>
      </c>
      <c r="I214" s="11" t="s">
        <v>5021</v>
      </c>
      <c r="J214" s="963" t="s">
        <v>6201</v>
      </c>
      <c r="K214" s="11" t="s">
        <v>6202</v>
      </c>
      <c r="L214" s="11" t="s">
        <v>6203</v>
      </c>
      <c r="M214" s="11" t="s">
        <v>6031</v>
      </c>
      <c r="N214" s="11" t="s">
        <v>6032</v>
      </c>
      <c r="O214" s="10">
        <v>24</v>
      </c>
      <c r="P214" s="12" t="s">
        <v>6033</v>
      </c>
      <c r="Q214" s="12" t="s">
        <v>6034</v>
      </c>
      <c r="R214" s="10">
        <v>11</v>
      </c>
      <c r="S214" s="12" t="s">
        <v>6035</v>
      </c>
      <c r="T214" s="12" t="s">
        <v>741</v>
      </c>
      <c r="U214" s="12" t="s">
        <v>6035</v>
      </c>
      <c r="V214" s="12" t="s">
        <v>6033</v>
      </c>
      <c r="X214" s="41" t="str">
        <f>IF(ISERROR(VLOOKUP(J214,'FMC by DSF_Excel'!$H$6:$H$1610,1,0)),"TIDAK ADA","ADA")</f>
        <v>ADA</v>
      </c>
      <c r="Y214" s="41"/>
    </row>
    <row r="215" spans="1:25" ht="25.5" x14ac:dyDescent="0.25">
      <c r="A215" s="10">
        <v>205</v>
      </c>
      <c r="B215" s="11" t="s">
        <v>5016</v>
      </c>
      <c r="C215" s="11" t="s">
        <v>5017</v>
      </c>
      <c r="D215" s="11" t="s">
        <v>3508</v>
      </c>
      <c r="E215" s="11" t="s">
        <v>6024</v>
      </c>
      <c r="F215" s="11" t="s">
        <v>6025</v>
      </c>
      <c r="G215" s="11" t="s">
        <v>5912</v>
      </c>
      <c r="H215" s="11" t="s">
        <v>5913</v>
      </c>
      <c r="I215" s="11" t="s">
        <v>5021</v>
      </c>
      <c r="J215" s="963" t="s">
        <v>6204</v>
      </c>
      <c r="K215" s="11" t="s">
        <v>6205</v>
      </c>
      <c r="L215" s="11" t="s">
        <v>6206</v>
      </c>
      <c r="M215" s="11" t="s">
        <v>6031</v>
      </c>
      <c r="N215" s="11" t="s">
        <v>6032</v>
      </c>
      <c r="O215" s="10">
        <v>24</v>
      </c>
      <c r="P215" s="12" t="s">
        <v>6033</v>
      </c>
      <c r="Q215" s="12" t="s">
        <v>6034</v>
      </c>
      <c r="R215" s="10">
        <v>11</v>
      </c>
      <c r="S215" s="12" t="s">
        <v>6035</v>
      </c>
      <c r="T215" s="12" t="s">
        <v>741</v>
      </c>
      <c r="U215" s="12" t="s">
        <v>6035</v>
      </c>
      <c r="V215" s="12" t="s">
        <v>6033</v>
      </c>
      <c r="X215" s="41" t="str">
        <f>IF(ISERROR(VLOOKUP(J215,'FMC by DSF_Excel'!$H$6:$H$1610,1,0)),"TIDAK ADA","ADA")</f>
        <v>ADA</v>
      </c>
      <c r="Y215" s="41"/>
    </row>
    <row r="216" spans="1:25" ht="25.5" x14ac:dyDescent="0.25">
      <c r="A216" s="10">
        <v>206</v>
      </c>
      <c r="B216" s="11" t="s">
        <v>5016</v>
      </c>
      <c r="C216" s="11" t="s">
        <v>5017</v>
      </c>
      <c r="D216" s="11" t="s">
        <v>3508</v>
      </c>
      <c r="E216" s="11" t="s">
        <v>6024</v>
      </c>
      <c r="F216" s="11" t="s">
        <v>6025</v>
      </c>
      <c r="G216" s="11" t="s">
        <v>1433</v>
      </c>
      <c r="H216" s="11" t="s">
        <v>6207</v>
      </c>
      <c r="I216" s="11" t="s">
        <v>5021</v>
      </c>
      <c r="J216" s="963" t="s">
        <v>6208</v>
      </c>
      <c r="K216" s="11" t="s">
        <v>6209</v>
      </c>
      <c r="L216" s="11" t="s">
        <v>6210</v>
      </c>
      <c r="M216" s="11" t="s">
        <v>6031</v>
      </c>
      <c r="N216" s="11" t="s">
        <v>6032</v>
      </c>
      <c r="O216" s="10">
        <v>24</v>
      </c>
      <c r="P216" s="12" t="s">
        <v>6033</v>
      </c>
      <c r="Q216" s="12" t="s">
        <v>6034</v>
      </c>
      <c r="R216" s="10">
        <v>11</v>
      </c>
      <c r="S216" s="12" t="s">
        <v>6035</v>
      </c>
      <c r="T216" s="12" t="s">
        <v>741</v>
      </c>
      <c r="U216" s="12" t="s">
        <v>6035</v>
      </c>
      <c r="V216" s="12" t="s">
        <v>6033</v>
      </c>
      <c r="X216" s="41" t="str">
        <f>IF(ISERROR(VLOOKUP(J216,'FMC by DSF_Excel'!$H$6:$H$1610,1,0)),"TIDAK ADA","ADA")</f>
        <v>ADA</v>
      </c>
      <c r="Y216" s="41"/>
    </row>
    <row r="217" spans="1:25" ht="25.5" x14ac:dyDescent="0.25">
      <c r="A217" s="10">
        <v>207</v>
      </c>
      <c r="B217" s="11" t="s">
        <v>5016</v>
      </c>
      <c r="C217" s="11" t="s">
        <v>5017</v>
      </c>
      <c r="D217" s="11" t="s">
        <v>3508</v>
      </c>
      <c r="E217" s="11" t="s">
        <v>6024</v>
      </c>
      <c r="F217" s="11" t="s">
        <v>6025</v>
      </c>
      <c r="G217" s="11" t="s">
        <v>1433</v>
      </c>
      <c r="H217" s="11" t="s">
        <v>6207</v>
      </c>
      <c r="I217" s="11" t="s">
        <v>5021</v>
      </c>
      <c r="J217" s="963" t="s">
        <v>6211</v>
      </c>
      <c r="K217" s="11" t="s">
        <v>6212</v>
      </c>
      <c r="L217" s="11" t="s">
        <v>6213</v>
      </c>
      <c r="M217" s="11" t="s">
        <v>6031</v>
      </c>
      <c r="N217" s="11" t="s">
        <v>6032</v>
      </c>
      <c r="O217" s="10">
        <v>24</v>
      </c>
      <c r="P217" s="12" t="s">
        <v>6033</v>
      </c>
      <c r="Q217" s="12" t="s">
        <v>6034</v>
      </c>
      <c r="R217" s="10">
        <v>11</v>
      </c>
      <c r="S217" s="12" t="s">
        <v>6035</v>
      </c>
      <c r="T217" s="12" t="s">
        <v>741</v>
      </c>
      <c r="U217" s="12" t="s">
        <v>6035</v>
      </c>
      <c r="V217" s="12" t="s">
        <v>6033</v>
      </c>
      <c r="X217" s="41" t="str">
        <f>IF(ISERROR(VLOOKUP(J217,'FMC by DSF_Excel'!$H$6:$H$1610,1,0)),"TIDAK ADA","ADA")</f>
        <v>ADA</v>
      </c>
      <c r="Y217" s="41"/>
    </row>
    <row r="218" spans="1:25" ht="25.5" x14ac:dyDescent="0.25">
      <c r="A218" s="10">
        <v>208</v>
      </c>
      <c r="B218" s="11" t="s">
        <v>5016</v>
      </c>
      <c r="C218" s="11" t="s">
        <v>5017</v>
      </c>
      <c r="D218" s="11" t="s">
        <v>3508</v>
      </c>
      <c r="E218" s="11" t="s">
        <v>6024</v>
      </c>
      <c r="F218" s="11" t="s">
        <v>6025</v>
      </c>
      <c r="G218" s="11" t="s">
        <v>1438</v>
      </c>
      <c r="H218" s="11" t="s">
        <v>6182</v>
      </c>
      <c r="I218" s="11" t="s">
        <v>5021</v>
      </c>
      <c r="J218" s="963" t="s">
        <v>6214</v>
      </c>
      <c r="K218" s="11" t="s">
        <v>6215</v>
      </c>
      <c r="L218" s="11" t="s">
        <v>6216</v>
      </c>
      <c r="M218" s="11" t="s">
        <v>6031</v>
      </c>
      <c r="N218" s="11" t="s">
        <v>6032</v>
      </c>
      <c r="O218" s="10">
        <v>24</v>
      </c>
      <c r="P218" s="12" t="s">
        <v>6033</v>
      </c>
      <c r="Q218" s="12" t="s">
        <v>6034</v>
      </c>
      <c r="R218" s="10">
        <v>11</v>
      </c>
      <c r="S218" s="12" t="s">
        <v>6035</v>
      </c>
      <c r="T218" s="12" t="s">
        <v>741</v>
      </c>
      <c r="U218" s="12" t="s">
        <v>6035</v>
      </c>
      <c r="V218" s="12" t="s">
        <v>6033</v>
      </c>
      <c r="X218" s="41" t="str">
        <f>IF(ISERROR(VLOOKUP(J218,'FMC by DSF_Excel'!$H$6:$H$1610,1,0)),"TIDAK ADA","ADA")</f>
        <v>ADA</v>
      </c>
      <c r="Y218" s="41"/>
    </row>
    <row r="219" spans="1:25" ht="25.5" x14ac:dyDescent="0.25">
      <c r="A219" s="10">
        <v>209</v>
      </c>
      <c r="B219" s="11" t="s">
        <v>5016</v>
      </c>
      <c r="C219" s="11" t="s">
        <v>5017</v>
      </c>
      <c r="D219" s="11" t="s">
        <v>3508</v>
      </c>
      <c r="E219" s="11" t="s">
        <v>6024</v>
      </c>
      <c r="F219" s="11" t="s">
        <v>6025</v>
      </c>
      <c r="G219" s="11" t="s">
        <v>1438</v>
      </c>
      <c r="H219" s="11" t="s">
        <v>6182</v>
      </c>
      <c r="I219" s="11" t="s">
        <v>5021</v>
      </c>
      <c r="J219" s="963" t="s">
        <v>6217</v>
      </c>
      <c r="K219" s="11" t="s">
        <v>6218</v>
      </c>
      <c r="L219" s="11" t="s">
        <v>6219</v>
      </c>
      <c r="M219" s="11" t="s">
        <v>6031</v>
      </c>
      <c r="N219" s="11" t="s">
        <v>6032</v>
      </c>
      <c r="O219" s="10">
        <v>24</v>
      </c>
      <c r="P219" s="12" t="s">
        <v>6033</v>
      </c>
      <c r="Q219" s="12" t="s">
        <v>6034</v>
      </c>
      <c r="R219" s="10">
        <v>11</v>
      </c>
      <c r="S219" s="12" t="s">
        <v>6035</v>
      </c>
      <c r="T219" s="12" t="s">
        <v>741</v>
      </c>
      <c r="U219" s="12" t="s">
        <v>6035</v>
      </c>
      <c r="V219" s="12" t="s">
        <v>6033</v>
      </c>
      <c r="X219" s="41" t="str">
        <f>IF(ISERROR(VLOOKUP(J219,'FMC by DSF_Excel'!$H$6:$H$1610,1,0)),"TIDAK ADA","ADA")</f>
        <v>ADA</v>
      </c>
      <c r="Y219" s="41"/>
    </row>
    <row r="220" spans="1:25" ht="25.5" x14ac:dyDescent="0.25">
      <c r="A220" s="10">
        <v>210</v>
      </c>
      <c r="B220" s="11" t="s">
        <v>5016</v>
      </c>
      <c r="C220" s="11" t="s">
        <v>5017</v>
      </c>
      <c r="D220" s="11" t="s">
        <v>3508</v>
      </c>
      <c r="E220" s="11" t="s">
        <v>6024</v>
      </c>
      <c r="F220" s="11" t="s">
        <v>6025</v>
      </c>
      <c r="G220" s="11" t="s">
        <v>1438</v>
      </c>
      <c r="H220" s="11" t="s">
        <v>6182</v>
      </c>
      <c r="I220" s="11" t="s">
        <v>5021</v>
      </c>
      <c r="J220" s="963" t="s">
        <v>6220</v>
      </c>
      <c r="K220" s="11" t="s">
        <v>6221</v>
      </c>
      <c r="L220" s="11" t="s">
        <v>6222</v>
      </c>
      <c r="M220" s="11" t="s">
        <v>6031</v>
      </c>
      <c r="N220" s="11" t="s">
        <v>6032</v>
      </c>
      <c r="O220" s="10">
        <v>24</v>
      </c>
      <c r="P220" s="12" t="s">
        <v>6033</v>
      </c>
      <c r="Q220" s="12" t="s">
        <v>6034</v>
      </c>
      <c r="R220" s="10">
        <v>11</v>
      </c>
      <c r="S220" s="12" t="s">
        <v>6035</v>
      </c>
      <c r="T220" s="12" t="s">
        <v>741</v>
      </c>
      <c r="U220" s="12" t="s">
        <v>6035</v>
      </c>
      <c r="V220" s="12" t="s">
        <v>6033</v>
      </c>
      <c r="X220" s="41" t="str">
        <f>IF(ISERROR(VLOOKUP(J220,'FMC by DSF_Excel'!$H$6:$H$1610,1,0)),"TIDAK ADA","ADA")</f>
        <v>ADA</v>
      </c>
      <c r="Y220" s="41"/>
    </row>
    <row r="221" spans="1:25" ht="25.5" x14ac:dyDescent="0.25">
      <c r="A221" s="10">
        <v>211</v>
      </c>
      <c r="B221" s="11" t="s">
        <v>5016</v>
      </c>
      <c r="C221" s="11" t="s">
        <v>5017</v>
      </c>
      <c r="D221" s="11" t="s">
        <v>3508</v>
      </c>
      <c r="E221" s="11" t="s">
        <v>6024</v>
      </c>
      <c r="F221" s="11" t="s">
        <v>6025</v>
      </c>
      <c r="G221" s="11" t="s">
        <v>1438</v>
      </c>
      <c r="H221" s="11" t="s">
        <v>6182</v>
      </c>
      <c r="I221" s="11" t="s">
        <v>5021</v>
      </c>
      <c r="J221" s="963" t="s">
        <v>6223</v>
      </c>
      <c r="K221" s="11" t="s">
        <v>6224</v>
      </c>
      <c r="L221" s="11" t="s">
        <v>6225</v>
      </c>
      <c r="M221" s="11" t="s">
        <v>6031</v>
      </c>
      <c r="N221" s="11" t="s">
        <v>6032</v>
      </c>
      <c r="O221" s="10">
        <v>24</v>
      </c>
      <c r="P221" s="12" t="s">
        <v>6033</v>
      </c>
      <c r="Q221" s="12" t="s">
        <v>6034</v>
      </c>
      <c r="R221" s="10">
        <v>11</v>
      </c>
      <c r="S221" s="12" t="s">
        <v>6035</v>
      </c>
      <c r="T221" s="12" t="s">
        <v>741</v>
      </c>
      <c r="U221" s="12" t="s">
        <v>6035</v>
      </c>
      <c r="V221" s="12" t="s">
        <v>6033</v>
      </c>
      <c r="X221" s="41" t="str">
        <f>IF(ISERROR(VLOOKUP(J221,'FMC by DSF_Excel'!$H$6:$H$1610,1,0)),"TIDAK ADA","ADA")</f>
        <v>ADA</v>
      </c>
      <c r="Y221" s="41"/>
    </row>
    <row r="222" spans="1:25" ht="25.5" x14ac:dyDescent="0.25">
      <c r="A222" s="10">
        <v>212</v>
      </c>
      <c r="B222" s="11" t="s">
        <v>5016</v>
      </c>
      <c r="C222" s="11" t="s">
        <v>5017</v>
      </c>
      <c r="D222" s="11" t="s">
        <v>3508</v>
      </c>
      <c r="E222" s="11" t="s">
        <v>6024</v>
      </c>
      <c r="F222" s="11" t="s">
        <v>6025</v>
      </c>
      <c r="G222" s="11" t="s">
        <v>1438</v>
      </c>
      <c r="H222" s="11" t="s">
        <v>6137</v>
      </c>
      <c r="I222" s="11" t="s">
        <v>5021</v>
      </c>
      <c r="J222" s="963" t="s">
        <v>6226</v>
      </c>
      <c r="K222" s="11" t="s">
        <v>6227</v>
      </c>
      <c r="L222" s="11" t="s">
        <v>6228</v>
      </c>
      <c r="M222" s="11" t="s">
        <v>6031</v>
      </c>
      <c r="N222" s="11" t="s">
        <v>6032</v>
      </c>
      <c r="O222" s="10">
        <v>24</v>
      </c>
      <c r="P222" s="12" t="s">
        <v>6033</v>
      </c>
      <c r="Q222" s="12" t="s">
        <v>6034</v>
      </c>
      <c r="R222" s="10">
        <v>11</v>
      </c>
      <c r="S222" s="12" t="s">
        <v>6035</v>
      </c>
      <c r="T222" s="12" t="s">
        <v>741</v>
      </c>
      <c r="U222" s="12" t="s">
        <v>6035</v>
      </c>
      <c r="V222" s="12" t="s">
        <v>6033</v>
      </c>
      <c r="X222" s="41" t="str">
        <f>IF(ISERROR(VLOOKUP(J222,'FMC by DSF_Excel'!$H$6:$H$1610,1,0)),"TIDAK ADA","ADA")</f>
        <v>ADA</v>
      </c>
      <c r="Y222" s="41"/>
    </row>
    <row r="223" spans="1:25" ht="25.5" x14ac:dyDescent="0.25">
      <c r="A223" s="10">
        <v>213</v>
      </c>
      <c r="B223" s="11" t="s">
        <v>5016</v>
      </c>
      <c r="C223" s="11" t="s">
        <v>5017</v>
      </c>
      <c r="D223" s="11" t="s">
        <v>3508</v>
      </c>
      <c r="E223" s="11" t="s">
        <v>6024</v>
      </c>
      <c r="F223" s="11" t="s">
        <v>6025</v>
      </c>
      <c r="G223" s="11" t="s">
        <v>1438</v>
      </c>
      <c r="H223" s="11" t="s">
        <v>6137</v>
      </c>
      <c r="I223" s="11" t="s">
        <v>5021</v>
      </c>
      <c r="J223" s="963" t="s">
        <v>6229</v>
      </c>
      <c r="K223" s="11" t="s">
        <v>6230</v>
      </c>
      <c r="L223" s="11" t="s">
        <v>6231</v>
      </c>
      <c r="M223" s="11" t="s">
        <v>6031</v>
      </c>
      <c r="N223" s="11" t="s">
        <v>6032</v>
      </c>
      <c r="O223" s="10">
        <v>24</v>
      </c>
      <c r="P223" s="12" t="s">
        <v>6033</v>
      </c>
      <c r="Q223" s="12" t="s">
        <v>6034</v>
      </c>
      <c r="R223" s="10">
        <v>11</v>
      </c>
      <c r="S223" s="12" t="s">
        <v>6035</v>
      </c>
      <c r="T223" s="12" t="s">
        <v>741</v>
      </c>
      <c r="U223" s="12" t="s">
        <v>6035</v>
      </c>
      <c r="V223" s="12" t="s">
        <v>6033</v>
      </c>
      <c r="X223" s="41" t="str">
        <f>IF(ISERROR(VLOOKUP(J223,'FMC by DSF_Excel'!$H$6:$H$1610,1,0)),"TIDAK ADA","ADA")</f>
        <v>ADA</v>
      </c>
      <c r="Y223" s="41"/>
    </row>
    <row r="224" spans="1:25" ht="25.5" x14ac:dyDescent="0.25">
      <c r="A224" s="10">
        <v>214</v>
      </c>
      <c r="B224" s="11" t="s">
        <v>5016</v>
      </c>
      <c r="C224" s="11" t="s">
        <v>5017</v>
      </c>
      <c r="D224" s="11" t="s">
        <v>3508</v>
      </c>
      <c r="E224" s="11" t="s">
        <v>6024</v>
      </c>
      <c r="F224" s="11" t="s">
        <v>6025</v>
      </c>
      <c r="G224" s="11" t="s">
        <v>1438</v>
      </c>
      <c r="H224" s="11" t="s">
        <v>6182</v>
      </c>
      <c r="I224" s="11" t="s">
        <v>5021</v>
      </c>
      <c r="J224" s="963" t="s">
        <v>6232</v>
      </c>
      <c r="K224" s="11" t="s">
        <v>6233</v>
      </c>
      <c r="L224" s="11" t="s">
        <v>6234</v>
      </c>
      <c r="M224" s="11" t="s">
        <v>6031</v>
      </c>
      <c r="N224" s="11" t="s">
        <v>6032</v>
      </c>
      <c r="O224" s="10">
        <v>24</v>
      </c>
      <c r="P224" s="12" t="s">
        <v>6033</v>
      </c>
      <c r="Q224" s="12" t="s">
        <v>6034</v>
      </c>
      <c r="R224" s="10">
        <v>11</v>
      </c>
      <c r="S224" s="12" t="s">
        <v>6035</v>
      </c>
      <c r="T224" s="12" t="s">
        <v>741</v>
      </c>
      <c r="U224" s="12" t="s">
        <v>6035</v>
      </c>
      <c r="V224" s="12" t="s">
        <v>6033</v>
      </c>
      <c r="X224" s="41" t="str">
        <f>IF(ISERROR(VLOOKUP(J224,'FMC by DSF_Excel'!$H$6:$H$1610,1,0)),"TIDAK ADA","ADA")</f>
        <v>ADA</v>
      </c>
      <c r="Y224" s="41"/>
    </row>
    <row r="225" spans="1:25" ht="25.5" x14ac:dyDescent="0.25">
      <c r="A225" s="10">
        <v>215</v>
      </c>
      <c r="B225" s="11" t="s">
        <v>5016</v>
      </c>
      <c r="C225" s="11" t="s">
        <v>5017</v>
      </c>
      <c r="D225" s="11" t="s">
        <v>3508</v>
      </c>
      <c r="E225" s="11" t="s">
        <v>6024</v>
      </c>
      <c r="F225" s="11" t="s">
        <v>6025</v>
      </c>
      <c r="G225" s="11" t="s">
        <v>1433</v>
      </c>
      <c r="H225" s="11" t="s">
        <v>6133</v>
      </c>
      <c r="I225" s="11" t="s">
        <v>5021</v>
      </c>
      <c r="J225" s="963" t="s">
        <v>6235</v>
      </c>
      <c r="K225" s="11" t="s">
        <v>6236</v>
      </c>
      <c r="L225" s="11" t="s">
        <v>6237</v>
      </c>
      <c r="M225" s="11" t="s">
        <v>6031</v>
      </c>
      <c r="N225" s="11" t="s">
        <v>6032</v>
      </c>
      <c r="O225" s="10">
        <v>24</v>
      </c>
      <c r="P225" s="12" t="s">
        <v>6033</v>
      </c>
      <c r="Q225" s="12" t="s">
        <v>6034</v>
      </c>
      <c r="R225" s="10">
        <v>11</v>
      </c>
      <c r="S225" s="12" t="s">
        <v>6035</v>
      </c>
      <c r="T225" s="12" t="s">
        <v>741</v>
      </c>
      <c r="U225" s="12" t="s">
        <v>6035</v>
      </c>
      <c r="V225" s="12" t="s">
        <v>6033</v>
      </c>
      <c r="X225" s="41" t="str">
        <f>IF(ISERROR(VLOOKUP(J225,'FMC by DSF_Excel'!$H$6:$H$1610,1,0)),"TIDAK ADA","ADA")</f>
        <v>ADA</v>
      </c>
      <c r="Y225" s="41"/>
    </row>
    <row r="226" spans="1:25" ht="25.5" x14ac:dyDescent="0.25">
      <c r="A226" s="10">
        <v>216</v>
      </c>
      <c r="B226" s="11" t="s">
        <v>5016</v>
      </c>
      <c r="C226" s="11" t="s">
        <v>5017</v>
      </c>
      <c r="D226" s="11" t="s">
        <v>3508</v>
      </c>
      <c r="E226" s="11" t="s">
        <v>6024</v>
      </c>
      <c r="F226" s="11" t="s">
        <v>6025</v>
      </c>
      <c r="G226" s="11" t="s">
        <v>1433</v>
      </c>
      <c r="H226" s="11" t="s">
        <v>6133</v>
      </c>
      <c r="I226" s="11" t="s">
        <v>5021</v>
      </c>
      <c r="J226" s="963" t="s">
        <v>6238</v>
      </c>
      <c r="K226" s="11" t="s">
        <v>6239</v>
      </c>
      <c r="L226" s="11" t="s">
        <v>6240</v>
      </c>
      <c r="M226" s="11" t="s">
        <v>6031</v>
      </c>
      <c r="N226" s="11" t="s">
        <v>6032</v>
      </c>
      <c r="O226" s="10">
        <v>24</v>
      </c>
      <c r="P226" s="12" t="s">
        <v>6033</v>
      </c>
      <c r="Q226" s="12" t="s">
        <v>6034</v>
      </c>
      <c r="R226" s="10">
        <v>11</v>
      </c>
      <c r="S226" s="12" t="s">
        <v>6035</v>
      </c>
      <c r="T226" s="12" t="s">
        <v>741</v>
      </c>
      <c r="U226" s="12" t="s">
        <v>6035</v>
      </c>
      <c r="V226" s="12" t="s">
        <v>6033</v>
      </c>
      <c r="X226" s="41" t="str">
        <f>IF(ISERROR(VLOOKUP(J226,'FMC by DSF_Excel'!$H$6:$H$1610,1,0)),"TIDAK ADA","ADA")</f>
        <v>ADA</v>
      </c>
      <c r="Y226" s="41"/>
    </row>
    <row r="227" spans="1:25" ht="25.5" x14ac:dyDescent="0.25">
      <c r="A227" s="10">
        <v>217</v>
      </c>
      <c r="B227" s="11" t="s">
        <v>5016</v>
      </c>
      <c r="C227" s="11" t="s">
        <v>5017</v>
      </c>
      <c r="D227" s="11" t="s">
        <v>3508</v>
      </c>
      <c r="E227" s="11" t="s">
        <v>6024</v>
      </c>
      <c r="F227" s="11" t="s">
        <v>6025</v>
      </c>
      <c r="G227" s="11" t="s">
        <v>1438</v>
      </c>
      <c r="H227" s="11" t="s">
        <v>1695</v>
      </c>
      <c r="I227" s="11" t="s">
        <v>5021</v>
      </c>
      <c r="J227" s="963" t="s">
        <v>6241</v>
      </c>
      <c r="K227" s="11" t="s">
        <v>6242</v>
      </c>
      <c r="L227" s="11" t="s">
        <v>6243</v>
      </c>
      <c r="M227" s="11" t="s">
        <v>6031</v>
      </c>
      <c r="N227" s="11" t="s">
        <v>6032</v>
      </c>
      <c r="O227" s="10">
        <v>24</v>
      </c>
      <c r="P227" s="12" t="s">
        <v>6033</v>
      </c>
      <c r="Q227" s="12" t="s">
        <v>6034</v>
      </c>
      <c r="R227" s="10">
        <v>11</v>
      </c>
      <c r="S227" s="12" t="s">
        <v>6035</v>
      </c>
      <c r="T227" s="12" t="s">
        <v>741</v>
      </c>
      <c r="U227" s="12" t="s">
        <v>6035</v>
      </c>
      <c r="V227" s="12" t="s">
        <v>6033</v>
      </c>
      <c r="X227" s="41" t="str">
        <f>IF(ISERROR(VLOOKUP(J227,'FMC by DSF_Excel'!$H$6:$H$1610,1,0)),"TIDAK ADA","ADA")</f>
        <v>ADA</v>
      </c>
      <c r="Y227" s="41"/>
    </row>
    <row r="228" spans="1:25" ht="25.5" x14ac:dyDescent="0.25">
      <c r="A228" s="10">
        <v>218</v>
      </c>
      <c r="B228" s="11" t="s">
        <v>5016</v>
      </c>
      <c r="C228" s="11" t="s">
        <v>5017</v>
      </c>
      <c r="D228" s="11" t="s">
        <v>3508</v>
      </c>
      <c r="E228" s="11" t="s">
        <v>6024</v>
      </c>
      <c r="F228" s="11" t="s">
        <v>6025</v>
      </c>
      <c r="G228" s="11" t="s">
        <v>1438</v>
      </c>
      <c r="H228" s="11" t="s">
        <v>1695</v>
      </c>
      <c r="I228" s="11" t="s">
        <v>5021</v>
      </c>
      <c r="J228" s="963" t="s">
        <v>6244</v>
      </c>
      <c r="K228" s="11" t="s">
        <v>6245</v>
      </c>
      <c r="L228" s="11" t="s">
        <v>6246</v>
      </c>
      <c r="M228" s="11" t="s">
        <v>6031</v>
      </c>
      <c r="N228" s="11" t="s">
        <v>6032</v>
      </c>
      <c r="O228" s="10">
        <v>24</v>
      </c>
      <c r="P228" s="12" t="s">
        <v>6033</v>
      </c>
      <c r="Q228" s="12" t="s">
        <v>6034</v>
      </c>
      <c r="R228" s="10">
        <v>11</v>
      </c>
      <c r="S228" s="12" t="s">
        <v>6035</v>
      </c>
      <c r="T228" s="12" t="s">
        <v>741</v>
      </c>
      <c r="U228" s="12" t="s">
        <v>6035</v>
      </c>
      <c r="V228" s="12" t="s">
        <v>6033</v>
      </c>
      <c r="X228" s="41" t="str">
        <f>IF(ISERROR(VLOOKUP(J228,'FMC by DSF_Excel'!$H$6:$H$1610,1,0)),"TIDAK ADA","ADA")</f>
        <v>ADA</v>
      </c>
      <c r="Y228" s="41"/>
    </row>
    <row r="229" spans="1:25" ht="25.5" x14ac:dyDescent="0.25">
      <c r="A229" s="10">
        <v>219</v>
      </c>
      <c r="B229" s="11" t="s">
        <v>5016</v>
      </c>
      <c r="C229" s="11" t="s">
        <v>5017</v>
      </c>
      <c r="D229" s="11" t="s">
        <v>3508</v>
      </c>
      <c r="E229" s="11" t="s">
        <v>6024</v>
      </c>
      <c r="F229" s="11" t="s">
        <v>6025</v>
      </c>
      <c r="G229" s="11" t="s">
        <v>6026</v>
      </c>
      <c r="H229" s="11" t="s">
        <v>6036</v>
      </c>
      <c r="I229" s="11" t="s">
        <v>5021</v>
      </c>
      <c r="J229" s="963" t="s">
        <v>6247</v>
      </c>
      <c r="K229" s="11" t="s">
        <v>6248</v>
      </c>
      <c r="L229" s="11" t="s">
        <v>6249</v>
      </c>
      <c r="M229" s="11" t="s">
        <v>6031</v>
      </c>
      <c r="N229" s="11" t="s">
        <v>6032</v>
      </c>
      <c r="O229" s="10">
        <v>24</v>
      </c>
      <c r="P229" s="12" t="s">
        <v>6033</v>
      </c>
      <c r="Q229" s="12" t="s">
        <v>6034</v>
      </c>
      <c r="R229" s="10">
        <v>11</v>
      </c>
      <c r="S229" s="12" t="s">
        <v>6035</v>
      </c>
      <c r="T229" s="12" t="s">
        <v>741</v>
      </c>
      <c r="U229" s="12" t="s">
        <v>6035</v>
      </c>
      <c r="V229" s="12" t="s">
        <v>6033</v>
      </c>
      <c r="X229" s="41" t="str">
        <f>IF(ISERROR(VLOOKUP(J229,'FMC by DSF_Excel'!$H$6:$H$1610,1,0)),"TIDAK ADA","ADA")</f>
        <v>ADA</v>
      </c>
      <c r="Y229" s="41"/>
    </row>
    <row r="230" spans="1:25" ht="25.5" x14ac:dyDescent="0.25">
      <c r="A230" s="10">
        <v>220</v>
      </c>
      <c r="B230" s="11" t="s">
        <v>5016</v>
      </c>
      <c r="C230" s="11" t="s">
        <v>5017</v>
      </c>
      <c r="D230" s="11" t="s">
        <v>3508</v>
      </c>
      <c r="E230" s="11" t="s">
        <v>6024</v>
      </c>
      <c r="F230" s="11" t="s">
        <v>6025</v>
      </c>
      <c r="G230" s="11" t="s">
        <v>6026</v>
      </c>
      <c r="H230" s="11" t="s">
        <v>6040</v>
      </c>
      <c r="I230" s="11" t="s">
        <v>5021</v>
      </c>
      <c r="J230" s="963" t="s">
        <v>6250</v>
      </c>
      <c r="K230" s="11" t="s">
        <v>6251</v>
      </c>
      <c r="L230" s="11" t="s">
        <v>6252</v>
      </c>
      <c r="M230" s="11" t="s">
        <v>6031</v>
      </c>
      <c r="N230" s="11" t="s">
        <v>6032</v>
      </c>
      <c r="O230" s="10">
        <v>24</v>
      </c>
      <c r="P230" s="12" t="s">
        <v>6033</v>
      </c>
      <c r="Q230" s="12" t="s">
        <v>6034</v>
      </c>
      <c r="R230" s="10">
        <v>11</v>
      </c>
      <c r="S230" s="12" t="s">
        <v>6035</v>
      </c>
      <c r="T230" s="12" t="s">
        <v>741</v>
      </c>
      <c r="U230" s="12" t="s">
        <v>6035</v>
      </c>
      <c r="V230" s="12" t="s">
        <v>6033</v>
      </c>
      <c r="X230" s="41" t="str">
        <f>IF(ISERROR(VLOOKUP(J230,'FMC by DSF_Excel'!$H$6:$H$1610,1,0)),"TIDAK ADA","ADA")</f>
        <v>ADA</v>
      </c>
      <c r="Y230" s="41"/>
    </row>
    <row r="231" spans="1:25" ht="25.5" x14ac:dyDescent="0.25">
      <c r="A231" s="10">
        <v>221</v>
      </c>
      <c r="B231" s="11" t="s">
        <v>5016</v>
      </c>
      <c r="C231" s="11" t="s">
        <v>5017</v>
      </c>
      <c r="D231" s="11" t="s">
        <v>3508</v>
      </c>
      <c r="E231" s="11" t="s">
        <v>6024</v>
      </c>
      <c r="F231" s="11" t="s">
        <v>6025</v>
      </c>
      <c r="G231" s="11" t="s">
        <v>6026</v>
      </c>
      <c r="H231" s="11" t="s">
        <v>6040</v>
      </c>
      <c r="I231" s="11" t="s">
        <v>5021</v>
      </c>
      <c r="J231" s="963" t="s">
        <v>6253</v>
      </c>
      <c r="K231" s="11" t="s">
        <v>6254</v>
      </c>
      <c r="L231" s="11" t="s">
        <v>6255</v>
      </c>
      <c r="M231" s="11" t="s">
        <v>6031</v>
      </c>
      <c r="N231" s="11" t="s">
        <v>6032</v>
      </c>
      <c r="O231" s="10">
        <v>24</v>
      </c>
      <c r="P231" s="12" t="s">
        <v>6033</v>
      </c>
      <c r="Q231" s="12" t="s">
        <v>6034</v>
      </c>
      <c r="R231" s="10">
        <v>11</v>
      </c>
      <c r="S231" s="12" t="s">
        <v>6035</v>
      </c>
      <c r="T231" s="12" t="s">
        <v>741</v>
      </c>
      <c r="U231" s="12" t="s">
        <v>6035</v>
      </c>
      <c r="V231" s="12" t="s">
        <v>6033</v>
      </c>
      <c r="X231" s="41" t="str">
        <f>IF(ISERROR(VLOOKUP(J231,'FMC by DSF_Excel'!$H$6:$H$1610,1,0)),"TIDAK ADA","ADA")</f>
        <v>ADA</v>
      </c>
      <c r="Y231" s="41"/>
    </row>
    <row r="232" spans="1:25" ht="25.5" x14ac:dyDescent="0.25">
      <c r="A232" s="10">
        <v>222</v>
      </c>
      <c r="B232" s="11" t="s">
        <v>5016</v>
      </c>
      <c r="C232" s="11" t="s">
        <v>5017</v>
      </c>
      <c r="D232" s="11" t="s">
        <v>3508</v>
      </c>
      <c r="E232" s="11" t="s">
        <v>6024</v>
      </c>
      <c r="F232" s="11" t="s">
        <v>6025</v>
      </c>
      <c r="G232" s="11" t="s">
        <v>6026</v>
      </c>
      <c r="H232" s="11" t="s">
        <v>6040</v>
      </c>
      <c r="I232" s="11" t="s">
        <v>5021</v>
      </c>
      <c r="J232" s="963" t="s">
        <v>6256</v>
      </c>
      <c r="K232" s="11" t="s">
        <v>6257</v>
      </c>
      <c r="L232" s="11" t="s">
        <v>6258</v>
      </c>
      <c r="M232" s="11" t="s">
        <v>6031</v>
      </c>
      <c r="N232" s="11" t="s">
        <v>6032</v>
      </c>
      <c r="O232" s="10">
        <v>24</v>
      </c>
      <c r="P232" s="12" t="s">
        <v>6033</v>
      </c>
      <c r="Q232" s="12" t="s">
        <v>6034</v>
      </c>
      <c r="R232" s="10">
        <v>11</v>
      </c>
      <c r="S232" s="12" t="s">
        <v>6035</v>
      </c>
      <c r="T232" s="12" t="s">
        <v>741</v>
      </c>
      <c r="U232" s="12" t="s">
        <v>6035</v>
      </c>
      <c r="V232" s="12" t="s">
        <v>6033</v>
      </c>
      <c r="X232" s="41" t="str">
        <f>IF(ISERROR(VLOOKUP(J232,'FMC by DSF_Excel'!$H$6:$H$1610,1,0)),"TIDAK ADA","ADA")</f>
        <v>ADA</v>
      </c>
      <c r="Y232" s="41"/>
    </row>
    <row r="233" spans="1:25" ht="25.5" x14ac:dyDescent="0.25">
      <c r="A233" s="10">
        <v>223</v>
      </c>
      <c r="B233" s="11" t="s">
        <v>5016</v>
      </c>
      <c r="C233" s="11" t="s">
        <v>5017</v>
      </c>
      <c r="D233" s="11" t="s">
        <v>3508</v>
      </c>
      <c r="E233" s="11" t="s">
        <v>6024</v>
      </c>
      <c r="F233" s="11" t="s">
        <v>6025</v>
      </c>
      <c r="G233" s="11" t="s">
        <v>6026</v>
      </c>
      <c r="H233" s="11" t="s">
        <v>6027</v>
      </c>
      <c r="I233" s="11" t="s">
        <v>5021</v>
      </c>
      <c r="J233" s="963" t="s">
        <v>6259</v>
      </c>
      <c r="K233" s="11" t="s">
        <v>6260</v>
      </c>
      <c r="L233" s="11" t="s">
        <v>6261</v>
      </c>
      <c r="M233" s="11" t="s">
        <v>6031</v>
      </c>
      <c r="N233" s="11" t="s">
        <v>6032</v>
      </c>
      <c r="O233" s="10">
        <v>24</v>
      </c>
      <c r="P233" s="12" t="s">
        <v>6033</v>
      </c>
      <c r="Q233" s="12" t="s">
        <v>6034</v>
      </c>
      <c r="R233" s="10">
        <v>11</v>
      </c>
      <c r="S233" s="12" t="s">
        <v>6035</v>
      </c>
      <c r="T233" s="12" t="s">
        <v>741</v>
      </c>
      <c r="U233" s="12" t="s">
        <v>6035</v>
      </c>
      <c r="V233" s="12" t="s">
        <v>6033</v>
      </c>
      <c r="X233" s="41" t="str">
        <f>IF(ISERROR(VLOOKUP(J233,'FMC by DSF_Excel'!$H$6:$H$1610,1,0)),"TIDAK ADA","ADA")</f>
        <v>ADA</v>
      </c>
      <c r="Y233" s="41"/>
    </row>
    <row r="234" spans="1:25" ht="25.5" x14ac:dyDescent="0.25">
      <c r="A234" s="10">
        <v>224</v>
      </c>
      <c r="B234" s="11" t="s">
        <v>5016</v>
      </c>
      <c r="C234" s="11" t="s">
        <v>5017</v>
      </c>
      <c r="D234" s="11" t="s">
        <v>3508</v>
      </c>
      <c r="E234" s="11" t="s">
        <v>6024</v>
      </c>
      <c r="F234" s="11" t="s">
        <v>6025</v>
      </c>
      <c r="G234" s="11" t="s">
        <v>6026</v>
      </c>
      <c r="H234" s="11" t="s">
        <v>6040</v>
      </c>
      <c r="I234" s="11" t="s">
        <v>5021</v>
      </c>
      <c r="J234" s="963" t="s">
        <v>6262</v>
      </c>
      <c r="K234" s="11" t="s">
        <v>6263</v>
      </c>
      <c r="L234" s="11" t="s">
        <v>6264</v>
      </c>
      <c r="M234" s="11" t="s">
        <v>6031</v>
      </c>
      <c r="N234" s="11" t="s">
        <v>6032</v>
      </c>
      <c r="O234" s="10">
        <v>24</v>
      </c>
      <c r="P234" s="12" t="s">
        <v>6033</v>
      </c>
      <c r="Q234" s="12" t="s">
        <v>6034</v>
      </c>
      <c r="R234" s="10">
        <v>11</v>
      </c>
      <c r="S234" s="12" t="s">
        <v>6035</v>
      </c>
      <c r="T234" s="12" t="s">
        <v>741</v>
      </c>
      <c r="U234" s="12" t="s">
        <v>6035</v>
      </c>
      <c r="V234" s="12" t="s">
        <v>6033</v>
      </c>
      <c r="X234" s="41" t="str">
        <f>IF(ISERROR(VLOOKUP(J234,'FMC by DSF_Excel'!$H$6:$H$1610,1,0)),"TIDAK ADA","ADA")</f>
        <v>ADA</v>
      </c>
      <c r="Y234" s="41"/>
    </row>
    <row r="235" spans="1:25" ht="25.5" x14ac:dyDescent="0.25">
      <c r="A235" s="10">
        <v>225</v>
      </c>
      <c r="B235" s="11" t="s">
        <v>5016</v>
      </c>
      <c r="C235" s="11" t="s">
        <v>5017</v>
      </c>
      <c r="D235" s="11" t="s">
        <v>3508</v>
      </c>
      <c r="E235" s="11" t="s">
        <v>6024</v>
      </c>
      <c r="F235" s="11" t="s">
        <v>6025</v>
      </c>
      <c r="G235" s="11" t="s">
        <v>6026</v>
      </c>
      <c r="H235" s="11" t="s">
        <v>6027</v>
      </c>
      <c r="I235" s="11" t="s">
        <v>5021</v>
      </c>
      <c r="J235" s="963" t="s">
        <v>6265</v>
      </c>
      <c r="K235" s="11" t="s">
        <v>6266</v>
      </c>
      <c r="L235" s="11" t="s">
        <v>6267</v>
      </c>
      <c r="M235" s="11" t="s">
        <v>6031</v>
      </c>
      <c r="N235" s="11" t="s">
        <v>6032</v>
      </c>
      <c r="O235" s="10">
        <v>24</v>
      </c>
      <c r="P235" s="12" t="s">
        <v>6033</v>
      </c>
      <c r="Q235" s="12" t="s">
        <v>6034</v>
      </c>
      <c r="R235" s="10">
        <v>11</v>
      </c>
      <c r="S235" s="12" t="s">
        <v>6035</v>
      </c>
      <c r="T235" s="12" t="s">
        <v>741</v>
      </c>
      <c r="U235" s="12" t="s">
        <v>6035</v>
      </c>
      <c r="V235" s="12" t="s">
        <v>6033</v>
      </c>
      <c r="X235" s="41" t="str">
        <f>IF(ISERROR(VLOOKUP(J235,'FMC by DSF_Excel'!$H$6:$H$1610,1,0)),"TIDAK ADA","ADA")</f>
        <v>ADA</v>
      </c>
      <c r="Y235" s="41"/>
    </row>
    <row r="236" spans="1:25" ht="25.5" x14ac:dyDescent="0.25">
      <c r="A236" s="10">
        <v>226</v>
      </c>
      <c r="B236" s="11" t="s">
        <v>5016</v>
      </c>
      <c r="C236" s="11" t="s">
        <v>5017</v>
      </c>
      <c r="D236" s="11" t="s">
        <v>3508</v>
      </c>
      <c r="E236" s="11" t="s">
        <v>6024</v>
      </c>
      <c r="F236" s="11" t="s">
        <v>6025</v>
      </c>
      <c r="G236" s="11" t="s">
        <v>6026</v>
      </c>
      <c r="H236" s="11" t="s">
        <v>6027</v>
      </c>
      <c r="I236" s="11" t="s">
        <v>5021</v>
      </c>
      <c r="J236" s="963" t="s">
        <v>6268</v>
      </c>
      <c r="K236" s="11" t="s">
        <v>6269</v>
      </c>
      <c r="L236" s="11" t="s">
        <v>6270</v>
      </c>
      <c r="M236" s="11" t="s">
        <v>6031</v>
      </c>
      <c r="N236" s="11" t="s">
        <v>6032</v>
      </c>
      <c r="O236" s="10">
        <v>24</v>
      </c>
      <c r="P236" s="12" t="s">
        <v>6033</v>
      </c>
      <c r="Q236" s="12" t="s">
        <v>6034</v>
      </c>
      <c r="R236" s="10">
        <v>11</v>
      </c>
      <c r="S236" s="12" t="s">
        <v>6035</v>
      </c>
      <c r="T236" s="12" t="s">
        <v>741</v>
      </c>
      <c r="U236" s="12" t="s">
        <v>6035</v>
      </c>
      <c r="V236" s="12" t="s">
        <v>6033</v>
      </c>
      <c r="X236" s="41" t="str">
        <f>IF(ISERROR(VLOOKUP(J236,'FMC by DSF_Excel'!$H$6:$H$1610,1,0)),"TIDAK ADA","ADA")</f>
        <v>ADA</v>
      </c>
      <c r="Y236" s="41"/>
    </row>
    <row r="237" spans="1:25" ht="25.5" x14ac:dyDescent="0.25">
      <c r="A237" s="10">
        <v>227</v>
      </c>
      <c r="B237" s="11" t="s">
        <v>5016</v>
      </c>
      <c r="C237" s="11" t="s">
        <v>5017</v>
      </c>
      <c r="D237" s="11" t="s">
        <v>3508</v>
      </c>
      <c r="E237" s="11" t="s">
        <v>6024</v>
      </c>
      <c r="F237" s="11" t="s">
        <v>6025</v>
      </c>
      <c r="G237" s="11" t="s">
        <v>6026</v>
      </c>
      <c r="H237" s="11" t="s">
        <v>6040</v>
      </c>
      <c r="I237" s="11" t="s">
        <v>5021</v>
      </c>
      <c r="J237" s="963" t="s">
        <v>6271</v>
      </c>
      <c r="K237" s="11" t="s">
        <v>6272</v>
      </c>
      <c r="L237" s="11" t="s">
        <v>6273</v>
      </c>
      <c r="M237" s="11" t="s">
        <v>6031</v>
      </c>
      <c r="N237" s="11" t="s">
        <v>6032</v>
      </c>
      <c r="O237" s="10">
        <v>24</v>
      </c>
      <c r="P237" s="12" t="s">
        <v>6033</v>
      </c>
      <c r="Q237" s="12" t="s">
        <v>6034</v>
      </c>
      <c r="R237" s="10">
        <v>11</v>
      </c>
      <c r="S237" s="12" t="s">
        <v>6035</v>
      </c>
      <c r="T237" s="12" t="s">
        <v>741</v>
      </c>
      <c r="U237" s="12" t="s">
        <v>6035</v>
      </c>
      <c r="V237" s="12" t="s">
        <v>6033</v>
      </c>
      <c r="X237" s="41" t="str">
        <f>IF(ISERROR(VLOOKUP(J237,'FMC by DSF_Excel'!$H$6:$H$1610,1,0)),"TIDAK ADA","ADA")</f>
        <v>ADA</v>
      </c>
      <c r="Y237" s="41"/>
    </row>
    <row r="238" spans="1:25" ht="25.5" x14ac:dyDescent="0.25">
      <c r="A238" s="10">
        <v>228</v>
      </c>
      <c r="B238" s="11" t="s">
        <v>5016</v>
      </c>
      <c r="C238" s="11" t="s">
        <v>5017</v>
      </c>
      <c r="D238" s="11" t="s">
        <v>3508</v>
      </c>
      <c r="E238" s="11" t="s">
        <v>6024</v>
      </c>
      <c r="F238" s="11" t="s">
        <v>6025</v>
      </c>
      <c r="G238" s="11" t="s">
        <v>1438</v>
      </c>
      <c r="H238" s="11" t="s">
        <v>6137</v>
      </c>
      <c r="I238" s="11" t="s">
        <v>5021</v>
      </c>
      <c r="J238" s="963" t="s">
        <v>6274</v>
      </c>
      <c r="K238" s="11" t="s">
        <v>6275</v>
      </c>
      <c r="L238" s="11" t="s">
        <v>6276</v>
      </c>
      <c r="M238" s="11" t="s">
        <v>6031</v>
      </c>
      <c r="N238" s="11" t="s">
        <v>6032</v>
      </c>
      <c r="O238" s="10">
        <v>24</v>
      </c>
      <c r="P238" s="12" t="s">
        <v>6033</v>
      </c>
      <c r="Q238" s="12" t="s">
        <v>6034</v>
      </c>
      <c r="R238" s="10">
        <v>11</v>
      </c>
      <c r="S238" s="12" t="s">
        <v>6035</v>
      </c>
      <c r="T238" s="12" t="s">
        <v>741</v>
      </c>
      <c r="U238" s="12" t="s">
        <v>6035</v>
      </c>
      <c r="V238" s="12" t="s">
        <v>6033</v>
      </c>
      <c r="X238" s="41" t="str">
        <f>IF(ISERROR(VLOOKUP(J238,'FMC by DSF_Excel'!$H$6:$H$1610,1,0)),"TIDAK ADA","ADA")</f>
        <v>ADA</v>
      </c>
      <c r="Y238" s="41"/>
    </row>
    <row r="239" spans="1:25" ht="25.5" x14ac:dyDescent="0.25">
      <c r="A239" s="10">
        <v>229</v>
      </c>
      <c r="B239" s="11" t="s">
        <v>5016</v>
      </c>
      <c r="C239" s="11" t="s">
        <v>5017</v>
      </c>
      <c r="D239" s="11" t="s">
        <v>3508</v>
      </c>
      <c r="E239" s="11" t="s">
        <v>6024</v>
      </c>
      <c r="F239" s="11" t="s">
        <v>6025</v>
      </c>
      <c r="G239" s="11" t="s">
        <v>1438</v>
      </c>
      <c r="H239" s="11" t="s">
        <v>6137</v>
      </c>
      <c r="I239" s="11" t="s">
        <v>5021</v>
      </c>
      <c r="J239" s="963" t="s">
        <v>6277</v>
      </c>
      <c r="K239" s="11" t="s">
        <v>6278</v>
      </c>
      <c r="L239" s="11" t="s">
        <v>6279</v>
      </c>
      <c r="M239" s="11" t="s">
        <v>6031</v>
      </c>
      <c r="N239" s="11" t="s">
        <v>6032</v>
      </c>
      <c r="O239" s="10">
        <v>24</v>
      </c>
      <c r="P239" s="12" t="s">
        <v>6033</v>
      </c>
      <c r="Q239" s="12" t="s">
        <v>6034</v>
      </c>
      <c r="R239" s="10">
        <v>11</v>
      </c>
      <c r="S239" s="12" t="s">
        <v>6035</v>
      </c>
      <c r="T239" s="12" t="s">
        <v>741</v>
      </c>
      <c r="U239" s="12" t="s">
        <v>6035</v>
      </c>
      <c r="V239" s="12" t="s">
        <v>6033</v>
      </c>
      <c r="X239" s="41" t="str">
        <f>IF(ISERROR(VLOOKUP(J239,'FMC by DSF_Excel'!$H$6:$H$1610,1,0)),"TIDAK ADA","ADA")</f>
        <v>ADA</v>
      </c>
      <c r="Y239" s="41"/>
    </row>
    <row r="240" spans="1:25" ht="25.5" x14ac:dyDescent="0.25">
      <c r="A240" s="10">
        <v>230</v>
      </c>
      <c r="B240" s="11" t="s">
        <v>5016</v>
      </c>
      <c r="C240" s="11" t="s">
        <v>5017</v>
      </c>
      <c r="D240" s="11" t="s">
        <v>3508</v>
      </c>
      <c r="E240" s="11" t="s">
        <v>6024</v>
      </c>
      <c r="F240" s="11" t="s">
        <v>6025</v>
      </c>
      <c r="G240" s="11" t="s">
        <v>1438</v>
      </c>
      <c r="H240" s="11" t="s">
        <v>6137</v>
      </c>
      <c r="I240" s="11" t="s">
        <v>5021</v>
      </c>
      <c r="J240" s="963" t="s">
        <v>6280</v>
      </c>
      <c r="K240" s="11" t="s">
        <v>6281</v>
      </c>
      <c r="L240" s="11" t="s">
        <v>6282</v>
      </c>
      <c r="M240" s="11" t="s">
        <v>6031</v>
      </c>
      <c r="N240" s="11" t="s">
        <v>6032</v>
      </c>
      <c r="O240" s="10">
        <v>24</v>
      </c>
      <c r="P240" s="12" t="s">
        <v>6033</v>
      </c>
      <c r="Q240" s="12" t="s">
        <v>6034</v>
      </c>
      <c r="R240" s="10">
        <v>11</v>
      </c>
      <c r="S240" s="12" t="s">
        <v>6035</v>
      </c>
      <c r="T240" s="12" t="s">
        <v>741</v>
      </c>
      <c r="U240" s="12" t="s">
        <v>6035</v>
      </c>
      <c r="V240" s="12" t="s">
        <v>6033</v>
      </c>
      <c r="X240" s="41" t="str">
        <f>IF(ISERROR(VLOOKUP(J240,'FMC by DSF_Excel'!$H$6:$H$1610,1,0)),"TIDAK ADA","ADA")</f>
        <v>ADA</v>
      </c>
      <c r="Y240" s="41"/>
    </row>
    <row r="241" spans="1:25" ht="25.5" x14ac:dyDescent="0.25">
      <c r="A241" s="10">
        <v>231</v>
      </c>
      <c r="B241" s="11" t="s">
        <v>5016</v>
      </c>
      <c r="C241" s="11" t="s">
        <v>5017</v>
      </c>
      <c r="D241" s="11" t="s">
        <v>3508</v>
      </c>
      <c r="E241" s="11" t="s">
        <v>6024</v>
      </c>
      <c r="F241" s="11" t="s">
        <v>6025</v>
      </c>
      <c r="G241" s="11" t="s">
        <v>1438</v>
      </c>
      <c r="H241" s="11" t="s">
        <v>6137</v>
      </c>
      <c r="I241" s="11" t="s">
        <v>5021</v>
      </c>
      <c r="J241" s="963" t="s">
        <v>6283</v>
      </c>
      <c r="K241" s="11" t="s">
        <v>6284</v>
      </c>
      <c r="L241" s="11" t="s">
        <v>6285</v>
      </c>
      <c r="M241" s="11" t="s">
        <v>6031</v>
      </c>
      <c r="N241" s="11" t="s">
        <v>6032</v>
      </c>
      <c r="O241" s="10">
        <v>24</v>
      </c>
      <c r="P241" s="12" t="s">
        <v>6033</v>
      </c>
      <c r="Q241" s="12" t="s">
        <v>6034</v>
      </c>
      <c r="R241" s="10">
        <v>11</v>
      </c>
      <c r="S241" s="12" t="s">
        <v>6035</v>
      </c>
      <c r="T241" s="12" t="s">
        <v>741</v>
      </c>
      <c r="U241" s="12" t="s">
        <v>6035</v>
      </c>
      <c r="V241" s="12" t="s">
        <v>6033</v>
      </c>
      <c r="X241" s="41" t="str">
        <f>IF(ISERROR(VLOOKUP(J241,'FMC by DSF_Excel'!$H$6:$H$1610,1,0)),"TIDAK ADA","ADA")</f>
        <v>ADA</v>
      </c>
      <c r="Y241" s="41"/>
    </row>
    <row r="242" spans="1:25" ht="25.5" x14ac:dyDescent="0.25">
      <c r="A242" s="10">
        <v>232</v>
      </c>
      <c r="B242" s="11" t="s">
        <v>5016</v>
      </c>
      <c r="C242" s="11" t="s">
        <v>5017</v>
      </c>
      <c r="D242" s="11" t="s">
        <v>3508</v>
      </c>
      <c r="E242" s="11" t="s">
        <v>6024</v>
      </c>
      <c r="F242" s="11" t="s">
        <v>6025</v>
      </c>
      <c r="G242" s="11" t="s">
        <v>1438</v>
      </c>
      <c r="H242" s="11" t="s">
        <v>6137</v>
      </c>
      <c r="I242" s="11" t="s">
        <v>5021</v>
      </c>
      <c r="J242" s="963" t="s">
        <v>6286</v>
      </c>
      <c r="K242" s="11" t="s">
        <v>6287</v>
      </c>
      <c r="L242" s="11" t="s">
        <v>6288</v>
      </c>
      <c r="M242" s="11" t="s">
        <v>6031</v>
      </c>
      <c r="N242" s="11" t="s">
        <v>6032</v>
      </c>
      <c r="O242" s="10">
        <v>24</v>
      </c>
      <c r="P242" s="12" t="s">
        <v>6033</v>
      </c>
      <c r="Q242" s="12" t="s">
        <v>6034</v>
      </c>
      <c r="R242" s="10">
        <v>11</v>
      </c>
      <c r="S242" s="12" t="s">
        <v>6035</v>
      </c>
      <c r="T242" s="12" t="s">
        <v>741</v>
      </c>
      <c r="U242" s="12" t="s">
        <v>6035</v>
      </c>
      <c r="V242" s="12" t="s">
        <v>6033</v>
      </c>
      <c r="X242" s="41" t="str">
        <f>IF(ISERROR(VLOOKUP(J242,'FMC by DSF_Excel'!$H$6:$H$1610,1,0)),"TIDAK ADA","ADA")</f>
        <v>ADA</v>
      </c>
      <c r="Y242" s="41"/>
    </row>
    <row r="243" spans="1:25" ht="25.5" x14ac:dyDescent="0.25">
      <c r="A243" s="10">
        <v>233</v>
      </c>
      <c r="B243" s="11" t="s">
        <v>5016</v>
      </c>
      <c r="C243" s="11" t="s">
        <v>5017</v>
      </c>
      <c r="D243" s="11" t="s">
        <v>3508</v>
      </c>
      <c r="E243" s="11" t="s">
        <v>6024</v>
      </c>
      <c r="F243" s="11" t="s">
        <v>6025</v>
      </c>
      <c r="G243" s="11" t="s">
        <v>1438</v>
      </c>
      <c r="H243" s="11" t="s">
        <v>6137</v>
      </c>
      <c r="I243" s="11" t="s">
        <v>5021</v>
      </c>
      <c r="J243" s="963" t="s">
        <v>6289</v>
      </c>
      <c r="K243" s="11" t="s">
        <v>6290</v>
      </c>
      <c r="L243" s="11" t="s">
        <v>6291</v>
      </c>
      <c r="M243" s="11" t="s">
        <v>6031</v>
      </c>
      <c r="N243" s="11" t="s">
        <v>6032</v>
      </c>
      <c r="O243" s="10">
        <v>24</v>
      </c>
      <c r="P243" s="12" t="s">
        <v>6033</v>
      </c>
      <c r="Q243" s="12" t="s">
        <v>6034</v>
      </c>
      <c r="R243" s="10">
        <v>11</v>
      </c>
      <c r="S243" s="12" t="s">
        <v>6035</v>
      </c>
      <c r="T243" s="12" t="s">
        <v>741</v>
      </c>
      <c r="U243" s="12" t="s">
        <v>6035</v>
      </c>
      <c r="V243" s="12" t="s">
        <v>6033</v>
      </c>
      <c r="X243" s="41" t="str">
        <f>IF(ISERROR(VLOOKUP(J243,'FMC by DSF_Excel'!$H$6:$H$1610,1,0)),"TIDAK ADA","ADA")</f>
        <v>ADA</v>
      </c>
      <c r="Y243" s="41"/>
    </row>
    <row r="244" spans="1:25" ht="25.5" x14ac:dyDescent="0.25">
      <c r="A244" s="10">
        <v>234</v>
      </c>
      <c r="B244" s="11" t="s">
        <v>5016</v>
      </c>
      <c r="C244" s="11" t="s">
        <v>5017</v>
      </c>
      <c r="D244" s="11" t="s">
        <v>3508</v>
      </c>
      <c r="E244" s="11" t="s">
        <v>6024</v>
      </c>
      <c r="F244" s="11" t="s">
        <v>6025</v>
      </c>
      <c r="G244" s="11" t="s">
        <v>1433</v>
      </c>
      <c r="H244" s="11" t="s">
        <v>6207</v>
      </c>
      <c r="I244" s="11" t="s">
        <v>5021</v>
      </c>
      <c r="J244" s="963" t="s">
        <v>6292</v>
      </c>
      <c r="K244" s="11" t="s">
        <v>6293</v>
      </c>
      <c r="L244" s="11" t="s">
        <v>6294</v>
      </c>
      <c r="M244" s="11" t="s">
        <v>6031</v>
      </c>
      <c r="N244" s="11" t="s">
        <v>6032</v>
      </c>
      <c r="O244" s="10">
        <v>24</v>
      </c>
      <c r="P244" s="12" t="s">
        <v>6033</v>
      </c>
      <c r="Q244" s="12" t="s">
        <v>6034</v>
      </c>
      <c r="R244" s="10">
        <v>11</v>
      </c>
      <c r="S244" s="12" t="s">
        <v>6035</v>
      </c>
      <c r="T244" s="12" t="s">
        <v>741</v>
      </c>
      <c r="U244" s="12" t="s">
        <v>6035</v>
      </c>
      <c r="V244" s="12" t="s">
        <v>6033</v>
      </c>
      <c r="X244" s="41" t="str">
        <f>IF(ISERROR(VLOOKUP(J244,'FMC by DSF_Excel'!$H$6:$H$1610,1,0)),"TIDAK ADA","ADA")</f>
        <v>ADA</v>
      </c>
      <c r="Y244" s="41"/>
    </row>
    <row r="245" spans="1:25" ht="25.5" x14ac:dyDescent="0.25">
      <c r="A245" s="10">
        <v>235</v>
      </c>
      <c r="B245" s="11" t="s">
        <v>5016</v>
      </c>
      <c r="C245" s="11" t="s">
        <v>5017</v>
      </c>
      <c r="D245" s="11" t="s">
        <v>3508</v>
      </c>
      <c r="E245" s="11" t="s">
        <v>6024</v>
      </c>
      <c r="F245" s="11" t="s">
        <v>6025</v>
      </c>
      <c r="G245" s="11" t="s">
        <v>1433</v>
      </c>
      <c r="H245" s="11" t="s">
        <v>6207</v>
      </c>
      <c r="I245" s="11" t="s">
        <v>5021</v>
      </c>
      <c r="J245" s="963" t="s">
        <v>6295</v>
      </c>
      <c r="K245" s="11" t="s">
        <v>6296</v>
      </c>
      <c r="L245" s="11" t="s">
        <v>6297</v>
      </c>
      <c r="M245" s="11" t="s">
        <v>6031</v>
      </c>
      <c r="N245" s="11" t="s">
        <v>6032</v>
      </c>
      <c r="O245" s="10">
        <v>24</v>
      </c>
      <c r="P245" s="12" t="s">
        <v>6033</v>
      </c>
      <c r="Q245" s="12" t="s">
        <v>6034</v>
      </c>
      <c r="R245" s="10">
        <v>11</v>
      </c>
      <c r="S245" s="12" t="s">
        <v>6035</v>
      </c>
      <c r="T245" s="12" t="s">
        <v>741</v>
      </c>
      <c r="U245" s="12" t="s">
        <v>6035</v>
      </c>
      <c r="V245" s="12" t="s">
        <v>6033</v>
      </c>
      <c r="X245" s="41" t="str">
        <f>IF(ISERROR(VLOOKUP(J245,'FMC by DSF_Excel'!$H$6:$H$1610,1,0)),"TIDAK ADA","ADA")</f>
        <v>ADA</v>
      </c>
      <c r="Y245" s="41"/>
    </row>
    <row r="246" spans="1:25" ht="25.5" x14ac:dyDescent="0.25">
      <c r="A246" s="10">
        <v>236</v>
      </c>
      <c r="B246" s="11" t="s">
        <v>5016</v>
      </c>
      <c r="C246" s="11" t="s">
        <v>5017</v>
      </c>
      <c r="D246" s="11" t="s">
        <v>3508</v>
      </c>
      <c r="E246" s="11" t="s">
        <v>6024</v>
      </c>
      <c r="F246" s="11" t="s">
        <v>6025</v>
      </c>
      <c r="G246" s="11" t="s">
        <v>1438</v>
      </c>
      <c r="H246" s="11" t="s">
        <v>5908</v>
      </c>
      <c r="I246" s="11" t="s">
        <v>5021</v>
      </c>
      <c r="J246" s="963" t="s">
        <v>6298</v>
      </c>
      <c r="K246" s="11" t="s">
        <v>6299</v>
      </c>
      <c r="L246" s="11" t="s">
        <v>6300</v>
      </c>
      <c r="M246" s="11" t="s">
        <v>6031</v>
      </c>
      <c r="N246" s="11" t="s">
        <v>6032</v>
      </c>
      <c r="O246" s="10">
        <v>24</v>
      </c>
      <c r="P246" s="12" t="s">
        <v>6033</v>
      </c>
      <c r="Q246" s="12" t="s">
        <v>6034</v>
      </c>
      <c r="R246" s="10">
        <v>11</v>
      </c>
      <c r="S246" s="12" t="s">
        <v>6035</v>
      </c>
      <c r="T246" s="12" t="s">
        <v>741</v>
      </c>
      <c r="U246" s="12" t="s">
        <v>6035</v>
      </c>
      <c r="V246" s="12" t="s">
        <v>6033</v>
      </c>
      <c r="X246" s="41" t="str">
        <f>IF(ISERROR(VLOOKUP(J246,'FMC by DSF_Excel'!$H$6:$H$1610,1,0)),"TIDAK ADA","ADA")</f>
        <v>ADA</v>
      </c>
      <c r="Y246" s="41"/>
    </row>
    <row r="247" spans="1:25" ht="25.5" x14ac:dyDescent="0.25">
      <c r="A247" s="10">
        <v>237</v>
      </c>
      <c r="B247" s="11" t="s">
        <v>5016</v>
      </c>
      <c r="C247" s="11" t="s">
        <v>5017</v>
      </c>
      <c r="D247" s="11" t="s">
        <v>3508</v>
      </c>
      <c r="E247" s="11" t="s">
        <v>6024</v>
      </c>
      <c r="F247" s="11" t="s">
        <v>6025</v>
      </c>
      <c r="G247" s="11" t="s">
        <v>1438</v>
      </c>
      <c r="H247" s="11" t="s">
        <v>5908</v>
      </c>
      <c r="I247" s="11" t="s">
        <v>5021</v>
      </c>
      <c r="J247" s="963" t="s">
        <v>6301</v>
      </c>
      <c r="K247" s="11" t="s">
        <v>6302</v>
      </c>
      <c r="L247" s="11" t="s">
        <v>6303</v>
      </c>
      <c r="M247" s="11" t="s">
        <v>6031</v>
      </c>
      <c r="N247" s="11" t="s">
        <v>6032</v>
      </c>
      <c r="O247" s="10">
        <v>24</v>
      </c>
      <c r="P247" s="12" t="s">
        <v>6033</v>
      </c>
      <c r="Q247" s="12" t="s">
        <v>6034</v>
      </c>
      <c r="R247" s="10">
        <v>11</v>
      </c>
      <c r="S247" s="12" t="s">
        <v>6035</v>
      </c>
      <c r="T247" s="12" t="s">
        <v>741</v>
      </c>
      <c r="U247" s="12" t="s">
        <v>6035</v>
      </c>
      <c r="V247" s="12" t="s">
        <v>6033</v>
      </c>
      <c r="X247" s="41" t="str">
        <f>IF(ISERROR(VLOOKUP(J247,'FMC by DSF_Excel'!$H$6:$H$1610,1,0)),"TIDAK ADA","ADA")</f>
        <v>ADA</v>
      </c>
      <c r="Y247" s="41"/>
    </row>
    <row r="248" spans="1:25" ht="25.5" x14ac:dyDescent="0.25">
      <c r="A248" s="10">
        <v>238</v>
      </c>
      <c r="B248" s="11" t="s">
        <v>5016</v>
      </c>
      <c r="C248" s="11" t="s">
        <v>5017</v>
      </c>
      <c r="D248" s="11" t="s">
        <v>3508</v>
      </c>
      <c r="E248" s="11" t="s">
        <v>6024</v>
      </c>
      <c r="F248" s="11" t="s">
        <v>6025</v>
      </c>
      <c r="G248" s="11" t="s">
        <v>1438</v>
      </c>
      <c r="H248" s="11" t="s">
        <v>5908</v>
      </c>
      <c r="I248" s="11" t="s">
        <v>5021</v>
      </c>
      <c r="J248" s="963" t="s">
        <v>6304</v>
      </c>
      <c r="K248" s="11" t="s">
        <v>6305</v>
      </c>
      <c r="L248" s="11" t="s">
        <v>6306</v>
      </c>
      <c r="M248" s="11" t="s">
        <v>6031</v>
      </c>
      <c r="N248" s="11" t="s">
        <v>6032</v>
      </c>
      <c r="O248" s="10">
        <v>24</v>
      </c>
      <c r="P248" s="12" t="s">
        <v>6033</v>
      </c>
      <c r="Q248" s="12" t="s">
        <v>6034</v>
      </c>
      <c r="R248" s="10">
        <v>11</v>
      </c>
      <c r="S248" s="12" t="s">
        <v>6035</v>
      </c>
      <c r="T248" s="12" t="s">
        <v>741</v>
      </c>
      <c r="U248" s="12" t="s">
        <v>6035</v>
      </c>
      <c r="V248" s="12" t="s">
        <v>6033</v>
      </c>
      <c r="X248" s="41" t="str">
        <f>IF(ISERROR(VLOOKUP(J248,'FMC by DSF_Excel'!$H$6:$H$1610,1,0)),"TIDAK ADA","ADA")</f>
        <v>ADA</v>
      </c>
      <c r="Y248" s="41"/>
    </row>
    <row r="249" spans="1:25" ht="25.5" x14ac:dyDescent="0.25">
      <c r="A249" s="10">
        <v>239</v>
      </c>
      <c r="B249" s="11" t="s">
        <v>5016</v>
      </c>
      <c r="C249" s="11" t="s">
        <v>5017</v>
      </c>
      <c r="D249" s="11" t="s">
        <v>3508</v>
      </c>
      <c r="E249" s="11" t="s">
        <v>6024</v>
      </c>
      <c r="F249" s="11" t="s">
        <v>6025</v>
      </c>
      <c r="G249" s="11" t="s">
        <v>1438</v>
      </c>
      <c r="H249" s="11" t="s">
        <v>5908</v>
      </c>
      <c r="I249" s="11" t="s">
        <v>5021</v>
      </c>
      <c r="J249" s="963" t="s">
        <v>6307</v>
      </c>
      <c r="K249" s="11" t="s">
        <v>6308</v>
      </c>
      <c r="L249" s="11" t="s">
        <v>6309</v>
      </c>
      <c r="M249" s="11" t="s">
        <v>6031</v>
      </c>
      <c r="N249" s="11" t="s">
        <v>6032</v>
      </c>
      <c r="O249" s="10">
        <v>24</v>
      </c>
      <c r="P249" s="12" t="s">
        <v>6033</v>
      </c>
      <c r="Q249" s="12" t="s">
        <v>6034</v>
      </c>
      <c r="R249" s="10">
        <v>11</v>
      </c>
      <c r="S249" s="12" t="s">
        <v>6035</v>
      </c>
      <c r="T249" s="12" t="s">
        <v>741</v>
      </c>
      <c r="U249" s="12" t="s">
        <v>6035</v>
      </c>
      <c r="V249" s="12" t="s">
        <v>6033</v>
      </c>
      <c r="X249" s="41" t="str">
        <f>IF(ISERROR(VLOOKUP(J249,'FMC by DSF_Excel'!$H$6:$H$1610,1,0)),"TIDAK ADA","ADA")</f>
        <v>ADA</v>
      </c>
      <c r="Y249" s="41"/>
    </row>
    <row r="250" spans="1:25" ht="25.5" x14ac:dyDescent="0.25">
      <c r="A250" s="10">
        <v>240</v>
      </c>
      <c r="B250" s="11" t="s">
        <v>5016</v>
      </c>
      <c r="C250" s="11" t="s">
        <v>5017</v>
      </c>
      <c r="D250" s="11" t="s">
        <v>3508</v>
      </c>
      <c r="E250" s="11" t="s">
        <v>6024</v>
      </c>
      <c r="F250" s="11" t="s">
        <v>6025</v>
      </c>
      <c r="G250" s="11" t="s">
        <v>1438</v>
      </c>
      <c r="H250" s="11" t="s">
        <v>5908</v>
      </c>
      <c r="I250" s="11" t="s">
        <v>5021</v>
      </c>
      <c r="J250" s="963" t="s">
        <v>6310</v>
      </c>
      <c r="K250" s="11" t="s">
        <v>6311</v>
      </c>
      <c r="L250" s="11" t="s">
        <v>6312</v>
      </c>
      <c r="M250" s="11" t="s">
        <v>6031</v>
      </c>
      <c r="N250" s="11" t="s">
        <v>6032</v>
      </c>
      <c r="O250" s="10">
        <v>24</v>
      </c>
      <c r="P250" s="12" t="s">
        <v>6033</v>
      </c>
      <c r="Q250" s="12" t="s">
        <v>6034</v>
      </c>
      <c r="R250" s="10">
        <v>11</v>
      </c>
      <c r="S250" s="12" t="s">
        <v>6035</v>
      </c>
      <c r="T250" s="12" t="s">
        <v>741</v>
      </c>
      <c r="U250" s="12" t="s">
        <v>6035</v>
      </c>
      <c r="V250" s="12" t="s">
        <v>6033</v>
      </c>
      <c r="X250" s="41" t="str">
        <f>IF(ISERROR(VLOOKUP(J250,'FMC by DSF_Excel'!$H$6:$H$1610,1,0)),"TIDAK ADA","ADA")</f>
        <v>ADA</v>
      </c>
      <c r="Y250" s="41"/>
    </row>
    <row r="251" spans="1:25" ht="25.5" x14ac:dyDescent="0.25">
      <c r="A251" s="10">
        <v>241</v>
      </c>
      <c r="B251" s="11" t="s">
        <v>5016</v>
      </c>
      <c r="C251" s="11" t="s">
        <v>5017</v>
      </c>
      <c r="D251" s="11" t="s">
        <v>3508</v>
      </c>
      <c r="E251" s="11" t="s">
        <v>6024</v>
      </c>
      <c r="F251" s="11" t="s">
        <v>6025</v>
      </c>
      <c r="G251" s="11" t="s">
        <v>1438</v>
      </c>
      <c r="H251" s="11" t="s">
        <v>5908</v>
      </c>
      <c r="I251" s="11" t="s">
        <v>5021</v>
      </c>
      <c r="J251" s="963" t="s">
        <v>6313</v>
      </c>
      <c r="K251" s="11" t="s">
        <v>6314</v>
      </c>
      <c r="L251" s="11" t="s">
        <v>6315</v>
      </c>
      <c r="M251" s="11" t="s">
        <v>6031</v>
      </c>
      <c r="N251" s="11" t="s">
        <v>6032</v>
      </c>
      <c r="O251" s="10">
        <v>24</v>
      </c>
      <c r="P251" s="12" t="s">
        <v>6033</v>
      </c>
      <c r="Q251" s="12" t="s">
        <v>6034</v>
      </c>
      <c r="R251" s="10">
        <v>11</v>
      </c>
      <c r="S251" s="12" t="s">
        <v>6035</v>
      </c>
      <c r="T251" s="12" t="s">
        <v>741</v>
      </c>
      <c r="U251" s="12" t="s">
        <v>6035</v>
      </c>
      <c r="V251" s="12" t="s">
        <v>6033</v>
      </c>
      <c r="X251" s="41" t="str">
        <f>IF(ISERROR(VLOOKUP(J251,'FMC by DSF_Excel'!$H$6:$H$1610,1,0)),"TIDAK ADA","ADA")</f>
        <v>ADA</v>
      </c>
      <c r="Y251" s="41"/>
    </row>
    <row r="252" spans="1:25" ht="25.5" x14ac:dyDescent="0.25">
      <c r="A252" s="10">
        <v>242</v>
      </c>
      <c r="B252" s="11" t="s">
        <v>5016</v>
      </c>
      <c r="C252" s="11" t="s">
        <v>5017</v>
      </c>
      <c r="D252" s="11" t="s">
        <v>3508</v>
      </c>
      <c r="E252" s="11" t="s">
        <v>6024</v>
      </c>
      <c r="F252" s="11" t="s">
        <v>6025</v>
      </c>
      <c r="G252" s="11" t="s">
        <v>1438</v>
      </c>
      <c r="H252" s="11" t="s">
        <v>5908</v>
      </c>
      <c r="I252" s="11" t="s">
        <v>5021</v>
      </c>
      <c r="J252" s="963" t="s">
        <v>6316</v>
      </c>
      <c r="K252" s="11" t="s">
        <v>6317</v>
      </c>
      <c r="L252" s="11" t="s">
        <v>6318</v>
      </c>
      <c r="M252" s="11" t="s">
        <v>6031</v>
      </c>
      <c r="N252" s="11" t="s">
        <v>6032</v>
      </c>
      <c r="O252" s="10">
        <v>24</v>
      </c>
      <c r="P252" s="12" t="s">
        <v>6033</v>
      </c>
      <c r="Q252" s="12" t="s">
        <v>6034</v>
      </c>
      <c r="R252" s="10">
        <v>11</v>
      </c>
      <c r="S252" s="12" t="s">
        <v>6035</v>
      </c>
      <c r="T252" s="12" t="s">
        <v>741</v>
      </c>
      <c r="U252" s="12" t="s">
        <v>6035</v>
      </c>
      <c r="V252" s="12" t="s">
        <v>6033</v>
      </c>
      <c r="X252" s="41" t="str">
        <f>IF(ISERROR(VLOOKUP(J252,'FMC by DSF_Excel'!$H$6:$H$1610,1,0)),"TIDAK ADA","ADA")</f>
        <v>ADA</v>
      </c>
      <c r="Y252" s="41"/>
    </row>
    <row r="253" spans="1:25" ht="25.5" x14ac:dyDescent="0.25">
      <c r="A253" s="10">
        <v>243</v>
      </c>
      <c r="B253" s="11" t="s">
        <v>5016</v>
      </c>
      <c r="C253" s="11" t="s">
        <v>5017</v>
      </c>
      <c r="D253" s="11" t="s">
        <v>3508</v>
      </c>
      <c r="E253" s="11" t="s">
        <v>6024</v>
      </c>
      <c r="F253" s="11" t="s">
        <v>6025</v>
      </c>
      <c r="G253" s="11" t="s">
        <v>6125</v>
      </c>
      <c r="H253" s="11" t="s">
        <v>6319</v>
      </c>
      <c r="I253" s="11" t="s">
        <v>5021</v>
      </c>
      <c r="J253" s="963" t="s">
        <v>6320</v>
      </c>
      <c r="K253" s="11" t="s">
        <v>6321</v>
      </c>
      <c r="L253" s="11" t="s">
        <v>6322</v>
      </c>
      <c r="M253" s="11" t="s">
        <v>6031</v>
      </c>
      <c r="N253" s="11" t="s">
        <v>6032</v>
      </c>
      <c r="O253" s="10">
        <v>24</v>
      </c>
      <c r="P253" s="12" t="s">
        <v>6033</v>
      </c>
      <c r="Q253" s="12" t="s">
        <v>6034</v>
      </c>
      <c r="R253" s="10">
        <v>11</v>
      </c>
      <c r="S253" s="12" t="s">
        <v>6035</v>
      </c>
      <c r="T253" s="12" t="s">
        <v>741</v>
      </c>
      <c r="U253" s="12" t="s">
        <v>6035</v>
      </c>
      <c r="V253" s="12" t="s">
        <v>6033</v>
      </c>
      <c r="X253" s="41" t="str">
        <f>IF(ISERROR(VLOOKUP(J253,'FMC by DSF_Excel'!$H$6:$H$1610,1,0)),"TIDAK ADA","ADA")</f>
        <v>ADA</v>
      </c>
      <c r="Y253" s="41"/>
    </row>
    <row r="254" spans="1:25" ht="25.5" x14ac:dyDescent="0.25">
      <c r="A254" s="10">
        <v>244</v>
      </c>
      <c r="B254" s="11" t="s">
        <v>5016</v>
      </c>
      <c r="C254" s="11" t="s">
        <v>5017</v>
      </c>
      <c r="D254" s="11" t="s">
        <v>3508</v>
      </c>
      <c r="E254" s="11" t="s">
        <v>6024</v>
      </c>
      <c r="F254" s="11" t="s">
        <v>6025</v>
      </c>
      <c r="G254" s="11" t="s">
        <v>6026</v>
      </c>
      <c r="H254" s="11" t="s">
        <v>6040</v>
      </c>
      <c r="I254" s="11" t="s">
        <v>5021</v>
      </c>
      <c r="J254" s="963" t="s">
        <v>6323</v>
      </c>
      <c r="K254" s="11" t="s">
        <v>6324</v>
      </c>
      <c r="L254" s="11" t="s">
        <v>6325</v>
      </c>
      <c r="M254" s="11" t="s">
        <v>6031</v>
      </c>
      <c r="N254" s="11" t="s">
        <v>6032</v>
      </c>
      <c r="O254" s="10">
        <v>24</v>
      </c>
      <c r="P254" s="12" t="s">
        <v>6033</v>
      </c>
      <c r="Q254" s="12" t="s">
        <v>6034</v>
      </c>
      <c r="R254" s="10">
        <v>11</v>
      </c>
      <c r="S254" s="12" t="s">
        <v>6035</v>
      </c>
      <c r="T254" s="12" t="s">
        <v>741</v>
      </c>
      <c r="U254" s="12" t="s">
        <v>6035</v>
      </c>
      <c r="V254" s="12" t="s">
        <v>6033</v>
      </c>
      <c r="X254" s="41" t="str">
        <f>IF(ISERROR(VLOOKUP(J254,'FMC by DSF_Excel'!$H$6:$H$1610,1,0)),"TIDAK ADA","ADA")</f>
        <v>ADA</v>
      </c>
      <c r="Y254" s="41"/>
    </row>
    <row r="255" spans="1:25" ht="25.5" x14ac:dyDescent="0.25">
      <c r="A255" s="10">
        <v>245</v>
      </c>
      <c r="B255" s="11" t="s">
        <v>5016</v>
      </c>
      <c r="C255" s="11" t="s">
        <v>5017</v>
      </c>
      <c r="D255" s="11" t="s">
        <v>3508</v>
      </c>
      <c r="E255" s="11" t="s">
        <v>6024</v>
      </c>
      <c r="F255" s="11" t="s">
        <v>6025</v>
      </c>
      <c r="G255" s="11" t="s">
        <v>6026</v>
      </c>
      <c r="H255" s="11" t="s">
        <v>6040</v>
      </c>
      <c r="I255" s="11" t="s">
        <v>5021</v>
      </c>
      <c r="J255" s="963" t="s">
        <v>6326</v>
      </c>
      <c r="K255" s="11" t="s">
        <v>6327</v>
      </c>
      <c r="L255" s="11" t="s">
        <v>6328</v>
      </c>
      <c r="M255" s="11" t="s">
        <v>6031</v>
      </c>
      <c r="N255" s="11" t="s">
        <v>6032</v>
      </c>
      <c r="O255" s="10">
        <v>24</v>
      </c>
      <c r="P255" s="12" t="s">
        <v>6033</v>
      </c>
      <c r="Q255" s="12" t="s">
        <v>6034</v>
      </c>
      <c r="R255" s="10">
        <v>11</v>
      </c>
      <c r="S255" s="12" t="s">
        <v>6035</v>
      </c>
      <c r="T255" s="12" t="s">
        <v>741</v>
      </c>
      <c r="U255" s="12" t="s">
        <v>6035</v>
      </c>
      <c r="V255" s="12" t="s">
        <v>6033</v>
      </c>
      <c r="X255" s="41" t="str">
        <f>IF(ISERROR(VLOOKUP(J255,'FMC by DSF_Excel'!$H$6:$H$1610,1,0)),"TIDAK ADA","ADA")</f>
        <v>ADA</v>
      </c>
      <c r="Y255" s="41"/>
    </row>
    <row r="256" spans="1:25" ht="25.5" x14ac:dyDescent="0.25">
      <c r="A256" s="10">
        <v>246</v>
      </c>
      <c r="B256" s="11" t="s">
        <v>5016</v>
      </c>
      <c r="C256" s="11" t="s">
        <v>5017</v>
      </c>
      <c r="D256" s="11" t="s">
        <v>3508</v>
      </c>
      <c r="E256" s="11" t="s">
        <v>6024</v>
      </c>
      <c r="F256" s="11" t="s">
        <v>6025</v>
      </c>
      <c r="G256" s="11" t="s">
        <v>6125</v>
      </c>
      <c r="H256" s="11" t="s">
        <v>6319</v>
      </c>
      <c r="I256" s="11" t="s">
        <v>5021</v>
      </c>
      <c r="J256" s="963" t="s">
        <v>6329</v>
      </c>
      <c r="K256" s="11" t="s">
        <v>6330</v>
      </c>
      <c r="L256" s="11" t="s">
        <v>6331</v>
      </c>
      <c r="M256" s="11" t="s">
        <v>6031</v>
      </c>
      <c r="N256" s="11" t="s">
        <v>6032</v>
      </c>
      <c r="O256" s="10">
        <v>24</v>
      </c>
      <c r="P256" s="12" t="s">
        <v>6033</v>
      </c>
      <c r="Q256" s="12" t="s">
        <v>6034</v>
      </c>
      <c r="R256" s="10">
        <v>11</v>
      </c>
      <c r="S256" s="12" t="s">
        <v>6035</v>
      </c>
      <c r="T256" s="12" t="s">
        <v>741</v>
      </c>
      <c r="U256" s="12" t="s">
        <v>6035</v>
      </c>
      <c r="V256" s="12" t="s">
        <v>6033</v>
      </c>
      <c r="X256" s="41" t="str">
        <f>IF(ISERROR(VLOOKUP(J256,'FMC by DSF_Excel'!$H$6:$H$1610,1,0)),"TIDAK ADA","ADA")</f>
        <v>ADA</v>
      </c>
      <c r="Y256" s="41"/>
    </row>
    <row r="257" spans="1:25" ht="25.5" x14ac:dyDescent="0.25">
      <c r="A257" s="10">
        <v>247</v>
      </c>
      <c r="B257" s="11" t="s">
        <v>5016</v>
      </c>
      <c r="C257" s="11" t="s">
        <v>5017</v>
      </c>
      <c r="D257" s="11" t="s">
        <v>3508</v>
      </c>
      <c r="E257" s="11" t="s">
        <v>6024</v>
      </c>
      <c r="F257" s="11" t="s">
        <v>6025</v>
      </c>
      <c r="G257" s="11" t="s">
        <v>6125</v>
      </c>
      <c r="H257" s="11" t="s">
        <v>6319</v>
      </c>
      <c r="I257" s="11" t="s">
        <v>5021</v>
      </c>
      <c r="J257" s="963" t="s">
        <v>6332</v>
      </c>
      <c r="K257" s="11" t="s">
        <v>6333</v>
      </c>
      <c r="L257" s="11" t="s">
        <v>6334</v>
      </c>
      <c r="M257" s="11" t="s">
        <v>6031</v>
      </c>
      <c r="N257" s="11" t="s">
        <v>6032</v>
      </c>
      <c r="O257" s="10">
        <v>24</v>
      </c>
      <c r="P257" s="12" t="s">
        <v>6033</v>
      </c>
      <c r="Q257" s="12" t="s">
        <v>6034</v>
      </c>
      <c r="R257" s="10">
        <v>11</v>
      </c>
      <c r="S257" s="12" t="s">
        <v>6035</v>
      </c>
      <c r="T257" s="12" t="s">
        <v>741</v>
      </c>
      <c r="U257" s="12" t="s">
        <v>6035</v>
      </c>
      <c r="V257" s="12" t="s">
        <v>6033</v>
      </c>
      <c r="X257" s="41" t="str">
        <f>IF(ISERROR(VLOOKUP(J257,'FMC by DSF_Excel'!$H$6:$H$1610,1,0)),"TIDAK ADA","ADA")</f>
        <v>ADA</v>
      </c>
      <c r="Y257" s="41"/>
    </row>
    <row r="258" spans="1:25" ht="25.5" x14ac:dyDescent="0.25">
      <c r="A258" s="10">
        <v>248</v>
      </c>
      <c r="B258" s="11" t="s">
        <v>5016</v>
      </c>
      <c r="C258" s="11" t="s">
        <v>5017</v>
      </c>
      <c r="D258" s="11" t="s">
        <v>3508</v>
      </c>
      <c r="E258" s="11" t="s">
        <v>6024</v>
      </c>
      <c r="F258" s="11" t="s">
        <v>6025</v>
      </c>
      <c r="G258" s="11" t="s">
        <v>6125</v>
      </c>
      <c r="H258" s="11" t="s">
        <v>6319</v>
      </c>
      <c r="I258" s="11" t="s">
        <v>5021</v>
      </c>
      <c r="J258" s="963" t="s">
        <v>6335</v>
      </c>
      <c r="K258" s="11" t="s">
        <v>6336</v>
      </c>
      <c r="L258" s="11" t="s">
        <v>6337</v>
      </c>
      <c r="M258" s="11" t="s">
        <v>6031</v>
      </c>
      <c r="N258" s="11" t="s">
        <v>6032</v>
      </c>
      <c r="O258" s="10">
        <v>24</v>
      </c>
      <c r="P258" s="12" t="s">
        <v>6033</v>
      </c>
      <c r="Q258" s="12" t="s">
        <v>6034</v>
      </c>
      <c r="R258" s="10">
        <v>11</v>
      </c>
      <c r="S258" s="12" t="s">
        <v>6035</v>
      </c>
      <c r="T258" s="12" t="s">
        <v>741</v>
      </c>
      <c r="U258" s="12" t="s">
        <v>6035</v>
      </c>
      <c r="V258" s="12" t="s">
        <v>6033</v>
      </c>
      <c r="X258" s="41" t="str">
        <f>IF(ISERROR(VLOOKUP(J258,'FMC by DSF_Excel'!$H$6:$H$1610,1,0)),"TIDAK ADA","ADA")</f>
        <v>ADA</v>
      </c>
      <c r="Y258" s="41"/>
    </row>
    <row r="259" spans="1:25" ht="25.5" x14ac:dyDescent="0.25">
      <c r="A259" s="10">
        <v>249</v>
      </c>
      <c r="B259" s="11" t="s">
        <v>5016</v>
      </c>
      <c r="C259" s="11" t="s">
        <v>5017</v>
      </c>
      <c r="D259" s="11" t="s">
        <v>3508</v>
      </c>
      <c r="E259" s="11" t="s">
        <v>6024</v>
      </c>
      <c r="F259" s="11" t="s">
        <v>6025</v>
      </c>
      <c r="G259" s="11" t="s">
        <v>6125</v>
      </c>
      <c r="H259" s="11" t="s">
        <v>6319</v>
      </c>
      <c r="I259" s="11" t="s">
        <v>5021</v>
      </c>
      <c r="J259" s="963" t="s">
        <v>6338</v>
      </c>
      <c r="K259" s="11" t="s">
        <v>6339</v>
      </c>
      <c r="L259" s="11" t="s">
        <v>6340</v>
      </c>
      <c r="M259" s="11" t="s">
        <v>6031</v>
      </c>
      <c r="N259" s="11" t="s">
        <v>6032</v>
      </c>
      <c r="O259" s="10">
        <v>24</v>
      </c>
      <c r="P259" s="12" t="s">
        <v>6033</v>
      </c>
      <c r="Q259" s="12" t="s">
        <v>6034</v>
      </c>
      <c r="R259" s="10">
        <v>11</v>
      </c>
      <c r="S259" s="12" t="s">
        <v>6035</v>
      </c>
      <c r="T259" s="12" t="s">
        <v>741</v>
      </c>
      <c r="U259" s="12" t="s">
        <v>6035</v>
      </c>
      <c r="V259" s="12" t="s">
        <v>6033</v>
      </c>
      <c r="X259" s="41" t="str">
        <f>IF(ISERROR(VLOOKUP(J259,'FMC by DSF_Excel'!$H$6:$H$1610,1,0)),"TIDAK ADA","ADA")</f>
        <v>ADA</v>
      </c>
      <c r="Y259" s="41"/>
    </row>
    <row r="260" spans="1:25" ht="25.5" x14ac:dyDescent="0.25">
      <c r="A260" s="10">
        <v>250</v>
      </c>
      <c r="B260" s="11" t="s">
        <v>5016</v>
      </c>
      <c r="C260" s="11" t="s">
        <v>5017</v>
      </c>
      <c r="D260" s="11" t="s">
        <v>3508</v>
      </c>
      <c r="E260" s="11" t="s">
        <v>6024</v>
      </c>
      <c r="F260" s="11" t="s">
        <v>6025</v>
      </c>
      <c r="G260" s="11" t="s">
        <v>6125</v>
      </c>
      <c r="H260" s="11" t="s">
        <v>6319</v>
      </c>
      <c r="I260" s="11" t="s">
        <v>5021</v>
      </c>
      <c r="J260" s="963" t="s">
        <v>6341</v>
      </c>
      <c r="K260" s="11" t="s">
        <v>6342</v>
      </c>
      <c r="L260" s="11" t="s">
        <v>6343</v>
      </c>
      <c r="M260" s="11" t="s">
        <v>6031</v>
      </c>
      <c r="N260" s="11" t="s">
        <v>6032</v>
      </c>
      <c r="O260" s="10">
        <v>24</v>
      </c>
      <c r="P260" s="12" t="s">
        <v>6033</v>
      </c>
      <c r="Q260" s="12" t="s">
        <v>6034</v>
      </c>
      <c r="R260" s="10">
        <v>11</v>
      </c>
      <c r="S260" s="12" t="s">
        <v>6035</v>
      </c>
      <c r="T260" s="12" t="s">
        <v>741</v>
      </c>
      <c r="U260" s="12" t="s">
        <v>6035</v>
      </c>
      <c r="V260" s="12" t="s">
        <v>6033</v>
      </c>
      <c r="X260" s="41" t="str">
        <f>IF(ISERROR(VLOOKUP(J260,'FMC by DSF_Excel'!$H$6:$H$1610,1,0)),"TIDAK ADA","ADA")</f>
        <v>ADA</v>
      </c>
      <c r="Y260" s="41"/>
    </row>
    <row r="261" spans="1:25" ht="25.5" x14ac:dyDescent="0.25">
      <c r="A261" s="10">
        <v>251</v>
      </c>
      <c r="B261" s="11" t="s">
        <v>5016</v>
      </c>
      <c r="C261" s="11" t="s">
        <v>5017</v>
      </c>
      <c r="D261" s="11" t="s">
        <v>3508</v>
      </c>
      <c r="E261" s="11" t="s">
        <v>6024</v>
      </c>
      <c r="F261" s="11" t="s">
        <v>6025</v>
      </c>
      <c r="G261" s="11" t="s">
        <v>5384</v>
      </c>
      <c r="H261" s="11" t="s">
        <v>5385</v>
      </c>
      <c r="I261" s="11" t="s">
        <v>5021</v>
      </c>
      <c r="J261" s="963" t="s">
        <v>6344</v>
      </c>
      <c r="K261" s="11" t="s">
        <v>6345</v>
      </c>
      <c r="L261" s="11" t="s">
        <v>6346</v>
      </c>
      <c r="M261" s="11" t="s">
        <v>6031</v>
      </c>
      <c r="N261" s="11" t="s">
        <v>6032</v>
      </c>
      <c r="O261" s="10">
        <v>24</v>
      </c>
      <c r="P261" s="12" t="s">
        <v>6033</v>
      </c>
      <c r="Q261" s="12" t="s">
        <v>6034</v>
      </c>
      <c r="R261" s="10">
        <v>11</v>
      </c>
      <c r="S261" s="12" t="s">
        <v>6035</v>
      </c>
      <c r="T261" s="12" t="s">
        <v>741</v>
      </c>
      <c r="U261" s="12" t="s">
        <v>6035</v>
      </c>
      <c r="V261" s="12" t="s">
        <v>6033</v>
      </c>
      <c r="X261" s="41" t="str">
        <f>IF(ISERROR(VLOOKUP(J261,'FMC by DSF_Excel'!$H$6:$H$1610,1,0)),"TIDAK ADA","ADA")</f>
        <v>ADA</v>
      </c>
      <c r="Y261" s="41"/>
    </row>
    <row r="262" spans="1:25" ht="25.5" x14ac:dyDescent="0.25">
      <c r="A262" s="10">
        <v>252</v>
      </c>
      <c r="B262" s="11" t="s">
        <v>5016</v>
      </c>
      <c r="C262" s="11" t="s">
        <v>5017</v>
      </c>
      <c r="D262" s="11" t="s">
        <v>3508</v>
      </c>
      <c r="E262" s="11" t="s">
        <v>6024</v>
      </c>
      <c r="F262" s="11" t="s">
        <v>6025</v>
      </c>
      <c r="G262" s="11" t="s">
        <v>1438</v>
      </c>
      <c r="H262" s="11" t="s">
        <v>6079</v>
      </c>
      <c r="I262" s="11" t="s">
        <v>5021</v>
      </c>
      <c r="J262" s="963" t="s">
        <v>6347</v>
      </c>
      <c r="K262" s="11" t="s">
        <v>6348</v>
      </c>
      <c r="L262" s="11" t="s">
        <v>6349</v>
      </c>
      <c r="M262" s="11" t="s">
        <v>6031</v>
      </c>
      <c r="N262" s="11" t="s">
        <v>6032</v>
      </c>
      <c r="O262" s="10">
        <v>24</v>
      </c>
      <c r="P262" s="12" t="s">
        <v>6033</v>
      </c>
      <c r="Q262" s="12" t="s">
        <v>6034</v>
      </c>
      <c r="R262" s="10">
        <v>11</v>
      </c>
      <c r="S262" s="12" t="s">
        <v>6035</v>
      </c>
      <c r="T262" s="12" t="s">
        <v>741</v>
      </c>
      <c r="U262" s="12" t="s">
        <v>6035</v>
      </c>
      <c r="V262" s="12" t="s">
        <v>6033</v>
      </c>
      <c r="X262" s="41" t="str">
        <f>IF(ISERROR(VLOOKUP(J262,'FMC by DSF_Excel'!$H$6:$H$1610,1,0)),"TIDAK ADA","ADA")</f>
        <v>ADA</v>
      </c>
      <c r="Y262" s="41"/>
    </row>
    <row r="263" spans="1:25" ht="25.5" x14ac:dyDescent="0.25">
      <c r="A263" s="10">
        <v>253</v>
      </c>
      <c r="B263" s="11" t="s">
        <v>5016</v>
      </c>
      <c r="C263" s="11" t="s">
        <v>5017</v>
      </c>
      <c r="D263" s="11" t="s">
        <v>3508</v>
      </c>
      <c r="E263" s="11" t="s">
        <v>6024</v>
      </c>
      <c r="F263" s="11" t="s">
        <v>6025</v>
      </c>
      <c r="G263" s="11" t="s">
        <v>1438</v>
      </c>
      <c r="H263" s="11" t="s">
        <v>3008</v>
      </c>
      <c r="I263" s="11" t="s">
        <v>5021</v>
      </c>
      <c r="J263" s="963" t="s">
        <v>6350</v>
      </c>
      <c r="K263" s="11" t="s">
        <v>6351</v>
      </c>
      <c r="L263" s="11" t="s">
        <v>6352</v>
      </c>
      <c r="M263" s="11" t="s">
        <v>6031</v>
      </c>
      <c r="N263" s="11" t="s">
        <v>6032</v>
      </c>
      <c r="O263" s="10">
        <v>24</v>
      </c>
      <c r="P263" s="12" t="s">
        <v>6033</v>
      </c>
      <c r="Q263" s="12" t="s">
        <v>6034</v>
      </c>
      <c r="R263" s="10">
        <v>11</v>
      </c>
      <c r="S263" s="12" t="s">
        <v>6035</v>
      </c>
      <c r="T263" s="12" t="s">
        <v>741</v>
      </c>
      <c r="U263" s="12" t="s">
        <v>6035</v>
      </c>
      <c r="V263" s="12" t="s">
        <v>6033</v>
      </c>
      <c r="X263" s="41" t="str">
        <f>IF(ISERROR(VLOOKUP(J263,'FMC by DSF_Excel'!$H$6:$H$1610,1,0)),"TIDAK ADA","ADA")</f>
        <v>ADA</v>
      </c>
      <c r="Y263" s="41"/>
    </row>
    <row r="264" spans="1:25" ht="25.5" x14ac:dyDescent="0.25">
      <c r="A264" s="10">
        <v>254</v>
      </c>
      <c r="B264" s="11" t="s">
        <v>5016</v>
      </c>
      <c r="C264" s="11" t="s">
        <v>5017</v>
      </c>
      <c r="D264" s="11" t="s">
        <v>3508</v>
      </c>
      <c r="E264" s="11" t="s">
        <v>6024</v>
      </c>
      <c r="F264" s="11" t="s">
        <v>6025</v>
      </c>
      <c r="G264" s="11" t="s">
        <v>1438</v>
      </c>
      <c r="H264" s="11" t="s">
        <v>3008</v>
      </c>
      <c r="I264" s="11" t="s">
        <v>5021</v>
      </c>
      <c r="J264" s="963" t="s">
        <v>6353</v>
      </c>
      <c r="K264" s="11" t="s">
        <v>6354</v>
      </c>
      <c r="L264" s="11" t="s">
        <v>6355</v>
      </c>
      <c r="M264" s="11" t="s">
        <v>6031</v>
      </c>
      <c r="N264" s="11" t="s">
        <v>6032</v>
      </c>
      <c r="O264" s="10">
        <v>24</v>
      </c>
      <c r="P264" s="12" t="s">
        <v>6033</v>
      </c>
      <c r="Q264" s="12" t="s">
        <v>6034</v>
      </c>
      <c r="R264" s="10">
        <v>11</v>
      </c>
      <c r="S264" s="12" t="s">
        <v>6035</v>
      </c>
      <c r="T264" s="12" t="s">
        <v>741</v>
      </c>
      <c r="U264" s="12" t="s">
        <v>6035</v>
      </c>
      <c r="V264" s="12" t="s">
        <v>6033</v>
      </c>
      <c r="X264" s="41" t="str">
        <f>IF(ISERROR(VLOOKUP(J264,'FMC by DSF_Excel'!$H$6:$H$1610,1,0)),"TIDAK ADA","ADA")</f>
        <v>ADA</v>
      </c>
      <c r="Y264" s="41"/>
    </row>
    <row r="265" spans="1:25" ht="25.5" x14ac:dyDescent="0.25">
      <c r="A265" s="10">
        <v>255</v>
      </c>
      <c r="B265" s="11" t="s">
        <v>5016</v>
      </c>
      <c r="C265" s="11" t="s">
        <v>5017</v>
      </c>
      <c r="D265" s="11" t="s">
        <v>3508</v>
      </c>
      <c r="E265" s="11" t="s">
        <v>6024</v>
      </c>
      <c r="F265" s="11" t="s">
        <v>6025</v>
      </c>
      <c r="G265" s="11" t="s">
        <v>1438</v>
      </c>
      <c r="H265" s="11" t="s">
        <v>3008</v>
      </c>
      <c r="I265" s="11" t="s">
        <v>5021</v>
      </c>
      <c r="J265" s="963" t="s">
        <v>6356</v>
      </c>
      <c r="K265" s="11" t="s">
        <v>6357</v>
      </c>
      <c r="L265" s="11" t="s">
        <v>6358</v>
      </c>
      <c r="M265" s="11" t="s">
        <v>6031</v>
      </c>
      <c r="N265" s="11" t="s">
        <v>6032</v>
      </c>
      <c r="O265" s="10">
        <v>24</v>
      </c>
      <c r="P265" s="12" t="s">
        <v>6033</v>
      </c>
      <c r="Q265" s="12" t="s">
        <v>6034</v>
      </c>
      <c r="R265" s="10">
        <v>11</v>
      </c>
      <c r="S265" s="12" t="s">
        <v>6035</v>
      </c>
      <c r="T265" s="12" t="s">
        <v>741</v>
      </c>
      <c r="U265" s="12" t="s">
        <v>6035</v>
      </c>
      <c r="V265" s="12" t="s">
        <v>6033</v>
      </c>
      <c r="X265" s="41" t="str">
        <f>IF(ISERROR(VLOOKUP(J265,'FMC by DSF_Excel'!$H$6:$H$1610,1,0)),"TIDAK ADA","ADA")</f>
        <v>ADA</v>
      </c>
      <c r="Y265" s="41"/>
    </row>
    <row r="266" spans="1:25" ht="25.5" x14ac:dyDescent="0.25">
      <c r="A266" s="10">
        <v>256</v>
      </c>
      <c r="B266" s="11" t="s">
        <v>5016</v>
      </c>
      <c r="C266" s="11" t="s">
        <v>5017</v>
      </c>
      <c r="D266" s="11" t="s">
        <v>3508</v>
      </c>
      <c r="E266" s="11" t="s">
        <v>6024</v>
      </c>
      <c r="F266" s="11" t="s">
        <v>6025</v>
      </c>
      <c r="G266" s="11" t="s">
        <v>1438</v>
      </c>
      <c r="H266" s="11" t="s">
        <v>3008</v>
      </c>
      <c r="I266" s="11" t="s">
        <v>5021</v>
      </c>
      <c r="J266" s="963" t="s">
        <v>6359</v>
      </c>
      <c r="K266" s="11" t="s">
        <v>6360</v>
      </c>
      <c r="L266" s="11" t="s">
        <v>6361</v>
      </c>
      <c r="M266" s="11" t="s">
        <v>6031</v>
      </c>
      <c r="N266" s="11" t="s">
        <v>6032</v>
      </c>
      <c r="O266" s="10">
        <v>24</v>
      </c>
      <c r="P266" s="12" t="s">
        <v>6033</v>
      </c>
      <c r="Q266" s="12" t="s">
        <v>6034</v>
      </c>
      <c r="R266" s="10">
        <v>11</v>
      </c>
      <c r="S266" s="12" t="s">
        <v>6035</v>
      </c>
      <c r="T266" s="12" t="s">
        <v>741</v>
      </c>
      <c r="U266" s="12" t="s">
        <v>6035</v>
      </c>
      <c r="V266" s="12" t="s">
        <v>6033</v>
      </c>
      <c r="X266" s="41" t="str">
        <f>IF(ISERROR(VLOOKUP(J266,'FMC by DSF_Excel'!$H$6:$H$1610,1,0)),"TIDAK ADA","ADA")</f>
        <v>ADA</v>
      </c>
      <c r="Y266" s="41"/>
    </row>
    <row r="267" spans="1:25" ht="25.5" x14ac:dyDescent="0.25">
      <c r="A267" s="10">
        <v>257</v>
      </c>
      <c r="B267" s="11" t="s">
        <v>5016</v>
      </c>
      <c r="C267" s="11" t="s">
        <v>5017</v>
      </c>
      <c r="D267" s="11" t="s">
        <v>3508</v>
      </c>
      <c r="E267" s="11" t="s">
        <v>6024</v>
      </c>
      <c r="F267" s="11" t="s">
        <v>6025</v>
      </c>
      <c r="G267" s="11" t="s">
        <v>1438</v>
      </c>
      <c r="H267" s="11" t="s">
        <v>3008</v>
      </c>
      <c r="I267" s="11" t="s">
        <v>5021</v>
      </c>
      <c r="J267" s="963" t="s">
        <v>6362</v>
      </c>
      <c r="K267" s="11" t="s">
        <v>6363</v>
      </c>
      <c r="L267" s="11" t="s">
        <v>6364</v>
      </c>
      <c r="M267" s="11" t="s">
        <v>6031</v>
      </c>
      <c r="N267" s="11" t="s">
        <v>6032</v>
      </c>
      <c r="O267" s="10">
        <v>24</v>
      </c>
      <c r="P267" s="12" t="s">
        <v>6033</v>
      </c>
      <c r="Q267" s="12" t="s">
        <v>6034</v>
      </c>
      <c r="R267" s="10">
        <v>11</v>
      </c>
      <c r="S267" s="12" t="s">
        <v>6035</v>
      </c>
      <c r="T267" s="12" t="s">
        <v>741</v>
      </c>
      <c r="U267" s="12" t="s">
        <v>6035</v>
      </c>
      <c r="V267" s="12" t="s">
        <v>6033</v>
      </c>
      <c r="X267" s="41" t="str">
        <f>IF(ISERROR(VLOOKUP(J267,'FMC by DSF_Excel'!$H$6:$H$1610,1,0)),"TIDAK ADA","ADA")</f>
        <v>ADA</v>
      </c>
      <c r="Y267" s="41"/>
    </row>
    <row r="268" spans="1:25" ht="25.5" x14ac:dyDescent="0.25">
      <c r="A268" s="10">
        <v>258</v>
      </c>
      <c r="B268" s="11" t="s">
        <v>5016</v>
      </c>
      <c r="C268" s="11" t="s">
        <v>5017</v>
      </c>
      <c r="D268" s="11" t="s">
        <v>3508</v>
      </c>
      <c r="E268" s="11" t="s">
        <v>6024</v>
      </c>
      <c r="F268" s="11" t="s">
        <v>6025</v>
      </c>
      <c r="G268" s="11" t="s">
        <v>1433</v>
      </c>
      <c r="H268" s="11" t="s">
        <v>6087</v>
      </c>
      <c r="I268" s="11" t="s">
        <v>5021</v>
      </c>
      <c r="J268" s="963" t="s">
        <v>6365</v>
      </c>
      <c r="K268" s="11" t="s">
        <v>6366</v>
      </c>
      <c r="L268" s="11" t="s">
        <v>6367</v>
      </c>
      <c r="M268" s="11" t="s">
        <v>6031</v>
      </c>
      <c r="N268" s="11" t="s">
        <v>6032</v>
      </c>
      <c r="O268" s="10">
        <v>24</v>
      </c>
      <c r="P268" s="12" t="s">
        <v>6033</v>
      </c>
      <c r="Q268" s="12" t="s">
        <v>6034</v>
      </c>
      <c r="R268" s="10">
        <v>11</v>
      </c>
      <c r="S268" s="12" t="s">
        <v>6035</v>
      </c>
      <c r="T268" s="12" t="s">
        <v>741</v>
      </c>
      <c r="U268" s="12" t="s">
        <v>6035</v>
      </c>
      <c r="V268" s="12" t="s">
        <v>6033</v>
      </c>
      <c r="X268" s="41" t="str">
        <f>IF(ISERROR(VLOOKUP(J268,'FMC by DSF_Excel'!$H$6:$H$1610,1,0)),"TIDAK ADA","ADA")</f>
        <v>ADA</v>
      </c>
      <c r="Y268" s="41"/>
    </row>
    <row r="269" spans="1:25" ht="25.5" x14ac:dyDescent="0.25">
      <c r="A269" s="10">
        <v>259</v>
      </c>
      <c r="B269" s="11" t="s">
        <v>5016</v>
      </c>
      <c r="C269" s="11" t="s">
        <v>5017</v>
      </c>
      <c r="D269" s="11" t="s">
        <v>3508</v>
      </c>
      <c r="E269" s="11" t="s">
        <v>6024</v>
      </c>
      <c r="F269" s="11" t="s">
        <v>6025</v>
      </c>
      <c r="G269" s="11" t="s">
        <v>1438</v>
      </c>
      <c r="H269" s="11" t="s">
        <v>3008</v>
      </c>
      <c r="I269" s="11" t="s">
        <v>5021</v>
      </c>
      <c r="J269" s="963" t="s">
        <v>6368</v>
      </c>
      <c r="K269" s="11" t="s">
        <v>6369</v>
      </c>
      <c r="L269" s="11" t="s">
        <v>6370</v>
      </c>
      <c r="M269" s="11" t="s">
        <v>6031</v>
      </c>
      <c r="N269" s="11" t="s">
        <v>6032</v>
      </c>
      <c r="O269" s="10">
        <v>24</v>
      </c>
      <c r="P269" s="12" t="s">
        <v>6033</v>
      </c>
      <c r="Q269" s="12" t="s">
        <v>6034</v>
      </c>
      <c r="R269" s="10">
        <v>11</v>
      </c>
      <c r="S269" s="12" t="s">
        <v>6035</v>
      </c>
      <c r="T269" s="12" t="s">
        <v>741</v>
      </c>
      <c r="U269" s="12" t="s">
        <v>6035</v>
      </c>
      <c r="V269" s="12" t="s">
        <v>6033</v>
      </c>
      <c r="X269" s="41" t="str">
        <f>IF(ISERROR(VLOOKUP(J269,'FMC by DSF_Excel'!$H$6:$H$1610,1,0)),"TIDAK ADA","ADA")</f>
        <v>ADA</v>
      </c>
      <c r="Y269" s="41"/>
    </row>
    <row r="270" spans="1:25" ht="25.5" x14ac:dyDescent="0.25">
      <c r="A270" s="10">
        <v>260</v>
      </c>
      <c r="B270" s="11" t="s">
        <v>5016</v>
      </c>
      <c r="C270" s="11" t="s">
        <v>5017</v>
      </c>
      <c r="D270" s="11" t="s">
        <v>3508</v>
      </c>
      <c r="E270" s="11" t="s">
        <v>6024</v>
      </c>
      <c r="F270" s="11" t="s">
        <v>6025</v>
      </c>
      <c r="G270" s="11" t="s">
        <v>1433</v>
      </c>
      <c r="H270" s="11" t="s">
        <v>6207</v>
      </c>
      <c r="I270" s="11" t="s">
        <v>5021</v>
      </c>
      <c r="J270" s="963" t="s">
        <v>6371</v>
      </c>
      <c r="K270" s="11" t="s">
        <v>6372</v>
      </c>
      <c r="L270" s="11" t="s">
        <v>6373</v>
      </c>
      <c r="M270" s="11" t="s">
        <v>6031</v>
      </c>
      <c r="N270" s="11" t="s">
        <v>6032</v>
      </c>
      <c r="O270" s="10">
        <v>24</v>
      </c>
      <c r="P270" s="12" t="s">
        <v>6033</v>
      </c>
      <c r="Q270" s="12" t="s">
        <v>6034</v>
      </c>
      <c r="R270" s="10">
        <v>11</v>
      </c>
      <c r="S270" s="12" t="s">
        <v>6035</v>
      </c>
      <c r="T270" s="12" t="s">
        <v>741</v>
      </c>
      <c r="U270" s="12" t="s">
        <v>6035</v>
      </c>
      <c r="V270" s="12" t="s">
        <v>6033</v>
      </c>
      <c r="X270" s="41" t="str">
        <f>IF(ISERROR(VLOOKUP(J270,'FMC by DSF_Excel'!$H$6:$H$1610,1,0)),"TIDAK ADA","ADA")</f>
        <v>ADA</v>
      </c>
      <c r="Y270" s="41"/>
    </row>
    <row r="271" spans="1:25" ht="25.5" x14ac:dyDescent="0.25">
      <c r="A271" s="10">
        <v>261</v>
      </c>
      <c r="B271" s="11" t="s">
        <v>5016</v>
      </c>
      <c r="C271" s="11" t="s">
        <v>5017</v>
      </c>
      <c r="D271" s="11" t="s">
        <v>3508</v>
      </c>
      <c r="E271" s="11" t="s">
        <v>6024</v>
      </c>
      <c r="F271" s="11" t="s">
        <v>6025</v>
      </c>
      <c r="G271" s="11" t="s">
        <v>1433</v>
      </c>
      <c r="H271" s="11" t="s">
        <v>6207</v>
      </c>
      <c r="I271" s="11" t="s">
        <v>5021</v>
      </c>
      <c r="J271" s="963" t="s">
        <v>6374</v>
      </c>
      <c r="K271" s="11" t="s">
        <v>6375</v>
      </c>
      <c r="L271" s="11" t="s">
        <v>6376</v>
      </c>
      <c r="M271" s="11" t="s">
        <v>6031</v>
      </c>
      <c r="N271" s="11" t="s">
        <v>6032</v>
      </c>
      <c r="O271" s="10">
        <v>24</v>
      </c>
      <c r="P271" s="12" t="s">
        <v>6033</v>
      </c>
      <c r="Q271" s="12" t="s">
        <v>6034</v>
      </c>
      <c r="R271" s="10">
        <v>11</v>
      </c>
      <c r="S271" s="12" t="s">
        <v>6035</v>
      </c>
      <c r="T271" s="12" t="s">
        <v>741</v>
      </c>
      <c r="U271" s="12" t="s">
        <v>6035</v>
      </c>
      <c r="V271" s="12" t="s">
        <v>6033</v>
      </c>
      <c r="X271" s="41" t="str">
        <f>IF(ISERROR(VLOOKUP(J271,'FMC by DSF_Excel'!$H$6:$H$1610,1,0)),"TIDAK ADA","ADA")</f>
        <v>ADA</v>
      </c>
      <c r="Y271" s="41"/>
    </row>
    <row r="272" spans="1:25" ht="25.5" x14ac:dyDescent="0.25">
      <c r="A272" s="10">
        <v>262</v>
      </c>
      <c r="B272" s="11" t="s">
        <v>5016</v>
      </c>
      <c r="C272" s="11" t="s">
        <v>5017</v>
      </c>
      <c r="D272" s="11" t="s">
        <v>3508</v>
      </c>
      <c r="E272" s="11" t="s">
        <v>6024</v>
      </c>
      <c r="F272" s="11" t="s">
        <v>6025</v>
      </c>
      <c r="G272" s="11" t="s">
        <v>1433</v>
      </c>
      <c r="H272" s="11" t="s">
        <v>6087</v>
      </c>
      <c r="I272" s="11" t="s">
        <v>5021</v>
      </c>
      <c r="J272" s="963" t="s">
        <v>6377</v>
      </c>
      <c r="K272" s="11" t="s">
        <v>6378</v>
      </c>
      <c r="L272" s="11" t="s">
        <v>6379</v>
      </c>
      <c r="M272" s="11" t="s">
        <v>6031</v>
      </c>
      <c r="N272" s="11" t="s">
        <v>6032</v>
      </c>
      <c r="O272" s="10">
        <v>24</v>
      </c>
      <c r="P272" s="12" t="s">
        <v>6033</v>
      </c>
      <c r="Q272" s="12" t="s">
        <v>6034</v>
      </c>
      <c r="R272" s="10">
        <v>11</v>
      </c>
      <c r="S272" s="12" t="s">
        <v>6035</v>
      </c>
      <c r="T272" s="12" t="s">
        <v>741</v>
      </c>
      <c r="U272" s="12" t="s">
        <v>6035</v>
      </c>
      <c r="V272" s="12" t="s">
        <v>6033</v>
      </c>
      <c r="X272" s="41" t="str">
        <f>IF(ISERROR(VLOOKUP(J272,'FMC by DSF_Excel'!$H$6:$H$1610,1,0)),"TIDAK ADA","ADA")</f>
        <v>ADA</v>
      </c>
      <c r="Y272" s="41"/>
    </row>
    <row r="273" spans="1:25" ht="25.5" x14ac:dyDescent="0.25">
      <c r="A273" s="10">
        <v>263</v>
      </c>
      <c r="B273" s="11" t="s">
        <v>5016</v>
      </c>
      <c r="C273" s="11" t="s">
        <v>5017</v>
      </c>
      <c r="D273" s="11" t="s">
        <v>3508</v>
      </c>
      <c r="E273" s="11" t="s">
        <v>6024</v>
      </c>
      <c r="F273" s="11" t="s">
        <v>6025</v>
      </c>
      <c r="G273" s="11" t="s">
        <v>1433</v>
      </c>
      <c r="H273" s="11" t="s">
        <v>6087</v>
      </c>
      <c r="I273" s="11" t="s">
        <v>5021</v>
      </c>
      <c r="J273" s="963" t="s">
        <v>6380</v>
      </c>
      <c r="K273" s="11" t="s">
        <v>6381</v>
      </c>
      <c r="L273" s="11" t="s">
        <v>6382</v>
      </c>
      <c r="M273" s="11" t="s">
        <v>6031</v>
      </c>
      <c r="N273" s="11" t="s">
        <v>6032</v>
      </c>
      <c r="O273" s="10">
        <v>24</v>
      </c>
      <c r="P273" s="12" t="s">
        <v>6033</v>
      </c>
      <c r="Q273" s="12" t="s">
        <v>6034</v>
      </c>
      <c r="R273" s="10">
        <v>11</v>
      </c>
      <c r="S273" s="12" t="s">
        <v>6035</v>
      </c>
      <c r="T273" s="12" t="s">
        <v>741</v>
      </c>
      <c r="U273" s="12" t="s">
        <v>6035</v>
      </c>
      <c r="V273" s="12" t="s">
        <v>6033</v>
      </c>
      <c r="X273" s="41" t="str">
        <f>IF(ISERROR(VLOOKUP(J273,'FMC by DSF_Excel'!$H$6:$H$1610,1,0)),"TIDAK ADA","ADA")</f>
        <v>ADA</v>
      </c>
      <c r="Y273" s="41"/>
    </row>
    <row r="274" spans="1:25" ht="25.5" x14ac:dyDescent="0.25">
      <c r="A274" s="10">
        <v>264</v>
      </c>
      <c r="B274" s="11" t="s">
        <v>5016</v>
      </c>
      <c r="C274" s="11" t="s">
        <v>5017</v>
      </c>
      <c r="D274" s="11" t="s">
        <v>3508</v>
      </c>
      <c r="E274" s="11" t="s">
        <v>6024</v>
      </c>
      <c r="F274" s="11" t="s">
        <v>6025</v>
      </c>
      <c r="G274" s="11" t="s">
        <v>1433</v>
      </c>
      <c r="H274" s="11" t="s">
        <v>6087</v>
      </c>
      <c r="I274" s="11" t="s">
        <v>5021</v>
      </c>
      <c r="J274" s="963" t="s">
        <v>6383</v>
      </c>
      <c r="K274" s="11" t="s">
        <v>6384</v>
      </c>
      <c r="L274" s="11" t="s">
        <v>6385</v>
      </c>
      <c r="M274" s="11" t="s">
        <v>6031</v>
      </c>
      <c r="N274" s="11" t="s">
        <v>6032</v>
      </c>
      <c r="O274" s="10">
        <v>24</v>
      </c>
      <c r="P274" s="12" t="s">
        <v>6033</v>
      </c>
      <c r="Q274" s="12" t="s">
        <v>6034</v>
      </c>
      <c r="R274" s="10">
        <v>11</v>
      </c>
      <c r="S274" s="12" t="s">
        <v>6035</v>
      </c>
      <c r="T274" s="12" t="s">
        <v>741</v>
      </c>
      <c r="U274" s="12" t="s">
        <v>6035</v>
      </c>
      <c r="V274" s="12" t="s">
        <v>6033</v>
      </c>
      <c r="X274" s="41" t="str">
        <f>IF(ISERROR(VLOOKUP(J274,'FMC by DSF_Excel'!$H$6:$H$1610,1,0)),"TIDAK ADA","ADA")</f>
        <v>ADA</v>
      </c>
      <c r="Y274" s="41"/>
    </row>
    <row r="275" spans="1:25" ht="25.5" x14ac:dyDescent="0.25">
      <c r="A275" s="10">
        <v>265</v>
      </c>
      <c r="B275" s="11" t="s">
        <v>5016</v>
      </c>
      <c r="C275" s="11" t="s">
        <v>5017</v>
      </c>
      <c r="D275" s="11" t="s">
        <v>3508</v>
      </c>
      <c r="E275" s="11" t="s">
        <v>6024</v>
      </c>
      <c r="F275" s="11" t="s">
        <v>6025</v>
      </c>
      <c r="G275" s="11" t="s">
        <v>1433</v>
      </c>
      <c r="H275" s="11" t="s">
        <v>6207</v>
      </c>
      <c r="I275" s="11" t="s">
        <v>5021</v>
      </c>
      <c r="J275" s="963" t="s">
        <v>6386</v>
      </c>
      <c r="K275" s="11" t="s">
        <v>6387</v>
      </c>
      <c r="L275" s="11" t="s">
        <v>6388</v>
      </c>
      <c r="M275" s="11" t="s">
        <v>6031</v>
      </c>
      <c r="N275" s="11" t="s">
        <v>6032</v>
      </c>
      <c r="O275" s="10">
        <v>24</v>
      </c>
      <c r="P275" s="12" t="s">
        <v>6033</v>
      </c>
      <c r="Q275" s="12" t="s">
        <v>6034</v>
      </c>
      <c r="R275" s="10">
        <v>11</v>
      </c>
      <c r="S275" s="12" t="s">
        <v>6035</v>
      </c>
      <c r="T275" s="12" t="s">
        <v>741</v>
      </c>
      <c r="U275" s="12" t="s">
        <v>6035</v>
      </c>
      <c r="V275" s="12" t="s">
        <v>6033</v>
      </c>
      <c r="X275" s="41" t="str">
        <f>IF(ISERROR(VLOOKUP(J275,'FMC by DSF_Excel'!$H$6:$H$1610,1,0)),"TIDAK ADA","ADA")</f>
        <v>ADA</v>
      </c>
      <c r="Y275" s="41"/>
    </row>
    <row r="276" spans="1:25" ht="25.5" x14ac:dyDescent="0.25">
      <c r="A276" s="10">
        <v>266</v>
      </c>
      <c r="B276" s="11" t="s">
        <v>5016</v>
      </c>
      <c r="C276" s="11" t="s">
        <v>5017</v>
      </c>
      <c r="D276" s="11" t="s">
        <v>3508</v>
      </c>
      <c r="E276" s="11" t="s">
        <v>6024</v>
      </c>
      <c r="F276" s="11" t="s">
        <v>6025</v>
      </c>
      <c r="G276" s="11" t="s">
        <v>1433</v>
      </c>
      <c r="H276" s="11" t="s">
        <v>6207</v>
      </c>
      <c r="I276" s="11" t="s">
        <v>5021</v>
      </c>
      <c r="J276" s="963" t="s">
        <v>6389</v>
      </c>
      <c r="K276" s="11" t="s">
        <v>6390</v>
      </c>
      <c r="L276" s="11" t="s">
        <v>6391</v>
      </c>
      <c r="M276" s="11" t="s">
        <v>6031</v>
      </c>
      <c r="N276" s="11" t="s">
        <v>6032</v>
      </c>
      <c r="O276" s="10">
        <v>24</v>
      </c>
      <c r="P276" s="12" t="s">
        <v>6033</v>
      </c>
      <c r="Q276" s="12" t="s">
        <v>6034</v>
      </c>
      <c r="R276" s="10">
        <v>11</v>
      </c>
      <c r="S276" s="12" t="s">
        <v>6035</v>
      </c>
      <c r="T276" s="12" t="s">
        <v>741</v>
      </c>
      <c r="U276" s="12" t="s">
        <v>6035</v>
      </c>
      <c r="V276" s="12" t="s">
        <v>6033</v>
      </c>
      <c r="X276" s="41" t="str">
        <f>IF(ISERROR(VLOOKUP(J276,'FMC by DSF_Excel'!$H$6:$H$1610,1,0)),"TIDAK ADA","ADA")</f>
        <v>ADA</v>
      </c>
      <c r="Y276" s="41"/>
    </row>
    <row r="277" spans="1:25" ht="25.5" x14ac:dyDescent="0.25">
      <c r="A277" s="10">
        <v>267</v>
      </c>
      <c r="B277" s="11" t="s">
        <v>5016</v>
      </c>
      <c r="C277" s="11" t="s">
        <v>5017</v>
      </c>
      <c r="D277" s="11" t="s">
        <v>3508</v>
      </c>
      <c r="E277" s="11" t="s">
        <v>6024</v>
      </c>
      <c r="F277" s="11" t="s">
        <v>6025</v>
      </c>
      <c r="G277" s="11" t="s">
        <v>1433</v>
      </c>
      <c r="H277" s="11" t="s">
        <v>6083</v>
      </c>
      <c r="I277" s="11" t="s">
        <v>5021</v>
      </c>
      <c r="J277" s="963" t="s">
        <v>6392</v>
      </c>
      <c r="K277" s="11" t="s">
        <v>6393</v>
      </c>
      <c r="L277" s="11" t="s">
        <v>6394</v>
      </c>
      <c r="M277" s="11" t="s">
        <v>6031</v>
      </c>
      <c r="N277" s="11" t="s">
        <v>6032</v>
      </c>
      <c r="O277" s="10">
        <v>24</v>
      </c>
      <c r="P277" s="12" t="s">
        <v>6033</v>
      </c>
      <c r="Q277" s="12" t="s">
        <v>6034</v>
      </c>
      <c r="R277" s="10">
        <v>11</v>
      </c>
      <c r="S277" s="12" t="s">
        <v>6035</v>
      </c>
      <c r="T277" s="12" t="s">
        <v>741</v>
      </c>
      <c r="U277" s="12" t="s">
        <v>6035</v>
      </c>
      <c r="V277" s="12" t="s">
        <v>6033</v>
      </c>
      <c r="X277" s="41" t="str">
        <f>IF(ISERROR(VLOOKUP(J277,'FMC by DSF_Excel'!$H$6:$H$1610,1,0)),"TIDAK ADA","ADA")</f>
        <v>ADA</v>
      </c>
      <c r="Y277" s="41"/>
    </row>
    <row r="278" spans="1:25" ht="25.5" x14ac:dyDescent="0.25">
      <c r="A278" s="10">
        <v>268</v>
      </c>
      <c r="B278" s="11" t="s">
        <v>5016</v>
      </c>
      <c r="C278" s="11" t="s">
        <v>5017</v>
      </c>
      <c r="D278" s="11" t="s">
        <v>3508</v>
      </c>
      <c r="E278" s="11" t="s">
        <v>6024</v>
      </c>
      <c r="F278" s="11" t="s">
        <v>6025</v>
      </c>
      <c r="G278" s="11" t="s">
        <v>1433</v>
      </c>
      <c r="H278" s="11" t="s">
        <v>6083</v>
      </c>
      <c r="I278" s="11" t="s">
        <v>5021</v>
      </c>
      <c r="J278" s="963" t="s">
        <v>6395</v>
      </c>
      <c r="K278" s="11" t="s">
        <v>6396</v>
      </c>
      <c r="L278" s="11" t="s">
        <v>6397</v>
      </c>
      <c r="M278" s="11" t="s">
        <v>6031</v>
      </c>
      <c r="N278" s="11" t="s">
        <v>6032</v>
      </c>
      <c r="O278" s="10">
        <v>24</v>
      </c>
      <c r="P278" s="12" t="s">
        <v>6033</v>
      </c>
      <c r="Q278" s="12" t="s">
        <v>6034</v>
      </c>
      <c r="R278" s="10">
        <v>11</v>
      </c>
      <c r="S278" s="12" t="s">
        <v>6035</v>
      </c>
      <c r="T278" s="12" t="s">
        <v>741</v>
      </c>
      <c r="U278" s="12" t="s">
        <v>6035</v>
      </c>
      <c r="V278" s="12" t="s">
        <v>6033</v>
      </c>
      <c r="X278" s="41" t="str">
        <f>IF(ISERROR(VLOOKUP(J278,'FMC by DSF_Excel'!$H$6:$H$1610,1,0)),"TIDAK ADA","ADA")</f>
        <v>ADA</v>
      </c>
      <c r="Y278" s="41"/>
    </row>
    <row r="279" spans="1:25" ht="25.5" x14ac:dyDescent="0.25">
      <c r="A279" s="10">
        <v>269</v>
      </c>
      <c r="B279" s="11" t="s">
        <v>5016</v>
      </c>
      <c r="C279" s="11" t="s">
        <v>5017</v>
      </c>
      <c r="D279" s="11" t="s">
        <v>3508</v>
      </c>
      <c r="E279" s="11" t="s">
        <v>6024</v>
      </c>
      <c r="F279" s="11" t="s">
        <v>6025</v>
      </c>
      <c r="G279" s="11" t="s">
        <v>1438</v>
      </c>
      <c r="H279" s="11" t="s">
        <v>3008</v>
      </c>
      <c r="I279" s="11" t="s">
        <v>5021</v>
      </c>
      <c r="J279" s="963" t="s">
        <v>6398</v>
      </c>
      <c r="K279" s="11" t="s">
        <v>6399</v>
      </c>
      <c r="L279" s="11" t="s">
        <v>6400</v>
      </c>
      <c r="M279" s="11" t="s">
        <v>6031</v>
      </c>
      <c r="N279" s="11" t="s">
        <v>6032</v>
      </c>
      <c r="O279" s="10">
        <v>24</v>
      </c>
      <c r="P279" s="12" t="s">
        <v>6033</v>
      </c>
      <c r="Q279" s="12" t="s">
        <v>6034</v>
      </c>
      <c r="R279" s="10">
        <v>11</v>
      </c>
      <c r="S279" s="12" t="s">
        <v>6035</v>
      </c>
      <c r="T279" s="12" t="s">
        <v>741</v>
      </c>
      <c r="U279" s="12" t="s">
        <v>6035</v>
      </c>
      <c r="V279" s="12" t="s">
        <v>6033</v>
      </c>
      <c r="X279" s="41" t="str">
        <f>IF(ISERROR(VLOOKUP(J279,'FMC by DSF_Excel'!$H$6:$H$1610,1,0)),"TIDAK ADA","ADA")</f>
        <v>ADA</v>
      </c>
      <c r="Y279" s="41"/>
    </row>
    <row r="280" spans="1:25" ht="25.5" x14ac:dyDescent="0.25">
      <c r="A280" s="10">
        <v>270</v>
      </c>
      <c r="B280" s="11" t="s">
        <v>5016</v>
      </c>
      <c r="C280" s="11" t="s">
        <v>5017</v>
      </c>
      <c r="D280" s="11" t="s">
        <v>3508</v>
      </c>
      <c r="E280" s="11" t="s">
        <v>6024</v>
      </c>
      <c r="F280" s="11" t="s">
        <v>6025</v>
      </c>
      <c r="G280" s="11" t="s">
        <v>1438</v>
      </c>
      <c r="H280" s="11" t="s">
        <v>3008</v>
      </c>
      <c r="I280" s="11" t="s">
        <v>5021</v>
      </c>
      <c r="J280" s="963" t="s">
        <v>6401</v>
      </c>
      <c r="K280" s="11" t="s">
        <v>6402</v>
      </c>
      <c r="L280" s="11" t="s">
        <v>6403</v>
      </c>
      <c r="M280" s="11" t="s">
        <v>6031</v>
      </c>
      <c r="N280" s="11" t="s">
        <v>6032</v>
      </c>
      <c r="O280" s="10">
        <v>24</v>
      </c>
      <c r="P280" s="12" t="s">
        <v>6033</v>
      </c>
      <c r="Q280" s="12" t="s">
        <v>6034</v>
      </c>
      <c r="R280" s="10">
        <v>11</v>
      </c>
      <c r="S280" s="12" t="s">
        <v>6035</v>
      </c>
      <c r="T280" s="12" t="s">
        <v>741</v>
      </c>
      <c r="U280" s="12" t="s">
        <v>6035</v>
      </c>
      <c r="V280" s="12" t="s">
        <v>6033</v>
      </c>
      <c r="X280" s="41" t="str">
        <f>IF(ISERROR(VLOOKUP(J280,'FMC by DSF_Excel'!$H$6:$H$1610,1,0)),"TIDAK ADA","ADA")</f>
        <v>ADA</v>
      </c>
      <c r="Y280" s="41"/>
    </row>
    <row r="281" spans="1:25" ht="25.5" x14ac:dyDescent="0.25">
      <c r="A281" s="10">
        <v>271</v>
      </c>
      <c r="B281" s="11" t="s">
        <v>5016</v>
      </c>
      <c r="C281" s="11" t="s">
        <v>5017</v>
      </c>
      <c r="D281" s="11" t="s">
        <v>3508</v>
      </c>
      <c r="E281" s="11" t="s">
        <v>6024</v>
      </c>
      <c r="F281" s="11" t="s">
        <v>6025</v>
      </c>
      <c r="G281" s="11" t="s">
        <v>1438</v>
      </c>
      <c r="H281" s="11" t="s">
        <v>3008</v>
      </c>
      <c r="I281" s="11" t="s">
        <v>5021</v>
      </c>
      <c r="J281" s="963" t="s">
        <v>6404</v>
      </c>
      <c r="K281" s="11" t="s">
        <v>6405</v>
      </c>
      <c r="L281" s="11" t="s">
        <v>6406</v>
      </c>
      <c r="M281" s="11" t="s">
        <v>6031</v>
      </c>
      <c r="N281" s="11" t="s">
        <v>6032</v>
      </c>
      <c r="O281" s="10">
        <v>24</v>
      </c>
      <c r="P281" s="12" t="s">
        <v>6033</v>
      </c>
      <c r="Q281" s="12" t="s">
        <v>6034</v>
      </c>
      <c r="R281" s="10">
        <v>11</v>
      </c>
      <c r="S281" s="12" t="s">
        <v>6035</v>
      </c>
      <c r="T281" s="12" t="s">
        <v>741</v>
      </c>
      <c r="U281" s="12" t="s">
        <v>6035</v>
      </c>
      <c r="V281" s="12" t="s">
        <v>6033</v>
      </c>
      <c r="X281" s="41" t="str">
        <f>IF(ISERROR(VLOOKUP(J281,'FMC by DSF_Excel'!$H$6:$H$1610,1,0)),"TIDAK ADA","ADA")</f>
        <v>ADA</v>
      </c>
      <c r="Y281" s="41"/>
    </row>
    <row r="282" spans="1:25" ht="25.5" x14ac:dyDescent="0.25">
      <c r="A282" s="10">
        <v>272</v>
      </c>
      <c r="B282" s="11" t="s">
        <v>5016</v>
      </c>
      <c r="C282" s="11" t="s">
        <v>5017</v>
      </c>
      <c r="D282" s="11" t="s">
        <v>3508</v>
      </c>
      <c r="E282" s="11" t="s">
        <v>6024</v>
      </c>
      <c r="F282" s="11" t="s">
        <v>6025</v>
      </c>
      <c r="G282" s="11" t="s">
        <v>1438</v>
      </c>
      <c r="H282" s="11" t="s">
        <v>3008</v>
      </c>
      <c r="I282" s="11" t="s">
        <v>5021</v>
      </c>
      <c r="J282" s="963" t="s">
        <v>6407</v>
      </c>
      <c r="K282" s="11" t="s">
        <v>6408</v>
      </c>
      <c r="L282" s="11" t="s">
        <v>6409</v>
      </c>
      <c r="M282" s="11" t="s">
        <v>6031</v>
      </c>
      <c r="N282" s="11" t="s">
        <v>6032</v>
      </c>
      <c r="O282" s="10">
        <v>24</v>
      </c>
      <c r="P282" s="12" t="s">
        <v>6033</v>
      </c>
      <c r="Q282" s="12" t="s">
        <v>6034</v>
      </c>
      <c r="R282" s="10">
        <v>11</v>
      </c>
      <c r="S282" s="12" t="s">
        <v>6035</v>
      </c>
      <c r="T282" s="12" t="s">
        <v>741</v>
      </c>
      <c r="U282" s="12" t="s">
        <v>6035</v>
      </c>
      <c r="V282" s="12" t="s">
        <v>6033</v>
      </c>
      <c r="X282" s="41" t="str">
        <f>IF(ISERROR(VLOOKUP(J282,'FMC by DSF_Excel'!$H$6:$H$1610,1,0)),"TIDAK ADA","ADA")</f>
        <v>ADA</v>
      </c>
      <c r="Y282" s="41"/>
    </row>
    <row r="283" spans="1:25" ht="25.5" x14ac:dyDescent="0.25">
      <c r="A283" s="10">
        <v>273</v>
      </c>
      <c r="B283" s="11" t="s">
        <v>5016</v>
      </c>
      <c r="C283" s="11" t="s">
        <v>5017</v>
      </c>
      <c r="D283" s="11" t="s">
        <v>3508</v>
      </c>
      <c r="E283" s="11" t="s">
        <v>6024</v>
      </c>
      <c r="F283" s="11" t="s">
        <v>6025</v>
      </c>
      <c r="G283" s="11" t="s">
        <v>1438</v>
      </c>
      <c r="H283" s="11" t="s">
        <v>3008</v>
      </c>
      <c r="I283" s="11" t="s">
        <v>5021</v>
      </c>
      <c r="J283" s="963" t="s">
        <v>6410</v>
      </c>
      <c r="K283" s="11" t="s">
        <v>6411</v>
      </c>
      <c r="L283" s="11" t="s">
        <v>6412</v>
      </c>
      <c r="M283" s="11" t="s">
        <v>6031</v>
      </c>
      <c r="N283" s="11" t="s">
        <v>6032</v>
      </c>
      <c r="O283" s="10">
        <v>24</v>
      </c>
      <c r="P283" s="12" t="s">
        <v>6033</v>
      </c>
      <c r="Q283" s="12" t="s">
        <v>6034</v>
      </c>
      <c r="R283" s="10">
        <v>11</v>
      </c>
      <c r="S283" s="12" t="s">
        <v>6035</v>
      </c>
      <c r="T283" s="12" t="s">
        <v>741</v>
      </c>
      <c r="U283" s="12" t="s">
        <v>6035</v>
      </c>
      <c r="V283" s="12" t="s">
        <v>6033</v>
      </c>
      <c r="X283" s="41" t="str">
        <f>IF(ISERROR(VLOOKUP(J283,'FMC by DSF_Excel'!$H$6:$H$1610,1,0)),"TIDAK ADA","ADA")</f>
        <v>ADA</v>
      </c>
      <c r="Y283" s="41"/>
    </row>
    <row r="284" spans="1:25" ht="25.5" x14ac:dyDescent="0.25">
      <c r="A284" s="10">
        <v>274</v>
      </c>
      <c r="B284" s="11" t="s">
        <v>5016</v>
      </c>
      <c r="C284" s="11" t="s">
        <v>5017</v>
      </c>
      <c r="D284" s="11" t="s">
        <v>3508</v>
      </c>
      <c r="E284" s="11" t="s">
        <v>6024</v>
      </c>
      <c r="F284" s="11" t="s">
        <v>6025</v>
      </c>
      <c r="G284" s="11" t="s">
        <v>1438</v>
      </c>
      <c r="H284" s="11" t="s">
        <v>3008</v>
      </c>
      <c r="I284" s="11" t="s">
        <v>5021</v>
      </c>
      <c r="J284" s="963" t="s">
        <v>6413</v>
      </c>
      <c r="K284" s="11" t="s">
        <v>6414</v>
      </c>
      <c r="L284" s="11" t="s">
        <v>6415</v>
      </c>
      <c r="M284" s="11" t="s">
        <v>6031</v>
      </c>
      <c r="N284" s="11" t="s">
        <v>6032</v>
      </c>
      <c r="O284" s="10">
        <v>24</v>
      </c>
      <c r="P284" s="12" t="s">
        <v>6033</v>
      </c>
      <c r="Q284" s="12" t="s">
        <v>6034</v>
      </c>
      <c r="R284" s="10">
        <v>11</v>
      </c>
      <c r="S284" s="12" t="s">
        <v>6035</v>
      </c>
      <c r="T284" s="12" t="s">
        <v>741</v>
      </c>
      <c r="U284" s="12" t="s">
        <v>6035</v>
      </c>
      <c r="V284" s="12" t="s">
        <v>6033</v>
      </c>
      <c r="X284" s="41" t="str">
        <f>IF(ISERROR(VLOOKUP(J284,'FMC by DSF_Excel'!$H$6:$H$1610,1,0)),"TIDAK ADA","ADA")</f>
        <v>ADA</v>
      </c>
      <c r="Y284" s="41"/>
    </row>
    <row r="285" spans="1:25" ht="25.5" x14ac:dyDescent="0.25">
      <c r="A285" s="10">
        <v>275</v>
      </c>
      <c r="B285" s="11" t="s">
        <v>5016</v>
      </c>
      <c r="C285" s="11" t="s">
        <v>5017</v>
      </c>
      <c r="D285" s="11" t="s">
        <v>3508</v>
      </c>
      <c r="E285" s="11" t="s">
        <v>6024</v>
      </c>
      <c r="F285" s="11" t="s">
        <v>6025</v>
      </c>
      <c r="G285" s="11" t="s">
        <v>1438</v>
      </c>
      <c r="H285" s="11" t="s">
        <v>3008</v>
      </c>
      <c r="I285" s="11" t="s">
        <v>5021</v>
      </c>
      <c r="J285" s="963" t="s">
        <v>6416</v>
      </c>
      <c r="K285" s="11" t="s">
        <v>6417</v>
      </c>
      <c r="L285" s="11" t="s">
        <v>6418</v>
      </c>
      <c r="M285" s="11" t="s">
        <v>6031</v>
      </c>
      <c r="N285" s="11" t="s">
        <v>6032</v>
      </c>
      <c r="O285" s="10">
        <v>24</v>
      </c>
      <c r="P285" s="12" t="s">
        <v>6033</v>
      </c>
      <c r="Q285" s="12" t="s">
        <v>6034</v>
      </c>
      <c r="R285" s="10">
        <v>11</v>
      </c>
      <c r="S285" s="12" t="s">
        <v>6035</v>
      </c>
      <c r="T285" s="12" t="s">
        <v>741</v>
      </c>
      <c r="U285" s="12" t="s">
        <v>6035</v>
      </c>
      <c r="V285" s="12" t="s">
        <v>6033</v>
      </c>
      <c r="X285" s="41" t="str">
        <f>IF(ISERROR(VLOOKUP(J285,'FMC by DSF_Excel'!$H$6:$H$1610,1,0)),"TIDAK ADA","ADA")</f>
        <v>ADA</v>
      </c>
      <c r="Y285" s="41"/>
    </row>
    <row r="286" spans="1:25" ht="25.5" x14ac:dyDescent="0.25">
      <c r="A286" s="10">
        <v>276</v>
      </c>
      <c r="B286" s="11" t="s">
        <v>5016</v>
      </c>
      <c r="C286" s="11" t="s">
        <v>5017</v>
      </c>
      <c r="D286" s="11" t="s">
        <v>3508</v>
      </c>
      <c r="E286" s="11" t="s">
        <v>6024</v>
      </c>
      <c r="F286" s="11" t="s">
        <v>6025</v>
      </c>
      <c r="G286" s="11" t="s">
        <v>1438</v>
      </c>
      <c r="H286" s="11" t="s">
        <v>3008</v>
      </c>
      <c r="I286" s="11" t="s">
        <v>5021</v>
      </c>
      <c r="J286" s="963" t="s">
        <v>6419</v>
      </c>
      <c r="K286" s="11" t="s">
        <v>6420</v>
      </c>
      <c r="L286" s="11" t="s">
        <v>6421</v>
      </c>
      <c r="M286" s="11" t="s">
        <v>6031</v>
      </c>
      <c r="N286" s="11" t="s">
        <v>6032</v>
      </c>
      <c r="O286" s="10">
        <v>24</v>
      </c>
      <c r="P286" s="12" t="s">
        <v>6033</v>
      </c>
      <c r="Q286" s="12" t="s">
        <v>6034</v>
      </c>
      <c r="R286" s="10">
        <v>11</v>
      </c>
      <c r="S286" s="12" t="s">
        <v>6035</v>
      </c>
      <c r="T286" s="12" t="s">
        <v>741</v>
      </c>
      <c r="U286" s="12" t="s">
        <v>6035</v>
      </c>
      <c r="V286" s="12" t="s">
        <v>6033</v>
      </c>
      <c r="X286" s="41" t="str">
        <f>IF(ISERROR(VLOOKUP(J286,'FMC by DSF_Excel'!$H$6:$H$1610,1,0)),"TIDAK ADA","ADA")</f>
        <v>ADA</v>
      </c>
      <c r="Y286" s="41"/>
    </row>
    <row r="287" spans="1:25" ht="25.5" x14ac:dyDescent="0.25">
      <c r="A287" s="10">
        <v>277</v>
      </c>
      <c r="B287" s="11" t="s">
        <v>5016</v>
      </c>
      <c r="C287" s="11" t="s">
        <v>5017</v>
      </c>
      <c r="D287" s="11" t="s">
        <v>3508</v>
      </c>
      <c r="E287" s="11" t="s">
        <v>6024</v>
      </c>
      <c r="F287" s="11" t="s">
        <v>6025</v>
      </c>
      <c r="G287" s="11" t="s">
        <v>1438</v>
      </c>
      <c r="H287" s="11" t="s">
        <v>6422</v>
      </c>
      <c r="I287" s="11" t="s">
        <v>5021</v>
      </c>
      <c r="J287" s="963" t="s">
        <v>6423</v>
      </c>
      <c r="K287" s="11" t="s">
        <v>6424</v>
      </c>
      <c r="L287" s="11" t="s">
        <v>6425</v>
      </c>
      <c r="M287" s="11" t="s">
        <v>6031</v>
      </c>
      <c r="N287" s="11" t="s">
        <v>6032</v>
      </c>
      <c r="O287" s="10">
        <v>24</v>
      </c>
      <c r="P287" s="12" t="s">
        <v>6033</v>
      </c>
      <c r="Q287" s="12" t="s">
        <v>6034</v>
      </c>
      <c r="R287" s="10">
        <v>11</v>
      </c>
      <c r="S287" s="12" t="s">
        <v>6035</v>
      </c>
      <c r="T287" s="12" t="s">
        <v>741</v>
      </c>
      <c r="U287" s="12" t="s">
        <v>6035</v>
      </c>
      <c r="V287" s="12" t="s">
        <v>6033</v>
      </c>
      <c r="X287" s="41" t="str">
        <f>IF(ISERROR(VLOOKUP(J287,'FMC by DSF_Excel'!$H$6:$H$1610,1,0)),"TIDAK ADA","ADA")</f>
        <v>ADA</v>
      </c>
      <c r="Y287" s="41"/>
    </row>
    <row r="288" spans="1:25" ht="25.5" x14ac:dyDescent="0.25">
      <c r="A288" s="10">
        <v>278</v>
      </c>
      <c r="B288" s="11" t="s">
        <v>5016</v>
      </c>
      <c r="C288" s="11" t="s">
        <v>5017</v>
      </c>
      <c r="D288" s="11" t="s">
        <v>3508</v>
      </c>
      <c r="E288" s="11" t="s">
        <v>6024</v>
      </c>
      <c r="F288" s="11" t="s">
        <v>6025</v>
      </c>
      <c r="G288" s="11" t="s">
        <v>1433</v>
      </c>
      <c r="H288" s="11" t="s">
        <v>6087</v>
      </c>
      <c r="I288" s="11" t="s">
        <v>5021</v>
      </c>
      <c r="J288" s="963" t="s">
        <v>6426</v>
      </c>
      <c r="K288" s="11" t="s">
        <v>6427</v>
      </c>
      <c r="L288" s="11" t="s">
        <v>6428</v>
      </c>
      <c r="M288" s="11" t="s">
        <v>6031</v>
      </c>
      <c r="N288" s="11" t="s">
        <v>6032</v>
      </c>
      <c r="O288" s="10">
        <v>24</v>
      </c>
      <c r="P288" s="12" t="s">
        <v>6033</v>
      </c>
      <c r="Q288" s="12" t="s">
        <v>6034</v>
      </c>
      <c r="R288" s="10">
        <v>11</v>
      </c>
      <c r="S288" s="12" t="s">
        <v>6035</v>
      </c>
      <c r="T288" s="12" t="s">
        <v>741</v>
      </c>
      <c r="U288" s="12" t="s">
        <v>6035</v>
      </c>
      <c r="V288" s="12" t="s">
        <v>6033</v>
      </c>
      <c r="X288" s="41" t="str">
        <f>IF(ISERROR(VLOOKUP(J288,'FMC by DSF_Excel'!$H$6:$H$1610,1,0)),"TIDAK ADA","ADA")</f>
        <v>ADA</v>
      </c>
      <c r="Y288" s="41"/>
    </row>
    <row r="289" spans="1:25" ht="25.5" x14ac:dyDescent="0.25">
      <c r="A289" s="10">
        <v>279</v>
      </c>
      <c r="B289" s="11" t="s">
        <v>5016</v>
      </c>
      <c r="C289" s="11" t="s">
        <v>5017</v>
      </c>
      <c r="D289" s="11" t="s">
        <v>3508</v>
      </c>
      <c r="E289" s="11" t="s">
        <v>6024</v>
      </c>
      <c r="F289" s="11" t="s">
        <v>6025</v>
      </c>
      <c r="G289" s="11" t="s">
        <v>6125</v>
      </c>
      <c r="H289" s="11" t="s">
        <v>6319</v>
      </c>
      <c r="I289" s="11" t="s">
        <v>5021</v>
      </c>
      <c r="J289" s="963" t="s">
        <v>6429</v>
      </c>
      <c r="K289" s="11" t="s">
        <v>6430</v>
      </c>
      <c r="L289" s="11" t="s">
        <v>6431</v>
      </c>
      <c r="M289" s="11" t="s">
        <v>6031</v>
      </c>
      <c r="N289" s="11" t="s">
        <v>6032</v>
      </c>
      <c r="O289" s="10">
        <v>24</v>
      </c>
      <c r="P289" s="12" t="s">
        <v>6033</v>
      </c>
      <c r="Q289" s="12" t="s">
        <v>6034</v>
      </c>
      <c r="R289" s="10">
        <v>11</v>
      </c>
      <c r="S289" s="12" t="s">
        <v>6035</v>
      </c>
      <c r="T289" s="12" t="s">
        <v>741</v>
      </c>
      <c r="U289" s="12" t="s">
        <v>6035</v>
      </c>
      <c r="V289" s="12" t="s">
        <v>6033</v>
      </c>
      <c r="X289" s="41" t="str">
        <f>IF(ISERROR(VLOOKUP(J289,'FMC by DSF_Excel'!$H$6:$H$1610,1,0)),"TIDAK ADA","ADA")</f>
        <v>ADA</v>
      </c>
      <c r="Y289" s="41"/>
    </row>
    <row r="290" spans="1:25" ht="25.5" x14ac:dyDescent="0.25">
      <c r="A290" s="10">
        <v>280</v>
      </c>
      <c r="B290" s="11" t="s">
        <v>5016</v>
      </c>
      <c r="C290" s="11" t="s">
        <v>5017</v>
      </c>
      <c r="D290" s="11" t="s">
        <v>3508</v>
      </c>
      <c r="E290" s="11" t="s">
        <v>6024</v>
      </c>
      <c r="F290" s="11" t="s">
        <v>6025</v>
      </c>
      <c r="G290" s="11" t="s">
        <v>6125</v>
      </c>
      <c r="H290" s="11" t="s">
        <v>6319</v>
      </c>
      <c r="I290" s="11" t="s">
        <v>5021</v>
      </c>
      <c r="J290" s="963" t="s">
        <v>6432</v>
      </c>
      <c r="K290" s="11" t="s">
        <v>6433</v>
      </c>
      <c r="L290" s="11" t="s">
        <v>6434</v>
      </c>
      <c r="M290" s="11" t="s">
        <v>6031</v>
      </c>
      <c r="N290" s="11" t="s">
        <v>6032</v>
      </c>
      <c r="O290" s="10">
        <v>24</v>
      </c>
      <c r="P290" s="12" t="s">
        <v>6033</v>
      </c>
      <c r="Q290" s="12" t="s">
        <v>6034</v>
      </c>
      <c r="R290" s="10">
        <v>11</v>
      </c>
      <c r="S290" s="12" t="s">
        <v>6035</v>
      </c>
      <c r="T290" s="12" t="s">
        <v>741</v>
      </c>
      <c r="U290" s="12" t="s">
        <v>6035</v>
      </c>
      <c r="V290" s="12" t="s">
        <v>6033</v>
      </c>
      <c r="X290" s="41" t="str">
        <f>IF(ISERROR(VLOOKUP(J290,'FMC by DSF_Excel'!$H$6:$H$1610,1,0)),"TIDAK ADA","ADA")</f>
        <v>ADA</v>
      </c>
      <c r="Y290" s="41"/>
    </row>
    <row r="291" spans="1:25" ht="25.5" x14ac:dyDescent="0.25">
      <c r="A291" s="10">
        <v>281</v>
      </c>
      <c r="B291" s="11" t="s">
        <v>5016</v>
      </c>
      <c r="C291" s="11" t="s">
        <v>5017</v>
      </c>
      <c r="D291" s="11" t="s">
        <v>3508</v>
      </c>
      <c r="E291" s="11" t="s">
        <v>6024</v>
      </c>
      <c r="F291" s="11" t="s">
        <v>6025</v>
      </c>
      <c r="G291" s="11" t="s">
        <v>1438</v>
      </c>
      <c r="H291" s="11" t="s">
        <v>6137</v>
      </c>
      <c r="I291" s="11" t="s">
        <v>5021</v>
      </c>
      <c r="J291" s="963" t="s">
        <v>6435</v>
      </c>
      <c r="K291" s="11" t="s">
        <v>6436</v>
      </c>
      <c r="L291" s="11" t="s">
        <v>6437</v>
      </c>
      <c r="M291" s="11" t="s">
        <v>6031</v>
      </c>
      <c r="N291" s="11" t="s">
        <v>6032</v>
      </c>
      <c r="O291" s="10">
        <v>24</v>
      </c>
      <c r="P291" s="12" t="s">
        <v>6033</v>
      </c>
      <c r="Q291" s="12" t="s">
        <v>6034</v>
      </c>
      <c r="R291" s="10">
        <v>11</v>
      </c>
      <c r="S291" s="12" t="s">
        <v>6035</v>
      </c>
      <c r="T291" s="12" t="s">
        <v>741</v>
      </c>
      <c r="U291" s="12" t="s">
        <v>6035</v>
      </c>
      <c r="V291" s="12" t="s">
        <v>6033</v>
      </c>
      <c r="X291" s="41" t="str">
        <f>IF(ISERROR(VLOOKUP(J291,'FMC by DSF_Excel'!$H$6:$H$1610,1,0)),"TIDAK ADA","ADA")</f>
        <v>ADA</v>
      </c>
      <c r="Y291" s="41"/>
    </row>
    <row r="292" spans="1:25" ht="25.5" x14ac:dyDescent="0.25">
      <c r="A292" s="10">
        <v>282</v>
      </c>
      <c r="B292" s="11" t="s">
        <v>5016</v>
      </c>
      <c r="C292" s="11" t="s">
        <v>5017</v>
      </c>
      <c r="D292" s="11" t="s">
        <v>3508</v>
      </c>
      <c r="E292" s="11" t="s">
        <v>6024</v>
      </c>
      <c r="F292" s="11" t="s">
        <v>6025</v>
      </c>
      <c r="G292" s="11" t="s">
        <v>1438</v>
      </c>
      <c r="H292" s="11" t="s">
        <v>6182</v>
      </c>
      <c r="I292" s="11" t="s">
        <v>5021</v>
      </c>
      <c r="J292" s="963" t="s">
        <v>6438</v>
      </c>
      <c r="K292" s="11" t="s">
        <v>6439</v>
      </c>
      <c r="L292" s="11" t="s">
        <v>6440</v>
      </c>
      <c r="M292" s="11" t="s">
        <v>6031</v>
      </c>
      <c r="N292" s="11" t="s">
        <v>6032</v>
      </c>
      <c r="O292" s="10">
        <v>24</v>
      </c>
      <c r="P292" s="12" t="s">
        <v>6033</v>
      </c>
      <c r="Q292" s="12" t="s">
        <v>6034</v>
      </c>
      <c r="R292" s="10">
        <v>11</v>
      </c>
      <c r="S292" s="12" t="s">
        <v>6035</v>
      </c>
      <c r="T292" s="12" t="s">
        <v>741</v>
      </c>
      <c r="U292" s="12" t="s">
        <v>6035</v>
      </c>
      <c r="V292" s="12" t="s">
        <v>6033</v>
      </c>
      <c r="X292" s="41" t="str">
        <f>IF(ISERROR(VLOOKUP(J292,'FMC by DSF_Excel'!$H$6:$H$1610,1,0)),"TIDAK ADA","ADA")</f>
        <v>ADA</v>
      </c>
      <c r="Y292" s="41"/>
    </row>
    <row r="293" spans="1:25" ht="25.5" x14ac:dyDescent="0.25">
      <c r="A293" s="10">
        <v>283</v>
      </c>
      <c r="B293" s="11" t="s">
        <v>5016</v>
      </c>
      <c r="C293" s="11" t="s">
        <v>5017</v>
      </c>
      <c r="D293" s="11" t="s">
        <v>3508</v>
      </c>
      <c r="E293" s="11" t="s">
        <v>6024</v>
      </c>
      <c r="F293" s="11" t="s">
        <v>6025</v>
      </c>
      <c r="G293" s="11" t="s">
        <v>6062</v>
      </c>
      <c r="H293" s="11" t="s">
        <v>6063</v>
      </c>
      <c r="I293" s="11" t="s">
        <v>5021</v>
      </c>
      <c r="J293" s="963" t="s">
        <v>6441</v>
      </c>
      <c r="K293" s="11" t="s">
        <v>6442</v>
      </c>
      <c r="L293" s="11" t="s">
        <v>6443</v>
      </c>
      <c r="M293" s="11" t="s">
        <v>6031</v>
      </c>
      <c r="N293" s="11" t="s">
        <v>6032</v>
      </c>
      <c r="O293" s="10">
        <v>24</v>
      </c>
      <c r="P293" s="12" t="s">
        <v>6033</v>
      </c>
      <c r="Q293" s="12" t="s">
        <v>6034</v>
      </c>
      <c r="R293" s="10">
        <v>11</v>
      </c>
      <c r="S293" s="12" t="s">
        <v>6035</v>
      </c>
      <c r="T293" s="12" t="s">
        <v>741</v>
      </c>
      <c r="U293" s="12" t="s">
        <v>6035</v>
      </c>
      <c r="V293" s="12" t="s">
        <v>6033</v>
      </c>
      <c r="X293" s="41" t="str">
        <f>IF(ISERROR(VLOOKUP(J293,'FMC by DSF_Excel'!$H$6:$H$1610,1,0)),"TIDAK ADA","ADA")</f>
        <v>ADA</v>
      </c>
      <c r="Y293" s="41"/>
    </row>
    <row r="294" spans="1:25" ht="25.5" x14ac:dyDescent="0.25">
      <c r="A294" s="10">
        <v>284</v>
      </c>
      <c r="B294" s="11" t="s">
        <v>5016</v>
      </c>
      <c r="C294" s="11" t="s">
        <v>5017</v>
      </c>
      <c r="D294" s="11" t="s">
        <v>3508</v>
      </c>
      <c r="E294" s="11" t="s">
        <v>6024</v>
      </c>
      <c r="F294" s="11" t="s">
        <v>6025</v>
      </c>
      <c r="G294" s="11" t="s">
        <v>6062</v>
      </c>
      <c r="H294" s="11" t="s">
        <v>6063</v>
      </c>
      <c r="I294" s="11" t="s">
        <v>5021</v>
      </c>
      <c r="J294" s="963" t="s">
        <v>6444</v>
      </c>
      <c r="K294" s="11" t="s">
        <v>6445</v>
      </c>
      <c r="L294" s="11" t="s">
        <v>6446</v>
      </c>
      <c r="M294" s="11" t="s">
        <v>6031</v>
      </c>
      <c r="N294" s="11" t="s">
        <v>6032</v>
      </c>
      <c r="O294" s="10">
        <v>24</v>
      </c>
      <c r="P294" s="12" t="s">
        <v>6033</v>
      </c>
      <c r="Q294" s="12" t="s">
        <v>6034</v>
      </c>
      <c r="R294" s="10">
        <v>11</v>
      </c>
      <c r="S294" s="12" t="s">
        <v>6035</v>
      </c>
      <c r="T294" s="12" t="s">
        <v>741</v>
      </c>
      <c r="U294" s="12" t="s">
        <v>6035</v>
      </c>
      <c r="V294" s="12" t="s">
        <v>6033</v>
      </c>
      <c r="X294" s="41" t="str">
        <f>IF(ISERROR(VLOOKUP(J294,'FMC by DSF_Excel'!$H$6:$H$1610,1,0)),"TIDAK ADA","ADA")</f>
        <v>ADA</v>
      </c>
      <c r="Y294" s="41"/>
    </row>
    <row r="295" spans="1:25" ht="25.5" x14ac:dyDescent="0.25">
      <c r="A295" s="10">
        <v>285</v>
      </c>
      <c r="B295" s="11" t="s">
        <v>5016</v>
      </c>
      <c r="C295" s="11" t="s">
        <v>5017</v>
      </c>
      <c r="D295" s="11" t="s">
        <v>3508</v>
      </c>
      <c r="E295" s="11" t="s">
        <v>6024</v>
      </c>
      <c r="F295" s="11" t="s">
        <v>6025</v>
      </c>
      <c r="G295" s="11" t="s">
        <v>1433</v>
      </c>
      <c r="H295" s="11" t="s">
        <v>6087</v>
      </c>
      <c r="I295" s="11" t="s">
        <v>5021</v>
      </c>
      <c r="J295" s="963" t="s">
        <v>6447</v>
      </c>
      <c r="K295" s="11" t="s">
        <v>6448</v>
      </c>
      <c r="L295" s="11" t="s">
        <v>6449</v>
      </c>
      <c r="M295" s="11" t="s">
        <v>6031</v>
      </c>
      <c r="N295" s="11" t="s">
        <v>6032</v>
      </c>
      <c r="O295" s="10">
        <v>24</v>
      </c>
      <c r="P295" s="12" t="s">
        <v>6033</v>
      </c>
      <c r="Q295" s="12" t="s">
        <v>6034</v>
      </c>
      <c r="R295" s="10">
        <v>11</v>
      </c>
      <c r="S295" s="12" t="s">
        <v>6035</v>
      </c>
      <c r="T295" s="12" t="s">
        <v>741</v>
      </c>
      <c r="U295" s="12" t="s">
        <v>6035</v>
      </c>
      <c r="V295" s="12" t="s">
        <v>6033</v>
      </c>
      <c r="X295" s="41" t="str">
        <f>IF(ISERROR(VLOOKUP(J295,'FMC by DSF_Excel'!$H$6:$H$1610,1,0)),"TIDAK ADA","ADA")</f>
        <v>ADA</v>
      </c>
      <c r="Y295" s="41"/>
    </row>
    <row r="296" spans="1:25" ht="25.5" x14ac:dyDescent="0.25">
      <c r="A296" s="10">
        <v>286</v>
      </c>
      <c r="B296" s="11" t="s">
        <v>5016</v>
      </c>
      <c r="C296" s="11" t="s">
        <v>5017</v>
      </c>
      <c r="D296" s="11" t="s">
        <v>3508</v>
      </c>
      <c r="E296" s="11" t="s">
        <v>6024</v>
      </c>
      <c r="F296" s="11" t="s">
        <v>6025</v>
      </c>
      <c r="G296" s="11" t="s">
        <v>1433</v>
      </c>
      <c r="H296" s="11" t="s">
        <v>6087</v>
      </c>
      <c r="I296" s="11" t="s">
        <v>5021</v>
      </c>
      <c r="J296" s="963" t="s">
        <v>6450</v>
      </c>
      <c r="K296" s="11" t="s">
        <v>6451</v>
      </c>
      <c r="L296" s="11" t="s">
        <v>6452</v>
      </c>
      <c r="M296" s="11" t="s">
        <v>6031</v>
      </c>
      <c r="N296" s="11" t="s">
        <v>6032</v>
      </c>
      <c r="O296" s="10">
        <v>24</v>
      </c>
      <c r="P296" s="12" t="s">
        <v>6033</v>
      </c>
      <c r="Q296" s="12" t="s">
        <v>6034</v>
      </c>
      <c r="R296" s="10">
        <v>11</v>
      </c>
      <c r="S296" s="12" t="s">
        <v>6035</v>
      </c>
      <c r="T296" s="12" t="s">
        <v>741</v>
      </c>
      <c r="U296" s="12" t="s">
        <v>6035</v>
      </c>
      <c r="V296" s="12" t="s">
        <v>6033</v>
      </c>
      <c r="X296" s="41" t="str">
        <f>IF(ISERROR(VLOOKUP(J296,'FMC by DSF_Excel'!$H$6:$H$1610,1,0)),"TIDAK ADA","ADA")</f>
        <v>ADA</v>
      </c>
      <c r="Y296" s="41"/>
    </row>
    <row r="297" spans="1:25" ht="25.5" x14ac:dyDescent="0.25">
      <c r="A297" s="10">
        <v>287</v>
      </c>
      <c r="B297" s="11" t="s">
        <v>5016</v>
      </c>
      <c r="C297" s="11" t="s">
        <v>5017</v>
      </c>
      <c r="D297" s="11" t="s">
        <v>3508</v>
      </c>
      <c r="E297" s="11" t="s">
        <v>6024</v>
      </c>
      <c r="F297" s="11" t="s">
        <v>6025</v>
      </c>
      <c r="G297" s="11" t="s">
        <v>1433</v>
      </c>
      <c r="H297" s="11" t="s">
        <v>6207</v>
      </c>
      <c r="I297" s="11" t="s">
        <v>5021</v>
      </c>
      <c r="J297" s="963" t="s">
        <v>6453</v>
      </c>
      <c r="K297" s="11" t="s">
        <v>6454</v>
      </c>
      <c r="L297" s="11" t="s">
        <v>6455</v>
      </c>
      <c r="M297" s="11" t="s">
        <v>6031</v>
      </c>
      <c r="N297" s="11" t="s">
        <v>6032</v>
      </c>
      <c r="O297" s="10">
        <v>24</v>
      </c>
      <c r="P297" s="12" t="s">
        <v>6033</v>
      </c>
      <c r="Q297" s="12" t="s">
        <v>6034</v>
      </c>
      <c r="R297" s="10">
        <v>11</v>
      </c>
      <c r="S297" s="12" t="s">
        <v>6035</v>
      </c>
      <c r="T297" s="12" t="s">
        <v>741</v>
      </c>
      <c r="U297" s="12" t="s">
        <v>6035</v>
      </c>
      <c r="V297" s="12" t="s">
        <v>6033</v>
      </c>
      <c r="X297" s="41" t="str">
        <f>IF(ISERROR(VLOOKUP(J297,'FMC by DSF_Excel'!$H$6:$H$1610,1,0)),"TIDAK ADA","ADA")</f>
        <v>ADA</v>
      </c>
      <c r="Y297" s="41"/>
    </row>
    <row r="298" spans="1:25" ht="25.5" x14ac:dyDescent="0.25">
      <c r="A298" s="10">
        <v>288</v>
      </c>
      <c r="B298" s="11" t="s">
        <v>5016</v>
      </c>
      <c r="C298" s="11" t="s">
        <v>5017</v>
      </c>
      <c r="D298" s="11" t="s">
        <v>3508</v>
      </c>
      <c r="E298" s="11" t="s">
        <v>6024</v>
      </c>
      <c r="F298" s="11" t="s">
        <v>6025</v>
      </c>
      <c r="G298" s="11" t="s">
        <v>1438</v>
      </c>
      <c r="H298" s="11" t="s">
        <v>6137</v>
      </c>
      <c r="I298" s="11" t="s">
        <v>5021</v>
      </c>
      <c r="J298" s="963" t="s">
        <v>6456</v>
      </c>
      <c r="K298" s="11" t="s">
        <v>6457</v>
      </c>
      <c r="L298" s="11" t="s">
        <v>6458</v>
      </c>
      <c r="M298" s="11" t="s">
        <v>6031</v>
      </c>
      <c r="N298" s="11" t="s">
        <v>6032</v>
      </c>
      <c r="O298" s="10">
        <v>24</v>
      </c>
      <c r="P298" s="12" t="s">
        <v>6033</v>
      </c>
      <c r="Q298" s="12" t="s">
        <v>6034</v>
      </c>
      <c r="R298" s="10">
        <v>11</v>
      </c>
      <c r="S298" s="12" t="s">
        <v>6035</v>
      </c>
      <c r="T298" s="12" t="s">
        <v>741</v>
      </c>
      <c r="U298" s="12" t="s">
        <v>6035</v>
      </c>
      <c r="V298" s="12" t="s">
        <v>6033</v>
      </c>
      <c r="X298" s="41" t="str">
        <f>IF(ISERROR(VLOOKUP(J298,'FMC by DSF_Excel'!$H$6:$H$1610,1,0)),"TIDAK ADA","ADA")</f>
        <v>TIDAK ADA</v>
      </c>
      <c r="Y298" s="41"/>
    </row>
    <row r="299" spans="1:25" ht="25.5" x14ac:dyDescent="0.25">
      <c r="A299" s="10">
        <v>289</v>
      </c>
      <c r="B299" s="11" t="s">
        <v>5016</v>
      </c>
      <c r="C299" s="11" t="s">
        <v>5017</v>
      </c>
      <c r="D299" s="11" t="s">
        <v>3508</v>
      </c>
      <c r="E299" s="11" t="s">
        <v>6024</v>
      </c>
      <c r="F299" s="11" t="s">
        <v>6025</v>
      </c>
      <c r="G299" s="11" t="s">
        <v>1433</v>
      </c>
      <c r="H299" s="11" t="s">
        <v>6207</v>
      </c>
      <c r="I299" s="11" t="s">
        <v>5021</v>
      </c>
      <c r="J299" s="963" t="s">
        <v>6459</v>
      </c>
      <c r="K299" s="11" t="s">
        <v>6460</v>
      </c>
      <c r="L299" s="11" t="s">
        <v>6461</v>
      </c>
      <c r="M299" s="11" t="s">
        <v>6031</v>
      </c>
      <c r="N299" s="11" t="s">
        <v>6032</v>
      </c>
      <c r="O299" s="10">
        <v>24</v>
      </c>
      <c r="P299" s="12" t="s">
        <v>6033</v>
      </c>
      <c r="Q299" s="12" t="s">
        <v>6034</v>
      </c>
      <c r="R299" s="10">
        <v>11</v>
      </c>
      <c r="S299" s="12" t="s">
        <v>6035</v>
      </c>
      <c r="T299" s="12" t="s">
        <v>741</v>
      </c>
      <c r="U299" s="12" t="s">
        <v>6035</v>
      </c>
      <c r="V299" s="12" t="s">
        <v>6033</v>
      </c>
      <c r="X299" s="41" t="str">
        <f>IF(ISERROR(VLOOKUP(J299,'FMC by DSF_Excel'!$H$6:$H$1610,1,0)),"TIDAK ADA","ADA")</f>
        <v>ADA</v>
      </c>
      <c r="Y299" s="41"/>
    </row>
    <row r="300" spans="1:25" ht="25.5" x14ac:dyDescent="0.25">
      <c r="A300" s="10">
        <v>290</v>
      </c>
      <c r="B300" s="11" t="s">
        <v>5016</v>
      </c>
      <c r="C300" s="11" t="s">
        <v>5017</v>
      </c>
      <c r="D300" s="11" t="s">
        <v>3508</v>
      </c>
      <c r="E300" s="11" t="s">
        <v>6024</v>
      </c>
      <c r="F300" s="11" t="s">
        <v>6025</v>
      </c>
      <c r="G300" s="11" t="s">
        <v>1428</v>
      </c>
      <c r="H300" s="11" t="s">
        <v>2153</v>
      </c>
      <c r="I300" s="11" t="s">
        <v>5021</v>
      </c>
      <c r="J300" s="963" t="s">
        <v>6462</v>
      </c>
      <c r="K300" s="11" t="s">
        <v>6463</v>
      </c>
      <c r="L300" s="11" t="s">
        <v>6464</v>
      </c>
      <c r="M300" s="11" t="s">
        <v>6031</v>
      </c>
      <c r="N300" s="11" t="s">
        <v>6032</v>
      </c>
      <c r="O300" s="10">
        <v>24</v>
      </c>
      <c r="P300" s="12" t="s">
        <v>6033</v>
      </c>
      <c r="Q300" s="12" t="s">
        <v>6034</v>
      </c>
      <c r="R300" s="10">
        <v>11</v>
      </c>
      <c r="S300" s="12" t="s">
        <v>6035</v>
      </c>
      <c r="T300" s="12" t="s">
        <v>741</v>
      </c>
      <c r="U300" s="12" t="s">
        <v>6035</v>
      </c>
      <c r="V300" s="12" t="s">
        <v>6033</v>
      </c>
      <c r="X300" s="41" t="str">
        <f>IF(ISERROR(VLOOKUP(J300,'FMC by DSF_Excel'!$H$6:$H$1610,1,0)),"TIDAK ADA","ADA")</f>
        <v>ADA</v>
      </c>
      <c r="Y300" s="41"/>
    </row>
    <row r="301" spans="1:25" ht="25.5" x14ac:dyDescent="0.25">
      <c r="A301" s="10">
        <v>291</v>
      </c>
      <c r="B301" s="11" t="s">
        <v>5016</v>
      </c>
      <c r="C301" s="11" t="s">
        <v>5017</v>
      </c>
      <c r="D301" s="11" t="s">
        <v>3508</v>
      </c>
      <c r="E301" s="11" t="s">
        <v>6024</v>
      </c>
      <c r="F301" s="11" t="s">
        <v>6025</v>
      </c>
      <c r="G301" s="11" t="s">
        <v>1428</v>
      </c>
      <c r="H301" s="11" t="s">
        <v>1754</v>
      </c>
      <c r="I301" s="11" t="s">
        <v>5021</v>
      </c>
      <c r="J301" s="963" t="s">
        <v>6465</v>
      </c>
      <c r="K301" s="11" t="s">
        <v>6466</v>
      </c>
      <c r="L301" s="11" t="s">
        <v>6467</v>
      </c>
      <c r="M301" s="11" t="s">
        <v>6031</v>
      </c>
      <c r="N301" s="11" t="s">
        <v>6032</v>
      </c>
      <c r="O301" s="10">
        <v>24</v>
      </c>
      <c r="P301" s="12" t="s">
        <v>6033</v>
      </c>
      <c r="Q301" s="12" t="s">
        <v>6034</v>
      </c>
      <c r="R301" s="10">
        <v>11</v>
      </c>
      <c r="S301" s="12" t="s">
        <v>6035</v>
      </c>
      <c r="T301" s="12" t="s">
        <v>741</v>
      </c>
      <c r="U301" s="12" t="s">
        <v>6035</v>
      </c>
      <c r="V301" s="12" t="s">
        <v>6033</v>
      </c>
      <c r="X301" s="41" t="str">
        <f>IF(ISERROR(VLOOKUP(J301,'FMC by DSF_Excel'!$H$6:$H$1610,1,0)),"TIDAK ADA","ADA")</f>
        <v>ADA</v>
      </c>
      <c r="Y301" s="41"/>
    </row>
    <row r="302" spans="1:25" ht="25.5" x14ac:dyDescent="0.25">
      <c r="A302" s="10">
        <v>292</v>
      </c>
      <c r="B302" s="11" t="s">
        <v>5016</v>
      </c>
      <c r="C302" s="11" t="s">
        <v>5017</v>
      </c>
      <c r="D302" s="11" t="s">
        <v>3508</v>
      </c>
      <c r="E302" s="11" t="s">
        <v>6024</v>
      </c>
      <c r="F302" s="11" t="s">
        <v>6025</v>
      </c>
      <c r="G302" s="11" t="s">
        <v>6125</v>
      </c>
      <c r="H302" s="11" t="s">
        <v>6319</v>
      </c>
      <c r="I302" s="11" t="s">
        <v>5021</v>
      </c>
      <c r="J302" s="963" t="s">
        <v>6468</v>
      </c>
      <c r="K302" s="11" t="s">
        <v>6469</v>
      </c>
      <c r="L302" s="11" t="s">
        <v>6470</v>
      </c>
      <c r="M302" s="11" t="s">
        <v>6031</v>
      </c>
      <c r="N302" s="11" t="s">
        <v>6032</v>
      </c>
      <c r="O302" s="10">
        <v>24</v>
      </c>
      <c r="P302" s="12" t="s">
        <v>6033</v>
      </c>
      <c r="Q302" s="12" t="s">
        <v>6034</v>
      </c>
      <c r="R302" s="10">
        <v>11</v>
      </c>
      <c r="S302" s="12" t="s">
        <v>6035</v>
      </c>
      <c r="T302" s="12" t="s">
        <v>741</v>
      </c>
      <c r="U302" s="12" t="s">
        <v>6035</v>
      </c>
      <c r="V302" s="12" t="s">
        <v>6033</v>
      </c>
      <c r="X302" s="41" t="str">
        <f>IF(ISERROR(VLOOKUP(J302,'FMC by DSF_Excel'!$H$6:$H$1610,1,0)),"TIDAK ADA","ADA")</f>
        <v>TIDAK ADA</v>
      </c>
      <c r="Y302" s="41"/>
    </row>
    <row r="303" spans="1:25" ht="25.5" x14ac:dyDescent="0.25">
      <c r="A303" s="10">
        <v>293</v>
      </c>
      <c r="B303" s="11" t="s">
        <v>5016</v>
      </c>
      <c r="C303" s="11" t="s">
        <v>5017</v>
      </c>
      <c r="D303" s="11" t="s">
        <v>3508</v>
      </c>
      <c r="E303" s="11" t="s">
        <v>6024</v>
      </c>
      <c r="F303" s="11" t="s">
        <v>6025</v>
      </c>
      <c r="G303" s="11" t="s">
        <v>1428</v>
      </c>
      <c r="H303" s="11" t="s">
        <v>1960</v>
      </c>
      <c r="I303" s="11" t="s">
        <v>5021</v>
      </c>
      <c r="J303" s="963" t="s">
        <v>6471</v>
      </c>
      <c r="K303" s="11" t="s">
        <v>6472</v>
      </c>
      <c r="L303" s="11" t="s">
        <v>6473</v>
      </c>
      <c r="M303" s="11" t="s">
        <v>6031</v>
      </c>
      <c r="N303" s="11" t="s">
        <v>6032</v>
      </c>
      <c r="O303" s="10">
        <v>24</v>
      </c>
      <c r="P303" s="12" t="s">
        <v>6033</v>
      </c>
      <c r="Q303" s="12" t="s">
        <v>6034</v>
      </c>
      <c r="R303" s="10">
        <v>11</v>
      </c>
      <c r="S303" s="12" t="s">
        <v>6035</v>
      </c>
      <c r="T303" s="12" t="s">
        <v>741</v>
      </c>
      <c r="U303" s="12" t="s">
        <v>6035</v>
      </c>
      <c r="V303" s="12" t="s">
        <v>6033</v>
      </c>
      <c r="X303" s="41" t="str">
        <f>IF(ISERROR(VLOOKUP(J303,'FMC by DSF_Excel'!$H$6:$H$1610,1,0)),"TIDAK ADA","ADA")</f>
        <v>ADA</v>
      </c>
      <c r="Y303" s="41"/>
    </row>
    <row r="304" spans="1:25" ht="25.5" x14ac:dyDescent="0.25">
      <c r="A304" s="10">
        <v>294</v>
      </c>
      <c r="B304" s="11" t="s">
        <v>5016</v>
      </c>
      <c r="C304" s="11" t="s">
        <v>5017</v>
      </c>
      <c r="D304" s="11" t="s">
        <v>3508</v>
      </c>
      <c r="E304" s="11" t="s">
        <v>6024</v>
      </c>
      <c r="F304" s="11" t="s">
        <v>6025</v>
      </c>
      <c r="G304" s="11" t="s">
        <v>1433</v>
      </c>
      <c r="H304" s="11" t="s">
        <v>6207</v>
      </c>
      <c r="I304" s="11" t="s">
        <v>5021</v>
      </c>
      <c r="J304" s="963" t="s">
        <v>6474</v>
      </c>
      <c r="K304" s="11" t="s">
        <v>6475</v>
      </c>
      <c r="L304" s="11" t="s">
        <v>6476</v>
      </c>
      <c r="M304" s="11" t="s">
        <v>6031</v>
      </c>
      <c r="N304" s="11" t="s">
        <v>6032</v>
      </c>
      <c r="O304" s="10">
        <v>24</v>
      </c>
      <c r="P304" s="12" t="s">
        <v>6033</v>
      </c>
      <c r="Q304" s="12" t="s">
        <v>6034</v>
      </c>
      <c r="R304" s="10">
        <v>11</v>
      </c>
      <c r="S304" s="12" t="s">
        <v>6035</v>
      </c>
      <c r="T304" s="12" t="s">
        <v>741</v>
      </c>
      <c r="U304" s="12" t="s">
        <v>6035</v>
      </c>
      <c r="V304" s="12" t="s">
        <v>6033</v>
      </c>
      <c r="X304" s="41" t="str">
        <f>IF(ISERROR(VLOOKUP(J304,'FMC by DSF_Excel'!$H$6:$H$1610,1,0)),"TIDAK ADA","ADA")</f>
        <v>ADA</v>
      </c>
      <c r="Y304" s="41"/>
    </row>
    <row r="305" spans="1:25" ht="25.5" x14ac:dyDescent="0.25">
      <c r="A305" s="10">
        <v>295</v>
      </c>
      <c r="B305" s="11" t="s">
        <v>5016</v>
      </c>
      <c r="C305" s="11" t="s">
        <v>5017</v>
      </c>
      <c r="D305" s="11" t="s">
        <v>3508</v>
      </c>
      <c r="E305" s="11" t="s">
        <v>6024</v>
      </c>
      <c r="F305" s="11" t="s">
        <v>6025</v>
      </c>
      <c r="G305" s="11" t="s">
        <v>1428</v>
      </c>
      <c r="H305" s="11" t="s">
        <v>1960</v>
      </c>
      <c r="I305" s="11" t="s">
        <v>5021</v>
      </c>
      <c r="J305" s="963" t="s">
        <v>6477</v>
      </c>
      <c r="K305" s="11" t="s">
        <v>6478</v>
      </c>
      <c r="L305" s="11" t="s">
        <v>6479</v>
      </c>
      <c r="M305" s="11" t="s">
        <v>6031</v>
      </c>
      <c r="N305" s="11" t="s">
        <v>6032</v>
      </c>
      <c r="O305" s="10">
        <v>24</v>
      </c>
      <c r="P305" s="12" t="s">
        <v>6033</v>
      </c>
      <c r="Q305" s="12" t="s">
        <v>6034</v>
      </c>
      <c r="R305" s="10">
        <v>11</v>
      </c>
      <c r="S305" s="12" t="s">
        <v>6035</v>
      </c>
      <c r="T305" s="12" t="s">
        <v>741</v>
      </c>
      <c r="U305" s="12" t="s">
        <v>6035</v>
      </c>
      <c r="V305" s="12" t="s">
        <v>6033</v>
      </c>
      <c r="X305" s="41" t="str">
        <f>IF(ISERROR(VLOOKUP(J305,'FMC by DSF_Excel'!$H$6:$H$1610,1,0)),"TIDAK ADA","ADA")</f>
        <v>ADA</v>
      </c>
      <c r="Y305" s="41"/>
    </row>
    <row r="306" spans="1:25" ht="25.5" x14ac:dyDescent="0.25">
      <c r="A306" s="10">
        <v>296</v>
      </c>
      <c r="B306" s="11" t="s">
        <v>5016</v>
      </c>
      <c r="C306" s="11" t="s">
        <v>5017</v>
      </c>
      <c r="D306" s="11" t="s">
        <v>3508</v>
      </c>
      <c r="E306" s="11" t="s">
        <v>6024</v>
      </c>
      <c r="F306" s="11" t="s">
        <v>6025</v>
      </c>
      <c r="G306" s="11" t="s">
        <v>1428</v>
      </c>
      <c r="H306" s="11" t="s">
        <v>1960</v>
      </c>
      <c r="I306" s="11" t="s">
        <v>5021</v>
      </c>
      <c r="J306" s="963" t="s">
        <v>6480</v>
      </c>
      <c r="K306" s="11" t="s">
        <v>6481</v>
      </c>
      <c r="L306" s="11" t="s">
        <v>6482</v>
      </c>
      <c r="M306" s="11" t="s">
        <v>6031</v>
      </c>
      <c r="N306" s="11" t="s">
        <v>6032</v>
      </c>
      <c r="O306" s="10">
        <v>24</v>
      </c>
      <c r="P306" s="12" t="s">
        <v>6033</v>
      </c>
      <c r="Q306" s="12" t="s">
        <v>6034</v>
      </c>
      <c r="R306" s="10">
        <v>11</v>
      </c>
      <c r="S306" s="12" t="s">
        <v>6035</v>
      </c>
      <c r="T306" s="12" t="s">
        <v>741</v>
      </c>
      <c r="U306" s="12" t="s">
        <v>6035</v>
      </c>
      <c r="V306" s="12" t="s">
        <v>6033</v>
      </c>
      <c r="X306" s="41" t="str">
        <f>IF(ISERROR(VLOOKUP(J306,'FMC by DSF_Excel'!$H$6:$H$1610,1,0)),"TIDAK ADA","ADA")</f>
        <v>ADA</v>
      </c>
      <c r="Y306" s="41"/>
    </row>
    <row r="307" spans="1:25" ht="25.5" x14ac:dyDescent="0.25">
      <c r="A307" s="10">
        <v>297</v>
      </c>
      <c r="B307" s="11" t="s">
        <v>5016</v>
      </c>
      <c r="C307" s="11" t="s">
        <v>5017</v>
      </c>
      <c r="D307" s="11" t="s">
        <v>3508</v>
      </c>
      <c r="E307" s="11" t="s">
        <v>6024</v>
      </c>
      <c r="F307" s="11" t="s">
        <v>6025</v>
      </c>
      <c r="G307" s="11" t="s">
        <v>1428</v>
      </c>
      <c r="H307" s="11" t="s">
        <v>5398</v>
      </c>
      <c r="I307" s="11" t="s">
        <v>5021</v>
      </c>
      <c r="J307" s="963" t="s">
        <v>6483</v>
      </c>
      <c r="K307" s="11" t="s">
        <v>6484</v>
      </c>
      <c r="L307" s="11" t="s">
        <v>6485</v>
      </c>
      <c r="M307" s="11" t="s">
        <v>6031</v>
      </c>
      <c r="N307" s="11" t="s">
        <v>6032</v>
      </c>
      <c r="O307" s="10">
        <v>24</v>
      </c>
      <c r="P307" s="12" t="s">
        <v>6033</v>
      </c>
      <c r="Q307" s="12" t="s">
        <v>6034</v>
      </c>
      <c r="R307" s="10">
        <v>11</v>
      </c>
      <c r="S307" s="12" t="s">
        <v>6035</v>
      </c>
      <c r="T307" s="12" t="s">
        <v>741</v>
      </c>
      <c r="U307" s="12" t="s">
        <v>6035</v>
      </c>
      <c r="V307" s="12" t="s">
        <v>6033</v>
      </c>
      <c r="X307" s="41" t="str">
        <f>IF(ISERROR(VLOOKUP(J307,'FMC by DSF_Excel'!$H$6:$H$1610,1,0)),"TIDAK ADA","ADA")</f>
        <v>TIDAK ADA</v>
      </c>
      <c r="Y307" s="41"/>
    </row>
    <row r="308" spans="1:25" ht="25.5" x14ac:dyDescent="0.25">
      <c r="A308" s="10">
        <v>298</v>
      </c>
      <c r="B308" s="11" t="s">
        <v>5016</v>
      </c>
      <c r="C308" s="11" t="s">
        <v>5017</v>
      </c>
      <c r="D308" s="11" t="s">
        <v>3508</v>
      </c>
      <c r="E308" s="11" t="s">
        <v>6024</v>
      </c>
      <c r="F308" s="11" t="s">
        <v>6025</v>
      </c>
      <c r="G308" s="11" t="s">
        <v>5792</v>
      </c>
      <c r="H308" s="11" t="s">
        <v>1163</v>
      </c>
      <c r="I308" s="11" t="s">
        <v>5021</v>
      </c>
      <c r="J308" s="963" t="s">
        <v>6486</v>
      </c>
      <c r="K308" s="11" t="s">
        <v>6487</v>
      </c>
      <c r="L308" s="11" t="s">
        <v>6488</v>
      </c>
      <c r="M308" s="11" t="s">
        <v>6031</v>
      </c>
      <c r="N308" s="11" t="s">
        <v>6032</v>
      </c>
      <c r="O308" s="10">
        <v>24</v>
      </c>
      <c r="P308" s="12" t="s">
        <v>6033</v>
      </c>
      <c r="Q308" s="12" t="s">
        <v>6034</v>
      </c>
      <c r="R308" s="10">
        <v>11</v>
      </c>
      <c r="S308" s="12" t="s">
        <v>6035</v>
      </c>
      <c r="T308" s="12" t="s">
        <v>741</v>
      </c>
      <c r="U308" s="12" t="s">
        <v>6035</v>
      </c>
      <c r="V308" s="12" t="s">
        <v>6033</v>
      </c>
      <c r="X308" s="41" t="str">
        <f>IF(ISERROR(VLOOKUP(J308,'FMC by DSF_Excel'!$H$6:$H$1610,1,0)),"TIDAK ADA","ADA")</f>
        <v>ADA</v>
      </c>
      <c r="Y308" s="41"/>
    </row>
    <row r="309" spans="1:25" ht="25.5" x14ac:dyDescent="0.25">
      <c r="A309" s="10">
        <v>299</v>
      </c>
      <c r="B309" s="11" t="s">
        <v>5016</v>
      </c>
      <c r="C309" s="11" t="s">
        <v>5017</v>
      </c>
      <c r="D309" s="11" t="s">
        <v>3508</v>
      </c>
      <c r="E309" s="11" t="s">
        <v>6024</v>
      </c>
      <c r="F309" s="11" t="s">
        <v>6025</v>
      </c>
      <c r="G309" s="11" t="s">
        <v>1428</v>
      </c>
      <c r="H309" s="11" t="s">
        <v>5398</v>
      </c>
      <c r="I309" s="11" t="s">
        <v>5021</v>
      </c>
      <c r="J309" s="963" t="s">
        <v>6489</v>
      </c>
      <c r="K309" s="11" t="s">
        <v>6490</v>
      </c>
      <c r="L309" s="11" t="s">
        <v>6491</v>
      </c>
      <c r="M309" s="11" t="s">
        <v>6031</v>
      </c>
      <c r="N309" s="11" t="s">
        <v>6032</v>
      </c>
      <c r="O309" s="10">
        <v>24</v>
      </c>
      <c r="P309" s="12" t="s">
        <v>6033</v>
      </c>
      <c r="Q309" s="12" t="s">
        <v>6034</v>
      </c>
      <c r="R309" s="10">
        <v>11</v>
      </c>
      <c r="S309" s="12" t="s">
        <v>6035</v>
      </c>
      <c r="T309" s="12" t="s">
        <v>741</v>
      </c>
      <c r="U309" s="12" t="s">
        <v>6035</v>
      </c>
      <c r="V309" s="12" t="s">
        <v>6033</v>
      </c>
      <c r="X309" s="41" t="str">
        <f>IF(ISERROR(VLOOKUP(J309,'FMC by DSF_Excel'!$H$6:$H$1610,1,0)),"TIDAK ADA","ADA")</f>
        <v>ADA</v>
      </c>
      <c r="Y309" s="41"/>
    </row>
    <row r="310" spans="1:25" ht="25.5" x14ac:dyDescent="0.25">
      <c r="A310" s="10">
        <v>300</v>
      </c>
      <c r="B310" s="11" t="s">
        <v>5016</v>
      </c>
      <c r="C310" s="11" t="s">
        <v>5017</v>
      </c>
      <c r="D310" s="11" t="s">
        <v>3508</v>
      </c>
      <c r="E310" s="11" t="s">
        <v>6024</v>
      </c>
      <c r="F310" s="11" t="s">
        <v>6025</v>
      </c>
      <c r="G310" s="11" t="s">
        <v>1428</v>
      </c>
      <c r="H310" s="11" t="s">
        <v>1960</v>
      </c>
      <c r="I310" s="11" t="s">
        <v>5021</v>
      </c>
      <c r="J310" s="963" t="s">
        <v>6492</v>
      </c>
      <c r="K310" s="11" t="s">
        <v>6493</v>
      </c>
      <c r="L310" s="11" t="s">
        <v>6494</v>
      </c>
      <c r="M310" s="11" t="s">
        <v>6031</v>
      </c>
      <c r="N310" s="11" t="s">
        <v>6032</v>
      </c>
      <c r="O310" s="10">
        <v>24</v>
      </c>
      <c r="P310" s="12" t="s">
        <v>6033</v>
      </c>
      <c r="Q310" s="12" t="s">
        <v>6034</v>
      </c>
      <c r="R310" s="10">
        <v>11</v>
      </c>
      <c r="S310" s="12" t="s">
        <v>6035</v>
      </c>
      <c r="T310" s="12" t="s">
        <v>741</v>
      </c>
      <c r="U310" s="12" t="s">
        <v>6035</v>
      </c>
      <c r="V310" s="12" t="s">
        <v>6033</v>
      </c>
      <c r="X310" s="41" t="str">
        <f>IF(ISERROR(VLOOKUP(J310,'FMC by DSF_Excel'!$H$6:$H$1610,1,0)),"TIDAK ADA","ADA")</f>
        <v>ADA</v>
      </c>
      <c r="Y310" s="41"/>
    </row>
    <row r="311" spans="1:25" ht="25.5" x14ac:dyDescent="0.25">
      <c r="A311" s="10">
        <v>301</v>
      </c>
      <c r="B311" s="11" t="s">
        <v>5016</v>
      </c>
      <c r="C311" s="11" t="s">
        <v>5017</v>
      </c>
      <c r="D311" s="11" t="s">
        <v>3508</v>
      </c>
      <c r="E311" s="11" t="s">
        <v>6024</v>
      </c>
      <c r="F311" s="11" t="s">
        <v>6025</v>
      </c>
      <c r="G311" s="11" t="s">
        <v>1428</v>
      </c>
      <c r="H311" s="11" t="s">
        <v>1960</v>
      </c>
      <c r="I311" s="11" t="s">
        <v>5021</v>
      </c>
      <c r="J311" s="963" t="s">
        <v>6495</v>
      </c>
      <c r="K311" s="11" t="s">
        <v>6496</v>
      </c>
      <c r="L311" s="11" t="s">
        <v>6497</v>
      </c>
      <c r="M311" s="11" t="s">
        <v>6031</v>
      </c>
      <c r="N311" s="11" t="s">
        <v>6032</v>
      </c>
      <c r="O311" s="10">
        <v>24</v>
      </c>
      <c r="P311" s="12" t="s">
        <v>6033</v>
      </c>
      <c r="Q311" s="12" t="s">
        <v>6034</v>
      </c>
      <c r="R311" s="10">
        <v>11</v>
      </c>
      <c r="S311" s="12" t="s">
        <v>6035</v>
      </c>
      <c r="T311" s="12" t="s">
        <v>741</v>
      </c>
      <c r="U311" s="12" t="s">
        <v>6035</v>
      </c>
      <c r="V311" s="12" t="s">
        <v>6033</v>
      </c>
      <c r="X311" s="41" t="str">
        <f>IF(ISERROR(VLOOKUP(J311,'FMC by DSF_Excel'!$H$6:$H$1610,1,0)),"TIDAK ADA","ADA")</f>
        <v>ADA</v>
      </c>
      <c r="Y311" s="41"/>
    </row>
    <row r="312" spans="1:25" ht="25.5" x14ac:dyDescent="0.25">
      <c r="A312" s="10">
        <v>302</v>
      </c>
      <c r="B312" s="11" t="s">
        <v>5016</v>
      </c>
      <c r="C312" s="11" t="s">
        <v>5017</v>
      </c>
      <c r="D312" s="11" t="s">
        <v>3508</v>
      </c>
      <c r="E312" s="11" t="s">
        <v>6024</v>
      </c>
      <c r="F312" s="11" t="s">
        <v>6025</v>
      </c>
      <c r="G312" s="11" t="s">
        <v>1428</v>
      </c>
      <c r="H312" s="11" t="s">
        <v>6498</v>
      </c>
      <c r="I312" s="11" t="s">
        <v>5021</v>
      </c>
      <c r="J312" s="963" t="s">
        <v>6499</v>
      </c>
      <c r="K312" s="11" t="s">
        <v>6500</v>
      </c>
      <c r="L312" s="11" t="s">
        <v>6501</v>
      </c>
      <c r="M312" s="11" t="s">
        <v>6031</v>
      </c>
      <c r="N312" s="11" t="s">
        <v>6032</v>
      </c>
      <c r="O312" s="10">
        <v>24</v>
      </c>
      <c r="P312" s="12" t="s">
        <v>6033</v>
      </c>
      <c r="Q312" s="12" t="s">
        <v>6034</v>
      </c>
      <c r="R312" s="10">
        <v>11</v>
      </c>
      <c r="S312" s="12" t="s">
        <v>6035</v>
      </c>
      <c r="T312" s="12" t="s">
        <v>741</v>
      </c>
      <c r="U312" s="12" t="s">
        <v>6035</v>
      </c>
      <c r="V312" s="12" t="s">
        <v>6033</v>
      </c>
      <c r="X312" s="41" t="str">
        <f>IF(ISERROR(VLOOKUP(J312,'FMC by DSF_Excel'!$H$6:$H$1610,1,0)),"TIDAK ADA","ADA")</f>
        <v>ADA</v>
      </c>
      <c r="Y312" s="41"/>
    </row>
    <row r="313" spans="1:25" ht="25.5" x14ac:dyDescent="0.25">
      <c r="A313" s="10">
        <v>303</v>
      </c>
      <c r="B313" s="11" t="s">
        <v>5016</v>
      </c>
      <c r="C313" s="11" t="s">
        <v>5017</v>
      </c>
      <c r="D313" s="11" t="s">
        <v>3508</v>
      </c>
      <c r="E313" s="11" t="s">
        <v>6024</v>
      </c>
      <c r="F313" s="11" t="s">
        <v>6025</v>
      </c>
      <c r="G313" s="11" t="s">
        <v>1428</v>
      </c>
      <c r="H313" s="11" t="s">
        <v>6498</v>
      </c>
      <c r="I313" s="11" t="s">
        <v>5021</v>
      </c>
      <c r="J313" s="963" t="s">
        <v>6502</v>
      </c>
      <c r="K313" s="11" t="s">
        <v>6503</v>
      </c>
      <c r="L313" s="11" t="s">
        <v>6504</v>
      </c>
      <c r="M313" s="11" t="s">
        <v>6031</v>
      </c>
      <c r="N313" s="11" t="s">
        <v>6032</v>
      </c>
      <c r="O313" s="10">
        <v>24</v>
      </c>
      <c r="P313" s="12" t="s">
        <v>6033</v>
      </c>
      <c r="Q313" s="12" t="s">
        <v>6034</v>
      </c>
      <c r="R313" s="10">
        <v>11</v>
      </c>
      <c r="S313" s="12" t="s">
        <v>6035</v>
      </c>
      <c r="T313" s="12" t="s">
        <v>741</v>
      </c>
      <c r="U313" s="12" t="s">
        <v>6035</v>
      </c>
      <c r="V313" s="12" t="s">
        <v>6033</v>
      </c>
      <c r="X313" s="41" t="str">
        <f>IF(ISERROR(VLOOKUP(J313,'FMC by DSF_Excel'!$H$6:$H$1610,1,0)),"TIDAK ADA","ADA")</f>
        <v>ADA</v>
      </c>
      <c r="Y313" s="41"/>
    </row>
    <row r="314" spans="1:25" ht="25.5" x14ac:dyDescent="0.25">
      <c r="A314" s="10">
        <v>304</v>
      </c>
      <c r="B314" s="11" t="s">
        <v>5016</v>
      </c>
      <c r="C314" s="11" t="s">
        <v>5017</v>
      </c>
      <c r="D314" s="11" t="s">
        <v>3508</v>
      </c>
      <c r="E314" s="11" t="s">
        <v>6024</v>
      </c>
      <c r="F314" s="11" t="s">
        <v>6025</v>
      </c>
      <c r="G314" s="11" t="s">
        <v>1428</v>
      </c>
      <c r="H314" s="11" t="s">
        <v>1754</v>
      </c>
      <c r="I314" s="11" t="s">
        <v>5021</v>
      </c>
      <c r="J314" s="963" t="s">
        <v>6505</v>
      </c>
      <c r="K314" s="11" t="s">
        <v>6506</v>
      </c>
      <c r="L314" s="11" t="s">
        <v>6507</v>
      </c>
      <c r="M314" s="11" t="s">
        <v>6031</v>
      </c>
      <c r="N314" s="11" t="s">
        <v>6032</v>
      </c>
      <c r="O314" s="10">
        <v>24</v>
      </c>
      <c r="P314" s="12" t="s">
        <v>6033</v>
      </c>
      <c r="Q314" s="12" t="s">
        <v>6034</v>
      </c>
      <c r="R314" s="10">
        <v>11</v>
      </c>
      <c r="S314" s="12" t="s">
        <v>6035</v>
      </c>
      <c r="T314" s="12" t="s">
        <v>741</v>
      </c>
      <c r="U314" s="12" t="s">
        <v>6035</v>
      </c>
      <c r="V314" s="12" t="s">
        <v>6033</v>
      </c>
      <c r="X314" s="41" t="str">
        <f>IF(ISERROR(VLOOKUP(J314,'FMC by DSF_Excel'!$H$6:$H$1610,1,0)),"TIDAK ADA","ADA")</f>
        <v>ADA</v>
      </c>
      <c r="Y314" s="41"/>
    </row>
    <row r="315" spans="1:25" ht="25.5" x14ac:dyDescent="0.25">
      <c r="A315" s="10">
        <v>305</v>
      </c>
      <c r="B315" s="11" t="s">
        <v>5016</v>
      </c>
      <c r="C315" s="11" t="s">
        <v>5017</v>
      </c>
      <c r="D315" s="11" t="s">
        <v>3508</v>
      </c>
      <c r="E315" s="11" t="s">
        <v>6024</v>
      </c>
      <c r="F315" s="11" t="s">
        <v>6025</v>
      </c>
      <c r="G315" s="11" t="s">
        <v>1428</v>
      </c>
      <c r="H315" s="11" t="s">
        <v>6498</v>
      </c>
      <c r="I315" s="11" t="s">
        <v>5021</v>
      </c>
      <c r="J315" s="963" t="s">
        <v>6508</v>
      </c>
      <c r="K315" s="11" t="s">
        <v>6509</v>
      </c>
      <c r="L315" s="11" t="s">
        <v>6510</v>
      </c>
      <c r="M315" s="11" t="s">
        <v>6031</v>
      </c>
      <c r="N315" s="11" t="s">
        <v>6032</v>
      </c>
      <c r="O315" s="10">
        <v>24</v>
      </c>
      <c r="P315" s="12" t="s">
        <v>6033</v>
      </c>
      <c r="Q315" s="12" t="s">
        <v>6034</v>
      </c>
      <c r="R315" s="10">
        <v>11</v>
      </c>
      <c r="S315" s="12" t="s">
        <v>6035</v>
      </c>
      <c r="T315" s="12" t="s">
        <v>741</v>
      </c>
      <c r="U315" s="12" t="s">
        <v>6035</v>
      </c>
      <c r="V315" s="12" t="s">
        <v>6033</v>
      </c>
      <c r="X315" s="41" t="str">
        <f>IF(ISERROR(VLOOKUP(J315,'FMC by DSF_Excel'!$H$6:$H$1610,1,0)),"TIDAK ADA","ADA")</f>
        <v>ADA</v>
      </c>
      <c r="Y315" s="41"/>
    </row>
    <row r="316" spans="1:25" ht="25.5" x14ac:dyDescent="0.25">
      <c r="A316" s="10">
        <v>306</v>
      </c>
      <c r="B316" s="11" t="s">
        <v>5016</v>
      </c>
      <c r="C316" s="11" t="s">
        <v>5017</v>
      </c>
      <c r="D316" s="11" t="s">
        <v>3508</v>
      </c>
      <c r="E316" s="11" t="s">
        <v>6024</v>
      </c>
      <c r="F316" s="11" t="s">
        <v>6025</v>
      </c>
      <c r="G316" s="11" t="s">
        <v>1428</v>
      </c>
      <c r="H316" s="11" t="s">
        <v>6498</v>
      </c>
      <c r="I316" s="11" t="s">
        <v>5021</v>
      </c>
      <c r="J316" s="963" t="s">
        <v>6511</v>
      </c>
      <c r="K316" s="11" t="s">
        <v>6512</v>
      </c>
      <c r="L316" s="11" t="s">
        <v>6513</v>
      </c>
      <c r="M316" s="11" t="s">
        <v>6031</v>
      </c>
      <c r="N316" s="11" t="s">
        <v>6032</v>
      </c>
      <c r="O316" s="10">
        <v>24</v>
      </c>
      <c r="P316" s="12" t="s">
        <v>6033</v>
      </c>
      <c r="Q316" s="12" t="s">
        <v>6034</v>
      </c>
      <c r="R316" s="10">
        <v>11</v>
      </c>
      <c r="S316" s="12" t="s">
        <v>6035</v>
      </c>
      <c r="T316" s="12" t="s">
        <v>741</v>
      </c>
      <c r="U316" s="12" t="s">
        <v>6035</v>
      </c>
      <c r="V316" s="12" t="s">
        <v>6033</v>
      </c>
      <c r="X316" s="41" t="str">
        <f>IF(ISERROR(VLOOKUP(J316,'FMC by DSF_Excel'!$H$6:$H$1610,1,0)),"TIDAK ADA","ADA")</f>
        <v>ADA</v>
      </c>
      <c r="Y316" s="41"/>
    </row>
    <row r="317" spans="1:25" ht="25.5" x14ac:dyDescent="0.25">
      <c r="A317" s="10">
        <v>307</v>
      </c>
      <c r="B317" s="11" t="s">
        <v>5016</v>
      </c>
      <c r="C317" s="11" t="s">
        <v>5017</v>
      </c>
      <c r="D317" s="11" t="s">
        <v>3508</v>
      </c>
      <c r="E317" s="11" t="s">
        <v>6024</v>
      </c>
      <c r="F317" s="11" t="s">
        <v>6025</v>
      </c>
      <c r="G317" s="11" t="s">
        <v>1428</v>
      </c>
      <c r="H317" s="11" t="s">
        <v>5398</v>
      </c>
      <c r="I317" s="11" t="s">
        <v>5021</v>
      </c>
      <c r="J317" s="963" t="s">
        <v>6514</v>
      </c>
      <c r="K317" s="11" t="s">
        <v>6515</v>
      </c>
      <c r="L317" s="11" t="s">
        <v>6516</v>
      </c>
      <c r="M317" s="11" t="s">
        <v>6031</v>
      </c>
      <c r="N317" s="11" t="s">
        <v>6032</v>
      </c>
      <c r="O317" s="10">
        <v>24</v>
      </c>
      <c r="P317" s="12" t="s">
        <v>6033</v>
      </c>
      <c r="Q317" s="12" t="s">
        <v>6034</v>
      </c>
      <c r="R317" s="10">
        <v>11</v>
      </c>
      <c r="S317" s="12" t="s">
        <v>6035</v>
      </c>
      <c r="T317" s="12" t="s">
        <v>741</v>
      </c>
      <c r="U317" s="12" t="s">
        <v>6035</v>
      </c>
      <c r="V317" s="12" t="s">
        <v>6033</v>
      </c>
      <c r="X317" s="41" t="str">
        <f>IF(ISERROR(VLOOKUP(J317,'FMC by DSF_Excel'!$H$6:$H$1610,1,0)),"TIDAK ADA","ADA")</f>
        <v>ADA</v>
      </c>
      <c r="Y317" s="41"/>
    </row>
    <row r="318" spans="1:25" ht="25.5" x14ac:dyDescent="0.25">
      <c r="A318" s="10">
        <v>308</v>
      </c>
      <c r="B318" s="11" t="s">
        <v>5016</v>
      </c>
      <c r="C318" s="11" t="s">
        <v>5017</v>
      </c>
      <c r="D318" s="11" t="s">
        <v>3508</v>
      </c>
      <c r="E318" s="11" t="s">
        <v>6024</v>
      </c>
      <c r="F318" s="11" t="s">
        <v>6025</v>
      </c>
      <c r="G318" s="11" t="s">
        <v>1433</v>
      </c>
      <c r="H318" s="11" t="s">
        <v>6207</v>
      </c>
      <c r="I318" s="11" t="s">
        <v>5021</v>
      </c>
      <c r="J318" s="963" t="s">
        <v>6517</v>
      </c>
      <c r="K318" s="11" t="s">
        <v>6518</v>
      </c>
      <c r="L318" s="11" t="s">
        <v>6519</v>
      </c>
      <c r="M318" s="11" t="s">
        <v>6031</v>
      </c>
      <c r="N318" s="11" t="s">
        <v>6032</v>
      </c>
      <c r="O318" s="10">
        <v>24</v>
      </c>
      <c r="P318" s="12" t="s">
        <v>6033</v>
      </c>
      <c r="Q318" s="12" t="s">
        <v>6034</v>
      </c>
      <c r="R318" s="10">
        <v>11</v>
      </c>
      <c r="S318" s="12" t="s">
        <v>6035</v>
      </c>
      <c r="T318" s="12" t="s">
        <v>741</v>
      </c>
      <c r="U318" s="12" t="s">
        <v>6035</v>
      </c>
      <c r="V318" s="12" t="s">
        <v>6033</v>
      </c>
      <c r="X318" s="41" t="str">
        <f>IF(ISERROR(VLOOKUP(J318,'FMC by DSF_Excel'!$H$6:$H$1610,1,0)),"TIDAK ADA","ADA")</f>
        <v>ADA</v>
      </c>
      <c r="Y318" s="41"/>
    </row>
    <row r="319" spans="1:25" ht="25.5" x14ac:dyDescent="0.25">
      <c r="A319" s="10">
        <v>309</v>
      </c>
      <c r="B319" s="11" t="s">
        <v>5016</v>
      </c>
      <c r="C319" s="11" t="s">
        <v>5017</v>
      </c>
      <c r="D319" s="11" t="s">
        <v>3508</v>
      </c>
      <c r="E319" s="11" t="s">
        <v>6024</v>
      </c>
      <c r="F319" s="11" t="s">
        <v>6025</v>
      </c>
      <c r="G319" s="11" t="s">
        <v>1428</v>
      </c>
      <c r="H319" s="11" t="s">
        <v>1754</v>
      </c>
      <c r="I319" s="11" t="s">
        <v>5021</v>
      </c>
      <c r="J319" s="963" t="s">
        <v>6520</v>
      </c>
      <c r="K319" s="11" t="s">
        <v>6521</v>
      </c>
      <c r="L319" s="11" t="s">
        <v>6522</v>
      </c>
      <c r="M319" s="11" t="s">
        <v>6031</v>
      </c>
      <c r="N319" s="11" t="s">
        <v>6032</v>
      </c>
      <c r="O319" s="10">
        <v>24</v>
      </c>
      <c r="P319" s="12" t="s">
        <v>6033</v>
      </c>
      <c r="Q319" s="12" t="s">
        <v>6034</v>
      </c>
      <c r="R319" s="10">
        <v>11</v>
      </c>
      <c r="S319" s="12" t="s">
        <v>6035</v>
      </c>
      <c r="T319" s="12" t="s">
        <v>741</v>
      </c>
      <c r="U319" s="12" t="s">
        <v>6035</v>
      </c>
      <c r="V319" s="12" t="s">
        <v>6033</v>
      </c>
      <c r="X319" s="41" t="str">
        <f>IF(ISERROR(VLOOKUP(J319,'FMC by DSF_Excel'!$H$6:$H$1610,1,0)),"TIDAK ADA","ADA")</f>
        <v>ADA</v>
      </c>
      <c r="Y319" s="41"/>
    </row>
    <row r="320" spans="1:25" ht="25.5" x14ac:dyDescent="0.25">
      <c r="A320" s="10">
        <v>310</v>
      </c>
      <c r="B320" s="11" t="s">
        <v>5016</v>
      </c>
      <c r="C320" s="11" t="s">
        <v>5017</v>
      </c>
      <c r="D320" s="11" t="s">
        <v>3508</v>
      </c>
      <c r="E320" s="11" t="s">
        <v>6024</v>
      </c>
      <c r="F320" s="11" t="s">
        <v>6025</v>
      </c>
      <c r="G320" s="11" t="s">
        <v>1428</v>
      </c>
      <c r="H320" s="11" t="s">
        <v>6498</v>
      </c>
      <c r="I320" s="11" t="s">
        <v>5021</v>
      </c>
      <c r="J320" s="963" t="s">
        <v>6523</v>
      </c>
      <c r="K320" s="11" t="s">
        <v>6524</v>
      </c>
      <c r="L320" s="11" t="s">
        <v>6525</v>
      </c>
      <c r="M320" s="11" t="s">
        <v>6031</v>
      </c>
      <c r="N320" s="11" t="s">
        <v>6032</v>
      </c>
      <c r="O320" s="10">
        <v>24</v>
      </c>
      <c r="P320" s="12" t="s">
        <v>6033</v>
      </c>
      <c r="Q320" s="12" t="s">
        <v>6034</v>
      </c>
      <c r="R320" s="10">
        <v>11</v>
      </c>
      <c r="S320" s="12" t="s">
        <v>6035</v>
      </c>
      <c r="T320" s="12" t="s">
        <v>741</v>
      </c>
      <c r="U320" s="12" t="s">
        <v>6035</v>
      </c>
      <c r="V320" s="12" t="s">
        <v>6033</v>
      </c>
      <c r="X320" s="41" t="str">
        <f>IF(ISERROR(VLOOKUP(J320,'FMC by DSF_Excel'!$H$6:$H$1610,1,0)),"TIDAK ADA","ADA")</f>
        <v>ADA</v>
      </c>
      <c r="Y320" s="41"/>
    </row>
    <row r="321" spans="1:25" ht="25.5" x14ac:dyDescent="0.25">
      <c r="A321" s="10">
        <v>311</v>
      </c>
      <c r="B321" s="11" t="s">
        <v>5016</v>
      </c>
      <c r="C321" s="11" t="s">
        <v>5017</v>
      </c>
      <c r="D321" s="11" t="s">
        <v>3508</v>
      </c>
      <c r="E321" s="11" t="s">
        <v>6024</v>
      </c>
      <c r="F321" s="11" t="s">
        <v>6025</v>
      </c>
      <c r="G321" s="11" t="s">
        <v>1428</v>
      </c>
      <c r="H321" s="11" t="s">
        <v>5398</v>
      </c>
      <c r="I321" s="11" t="s">
        <v>5021</v>
      </c>
      <c r="J321" s="963" t="s">
        <v>6526</v>
      </c>
      <c r="K321" s="11" t="s">
        <v>6527</v>
      </c>
      <c r="L321" s="11" t="s">
        <v>6528</v>
      </c>
      <c r="M321" s="11" t="s">
        <v>6031</v>
      </c>
      <c r="N321" s="11" t="s">
        <v>6032</v>
      </c>
      <c r="O321" s="10">
        <v>24</v>
      </c>
      <c r="P321" s="12" t="s">
        <v>6033</v>
      </c>
      <c r="Q321" s="12" t="s">
        <v>6034</v>
      </c>
      <c r="R321" s="10">
        <v>11</v>
      </c>
      <c r="S321" s="12" t="s">
        <v>6035</v>
      </c>
      <c r="T321" s="12" t="s">
        <v>741</v>
      </c>
      <c r="U321" s="12" t="s">
        <v>6035</v>
      </c>
      <c r="V321" s="12" t="s">
        <v>6033</v>
      </c>
      <c r="X321" s="41" t="str">
        <f>IF(ISERROR(VLOOKUP(J321,'FMC by DSF_Excel'!$H$6:$H$1610,1,0)),"TIDAK ADA","ADA")</f>
        <v>ADA</v>
      </c>
      <c r="Y321" s="41"/>
    </row>
    <row r="322" spans="1:25" ht="25.5" x14ac:dyDescent="0.25">
      <c r="A322" s="10">
        <v>312</v>
      </c>
      <c r="B322" s="11" t="s">
        <v>5016</v>
      </c>
      <c r="C322" s="11" t="s">
        <v>5017</v>
      </c>
      <c r="D322" s="11" t="s">
        <v>3508</v>
      </c>
      <c r="E322" s="11" t="s">
        <v>6024</v>
      </c>
      <c r="F322" s="11" t="s">
        <v>6025</v>
      </c>
      <c r="G322" s="11" t="s">
        <v>1428</v>
      </c>
      <c r="H322" s="11" t="s">
        <v>6498</v>
      </c>
      <c r="I322" s="11" t="s">
        <v>5021</v>
      </c>
      <c r="J322" s="963" t="s">
        <v>6529</v>
      </c>
      <c r="K322" s="11" t="s">
        <v>6530</v>
      </c>
      <c r="L322" s="11" t="s">
        <v>6531</v>
      </c>
      <c r="M322" s="11" t="s">
        <v>6031</v>
      </c>
      <c r="N322" s="11" t="s">
        <v>6032</v>
      </c>
      <c r="O322" s="10">
        <v>24</v>
      </c>
      <c r="P322" s="12" t="s">
        <v>6033</v>
      </c>
      <c r="Q322" s="12" t="s">
        <v>6034</v>
      </c>
      <c r="R322" s="10">
        <v>11</v>
      </c>
      <c r="S322" s="12" t="s">
        <v>6035</v>
      </c>
      <c r="T322" s="12" t="s">
        <v>741</v>
      </c>
      <c r="U322" s="12" t="s">
        <v>6035</v>
      </c>
      <c r="V322" s="12" t="s">
        <v>6033</v>
      </c>
      <c r="X322" s="41" t="str">
        <f>IF(ISERROR(VLOOKUP(J322,'FMC by DSF_Excel'!$H$6:$H$1610,1,0)),"TIDAK ADA","ADA")</f>
        <v>ADA</v>
      </c>
      <c r="Y322" s="41"/>
    </row>
    <row r="323" spans="1:25" ht="25.5" x14ac:dyDescent="0.25">
      <c r="A323" s="10">
        <v>313</v>
      </c>
      <c r="B323" s="11" t="s">
        <v>5016</v>
      </c>
      <c r="C323" s="11" t="s">
        <v>5017</v>
      </c>
      <c r="D323" s="11" t="s">
        <v>3508</v>
      </c>
      <c r="E323" s="11" t="s">
        <v>6024</v>
      </c>
      <c r="F323" s="11" t="s">
        <v>6025</v>
      </c>
      <c r="G323" s="11" t="s">
        <v>1428</v>
      </c>
      <c r="H323" s="11" t="s">
        <v>5398</v>
      </c>
      <c r="I323" s="11" t="s">
        <v>5021</v>
      </c>
      <c r="J323" s="963" t="s">
        <v>6532</v>
      </c>
      <c r="K323" s="11" t="s">
        <v>6533</v>
      </c>
      <c r="L323" s="11" t="s">
        <v>6534</v>
      </c>
      <c r="M323" s="11" t="s">
        <v>6031</v>
      </c>
      <c r="N323" s="11" t="s">
        <v>6032</v>
      </c>
      <c r="O323" s="10">
        <v>24</v>
      </c>
      <c r="P323" s="12" t="s">
        <v>6033</v>
      </c>
      <c r="Q323" s="12" t="s">
        <v>6034</v>
      </c>
      <c r="R323" s="10">
        <v>11</v>
      </c>
      <c r="S323" s="12" t="s">
        <v>6035</v>
      </c>
      <c r="T323" s="12" t="s">
        <v>741</v>
      </c>
      <c r="U323" s="12" t="s">
        <v>6035</v>
      </c>
      <c r="V323" s="12" t="s">
        <v>6033</v>
      </c>
      <c r="X323" s="41" t="str">
        <f>IF(ISERROR(VLOOKUP(J323,'FMC by DSF_Excel'!$H$6:$H$1610,1,0)),"TIDAK ADA","ADA")</f>
        <v>ADA</v>
      </c>
      <c r="Y323" s="41"/>
    </row>
    <row r="324" spans="1:25" ht="25.5" x14ac:dyDescent="0.25">
      <c r="A324" s="10">
        <v>314</v>
      </c>
      <c r="B324" s="11" t="s">
        <v>5016</v>
      </c>
      <c r="C324" s="11" t="s">
        <v>5017</v>
      </c>
      <c r="D324" s="11" t="s">
        <v>3508</v>
      </c>
      <c r="E324" s="11" t="s">
        <v>6024</v>
      </c>
      <c r="F324" s="11" t="s">
        <v>6025</v>
      </c>
      <c r="G324" s="11" t="s">
        <v>1438</v>
      </c>
      <c r="H324" s="11" t="s">
        <v>3008</v>
      </c>
      <c r="I324" s="11" t="s">
        <v>5021</v>
      </c>
      <c r="J324" s="963" t="s">
        <v>6535</v>
      </c>
      <c r="K324" s="11" t="s">
        <v>6536</v>
      </c>
      <c r="L324" s="11" t="s">
        <v>6537</v>
      </c>
      <c r="M324" s="11" t="s">
        <v>6031</v>
      </c>
      <c r="N324" s="11" t="s">
        <v>6032</v>
      </c>
      <c r="O324" s="10">
        <v>24</v>
      </c>
      <c r="P324" s="12" t="s">
        <v>6033</v>
      </c>
      <c r="Q324" s="12" t="s">
        <v>6034</v>
      </c>
      <c r="R324" s="10">
        <v>11</v>
      </c>
      <c r="S324" s="12" t="s">
        <v>6035</v>
      </c>
      <c r="T324" s="12" t="s">
        <v>741</v>
      </c>
      <c r="U324" s="12" t="s">
        <v>6035</v>
      </c>
      <c r="V324" s="12" t="s">
        <v>6033</v>
      </c>
      <c r="X324" s="41" t="str">
        <f>IF(ISERROR(VLOOKUP(J324,'FMC by DSF_Excel'!$H$6:$H$1610,1,0)),"TIDAK ADA","ADA")</f>
        <v>ADA</v>
      </c>
      <c r="Y324" s="41"/>
    </row>
    <row r="325" spans="1:25" ht="25.5" x14ac:dyDescent="0.25">
      <c r="A325" s="10">
        <v>315</v>
      </c>
      <c r="B325" s="11" t="s">
        <v>5016</v>
      </c>
      <c r="C325" s="11" t="s">
        <v>5017</v>
      </c>
      <c r="D325" s="11" t="s">
        <v>2874</v>
      </c>
      <c r="E325" s="11" t="s">
        <v>6538</v>
      </c>
      <c r="F325" s="11" t="s">
        <v>5524</v>
      </c>
      <c r="G325" s="11" t="s">
        <v>1428</v>
      </c>
      <c r="H325" s="11" t="s">
        <v>1056</v>
      </c>
      <c r="I325" s="11" t="s">
        <v>5021</v>
      </c>
      <c r="J325" s="963" t="s">
        <v>6539</v>
      </c>
      <c r="K325" s="11" t="s">
        <v>6540</v>
      </c>
      <c r="L325" s="11" t="s">
        <v>6541</v>
      </c>
      <c r="M325" s="11" t="s">
        <v>6542</v>
      </c>
      <c r="N325" s="11" t="s">
        <v>6543</v>
      </c>
      <c r="O325" s="10">
        <v>24</v>
      </c>
      <c r="P325" s="12" t="s">
        <v>5281</v>
      </c>
      <c r="Q325" s="12" t="s">
        <v>5351</v>
      </c>
      <c r="R325" s="10">
        <v>11</v>
      </c>
      <c r="S325" s="12" t="s">
        <v>5038</v>
      </c>
      <c r="T325" s="12" t="s">
        <v>6544</v>
      </c>
      <c r="U325" s="12" t="s">
        <v>6545</v>
      </c>
      <c r="V325" s="12" t="s">
        <v>6546</v>
      </c>
      <c r="X325" s="41" t="str">
        <f>IF(ISERROR(VLOOKUP(J325,'FMC by DSF_Excel'!$H$6:$H$1610,1,0)),"TIDAK ADA","ADA")</f>
        <v>ADA</v>
      </c>
      <c r="Y325" s="41"/>
    </row>
    <row r="326" spans="1:25" ht="25.5" x14ac:dyDescent="0.25">
      <c r="A326" s="10">
        <v>316</v>
      </c>
      <c r="B326" s="11" t="s">
        <v>5016</v>
      </c>
      <c r="C326" s="11" t="s">
        <v>5017</v>
      </c>
      <c r="D326" s="11" t="s">
        <v>2874</v>
      </c>
      <c r="E326" s="11" t="s">
        <v>6538</v>
      </c>
      <c r="F326" s="11" t="s">
        <v>5524</v>
      </c>
      <c r="G326" s="11" t="s">
        <v>1428</v>
      </c>
      <c r="H326" s="11" t="s">
        <v>1056</v>
      </c>
      <c r="I326" s="11" t="s">
        <v>5021</v>
      </c>
      <c r="J326" s="963" t="s">
        <v>6547</v>
      </c>
      <c r="K326" s="11" t="s">
        <v>6548</v>
      </c>
      <c r="L326" s="11" t="s">
        <v>6549</v>
      </c>
      <c r="M326" s="11" t="s">
        <v>6542</v>
      </c>
      <c r="N326" s="11" t="s">
        <v>6543</v>
      </c>
      <c r="O326" s="10">
        <v>24</v>
      </c>
      <c r="P326" s="12" t="s">
        <v>5281</v>
      </c>
      <c r="Q326" s="12" t="s">
        <v>5351</v>
      </c>
      <c r="R326" s="10">
        <v>11</v>
      </c>
      <c r="S326" s="12" t="s">
        <v>5038</v>
      </c>
      <c r="T326" s="12" t="s">
        <v>6550</v>
      </c>
      <c r="U326" s="12" t="s">
        <v>6551</v>
      </c>
      <c r="V326" s="12" t="s">
        <v>6552</v>
      </c>
      <c r="X326" s="41" t="str">
        <f>IF(ISERROR(VLOOKUP(J326,'FMC by DSF_Excel'!$H$6:$H$1610,1,0)),"TIDAK ADA","ADA")</f>
        <v>ADA</v>
      </c>
      <c r="Y326" s="41"/>
    </row>
    <row r="327" spans="1:25" ht="25.5" x14ac:dyDescent="0.25">
      <c r="A327" s="10">
        <v>317</v>
      </c>
      <c r="B327" s="11" t="s">
        <v>5016</v>
      </c>
      <c r="C327" s="11" t="s">
        <v>5017</v>
      </c>
      <c r="D327" s="11" t="s">
        <v>2878</v>
      </c>
      <c r="E327" s="11" t="s">
        <v>6538</v>
      </c>
      <c r="F327" s="11" t="s">
        <v>5524</v>
      </c>
      <c r="G327" s="11" t="s">
        <v>1428</v>
      </c>
      <c r="H327" s="11" t="s">
        <v>5398</v>
      </c>
      <c r="I327" s="11" t="s">
        <v>5021</v>
      </c>
      <c r="J327" s="963" t="s">
        <v>6553</v>
      </c>
      <c r="K327" s="11" t="s">
        <v>6554</v>
      </c>
      <c r="L327" s="11" t="s">
        <v>6555</v>
      </c>
      <c r="M327" s="11" t="s">
        <v>6542</v>
      </c>
      <c r="N327" s="11" t="s">
        <v>6543</v>
      </c>
      <c r="O327" s="10">
        <v>24</v>
      </c>
      <c r="P327" s="12" t="s">
        <v>5281</v>
      </c>
      <c r="Q327" s="12" t="s">
        <v>5351</v>
      </c>
      <c r="R327" s="10">
        <v>11</v>
      </c>
      <c r="S327" s="12" t="s">
        <v>5038</v>
      </c>
      <c r="T327" s="12" t="s">
        <v>6556</v>
      </c>
      <c r="U327" s="12" t="s">
        <v>6557</v>
      </c>
      <c r="V327" s="12" t="s">
        <v>6558</v>
      </c>
      <c r="X327" s="41" t="str">
        <f>IF(ISERROR(VLOOKUP(J327,'FMC by DSF_Excel'!$H$6:$H$1610,1,0)),"TIDAK ADA","ADA")</f>
        <v>ADA</v>
      </c>
      <c r="Y327" s="41"/>
    </row>
    <row r="328" spans="1:25" ht="25.5" x14ac:dyDescent="0.25">
      <c r="A328" s="10">
        <v>318</v>
      </c>
      <c r="B328" s="11" t="s">
        <v>5016</v>
      </c>
      <c r="C328" s="11" t="s">
        <v>5017</v>
      </c>
      <c r="D328" s="11" t="s">
        <v>2882</v>
      </c>
      <c r="E328" s="11" t="s">
        <v>6538</v>
      </c>
      <c r="F328" s="11" t="s">
        <v>5524</v>
      </c>
      <c r="G328" s="11" t="s">
        <v>1438</v>
      </c>
      <c r="H328" s="11" t="s">
        <v>5908</v>
      </c>
      <c r="I328" s="11" t="s">
        <v>5021</v>
      </c>
      <c r="J328" s="963" t="s">
        <v>6559</v>
      </c>
      <c r="K328" s="11" t="s">
        <v>6560</v>
      </c>
      <c r="L328" s="11" t="s">
        <v>6561</v>
      </c>
      <c r="M328" s="11" t="s">
        <v>6562</v>
      </c>
      <c r="N328" s="11" t="s">
        <v>6563</v>
      </c>
      <c r="O328" s="10">
        <v>24</v>
      </c>
      <c r="P328" s="12" t="s">
        <v>5281</v>
      </c>
      <c r="Q328" s="12" t="s">
        <v>5351</v>
      </c>
      <c r="R328" s="10">
        <v>12</v>
      </c>
      <c r="S328" s="12" t="s">
        <v>5350</v>
      </c>
      <c r="T328" s="12" t="s">
        <v>6564</v>
      </c>
      <c r="U328" s="12" t="s">
        <v>6565</v>
      </c>
      <c r="V328" s="12" t="s">
        <v>6566</v>
      </c>
      <c r="X328" s="41" t="str">
        <f>IF(ISERROR(VLOOKUP(J328,'FMC by DSF_Excel'!$H$6:$H$1610,1,0)),"TIDAK ADA","ADA")</f>
        <v>ADA</v>
      </c>
      <c r="Y328" s="41"/>
    </row>
    <row r="329" spans="1:25" ht="25.5" x14ac:dyDescent="0.25">
      <c r="A329" s="10">
        <v>319</v>
      </c>
      <c r="B329" s="11" t="s">
        <v>5016</v>
      </c>
      <c r="C329" s="11" t="s">
        <v>5017</v>
      </c>
      <c r="D329" s="11" t="s">
        <v>2886</v>
      </c>
      <c r="E329" s="11" t="s">
        <v>6538</v>
      </c>
      <c r="F329" s="11" t="s">
        <v>5524</v>
      </c>
      <c r="G329" s="11" t="s">
        <v>5879</v>
      </c>
      <c r="H329" s="11" t="s">
        <v>5880</v>
      </c>
      <c r="I329" s="11" t="s">
        <v>5021</v>
      </c>
      <c r="J329" s="963" t="s">
        <v>6567</v>
      </c>
      <c r="K329" s="11" t="s">
        <v>6568</v>
      </c>
      <c r="L329" s="11" t="s">
        <v>6569</v>
      </c>
      <c r="M329" s="11" t="s">
        <v>6570</v>
      </c>
      <c r="N329" s="11" t="s">
        <v>6571</v>
      </c>
      <c r="O329" s="10">
        <v>24</v>
      </c>
      <c r="P329" s="12" t="s">
        <v>5281</v>
      </c>
      <c r="Q329" s="12" t="s">
        <v>5351</v>
      </c>
      <c r="R329" s="10">
        <v>11</v>
      </c>
      <c r="S329" s="12" t="s">
        <v>5038</v>
      </c>
      <c r="T329" s="12" t="s">
        <v>741</v>
      </c>
      <c r="U329" s="12" t="s">
        <v>5038</v>
      </c>
      <c r="V329" s="12" t="s">
        <v>5281</v>
      </c>
      <c r="X329" s="41" t="str">
        <f>IF(ISERROR(VLOOKUP(J329,'FMC by DSF_Excel'!$H$6:$H$1610,1,0)),"TIDAK ADA","ADA")</f>
        <v>ADA</v>
      </c>
      <c r="Y329" s="41"/>
    </row>
    <row r="330" spans="1:25" ht="25.5" x14ac:dyDescent="0.25">
      <c r="A330" s="10">
        <v>320</v>
      </c>
      <c r="B330" s="11" t="s">
        <v>5016</v>
      </c>
      <c r="C330" s="11" t="s">
        <v>5017</v>
      </c>
      <c r="D330" s="11" t="s">
        <v>2890</v>
      </c>
      <c r="E330" s="11" t="s">
        <v>6538</v>
      </c>
      <c r="F330" s="11" t="s">
        <v>5524</v>
      </c>
      <c r="G330" s="11" t="s">
        <v>5244</v>
      </c>
      <c r="H330" s="11" t="s">
        <v>5245</v>
      </c>
      <c r="I330" s="11" t="s">
        <v>5021</v>
      </c>
      <c r="J330" s="963" t="s">
        <v>6572</v>
      </c>
      <c r="K330" s="11" t="s">
        <v>6573</v>
      </c>
      <c r="L330" s="11" t="s">
        <v>6574</v>
      </c>
      <c r="M330" s="11" t="s">
        <v>6562</v>
      </c>
      <c r="N330" s="11" t="s">
        <v>6563</v>
      </c>
      <c r="O330" s="10">
        <v>24</v>
      </c>
      <c r="P330" s="12" t="s">
        <v>5281</v>
      </c>
      <c r="Q330" s="12" t="s">
        <v>5351</v>
      </c>
      <c r="R330" s="10">
        <v>12</v>
      </c>
      <c r="S330" s="12" t="s">
        <v>5350</v>
      </c>
      <c r="T330" s="12" t="s">
        <v>741</v>
      </c>
      <c r="U330" s="12" t="s">
        <v>5350</v>
      </c>
      <c r="V330" s="12" t="s">
        <v>5281</v>
      </c>
      <c r="X330" s="41" t="str">
        <f>IF(ISERROR(VLOOKUP(J330,'FMC by DSF_Excel'!$H$6:$H$1610,1,0)),"TIDAK ADA","ADA")</f>
        <v>ADA</v>
      </c>
      <c r="Y330" s="41"/>
    </row>
    <row r="331" spans="1:25" ht="25.5" x14ac:dyDescent="0.25">
      <c r="A331" s="10">
        <v>321</v>
      </c>
      <c r="B331" s="11" t="s">
        <v>5016</v>
      </c>
      <c r="C331" s="11" t="s">
        <v>5017</v>
      </c>
      <c r="D331" s="11" t="s">
        <v>2894</v>
      </c>
      <c r="E331" s="11" t="s">
        <v>6538</v>
      </c>
      <c r="F331" s="11" t="s">
        <v>5524</v>
      </c>
      <c r="G331" s="11" t="s">
        <v>5020</v>
      </c>
      <c r="H331" s="11" t="s">
        <v>1252</v>
      </c>
      <c r="I331" s="11" t="s">
        <v>5021</v>
      </c>
      <c r="J331" s="963" t="s">
        <v>6575</v>
      </c>
      <c r="K331" s="11" t="s">
        <v>6576</v>
      </c>
      <c r="L331" s="11" t="s">
        <v>6577</v>
      </c>
      <c r="M331" s="11" t="s">
        <v>6578</v>
      </c>
      <c r="N331" s="11" t="s">
        <v>6579</v>
      </c>
      <c r="O331" s="10">
        <v>24</v>
      </c>
      <c r="P331" s="12" t="s">
        <v>5281</v>
      </c>
      <c r="Q331" s="12" t="s">
        <v>5351</v>
      </c>
      <c r="R331" s="10">
        <v>11</v>
      </c>
      <c r="S331" s="12" t="s">
        <v>5038</v>
      </c>
      <c r="T331" s="12" t="s">
        <v>6580</v>
      </c>
      <c r="U331" s="12" t="s">
        <v>6581</v>
      </c>
      <c r="V331" s="12" t="s">
        <v>6582</v>
      </c>
      <c r="X331" s="41" t="str">
        <f>IF(ISERROR(VLOOKUP(J331,'FMC by DSF_Excel'!$H$6:$H$1610,1,0)),"TIDAK ADA","ADA")</f>
        <v>ADA</v>
      </c>
      <c r="Y331" s="41"/>
    </row>
    <row r="332" spans="1:25" ht="25.5" x14ac:dyDescent="0.25">
      <c r="A332" s="10">
        <v>322</v>
      </c>
      <c r="B332" s="11" t="s">
        <v>5016</v>
      </c>
      <c r="C332" s="11" t="s">
        <v>5017</v>
      </c>
      <c r="D332" s="11" t="s">
        <v>2915</v>
      </c>
      <c r="E332" s="11" t="s">
        <v>6538</v>
      </c>
      <c r="F332" s="11" t="s">
        <v>5524</v>
      </c>
      <c r="G332" s="11" t="s">
        <v>5792</v>
      </c>
      <c r="H332" s="11" t="s">
        <v>1163</v>
      </c>
      <c r="I332" s="11" t="s">
        <v>5021</v>
      </c>
      <c r="J332" s="963" t="s">
        <v>6583</v>
      </c>
      <c r="K332" s="11" t="s">
        <v>6584</v>
      </c>
      <c r="L332" s="11" t="s">
        <v>6585</v>
      </c>
      <c r="M332" s="11" t="s">
        <v>6586</v>
      </c>
      <c r="N332" s="11" t="s">
        <v>6587</v>
      </c>
      <c r="O332" s="10">
        <v>24</v>
      </c>
      <c r="P332" s="12" t="s">
        <v>5281</v>
      </c>
      <c r="Q332" s="12" t="s">
        <v>5351</v>
      </c>
      <c r="R332" s="10">
        <v>11</v>
      </c>
      <c r="S332" s="12" t="s">
        <v>5038</v>
      </c>
      <c r="T332" s="12" t="s">
        <v>6588</v>
      </c>
      <c r="U332" s="12" t="s">
        <v>6589</v>
      </c>
      <c r="V332" s="12" t="s">
        <v>6590</v>
      </c>
      <c r="X332" s="41" t="str">
        <f>IF(ISERROR(VLOOKUP(J332,'FMC by DSF_Excel'!$H$6:$H$1610,1,0)),"TIDAK ADA","ADA")</f>
        <v>ADA</v>
      </c>
      <c r="Y332" s="41"/>
    </row>
    <row r="333" spans="1:25" ht="25.5" x14ac:dyDescent="0.25">
      <c r="A333" s="10">
        <v>323</v>
      </c>
      <c r="B333" s="11" t="s">
        <v>5016</v>
      </c>
      <c r="C333" s="11" t="s">
        <v>5017</v>
      </c>
      <c r="D333" s="11" t="s">
        <v>2916</v>
      </c>
      <c r="E333" s="11" t="s">
        <v>6538</v>
      </c>
      <c r="F333" s="11" t="s">
        <v>5524</v>
      </c>
      <c r="G333" s="11" t="s">
        <v>1438</v>
      </c>
      <c r="H333" s="11" t="s">
        <v>1695</v>
      </c>
      <c r="I333" s="11" t="s">
        <v>5021</v>
      </c>
      <c r="J333" s="963" t="s">
        <v>6591</v>
      </c>
      <c r="K333" s="11" t="s">
        <v>6592</v>
      </c>
      <c r="L333" s="11" t="s">
        <v>6593</v>
      </c>
      <c r="M333" s="11" t="s">
        <v>6594</v>
      </c>
      <c r="N333" s="11" t="s">
        <v>6595</v>
      </c>
      <c r="O333" s="10">
        <v>24</v>
      </c>
      <c r="P333" s="12" t="s">
        <v>5281</v>
      </c>
      <c r="Q333" s="12" t="s">
        <v>5351</v>
      </c>
      <c r="R333" s="10">
        <v>11</v>
      </c>
      <c r="S333" s="12" t="s">
        <v>5038</v>
      </c>
      <c r="T333" s="12" t="s">
        <v>6596</v>
      </c>
      <c r="U333" s="12" t="s">
        <v>6597</v>
      </c>
      <c r="V333" s="12" t="s">
        <v>6598</v>
      </c>
      <c r="X333" s="41" t="str">
        <f>IF(ISERROR(VLOOKUP(J333,'FMC by DSF_Excel'!$H$6:$H$1610,1,0)),"TIDAK ADA","ADA")</f>
        <v>ADA</v>
      </c>
      <c r="Y333" s="41"/>
    </row>
    <row r="334" spans="1:25" ht="25.5" x14ac:dyDescent="0.25">
      <c r="A334" s="10">
        <v>324</v>
      </c>
      <c r="B334" s="11" t="s">
        <v>5016</v>
      </c>
      <c r="C334" s="11" t="s">
        <v>5017</v>
      </c>
      <c r="D334" s="11" t="s">
        <v>2916</v>
      </c>
      <c r="E334" s="11" t="s">
        <v>6538</v>
      </c>
      <c r="F334" s="11" t="s">
        <v>5524</v>
      </c>
      <c r="G334" s="11" t="s">
        <v>1433</v>
      </c>
      <c r="H334" s="11" t="s">
        <v>6083</v>
      </c>
      <c r="I334" s="11" t="s">
        <v>5021</v>
      </c>
      <c r="J334" s="963" t="s">
        <v>6599</v>
      </c>
      <c r="K334" s="11" t="s">
        <v>6600</v>
      </c>
      <c r="L334" s="11" t="s">
        <v>6601</v>
      </c>
      <c r="M334" s="11" t="s">
        <v>6594</v>
      </c>
      <c r="N334" s="11" t="s">
        <v>6595</v>
      </c>
      <c r="O334" s="10">
        <v>24</v>
      </c>
      <c r="P334" s="12" t="s">
        <v>5281</v>
      </c>
      <c r="Q334" s="12" t="s">
        <v>5351</v>
      </c>
      <c r="R334" s="10">
        <v>11</v>
      </c>
      <c r="S334" s="12" t="s">
        <v>5038</v>
      </c>
      <c r="T334" s="12" t="s">
        <v>6602</v>
      </c>
      <c r="U334" s="12" t="s">
        <v>6603</v>
      </c>
      <c r="V334" s="12" t="s">
        <v>6604</v>
      </c>
      <c r="X334" s="41" t="str">
        <f>IF(ISERROR(VLOOKUP(J334,'FMC by DSF_Excel'!$H$6:$H$1610,1,0)),"TIDAK ADA","ADA")</f>
        <v>ADA</v>
      </c>
      <c r="Y334" s="41"/>
    </row>
    <row r="335" spans="1:25" ht="25.5" x14ac:dyDescent="0.25">
      <c r="A335" s="10">
        <v>325</v>
      </c>
      <c r="B335" s="11" t="s">
        <v>5016</v>
      </c>
      <c r="C335" s="11" t="s">
        <v>5017</v>
      </c>
      <c r="D335" s="11" t="s">
        <v>1377</v>
      </c>
      <c r="E335" s="11" t="s">
        <v>6605</v>
      </c>
      <c r="F335" s="11" t="s">
        <v>6606</v>
      </c>
      <c r="G335" s="11" t="s">
        <v>5020</v>
      </c>
      <c r="H335" s="11" t="s">
        <v>124</v>
      </c>
      <c r="I335" s="11" t="s">
        <v>5021</v>
      </c>
      <c r="J335" s="963" t="s">
        <v>6607</v>
      </c>
      <c r="K335" s="11" t="s">
        <v>6608</v>
      </c>
      <c r="L335" s="11" t="s">
        <v>6609</v>
      </c>
      <c r="M335" s="11" t="s">
        <v>6610</v>
      </c>
      <c r="N335" s="11" t="s">
        <v>6611</v>
      </c>
      <c r="O335" s="10">
        <v>36</v>
      </c>
      <c r="P335" s="12" t="s">
        <v>5313</v>
      </c>
      <c r="Q335" s="12" t="s">
        <v>5314</v>
      </c>
      <c r="R335" s="10">
        <v>26</v>
      </c>
      <c r="S335" s="12" t="s">
        <v>5936</v>
      </c>
      <c r="T335" s="12" t="s">
        <v>741</v>
      </c>
      <c r="U335" s="12" t="s">
        <v>5936</v>
      </c>
      <c r="V335" s="12" t="s">
        <v>5313</v>
      </c>
      <c r="X335" s="41" t="str">
        <f>IF(ISERROR(VLOOKUP(J335,'FMC by DSF_Excel'!$H$6:$H$1610,1,0)),"TIDAK ADA","ADA")</f>
        <v>ADA</v>
      </c>
      <c r="Y335" s="41"/>
    </row>
    <row r="336" spans="1:25" ht="25.5" x14ac:dyDescent="0.25">
      <c r="A336" s="10">
        <v>326</v>
      </c>
      <c r="B336" s="11" t="s">
        <v>5016</v>
      </c>
      <c r="C336" s="11" t="s">
        <v>5017</v>
      </c>
      <c r="D336" s="11" t="s">
        <v>3243</v>
      </c>
      <c r="E336" s="11" t="s">
        <v>6605</v>
      </c>
      <c r="F336" s="11" t="s">
        <v>5362</v>
      </c>
      <c r="G336" s="11" t="s">
        <v>5020</v>
      </c>
      <c r="H336" s="11" t="s">
        <v>124</v>
      </c>
      <c r="I336" s="11" t="s">
        <v>5021</v>
      </c>
      <c r="J336" s="963" t="s">
        <v>6612</v>
      </c>
      <c r="K336" s="11" t="s">
        <v>6613</v>
      </c>
      <c r="L336" s="11" t="s">
        <v>6614</v>
      </c>
      <c r="M336" s="11" t="s">
        <v>6615</v>
      </c>
      <c r="N336" s="11" t="s">
        <v>6616</v>
      </c>
      <c r="O336" s="10">
        <v>36</v>
      </c>
      <c r="P336" s="12" t="s">
        <v>5027</v>
      </c>
      <c r="Q336" s="12" t="s">
        <v>5028</v>
      </c>
      <c r="R336" s="10">
        <v>8</v>
      </c>
      <c r="S336" s="12" t="s">
        <v>5281</v>
      </c>
      <c r="T336" s="12" t="s">
        <v>741</v>
      </c>
      <c r="U336" s="12" t="s">
        <v>5281</v>
      </c>
      <c r="V336" s="12" t="s">
        <v>5027</v>
      </c>
      <c r="X336" s="41" t="str">
        <f>IF(ISERROR(VLOOKUP(J336,'FMC by DSF_Excel'!$H$6:$H$1610,1,0)),"TIDAK ADA","ADA")</f>
        <v>ADA</v>
      </c>
      <c r="Y336" s="41"/>
    </row>
    <row r="337" spans="1:791 1047:1815 2071:2839 3095:3863 4119:4887 5143:5911 6167:6935 7191:7959 8215:8983 9239:10007 10263:11031 11287:12055 12311:13079 13335:14103 14359:15127 15383:16151" ht="25.5" x14ac:dyDescent="0.25">
      <c r="A337" s="10">
        <v>327</v>
      </c>
      <c r="B337" s="11" t="s">
        <v>5016</v>
      </c>
      <c r="C337" s="11" t="s">
        <v>5017</v>
      </c>
      <c r="D337" s="11" t="s">
        <v>2642</v>
      </c>
      <c r="E337" s="11" t="s">
        <v>6617</v>
      </c>
      <c r="F337" s="11" t="s">
        <v>6618</v>
      </c>
      <c r="G337" s="11" t="s">
        <v>1438</v>
      </c>
      <c r="H337" s="11" t="s">
        <v>1695</v>
      </c>
      <c r="I337" s="11" t="s">
        <v>5021</v>
      </c>
      <c r="J337" s="963" t="s">
        <v>6619</v>
      </c>
      <c r="K337" s="11" t="s">
        <v>6620</v>
      </c>
      <c r="L337" s="11" t="s">
        <v>6621</v>
      </c>
      <c r="M337" s="11" t="s">
        <v>5933</v>
      </c>
      <c r="N337" s="11" t="s">
        <v>5934</v>
      </c>
      <c r="O337" s="10">
        <v>48</v>
      </c>
      <c r="P337" s="12" t="s">
        <v>5799</v>
      </c>
      <c r="Q337" s="12" t="s">
        <v>5405</v>
      </c>
      <c r="R337" s="10">
        <v>13</v>
      </c>
      <c r="S337" s="12" t="s">
        <v>5825</v>
      </c>
      <c r="T337" s="12" t="s">
        <v>741</v>
      </c>
      <c r="U337" s="12" t="s">
        <v>5825</v>
      </c>
      <c r="V337" s="12" t="s">
        <v>5799</v>
      </c>
      <c r="X337" s="41" t="str">
        <f>IF(ISERROR(VLOOKUP(J337,'FMC by DSF_Excel'!$H$6:$H$1610,1,0)),"TIDAK ADA","ADA")</f>
        <v>ADA</v>
      </c>
      <c r="Y337" s="41"/>
    </row>
    <row r="338" spans="1:791 1047:1815 2071:2839 3095:3863 4119:4887 5143:5911 6167:6935 7191:7959 8215:8983 9239:10007 10263:11031 11287:12055 12311:13079 13335:14103 14359:15127 15383:16151" ht="25.5" x14ac:dyDescent="0.25">
      <c r="A338" s="10">
        <v>328</v>
      </c>
      <c r="B338" s="11" t="s">
        <v>5016</v>
      </c>
      <c r="C338" s="11" t="s">
        <v>5017</v>
      </c>
      <c r="D338" s="11" t="s">
        <v>2642</v>
      </c>
      <c r="E338" s="11" t="s">
        <v>6617</v>
      </c>
      <c r="F338" s="11" t="s">
        <v>6618</v>
      </c>
      <c r="G338" s="11" t="s">
        <v>1438</v>
      </c>
      <c r="H338" s="11" t="s">
        <v>1695</v>
      </c>
      <c r="I338" s="11" t="s">
        <v>5021</v>
      </c>
      <c r="J338" s="963" t="s">
        <v>6622</v>
      </c>
      <c r="K338" s="11" t="s">
        <v>6623</v>
      </c>
      <c r="L338" s="11" t="s">
        <v>6624</v>
      </c>
      <c r="M338" s="11" t="s">
        <v>5933</v>
      </c>
      <c r="N338" s="11" t="s">
        <v>5934</v>
      </c>
      <c r="O338" s="10">
        <v>48</v>
      </c>
      <c r="P338" s="12" t="s">
        <v>5799</v>
      </c>
      <c r="Q338" s="12" t="s">
        <v>5405</v>
      </c>
      <c r="R338" s="10">
        <v>13</v>
      </c>
      <c r="S338" s="12" t="s">
        <v>5825</v>
      </c>
      <c r="T338" s="12" t="s">
        <v>741</v>
      </c>
      <c r="U338" s="12" t="s">
        <v>5825</v>
      </c>
      <c r="V338" s="12" t="s">
        <v>5799</v>
      </c>
      <c r="X338" s="41" t="str">
        <f>IF(ISERROR(VLOOKUP(J338,'FMC by DSF_Excel'!$H$6:$H$1610,1,0)),"TIDAK ADA","ADA")</f>
        <v>ADA</v>
      </c>
      <c r="Y338" s="41"/>
    </row>
    <row r="339" spans="1:791 1047:1815 2071:2839 3095:3863 4119:4887 5143:5911 6167:6935 7191:7959 8215:8983 9239:10007 10263:11031 11287:12055 12311:13079 13335:14103 14359:15127 15383:16151" ht="25.5" x14ac:dyDescent="0.25">
      <c r="A339" s="10">
        <v>329</v>
      </c>
      <c r="B339" s="11" t="s">
        <v>5016</v>
      </c>
      <c r="C339" s="11" t="s">
        <v>5017</v>
      </c>
      <c r="D339" s="11" t="s">
        <v>2642</v>
      </c>
      <c r="E339" s="11" t="s">
        <v>6617</v>
      </c>
      <c r="F339" s="11" t="s">
        <v>6618</v>
      </c>
      <c r="G339" s="11" t="s">
        <v>1438</v>
      </c>
      <c r="H339" s="11" t="s">
        <v>1695</v>
      </c>
      <c r="I339" s="11" t="s">
        <v>5021</v>
      </c>
      <c r="J339" s="963" t="s">
        <v>6625</v>
      </c>
      <c r="K339" s="11" t="s">
        <v>6626</v>
      </c>
      <c r="L339" s="11" t="s">
        <v>6627</v>
      </c>
      <c r="M339" s="11" t="s">
        <v>5933</v>
      </c>
      <c r="N339" s="11" t="s">
        <v>5934</v>
      </c>
      <c r="O339" s="10">
        <v>48</v>
      </c>
      <c r="P339" s="12" t="s">
        <v>5799</v>
      </c>
      <c r="Q339" s="12" t="s">
        <v>5405</v>
      </c>
      <c r="R339" s="10">
        <v>13</v>
      </c>
      <c r="S339" s="12" t="s">
        <v>5825</v>
      </c>
      <c r="T339" s="12" t="s">
        <v>741</v>
      </c>
      <c r="U339" s="12" t="s">
        <v>5825</v>
      </c>
      <c r="V339" s="12" t="s">
        <v>5799</v>
      </c>
      <c r="X339" s="41" t="str">
        <f>IF(ISERROR(VLOOKUP(J339,'FMC by DSF_Excel'!$H$6:$H$1610,1,0)),"TIDAK ADA","ADA")</f>
        <v>ADA</v>
      </c>
      <c r="Y339" s="41"/>
    </row>
    <row r="340" spans="1:791 1047:1815 2071:2839 3095:3863 4119:4887 5143:5911 6167:6935 7191:7959 8215:8983 9239:10007 10263:11031 11287:12055 12311:13079 13335:14103 14359:15127 15383:16151" ht="25.5" x14ac:dyDescent="0.25">
      <c r="A340" s="10">
        <v>330</v>
      </c>
      <c r="B340" s="11" t="s">
        <v>5016</v>
      </c>
      <c r="C340" s="11" t="s">
        <v>5017</v>
      </c>
      <c r="D340" s="11" t="s">
        <v>3007</v>
      </c>
      <c r="E340" s="11" t="s">
        <v>6617</v>
      </c>
      <c r="F340" s="11" t="s">
        <v>6628</v>
      </c>
      <c r="G340" s="11" t="s">
        <v>1438</v>
      </c>
      <c r="H340" s="11" t="s">
        <v>6629</v>
      </c>
      <c r="I340" s="11" t="s">
        <v>5021</v>
      </c>
      <c r="J340" s="963" t="s">
        <v>6630</v>
      </c>
      <c r="K340" s="11" t="s">
        <v>6631</v>
      </c>
      <c r="L340" s="11" t="s">
        <v>6632</v>
      </c>
      <c r="M340" s="11" t="s">
        <v>6633</v>
      </c>
      <c r="N340" s="11" t="s">
        <v>6634</v>
      </c>
      <c r="O340" s="10">
        <v>48</v>
      </c>
      <c r="P340" s="12" t="s">
        <v>5799</v>
      </c>
      <c r="Q340" s="12" t="s">
        <v>5405</v>
      </c>
      <c r="R340" s="10">
        <v>11</v>
      </c>
      <c r="S340" s="12" t="s">
        <v>6635</v>
      </c>
      <c r="T340" s="12" t="s">
        <v>6636</v>
      </c>
      <c r="U340" s="12" t="s">
        <v>6637</v>
      </c>
      <c r="V340" s="12" t="s">
        <v>6638</v>
      </c>
      <c r="X340" s="41" t="str">
        <f>IF(ISERROR(VLOOKUP(J340,'FMC by DSF_Excel'!$H$6:$H$1610,1,0)),"TIDAK ADA","ADA")</f>
        <v>ADA</v>
      </c>
      <c r="Y340" s="41"/>
    </row>
    <row r="341" spans="1:791 1047:1815 2071:2839 3095:3863 4119:4887 5143:5911 6167:6935 7191:7959 8215:8983 9239:10007 10263:11031 11287:12055 12311:13079 13335:14103 14359:15127 15383:16151" s="960" customFormat="1" ht="25.5" x14ac:dyDescent="0.25">
      <c r="A341" s="957">
        <v>331</v>
      </c>
      <c r="B341" s="958" t="s">
        <v>5016</v>
      </c>
      <c r="C341" s="958" t="s">
        <v>5017</v>
      </c>
      <c r="D341" s="958" t="s">
        <v>2913</v>
      </c>
      <c r="E341" s="958" t="s">
        <v>6639</v>
      </c>
      <c r="F341" s="958" t="s">
        <v>6628</v>
      </c>
      <c r="G341" s="958" t="s">
        <v>5020</v>
      </c>
      <c r="H341" s="958" t="s">
        <v>650</v>
      </c>
      <c r="I341" s="958" t="s">
        <v>5021</v>
      </c>
      <c r="J341" s="964" t="s">
        <v>6640</v>
      </c>
      <c r="K341" s="958" t="s">
        <v>6641</v>
      </c>
      <c r="L341" s="958" t="s">
        <v>6642</v>
      </c>
      <c r="M341" s="958" t="s">
        <v>6643</v>
      </c>
      <c r="N341" s="958" t="s">
        <v>6644</v>
      </c>
      <c r="O341" s="957">
        <v>24</v>
      </c>
      <c r="P341" s="959" t="s">
        <v>5470</v>
      </c>
      <c r="Q341" s="959" t="s">
        <v>5252</v>
      </c>
      <c r="R341" s="957">
        <v>12</v>
      </c>
      <c r="S341" s="959" t="s">
        <v>6645</v>
      </c>
      <c r="T341" s="959" t="s">
        <v>741</v>
      </c>
      <c r="U341" s="959" t="s">
        <v>6645</v>
      </c>
      <c r="V341" s="959" t="s">
        <v>5470</v>
      </c>
      <c r="W341"/>
      <c r="X341" s="41" t="str">
        <f>IF(ISERROR(VLOOKUP(J341,'FMC by DSF_Excel'!$H$6:$H$1610,1,0)),"TIDAK ADA","ADA")</f>
        <v>TIDAK ADA</v>
      </c>
      <c r="Y341" s="893"/>
      <c r="JS341"/>
      <c r="TO341"/>
      <c r="ADK341"/>
      <c r="ANG341"/>
      <c r="AXC341"/>
      <c r="BGY341"/>
      <c r="BQU341"/>
      <c r="CAQ341"/>
      <c r="CKM341"/>
      <c r="CUI341"/>
      <c r="DEE341"/>
      <c r="DOA341"/>
      <c r="DXW341"/>
      <c r="EHS341"/>
      <c r="ERO341"/>
      <c r="FBK341"/>
      <c r="FLG341"/>
      <c r="FVC341"/>
      <c r="GEY341"/>
      <c r="GOU341"/>
      <c r="GYQ341"/>
      <c r="HIM341"/>
      <c r="HSI341"/>
      <c r="ICE341"/>
      <c r="IMA341"/>
      <c r="IVW341"/>
      <c r="JFS341"/>
      <c r="JPO341"/>
      <c r="JZK341"/>
      <c r="KJG341"/>
      <c r="KTC341"/>
      <c r="LCY341"/>
      <c r="LMU341"/>
      <c r="LWQ341"/>
      <c r="MGM341"/>
      <c r="MQI341"/>
      <c r="NAE341"/>
      <c r="NKA341"/>
      <c r="NTW341"/>
      <c r="ODS341"/>
      <c r="ONO341"/>
      <c r="OXK341"/>
      <c r="PHG341"/>
      <c r="PRC341"/>
      <c r="QAY341"/>
      <c r="QKU341"/>
      <c r="QUQ341"/>
      <c r="REM341"/>
      <c r="ROI341"/>
      <c r="RYE341"/>
      <c r="SIA341"/>
      <c r="SRW341"/>
      <c r="TBS341"/>
      <c r="TLO341"/>
      <c r="TVK341"/>
      <c r="UFG341"/>
      <c r="UPC341"/>
      <c r="UYY341"/>
      <c r="VIU341"/>
      <c r="VSQ341"/>
      <c r="WCM341"/>
      <c r="WMI341"/>
      <c r="WWE341"/>
    </row>
    <row r="342" spans="1:791 1047:1815 2071:2839 3095:3863 4119:4887 5143:5911 6167:6935 7191:7959 8215:8983 9239:10007 10263:11031 11287:12055 12311:13079 13335:14103 14359:15127 15383:16151" ht="25.5" x14ac:dyDescent="0.25">
      <c r="A342" s="10">
        <v>332</v>
      </c>
      <c r="B342" s="11" t="s">
        <v>5016</v>
      </c>
      <c r="C342" s="11" t="s">
        <v>5017</v>
      </c>
      <c r="D342" s="11" t="s">
        <v>2978</v>
      </c>
      <c r="E342" s="11" t="s">
        <v>6639</v>
      </c>
      <c r="F342" s="11" t="s">
        <v>5273</v>
      </c>
      <c r="G342" s="11" t="s">
        <v>5020</v>
      </c>
      <c r="H342" s="11" t="s">
        <v>650</v>
      </c>
      <c r="I342" s="11" t="s">
        <v>5021</v>
      </c>
      <c r="J342" s="963" t="s">
        <v>6646</v>
      </c>
      <c r="K342" s="11" t="s">
        <v>6647</v>
      </c>
      <c r="L342" s="11" t="s">
        <v>6648</v>
      </c>
      <c r="M342" s="11" t="s">
        <v>6649</v>
      </c>
      <c r="N342" s="11" t="s">
        <v>6650</v>
      </c>
      <c r="O342" s="10">
        <v>36</v>
      </c>
      <c r="P342" s="12" t="s">
        <v>5404</v>
      </c>
      <c r="Q342" s="12" t="s">
        <v>5405</v>
      </c>
      <c r="R342" s="10">
        <v>11</v>
      </c>
      <c r="S342" s="12" t="s">
        <v>6635</v>
      </c>
      <c r="T342" s="12" t="s">
        <v>741</v>
      </c>
      <c r="U342" s="12" t="s">
        <v>6635</v>
      </c>
      <c r="V342" s="12" t="s">
        <v>5404</v>
      </c>
      <c r="X342" s="41" t="str">
        <f>IF(ISERROR(VLOOKUP(J342,'FMC by DSF_Excel'!$H$6:$H$1610,1,0)),"TIDAK ADA","ADA")</f>
        <v>ADA</v>
      </c>
      <c r="Y342" s="41"/>
    </row>
    <row r="343" spans="1:791 1047:1815 2071:2839 3095:3863 4119:4887 5143:5911 6167:6935 7191:7959 8215:8983 9239:10007 10263:11031 11287:12055 12311:13079 13335:14103 14359:15127 15383:16151" ht="25.5" x14ac:dyDescent="0.25">
      <c r="A343" s="10">
        <v>333</v>
      </c>
      <c r="B343" s="11" t="s">
        <v>5016</v>
      </c>
      <c r="C343" s="11" t="s">
        <v>5017</v>
      </c>
      <c r="D343" s="11" t="s">
        <v>1766</v>
      </c>
      <c r="E343" s="11" t="s">
        <v>6651</v>
      </c>
      <c r="F343" s="11" t="s">
        <v>6652</v>
      </c>
      <c r="G343" s="11" t="s">
        <v>5020</v>
      </c>
      <c r="H343" s="11" t="s">
        <v>1378</v>
      </c>
      <c r="I343" s="11" t="s">
        <v>5021</v>
      </c>
      <c r="J343" s="963" t="s">
        <v>6653</v>
      </c>
      <c r="K343" s="11" t="s">
        <v>6654</v>
      </c>
      <c r="L343" s="11" t="s">
        <v>6655</v>
      </c>
      <c r="M343" s="11" t="s">
        <v>6656</v>
      </c>
      <c r="N343" s="11" t="s">
        <v>6657</v>
      </c>
      <c r="O343" s="10">
        <v>36</v>
      </c>
      <c r="P343" s="12" t="s">
        <v>6658</v>
      </c>
      <c r="Q343" s="12" t="s">
        <v>5259</v>
      </c>
      <c r="R343" s="10">
        <v>20</v>
      </c>
      <c r="S343" s="12" t="s">
        <v>5251</v>
      </c>
      <c r="T343" s="12" t="s">
        <v>741</v>
      </c>
      <c r="U343" s="12" t="s">
        <v>5251</v>
      </c>
      <c r="V343" s="12" t="s">
        <v>6658</v>
      </c>
      <c r="X343" s="41" t="str">
        <f>IF(ISERROR(VLOOKUP(J343,'FMC by DSF_Excel'!$H$6:$H$1610,1,0)),"TIDAK ADA","ADA")</f>
        <v>ADA</v>
      </c>
      <c r="Y343" s="41"/>
    </row>
    <row r="344" spans="1:791 1047:1815 2071:2839 3095:3863 4119:4887 5143:5911 6167:6935 7191:7959 8215:8983 9239:10007 10263:11031 11287:12055 12311:13079 13335:14103 14359:15127 15383:16151" ht="25.5" x14ac:dyDescent="0.25">
      <c r="A344" s="10">
        <v>334</v>
      </c>
      <c r="B344" s="11" t="s">
        <v>5016</v>
      </c>
      <c r="C344" s="11" t="s">
        <v>5017</v>
      </c>
      <c r="D344" s="11" t="s">
        <v>3091</v>
      </c>
      <c r="E344" s="11" t="s">
        <v>6651</v>
      </c>
      <c r="F344" s="11" t="s">
        <v>5967</v>
      </c>
      <c r="G344" s="11" t="s">
        <v>5020</v>
      </c>
      <c r="H344" s="11" t="s">
        <v>1378</v>
      </c>
      <c r="I344" s="11" t="s">
        <v>5021</v>
      </c>
      <c r="J344" s="963" t="s">
        <v>6659</v>
      </c>
      <c r="K344" s="11" t="s">
        <v>6660</v>
      </c>
      <c r="L344" s="11" t="s">
        <v>6661</v>
      </c>
      <c r="M344" s="11" t="s">
        <v>6662</v>
      </c>
      <c r="N344" s="11" t="s">
        <v>5953</v>
      </c>
      <c r="O344" s="10">
        <v>12</v>
      </c>
      <c r="P344" s="12" t="s">
        <v>6645</v>
      </c>
      <c r="Q344" s="12" t="s">
        <v>5252</v>
      </c>
      <c r="R344" s="10">
        <v>10</v>
      </c>
      <c r="S344" s="12" t="s">
        <v>5253</v>
      </c>
      <c r="T344" s="12" t="s">
        <v>6663</v>
      </c>
      <c r="U344" s="12" t="s">
        <v>6664</v>
      </c>
      <c r="V344" s="12" t="s">
        <v>6665</v>
      </c>
      <c r="X344" s="41" t="str">
        <f>IF(ISERROR(VLOOKUP(J344,'FMC by DSF_Excel'!$H$6:$H$1610,1,0)),"TIDAK ADA","ADA")</f>
        <v>ADA</v>
      </c>
      <c r="Y344" s="41"/>
    </row>
    <row r="345" spans="1:791 1047:1815 2071:2839 3095:3863 4119:4887 5143:5911 6167:6935 7191:7959 8215:8983 9239:10007 10263:11031 11287:12055 12311:13079 13335:14103 14359:15127 15383:16151" ht="25.5" x14ac:dyDescent="0.25">
      <c r="A345" s="10">
        <v>335</v>
      </c>
      <c r="B345" s="11" t="s">
        <v>5016</v>
      </c>
      <c r="C345" s="11" t="s">
        <v>5017</v>
      </c>
      <c r="D345" s="11" t="s">
        <v>3107</v>
      </c>
      <c r="E345" s="11" t="s">
        <v>6651</v>
      </c>
      <c r="F345" s="11" t="s">
        <v>6666</v>
      </c>
      <c r="G345" s="11" t="s">
        <v>5020</v>
      </c>
      <c r="H345" s="11" t="s">
        <v>1378</v>
      </c>
      <c r="I345" s="11" t="s">
        <v>5021</v>
      </c>
      <c r="J345" s="963" t="s">
        <v>6667</v>
      </c>
      <c r="K345" s="11" t="s">
        <v>6668</v>
      </c>
      <c r="L345" s="11" t="s">
        <v>6669</v>
      </c>
      <c r="M345" s="11" t="s">
        <v>6670</v>
      </c>
      <c r="N345" s="11" t="s">
        <v>6671</v>
      </c>
      <c r="O345" s="10">
        <v>12</v>
      </c>
      <c r="P345" s="12" t="s">
        <v>5313</v>
      </c>
      <c r="Q345" s="12" t="s">
        <v>5437</v>
      </c>
      <c r="R345" s="10">
        <v>10</v>
      </c>
      <c r="S345" s="12" t="s">
        <v>6672</v>
      </c>
      <c r="T345" s="12" t="s">
        <v>741</v>
      </c>
      <c r="U345" s="12" t="s">
        <v>6672</v>
      </c>
      <c r="V345" s="12" t="s">
        <v>5313</v>
      </c>
      <c r="X345" s="41" t="str">
        <f>IF(ISERROR(VLOOKUP(J345,'FMC by DSF_Excel'!$H$6:$H$1610,1,0)),"TIDAK ADA","ADA")</f>
        <v>ADA</v>
      </c>
      <c r="Y345" s="41"/>
    </row>
    <row r="346" spans="1:791 1047:1815 2071:2839 3095:3863 4119:4887 5143:5911 6167:6935 7191:7959 8215:8983 9239:10007 10263:11031 11287:12055 12311:13079 13335:14103 14359:15127 15383:16151" ht="25.5" x14ac:dyDescent="0.25">
      <c r="A346" s="10">
        <v>336</v>
      </c>
      <c r="B346" s="11" t="s">
        <v>5016</v>
      </c>
      <c r="C346" s="11" t="s">
        <v>5017</v>
      </c>
      <c r="D346" s="11" t="s">
        <v>4525</v>
      </c>
      <c r="E346" s="11" t="s">
        <v>6651</v>
      </c>
      <c r="F346" s="11" t="s">
        <v>6673</v>
      </c>
      <c r="G346" s="11" t="s">
        <v>5020</v>
      </c>
      <c r="H346" s="11" t="s">
        <v>124</v>
      </c>
      <c r="I346" s="11" t="s">
        <v>5021</v>
      </c>
      <c r="J346" s="963" t="s">
        <v>6674</v>
      </c>
      <c r="K346" s="11" t="s">
        <v>6675</v>
      </c>
      <c r="L346" s="11" t="s">
        <v>6676</v>
      </c>
      <c r="M346" s="11" t="s">
        <v>6677</v>
      </c>
      <c r="N346" s="11" t="s">
        <v>6678</v>
      </c>
      <c r="O346" s="10">
        <v>24</v>
      </c>
      <c r="P346" s="12" t="s">
        <v>5368</v>
      </c>
      <c r="Q346" s="12" t="s">
        <v>6007</v>
      </c>
      <c r="R346" s="10">
        <v>3</v>
      </c>
      <c r="S346" s="12" t="s">
        <v>6679</v>
      </c>
      <c r="T346" s="12" t="s">
        <v>741</v>
      </c>
      <c r="U346" s="12" t="s">
        <v>6679</v>
      </c>
      <c r="V346" s="12" t="s">
        <v>5368</v>
      </c>
      <c r="X346" s="41" t="str">
        <f>IF(ISERROR(VLOOKUP(J346,'FMC by DSF_Excel'!$H$6:$H$1610,1,0)),"TIDAK ADA","ADA")</f>
        <v>ADA</v>
      </c>
      <c r="Y346" s="41"/>
    </row>
    <row r="347" spans="1:791 1047:1815 2071:2839 3095:3863 4119:4887 5143:5911 6167:6935 7191:7959 8215:8983 9239:10007 10263:11031 11287:12055 12311:13079 13335:14103 14359:15127 15383:16151" ht="25.5" x14ac:dyDescent="0.25">
      <c r="A347" s="10">
        <v>337</v>
      </c>
      <c r="B347" s="11" t="s">
        <v>5016</v>
      </c>
      <c r="C347" s="11" t="s">
        <v>5017</v>
      </c>
      <c r="D347" s="11" t="s">
        <v>1753</v>
      </c>
      <c r="E347" s="11" t="s">
        <v>6680</v>
      </c>
      <c r="F347" s="11" t="s">
        <v>5459</v>
      </c>
      <c r="G347" s="11" t="s">
        <v>5020</v>
      </c>
      <c r="H347" s="11" t="s">
        <v>1252</v>
      </c>
      <c r="I347" s="11" t="s">
        <v>5021</v>
      </c>
      <c r="J347" s="963" t="s">
        <v>6681</v>
      </c>
      <c r="K347" s="11" t="s">
        <v>6682</v>
      </c>
      <c r="L347" s="11" t="s">
        <v>6683</v>
      </c>
      <c r="M347" s="11" t="s">
        <v>6684</v>
      </c>
      <c r="N347" s="11" t="s">
        <v>6685</v>
      </c>
      <c r="O347" s="10">
        <v>48</v>
      </c>
      <c r="P347" s="12" t="s">
        <v>6686</v>
      </c>
      <c r="Q347" s="12" t="s">
        <v>5243</v>
      </c>
      <c r="R347" s="10">
        <v>20</v>
      </c>
      <c r="S347" s="12" t="s">
        <v>5936</v>
      </c>
      <c r="T347" s="12" t="s">
        <v>741</v>
      </c>
      <c r="U347" s="12" t="s">
        <v>5936</v>
      </c>
      <c r="V347" s="12" t="s">
        <v>6686</v>
      </c>
      <c r="X347" s="41" t="str">
        <f>IF(ISERROR(VLOOKUP(J347,'FMC by DSF_Excel'!$H$6:$H$1610,1,0)),"TIDAK ADA","ADA")</f>
        <v>ADA</v>
      </c>
      <c r="Y347" s="41"/>
    </row>
    <row r="348" spans="1:791 1047:1815 2071:2839 3095:3863 4119:4887 5143:5911 6167:6935 7191:7959 8215:8983 9239:10007 10263:11031 11287:12055 12311:13079 13335:14103 14359:15127 15383:16151" ht="25.5" x14ac:dyDescent="0.25">
      <c r="A348" s="10">
        <v>338</v>
      </c>
      <c r="B348" s="11" t="s">
        <v>5016</v>
      </c>
      <c r="C348" s="11" t="s">
        <v>5017</v>
      </c>
      <c r="D348" s="11" t="s">
        <v>2385</v>
      </c>
      <c r="E348" s="11" t="s">
        <v>6687</v>
      </c>
      <c r="F348" s="11" t="s">
        <v>6688</v>
      </c>
      <c r="G348" s="11" t="s">
        <v>6689</v>
      </c>
      <c r="H348" s="11" t="s">
        <v>2386</v>
      </c>
      <c r="I348" s="11" t="s">
        <v>5021</v>
      </c>
      <c r="J348" s="963" t="s">
        <v>6690</v>
      </c>
      <c r="K348" s="11" t="s">
        <v>6691</v>
      </c>
      <c r="L348" s="11" t="s">
        <v>6692</v>
      </c>
      <c r="M348" s="11" t="s">
        <v>6693</v>
      </c>
      <c r="N348" s="11" t="s">
        <v>6694</v>
      </c>
      <c r="O348" s="10">
        <v>36</v>
      </c>
      <c r="P348" s="12" t="s">
        <v>5470</v>
      </c>
      <c r="Q348" s="12" t="s">
        <v>5351</v>
      </c>
      <c r="R348" s="10">
        <v>15</v>
      </c>
      <c r="S348" s="12" t="s">
        <v>5253</v>
      </c>
      <c r="T348" s="12" t="s">
        <v>6695</v>
      </c>
      <c r="U348" s="12" t="s">
        <v>6696</v>
      </c>
      <c r="V348" s="12" t="s">
        <v>6697</v>
      </c>
      <c r="X348" s="41" t="str">
        <f>IF(ISERROR(VLOOKUP(J348,'FMC by DSF_Excel'!$H$6:$H$1610,1,0)),"TIDAK ADA","ADA")</f>
        <v>ADA</v>
      </c>
      <c r="Y348" s="41"/>
    </row>
    <row r="349" spans="1:791 1047:1815 2071:2839 3095:3863 4119:4887 5143:5911 6167:6935 7191:7959 8215:8983 9239:10007 10263:11031 11287:12055 12311:13079 13335:14103 14359:15127 15383:16151" ht="25.5" x14ac:dyDescent="0.25">
      <c r="A349" s="10">
        <v>339</v>
      </c>
      <c r="B349" s="11" t="s">
        <v>5016</v>
      </c>
      <c r="C349" s="11" t="s">
        <v>5017</v>
      </c>
      <c r="D349" s="11" t="s">
        <v>2410</v>
      </c>
      <c r="E349" s="11" t="s">
        <v>6687</v>
      </c>
      <c r="F349" s="11" t="s">
        <v>6688</v>
      </c>
      <c r="G349" s="11" t="s">
        <v>6698</v>
      </c>
      <c r="H349" s="11" t="s">
        <v>6699</v>
      </c>
      <c r="I349" s="11" t="s">
        <v>5021</v>
      </c>
      <c r="J349" s="963" t="s">
        <v>6700</v>
      </c>
      <c r="K349" s="11" t="s">
        <v>6701</v>
      </c>
      <c r="L349" s="11" t="s">
        <v>6702</v>
      </c>
      <c r="M349" s="11" t="s">
        <v>6703</v>
      </c>
      <c r="N349" s="11" t="s">
        <v>6704</v>
      </c>
      <c r="O349" s="10">
        <v>12</v>
      </c>
      <c r="P349" s="12" t="s">
        <v>5253</v>
      </c>
      <c r="Q349" s="12" t="s">
        <v>5314</v>
      </c>
      <c r="R349" s="10">
        <v>12</v>
      </c>
      <c r="S349" s="12" t="s">
        <v>5253</v>
      </c>
      <c r="T349" s="12" t="s">
        <v>741</v>
      </c>
      <c r="U349" s="12" t="s">
        <v>5253</v>
      </c>
      <c r="V349" s="12" t="s">
        <v>5253</v>
      </c>
      <c r="X349" s="41" t="str">
        <f>IF(ISERROR(VLOOKUP(J349,'FMC by DSF_Excel'!$H$6:$H$1610,1,0)),"TIDAK ADA","ADA")</f>
        <v>ADA</v>
      </c>
      <c r="Y349" s="41"/>
    </row>
    <row r="350" spans="1:791 1047:1815 2071:2839 3095:3863 4119:4887 5143:5911 6167:6935 7191:7959 8215:8983 9239:10007 10263:11031 11287:12055 12311:13079 13335:14103 14359:15127 15383:16151" ht="25.5" x14ac:dyDescent="0.25">
      <c r="A350" s="10">
        <v>340</v>
      </c>
      <c r="B350" s="11" t="s">
        <v>5016</v>
      </c>
      <c r="C350" s="11" t="s">
        <v>5017</v>
      </c>
      <c r="D350" s="11" t="s">
        <v>2418</v>
      </c>
      <c r="E350" s="11" t="s">
        <v>6687</v>
      </c>
      <c r="F350" s="11" t="s">
        <v>6705</v>
      </c>
      <c r="G350" s="11" t="s">
        <v>6689</v>
      </c>
      <c r="H350" s="11" t="s">
        <v>2386</v>
      </c>
      <c r="I350" s="11" t="s">
        <v>5021</v>
      </c>
      <c r="J350" s="963" t="s">
        <v>6706</v>
      </c>
      <c r="K350" s="11" t="s">
        <v>6707</v>
      </c>
      <c r="L350" s="11" t="s">
        <v>6708</v>
      </c>
      <c r="M350" s="11" t="s">
        <v>6709</v>
      </c>
      <c r="N350" s="11" t="s">
        <v>6710</v>
      </c>
      <c r="O350" s="10">
        <v>36</v>
      </c>
      <c r="P350" s="12" t="s">
        <v>5404</v>
      </c>
      <c r="Q350" s="12" t="s">
        <v>5405</v>
      </c>
      <c r="R350" s="10">
        <v>13</v>
      </c>
      <c r="S350" s="12" t="s">
        <v>5825</v>
      </c>
      <c r="T350" s="12" t="s">
        <v>741</v>
      </c>
      <c r="U350" s="12" t="s">
        <v>5825</v>
      </c>
      <c r="V350" s="12" t="s">
        <v>5404</v>
      </c>
      <c r="X350" s="41" t="str">
        <f>IF(ISERROR(VLOOKUP(J350,'FMC by DSF_Excel'!$H$6:$H$1610,1,0)),"TIDAK ADA","ADA")</f>
        <v>ADA</v>
      </c>
      <c r="Y350" s="41"/>
    </row>
    <row r="351" spans="1:791 1047:1815 2071:2839 3095:3863 4119:4887 5143:5911 6167:6935 7191:7959 8215:8983 9239:10007 10263:11031 11287:12055 12311:13079 13335:14103 14359:15127 15383:16151" ht="25.5" x14ac:dyDescent="0.25">
      <c r="A351" s="10">
        <v>341</v>
      </c>
      <c r="B351" s="11" t="s">
        <v>5016</v>
      </c>
      <c r="C351" s="11" t="s">
        <v>5017</v>
      </c>
      <c r="D351" s="11" t="s">
        <v>2422</v>
      </c>
      <c r="E351" s="11" t="s">
        <v>6687</v>
      </c>
      <c r="F351" s="11" t="s">
        <v>6705</v>
      </c>
      <c r="G351" s="11" t="s">
        <v>1433</v>
      </c>
      <c r="H351" s="11" t="s">
        <v>1728</v>
      </c>
      <c r="I351" s="11" t="s">
        <v>5021</v>
      </c>
      <c r="J351" s="963" t="s">
        <v>6711</v>
      </c>
      <c r="K351" s="11" t="s">
        <v>6712</v>
      </c>
      <c r="L351" s="11" t="s">
        <v>6713</v>
      </c>
      <c r="M351" s="11" t="s">
        <v>6714</v>
      </c>
      <c r="N351" s="11" t="s">
        <v>6715</v>
      </c>
      <c r="O351" s="10">
        <v>36</v>
      </c>
      <c r="P351" s="12" t="s">
        <v>5404</v>
      </c>
      <c r="Q351" s="12" t="s">
        <v>5405</v>
      </c>
      <c r="R351" s="10">
        <v>12</v>
      </c>
      <c r="S351" s="12" t="s">
        <v>5406</v>
      </c>
      <c r="T351" s="12" t="s">
        <v>741</v>
      </c>
      <c r="U351" s="12" t="s">
        <v>5406</v>
      </c>
      <c r="V351" s="12" t="s">
        <v>5404</v>
      </c>
      <c r="X351" s="41" t="str">
        <f>IF(ISERROR(VLOOKUP(J351,'FMC by DSF_Excel'!$H$6:$H$1610,1,0)),"TIDAK ADA","ADA")</f>
        <v>ADA</v>
      </c>
      <c r="Y351" s="41"/>
    </row>
    <row r="352" spans="1:791 1047:1815 2071:2839 3095:3863 4119:4887 5143:5911 6167:6935 7191:7959 8215:8983 9239:10007 10263:11031 11287:12055 12311:13079 13335:14103 14359:15127 15383:16151" ht="25.5" x14ac:dyDescent="0.25">
      <c r="A352" s="10">
        <v>342</v>
      </c>
      <c r="B352" s="11" t="s">
        <v>5016</v>
      </c>
      <c r="C352" s="11" t="s">
        <v>5017</v>
      </c>
      <c r="D352" s="11" t="s">
        <v>2426</v>
      </c>
      <c r="E352" s="11" t="s">
        <v>6687</v>
      </c>
      <c r="F352" s="11" t="s">
        <v>6705</v>
      </c>
      <c r="G352" s="11" t="s">
        <v>1438</v>
      </c>
      <c r="H352" s="11" t="s">
        <v>6629</v>
      </c>
      <c r="I352" s="11" t="s">
        <v>5021</v>
      </c>
      <c r="J352" s="963" t="s">
        <v>6716</v>
      </c>
      <c r="K352" s="11" t="s">
        <v>6717</v>
      </c>
      <c r="L352" s="11" t="s">
        <v>6718</v>
      </c>
      <c r="M352" s="11" t="s">
        <v>6719</v>
      </c>
      <c r="N352" s="11" t="s">
        <v>6720</v>
      </c>
      <c r="O352" s="10">
        <v>36</v>
      </c>
      <c r="P352" s="12" t="s">
        <v>6721</v>
      </c>
      <c r="Q352" s="12" t="s">
        <v>5243</v>
      </c>
      <c r="R352" s="10">
        <v>13</v>
      </c>
      <c r="S352" s="12" t="s">
        <v>6722</v>
      </c>
      <c r="T352" s="12" t="s">
        <v>6723</v>
      </c>
      <c r="U352" s="12" t="s">
        <v>6724</v>
      </c>
      <c r="V352" s="12" t="s">
        <v>6725</v>
      </c>
      <c r="X352" s="41" t="str">
        <f>IF(ISERROR(VLOOKUP(J352,'FMC by DSF_Excel'!$H$6:$H$1610,1,0)),"TIDAK ADA","ADA")</f>
        <v>ADA</v>
      </c>
      <c r="Y352" s="41"/>
    </row>
    <row r="353" spans="1:25" ht="25.5" x14ac:dyDescent="0.25">
      <c r="A353" s="10">
        <v>343</v>
      </c>
      <c r="B353" s="11" t="s">
        <v>5016</v>
      </c>
      <c r="C353" s="11" t="s">
        <v>5017</v>
      </c>
      <c r="D353" s="11" t="s">
        <v>3266</v>
      </c>
      <c r="E353" s="11" t="s">
        <v>6726</v>
      </c>
      <c r="F353" s="11" t="s">
        <v>6727</v>
      </c>
      <c r="G353" s="11" t="s">
        <v>1438</v>
      </c>
      <c r="H353" s="11" t="s">
        <v>1695</v>
      </c>
      <c r="I353" s="11" t="s">
        <v>5021</v>
      </c>
      <c r="J353" s="963" t="s">
        <v>6728</v>
      </c>
      <c r="K353" s="11" t="s">
        <v>6729</v>
      </c>
      <c r="L353" s="11" t="s">
        <v>6730</v>
      </c>
      <c r="M353" s="11" t="s">
        <v>6731</v>
      </c>
      <c r="N353" s="11" t="s">
        <v>6732</v>
      </c>
      <c r="O353" s="10">
        <v>24</v>
      </c>
      <c r="P353" s="12" t="s">
        <v>6686</v>
      </c>
      <c r="Q353" s="12" t="s">
        <v>6733</v>
      </c>
      <c r="R353" s="10">
        <v>10</v>
      </c>
      <c r="S353" s="12" t="s">
        <v>5936</v>
      </c>
      <c r="T353" s="12" t="s">
        <v>6734</v>
      </c>
      <c r="U353" s="12" t="s">
        <v>6735</v>
      </c>
      <c r="V353" s="12" t="s">
        <v>6736</v>
      </c>
      <c r="X353" s="41" t="str">
        <f>IF(ISERROR(VLOOKUP(J353,'FMC by DSF_Excel'!$H$6:$H$1610,1,0)),"TIDAK ADA","ADA")</f>
        <v>ADA</v>
      </c>
      <c r="Y353" s="41"/>
    </row>
    <row r="354" spans="1:25" ht="25.5" x14ac:dyDescent="0.25">
      <c r="A354" s="10">
        <v>344</v>
      </c>
      <c r="B354" s="11" t="s">
        <v>5016</v>
      </c>
      <c r="C354" s="11" t="s">
        <v>5017</v>
      </c>
      <c r="D354" s="11" t="s">
        <v>2103</v>
      </c>
      <c r="E354" s="11" t="s">
        <v>6737</v>
      </c>
      <c r="F354" s="11" t="s">
        <v>6013</v>
      </c>
      <c r="G354" s="11" t="s">
        <v>6689</v>
      </c>
      <c r="H354" s="11" t="s">
        <v>2386</v>
      </c>
      <c r="I354" s="11" t="s">
        <v>5021</v>
      </c>
      <c r="J354" s="963" t="s">
        <v>6738</v>
      </c>
      <c r="K354" s="11" t="s">
        <v>6739</v>
      </c>
      <c r="L354" s="11" t="s">
        <v>6740</v>
      </c>
      <c r="M354" s="11" t="s">
        <v>6741</v>
      </c>
      <c r="N354" s="11" t="s">
        <v>6742</v>
      </c>
      <c r="O354" s="10">
        <v>24</v>
      </c>
      <c r="P354" s="12" t="s">
        <v>6743</v>
      </c>
      <c r="Q354" s="12" t="s">
        <v>6744</v>
      </c>
      <c r="R354" s="10">
        <v>15</v>
      </c>
      <c r="S354" s="12" t="s">
        <v>6745</v>
      </c>
      <c r="T354" s="12" t="s">
        <v>6746</v>
      </c>
      <c r="U354" s="12" t="s">
        <v>6747</v>
      </c>
      <c r="V354" s="12" t="s">
        <v>6748</v>
      </c>
      <c r="X354" s="41" t="str">
        <f>IF(ISERROR(VLOOKUP(J354,'FMC by DSF_Excel'!$H$6:$H$1610,1,0)),"TIDAK ADA","ADA")</f>
        <v>ADA</v>
      </c>
      <c r="Y354" s="41"/>
    </row>
    <row r="355" spans="1:25" ht="25.5" x14ac:dyDescent="0.25">
      <c r="A355" s="10">
        <v>345</v>
      </c>
      <c r="B355" s="11" t="s">
        <v>5016</v>
      </c>
      <c r="C355" s="11" t="s">
        <v>5017</v>
      </c>
      <c r="D355" s="11" t="s">
        <v>2103</v>
      </c>
      <c r="E355" s="11" t="s">
        <v>6737</v>
      </c>
      <c r="F355" s="11" t="s">
        <v>6013</v>
      </c>
      <c r="G355" s="11" t="s">
        <v>6689</v>
      </c>
      <c r="H355" s="11" t="s">
        <v>2386</v>
      </c>
      <c r="I355" s="11" t="s">
        <v>5021</v>
      </c>
      <c r="J355" s="963" t="s">
        <v>6749</v>
      </c>
      <c r="K355" s="11" t="s">
        <v>6750</v>
      </c>
      <c r="L355" s="11" t="s">
        <v>6751</v>
      </c>
      <c r="M355" s="11" t="s">
        <v>6741</v>
      </c>
      <c r="N355" s="11" t="s">
        <v>6742</v>
      </c>
      <c r="O355" s="10">
        <v>24</v>
      </c>
      <c r="P355" s="12" t="s">
        <v>6743</v>
      </c>
      <c r="Q355" s="12" t="s">
        <v>6744</v>
      </c>
      <c r="R355" s="10">
        <v>15</v>
      </c>
      <c r="S355" s="12" t="s">
        <v>6745</v>
      </c>
      <c r="T355" s="12" t="s">
        <v>6752</v>
      </c>
      <c r="U355" s="12" t="s">
        <v>6753</v>
      </c>
      <c r="V355" s="12" t="s">
        <v>6754</v>
      </c>
      <c r="X355" s="41" t="str">
        <f>IF(ISERROR(VLOOKUP(J355,'FMC by DSF_Excel'!$H$6:$H$1610,1,0)),"TIDAK ADA","ADA")</f>
        <v>ADA</v>
      </c>
      <c r="Y355" s="41"/>
    </row>
    <row r="356" spans="1:25" ht="25.5" x14ac:dyDescent="0.25">
      <c r="A356" s="10">
        <v>346</v>
      </c>
      <c r="B356" s="11" t="s">
        <v>5016</v>
      </c>
      <c r="C356" s="11" t="s">
        <v>5017</v>
      </c>
      <c r="D356" s="11" t="s">
        <v>2103</v>
      </c>
      <c r="E356" s="11" t="s">
        <v>6737</v>
      </c>
      <c r="F356" s="11" t="s">
        <v>6013</v>
      </c>
      <c r="G356" s="11" t="s">
        <v>6689</v>
      </c>
      <c r="H356" s="11" t="s">
        <v>2386</v>
      </c>
      <c r="I356" s="11" t="s">
        <v>5021</v>
      </c>
      <c r="J356" s="963" t="s">
        <v>6755</v>
      </c>
      <c r="K356" s="11" t="s">
        <v>6756</v>
      </c>
      <c r="L356" s="11" t="s">
        <v>6757</v>
      </c>
      <c r="M356" s="11" t="s">
        <v>6741</v>
      </c>
      <c r="N356" s="11" t="s">
        <v>6742</v>
      </c>
      <c r="O356" s="10">
        <v>24</v>
      </c>
      <c r="P356" s="12" t="s">
        <v>6743</v>
      </c>
      <c r="Q356" s="12" t="s">
        <v>6744</v>
      </c>
      <c r="R356" s="10">
        <v>15</v>
      </c>
      <c r="S356" s="12" t="s">
        <v>6745</v>
      </c>
      <c r="T356" s="12" t="s">
        <v>6758</v>
      </c>
      <c r="U356" s="12" t="s">
        <v>6759</v>
      </c>
      <c r="V356" s="12" t="s">
        <v>6760</v>
      </c>
      <c r="X356" s="41" t="str">
        <f>IF(ISERROR(VLOOKUP(J356,'FMC by DSF_Excel'!$H$6:$H$1610,1,0)),"TIDAK ADA","ADA")</f>
        <v>ADA</v>
      </c>
      <c r="Y356" s="41"/>
    </row>
    <row r="357" spans="1:25" ht="25.5" x14ac:dyDescent="0.25">
      <c r="A357" s="10">
        <v>347</v>
      </c>
      <c r="B357" s="11" t="s">
        <v>5016</v>
      </c>
      <c r="C357" s="11" t="s">
        <v>5017</v>
      </c>
      <c r="D357" s="11" t="s">
        <v>2107</v>
      </c>
      <c r="E357" s="11" t="s">
        <v>6737</v>
      </c>
      <c r="F357" s="11" t="s">
        <v>6013</v>
      </c>
      <c r="G357" s="11" t="s">
        <v>6689</v>
      </c>
      <c r="H357" s="11" t="s">
        <v>2386</v>
      </c>
      <c r="I357" s="11" t="s">
        <v>5021</v>
      </c>
      <c r="J357" s="963" t="s">
        <v>6761</v>
      </c>
      <c r="K357" s="11" t="s">
        <v>6762</v>
      </c>
      <c r="L357" s="11" t="s">
        <v>6763</v>
      </c>
      <c r="M357" s="11" t="s">
        <v>6764</v>
      </c>
      <c r="N357" s="11" t="s">
        <v>6765</v>
      </c>
      <c r="O357" s="10">
        <v>24</v>
      </c>
      <c r="P357" s="12" t="s">
        <v>5935</v>
      </c>
      <c r="Q357" s="12" t="s">
        <v>6766</v>
      </c>
      <c r="R357" s="10">
        <v>16</v>
      </c>
      <c r="S357" s="12" t="s">
        <v>6767</v>
      </c>
      <c r="T357" s="12" t="s">
        <v>6768</v>
      </c>
      <c r="U357" s="12" t="s">
        <v>6769</v>
      </c>
      <c r="V357" s="12" t="s">
        <v>6770</v>
      </c>
      <c r="X357" s="41" t="str">
        <f>IF(ISERROR(VLOOKUP(J357,'FMC by DSF_Excel'!$H$6:$H$1610,1,0)),"TIDAK ADA","ADA")</f>
        <v>ADA</v>
      </c>
      <c r="Y357" s="41"/>
    </row>
    <row r="358" spans="1:25" ht="25.5" x14ac:dyDescent="0.25">
      <c r="A358" s="10">
        <v>348</v>
      </c>
      <c r="B358" s="11" t="s">
        <v>5016</v>
      </c>
      <c r="C358" s="11" t="s">
        <v>5017</v>
      </c>
      <c r="D358" s="11" t="s">
        <v>2111</v>
      </c>
      <c r="E358" s="11" t="s">
        <v>6737</v>
      </c>
      <c r="F358" s="11" t="s">
        <v>6771</v>
      </c>
      <c r="G358" s="11" t="s">
        <v>6772</v>
      </c>
      <c r="H358" s="11" t="s">
        <v>6773</v>
      </c>
      <c r="I358" s="11" t="s">
        <v>5021</v>
      </c>
      <c r="J358" s="963" t="s">
        <v>6774</v>
      </c>
      <c r="K358" s="11" t="s">
        <v>6775</v>
      </c>
      <c r="L358" s="11" t="s">
        <v>6776</v>
      </c>
      <c r="M358" s="11" t="s">
        <v>6777</v>
      </c>
      <c r="N358" s="11" t="s">
        <v>6778</v>
      </c>
      <c r="O358" s="10">
        <v>24</v>
      </c>
      <c r="P358" s="12" t="s">
        <v>5935</v>
      </c>
      <c r="Q358" s="12" t="s">
        <v>6766</v>
      </c>
      <c r="R358" s="10">
        <v>15</v>
      </c>
      <c r="S358" s="12" t="s">
        <v>6779</v>
      </c>
      <c r="T358" s="12" t="s">
        <v>741</v>
      </c>
      <c r="U358" s="12" t="s">
        <v>6779</v>
      </c>
      <c r="V358" s="12" t="s">
        <v>5935</v>
      </c>
      <c r="X358" s="41" t="str">
        <f>IF(ISERROR(VLOOKUP(J358,'FMC by DSF_Excel'!$H$6:$H$1610,1,0)),"TIDAK ADA","ADA")</f>
        <v>ADA</v>
      </c>
      <c r="Y358" s="41"/>
    </row>
    <row r="359" spans="1:25" ht="25.5" x14ac:dyDescent="0.25">
      <c r="A359" s="10">
        <v>349</v>
      </c>
      <c r="B359" s="11" t="s">
        <v>5016</v>
      </c>
      <c r="C359" s="11" t="s">
        <v>5017</v>
      </c>
      <c r="D359" s="11" t="s">
        <v>2162</v>
      </c>
      <c r="E359" s="11" t="s">
        <v>6737</v>
      </c>
      <c r="F359" s="11" t="s">
        <v>6013</v>
      </c>
      <c r="G359" s="11" t="s">
        <v>5879</v>
      </c>
      <c r="H359" s="11" t="s">
        <v>5880</v>
      </c>
      <c r="I359" s="11" t="s">
        <v>5021</v>
      </c>
      <c r="J359" s="963" t="s">
        <v>6780</v>
      </c>
      <c r="K359" s="11" t="s">
        <v>6781</v>
      </c>
      <c r="L359" s="11" t="s">
        <v>6782</v>
      </c>
      <c r="M359" s="11" t="s">
        <v>6783</v>
      </c>
      <c r="N359" s="11" t="s">
        <v>6784</v>
      </c>
      <c r="O359" s="10">
        <v>24</v>
      </c>
      <c r="P359" s="12" t="s">
        <v>6743</v>
      </c>
      <c r="Q359" s="12" t="s">
        <v>6744</v>
      </c>
      <c r="R359" s="10">
        <v>16</v>
      </c>
      <c r="S359" s="12" t="s">
        <v>6785</v>
      </c>
      <c r="T359" s="12" t="s">
        <v>741</v>
      </c>
      <c r="U359" s="12" t="s">
        <v>6785</v>
      </c>
      <c r="V359" s="12" t="s">
        <v>6743</v>
      </c>
      <c r="X359" s="41" t="str">
        <f>IF(ISERROR(VLOOKUP(J359,'FMC by DSF_Excel'!$H$6:$H$1610,1,0)),"TIDAK ADA","ADA")</f>
        <v>ADA</v>
      </c>
      <c r="Y359" s="41"/>
    </row>
    <row r="360" spans="1:25" ht="25.5" x14ac:dyDescent="0.25">
      <c r="A360" s="10">
        <v>350</v>
      </c>
      <c r="B360" s="11" t="s">
        <v>5016</v>
      </c>
      <c r="C360" s="11" t="s">
        <v>5017</v>
      </c>
      <c r="D360" s="11" t="s">
        <v>2162</v>
      </c>
      <c r="E360" s="11" t="s">
        <v>6737</v>
      </c>
      <c r="F360" s="11" t="s">
        <v>6013</v>
      </c>
      <c r="G360" s="11" t="s">
        <v>5879</v>
      </c>
      <c r="H360" s="11" t="s">
        <v>5880</v>
      </c>
      <c r="I360" s="11" t="s">
        <v>5021</v>
      </c>
      <c r="J360" s="963" t="s">
        <v>6786</v>
      </c>
      <c r="K360" s="11" t="s">
        <v>6787</v>
      </c>
      <c r="L360" s="11" t="s">
        <v>6788</v>
      </c>
      <c r="M360" s="11" t="s">
        <v>6783</v>
      </c>
      <c r="N360" s="11" t="s">
        <v>6784</v>
      </c>
      <c r="O360" s="10">
        <v>24</v>
      </c>
      <c r="P360" s="12" t="s">
        <v>6743</v>
      </c>
      <c r="Q360" s="12" t="s">
        <v>6744</v>
      </c>
      <c r="R360" s="10">
        <v>16</v>
      </c>
      <c r="S360" s="12" t="s">
        <v>6785</v>
      </c>
      <c r="T360" s="12" t="s">
        <v>6789</v>
      </c>
      <c r="U360" s="12" t="s">
        <v>6790</v>
      </c>
      <c r="V360" s="12" t="s">
        <v>6791</v>
      </c>
      <c r="X360" s="41" t="str">
        <f>IF(ISERROR(VLOOKUP(J360,'FMC by DSF_Excel'!$H$6:$H$1610,1,0)),"TIDAK ADA","ADA")</f>
        <v>ADA</v>
      </c>
      <c r="Y360" s="41"/>
    </row>
    <row r="361" spans="1:25" ht="25.5" x14ac:dyDescent="0.25">
      <c r="A361" s="10">
        <v>351</v>
      </c>
      <c r="B361" s="11" t="s">
        <v>5016</v>
      </c>
      <c r="C361" s="11" t="s">
        <v>5017</v>
      </c>
      <c r="D361" s="11" t="s">
        <v>2373</v>
      </c>
      <c r="E361" s="11" t="s">
        <v>6737</v>
      </c>
      <c r="F361" s="11" t="s">
        <v>6771</v>
      </c>
      <c r="G361" s="11" t="s">
        <v>6792</v>
      </c>
      <c r="H361" s="11" t="s">
        <v>6793</v>
      </c>
      <c r="I361" s="11" t="s">
        <v>5021</v>
      </c>
      <c r="J361" s="963" t="s">
        <v>6794</v>
      </c>
      <c r="K361" s="11" t="s">
        <v>6795</v>
      </c>
      <c r="L361" s="11" t="s">
        <v>6796</v>
      </c>
      <c r="M361" s="11" t="s">
        <v>6797</v>
      </c>
      <c r="N361" s="11" t="s">
        <v>6798</v>
      </c>
      <c r="O361" s="10">
        <v>36</v>
      </c>
      <c r="P361" s="12" t="s">
        <v>6658</v>
      </c>
      <c r="Q361" s="12" t="s">
        <v>5259</v>
      </c>
      <c r="R361" s="10">
        <v>14</v>
      </c>
      <c r="S361" s="12" t="s">
        <v>5404</v>
      </c>
      <c r="T361" s="12" t="s">
        <v>6799</v>
      </c>
      <c r="U361" s="12" t="s">
        <v>6800</v>
      </c>
      <c r="V361" s="12" t="s">
        <v>6801</v>
      </c>
      <c r="X361" s="41" t="str">
        <f>IF(ISERROR(VLOOKUP(J361,'FMC by DSF_Excel'!$H$6:$H$1610,1,0)),"TIDAK ADA","ADA")</f>
        <v>ADA</v>
      </c>
      <c r="Y361" s="41"/>
    </row>
    <row r="362" spans="1:25" ht="25.5" x14ac:dyDescent="0.25">
      <c r="A362" s="10">
        <v>352</v>
      </c>
      <c r="B362" s="11" t="s">
        <v>5016</v>
      </c>
      <c r="C362" s="11" t="s">
        <v>5017</v>
      </c>
      <c r="D362" s="11" t="s">
        <v>2377</v>
      </c>
      <c r="E362" s="11" t="s">
        <v>6737</v>
      </c>
      <c r="F362" s="11" t="s">
        <v>6802</v>
      </c>
      <c r="G362" s="11" t="s">
        <v>5879</v>
      </c>
      <c r="H362" s="11" t="s">
        <v>5880</v>
      </c>
      <c r="I362" s="11" t="s">
        <v>5021</v>
      </c>
      <c r="J362" s="963" t="s">
        <v>6803</v>
      </c>
      <c r="K362" s="11" t="s">
        <v>6804</v>
      </c>
      <c r="L362" s="11" t="s">
        <v>6805</v>
      </c>
      <c r="M362" s="11" t="s">
        <v>6806</v>
      </c>
      <c r="N362" s="11" t="s">
        <v>6807</v>
      </c>
      <c r="O362" s="10">
        <v>12</v>
      </c>
      <c r="P362" s="12" t="s">
        <v>5057</v>
      </c>
      <c r="Q362" s="12" t="s">
        <v>5058</v>
      </c>
      <c r="R362" s="10">
        <v>12</v>
      </c>
      <c r="S362" s="12" t="s">
        <v>5057</v>
      </c>
      <c r="T362" s="12" t="s">
        <v>6808</v>
      </c>
      <c r="U362" s="12" t="s">
        <v>6809</v>
      </c>
      <c r="V362" s="12" t="s">
        <v>6809</v>
      </c>
      <c r="X362" s="41" t="str">
        <f>IF(ISERROR(VLOOKUP(J362,'FMC by DSF_Excel'!$H$6:$H$1610,1,0)),"TIDAK ADA","ADA")</f>
        <v>ADA</v>
      </c>
      <c r="Y362" s="41"/>
    </row>
    <row r="363" spans="1:25" ht="25.5" x14ac:dyDescent="0.25">
      <c r="A363" s="10">
        <v>353</v>
      </c>
      <c r="B363" s="11" t="s">
        <v>5016</v>
      </c>
      <c r="C363" s="11" t="s">
        <v>5017</v>
      </c>
      <c r="D363" s="11" t="s">
        <v>2447</v>
      </c>
      <c r="E363" s="11" t="s">
        <v>6737</v>
      </c>
      <c r="F363" s="11" t="s">
        <v>6013</v>
      </c>
      <c r="G363" s="11" t="s">
        <v>6810</v>
      </c>
      <c r="H363" s="11" t="s">
        <v>6810</v>
      </c>
      <c r="I363" s="11" t="s">
        <v>5021</v>
      </c>
      <c r="J363" s="963" t="s">
        <v>6811</v>
      </c>
      <c r="K363" s="11" t="s">
        <v>6812</v>
      </c>
      <c r="L363" s="11" t="s">
        <v>6813</v>
      </c>
      <c r="M363" s="11" t="s">
        <v>6814</v>
      </c>
      <c r="N363" s="11" t="s">
        <v>6815</v>
      </c>
      <c r="O363" s="10">
        <v>12</v>
      </c>
      <c r="P363" s="12" t="s">
        <v>5368</v>
      </c>
      <c r="Q363" s="12" t="s">
        <v>5519</v>
      </c>
      <c r="R363" s="10">
        <v>12</v>
      </c>
      <c r="S363" s="12" t="s">
        <v>5368</v>
      </c>
      <c r="T363" s="12" t="s">
        <v>6816</v>
      </c>
      <c r="U363" s="12" t="s">
        <v>6817</v>
      </c>
      <c r="V363" s="12" t="s">
        <v>6817</v>
      </c>
      <c r="X363" s="41" t="str">
        <f>IF(ISERROR(VLOOKUP(J363,'FMC by DSF_Excel'!$H$6:$H$1610,1,0)),"TIDAK ADA","ADA")</f>
        <v>ADA</v>
      </c>
      <c r="Y363" s="41"/>
    </row>
    <row r="364" spans="1:25" ht="25.5" x14ac:dyDescent="0.25">
      <c r="A364" s="10">
        <v>354</v>
      </c>
      <c r="B364" s="11" t="s">
        <v>5016</v>
      </c>
      <c r="C364" s="11" t="s">
        <v>5017</v>
      </c>
      <c r="D364" s="11" t="s">
        <v>2543</v>
      </c>
      <c r="E364" s="11" t="s">
        <v>6737</v>
      </c>
      <c r="F364" s="11" t="s">
        <v>6818</v>
      </c>
      <c r="G364" s="11" t="s">
        <v>5343</v>
      </c>
      <c r="H364" s="11" t="s">
        <v>6819</v>
      </c>
      <c r="I364" s="11" t="s">
        <v>5021</v>
      </c>
      <c r="J364" s="963" t="s">
        <v>6820</v>
      </c>
      <c r="K364" s="11" t="s">
        <v>6821</v>
      </c>
      <c r="L364" s="11" t="s">
        <v>6822</v>
      </c>
      <c r="M364" s="11" t="s">
        <v>6823</v>
      </c>
      <c r="N364" s="11" t="s">
        <v>6824</v>
      </c>
      <c r="O364" s="10">
        <v>12</v>
      </c>
      <c r="P364" s="12" t="s">
        <v>5029</v>
      </c>
      <c r="Q364" s="12" t="s">
        <v>5391</v>
      </c>
      <c r="R364" s="10">
        <v>12</v>
      </c>
      <c r="S364" s="12" t="s">
        <v>5029</v>
      </c>
      <c r="T364" s="12" t="s">
        <v>741</v>
      </c>
      <c r="U364" s="12" t="s">
        <v>5029</v>
      </c>
      <c r="V364" s="12" t="s">
        <v>5029</v>
      </c>
      <c r="X364" s="41" t="str">
        <f>IF(ISERROR(VLOOKUP(J364,'FMC by DSF_Excel'!$H$6:$H$1610,1,0)),"TIDAK ADA","ADA")</f>
        <v>ADA</v>
      </c>
      <c r="Y364" s="41"/>
    </row>
    <row r="365" spans="1:25" ht="25.5" x14ac:dyDescent="0.25">
      <c r="A365" s="10">
        <v>355</v>
      </c>
      <c r="B365" s="11" t="s">
        <v>5016</v>
      </c>
      <c r="C365" s="11" t="s">
        <v>5017</v>
      </c>
      <c r="D365" s="11" t="s">
        <v>2546</v>
      </c>
      <c r="E365" s="11" t="s">
        <v>6737</v>
      </c>
      <c r="F365" s="11" t="s">
        <v>6818</v>
      </c>
      <c r="G365" s="11" t="s">
        <v>6792</v>
      </c>
      <c r="H365" s="11" t="s">
        <v>6793</v>
      </c>
      <c r="I365" s="11" t="s">
        <v>5021</v>
      </c>
      <c r="J365" s="963" t="s">
        <v>6825</v>
      </c>
      <c r="K365" s="11" t="s">
        <v>6826</v>
      </c>
      <c r="L365" s="11" t="s">
        <v>6827</v>
      </c>
      <c r="M365" s="11" t="s">
        <v>6828</v>
      </c>
      <c r="N365" s="11" t="s">
        <v>6829</v>
      </c>
      <c r="O365" s="10">
        <v>12</v>
      </c>
      <c r="P365" s="12" t="s">
        <v>5029</v>
      </c>
      <c r="Q365" s="12" t="s">
        <v>5391</v>
      </c>
      <c r="R365" s="10">
        <v>12</v>
      </c>
      <c r="S365" s="12" t="s">
        <v>5029</v>
      </c>
      <c r="T365" s="12" t="s">
        <v>6830</v>
      </c>
      <c r="U365" s="12" t="s">
        <v>6831</v>
      </c>
      <c r="V365" s="12" t="s">
        <v>6831</v>
      </c>
      <c r="X365" s="41" t="str">
        <f>IF(ISERROR(VLOOKUP(J365,'FMC by DSF_Excel'!$H$6:$H$1610,1,0)),"TIDAK ADA","ADA")</f>
        <v>ADA</v>
      </c>
      <c r="Y365" s="41"/>
    </row>
    <row r="366" spans="1:25" ht="25.5" x14ac:dyDescent="0.25">
      <c r="A366" s="10">
        <v>356</v>
      </c>
      <c r="B366" s="11" t="s">
        <v>5016</v>
      </c>
      <c r="C366" s="11" t="s">
        <v>5017</v>
      </c>
      <c r="D366" s="11" t="s">
        <v>2549</v>
      </c>
      <c r="E366" s="11" t="s">
        <v>6737</v>
      </c>
      <c r="F366" s="11" t="s">
        <v>6818</v>
      </c>
      <c r="G366" s="11" t="s">
        <v>6792</v>
      </c>
      <c r="H366" s="11" t="s">
        <v>6793</v>
      </c>
      <c r="I366" s="11" t="s">
        <v>5021</v>
      </c>
      <c r="J366" s="963" t="s">
        <v>6832</v>
      </c>
      <c r="K366" s="11" t="s">
        <v>6833</v>
      </c>
      <c r="L366" s="11" t="s">
        <v>6834</v>
      </c>
      <c r="M366" s="11" t="s">
        <v>6828</v>
      </c>
      <c r="N366" s="11" t="s">
        <v>6829</v>
      </c>
      <c r="O366" s="10">
        <v>12</v>
      </c>
      <c r="P366" s="12" t="s">
        <v>5029</v>
      </c>
      <c r="Q366" s="12" t="s">
        <v>5391</v>
      </c>
      <c r="R366" s="10">
        <v>12</v>
      </c>
      <c r="S366" s="12" t="s">
        <v>5029</v>
      </c>
      <c r="T366" s="12" t="s">
        <v>6835</v>
      </c>
      <c r="U366" s="12" t="s">
        <v>6836</v>
      </c>
      <c r="V366" s="12" t="s">
        <v>6836</v>
      </c>
      <c r="X366" s="41" t="str">
        <f>IF(ISERROR(VLOOKUP(J366,'FMC by DSF_Excel'!$H$6:$H$1610,1,0)),"TIDAK ADA","ADA")</f>
        <v>ADA</v>
      </c>
      <c r="Y366" s="41"/>
    </row>
    <row r="367" spans="1:25" ht="25.5" x14ac:dyDescent="0.25">
      <c r="A367" s="10">
        <v>357</v>
      </c>
      <c r="B367" s="11" t="s">
        <v>5016</v>
      </c>
      <c r="C367" s="11" t="s">
        <v>5017</v>
      </c>
      <c r="D367" s="11" t="s">
        <v>2950</v>
      </c>
      <c r="E367" s="11" t="s">
        <v>6737</v>
      </c>
      <c r="F367" s="11" t="s">
        <v>5328</v>
      </c>
      <c r="G367" s="11" t="s">
        <v>6837</v>
      </c>
      <c r="H367" s="11" t="s">
        <v>6838</v>
      </c>
      <c r="I367" s="11" t="s">
        <v>5021</v>
      </c>
      <c r="J367" s="963" t="s">
        <v>6839</v>
      </c>
      <c r="K367" s="11" t="s">
        <v>6840</v>
      </c>
      <c r="L367" s="11" t="s">
        <v>6841</v>
      </c>
      <c r="M367" s="11" t="s">
        <v>6594</v>
      </c>
      <c r="N367" s="11" t="s">
        <v>6842</v>
      </c>
      <c r="O367" s="10">
        <v>12</v>
      </c>
      <c r="P367" s="12" t="s">
        <v>5029</v>
      </c>
      <c r="Q367" s="12" t="s">
        <v>5391</v>
      </c>
      <c r="R367" s="10">
        <v>11</v>
      </c>
      <c r="S367" s="12" t="s">
        <v>5392</v>
      </c>
      <c r="T367" s="12" t="s">
        <v>741</v>
      </c>
      <c r="U367" s="12" t="s">
        <v>5392</v>
      </c>
      <c r="V367" s="12" t="s">
        <v>5029</v>
      </c>
      <c r="X367" s="41" t="str">
        <f>IF(ISERROR(VLOOKUP(J367,'FMC by DSF_Excel'!$H$6:$H$1610,1,0)),"TIDAK ADA","ADA")</f>
        <v>ADA</v>
      </c>
      <c r="Y367" s="41"/>
    </row>
    <row r="368" spans="1:25" ht="25.5" x14ac:dyDescent="0.25">
      <c r="A368" s="10">
        <v>358</v>
      </c>
      <c r="B368" s="11" t="s">
        <v>5016</v>
      </c>
      <c r="C368" s="11" t="s">
        <v>5017</v>
      </c>
      <c r="D368" s="11" t="s">
        <v>2731</v>
      </c>
      <c r="E368" s="11" t="s">
        <v>6843</v>
      </c>
      <c r="F368" s="11" t="s">
        <v>6705</v>
      </c>
      <c r="G368" s="11" t="s">
        <v>5020</v>
      </c>
      <c r="H368" s="11" t="s">
        <v>5226</v>
      </c>
      <c r="I368" s="11" t="s">
        <v>5021</v>
      </c>
      <c r="J368" s="963" t="s">
        <v>6844</v>
      </c>
      <c r="K368" s="11" t="s">
        <v>6845</v>
      </c>
      <c r="L368" s="11" t="s">
        <v>6846</v>
      </c>
      <c r="M368" s="11" t="s">
        <v>5402</v>
      </c>
      <c r="N368" s="11" t="s">
        <v>6847</v>
      </c>
      <c r="O368" s="10">
        <v>12</v>
      </c>
      <c r="P368" s="12" t="s">
        <v>5253</v>
      </c>
      <c r="Q368" s="12" t="s">
        <v>5314</v>
      </c>
      <c r="R368" s="10">
        <v>12</v>
      </c>
      <c r="S368" s="12" t="s">
        <v>5253</v>
      </c>
      <c r="T368" s="12" t="s">
        <v>6848</v>
      </c>
      <c r="U368" s="12" t="s">
        <v>6849</v>
      </c>
      <c r="V368" s="12" t="s">
        <v>6849</v>
      </c>
      <c r="X368" s="41" t="str">
        <f>IF(ISERROR(VLOOKUP(J368,'FMC by DSF_Excel'!$H$6:$H$1610,1,0)),"TIDAK ADA","ADA")</f>
        <v>ADA</v>
      </c>
      <c r="Y368" s="41"/>
    </row>
    <row r="369" spans="1:25" ht="25.5" x14ac:dyDescent="0.25">
      <c r="A369" s="10">
        <v>359</v>
      </c>
      <c r="B369" s="11" t="s">
        <v>5016</v>
      </c>
      <c r="C369" s="11" t="s">
        <v>5017</v>
      </c>
      <c r="D369" s="11" t="s">
        <v>1154</v>
      </c>
      <c r="E369" s="11" t="s">
        <v>6850</v>
      </c>
      <c r="F369" s="11" t="s">
        <v>6851</v>
      </c>
      <c r="G369" s="11" t="s">
        <v>5020</v>
      </c>
      <c r="H369" s="11" t="s">
        <v>1378</v>
      </c>
      <c r="I369" s="11" t="s">
        <v>5066</v>
      </c>
      <c r="J369" s="963" t="s">
        <v>6852</v>
      </c>
      <c r="K369" s="11" t="s">
        <v>6853</v>
      </c>
      <c r="L369" s="11" t="s">
        <v>6854</v>
      </c>
      <c r="M369" s="11" t="s">
        <v>6855</v>
      </c>
      <c r="N369" s="11" t="s">
        <v>6856</v>
      </c>
      <c r="O369" s="10">
        <v>36</v>
      </c>
      <c r="P369" s="12" t="s">
        <v>5518</v>
      </c>
      <c r="Q369" s="12" t="s">
        <v>5519</v>
      </c>
      <c r="R369" s="10">
        <v>30</v>
      </c>
      <c r="S369" s="12" t="s">
        <v>5576</v>
      </c>
      <c r="T369" s="12" t="s">
        <v>6857</v>
      </c>
      <c r="U369" s="12" t="s">
        <v>6858</v>
      </c>
      <c r="V369" s="12" t="s">
        <v>6859</v>
      </c>
      <c r="X369" s="41" t="str">
        <f>IF(ISERROR(VLOOKUP(J369,'FMC by DSF_Excel'!$H$6:$H$1610,1,0)),"TIDAK ADA","ADA")</f>
        <v>ADA</v>
      </c>
      <c r="Y369" s="41"/>
    </row>
    <row r="370" spans="1:25" ht="25.5" x14ac:dyDescent="0.25">
      <c r="A370" s="10">
        <v>360</v>
      </c>
      <c r="B370" s="11" t="s">
        <v>5016</v>
      </c>
      <c r="C370" s="11" t="s">
        <v>5017</v>
      </c>
      <c r="D370" s="11" t="s">
        <v>2936</v>
      </c>
      <c r="E370" s="11" t="s">
        <v>6860</v>
      </c>
      <c r="F370" s="11" t="s">
        <v>5432</v>
      </c>
      <c r="G370" s="11" t="s">
        <v>1428</v>
      </c>
      <c r="H370" s="11" t="s">
        <v>2153</v>
      </c>
      <c r="I370" s="11" t="s">
        <v>5021</v>
      </c>
      <c r="J370" s="963" t="s">
        <v>6861</v>
      </c>
      <c r="K370" s="11" t="s">
        <v>6862</v>
      </c>
      <c r="L370" s="11" t="s">
        <v>6863</v>
      </c>
      <c r="M370" s="11" t="s">
        <v>6864</v>
      </c>
      <c r="N370" s="11" t="s">
        <v>6865</v>
      </c>
      <c r="O370" s="10">
        <v>12</v>
      </c>
      <c r="P370" s="12" t="s">
        <v>5253</v>
      </c>
      <c r="Q370" s="12" t="s">
        <v>5314</v>
      </c>
      <c r="R370" s="10">
        <v>12</v>
      </c>
      <c r="S370" s="12" t="s">
        <v>5253</v>
      </c>
      <c r="T370" s="12" t="s">
        <v>6866</v>
      </c>
      <c r="U370" s="12" t="s">
        <v>6867</v>
      </c>
      <c r="V370" s="12" t="s">
        <v>6867</v>
      </c>
      <c r="X370" s="41" t="str">
        <f>IF(ISERROR(VLOOKUP(J370,'FMC by DSF_Excel'!$H$6:$H$1610,1,0)),"TIDAK ADA","ADA")</f>
        <v>ADA</v>
      </c>
      <c r="Y370" s="41"/>
    </row>
    <row r="371" spans="1:25" ht="25.5" x14ac:dyDescent="0.25">
      <c r="A371" s="10">
        <v>361</v>
      </c>
      <c r="B371" s="11" t="s">
        <v>5016</v>
      </c>
      <c r="C371" s="11" t="s">
        <v>5017</v>
      </c>
      <c r="D371" s="11" t="s">
        <v>2796</v>
      </c>
      <c r="E371" s="11" t="s">
        <v>6868</v>
      </c>
      <c r="F371" s="11" t="s">
        <v>6869</v>
      </c>
      <c r="G371" s="11" t="s">
        <v>5020</v>
      </c>
      <c r="H371" s="11" t="s">
        <v>124</v>
      </c>
      <c r="I371" s="11" t="s">
        <v>5066</v>
      </c>
      <c r="J371" s="963" t="s">
        <v>6870</v>
      </c>
      <c r="K371" s="11" t="s">
        <v>6871</v>
      </c>
      <c r="L371" s="11" t="s">
        <v>6872</v>
      </c>
      <c r="M371" s="11" t="s">
        <v>6873</v>
      </c>
      <c r="N371" s="11" t="s">
        <v>6874</v>
      </c>
      <c r="O371" s="10">
        <v>12</v>
      </c>
      <c r="P371" s="12" t="s">
        <v>6875</v>
      </c>
      <c r="Q371" s="12" t="s">
        <v>6876</v>
      </c>
      <c r="R371" s="10">
        <v>12</v>
      </c>
      <c r="S371" s="12" t="s">
        <v>6875</v>
      </c>
      <c r="T371" s="12" t="s">
        <v>741</v>
      </c>
      <c r="U371" s="12" t="s">
        <v>6875</v>
      </c>
      <c r="V371" s="12" t="s">
        <v>6875</v>
      </c>
      <c r="X371" s="41" t="str">
        <f>IF(ISERROR(VLOOKUP(J371,'FMC by DSF_Excel'!$H$6:$H$1610,1,0)),"TIDAK ADA","ADA")</f>
        <v>TIDAK ADA</v>
      </c>
      <c r="Y371" s="41"/>
    </row>
    <row r="372" spans="1:25" ht="25.5" x14ac:dyDescent="0.25">
      <c r="A372" s="10">
        <v>362</v>
      </c>
      <c r="B372" s="11" t="s">
        <v>5016</v>
      </c>
      <c r="C372" s="11" t="s">
        <v>5017</v>
      </c>
      <c r="D372" s="11" t="s">
        <v>2796</v>
      </c>
      <c r="E372" s="11" t="s">
        <v>6868</v>
      </c>
      <c r="F372" s="11" t="s">
        <v>6869</v>
      </c>
      <c r="G372" s="11" t="s">
        <v>5020</v>
      </c>
      <c r="H372" s="11" t="s">
        <v>1378</v>
      </c>
      <c r="I372" s="11" t="s">
        <v>5066</v>
      </c>
      <c r="J372" s="963" t="s">
        <v>6877</v>
      </c>
      <c r="K372" s="11" t="s">
        <v>6878</v>
      </c>
      <c r="L372" s="11" t="s">
        <v>6879</v>
      </c>
      <c r="M372" s="11" t="s">
        <v>6873</v>
      </c>
      <c r="N372" s="11" t="s">
        <v>6874</v>
      </c>
      <c r="O372" s="10">
        <v>12</v>
      </c>
      <c r="P372" s="12" t="s">
        <v>6875</v>
      </c>
      <c r="Q372" s="12" t="s">
        <v>6876</v>
      </c>
      <c r="R372" s="10">
        <v>12</v>
      </c>
      <c r="S372" s="12" t="s">
        <v>6875</v>
      </c>
      <c r="T372" s="12" t="s">
        <v>741</v>
      </c>
      <c r="U372" s="12" t="s">
        <v>6875</v>
      </c>
      <c r="V372" s="12" t="s">
        <v>6875</v>
      </c>
      <c r="X372" s="41" t="str">
        <f>IF(ISERROR(VLOOKUP(J372,'FMC by DSF_Excel'!$H$6:$H$1610,1,0)),"TIDAK ADA","ADA")</f>
        <v>TIDAK ADA</v>
      </c>
      <c r="Y372" s="41"/>
    </row>
    <row r="373" spans="1:25" ht="25.5" x14ac:dyDescent="0.25">
      <c r="A373" s="10">
        <v>363</v>
      </c>
      <c r="B373" s="11" t="s">
        <v>5016</v>
      </c>
      <c r="C373" s="11" t="s">
        <v>5017</v>
      </c>
      <c r="D373" s="11" t="s">
        <v>2800</v>
      </c>
      <c r="E373" s="11" t="s">
        <v>6868</v>
      </c>
      <c r="F373" s="11" t="s">
        <v>5273</v>
      </c>
      <c r="G373" s="11" t="s">
        <v>1428</v>
      </c>
      <c r="H373" s="11" t="s">
        <v>1423</v>
      </c>
      <c r="I373" s="11" t="s">
        <v>5021</v>
      </c>
      <c r="J373" s="963" t="s">
        <v>6880</v>
      </c>
      <c r="K373" s="11" t="s">
        <v>6881</v>
      </c>
      <c r="L373" s="11" t="s">
        <v>6882</v>
      </c>
      <c r="M373" s="11" t="s">
        <v>6873</v>
      </c>
      <c r="N373" s="11" t="s">
        <v>6874</v>
      </c>
      <c r="O373" s="10">
        <v>12</v>
      </c>
      <c r="P373" s="12" t="s">
        <v>6883</v>
      </c>
      <c r="Q373" s="12" t="s">
        <v>5243</v>
      </c>
      <c r="R373" s="10">
        <v>12</v>
      </c>
      <c r="S373" s="12" t="s">
        <v>6883</v>
      </c>
      <c r="T373" s="12" t="s">
        <v>741</v>
      </c>
      <c r="U373" s="12" t="s">
        <v>6883</v>
      </c>
      <c r="V373" s="12" t="s">
        <v>6883</v>
      </c>
      <c r="X373" s="41" t="str">
        <f>IF(ISERROR(VLOOKUP(J373,'FMC by DSF_Excel'!$H$6:$H$1610,1,0)),"TIDAK ADA","ADA")</f>
        <v>TIDAK ADA</v>
      </c>
      <c r="Y373" s="41"/>
    </row>
    <row r="374" spans="1:25" ht="25.5" x14ac:dyDescent="0.25">
      <c r="A374" s="10">
        <v>364</v>
      </c>
      <c r="B374" s="11" t="s">
        <v>5016</v>
      </c>
      <c r="C374" s="11" t="s">
        <v>5017</v>
      </c>
      <c r="D374" s="11" t="s">
        <v>2869</v>
      </c>
      <c r="E374" s="11" t="s">
        <v>6868</v>
      </c>
      <c r="F374" s="11" t="s">
        <v>5616</v>
      </c>
      <c r="G374" s="11" t="s">
        <v>1428</v>
      </c>
      <c r="H374" s="11" t="s">
        <v>5398</v>
      </c>
      <c r="I374" s="11" t="s">
        <v>5066</v>
      </c>
      <c r="J374" s="963" t="s">
        <v>6884</v>
      </c>
      <c r="K374" s="11" t="s">
        <v>6885</v>
      </c>
      <c r="L374" s="11" t="s">
        <v>6886</v>
      </c>
      <c r="M374" s="11" t="s">
        <v>6562</v>
      </c>
      <c r="N374" s="11" t="s">
        <v>6887</v>
      </c>
      <c r="O374" s="10">
        <v>12</v>
      </c>
      <c r="P374" s="12" t="s">
        <v>6888</v>
      </c>
      <c r="Q374" s="12" t="s">
        <v>6889</v>
      </c>
      <c r="R374" s="10">
        <v>12</v>
      </c>
      <c r="S374" s="12" t="s">
        <v>6888</v>
      </c>
      <c r="T374" s="12" t="s">
        <v>6890</v>
      </c>
      <c r="U374" s="12" t="s">
        <v>6891</v>
      </c>
      <c r="V374" s="12" t="s">
        <v>6891</v>
      </c>
      <c r="X374" s="41" t="str">
        <f>IF(ISERROR(VLOOKUP(J374,'FMC by DSF_Excel'!$H$6:$H$1610,1,0)),"TIDAK ADA","ADA")</f>
        <v>TIDAK ADA</v>
      </c>
      <c r="Y374" s="41"/>
    </row>
    <row r="375" spans="1:25" ht="25.5" x14ac:dyDescent="0.25">
      <c r="A375" s="10">
        <v>365</v>
      </c>
      <c r="B375" s="11" t="s">
        <v>5016</v>
      </c>
      <c r="C375" s="11" t="s">
        <v>5017</v>
      </c>
      <c r="D375" s="11" t="s">
        <v>2869</v>
      </c>
      <c r="E375" s="11" t="s">
        <v>6868</v>
      </c>
      <c r="F375" s="11" t="s">
        <v>5616</v>
      </c>
      <c r="G375" s="11" t="s">
        <v>1428</v>
      </c>
      <c r="H375" s="11" t="s">
        <v>1056</v>
      </c>
      <c r="I375" s="11" t="s">
        <v>5066</v>
      </c>
      <c r="J375" s="963" t="s">
        <v>6892</v>
      </c>
      <c r="K375" s="11" t="s">
        <v>6893</v>
      </c>
      <c r="L375" s="11" t="s">
        <v>6894</v>
      </c>
      <c r="M375" s="11" t="s">
        <v>6562</v>
      </c>
      <c r="N375" s="11" t="s">
        <v>6887</v>
      </c>
      <c r="O375" s="10">
        <v>12</v>
      </c>
      <c r="P375" s="12" t="s">
        <v>6888</v>
      </c>
      <c r="Q375" s="12" t="s">
        <v>6889</v>
      </c>
      <c r="R375" s="10">
        <v>12</v>
      </c>
      <c r="S375" s="12" t="s">
        <v>6888</v>
      </c>
      <c r="T375" s="12" t="s">
        <v>6895</v>
      </c>
      <c r="U375" s="12" t="s">
        <v>6896</v>
      </c>
      <c r="V375" s="12" t="s">
        <v>6896</v>
      </c>
      <c r="X375" s="41" t="str">
        <f>IF(ISERROR(VLOOKUP(J375,'FMC by DSF_Excel'!$H$6:$H$1610,1,0)),"TIDAK ADA","ADA")</f>
        <v>TIDAK ADA</v>
      </c>
      <c r="Y375" s="41"/>
    </row>
    <row r="376" spans="1:25" ht="25.5" x14ac:dyDescent="0.25">
      <c r="A376" s="10">
        <v>366</v>
      </c>
      <c r="B376" s="11" t="s">
        <v>5016</v>
      </c>
      <c r="C376" s="11" t="s">
        <v>5017</v>
      </c>
      <c r="D376" s="11" t="s">
        <v>2869</v>
      </c>
      <c r="E376" s="11" t="s">
        <v>6868</v>
      </c>
      <c r="F376" s="11" t="s">
        <v>5616</v>
      </c>
      <c r="G376" s="11" t="s">
        <v>5020</v>
      </c>
      <c r="H376" s="11" t="s">
        <v>124</v>
      </c>
      <c r="I376" s="11" t="s">
        <v>5066</v>
      </c>
      <c r="J376" s="963" t="s">
        <v>6897</v>
      </c>
      <c r="K376" s="11" t="s">
        <v>6898</v>
      </c>
      <c r="L376" s="11" t="s">
        <v>6899</v>
      </c>
      <c r="M376" s="11" t="s">
        <v>6562</v>
      </c>
      <c r="N376" s="11" t="s">
        <v>6887</v>
      </c>
      <c r="O376" s="10">
        <v>12</v>
      </c>
      <c r="P376" s="12" t="s">
        <v>6888</v>
      </c>
      <c r="Q376" s="12" t="s">
        <v>6889</v>
      </c>
      <c r="R376" s="10">
        <v>12</v>
      </c>
      <c r="S376" s="12" t="s">
        <v>6888</v>
      </c>
      <c r="T376" s="12" t="s">
        <v>6900</v>
      </c>
      <c r="U376" s="12" t="s">
        <v>6901</v>
      </c>
      <c r="V376" s="12" t="s">
        <v>6901</v>
      </c>
      <c r="X376" s="41" t="str">
        <f>IF(ISERROR(VLOOKUP(J376,'FMC by DSF_Excel'!$H$6:$H$1610,1,0)),"TIDAK ADA","ADA")</f>
        <v>ADA</v>
      </c>
      <c r="Y376" s="41"/>
    </row>
    <row r="377" spans="1:25" ht="25.5" x14ac:dyDescent="0.25">
      <c r="A377" s="10">
        <v>367</v>
      </c>
      <c r="B377" s="11" t="s">
        <v>5016</v>
      </c>
      <c r="C377" s="11" t="s">
        <v>5017</v>
      </c>
      <c r="D377" s="11" t="s">
        <v>2870</v>
      </c>
      <c r="E377" s="11" t="s">
        <v>6868</v>
      </c>
      <c r="F377" s="11" t="s">
        <v>5616</v>
      </c>
      <c r="G377" s="11" t="s">
        <v>1428</v>
      </c>
      <c r="H377" s="11" t="s">
        <v>1423</v>
      </c>
      <c r="I377" s="11" t="s">
        <v>5066</v>
      </c>
      <c r="J377" s="963" t="s">
        <v>6902</v>
      </c>
      <c r="K377" s="11" t="s">
        <v>6903</v>
      </c>
      <c r="L377" s="11" t="s">
        <v>6904</v>
      </c>
      <c r="M377" s="11" t="s">
        <v>6905</v>
      </c>
      <c r="N377" s="11" t="s">
        <v>6906</v>
      </c>
      <c r="O377" s="10">
        <v>12</v>
      </c>
      <c r="P377" s="12" t="s">
        <v>6888</v>
      </c>
      <c r="Q377" s="12" t="s">
        <v>6889</v>
      </c>
      <c r="R377" s="10">
        <v>11</v>
      </c>
      <c r="S377" s="12" t="s">
        <v>6907</v>
      </c>
      <c r="T377" s="12" t="s">
        <v>6908</v>
      </c>
      <c r="U377" s="12" t="s">
        <v>6909</v>
      </c>
      <c r="V377" s="12" t="s">
        <v>6910</v>
      </c>
      <c r="X377" s="41" t="str">
        <f>IF(ISERROR(VLOOKUP(J377,'FMC by DSF_Excel'!$H$6:$H$1610,1,0)),"TIDAK ADA","ADA")</f>
        <v>ADA</v>
      </c>
      <c r="Y377" s="41"/>
    </row>
    <row r="378" spans="1:25" ht="25.5" x14ac:dyDescent="0.25">
      <c r="A378" s="10">
        <v>368</v>
      </c>
      <c r="B378" s="11" t="s">
        <v>5016</v>
      </c>
      <c r="C378" s="11" t="s">
        <v>5017</v>
      </c>
      <c r="D378" s="11" t="s">
        <v>2928</v>
      </c>
      <c r="E378" s="11" t="s">
        <v>6868</v>
      </c>
      <c r="F378" s="11" t="s">
        <v>5616</v>
      </c>
      <c r="G378" s="11" t="s">
        <v>1428</v>
      </c>
      <c r="H378" s="11" t="s">
        <v>1056</v>
      </c>
      <c r="I378" s="11" t="s">
        <v>5066</v>
      </c>
      <c r="J378" s="963" t="s">
        <v>6911</v>
      </c>
      <c r="K378" s="11" t="s">
        <v>6912</v>
      </c>
      <c r="L378" s="11" t="s">
        <v>6913</v>
      </c>
      <c r="M378" s="11" t="s">
        <v>6594</v>
      </c>
      <c r="N378" s="11" t="s">
        <v>6842</v>
      </c>
      <c r="O378" s="10">
        <v>12</v>
      </c>
      <c r="P378" s="12" t="s">
        <v>6888</v>
      </c>
      <c r="Q378" s="12" t="s">
        <v>6889</v>
      </c>
      <c r="R378" s="10">
        <v>11</v>
      </c>
      <c r="S378" s="12" t="s">
        <v>6907</v>
      </c>
      <c r="T378" s="12" t="s">
        <v>6914</v>
      </c>
      <c r="U378" s="12" t="s">
        <v>6915</v>
      </c>
      <c r="V378" s="12" t="s">
        <v>6916</v>
      </c>
      <c r="X378" s="41" t="str">
        <f>IF(ISERROR(VLOOKUP(J378,'FMC by DSF_Excel'!$H$6:$H$1610,1,0)),"TIDAK ADA","ADA")</f>
        <v>TIDAK ADA</v>
      </c>
      <c r="Y378" s="41"/>
    </row>
    <row r="379" spans="1:25" ht="25.5" x14ac:dyDescent="0.25">
      <c r="A379" s="10">
        <v>369</v>
      </c>
      <c r="B379" s="11" t="s">
        <v>5016</v>
      </c>
      <c r="C379" s="11" t="s">
        <v>5017</v>
      </c>
      <c r="D379" s="11" t="s">
        <v>3044</v>
      </c>
      <c r="E379" s="11" t="s">
        <v>6868</v>
      </c>
      <c r="F379" s="11" t="s">
        <v>6917</v>
      </c>
      <c r="G379" s="11" t="s">
        <v>1428</v>
      </c>
      <c r="H379" s="11" t="s">
        <v>1960</v>
      </c>
      <c r="I379" s="11" t="s">
        <v>5066</v>
      </c>
      <c r="J379" s="963" t="s">
        <v>6918</v>
      </c>
      <c r="K379" s="11" t="s">
        <v>6919</v>
      </c>
      <c r="L379" s="11" t="s">
        <v>6920</v>
      </c>
      <c r="M379" s="11" t="s">
        <v>5321</v>
      </c>
      <c r="N379" s="11" t="s">
        <v>6921</v>
      </c>
      <c r="O379" s="10">
        <v>12</v>
      </c>
      <c r="P379" s="12" t="s">
        <v>6645</v>
      </c>
      <c r="Q379" s="12" t="s">
        <v>5252</v>
      </c>
      <c r="R379" s="10">
        <v>11</v>
      </c>
      <c r="S379" s="12" t="s">
        <v>5997</v>
      </c>
      <c r="T379" s="12" t="s">
        <v>6922</v>
      </c>
      <c r="U379" s="12" t="s">
        <v>6923</v>
      </c>
      <c r="V379" s="12" t="s">
        <v>6924</v>
      </c>
      <c r="X379" s="41" t="str">
        <f>IF(ISERROR(VLOOKUP(J379,'FMC by DSF_Excel'!$H$6:$H$1610,1,0)),"TIDAK ADA","ADA")</f>
        <v>TIDAK ADA</v>
      </c>
      <c r="Y379" s="41"/>
    </row>
    <row r="380" spans="1:25" ht="25.5" x14ac:dyDescent="0.25">
      <c r="A380" s="10">
        <v>370</v>
      </c>
      <c r="B380" s="11" t="s">
        <v>5016</v>
      </c>
      <c r="C380" s="11" t="s">
        <v>5017</v>
      </c>
      <c r="D380" s="11" t="s">
        <v>3044</v>
      </c>
      <c r="E380" s="11" t="s">
        <v>6868</v>
      </c>
      <c r="F380" s="11" t="s">
        <v>6917</v>
      </c>
      <c r="G380" s="11" t="s">
        <v>5020</v>
      </c>
      <c r="H380" s="11" t="s">
        <v>124</v>
      </c>
      <c r="I380" s="11" t="s">
        <v>6925</v>
      </c>
      <c r="J380" s="963" t="s">
        <v>6926</v>
      </c>
      <c r="K380" s="11" t="s">
        <v>6927</v>
      </c>
      <c r="L380" s="11" t="s">
        <v>6928</v>
      </c>
      <c r="M380" s="11" t="s">
        <v>5321</v>
      </c>
      <c r="N380" s="11" t="s">
        <v>6921</v>
      </c>
      <c r="O380" s="10">
        <v>12</v>
      </c>
      <c r="P380" s="12" t="s">
        <v>6645</v>
      </c>
      <c r="Q380" s="12" t="s">
        <v>5252</v>
      </c>
      <c r="R380" s="10">
        <v>11</v>
      </c>
      <c r="S380" s="12" t="s">
        <v>5997</v>
      </c>
      <c r="T380" s="12" t="s">
        <v>741</v>
      </c>
      <c r="U380" s="12" t="s">
        <v>5997</v>
      </c>
      <c r="V380" s="12" t="s">
        <v>6645</v>
      </c>
      <c r="X380" s="41" t="str">
        <f>IF(ISERROR(VLOOKUP(J380,'FMC by DSF_Excel'!$H$6:$H$1610,1,0)),"TIDAK ADA","ADA")</f>
        <v>TIDAK ADA</v>
      </c>
      <c r="Y380" s="41"/>
    </row>
    <row r="381" spans="1:25" ht="25.5" x14ac:dyDescent="0.25">
      <c r="A381" s="10">
        <v>371</v>
      </c>
      <c r="B381" s="11" t="s">
        <v>5016</v>
      </c>
      <c r="C381" s="11" t="s">
        <v>5017</v>
      </c>
      <c r="D381" s="11" t="s">
        <v>3044</v>
      </c>
      <c r="E381" s="11" t="s">
        <v>6868</v>
      </c>
      <c r="F381" s="11" t="s">
        <v>6917</v>
      </c>
      <c r="G381" s="11" t="s">
        <v>1428</v>
      </c>
      <c r="H381" s="11" t="s">
        <v>1754</v>
      </c>
      <c r="I381" s="11" t="s">
        <v>5066</v>
      </c>
      <c r="J381" s="963" t="s">
        <v>6929</v>
      </c>
      <c r="K381" s="11" t="s">
        <v>6930</v>
      </c>
      <c r="L381" s="11" t="s">
        <v>6931</v>
      </c>
      <c r="M381" s="11" t="s">
        <v>5321</v>
      </c>
      <c r="N381" s="11" t="s">
        <v>6921</v>
      </c>
      <c r="O381" s="10">
        <v>12</v>
      </c>
      <c r="P381" s="12" t="s">
        <v>6645</v>
      </c>
      <c r="Q381" s="12" t="s">
        <v>5252</v>
      </c>
      <c r="R381" s="10">
        <v>11</v>
      </c>
      <c r="S381" s="12" t="s">
        <v>5997</v>
      </c>
      <c r="T381" s="12" t="s">
        <v>6932</v>
      </c>
      <c r="U381" s="12" t="s">
        <v>6933</v>
      </c>
      <c r="V381" s="12" t="s">
        <v>6934</v>
      </c>
      <c r="X381" s="41" t="str">
        <f>IF(ISERROR(VLOOKUP(J381,'FMC by DSF_Excel'!$H$6:$H$1610,1,0)),"TIDAK ADA","ADA")</f>
        <v>TIDAK ADA</v>
      </c>
      <c r="Y381" s="41"/>
    </row>
    <row r="382" spans="1:25" ht="25.5" x14ac:dyDescent="0.25">
      <c r="A382" s="10">
        <v>372</v>
      </c>
      <c r="B382" s="11" t="s">
        <v>5016</v>
      </c>
      <c r="C382" s="11" t="s">
        <v>5017</v>
      </c>
      <c r="D382" s="11" t="s">
        <v>1685</v>
      </c>
      <c r="E382" s="11" t="s">
        <v>6935</v>
      </c>
      <c r="F382" s="11" t="s">
        <v>6936</v>
      </c>
      <c r="G382" s="11" t="s">
        <v>1438</v>
      </c>
      <c r="H382" s="11" t="s">
        <v>1695</v>
      </c>
      <c r="I382" s="11" t="s">
        <v>5021</v>
      </c>
      <c r="J382" s="963" t="s">
        <v>6937</v>
      </c>
      <c r="K382" s="11" t="s">
        <v>6938</v>
      </c>
      <c r="L382" s="11" t="s">
        <v>6939</v>
      </c>
      <c r="M382" s="11" t="s">
        <v>6940</v>
      </c>
      <c r="N382" s="11" t="s">
        <v>6941</v>
      </c>
      <c r="O382" s="10">
        <v>36</v>
      </c>
      <c r="P382" s="12" t="s">
        <v>6942</v>
      </c>
      <c r="Q382" s="12" t="s">
        <v>6943</v>
      </c>
      <c r="R382" s="10">
        <v>21</v>
      </c>
      <c r="S382" s="12" t="s">
        <v>6944</v>
      </c>
      <c r="T382" s="12" t="s">
        <v>6945</v>
      </c>
      <c r="U382" s="12" t="s">
        <v>6946</v>
      </c>
      <c r="V382" s="12" t="s">
        <v>6947</v>
      </c>
      <c r="X382" s="41" t="str">
        <f>IF(ISERROR(VLOOKUP(J382,'FMC by DSF_Excel'!$H$6:$H$1610,1,0)),"TIDAK ADA","ADA")</f>
        <v>ADA</v>
      </c>
      <c r="Y382" s="41"/>
    </row>
    <row r="383" spans="1:25" ht="25.5" x14ac:dyDescent="0.25">
      <c r="A383" s="10">
        <v>373</v>
      </c>
      <c r="B383" s="11" t="s">
        <v>5016</v>
      </c>
      <c r="C383" s="11" t="s">
        <v>5017</v>
      </c>
      <c r="D383" s="11" t="s">
        <v>1685</v>
      </c>
      <c r="E383" s="11" t="s">
        <v>6935</v>
      </c>
      <c r="F383" s="11" t="s">
        <v>6936</v>
      </c>
      <c r="G383" s="11" t="s">
        <v>1438</v>
      </c>
      <c r="H383" s="11" t="s">
        <v>1695</v>
      </c>
      <c r="I383" s="11" t="s">
        <v>5021</v>
      </c>
      <c r="J383" s="963" t="s">
        <v>6948</v>
      </c>
      <c r="K383" s="11" t="s">
        <v>6949</v>
      </c>
      <c r="L383" s="11" t="s">
        <v>6950</v>
      </c>
      <c r="M383" s="11" t="s">
        <v>6940</v>
      </c>
      <c r="N383" s="11" t="s">
        <v>6941</v>
      </c>
      <c r="O383" s="10">
        <v>36</v>
      </c>
      <c r="P383" s="12" t="s">
        <v>6942</v>
      </c>
      <c r="Q383" s="12" t="s">
        <v>6943</v>
      </c>
      <c r="R383" s="10">
        <v>21</v>
      </c>
      <c r="S383" s="12" t="s">
        <v>6944</v>
      </c>
      <c r="T383" s="12" t="s">
        <v>6951</v>
      </c>
      <c r="U383" s="12" t="s">
        <v>6952</v>
      </c>
      <c r="V383" s="12" t="s">
        <v>6953</v>
      </c>
      <c r="X383" s="41" t="str">
        <f>IF(ISERROR(VLOOKUP(J383,'FMC by DSF_Excel'!$H$6:$H$1610,1,0)),"TIDAK ADA","ADA")</f>
        <v>ADA</v>
      </c>
      <c r="Y383" s="41"/>
    </row>
    <row r="384" spans="1:25" ht="25.5" x14ac:dyDescent="0.25">
      <c r="A384" s="10">
        <v>374</v>
      </c>
      <c r="B384" s="11" t="s">
        <v>5016</v>
      </c>
      <c r="C384" s="11" t="s">
        <v>5017</v>
      </c>
      <c r="D384" s="11" t="s">
        <v>1685</v>
      </c>
      <c r="E384" s="11" t="s">
        <v>6935</v>
      </c>
      <c r="F384" s="11" t="s">
        <v>6936</v>
      </c>
      <c r="G384" s="11" t="s">
        <v>1438</v>
      </c>
      <c r="H384" s="11" t="s">
        <v>1695</v>
      </c>
      <c r="I384" s="11" t="s">
        <v>5021</v>
      </c>
      <c r="J384" s="963" t="s">
        <v>6954</v>
      </c>
      <c r="K384" s="11" t="s">
        <v>6955</v>
      </c>
      <c r="L384" s="11" t="s">
        <v>6956</v>
      </c>
      <c r="M384" s="11" t="s">
        <v>6940</v>
      </c>
      <c r="N384" s="11" t="s">
        <v>6941</v>
      </c>
      <c r="O384" s="10">
        <v>36</v>
      </c>
      <c r="P384" s="12" t="s">
        <v>6942</v>
      </c>
      <c r="Q384" s="12" t="s">
        <v>6943</v>
      </c>
      <c r="R384" s="10">
        <v>21</v>
      </c>
      <c r="S384" s="12" t="s">
        <v>6944</v>
      </c>
      <c r="T384" s="12" t="s">
        <v>6957</v>
      </c>
      <c r="U384" s="12" t="s">
        <v>6958</v>
      </c>
      <c r="V384" s="12" t="s">
        <v>6959</v>
      </c>
      <c r="X384" s="41" t="str">
        <f>IF(ISERROR(VLOOKUP(J384,'FMC by DSF_Excel'!$H$6:$H$1610,1,0)),"TIDAK ADA","ADA")</f>
        <v>ADA</v>
      </c>
      <c r="Y384" s="41"/>
    </row>
    <row r="385" spans="1:25" ht="25.5" x14ac:dyDescent="0.25">
      <c r="A385" s="10">
        <v>375</v>
      </c>
      <c r="B385" s="11" t="s">
        <v>5016</v>
      </c>
      <c r="C385" s="11" t="s">
        <v>5017</v>
      </c>
      <c r="D385" s="11" t="s">
        <v>1685</v>
      </c>
      <c r="E385" s="11" t="s">
        <v>6935</v>
      </c>
      <c r="F385" s="11" t="s">
        <v>6936</v>
      </c>
      <c r="G385" s="11" t="s">
        <v>1438</v>
      </c>
      <c r="H385" s="11" t="s">
        <v>1695</v>
      </c>
      <c r="I385" s="11" t="s">
        <v>5021</v>
      </c>
      <c r="J385" s="963" t="s">
        <v>6960</v>
      </c>
      <c r="K385" s="11" t="s">
        <v>6961</v>
      </c>
      <c r="L385" s="11" t="s">
        <v>6962</v>
      </c>
      <c r="M385" s="11" t="s">
        <v>6940</v>
      </c>
      <c r="N385" s="11" t="s">
        <v>6941</v>
      </c>
      <c r="O385" s="10">
        <v>36</v>
      </c>
      <c r="P385" s="12" t="s">
        <v>6942</v>
      </c>
      <c r="Q385" s="12" t="s">
        <v>6943</v>
      </c>
      <c r="R385" s="10">
        <v>21</v>
      </c>
      <c r="S385" s="12" t="s">
        <v>6944</v>
      </c>
      <c r="T385" s="12" t="s">
        <v>6963</v>
      </c>
      <c r="U385" s="12" t="s">
        <v>6964</v>
      </c>
      <c r="V385" s="12" t="s">
        <v>6965</v>
      </c>
      <c r="X385" s="41" t="str">
        <f>IF(ISERROR(VLOOKUP(J385,'FMC by DSF_Excel'!$H$6:$H$1610,1,0)),"TIDAK ADA","ADA")</f>
        <v>ADA</v>
      </c>
      <c r="Y385" s="41"/>
    </row>
    <row r="386" spans="1:25" ht="25.5" x14ac:dyDescent="0.25">
      <c r="A386" s="10">
        <v>376</v>
      </c>
      <c r="B386" s="11" t="s">
        <v>5016</v>
      </c>
      <c r="C386" s="11" t="s">
        <v>5017</v>
      </c>
      <c r="D386" s="11" t="s">
        <v>1685</v>
      </c>
      <c r="E386" s="11" t="s">
        <v>6935</v>
      </c>
      <c r="F386" s="11" t="s">
        <v>6936</v>
      </c>
      <c r="G386" s="11" t="s">
        <v>1438</v>
      </c>
      <c r="H386" s="11" t="s">
        <v>1695</v>
      </c>
      <c r="I386" s="11" t="s">
        <v>5021</v>
      </c>
      <c r="J386" s="963" t="s">
        <v>6966</v>
      </c>
      <c r="K386" s="11" t="s">
        <v>6967</v>
      </c>
      <c r="L386" s="11" t="s">
        <v>6968</v>
      </c>
      <c r="M386" s="11" t="s">
        <v>6940</v>
      </c>
      <c r="N386" s="11" t="s">
        <v>6941</v>
      </c>
      <c r="O386" s="10">
        <v>36</v>
      </c>
      <c r="P386" s="12" t="s">
        <v>6942</v>
      </c>
      <c r="Q386" s="12" t="s">
        <v>6943</v>
      </c>
      <c r="R386" s="10">
        <v>21</v>
      </c>
      <c r="S386" s="12" t="s">
        <v>6944</v>
      </c>
      <c r="T386" s="12" t="s">
        <v>6969</v>
      </c>
      <c r="U386" s="12" t="s">
        <v>6970</v>
      </c>
      <c r="V386" s="12" t="s">
        <v>6971</v>
      </c>
      <c r="X386" s="41" t="str">
        <f>IF(ISERROR(VLOOKUP(J386,'FMC by DSF_Excel'!$H$6:$H$1610,1,0)),"TIDAK ADA","ADA")</f>
        <v>ADA</v>
      </c>
      <c r="Y386" s="41"/>
    </row>
    <row r="387" spans="1:25" ht="25.5" x14ac:dyDescent="0.25">
      <c r="A387" s="10">
        <v>377</v>
      </c>
      <c r="B387" s="11" t="s">
        <v>5016</v>
      </c>
      <c r="C387" s="11" t="s">
        <v>5017</v>
      </c>
      <c r="D387" s="11" t="s">
        <v>1685</v>
      </c>
      <c r="E387" s="11" t="s">
        <v>6935</v>
      </c>
      <c r="F387" s="11" t="s">
        <v>6936</v>
      </c>
      <c r="G387" s="11" t="s">
        <v>1438</v>
      </c>
      <c r="H387" s="11" t="s">
        <v>1695</v>
      </c>
      <c r="I387" s="11" t="s">
        <v>5021</v>
      </c>
      <c r="J387" s="963" t="s">
        <v>6972</v>
      </c>
      <c r="K387" s="11" t="s">
        <v>6973</v>
      </c>
      <c r="L387" s="11" t="s">
        <v>6974</v>
      </c>
      <c r="M387" s="11" t="s">
        <v>6940</v>
      </c>
      <c r="N387" s="11" t="s">
        <v>6941</v>
      </c>
      <c r="O387" s="10">
        <v>36</v>
      </c>
      <c r="P387" s="12" t="s">
        <v>6942</v>
      </c>
      <c r="Q387" s="12" t="s">
        <v>6943</v>
      </c>
      <c r="R387" s="10">
        <v>21</v>
      </c>
      <c r="S387" s="12" t="s">
        <v>6944</v>
      </c>
      <c r="T387" s="12" t="s">
        <v>6975</v>
      </c>
      <c r="U387" s="12" t="s">
        <v>6976</v>
      </c>
      <c r="V387" s="12" t="s">
        <v>6977</v>
      </c>
      <c r="X387" s="41" t="str">
        <f>IF(ISERROR(VLOOKUP(J387,'FMC by DSF_Excel'!$H$6:$H$1610,1,0)),"TIDAK ADA","ADA")</f>
        <v>ADA</v>
      </c>
      <c r="Y387" s="41"/>
    </row>
    <row r="388" spans="1:25" ht="25.5" x14ac:dyDescent="0.25">
      <c r="A388" s="10">
        <v>378</v>
      </c>
      <c r="B388" s="11" t="s">
        <v>5016</v>
      </c>
      <c r="C388" s="11" t="s">
        <v>5017</v>
      </c>
      <c r="D388" s="11" t="s">
        <v>1685</v>
      </c>
      <c r="E388" s="11" t="s">
        <v>6935</v>
      </c>
      <c r="F388" s="11" t="s">
        <v>6936</v>
      </c>
      <c r="G388" s="11" t="s">
        <v>1438</v>
      </c>
      <c r="H388" s="11" t="s">
        <v>1695</v>
      </c>
      <c r="I388" s="11" t="s">
        <v>5021</v>
      </c>
      <c r="J388" s="963" t="s">
        <v>6978</v>
      </c>
      <c r="K388" s="11" t="s">
        <v>6979</v>
      </c>
      <c r="L388" s="11" t="s">
        <v>6980</v>
      </c>
      <c r="M388" s="11" t="s">
        <v>6940</v>
      </c>
      <c r="N388" s="11" t="s">
        <v>6941</v>
      </c>
      <c r="O388" s="10">
        <v>36</v>
      </c>
      <c r="P388" s="12" t="s">
        <v>6942</v>
      </c>
      <c r="Q388" s="12" t="s">
        <v>6943</v>
      </c>
      <c r="R388" s="10">
        <v>21</v>
      </c>
      <c r="S388" s="12" t="s">
        <v>6944</v>
      </c>
      <c r="T388" s="12" t="s">
        <v>6981</v>
      </c>
      <c r="U388" s="12" t="s">
        <v>6982</v>
      </c>
      <c r="V388" s="12" t="s">
        <v>6983</v>
      </c>
      <c r="X388" s="41" t="str">
        <f>IF(ISERROR(VLOOKUP(J388,'FMC by DSF_Excel'!$H$6:$H$1610,1,0)),"TIDAK ADA","ADA")</f>
        <v>ADA</v>
      </c>
      <c r="Y388" s="41"/>
    </row>
    <row r="389" spans="1:25" ht="25.5" x14ac:dyDescent="0.25">
      <c r="A389" s="10">
        <v>379</v>
      </c>
      <c r="B389" s="11" t="s">
        <v>5016</v>
      </c>
      <c r="C389" s="11" t="s">
        <v>5017</v>
      </c>
      <c r="D389" s="11" t="s">
        <v>1685</v>
      </c>
      <c r="E389" s="11" t="s">
        <v>6935</v>
      </c>
      <c r="F389" s="11" t="s">
        <v>6936</v>
      </c>
      <c r="G389" s="11" t="s">
        <v>1438</v>
      </c>
      <c r="H389" s="11" t="s">
        <v>1695</v>
      </c>
      <c r="I389" s="11" t="s">
        <v>5021</v>
      </c>
      <c r="J389" s="963" t="s">
        <v>6984</v>
      </c>
      <c r="K389" s="11" t="s">
        <v>6985</v>
      </c>
      <c r="L389" s="11" t="s">
        <v>6986</v>
      </c>
      <c r="M389" s="11" t="s">
        <v>6940</v>
      </c>
      <c r="N389" s="11" t="s">
        <v>6941</v>
      </c>
      <c r="O389" s="10">
        <v>36</v>
      </c>
      <c r="P389" s="12" t="s">
        <v>6942</v>
      </c>
      <c r="Q389" s="12" t="s">
        <v>6943</v>
      </c>
      <c r="R389" s="10">
        <v>21</v>
      </c>
      <c r="S389" s="12" t="s">
        <v>6944</v>
      </c>
      <c r="T389" s="12" t="s">
        <v>6987</v>
      </c>
      <c r="U389" s="12" t="s">
        <v>6988</v>
      </c>
      <c r="V389" s="12" t="s">
        <v>6989</v>
      </c>
      <c r="X389" s="41" t="str">
        <f>IF(ISERROR(VLOOKUP(J389,'FMC by DSF_Excel'!$H$6:$H$1610,1,0)),"TIDAK ADA","ADA")</f>
        <v>ADA</v>
      </c>
      <c r="Y389" s="41"/>
    </row>
    <row r="390" spans="1:25" ht="25.5" x14ac:dyDescent="0.25">
      <c r="A390" s="10">
        <v>380</v>
      </c>
      <c r="B390" s="11" t="s">
        <v>5016</v>
      </c>
      <c r="C390" s="11" t="s">
        <v>5017</v>
      </c>
      <c r="D390" s="11" t="s">
        <v>1685</v>
      </c>
      <c r="E390" s="11" t="s">
        <v>6935</v>
      </c>
      <c r="F390" s="11" t="s">
        <v>6936</v>
      </c>
      <c r="G390" s="11" t="s">
        <v>1438</v>
      </c>
      <c r="H390" s="11" t="s">
        <v>1695</v>
      </c>
      <c r="I390" s="11" t="s">
        <v>5021</v>
      </c>
      <c r="J390" s="963" t="s">
        <v>6990</v>
      </c>
      <c r="K390" s="11" t="s">
        <v>6991</v>
      </c>
      <c r="L390" s="11" t="s">
        <v>6992</v>
      </c>
      <c r="M390" s="11" t="s">
        <v>6940</v>
      </c>
      <c r="N390" s="11" t="s">
        <v>6941</v>
      </c>
      <c r="O390" s="10">
        <v>36</v>
      </c>
      <c r="P390" s="12" t="s">
        <v>6942</v>
      </c>
      <c r="Q390" s="12" t="s">
        <v>6943</v>
      </c>
      <c r="R390" s="10">
        <v>21</v>
      </c>
      <c r="S390" s="12" t="s">
        <v>6944</v>
      </c>
      <c r="T390" s="12" t="s">
        <v>6993</v>
      </c>
      <c r="U390" s="12" t="s">
        <v>6994</v>
      </c>
      <c r="V390" s="12" t="s">
        <v>6995</v>
      </c>
      <c r="X390" s="41" t="str">
        <f>IF(ISERROR(VLOOKUP(J390,'FMC by DSF_Excel'!$H$6:$H$1610,1,0)),"TIDAK ADA","ADA")</f>
        <v>ADA</v>
      </c>
      <c r="Y390" s="41"/>
    </row>
    <row r="391" spans="1:25" ht="25.5" x14ac:dyDescent="0.25">
      <c r="A391" s="10">
        <v>381</v>
      </c>
      <c r="B391" s="11" t="s">
        <v>5016</v>
      </c>
      <c r="C391" s="11" t="s">
        <v>5017</v>
      </c>
      <c r="D391" s="11" t="s">
        <v>1685</v>
      </c>
      <c r="E391" s="11" t="s">
        <v>6935</v>
      </c>
      <c r="F391" s="11" t="s">
        <v>6936</v>
      </c>
      <c r="G391" s="11" t="s">
        <v>1438</v>
      </c>
      <c r="H391" s="11" t="s">
        <v>1695</v>
      </c>
      <c r="I391" s="11" t="s">
        <v>5021</v>
      </c>
      <c r="J391" s="963" t="s">
        <v>6996</v>
      </c>
      <c r="K391" s="11" t="s">
        <v>6997</v>
      </c>
      <c r="L391" s="11" t="s">
        <v>6998</v>
      </c>
      <c r="M391" s="11" t="s">
        <v>6940</v>
      </c>
      <c r="N391" s="11" t="s">
        <v>6941</v>
      </c>
      <c r="O391" s="10">
        <v>36</v>
      </c>
      <c r="P391" s="12" t="s">
        <v>6942</v>
      </c>
      <c r="Q391" s="12" t="s">
        <v>6943</v>
      </c>
      <c r="R391" s="10">
        <v>21</v>
      </c>
      <c r="S391" s="12" t="s">
        <v>6944</v>
      </c>
      <c r="T391" s="12" t="s">
        <v>6999</v>
      </c>
      <c r="U391" s="12" t="s">
        <v>7000</v>
      </c>
      <c r="V391" s="12" t="s">
        <v>7001</v>
      </c>
      <c r="X391" s="41" t="str">
        <f>IF(ISERROR(VLOOKUP(J391,'FMC by DSF_Excel'!$H$6:$H$1610,1,0)),"TIDAK ADA","ADA")</f>
        <v>ADA</v>
      </c>
      <c r="Y391" s="41"/>
    </row>
    <row r="392" spans="1:25" ht="25.5" x14ac:dyDescent="0.25">
      <c r="A392" s="10">
        <v>382</v>
      </c>
      <c r="B392" s="11" t="s">
        <v>5016</v>
      </c>
      <c r="C392" s="11" t="s">
        <v>5017</v>
      </c>
      <c r="D392" s="11" t="s">
        <v>1685</v>
      </c>
      <c r="E392" s="11" t="s">
        <v>6935</v>
      </c>
      <c r="F392" s="11" t="s">
        <v>6936</v>
      </c>
      <c r="G392" s="11" t="s">
        <v>1438</v>
      </c>
      <c r="H392" s="11" t="s">
        <v>1695</v>
      </c>
      <c r="I392" s="11" t="s">
        <v>5021</v>
      </c>
      <c r="J392" s="963" t="s">
        <v>7002</v>
      </c>
      <c r="K392" s="11" t="s">
        <v>7003</v>
      </c>
      <c r="L392" s="11" t="s">
        <v>7004</v>
      </c>
      <c r="M392" s="11" t="s">
        <v>6940</v>
      </c>
      <c r="N392" s="11" t="s">
        <v>6941</v>
      </c>
      <c r="O392" s="10">
        <v>36</v>
      </c>
      <c r="P392" s="12" t="s">
        <v>6942</v>
      </c>
      <c r="Q392" s="12" t="s">
        <v>6943</v>
      </c>
      <c r="R392" s="10">
        <v>21</v>
      </c>
      <c r="S392" s="12" t="s">
        <v>6944</v>
      </c>
      <c r="T392" s="12" t="s">
        <v>7005</v>
      </c>
      <c r="U392" s="12" t="s">
        <v>7006</v>
      </c>
      <c r="V392" s="12" t="s">
        <v>7007</v>
      </c>
      <c r="X392" s="41" t="str">
        <f>IF(ISERROR(VLOOKUP(J392,'FMC by DSF_Excel'!$H$6:$H$1610,1,0)),"TIDAK ADA","ADA")</f>
        <v>ADA</v>
      </c>
      <c r="Y392" s="41"/>
    </row>
    <row r="393" spans="1:25" ht="25.5" x14ac:dyDescent="0.25">
      <c r="A393" s="10">
        <v>383</v>
      </c>
      <c r="B393" s="11" t="s">
        <v>5016</v>
      </c>
      <c r="C393" s="11" t="s">
        <v>5017</v>
      </c>
      <c r="D393" s="11" t="s">
        <v>1689</v>
      </c>
      <c r="E393" s="11" t="s">
        <v>6935</v>
      </c>
      <c r="F393" s="11" t="s">
        <v>6727</v>
      </c>
      <c r="G393" s="11" t="s">
        <v>1438</v>
      </c>
      <c r="H393" s="11" t="s">
        <v>1695</v>
      </c>
      <c r="I393" s="11" t="s">
        <v>5021</v>
      </c>
      <c r="J393" s="963" t="s">
        <v>7008</v>
      </c>
      <c r="K393" s="11" t="s">
        <v>7009</v>
      </c>
      <c r="L393" s="11" t="s">
        <v>7010</v>
      </c>
      <c r="M393" s="11" t="s">
        <v>7011</v>
      </c>
      <c r="N393" s="11" t="s">
        <v>7012</v>
      </c>
      <c r="O393" s="10">
        <v>36</v>
      </c>
      <c r="P393" s="12" t="s">
        <v>7013</v>
      </c>
      <c r="Q393" s="12" t="s">
        <v>7014</v>
      </c>
      <c r="R393" s="10">
        <v>21</v>
      </c>
      <c r="S393" s="12" t="s">
        <v>7015</v>
      </c>
      <c r="T393" s="12" t="s">
        <v>7016</v>
      </c>
      <c r="U393" s="12" t="s">
        <v>7017</v>
      </c>
      <c r="V393" s="12" t="s">
        <v>7018</v>
      </c>
      <c r="X393" s="41" t="str">
        <f>IF(ISERROR(VLOOKUP(J393,'FMC by DSF_Excel'!$H$6:$H$1610,1,0)),"TIDAK ADA","ADA")</f>
        <v>ADA</v>
      </c>
      <c r="Y393" s="41"/>
    </row>
    <row r="394" spans="1:25" ht="25.5" x14ac:dyDescent="0.25">
      <c r="A394" s="10">
        <v>384</v>
      </c>
      <c r="B394" s="11" t="s">
        <v>5016</v>
      </c>
      <c r="C394" s="11" t="s">
        <v>5017</v>
      </c>
      <c r="D394" s="11" t="s">
        <v>1689</v>
      </c>
      <c r="E394" s="11" t="s">
        <v>6935</v>
      </c>
      <c r="F394" s="11" t="s">
        <v>6727</v>
      </c>
      <c r="G394" s="11" t="s">
        <v>1438</v>
      </c>
      <c r="H394" s="11" t="s">
        <v>1695</v>
      </c>
      <c r="I394" s="11" t="s">
        <v>5021</v>
      </c>
      <c r="J394" s="963" t="s">
        <v>7019</v>
      </c>
      <c r="K394" s="11" t="s">
        <v>7020</v>
      </c>
      <c r="L394" s="11" t="s">
        <v>7021</v>
      </c>
      <c r="M394" s="11" t="s">
        <v>7011</v>
      </c>
      <c r="N394" s="11" t="s">
        <v>7012</v>
      </c>
      <c r="O394" s="10">
        <v>36</v>
      </c>
      <c r="P394" s="12" t="s">
        <v>7013</v>
      </c>
      <c r="Q394" s="12" t="s">
        <v>7014</v>
      </c>
      <c r="R394" s="10">
        <v>21</v>
      </c>
      <c r="S394" s="12" t="s">
        <v>7015</v>
      </c>
      <c r="T394" s="12" t="s">
        <v>7022</v>
      </c>
      <c r="U394" s="12" t="s">
        <v>7023</v>
      </c>
      <c r="V394" s="12" t="s">
        <v>7024</v>
      </c>
      <c r="X394" s="41" t="str">
        <f>IF(ISERROR(VLOOKUP(J394,'FMC by DSF_Excel'!$H$6:$H$1610,1,0)),"TIDAK ADA","ADA")</f>
        <v>ADA</v>
      </c>
      <c r="Y394" s="41"/>
    </row>
    <row r="395" spans="1:25" ht="25.5" x14ac:dyDescent="0.25">
      <c r="A395" s="10">
        <v>385</v>
      </c>
      <c r="B395" s="11" t="s">
        <v>5016</v>
      </c>
      <c r="C395" s="11" t="s">
        <v>5017</v>
      </c>
      <c r="D395" s="11" t="s">
        <v>1689</v>
      </c>
      <c r="E395" s="11" t="s">
        <v>6935</v>
      </c>
      <c r="F395" s="11" t="s">
        <v>6727</v>
      </c>
      <c r="G395" s="11" t="s">
        <v>1438</v>
      </c>
      <c r="H395" s="11" t="s">
        <v>1695</v>
      </c>
      <c r="I395" s="11" t="s">
        <v>5021</v>
      </c>
      <c r="J395" s="963" t="s">
        <v>7025</v>
      </c>
      <c r="K395" s="11" t="s">
        <v>7026</v>
      </c>
      <c r="L395" s="11" t="s">
        <v>7027</v>
      </c>
      <c r="M395" s="11" t="s">
        <v>7011</v>
      </c>
      <c r="N395" s="11" t="s">
        <v>7012</v>
      </c>
      <c r="O395" s="10">
        <v>36</v>
      </c>
      <c r="P395" s="12" t="s">
        <v>7013</v>
      </c>
      <c r="Q395" s="12" t="s">
        <v>7014</v>
      </c>
      <c r="R395" s="10">
        <v>21</v>
      </c>
      <c r="S395" s="12" t="s">
        <v>7015</v>
      </c>
      <c r="T395" s="12" t="s">
        <v>7028</v>
      </c>
      <c r="U395" s="12" t="s">
        <v>7029</v>
      </c>
      <c r="V395" s="12" t="s">
        <v>7030</v>
      </c>
      <c r="X395" s="41" t="str">
        <f>IF(ISERROR(VLOOKUP(J395,'FMC by DSF_Excel'!$H$6:$H$1610,1,0)),"TIDAK ADA","ADA")</f>
        <v>ADA</v>
      </c>
      <c r="Y395" s="41"/>
    </row>
    <row r="396" spans="1:25" ht="25.5" x14ac:dyDescent="0.25">
      <c r="A396" s="10">
        <v>386</v>
      </c>
      <c r="B396" s="11" t="s">
        <v>5016</v>
      </c>
      <c r="C396" s="11" t="s">
        <v>5017</v>
      </c>
      <c r="D396" s="11" t="s">
        <v>1689</v>
      </c>
      <c r="E396" s="11" t="s">
        <v>6935</v>
      </c>
      <c r="F396" s="11" t="s">
        <v>6727</v>
      </c>
      <c r="G396" s="11" t="s">
        <v>1438</v>
      </c>
      <c r="H396" s="11" t="s">
        <v>1695</v>
      </c>
      <c r="I396" s="11" t="s">
        <v>5021</v>
      </c>
      <c r="J396" s="963" t="s">
        <v>7031</v>
      </c>
      <c r="K396" s="11" t="s">
        <v>7032</v>
      </c>
      <c r="L396" s="11" t="s">
        <v>7033</v>
      </c>
      <c r="M396" s="11" t="s">
        <v>7011</v>
      </c>
      <c r="N396" s="11" t="s">
        <v>7012</v>
      </c>
      <c r="O396" s="10">
        <v>36</v>
      </c>
      <c r="P396" s="12" t="s">
        <v>7013</v>
      </c>
      <c r="Q396" s="12" t="s">
        <v>7014</v>
      </c>
      <c r="R396" s="10">
        <v>21</v>
      </c>
      <c r="S396" s="12" t="s">
        <v>7015</v>
      </c>
      <c r="T396" s="12" t="s">
        <v>7034</v>
      </c>
      <c r="U396" s="12" t="s">
        <v>7035</v>
      </c>
      <c r="V396" s="12" t="s">
        <v>7036</v>
      </c>
      <c r="X396" s="41" t="str">
        <f>IF(ISERROR(VLOOKUP(J396,'FMC by DSF_Excel'!$H$6:$H$1610,1,0)),"TIDAK ADA","ADA")</f>
        <v>ADA</v>
      </c>
      <c r="Y396" s="41"/>
    </row>
    <row r="397" spans="1:25" ht="25.5" x14ac:dyDescent="0.25">
      <c r="A397" s="10">
        <v>387</v>
      </c>
      <c r="B397" s="11" t="s">
        <v>5016</v>
      </c>
      <c r="C397" s="11" t="s">
        <v>5017</v>
      </c>
      <c r="D397" s="11" t="s">
        <v>1689</v>
      </c>
      <c r="E397" s="11" t="s">
        <v>6935</v>
      </c>
      <c r="F397" s="11" t="s">
        <v>6727</v>
      </c>
      <c r="G397" s="11" t="s">
        <v>1438</v>
      </c>
      <c r="H397" s="11" t="s">
        <v>1695</v>
      </c>
      <c r="I397" s="11" t="s">
        <v>5021</v>
      </c>
      <c r="J397" s="963" t="s">
        <v>7037</v>
      </c>
      <c r="K397" s="11" t="s">
        <v>7038</v>
      </c>
      <c r="L397" s="11" t="s">
        <v>7039</v>
      </c>
      <c r="M397" s="11" t="s">
        <v>7011</v>
      </c>
      <c r="N397" s="11" t="s">
        <v>7012</v>
      </c>
      <c r="O397" s="10">
        <v>36</v>
      </c>
      <c r="P397" s="12" t="s">
        <v>7013</v>
      </c>
      <c r="Q397" s="12" t="s">
        <v>7014</v>
      </c>
      <c r="R397" s="10">
        <v>21</v>
      </c>
      <c r="S397" s="12" t="s">
        <v>7015</v>
      </c>
      <c r="T397" s="12" t="s">
        <v>7040</v>
      </c>
      <c r="U397" s="12" t="s">
        <v>7041</v>
      </c>
      <c r="V397" s="12" t="s">
        <v>7042</v>
      </c>
      <c r="X397" s="41" t="str">
        <f>IF(ISERROR(VLOOKUP(J397,'FMC by DSF_Excel'!$H$6:$H$1610,1,0)),"TIDAK ADA","ADA")</f>
        <v>ADA</v>
      </c>
      <c r="Y397" s="41"/>
    </row>
    <row r="398" spans="1:25" ht="25.5" x14ac:dyDescent="0.25">
      <c r="A398" s="10">
        <v>388</v>
      </c>
      <c r="B398" s="11" t="s">
        <v>5016</v>
      </c>
      <c r="C398" s="11" t="s">
        <v>5017</v>
      </c>
      <c r="D398" s="11" t="s">
        <v>1689</v>
      </c>
      <c r="E398" s="11" t="s">
        <v>6935</v>
      </c>
      <c r="F398" s="11" t="s">
        <v>6727</v>
      </c>
      <c r="G398" s="11" t="s">
        <v>1438</v>
      </c>
      <c r="H398" s="11" t="s">
        <v>1695</v>
      </c>
      <c r="I398" s="11" t="s">
        <v>5021</v>
      </c>
      <c r="J398" s="963" t="s">
        <v>7043</v>
      </c>
      <c r="K398" s="11" t="s">
        <v>7044</v>
      </c>
      <c r="L398" s="11" t="s">
        <v>7045</v>
      </c>
      <c r="M398" s="11" t="s">
        <v>7011</v>
      </c>
      <c r="N398" s="11" t="s">
        <v>7012</v>
      </c>
      <c r="O398" s="10">
        <v>36</v>
      </c>
      <c r="P398" s="12" t="s">
        <v>7013</v>
      </c>
      <c r="Q398" s="12" t="s">
        <v>7014</v>
      </c>
      <c r="R398" s="10">
        <v>21</v>
      </c>
      <c r="S398" s="12" t="s">
        <v>7015</v>
      </c>
      <c r="T398" s="12" t="s">
        <v>7046</v>
      </c>
      <c r="U398" s="12" t="s">
        <v>7047</v>
      </c>
      <c r="V398" s="12" t="s">
        <v>7048</v>
      </c>
      <c r="X398" s="41" t="str">
        <f>IF(ISERROR(VLOOKUP(J398,'FMC by DSF_Excel'!$H$6:$H$1610,1,0)),"TIDAK ADA","ADA")</f>
        <v>ADA</v>
      </c>
      <c r="Y398" s="41"/>
    </row>
    <row r="399" spans="1:25" ht="25.5" x14ac:dyDescent="0.25">
      <c r="A399" s="10">
        <v>389</v>
      </c>
      <c r="B399" s="11" t="s">
        <v>5016</v>
      </c>
      <c r="C399" s="11" t="s">
        <v>5017</v>
      </c>
      <c r="D399" s="11" t="s">
        <v>1689</v>
      </c>
      <c r="E399" s="11" t="s">
        <v>6935</v>
      </c>
      <c r="F399" s="11" t="s">
        <v>6727</v>
      </c>
      <c r="G399" s="11" t="s">
        <v>1438</v>
      </c>
      <c r="H399" s="11" t="s">
        <v>1695</v>
      </c>
      <c r="I399" s="11" t="s">
        <v>5021</v>
      </c>
      <c r="J399" s="963" t="s">
        <v>7049</v>
      </c>
      <c r="K399" s="11" t="s">
        <v>7050</v>
      </c>
      <c r="L399" s="11" t="s">
        <v>7051</v>
      </c>
      <c r="M399" s="11" t="s">
        <v>7011</v>
      </c>
      <c r="N399" s="11" t="s">
        <v>7012</v>
      </c>
      <c r="O399" s="10">
        <v>36</v>
      </c>
      <c r="P399" s="12" t="s">
        <v>7013</v>
      </c>
      <c r="Q399" s="12" t="s">
        <v>7014</v>
      </c>
      <c r="R399" s="10">
        <v>21</v>
      </c>
      <c r="S399" s="12" t="s">
        <v>7015</v>
      </c>
      <c r="T399" s="12" t="s">
        <v>7052</v>
      </c>
      <c r="U399" s="12" t="s">
        <v>7053</v>
      </c>
      <c r="V399" s="12" t="s">
        <v>7054</v>
      </c>
      <c r="X399" s="41" t="str">
        <f>IF(ISERROR(VLOOKUP(J399,'FMC by DSF_Excel'!$H$6:$H$1610,1,0)),"TIDAK ADA","ADA")</f>
        <v>ADA</v>
      </c>
      <c r="Y399" s="41"/>
    </row>
    <row r="400" spans="1:25" ht="25.5" x14ac:dyDescent="0.25">
      <c r="A400" s="10">
        <v>390</v>
      </c>
      <c r="B400" s="11" t="s">
        <v>5016</v>
      </c>
      <c r="C400" s="11" t="s">
        <v>5017</v>
      </c>
      <c r="D400" s="11" t="s">
        <v>1689</v>
      </c>
      <c r="E400" s="11" t="s">
        <v>6935</v>
      </c>
      <c r="F400" s="11" t="s">
        <v>6727</v>
      </c>
      <c r="G400" s="11" t="s">
        <v>1438</v>
      </c>
      <c r="H400" s="11" t="s">
        <v>1695</v>
      </c>
      <c r="I400" s="11" t="s">
        <v>5021</v>
      </c>
      <c r="J400" s="963" t="s">
        <v>7055</v>
      </c>
      <c r="K400" s="11" t="s">
        <v>7056</v>
      </c>
      <c r="L400" s="11" t="s">
        <v>7057</v>
      </c>
      <c r="M400" s="11" t="s">
        <v>7011</v>
      </c>
      <c r="N400" s="11" t="s">
        <v>7012</v>
      </c>
      <c r="O400" s="10">
        <v>36</v>
      </c>
      <c r="P400" s="12" t="s">
        <v>7013</v>
      </c>
      <c r="Q400" s="12" t="s">
        <v>7014</v>
      </c>
      <c r="R400" s="10">
        <v>21</v>
      </c>
      <c r="S400" s="12" t="s">
        <v>7015</v>
      </c>
      <c r="T400" s="12" t="s">
        <v>7058</v>
      </c>
      <c r="U400" s="12" t="s">
        <v>7059</v>
      </c>
      <c r="V400" s="12" t="s">
        <v>7060</v>
      </c>
      <c r="X400" s="41" t="str">
        <f>IF(ISERROR(VLOOKUP(J400,'FMC by DSF_Excel'!$H$6:$H$1610,1,0)),"TIDAK ADA","ADA")</f>
        <v>ADA</v>
      </c>
      <c r="Y400" s="41"/>
    </row>
    <row r="401" spans="1:25" ht="25.5" x14ac:dyDescent="0.25">
      <c r="A401" s="10">
        <v>391</v>
      </c>
      <c r="B401" s="11" t="s">
        <v>5016</v>
      </c>
      <c r="C401" s="11" t="s">
        <v>5017</v>
      </c>
      <c r="D401" s="11" t="s">
        <v>1694</v>
      </c>
      <c r="E401" s="11" t="s">
        <v>6935</v>
      </c>
      <c r="F401" s="11" t="s">
        <v>6936</v>
      </c>
      <c r="G401" s="11" t="s">
        <v>1438</v>
      </c>
      <c r="H401" s="11" t="s">
        <v>1695</v>
      </c>
      <c r="I401" s="11" t="s">
        <v>5021</v>
      </c>
      <c r="J401" s="963" t="s">
        <v>7061</v>
      </c>
      <c r="K401" s="11" t="s">
        <v>7062</v>
      </c>
      <c r="L401" s="11" t="s">
        <v>7063</v>
      </c>
      <c r="M401" s="11" t="s">
        <v>7064</v>
      </c>
      <c r="N401" s="11" t="s">
        <v>7065</v>
      </c>
      <c r="O401" s="10">
        <v>36</v>
      </c>
      <c r="P401" s="12" t="s">
        <v>6942</v>
      </c>
      <c r="Q401" s="12" t="s">
        <v>6943</v>
      </c>
      <c r="R401" s="10">
        <v>21</v>
      </c>
      <c r="S401" s="12" t="s">
        <v>6944</v>
      </c>
      <c r="T401" s="12" t="s">
        <v>7066</v>
      </c>
      <c r="U401" s="12" t="s">
        <v>7067</v>
      </c>
      <c r="V401" s="12" t="s">
        <v>7068</v>
      </c>
      <c r="X401" s="41" t="str">
        <f>IF(ISERROR(VLOOKUP(J401,'FMC by DSF_Excel'!$H$6:$H$1610,1,0)),"TIDAK ADA","ADA")</f>
        <v>ADA</v>
      </c>
      <c r="Y401" s="41"/>
    </row>
    <row r="402" spans="1:25" ht="25.5" x14ac:dyDescent="0.25">
      <c r="A402" s="10">
        <v>392</v>
      </c>
      <c r="B402" s="11" t="s">
        <v>5016</v>
      </c>
      <c r="C402" s="11" t="s">
        <v>5017</v>
      </c>
      <c r="D402" s="11" t="s">
        <v>1694</v>
      </c>
      <c r="E402" s="11" t="s">
        <v>6935</v>
      </c>
      <c r="F402" s="11" t="s">
        <v>6936</v>
      </c>
      <c r="G402" s="11" t="s">
        <v>1438</v>
      </c>
      <c r="H402" s="11" t="s">
        <v>1695</v>
      </c>
      <c r="I402" s="11" t="s">
        <v>5021</v>
      </c>
      <c r="J402" s="963" t="s">
        <v>7069</v>
      </c>
      <c r="K402" s="11" t="s">
        <v>7070</v>
      </c>
      <c r="L402" s="11" t="s">
        <v>7071</v>
      </c>
      <c r="M402" s="11" t="s">
        <v>7064</v>
      </c>
      <c r="N402" s="11" t="s">
        <v>7065</v>
      </c>
      <c r="O402" s="10">
        <v>36</v>
      </c>
      <c r="P402" s="12" t="s">
        <v>6942</v>
      </c>
      <c r="Q402" s="12" t="s">
        <v>6943</v>
      </c>
      <c r="R402" s="10">
        <v>21</v>
      </c>
      <c r="S402" s="12" t="s">
        <v>6944</v>
      </c>
      <c r="T402" s="12" t="s">
        <v>7072</v>
      </c>
      <c r="U402" s="12" t="s">
        <v>7073</v>
      </c>
      <c r="V402" s="12" t="s">
        <v>7074</v>
      </c>
      <c r="X402" s="41" t="str">
        <f>IF(ISERROR(VLOOKUP(J402,'FMC by DSF_Excel'!$H$6:$H$1610,1,0)),"TIDAK ADA","ADA")</f>
        <v>ADA</v>
      </c>
      <c r="Y402" s="41"/>
    </row>
    <row r="403" spans="1:25" ht="25.5" x14ac:dyDescent="0.25">
      <c r="A403" s="10">
        <v>393</v>
      </c>
      <c r="B403" s="11" t="s">
        <v>5016</v>
      </c>
      <c r="C403" s="11" t="s">
        <v>5017</v>
      </c>
      <c r="D403" s="11" t="s">
        <v>1694</v>
      </c>
      <c r="E403" s="11" t="s">
        <v>6935</v>
      </c>
      <c r="F403" s="11" t="s">
        <v>6936</v>
      </c>
      <c r="G403" s="11" t="s">
        <v>1438</v>
      </c>
      <c r="H403" s="11" t="s">
        <v>1695</v>
      </c>
      <c r="I403" s="11" t="s">
        <v>5021</v>
      </c>
      <c r="J403" s="963" t="s">
        <v>7075</v>
      </c>
      <c r="K403" s="11" t="s">
        <v>7076</v>
      </c>
      <c r="L403" s="11" t="s">
        <v>7077</v>
      </c>
      <c r="M403" s="11" t="s">
        <v>7064</v>
      </c>
      <c r="N403" s="11" t="s">
        <v>7065</v>
      </c>
      <c r="O403" s="10">
        <v>36</v>
      </c>
      <c r="P403" s="12" t="s">
        <v>6942</v>
      </c>
      <c r="Q403" s="12" t="s">
        <v>6943</v>
      </c>
      <c r="R403" s="10">
        <v>21</v>
      </c>
      <c r="S403" s="12" t="s">
        <v>6944</v>
      </c>
      <c r="T403" s="12" t="s">
        <v>7078</v>
      </c>
      <c r="U403" s="12" t="s">
        <v>7079</v>
      </c>
      <c r="V403" s="12" t="s">
        <v>7080</v>
      </c>
      <c r="X403" s="41" t="str">
        <f>IF(ISERROR(VLOOKUP(J403,'FMC by DSF_Excel'!$H$6:$H$1610,1,0)),"TIDAK ADA","ADA")</f>
        <v>ADA</v>
      </c>
      <c r="Y403" s="41"/>
    </row>
    <row r="404" spans="1:25" ht="25.5" x14ac:dyDescent="0.25">
      <c r="A404" s="10">
        <v>394</v>
      </c>
      <c r="B404" s="11" t="s">
        <v>5016</v>
      </c>
      <c r="C404" s="11" t="s">
        <v>5017</v>
      </c>
      <c r="D404" s="11" t="s">
        <v>1694</v>
      </c>
      <c r="E404" s="11" t="s">
        <v>6935</v>
      </c>
      <c r="F404" s="11" t="s">
        <v>6936</v>
      </c>
      <c r="G404" s="11" t="s">
        <v>1438</v>
      </c>
      <c r="H404" s="11" t="s">
        <v>1695</v>
      </c>
      <c r="I404" s="11" t="s">
        <v>5021</v>
      </c>
      <c r="J404" s="963" t="s">
        <v>7081</v>
      </c>
      <c r="K404" s="11" t="s">
        <v>7082</v>
      </c>
      <c r="L404" s="11" t="s">
        <v>7083</v>
      </c>
      <c r="M404" s="11" t="s">
        <v>7064</v>
      </c>
      <c r="N404" s="11" t="s">
        <v>7065</v>
      </c>
      <c r="O404" s="10">
        <v>36</v>
      </c>
      <c r="P404" s="12" t="s">
        <v>6942</v>
      </c>
      <c r="Q404" s="12" t="s">
        <v>6943</v>
      </c>
      <c r="R404" s="10">
        <v>21</v>
      </c>
      <c r="S404" s="12" t="s">
        <v>6944</v>
      </c>
      <c r="T404" s="12" t="s">
        <v>7084</v>
      </c>
      <c r="U404" s="12" t="s">
        <v>7085</v>
      </c>
      <c r="V404" s="12" t="s">
        <v>7086</v>
      </c>
      <c r="X404" s="41" t="str">
        <f>IF(ISERROR(VLOOKUP(J404,'FMC by DSF_Excel'!$H$6:$H$1610,1,0)),"TIDAK ADA","ADA")</f>
        <v>ADA</v>
      </c>
      <c r="Y404" s="41"/>
    </row>
    <row r="405" spans="1:25" ht="25.5" x14ac:dyDescent="0.25">
      <c r="A405" s="10">
        <v>395</v>
      </c>
      <c r="B405" s="11" t="s">
        <v>5016</v>
      </c>
      <c r="C405" s="11" t="s">
        <v>5017</v>
      </c>
      <c r="D405" s="11" t="s">
        <v>1694</v>
      </c>
      <c r="E405" s="11" t="s">
        <v>6935</v>
      </c>
      <c r="F405" s="11" t="s">
        <v>6936</v>
      </c>
      <c r="G405" s="11" t="s">
        <v>1438</v>
      </c>
      <c r="H405" s="11" t="s">
        <v>1695</v>
      </c>
      <c r="I405" s="11" t="s">
        <v>5021</v>
      </c>
      <c r="J405" s="963" t="s">
        <v>7087</v>
      </c>
      <c r="K405" s="11" t="s">
        <v>7088</v>
      </c>
      <c r="L405" s="11" t="s">
        <v>7089</v>
      </c>
      <c r="M405" s="11" t="s">
        <v>7064</v>
      </c>
      <c r="N405" s="11" t="s">
        <v>7065</v>
      </c>
      <c r="O405" s="10">
        <v>36</v>
      </c>
      <c r="P405" s="12" t="s">
        <v>6942</v>
      </c>
      <c r="Q405" s="12" t="s">
        <v>6943</v>
      </c>
      <c r="R405" s="10">
        <v>21</v>
      </c>
      <c r="S405" s="12" t="s">
        <v>6944</v>
      </c>
      <c r="T405" s="12" t="s">
        <v>7090</v>
      </c>
      <c r="U405" s="12" t="s">
        <v>7091</v>
      </c>
      <c r="V405" s="12" t="s">
        <v>7092</v>
      </c>
      <c r="X405" s="41" t="str">
        <f>IF(ISERROR(VLOOKUP(J405,'FMC by DSF_Excel'!$H$6:$H$1610,1,0)),"TIDAK ADA","ADA")</f>
        <v>ADA</v>
      </c>
      <c r="Y405" s="41"/>
    </row>
    <row r="406" spans="1:25" ht="25.5" x14ac:dyDescent="0.25">
      <c r="A406" s="10">
        <v>396</v>
      </c>
      <c r="B406" s="11" t="s">
        <v>5016</v>
      </c>
      <c r="C406" s="11" t="s">
        <v>5017</v>
      </c>
      <c r="D406" s="11" t="s">
        <v>1694</v>
      </c>
      <c r="E406" s="11" t="s">
        <v>6935</v>
      </c>
      <c r="F406" s="11" t="s">
        <v>6936</v>
      </c>
      <c r="G406" s="11" t="s">
        <v>1438</v>
      </c>
      <c r="H406" s="11" t="s">
        <v>1695</v>
      </c>
      <c r="I406" s="11" t="s">
        <v>5021</v>
      </c>
      <c r="J406" s="963" t="s">
        <v>7093</v>
      </c>
      <c r="K406" s="11" t="s">
        <v>7094</v>
      </c>
      <c r="L406" s="11" t="s">
        <v>7095</v>
      </c>
      <c r="M406" s="11" t="s">
        <v>7064</v>
      </c>
      <c r="N406" s="11" t="s">
        <v>7065</v>
      </c>
      <c r="O406" s="10">
        <v>36</v>
      </c>
      <c r="P406" s="12" t="s">
        <v>6942</v>
      </c>
      <c r="Q406" s="12" t="s">
        <v>6943</v>
      </c>
      <c r="R406" s="10">
        <v>21</v>
      </c>
      <c r="S406" s="12" t="s">
        <v>6944</v>
      </c>
      <c r="T406" s="12" t="s">
        <v>7096</v>
      </c>
      <c r="U406" s="12" t="s">
        <v>7097</v>
      </c>
      <c r="V406" s="12" t="s">
        <v>7098</v>
      </c>
      <c r="X406" s="41" t="str">
        <f>IF(ISERROR(VLOOKUP(J406,'FMC by DSF_Excel'!$H$6:$H$1610,1,0)),"TIDAK ADA","ADA")</f>
        <v>ADA</v>
      </c>
      <c r="Y406" s="41"/>
    </row>
    <row r="407" spans="1:25" ht="25.5" x14ac:dyDescent="0.25">
      <c r="A407" s="10">
        <v>397</v>
      </c>
      <c r="B407" s="11" t="s">
        <v>5016</v>
      </c>
      <c r="C407" s="11" t="s">
        <v>5017</v>
      </c>
      <c r="D407" s="11" t="s">
        <v>1694</v>
      </c>
      <c r="E407" s="11" t="s">
        <v>6935</v>
      </c>
      <c r="F407" s="11" t="s">
        <v>6936</v>
      </c>
      <c r="G407" s="11" t="s">
        <v>1438</v>
      </c>
      <c r="H407" s="11" t="s">
        <v>1695</v>
      </c>
      <c r="I407" s="11" t="s">
        <v>5021</v>
      </c>
      <c r="J407" s="963" t="s">
        <v>7099</v>
      </c>
      <c r="K407" s="11" t="s">
        <v>7100</v>
      </c>
      <c r="L407" s="11" t="s">
        <v>7101</v>
      </c>
      <c r="M407" s="11" t="s">
        <v>7064</v>
      </c>
      <c r="N407" s="11" t="s">
        <v>7065</v>
      </c>
      <c r="O407" s="10">
        <v>36</v>
      </c>
      <c r="P407" s="12" t="s">
        <v>6942</v>
      </c>
      <c r="Q407" s="12" t="s">
        <v>6943</v>
      </c>
      <c r="R407" s="10">
        <v>21</v>
      </c>
      <c r="S407" s="12" t="s">
        <v>6944</v>
      </c>
      <c r="T407" s="12" t="s">
        <v>7102</v>
      </c>
      <c r="U407" s="12" t="s">
        <v>7103</v>
      </c>
      <c r="V407" s="12" t="s">
        <v>7104</v>
      </c>
      <c r="X407" s="41" t="str">
        <f>IF(ISERROR(VLOOKUP(J407,'FMC by DSF_Excel'!$H$6:$H$1610,1,0)),"TIDAK ADA","ADA")</f>
        <v>ADA</v>
      </c>
      <c r="Y407" s="41"/>
    </row>
    <row r="408" spans="1:25" ht="25.5" x14ac:dyDescent="0.25">
      <c r="A408" s="10">
        <v>398</v>
      </c>
      <c r="B408" s="11" t="s">
        <v>5016</v>
      </c>
      <c r="C408" s="11" t="s">
        <v>5017</v>
      </c>
      <c r="D408" s="11" t="s">
        <v>1694</v>
      </c>
      <c r="E408" s="11" t="s">
        <v>6935</v>
      </c>
      <c r="F408" s="11" t="s">
        <v>6936</v>
      </c>
      <c r="G408" s="11" t="s">
        <v>1438</v>
      </c>
      <c r="H408" s="11" t="s">
        <v>1695</v>
      </c>
      <c r="I408" s="11" t="s">
        <v>5021</v>
      </c>
      <c r="J408" s="963" t="s">
        <v>7105</v>
      </c>
      <c r="K408" s="11" t="s">
        <v>7106</v>
      </c>
      <c r="L408" s="11" t="s">
        <v>7107</v>
      </c>
      <c r="M408" s="11" t="s">
        <v>7064</v>
      </c>
      <c r="N408" s="11" t="s">
        <v>7065</v>
      </c>
      <c r="O408" s="10">
        <v>36</v>
      </c>
      <c r="P408" s="12" t="s">
        <v>6942</v>
      </c>
      <c r="Q408" s="12" t="s">
        <v>6943</v>
      </c>
      <c r="R408" s="10">
        <v>21</v>
      </c>
      <c r="S408" s="12" t="s">
        <v>6944</v>
      </c>
      <c r="T408" s="12" t="s">
        <v>7108</v>
      </c>
      <c r="U408" s="12" t="s">
        <v>7109</v>
      </c>
      <c r="V408" s="12" t="s">
        <v>7110</v>
      </c>
      <c r="X408" s="41" t="str">
        <f>IF(ISERROR(VLOOKUP(J408,'FMC by DSF_Excel'!$H$6:$H$1610,1,0)),"TIDAK ADA","ADA")</f>
        <v>ADA</v>
      </c>
      <c r="Y408" s="41"/>
    </row>
    <row r="409" spans="1:25" ht="25.5" x14ac:dyDescent="0.25">
      <c r="A409" s="10">
        <v>399</v>
      </c>
      <c r="B409" s="11" t="s">
        <v>5016</v>
      </c>
      <c r="C409" s="11" t="s">
        <v>5017</v>
      </c>
      <c r="D409" s="11" t="s">
        <v>1694</v>
      </c>
      <c r="E409" s="11" t="s">
        <v>6935</v>
      </c>
      <c r="F409" s="11" t="s">
        <v>6936</v>
      </c>
      <c r="G409" s="11" t="s">
        <v>1438</v>
      </c>
      <c r="H409" s="11" t="s">
        <v>1695</v>
      </c>
      <c r="I409" s="11" t="s">
        <v>5021</v>
      </c>
      <c r="J409" s="963" t="s">
        <v>7111</v>
      </c>
      <c r="K409" s="11" t="s">
        <v>7112</v>
      </c>
      <c r="L409" s="11" t="s">
        <v>7113</v>
      </c>
      <c r="M409" s="11" t="s">
        <v>7064</v>
      </c>
      <c r="N409" s="11" t="s">
        <v>7065</v>
      </c>
      <c r="O409" s="10">
        <v>36</v>
      </c>
      <c r="P409" s="12" t="s">
        <v>6942</v>
      </c>
      <c r="Q409" s="12" t="s">
        <v>6943</v>
      </c>
      <c r="R409" s="10">
        <v>21</v>
      </c>
      <c r="S409" s="12" t="s">
        <v>6944</v>
      </c>
      <c r="T409" s="12" t="s">
        <v>7114</v>
      </c>
      <c r="U409" s="12" t="s">
        <v>7115</v>
      </c>
      <c r="V409" s="12" t="s">
        <v>7116</v>
      </c>
      <c r="X409" s="41" t="str">
        <f>IF(ISERROR(VLOOKUP(J409,'FMC by DSF_Excel'!$H$6:$H$1610,1,0)),"TIDAK ADA","ADA")</f>
        <v>ADA</v>
      </c>
      <c r="Y409" s="41"/>
    </row>
    <row r="410" spans="1:25" ht="25.5" x14ac:dyDescent="0.25">
      <c r="A410" s="10">
        <v>400</v>
      </c>
      <c r="B410" s="11" t="s">
        <v>5016</v>
      </c>
      <c r="C410" s="11" t="s">
        <v>5017</v>
      </c>
      <c r="D410" s="11" t="s">
        <v>1694</v>
      </c>
      <c r="E410" s="11" t="s">
        <v>6935</v>
      </c>
      <c r="F410" s="11" t="s">
        <v>6936</v>
      </c>
      <c r="G410" s="11" t="s">
        <v>1438</v>
      </c>
      <c r="H410" s="11" t="s">
        <v>1695</v>
      </c>
      <c r="I410" s="11" t="s">
        <v>5021</v>
      </c>
      <c r="J410" s="963" t="s">
        <v>7117</v>
      </c>
      <c r="K410" s="11" t="s">
        <v>7118</v>
      </c>
      <c r="L410" s="11" t="s">
        <v>7119</v>
      </c>
      <c r="M410" s="11" t="s">
        <v>7064</v>
      </c>
      <c r="N410" s="11" t="s">
        <v>7065</v>
      </c>
      <c r="O410" s="10">
        <v>36</v>
      </c>
      <c r="P410" s="12" t="s">
        <v>6942</v>
      </c>
      <c r="Q410" s="12" t="s">
        <v>6943</v>
      </c>
      <c r="R410" s="10">
        <v>21</v>
      </c>
      <c r="S410" s="12" t="s">
        <v>6944</v>
      </c>
      <c r="T410" s="12" t="s">
        <v>7120</v>
      </c>
      <c r="U410" s="12" t="s">
        <v>7121</v>
      </c>
      <c r="V410" s="12" t="s">
        <v>7122</v>
      </c>
      <c r="X410" s="41" t="str">
        <f>IF(ISERROR(VLOOKUP(J410,'FMC by DSF_Excel'!$H$6:$H$1610,1,0)),"TIDAK ADA","ADA")</f>
        <v>ADA</v>
      </c>
      <c r="Y410" s="41"/>
    </row>
    <row r="411" spans="1:25" ht="25.5" x14ac:dyDescent="0.25">
      <c r="A411" s="10">
        <v>401</v>
      </c>
      <c r="B411" s="11" t="s">
        <v>5016</v>
      </c>
      <c r="C411" s="11" t="s">
        <v>5017</v>
      </c>
      <c r="D411" s="11" t="s">
        <v>2014</v>
      </c>
      <c r="E411" s="11" t="s">
        <v>6935</v>
      </c>
      <c r="F411" s="11" t="s">
        <v>6936</v>
      </c>
      <c r="G411" s="11" t="s">
        <v>1438</v>
      </c>
      <c r="H411" s="11" t="s">
        <v>1695</v>
      </c>
      <c r="I411" s="11" t="s">
        <v>5021</v>
      </c>
      <c r="J411" s="963" t="s">
        <v>7123</v>
      </c>
      <c r="K411" s="11" t="s">
        <v>7124</v>
      </c>
      <c r="L411" s="11" t="s">
        <v>7125</v>
      </c>
      <c r="M411" s="11" t="s">
        <v>7126</v>
      </c>
      <c r="N411" s="11" t="s">
        <v>7127</v>
      </c>
      <c r="O411" s="10">
        <v>36</v>
      </c>
      <c r="P411" s="12" t="s">
        <v>5576</v>
      </c>
      <c r="Q411" s="12" t="s">
        <v>5577</v>
      </c>
      <c r="R411" s="10">
        <v>17</v>
      </c>
      <c r="S411" s="12" t="s">
        <v>7128</v>
      </c>
      <c r="T411" s="12" t="s">
        <v>7129</v>
      </c>
      <c r="U411" s="12" t="s">
        <v>7130</v>
      </c>
      <c r="V411" s="12" t="s">
        <v>7131</v>
      </c>
      <c r="X411" s="41" t="str">
        <f>IF(ISERROR(VLOOKUP(J411,'FMC by DSF_Excel'!$H$6:$H$1610,1,0)),"TIDAK ADA","ADA")</f>
        <v>ADA</v>
      </c>
      <c r="Y411" s="41"/>
    </row>
    <row r="412" spans="1:25" ht="25.5" x14ac:dyDescent="0.25">
      <c r="A412" s="10">
        <v>402</v>
      </c>
      <c r="B412" s="11" t="s">
        <v>5016</v>
      </c>
      <c r="C412" s="11" t="s">
        <v>5017</v>
      </c>
      <c r="D412" s="11" t="s">
        <v>2014</v>
      </c>
      <c r="E412" s="11" t="s">
        <v>6935</v>
      </c>
      <c r="F412" s="11" t="s">
        <v>6936</v>
      </c>
      <c r="G412" s="11" t="s">
        <v>1438</v>
      </c>
      <c r="H412" s="11" t="s">
        <v>1695</v>
      </c>
      <c r="I412" s="11" t="s">
        <v>5021</v>
      </c>
      <c r="J412" s="963" t="s">
        <v>7132</v>
      </c>
      <c r="K412" s="11" t="s">
        <v>7133</v>
      </c>
      <c r="L412" s="11" t="s">
        <v>7134</v>
      </c>
      <c r="M412" s="11" t="s">
        <v>7126</v>
      </c>
      <c r="N412" s="11" t="s">
        <v>7127</v>
      </c>
      <c r="O412" s="10">
        <v>36</v>
      </c>
      <c r="P412" s="12" t="s">
        <v>5576</v>
      </c>
      <c r="Q412" s="12" t="s">
        <v>5577</v>
      </c>
      <c r="R412" s="10">
        <v>17</v>
      </c>
      <c r="S412" s="12" t="s">
        <v>7128</v>
      </c>
      <c r="T412" s="12" t="s">
        <v>7135</v>
      </c>
      <c r="U412" s="12" t="s">
        <v>7136</v>
      </c>
      <c r="V412" s="12" t="s">
        <v>7137</v>
      </c>
      <c r="X412" s="41" t="str">
        <f>IF(ISERROR(VLOOKUP(J412,'FMC by DSF_Excel'!$H$6:$H$1610,1,0)),"TIDAK ADA","ADA")</f>
        <v>ADA</v>
      </c>
      <c r="Y412" s="41"/>
    </row>
    <row r="413" spans="1:25" ht="25.5" x14ac:dyDescent="0.25">
      <c r="A413" s="10">
        <v>403</v>
      </c>
      <c r="B413" s="11" t="s">
        <v>5016</v>
      </c>
      <c r="C413" s="11" t="s">
        <v>5017</v>
      </c>
      <c r="D413" s="11" t="s">
        <v>2014</v>
      </c>
      <c r="E413" s="11" t="s">
        <v>6935</v>
      </c>
      <c r="F413" s="11" t="s">
        <v>6936</v>
      </c>
      <c r="G413" s="11" t="s">
        <v>1438</v>
      </c>
      <c r="H413" s="11" t="s">
        <v>1695</v>
      </c>
      <c r="I413" s="11" t="s">
        <v>5021</v>
      </c>
      <c r="J413" s="963" t="s">
        <v>7138</v>
      </c>
      <c r="K413" s="11" t="s">
        <v>7139</v>
      </c>
      <c r="L413" s="11" t="s">
        <v>7140</v>
      </c>
      <c r="M413" s="11" t="s">
        <v>7126</v>
      </c>
      <c r="N413" s="11" t="s">
        <v>7127</v>
      </c>
      <c r="O413" s="10">
        <v>36</v>
      </c>
      <c r="P413" s="12" t="s">
        <v>5576</v>
      </c>
      <c r="Q413" s="12" t="s">
        <v>5577</v>
      </c>
      <c r="R413" s="10">
        <v>17</v>
      </c>
      <c r="S413" s="12" t="s">
        <v>7128</v>
      </c>
      <c r="T413" s="12" t="s">
        <v>7141</v>
      </c>
      <c r="U413" s="12" t="s">
        <v>7142</v>
      </c>
      <c r="V413" s="12" t="s">
        <v>7143</v>
      </c>
      <c r="X413" s="41" t="str">
        <f>IF(ISERROR(VLOOKUP(J413,'FMC by DSF_Excel'!$H$6:$H$1610,1,0)),"TIDAK ADA","ADA")</f>
        <v>ADA</v>
      </c>
      <c r="Y413" s="41"/>
    </row>
    <row r="414" spans="1:25" ht="25.5" x14ac:dyDescent="0.25">
      <c r="A414" s="10">
        <v>404</v>
      </c>
      <c r="B414" s="11" t="s">
        <v>5016</v>
      </c>
      <c r="C414" s="11" t="s">
        <v>5017</v>
      </c>
      <c r="D414" s="11" t="s">
        <v>2014</v>
      </c>
      <c r="E414" s="11" t="s">
        <v>6935</v>
      </c>
      <c r="F414" s="11" t="s">
        <v>6936</v>
      </c>
      <c r="G414" s="11" t="s">
        <v>1438</v>
      </c>
      <c r="H414" s="11" t="s">
        <v>1695</v>
      </c>
      <c r="I414" s="11" t="s">
        <v>5021</v>
      </c>
      <c r="J414" s="963" t="s">
        <v>7144</v>
      </c>
      <c r="K414" s="11" t="s">
        <v>7145</v>
      </c>
      <c r="L414" s="11" t="s">
        <v>7146</v>
      </c>
      <c r="M414" s="11" t="s">
        <v>7126</v>
      </c>
      <c r="N414" s="11" t="s">
        <v>7127</v>
      </c>
      <c r="O414" s="10">
        <v>36</v>
      </c>
      <c r="P414" s="12" t="s">
        <v>5576</v>
      </c>
      <c r="Q414" s="12" t="s">
        <v>5577</v>
      </c>
      <c r="R414" s="10">
        <v>17</v>
      </c>
      <c r="S414" s="12" t="s">
        <v>7128</v>
      </c>
      <c r="T414" s="12" t="s">
        <v>7147</v>
      </c>
      <c r="U414" s="12" t="s">
        <v>7148</v>
      </c>
      <c r="V414" s="12" t="s">
        <v>7149</v>
      </c>
      <c r="X414" s="41" t="str">
        <f>IF(ISERROR(VLOOKUP(J414,'FMC by DSF_Excel'!$H$6:$H$1610,1,0)),"TIDAK ADA","ADA")</f>
        <v>ADA</v>
      </c>
      <c r="Y414" s="41"/>
    </row>
    <row r="415" spans="1:25" ht="25.5" x14ac:dyDescent="0.25">
      <c r="A415" s="10">
        <v>405</v>
      </c>
      <c r="B415" s="11" t="s">
        <v>5016</v>
      </c>
      <c r="C415" s="11" t="s">
        <v>5017</v>
      </c>
      <c r="D415" s="11" t="s">
        <v>2014</v>
      </c>
      <c r="E415" s="11" t="s">
        <v>6935</v>
      </c>
      <c r="F415" s="11" t="s">
        <v>6936</v>
      </c>
      <c r="G415" s="11" t="s">
        <v>5354</v>
      </c>
      <c r="H415" s="11" t="s">
        <v>5355</v>
      </c>
      <c r="I415" s="11" t="s">
        <v>5021</v>
      </c>
      <c r="J415" s="963" t="s">
        <v>7150</v>
      </c>
      <c r="K415" s="11" t="s">
        <v>7151</v>
      </c>
      <c r="L415" s="11" t="s">
        <v>7152</v>
      </c>
      <c r="M415" s="11" t="s">
        <v>7126</v>
      </c>
      <c r="N415" s="11" t="s">
        <v>7127</v>
      </c>
      <c r="O415" s="10">
        <v>36</v>
      </c>
      <c r="P415" s="12" t="s">
        <v>5576</v>
      </c>
      <c r="Q415" s="12" t="s">
        <v>5577</v>
      </c>
      <c r="R415" s="10">
        <v>17</v>
      </c>
      <c r="S415" s="12" t="s">
        <v>7128</v>
      </c>
      <c r="T415" s="12" t="s">
        <v>7153</v>
      </c>
      <c r="U415" s="12" t="s">
        <v>7154</v>
      </c>
      <c r="V415" s="12" t="s">
        <v>7155</v>
      </c>
      <c r="X415" s="41" t="str">
        <f>IF(ISERROR(VLOOKUP(J415,'FMC by DSF_Excel'!$H$6:$H$1610,1,0)),"TIDAK ADA","ADA")</f>
        <v>ADA</v>
      </c>
      <c r="Y415" s="41"/>
    </row>
    <row r="416" spans="1:25" ht="25.5" x14ac:dyDescent="0.25">
      <c r="A416" s="10">
        <v>406</v>
      </c>
      <c r="B416" s="11" t="s">
        <v>5016</v>
      </c>
      <c r="C416" s="11" t="s">
        <v>5017</v>
      </c>
      <c r="D416" s="11" t="s">
        <v>2014</v>
      </c>
      <c r="E416" s="11" t="s">
        <v>6935</v>
      </c>
      <c r="F416" s="11" t="s">
        <v>6936</v>
      </c>
      <c r="G416" s="11" t="s">
        <v>1438</v>
      </c>
      <c r="H416" s="11" t="s">
        <v>1695</v>
      </c>
      <c r="I416" s="11" t="s">
        <v>5021</v>
      </c>
      <c r="J416" s="963" t="s">
        <v>7156</v>
      </c>
      <c r="K416" s="11" t="s">
        <v>7157</v>
      </c>
      <c r="L416" s="11" t="s">
        <v>7158</v>
      </c>
      <c r="M416" s="11" t="s">
        <v>7126</v>
      </c>
      <c r="N416" s="11" t="s">
        <v>7127</v>
      </c>
      <c r="O416" s="10">
        <v>36</v>
      </c>
      <c r="P416" s="12" t="s">
        <v>5576</v>
      </c>
      <c r="Q416" s="12" t="s">
        <v>5577</v>
      </c>
      <c r="R416" s="10">
        <v>17</v>
      </c>
      <c r="S416" s="12" t="s">
        <v>7128</v>
      </c>
      <c r="T416" s="12" t="s">
        <v>7159</v>
      </c>
      <c r="U416" s="12" t="s">
        <v>7160</v>
      </c>
      <c r="V416" s="12" t="s">
        <v>7161</v>
      </c>
      <c r="X416" s="41" t="str">
        <f>IF(ISERROR(VLOOKUP(J416,'FMC by DSF_Excel'!$H$6:$H$1610,1,0)),"TIDAK ADA","ADA")</f>
        <v>ADA</v>
      </c>
      <c r="Y416" s="41"/>
    </row>
    <row r="417" spans="1:25" ht="25.5" x14ac:dyDescent="0.25">
      <c r="A417" s="10">
        <v>407</v>
      </c>
      <c r="B417" s="11" t="s">
        <v>5016</v>
      </c>
      <c r="C417" s="11" t="s">
        <v>5017</v>
      </c>
      <c r="D417" s="11" t="s">
        <v>2014</v>
      </c>
      <c r="E417" s="11" t="s">
        <v>6935</v>
      </c>
      <c r="F417" s="11" t="s">
        <v>6936</v>
      </c>
      <c r="G417" s="11" t="s">
        <v>1438</v>
      </c>
      <c r="H417" s="11" t="s">
        <v>1695</v>
      </c>
      <c r="I417" s="11" t="s">
        <v>5021</v>
      </c>
      <c r="J417" s="963" t="s">
        <v>7162</v>
      </c>
      <c r="K417" s="11" t="s">
        <v>7163</v>
      </c>
      <c r="L417" s="11" t="s">
        <v>7164</v>
      </c>
      <c r="M417" s="11" t="s">
        <v>7126</v>
      </c>
      <c r="N417" s="11" t="s">
        <v>7127</v>
      </c>
      <c r="O417" s="10">
        <v>36</v>
      </c>
      <c r="P417" s="12" t="s">
        <v>5576</v>
      </c>
      <c r="Q417" s="12" t="s">
        <v>5577</v>
      </c>
      <c r="R417" s="10">
        <v>17</v>
      </c>
      <c r="S417" s="12" t="s">
        <v>7128</v>
      </c>
      <c r="T417" s="12" t="s">
        <v>7165</v>
      </c>
      <c r="U417" s="12" t="s">
        <v>7166</v>
      </c>
      <c r="V417" s="12" t="s">
        <v>7167</v>
      </c>
      <c r="X417" s="41" t="str">
        <f>IF(ISERROR(VLOOKUP(J417,'FMC by DSF_Excel'!$H$6:$H$1610,1,0)),"TIDAK ADA","ADA")</f>
        <v>ADA</v>
      </c>
      <c r="Y417" s="41"/>
    </row>
    <row r="418" spans="1:25" ht="25.5" x14ac:dyDescent="0.25">
      <c r="A418" s="10">
        <v>408</v>
      </c>
      <c r="B418" s="11" t="s">
        <v>5016</v>
      </c>
      <c r="C418" s="11" t="s">
        <v>5017</v>
      </c>
      <c r="D418" s="11" t="s">
        <v>2014</v>
      </c>
      <c r="E418" s="11" t="s">
        <v>6935</v>
      </c>
      <c r="F418" s="11" t="s">
        <v>6936</v>
      </c>
      <c r="G418" s="11" t="s">
        <v>1438</v>
      </c>
      <c r="H418" s="11" t="s">
        <v>1695</v>
      </c>
      <c r="I418" s="11" t="s">
        <v>5021</v>
      </c>
      <c r="J418" s="963" t="s">
        <v>7168</v>
      </c>
      <c r="K418" s="11" t="s">
        <v>7169</v>
      </c>
      <c r="L418" s="11" t="s">
        <v>7170</v>
      </c>
      <c r="M418" s="11" t="s">
        <v>7126</v>
      </c>
      <c r="N418" s="11" t="s">
        <v>7127</v>
      </c>
      <c r="O418" s="10">
        <v>36</v>
      </c>
      <c r="P418" s="12" t="s">
        <v>5576</v>
      </c>
      <c r="Q418" s="12" t="s">
        <v>5577</v>
      </c>
      <c r="R418" s="10">
        <v>17</v>
      </c>
      <c r="S418" s="12" t="s">
        <v>7128</v>
      </c>
      <c r="T418" s="12" t="s">
        <v>7171</v>
      </c>
      <c r="U418" s="12" t="s">
        <v>7172</v>
      </c>
      <c r="V418" s="12" t="s">
        <v>7173</v>
      </c>
      <c r="X418" s="41" t="str">
        <f>IF(ISERROR(VLOOKUP(J418,'FMC by DSF_Excel'!$H$6:$H$1610,1,0)),"TIDAK ADA","ADA")</f>
        <v>ADA</v>
      </c>
      <c r="Y418" s="41"/>
    </row>
    <row r="419" spans="1:25" ht="25.5" x14ac:dyDescent="0.25">
      <c r="A419" s="10">
        <v>409</v>
      </c>
      <c r="B419" s="11" t="s">
        <v>5016</v>
      </c>
      <c r="C419" s="11" t="s">
        <v>5017</v>
      </c>
      <c r="D419" s="11" t="s">
        <v>2014</v>
      </c>
      <c r="E419" s="11" t="s">
        <v>6935</v>
      </c>
      <c r="F419" s="11" t="s">
        <v>6936</v>
      </c>
      <c r="G419" s="11" t="s">
        <v>1438</v>
      </c>
      <c r="H419" s="11" t="s">
        <v>1695</v>
      </c>
      <c r="I419" s="11" t="s">
        <v>5021</v>
      </c>
      <c r="J419" s="963" t="s">
        <v>7174</v>
      </c>
      <c r="K419" s="11" t="s">
        <v>7175</v>
      </c>
      <c r="L419" s="11" t="s">
        <v>7176</v>
      </c>
      <c r="M419" s="11" t="s">
        <v>7126</v>
      </c>
      <c r="N419" s="11" t="s">
        <v>7127</v>
      </c>
      <c r="O419" s="10">
        <v>36</v>
      </c>
      <c r="P419" s="12" t="s">
        <v>5576</v>
      </c>
      <c r="Q419" s="12" t="s">
        <v>5577</v>
      </c>
      <c r="R419" s="10">
        <v>17</v>
      </c>
      <c r="S419" s="12" t="s">
        <v>7128</v>
      </c>
      <c r="T419" s="12" t="s">
        <v>7177</v>
      </c>
      <c r="U419" s="12" t="s">
        <v>7178</v>
      </c>
      <c r="V419" s="12" t="s">
        <v>7179</v>
      </c>
      <c r="X419" s="41" t="str">
        <f>IF(ISERROR(VLOOKUP(J419,'FMC by DSF_Excel'!$H$6:$H$1610,1,0)),"TIDAK ADA","ADA")</f>
        <v>ADA</v>
      </c>
      <c r="Y419" s="41"/>
    </row>
    <row r="420" spans="1:25" ht="25.5" x14ac:dyDescent="0.25">
      <c r="A420" s="10">
        <v>410</v>
      </c>
      <c r="B420" s="11" t="s">
        <v>5016</v>
      </c>
      <c r="C420" s="11" t="s">
        <v>5017</v>
      </c>
      <c r="D420" s="11" t="s">
        <v>2014</v>
      </c>
      <c r="E420" s="11" t="s">
        <v>6935</v>
      </c>
      <c r="F420" s="11" t="s">
        <v>6936</v>
      </c>
      <c r="G420" s="11" t="s">
        <v>1438</v>
      </c>
      <c r="H420" s="11" t="s">
        <v>1695</v>
      </c>
      <c r="I420" s="11" t="s">
        <v>5021</v>
      </c>
      <c r="J420" s="963" t="s">
        <v>7180</v>
      </c>
      <c r="K420" s="11" t="s">
        <v>7181</v>
      </c>
      <c r="L420" s="11" t="s">
        <v>7182</v>
      </c>
      <c r="M420" s="11" t="s">
        <v>7126</v>
      </c>
      <c r="N420" s="11" t="s">
        <v>7127</v>
      </c>
      <c r="O420" s="10">
        <v>36</v>
      </c>
      <c r="P420" s="12" t="s">
        <v>5576</v>
      </c>
      <c r="Q420" s="12" t="s">
        <v>5577</v>
      </c>
      <c r="R420" s="10">
        <v>17</v>
      </c>
      <c r="S420" s="12" t="s">
        <v>7128</v>
      </c>
      <c r="T420" s="12" t="s">
        <v>7183</v>
      </c>
      <c r="U420" s="12" t="s">
        <v>7184</v>
      </c>
      <c r="V420" s="12" t="s">
        <v>7185</v>
      </c>
      <c r="X420" s="41" t="str">
        <f>IF(ISERROR(VLOOKUP(J420,'FMC by DSF_Excel'!$H$6:$H$1610,1,0)),"TIDAK ADA","ADA")</f>
        <v>ADA</v>
      </c>
      <c r="Y420" s="41"/>
    </row>
    <row r="421" spans="1:25" ht="25.5" x14ac:dyDescent="0.25">
      <c r="A421" s="10">
        <v>411</v>
      </c>
      <c r="B421" s="11" t="s">
        <v>5016</v>
      </c>
      <c r="C421" s="11" t="s">
        <v>5017</v>
      </c>
      <c r="D421" s="11" t="s">
        <v>2014</v>
      </c>
      <c r="E421" s="11" t="s">
        <v>6935</v>
      </c>
      <c r="F421" s="11" t="s">
        <v>6936</v>
      </c>
      <c r="G421" s="11" t="s">
        <v>1438</v>
      </c>
      <c r="H421" s="11" t="s">
        <v>1695</v>
      </c>
      <c r="I421" s="11" t="s">
        <v>5021</v>
      </c>
      <c r="J421" s="963" t="s">
        <v>7186</v>
      </c>
      <c r="K421" s="11" t="s">
        <v>7187</v>
      </c>
      <c r="L421" s="11" t="s">
        <v>7188</v>
      </c>
      <c r="M421" s="11" t="s">
        <v>7126</v>
      </c>
      <c r="N421" s="11" t="s">
        <v>7127</v>
      </c>
      <c r="O421" s="10">
        <v>36</v>
      </c>
      <c r="P421" s="12" t="s">
        <v>5576</v>
      </c>
      <c r="Q421" s="12" t="s">
        <v>5577</v>
      </c>
      <c r="R421" s="10">
        <v>17</v>
      </c>
      <c r="S421" s="12" t="s">
        <v>7128</v>
      </c>
      <c r="T421" s="12" t="s">
        <v>7189</v>
      </c>
      <c r="U421" s="12" t="s">
        <v>7190</v>
      </c>
      <c r="V421" s="12" t="s">
        <v>7191</v>
      </c>
      <c r="X421" s="41" t="str">
        <f>IF(ISERROR(VLOOKUP(J421,'FMC by DSF_Excel'!$H$6:$H$1610,1,0)),"TIDAK ADA","ADA")</f>
        <v>ADA</v>
      </c>
      <c r="Y421" s="41"/>
    </row>
    <row r="422" spans="1:25" ht="25.5" x14ac:dyDescent="0.25">
      <c r="A422" s="10">
        <v>412</v>
      </c>
      <c r="B422" s="11" t="s">
        <v>5016</v>
      </c>
      <c r="C422" s="11" t="s">
        <v>5017</v>
      </c>
      <c r="D422" s="11" t="s">
        <v>2014</v>
      </c>
      <c r="E422" s="11" t="s">
        <v>6935</v>
      </c>
      <c r="F422" s="11" t="s">
        <v>6936</v>
      </c>
      <c r="G422" s="11" t="s">
        <v>1438</v>
      </c>
      <c r="H422" s="11" t="s">
        <v>1695</v>
      </c>
      <c r="I422" s="11" t="s">
        <v>5021</v>
      </c>
      <c r="J422" s="963" t="s">
        <v>7192</v>
      </c>
      <c r="K422" s="11" t="s">
        <v>7193</v>
      </c>
      <c r="L422" s="11" t="s">
        <v>7194</v>
      </c>
      <c r="M422" s="11" t="s">
        <v>7126</v>
      </c>
      <c r="N422" s="11" t="s">
        <v>7127</v>
      </c>
      <c r="O422" s="10">
        <v>36</v>
      </c>
      <c r="P422" s="12" t="s">
        <v>5576</v>
      </c>
      <c r="Q422" s="12" t="s">
        <v>5577</v>
      </c>
      <c r="R422" s="10">
        <v>17</v>
      </c>
      <c r="S422" s="12" t="s">
        <v>7128</v>
      </c>
      <c r="T422" s="12" t="s">
        <v>7195</v>
      </c>
      <c r="U422" s="12" t="s">
        <v>7196</v>
      </c>
      <c r="V422" s="12" t="s">
        <v>7197</v>
      </c>
      <c r="X422" s="41" t="str">
        <f>IF(ISERROR(VLOOKUP(J422,'FMC by DSF_Excel'!$H$6:$H$1610,1,0)),"TIDAK ADA","ADA")</f>
        <v>ADA</v>
      </c>
      <c r="Y422" s="41"/>
    </row>
    <row r="423" spans="1:25" ht="25.5" x14ac:dyDescent="0.25">
      <c r="A423" s="10">
        <v>413</v>
      </c>
      <c r="B423" s="11" t="s">
        <v>5016</v>
      </c>
      <c r="C423" s="11" t="s">
        <v>5017</v>
      </c>
      <c r="D423" s="11" t="s">
        <v>2014</v>
      </c>
      <c r="E423" s="11" t="s">
        <v>6935</v>
      </c>
      <c r="F423" s="11" t="s">
        <v>6936</v>
      </c>
      <c r="G423" s="11" t="s">
        <v>1438</v>
      </c>
      <c r="H423" s="11" t="s">
        <v>1695</v>
      </c>
      <c r="I423" s="11" t="s">
        <v>5021</v>
      </c>
      <c r="J423" s="963" t="s">
        <v>7198</v>
      </c>
      <c r="K423" s="11" t="s">
        <v>7199</v>
      </c>
      <c r="L423" s="11" t="s">
        <v>7200</v>
      </c>
      <c r="M423" s="11" t="s">
        <v>7126</v>
      </c>
      <c r="N423" s="11" t="s">
        <v>7127</v>
      </c>
      <c r="O423" s="10">
        <v>36</v>
      </c>
      <c r="P423" s="12" t="s">
        <v>5576</v>
      </c>
      <c r="Q423" s="12" t="s">
        <v>5577</v>
      </c>
      <c r="R423" s="10">
        <v>17</v>
      </c>
      <c r="S423" s="12" t="s">
        <v>7128</v>
      </c>
      <c r="T423" s="12" t="s">
        <v>7201</v>
      </c>
      <c r="U423" s="12" t="s">
        <v>7202</v>
      </c>
      <c r="V423" s="12" t="s">
        <v>7203</v>
      </c>
      <c r="X423" s="41" t="str">
        <f>IF(ISERROR(VLOOKUP(J423,'FMC by DSF_Excel'!$H$6:$H$1610,1,0)),"TIDAK ADA","ADA")</f>
        <v>ADA</v>
      </c>
      <c r="Y423" s="41"/>
    </row>
    <row r="424" spans="1:25" ht="25.5" x14ac:dyDescent="0.25">
      <c r="A424" s="10">
        <v>414</v>
      </c>
      <c r="B424" s="11" t="s">
        <v>5016</v>
      </c>
      <c r="C424" s="11" t="s">
        <v>5017</v>
      </c>
      <c r="D424" s="11" t="s">
        <v>2014</v>
      </c>
      <c r="E424" s="11" t="s">
        <v>6935</v>
      </c>
      <c r="F424" s="11" t="s">
        <v>6936</v>
      </c>
      <c r="G424" s="11" t="s">
        <v>1438</v>
      </c>
      <c r="H424" s="11" t="s">
        <v>1695</v>
      </c>
      <c r="I424" s="11" t="s">
        <v>5021</v>
      </c>
      <c r="J424" s="963" t="s">
        <v>7204</v>
      </c>
      <c r="K424" s="11" t="s">
        <v>7205</v>
      </c>
      <c r="L424" s="11" t="s">
        <v>7206</v>
      </c>
      <c r="M424" s="11" t="s">
        <v>7126</v>
      </c>
      <c r="N424" s="11" t="s">
        <v>7127</v>
      </c>
      <c r="O424" s="10">
        <v>36</v>
      </c>
      <c r="P424" s="12" t="s">
        <v>5576</v>
      </c>
      <c r="Q424" s="12" t="s">
        <v>5577</v>
      </c>
      <c r="R424" s="10">
        <v>17</v>
      </c>
      <c r="S424" s="12" t="s">
        <v>7128</v>
      </c>
      <c r="T424" s="12" t="s">
        <v>7207</v>
      </c>
      <c r="U424" s="12" t="s">
        <v>7208</v>
      </c>
      <c r="V424" s="12" t="s">
        <v>7209</v>
      </c>
      <c r="X424" s="41" t="str">
        <f>IF(ISERROR(VLOOKUP(J424,'FMC by DSF_Excel'!$H$6:$H$1610,1,0)),"TIDAK ADA","ADA")</f>
        <v>ADA</v>
      </c>
      <c r="Y424" s="41"/>
    </row>
    <row r="425" spans="1:25" ht="25.5" x14ac:dyDescent="0.25">
      <c r="A425" s="10">
        <v>415</v>
      </c>
      <c r="B425" s="11" t="s">
        <v>5016</v>
      </c>
      <c r="C425" s="11" t="s">
        <v>5017</v>
      </c>
      <c r="D425" s="11" t="s">
        <v>2014</v>
      </c>
      <c r="E425" s="11" t="s">
        <v>6935</v>
      </c>
      <c r="F425" s="11" t="s">
        <v>6936</v>
      </c>
      <c r="G425" s="11" t="s">
        <v>1438</v>
      </c>
      <c r="H425" s="11" t="s">
        <v>1695</v>
      </c>
      <c r="I425" s="11" t="s">
        <v>5021</v>
      </c>
      <c r="J425" s="963" t="s">
        <v>7210</v>
      </c>
      <c r="K425" s="11" t="s">
        <v>7211</v>
      </c>
      <c r="L425" s="11" t="s">
        <v>7212</v>
      </c>
      <c r="M425" s="11" t="s">
        <v>7126</v>
      </c>
      <c r="N425" s="11" t="s">
        <v>7127</v>
      </c>
      <c r="O425" s="10">
        <v>36</v>
      </c>
      <c r="P425" s="12" t="s">
        <v>5576</v>
      </c>
      <c r="Q425" s="12" t="s">
        <v>5577</v>
      </c>
      <c r="R425" s="10">
        <v>17</v>
      </c>
      <c r="S425" s="12" t="s">
        <v>7128</v>
      </c>
      <c r="T425" s="12" t="s">
        <v>7213</v>
      </c>
      <c r="U425" s="12" t="s">
        <v>7214</v>
      </c>
      <c r="V425" s="12" t="s">
        <v>7215</v>
      </c>
      <c r="X425" s="41" t="str">
        <f>IF(ISERROR(VLOOKUP(J425,'FMC by DSF_Excel'!$H$6:$H$1610,1,0)),"TIDAK ADA","ADA")</f>
        <v>ADA</v>
      </c>
      <c r="Y425" s="41"/>
    </row>
    <row r="426" spans="1:25" ht="25.5" x14ac:dyDescent="0.25">
      <c r="A426" s="10">
        <v>416</v>
      </c>
      <c r="B426" s="11" t="s">
        <v>5016</v>
      </c>
      <c r="C426" s="11" t="s">
        <v>5017</v>
      </c>
      <c r="D426" s="11" t="s">
        <v>2681</v>
      </c>
      <c r="E426" s="11" t="s">
        <v>6935</v>
      </c>
      <c r="F426" s="11" t="s">
        <v>6936</v>
      </c>
      <c r="G426" s="11" t="s">
        <v>1438</v>
      </c>
      <c r="H426" s="11" t="s">
        <v>1695</v>
      </c>
      <c r="I426" s="11" t="s">
        <v>5021</v>
      </c>
      <c r="J426" s="963" t="s">
        <v>7216</v>
      </c>
      <c r="K426" s="11" t="s">
        <v>7217</v>
      </c>
      <c r="L426" s="11" t="s">
        <v>7218</v>
      </c>
      <c r="M426" s="11" t="s">
        <v>7219</v>
      </c>
      <c r="N426" s="11" t="s">
        <v>7220</v>
      </c>
      <c r="O426" s="10">
        <v>36</v>
      </c>
      <c r="P426" s="12" t="s">
        <v>5954</v>
      </c>
      <c r="Q426" s="12" t="s">
        <v>5955</v>
      </c>
      <c r="R426" s="10">
        <v>13</v>
      </c>
      <c r="S426" s="12" t="s">
        <v>7221</v>
      </c>
      <c r="T426" s="12" t="s">
        <v>7222</v>
      </c>
      <c r="U426" s="12" t="s">
        <v>7223</v>
      </c>
      <c r="V426" s="12" t="s">
        <v>7224</v>
      </c>
      <c r="X426" s="41" t="str">
        <f>IF(ISERROR(VLOOKUP(J426,'FMC by DSF_Excel'!$H$6:$H$1610,1,0)),"TIDAK ADA","ADA")</f>
        <v>ADA</v>
      </c>
      <c r="Y426" s="41"/>
    </row>
    <row r="427" spans="1:25" ht="25.5" x14ac:dyDescent="0.25">
      <c r="A427" s="10">
        <v>417</v>
      </c>
      <c r="B427" s="11" t="s">
        <v>5016</v>
      </c>
      <c r="C427" s="11" t="s">
        <v>5017</v>
      </c>
      <c r="D427" s="11" t="s">
        <v>2681</v>
      </c>
      <c r="E427" s="11" t="s">
        <v>6935</v>
      </c>
      <c r="F427" s="11" t="s">
        <v>6936</v>
      </c>
      <c r="G427" s="11" t="s">
        <v>1438</v>
      </c>
      <c r="H427" s="11" t="s">
        <v>1695</v>
      </c>
      <c r="I427" s="11" t="s">
        <v>5021</v>
      </c>
      <c r="J427" s="963" t="s">
        <v>7225</v>
      </c>
      <c r="K427" s="11" t="s">
        <v>7226</v>
      </c>
      <c r="L427" s="11" t="s">
        <v>7227</v>
      </c>
      <c r="M427" s="11" t="s">
        <v>7219</v>
      </c>
      <c r="N427" s="11" t="s">
        <v>7220</v>
      </c>
      <c r="O427" s="10">
        <v>36</v>
      </c>
      <c r="P427" s="12" t="s">
        <v>5954</v>
      </c>
      <c r="Q427" s="12" t="s">
        <v>5955</v>
      </c>
      <c r="R427" s="10">
        <v>13</v>
      </c>
      <c r="S427" s="12" t="s">
        <v>7221</v>
      </c>
      <c r="T427" s="12" t="s">
        <v>7228</v>
      </c>
      <c r="U427" s="12" t="s">
        <v>7229</v>
      </c>
      <c r="V427" s="12" t="s">
        <v>7230</v>
      </c>
      <c r="X427" s="41" t="str">
        <f>IF(ISERROR(VLOOKUP(J427,'FMC by DSF_Excel'!$H$6:$H$1610,1,0)),"TIDAK ADA","ADA")</f>
        <v>ADA</v>
      </c>
      <c r="Y427" s="41"/>
    </row>
    <row r="428" spans="1:25" ht="25.5" x14ac:dyDescent="0.25">
      <c r="A428" s="10">
        <v>418</v>
      </c>
      <c r="B428" s="11" t="s">
        <v>5016</v>
      </c>
      <c r="C428" s="11" t="s">
        <v>5017</v>
      </c>
      <c r="D428" s="11" t="s">
        <v>2711</v>
      </c>
      <c r="E428" s="11" t="s">
        <v>6935</v>
      </c>
      <c r="F428" s="11" t="s">
        <v>6936</v>
      </c>
      <c r="G428" s="11" t="s">
        <v>1438</v>
      </c>
      <c r="H428" s="11" t="s">
        <v>1695</v>
      </c>
      <c r="I428" s="11" t="s">
        <v>5021</v>
      </c>
      <c r="J428" s="963" t="s">
        <v>7231</v>
      </c>
      <c r="K428" s="11" t="s">
        <v>7232</v>
      </c>
      <c r="L428" s="11" t="s">
        <v>7233</v>
      </c>
      <c r="M428" s="11" t="s">
        <v>6594</v>
      </c>
      <c r="N428" s="11" t="s">
        <v>7234</v>
      </c>
      <c r="O428" s="10">
        <v>36</v>
      </c>
      <c r="P428" s="12" t="s">
        <v>5954</v>
      </c>
      <c r="Q428" s="12" t="s">
        <v>5955</v>
      </c>
      <c r="R428" s="10">
        <v>11</v>
      </c>
      <c r="S428" s="12" t="s">
        <v>7235</v>
      </c>
      <c r="T428" s="12" t="s">
        <v>7236</v>
      </c>
      <c r="U428" s="12" t="s">
        <v>7237</v>
      </c>
      <c r="V428" s="12" t="s">
        <v>7238</v>
      </c>
      <c r="X428" s="41" t="str">
        <f>IF(ISERROR(VLOOKUP(J428,'FMC by DSF_Excel'!$H$6:$H$1610,1,0)),"TIDAK ADA","ADA")</f>
        <v>ADA</v>
      </c>
      <c r="Y428" s="41"/>
    </row>
    <row r="429" spans="1:25" ht="25.5" x14ac:dyDescent="0.25">
      <c r="A429" s="10">
        <v>419</v>
      </c>
      <c r="B429" s="11" t="s">
        <v>5016</v>
      </c>
      <c r="C429" s="11" t="s">
        <v>5017</v>
      </c>
      <c r="D429" s="11" t="s">
        <v>2711</v>
      </c>
      <c r="E429" s="11" t="s">
        <v>6935</v>
      </c>
      <c r="F429" s="11" t="s">
        <v>6936</v>
      </c>
      <c r="G429" s="11" t="s">
        <v>1438</v>
      </c>
      <c r="H429" s="11" t="s">
        <v>5908</v>
      </c>
      <c r="I429" s="11" t="s">
        <v>5021</v>
      </c>
      <c r="J429" s="963" t="s">
        <v>7239</v>
      </c>
      <c r="K429" s="11" t="s">
        <v>7240</v>
      </c>
      <c r="L429" s="11" t="s">
        <v>7241</v>
      </c>
      <c r="M429" s="11" t="s">
        <v>6594</v>
      </c>
      <c r="N429" s="11" t="s">
        <v>7234</v>
      </c>
      <c r="O429" s="10">
        <v>36</v>
      </c>
      <c r="P429" s="12" t="s">
        <v>5954</v>
      </c>
      <c r="Q429" s="12" t="s">
        <v>5955</v>
      </c>
      <c r="R429" s="10">
        <v>11</v>
      </c>
      <c r="S429" s="12" t="s">
        <v>7235</v>
      </c>
      <c r="T429" s="12" t="s">
        <v>7242</v>
      </c>
      <c r="U429" s="12" t="s">
        <v>7243</v>
      </c>
      <c r="V429" s="12" t="s">
        <v>7244</v>
      </c>
      <c r="X429" s="41" t="str">
        <f>IF(ISERROR(VLOOKUP(J429,'FMC by DSF_Excel'!$H$6:$H$1610,1,0)),"TIDAK ADA","ADA")</f>
        <v>ADA</v>
      </c>
      <c r="Y429" s="41"/>
    </row>
    <row r="430" spans="1:25" ht="25.5" x14ac:dyDescent="0.25">
      <c r="A430" s="10">
        <v>420</v>
      </c>
      <c r="B430" s="11" t="s">
        <v>5016</v>
      </c>
      <c r="C430" s="11" t="s">
        <v>5017</v>
      </c>
      <c r="D430" s="11" t="s">
        <v>2711</v>
      </c>
      <c r="E430" s="11" t="s">
        <v>6935</v>
      </c>
      <c r="F430" s="11" t="s">
        <v>6936</v>
      </c>
      <c r="G430" s="11" t="s">
        <v>1438</v>
      </c>
      <c r="H430" s="11" t="s">
        <v>1695</v>
      </c>
      <c r="I430" s="11" t="s">
        <v>5021</v>
      </c>
      <c r="J430" s="963" t="s">
        <v>7245</v>
      </c>
      <c r="K430" s="11" t="s">
        <v>7246</v>
      </c>
      <c r="L430" s="11" t="s">
        <v>7247</v>
      </c>
      <c r="M430" s="11" t="s">
        <v>6594</v>
      </c>
      <c r="N430" s="11" t="s">
        <v>7234</v>
      </c>
      <c r="O430" s="10">
        <v>36</v>
      </c>
      <c r="P430" s="12" t="s">
        <v>5954</v>
      </c>
      <c r="Q430" s="12" t="s">
        <v>5955</v>
      </c>
      <c r="R430" s="10">
        <v>11</v>
      </c>
      <c r="S430" s="12" t="s">
        <v>7235</v>
      </c>
      <c r="T430" s="12" t="s">
        <v>7248</v>
      </c>
      <c r="U430" s="12" t="s">
        <v>7249</v>
      </c>
      <c r="V430" s="12" t="s">
        <v>7250</v>
      </c>
      <c r="X430" s="41" t="str">
        <f>IF(ISERROR(VLOOKUP(J430,'FMC by DSF_Excel'!$H$6:$H$1610,1,0)),"TIDAK ADA","ADA")</f>
        <v>ADA</v>
      </c>
      <c r="Y430" s="41"/>
    </row>
    <row r="431" spans="1:25" ht="25.5" x14ac:dyDescent="0.25">
      <c r="A431" s="10">
        <v>421</v>
      </c>
      <c r="B431" s="11" t="s">
        <v>5016</v>
      </c>
      <c r="C431" s="11" t="s">
        <v>5017</v>
      </c>
      <c r="D431" s="11" t="s">
        <v>2735</v>
      </c>
      <c r="E431" s="11" t="s">
        <v>6935</v>
      </c>
      <c r="F431" s="11" t="s">
        <v>7251</v>
      </c>
      <c r="G431" s="11" t="s">
        <v>1438</v>
      </c>
      <c r="H431" s="11" t="s">
        <v>1695</v>
      </c>
      <c r="I431" s="11" t="s">
        <v>5021</v>
      </c>
      <c r="J431" s="963" t="s">
        <v>7252</v>
      </c>
      <c r="K431" s="11" t="s">
        <v>7253</v>
      </c>
      <c r="L431" s="11" t="s">
        <v>7254</v>
      </c>
      <c r="M431" s="11" t="s">
        <v>7255</v>
      </c>
      <c r="N431" s="11" t="s">
        <v>7256</v>
      </c>
      <c r="O431" s="10">
        <v>36</v>
      </c>
      <c r="P431" s="12" t="s">
        <v>7257</v>
      </c>
      <c r="Q431" s="12" t="s">
        <v>7258</v>
      </c>
      <c r="R431" s="10">
        <v>12</v>
      </c>
      <c r="S431" s="12" t="s">
        <v>7259</v>
      </c>
      <c r="T431" s="12" t="s">
        <v>7260</v>
      </c>
      <c r="U431" s="12" t="s">
        <v>7261</v>
      </c>
      <c r="V431" s="12" t="s">
        <v>7262</v>
      </c>
      <c r="X431" s="41" t="str">
        <f>IF(ISERROR(VLOOKUP(J431,'FMC by DSF_Excel'!$H$6:$H$1610,1,0)),"TIDAK ADA","ADA")</f>
        <v>ADA</v>
      </c>
      <c r="Y431" s="41"/>
    </row>
    <row r="432" spans="1:25" ht="25.5" x14ac:dyDescent="0.25">
      <c r="A432" s="10">
        <v>422</v>
      </c>
      <c r="B432" s="11" t="s">
        <v>5016</v>
      </c>
      <c r="C432" s="11" t="s">
        <v>5017</v>
      </c>
      <c r="D432" s="11" t="s">
        <v>2735</v>
      </c>
      <c r="E432" s="11" t="s">
        <v>6935</v>
      </c>
      <c r="F432" s="11" t="s">
        <v>7251</v>
      </c>
      <c r="G432" s="11" t="s">
        <v>1438</v>
      </c>
      <c r="H432" s="11" t="s">
        <v>1695</v>
      </c>
      <c r="I432" s="11" t="s">
        <v>5021</v>
      </c>
      <c r="J432" s="963" t="s">
        <v>7263</v>
      </c>
      <c r="K432" s="11" t="s">
        <v>7264</v>
      </c>
      <c r="L432" s="11" t="s">
        <v>7265</v>
      </c>
      <c r="M432" s="11" t="s">
        <v>7255</v>
      </c>
      <c r="N432" s="11" t="s">
        <v>7256</v>
      </c>
      <c r="O432" s="10">
        <v>36</v>
      </c>
      <c r="P432" s="12" t="s">
        <v>7257</v>
      </c>
      <c r="Q432" s="12" t="s">
        <v>7258</v>
      </c>
      <c r="R432" s="10">
        <v>12</v>
      </c>
      <c r="S432" s="12" t="s">
        <v>7259</v>
      </c>
      <c r="T432" s="12" t="s">
        <v>7266</v>
      </c>
      <c r="U432" s="12" t="s">
        <v>7267</v>
      </c>
      <c r="V432" s="12" t="s">
        <v>7268</v>
      </c>
      <c r="X432" s="41" t="str">
        <f>IF(ISERROR(VLOOKUP(J432,'FMC by DSF_Excel'!$H$6:$H$1610,1,0)),"TIDAK ADA","ADA")</f>
        <v>ADA</v>
      </c>
      <c r="Y432" s="41"/>
    </row>
    <row r="433" spans="1:25" ht="25.5" x14ac:dyDescent="0.25">
      <c r="A433" s="10">
        <v>423</v>
      </c>
      <c r="B433" s="11" t="s">
        <v>5016</v>
      </c>
      <c r="C433" s="11" t="s">
        <v>5017</v>
      </c>
      <c r="D433" s="11" t="s">
        <v>3344</v>
      </c>
      <c r="E433" s="11" t="s">
        <v>6935</v>
      </c>
      <c r="F433" s="11" t="s">
        <v>6727</v>
      </c>
      <c r="G433" s="11" t="s">
        <v>1438</v>
      </c>
      <c r="H433" s="11" t="s">
        <v>1695</v>
      </c>
      <c r="I433" s="11" t="s">
        <v>5021</v>
      </c>
      <c r="J433" s="963" t="s">
        <v>7269</v>
      </c>
      <c r="K433" s="11" t="s">
        <v>7270</v>
      </c>
      <c r="L433" s="11" t="s">
        <v>7271</v>
      </c>
      <c r="M433" s="11" t="s">
        <v>7272</v>
      </c>
      <c r="N433" s="11" t="s">
        <v>7273</v>
      </c>
      <c r="O433" s="10">
        <v>36</v>
      </c>
      <c r="P433" s="12" t="s">
        <v>7274</v>
      </c>
      <c r="Q433" s="12" t="s">
        <v>7275</v>
      </c>
      <c r="R433" s="10">
        <v>9</v>
      </c>
      <c r="S433" s="12" t="s">
        <v>7276</v>
      </c>
      <c r="T433" s="12" t="s">
        <v>7277</v>
      </c>
      <c r="U433" s="12" t="s">
        <v>7278</v>
      </c>
      <c r="V433" s="12" t="s">
        <v>7279</v>
      </c>
      <c r="X433" s="41" t="str">
        <f>IF(ISERROR(VLOOKUP(J433,'FMC by DSF_Excel'!$H$6:$H$1610,1,0)),"TIDAK ADA","ADA")</f>
        <v>ADA</v>
      </c>
      <c r="Y433" s="41"/>
    </row>
    <row r="434" spans="1:25" ht="25.5" x14ac:dyDescent="0.25">
      <c r="A434" s="10">
        <v>424</v>
      </c>
      <c r="B434" s="11" t="s">
        <v>5016</v>
      </c>
      <c r="C434" s="11" t="s">
        <v>5017</v>
      </c>
      <c r="D434" s="11" t="s">
        <v>3344</v>
      </c>
      <c r="E434" s="11" t="s">
        <v>6935</v>
      </c>
      <c r="F434" s="11" t="s">
        <v>6727</v>
      </c>
      <c r="G434" s="11" t="s">
        <v>1438</v>
      </c>
      <c r="H434" s="11" t="s">
        <v>1695</v>
      </c>
      <c r="I434" s="11" t="s">
        <v>5021</v>
      </c>
      <c r="J434" s="963" t="s">
        <v>7280</v>
      </c>
      <c r="K434" s="11" t="s">
        <v>7281</v>
      </c>
      <c r="L434" s="11" t="s">
        <v>7282</v>
      </c>
      <c r="M434" s="11" t="s">
        <v>7272</v>
      </c>
      <c r="N434" s="11" t="s">
        <v>7273</v>
      </c>
      <c r="O434" s="10">
        <v>36</v>
      </c>
      <c r="P434" s="12" t="s">
        <v>7274</v>
      </c>
      <c r="Q434" s="12" t="s">
        <v>7275</v>
      </c>
      <c r="R434" s="10">
        <v>9</v>
      </c>
      <c r="S434" s="12" t="s">
        <v>7276</v>
      </c>
      <c r="T434" s="12" t="s">
        <v>7283</v>
      </c>
      <c r="U434" s="12" t="s">
        <v>7284</v>
      </c>
      <c r="V434" s="12" t="s">
        <v>7285</v>
      </c>
      <c r="X434" s="41" t="str">
        <f>IF(ISERROR(VLOOKUP(J434,'FMC by DSF_Excel'!$H$6:$H$1610,1,0)),"TIDAK ADA","ADA")</f>
        <v>ADA</v>
      </c>
      <c r="Y434" s="41"/>
    </row>
    <row r="435" spans="1:25" ht="25.5" x14ac:dyDescent="0.25">
      <c r="A435" s="10">
        <v>425</v>
      </c>
      <c r="B435" s="11" t="s">
        <v>5016</v>
      </c>
      <c r="C435" s="11" t="s">
        <v>5017</v>
      </c>
      <c r="D435" s="11" t="s">
        <v>3344</v>
      </c>
      <c r="E435" s="11" t="s">
        <v>6935</v>
      </c>
      <c r="F435" s="11" t="s">
        <v>6727</v>
      </c>
      <c r="G435" s="11" t="s">
        <v>1438</v>
      </c>
      <c r="H435" s="11" t="s">
        <v>1695</v>
      </c>
      <c r="I435" s="11" t="s">
        <v>5021</v>
      </c>
      <c r="J435" s="963" t="s">
        <v>7286</v>
      </c>
      <c r="K435" s="11" t="s">
        <v>7287</v>
      </c>
      <c r="L435" s="11" t="s">
        <v>7288</v>
      </c>
      <c r="M435" s="11" t="s">
        <v>7272</v>
      </c>
      <c r="N435" s="11" t="s">
        <v>7273</v>
      </c>
      <c r="O435" s="10">
        <v>36</v>
      </c>
      <c r="P435" s="12" t="s">
        <v>7274</v>
      </c>
      <c r="Q435" s="12" t="s">
        <v>7275</v>
      </c>
      <c r="R435" s="10">
        <v>9</v>
      </c>
      <c r="S435" s="12" t="s">
        <v>7276</v>
      </c>
      <c r="T435" s="12" t="s">
        <v>7289</v>
      </c>
      <c r="U435" s="12" t="s">
        <v>7290</v>
      </c>
      <c r="V435" s="12" t="s">
        <v>7291</v>
      </c>
      <c r="X435" s="41" t="str">
        <f>IF(ISERROR(VLOOKUP(J435,'FMC by DSF_Excel'!$H$6:$H$1610,1,0)),"TIDAK ADA","ADA")</f>
        <v>ADA</v>
      </c>
      <c r="Y435" s="41"/>
    </row>
    <row r="436" spans="1:25" ht="25.5" x14ac:dyDescent="0.25">
      <c r="A436" s="10">
        <v>426</v>
      </c>
      <c r="B436" s="11" t="s">
        <v>5016</v>
      </c>
      <c r="C436" s="11" t="s">
        <v>5017</v>
      </c>
      <c r="D436" s="11" t="s">
        <v>3345</v>
      </c>
      <c r="E436" s="11" t="s">
        <v>6935</v>
      </c>
      <c r="F436" s="11" t="s">
        <v>6727</v>
      </c>
      <c r="G436" s="11" t="s">
        <v>1438</v>
      </c>
      <c r="H436" s="11" t="s">
        <v>1695</v>
      </c>
      <c r="I436" s="11" t="s">
        <v>5021</v>
      </c>
      <c r="J436" s="963" t="s">
        <v>7292</v>
      </c>
      <c r="K436" s="11" t="s">
        <v>7293</v>
      </c>
      <c r="L436" s="11" t="s">
        <v>7294</v>
      </c>
      <c r="M436" s="11" t="s">
        <v>7295</v>
      </c>
      <c r="N436" s="11" t="s">
        <v>7296</v>
      </c>
      <c r="O436" s="10">
        <v>36</v>
      </c>
      <c r="P436" s="12" t="s">
        <v>7274</v>
      </c>
      <c r="Q436" s="12" t="s">
        <v>7275</v>
      </c>
      <c r="R436" s="10">
        <v>9</v>
      </c>
      <c r="S436" s="12" t="s">
        <v>7276</v>
      </c>
      <c r="T436" s="12" t="s">
        <v>7297</v>
      </c>
      <c r="U436" s="12" t="s">
        <v>7298</v>
      </c>
      <c r="V436" s="12" t="s">
        <v>7299</v>
      </c>
      <c r="X436" s="41" t="str">
        <f>IF(ISERROR(VLOOKUP(J436,'FMC by DSF_Excel'!$H$6:$H$1610,1,0)),"TIDAK ADA","ADA")</f>
        <v>ADA</v>
      </c>
      <c r="Y436" s="41"/>
    </row>
    <row r="437" spans="1:25" ht="25.5" x14ac:dyDescent="0.25">
      <c r="A437" s="10">
        <v>427</v>
      </c>
      <c r="B437" s="11" t="s">
        <v>5016</v>
      </c>
      <c r="C437" s="11" t="s">
        <v>5017</v>
      </c>
      <c r="D437" s="11" t="s">
        <v>3345</v>
      </c>
      <c r="E437" s="11" t="s">
        <v>6935</v>
      </c>
      <c r="F437" s="11" t="s">
        <v>6727</v>
      </c>
      <c r="G437" s="11" t="s">
        <v>1438</v>
      </c>
      <c r="H437" s="11" t="s">
        <v>1695</v>
      </c>
      <c r="I437" s="11" t="s">
        <v>5021</v>
      </c>
      <c r="J437" s="963" t="s">
        <v>7300</v>
      </c>
      <c r="K437" s="11" t="s">
        <v>7301</v>
      </c>
      <c r="L437" s="11" t="s">
        <v>7302</v>
      </c>
      <c r="M437" s="11" t="s">
        <v>7295</v>
      </c>
      <c r="N437" s="11" t="s">
        <v>7296</v>
      </c>
      <c r="O437" s="10">
        <v>36</v>
      </c>
      <c r="P437" s="12" t="s">
        <v>7274</v>
      </c>
      <c r="Q437" s="12" t="s">
        <v>7275</v>
      </c>
      <c r="R437" s="10">
        <v>9</v>
      </c>
      <c r="S437" s="12" t="s">
        <v>7276</v>
      </c>
      <c r="T437" s="12" t="s">
        <v>7303</v>
      </c>
      <c r="U437" s="12" t="s">
        <v>7304</v>
      </c>
      <c r="V437" s="12" t="s">
        <v>7305</v>
      </c>
      <c r="X437" s="41" t="str">
        <f>IF(ISERROR(VLOOKUP(J437,'FMC by DSF_Excel'!$H$6:$H$1610,1,0)),"TIDAK ADA","ADA")</f>
        <v>ADA</v>
      </c>
      <c r="Y437" s="41"/>
    </row>
    <row r="438" spans="1:25" ht="25.5" x14ac:dyDescent="0.25">
      <c r="A438" s="10">
        <v>428</v>
      </c>
      <c r="B438" s="11" t="s">
        <v>5016</v>
      </c>
      <c r="C438" s="11" t="s">
        <v>5017</v>
      </c>
      <c r="D438" s="11" t="s">
        <v>3345</v>
      </c>
      <c r="E438" s="11" t="s">
        <v>6935</v>
      </c>
      <c r="F438" s="11" t="s">
        <v>6727</v>
      </c>
      <c r="G438" s="11" t="s">
        <v>1438</v>
      </c>
      <c r="H438" s="11" t="s">
        <v>1695</v>
      </c>
      <c r="I438" s="11" t="s">
        <v>5021</v>
      </c>
      <c r="J438" s="963" t="s">
        <v>7306</v>
      </c>
      <c r="K438" s="11" t="s">
        <v>7307</v>
      </c>
      <c r="L438" s="11" t="s">
        <v>7308</v>
      </c>
      <c r="M438" s="11" t="s">
        <v>7295</v>
      </c>
      <c r="N438" s="11" t="s">
        <v>7296</v>
      </c>
      <c r="O438" s="10">
        <v>36</v>
      </c>
      <c r="P438" s="12" t="s">
        <v>7274</v>
      </c>
      <c r="Q438" s="12" t="s">
        <v>7275</v>
      </c>
      <c r="R438" s="10">
        <v>9</v>
      </c>
      <c r="S438" s="12" t="s">
        <v>7276</v>
      </c>
      <c r="T438" s="12" t="s">
        <v>7309</v>
      </c>
      <c r="U438" s="12" t="s">
        <v>7310</v>
      </c>
      <c r="V438" s="12" t="s">
        <v>7311</v>
      </c>
      <c r="X438" s="41" t="str">
        <f>IF(ISERROR(VLOOKUP(J438,'FMC by DSF_Excel'!$H$6:$H$1610,1,0)),"TIDAK ADA","ADA")</f>
        <v>ADA</v>
      </c>
      <c r="Y438" s="41"/>
    </row>
    <row r="439" spans="1:25" ht="25.5" x14ac:dyDescent="0.25">
      <c r="A439" s="10">
        <v>429</v>
      </c>
      <c r="B439" s="11" t="s">
        <v>5016</v>
      </c>
      <c r="C439" s="11" t="s">
        <v>5017</v>
      </c>
      <c r="D439" s="11" t="s">
        <v>3471</v>
      </c>
      <c r="E439" s="11" t="s">
        <v>6935</v>
      </c>
      <c r="F439" s="11" t="s">
        <v>6727</v>
      </c>
      <c r="G439" s="11" t="s">
        <v>1438</v>
      </c>
      <c r="H439" s="11" t="s">
        <v>1695</v>
      </c>
      <c r="I439" s="11" t="s">
        <v>5021</v>
      </c>
      <c r="J439" s="963" t="s">
        <v>7312</v>
      </c>
      <c r="K439" s="11" t="s">
        <v>7313</v>
      </c>
      <c r="L439" s="11" t="s">
        <v>7314</v>
      </c>
      <c r="M439" s="11" t="s">
        <v>7315</v>
      </c>
      <c r="N439" s="11" t="s">
        <v>7316</v>
      </c>
      <c r="O439" s="10">
        <v>36</v>
      </c>
      <c r="P439" s="12" t="s">
        <v>7274</v>
      </c>
      <c r="Q439" s="12" t="s">
        <v>7275</v>
      </c>
      <c r="R439" s="10">
        <v>9</v>
      </c>
      <c r="S439" s="12" t="s">
        <v>7276</v>
      </c>
      <c r="T439" s="12" t="s">
        <v>7317</v>
      </c>
      <c r="U439" s="12" t="s">
        <v>7318</v>
      </c>
      <c r="V439" s="12" t="s">
        <v>7319</v>
      </c>
      <c r="X439" s="41" t="str">
        <f>IF(ISERROR(VLOOKUP(J439,'FMC by DSF_Excel'!$H$6:$H$1610,1,0)),"TIDAK ADA","ADA")</f>
        <v>ADA</v>
      </c>
      <c r="Y439" s="41"/>
    </row>
    <row r="440" spans="1:25" ht="25.5" x14ac:dyDescent="0.25">
      <c r="A440" s="10">
        <v>430</v>
      </c>
      <c r="B440" s="11" t="s">
        <v>5016</v>
      </c>
      <c r="C440" s="11" t="s">
        <v>5017</v>
      </c>
      <c r="D440" s="11" t="s">
        <v>3471</v>
      </c>
      <c r="E440" s="11" t="s">
        <v>6935</v>
      </c>
      <c r="F440" s="11" t="s">
        <v>6727</v>
      </c>
      <c r="G440" s="11" t="s">
        <v>1438</v>
      </c>
      <c r="H440" s="11" t="s">
        <v>1695</v>
      </c>
      <c r="I440" s="11" t="s">
        <v>5021</v>
      </c>
      <c r="J440" s="963" t="s">
        <v>7320</v>
      </c>
      <c r="K440" s="11" t="s">
        <v>7321</v>
      </c>
      <c r="L440" s="11" t="s">
        <v>7322</v>
      </c>
      <c r="M440" s="11" t="s">
        <v>7315</v>
      </c>
      <c r="N440" s="11" t="s">
        <v>7316</v>
      </c>
      <c r="O440" s="10">
        <v>36</v>
      </c>
      <c r="P440" s="12" t="s">
        <v>7274</v>
      </c>
      <c r="Q440" s="12" t="s">
        <v>7275</v>
      </c>
      <c r="R440" s="10">
        <v>9</v>
      </c>
      <c r="S440" s="12" t="s">
        <v>7276</v>
      </c>
      <c r="T440" s="12" t="s">
        <v>7323</v>
      </c>
      <c r="U440" s="12" t="s">
        <v>7324</v>
      </c>
      <c r="V440" s="12" t="s">
        <v>7325</v>
      </c>
      <c r="X440" s="41" t="str">
        <f>IF(ISERROR(VLOOKUP(J440,'FMC by DSF_Excel'!$H$6:$H$1610,1,0)),"TIDAK ADA","ADA")</f>
        <v>ADA</v>
      </c>
      <c r="Y440" s="41"/>
    </row>
    <row r="441" spans="1:25" ht="25.5" x14ac:dyDescent="0.25">
      <c r="A441" s="10">
        <v>431</v>
      </c>
      <c r="B441" s="11" t="s">
        <v>5016</v>
      </c>
      <c r="C441" s="11" t="s">
        <v>5017</v>
      </c>
      <c r="D441" s="11" t="s">
        <v>3471</v>
      </c>
      <c r="E441" s="11" t="s">
        <v>6935</v>
      </c>
      <c r="F441" s="11" t="s">
        <v>6727</v>
      </c>
      <c r="G441" s="11" t="s">
        <v>1438</v>
      </c>
      <c r="H441" s="11" t="s">
        <v>1695</v>
      </c>
      <c r="I441" s="11" t="s">
        <v>5021</v>
      </c>
      <c r="J441" s="963" t="s">
        <v>7326</v>
      </c>
      <c r="K441" s="11" t="s">
        <v>7327</v>
      </c>
      <c r="L441" s="11" t="s">
        <v>7328</v>
      </c>
      <c r="M441" s="11" t="s">
        <v>7315</v>
      </c>
      <c r="N441" s="11" t="s">
        <v>7316</v>
      </c>
      <c r="O441" s="10">
        <v>36</v>
      </c>
      <c r="P441" s="12" t="s">
        <v>7274</v>
      </c>
      <c r="Q441" s="12" t="s">
        <v>7275</v>
      </c>
      <c r="R441" s="10">
        <v>9</v>
      </c>
      <c r="S441" s="12" t="s">
        <v>7276</v>
      </c>
      <c r="T441" s="12" t="s">
        <v>7329</v>
      </c>
      <c r="U441" s="12" t="s">
        <v>7330</v>
      </c>
      <c r="V441" s="12" t="s">
        <v>7331</v>
      </c>
      <c r="X441" s="41" t="str">
        <f>IF(ISERROR(VLOOKUP(J441,'FMC by DSF_Excel'!$H$6:$H$1610,1,0)),"TIDAK ADA","ADA")</f>
        <v>ADA</v>
      </c>
      <c r="Y441" s="41"/>
    </row>
    <row r="442" spans="1:25" ht="25.5" x14ac:dyDescent="0.25">
      <c r="A442" s="10">
        <v>432</v>
      </c>
      <c r="B442" s="11" t="s">
        <v>5016</v>
      </c>
      <c r="C442" s="11" t="s">
        <v>5017</v>
      </c>
      <c r="D442" s="11" t="s">
        <v>1520</v>
      </c>
      <c r="E442" s="11" t="s">
        <v>7332</v>
      </c>
      <c r="F442" s="11" t="s">
        <v>7333</v>
      </c>
      <c r="G442" s="11" t="s">
        <v>5020</v>
      </c>
      <c r="H442" s="11" t="s">
        <v>1378</v>
      </c>
      <c r="I442" s="11" t="s">
        <v>5021</v>
      </c>
      <c r="J442" s="963" t="s">
        <v>7334</v>
      </c>
      <c r="K442" s="11" t="s">
        <v>7335</v>
      </c>
      <c r="L442" s="11" t="s">
        <v>7336</v>
      </c>
      <c r="M442" s="11" t="s">
        <v>7337</v>
      </c>
      <c r="N442" s="11" t="s">
        <v>7338</v>
      </c>
      <c r="O442" s="10">
        <v>36</v>
      </c>
      <c r="P442" s="12" t="s">
        <v>5313</v>
      </c>
      <c r="Q442" s="12" t="s">
        <v>5314</v>
      </c>
      <c r="R442" s="10">
        <v>23</v>
      </c>
      <c r="S442" s="12" t="s">
        <v>7339</v>
      </c>
      <c r="T442" s="12" t="s">
        <v>7340</v>
      </c>
      <c r="U442" s="12" t="s">
        <v>7341</v>
      </c>
      <c r="V442" s="12" t="s">
        <v>7342</v>
      </c>
      <c r="X442" s="41" t="str">
        <f>IF(ISERROR(VLOOKUP(J442,'FMC by DSF_Excel'!$H$6:$H$1610,1,0)),"TIDAK ADA","ADA")</f>
        <v>ADA</v>
      </c>
      <c r="Y442" s="41"/>
    </row>
    <row r="443" spans="1:25" ht="25.5" x14ac:dyDescent="0.25">
      <c r="A443" s="10">
        <v>433</v>
      </c>
      <c r="B443" s="11" t="s">
        <v>5016</v>
      </c>
      <c r="C443" s="11" t="s">
        <v>5017</v>
      </c>
      <c r="D443" s="11" t="s">
        <v>1520</v>
      </c>
      <c r="E443" s="11" t="s">
        <v>7332</v>
      </c>
      <c r="F443" s="11" t="s">
        <v>7333</v>
      </c>
      <c r="G443" s="11" t="s">
        <v>5020</v>
      </c>
      <c r="H443" s="11" t="s">
        <v>1378</v>
      </c>
      <c r="I443" s="11" t="s">
        <v>5021</v>
      </c>
      <c r="J443" s="963" t="s">
        <v>7343</v>
      </c>
      <c r="K443" s="11" t="s">
        <v>7344</v>
      </c>
      <c r="L443" s="11" t="s">
        <v>7345</v>
      </c>
      <c r="M443" s="11" t="s">
        <v>7337</v>
      </c>
      <c r="N443" s="11" t="s">
        <v>7338</v>
      </c>
      <c r="O443" s="10">
        <v>36</v>
      </c>
      <c r="P443" s="12" t="s">
        <v>5313</v>
      </c>
      <c r="Q443" s="12" t="s">
        <v>5314</v>
      </c>
      <c r="R443" s="10">
        <v>23</v>
      </c>
      <c r="S443" s="12" t="s">
        <v>7339</v>
      </c>
      <c r="T443" s="12" t="s">
        <v>741</v>
      </c>
      <c r="U443" s="12" t="s">
        <v>7339</v>
      </c>
      <c r="V443" s="12" t="s">
        <v>5313</v>
      </c>
      <c r="X443" s="41" t="str">
        <f>IF(ISERROR(VLOOKUP(J443,'FMC by DSF_Excel'!$H$6:$H$1610,1,0)),"TIDAK ADA","ADA")</f>
        <v>ADA</v>
      </c>
      <c r="Y443" s="41"/>
    </row>
    <row r="444" spans="1:25" ht="25.5" x14ac:dyDescent="0.25">
      <c r="A444" s="10">
        <v>434</v>
      </c>
      <c r="B444" s="11" t="s">
        <v>5016</v>
      </c>
      <c r="C444" s="11" t="s">
        <v>5017</v>
      </c>
      <c r="D444" s="11" t="s">
        <v>1624</v>
      </c>
      <c r="E444" s="11" t="s">
        <v>7332</v>
      </c>
      <c r="F444" s="11" t="s">
        <v>5309</v>
      </c>
      <c r="G444" s="11" t="s">
        <v>6689</v>
      </c>
      <c r="H444" s="11" t="s">
        <v>2386</v>
      </c>
      <c r="I444" s="11" t="s">
        <v>5021</v>
      </c>
      <c r="J444" s="963" t="s">
        <v>7346</v>
      </c>
      <c r="K444" s="11" t="s">
        <v>7347</v>
      </c>
      <c r="L444" s="11" t="s">
        <v>7348</v>
      </c>
      <c r="M444" s="11" t="s">
        <v>7349</v>
      </c>
      <c r="N444" s="11" t="s">
        <v>7350</v>
      </c>
      <c r="O444" s="10">
        <v>36</v>
      </c>
      <c r="P444" s="12" t="s">
        <v>5576</v>
      </c>
      <c r="Q444" s="12" t="s">
        <v>5577</v>
      </c>
      <c r="R444" s="10">
        <v>22</v>
      </c>
      <c r="S444" s="12" t="s">
        <v>7351</v>
      </c>
      <c r="T444" s="12" t="s">
        <v>7352</v>
      </c>
      <c r="U444" s="12" t="s">
        <v>7353</v>
      </c>
      <c r="V444" s="12" t="s">
        <v>7354</v>
      </c>
      <c r="X444" s="41" t="str">
        <f>IF(ISERROR(VLOOKUP(J444,'FMC by DSF_Excel'!$H$6:$H$1610,1,0)),"TIDAK ADA","ADA")</f>
        <v>ADA</v>
      </c>
      <c r="Y444" s="41"/>
    </row>
    <row r="445" spans="1:25" ht="25.5" x14ac:dyDescent="0.25">
      <c r="A445" s="10">
        <v>435</v>
      </c>
      <c r="B445" s="11" t="s">
        <v>5016</v>
      </c>
      <c r="C445" s="11" t="s">
        <v>5017</v>
      </c>
      <c r="D445" s="11" t="s">
        <v>1628</v>
      </c>
      <c r="E445" s="11" t="s">
        <v>7332</v>
      </c>
      <c r="F445" s="11" t="s">
        <v>5309</v>
      </c>
      <c r="G445" s="11" t="s">
        <v>5384</v>
      </c>
      <c r="H445" s="11" t="s">
        <v>5385</v>
      </c>
      <c r="I445" s="11" t="s">
        <v>5021</v>
      </c>
      <c r="J445" s="963" t="s">
        <v>7355</v>
      </c>
      <c r="K445" s="11" t="s">
        <v>7356</v>
      </c>
      <c r="L445" s="11" t="s">
        <v>7357</v>
      </c>
      <c r="M445" s="11" t="s">
        <v>7358</v>
      </c>
      <c r="N445" s="11" t="s">
        <v>7359</v>
      </c>
      <c r="O445" s="10">
        <v>36</v>
      </c>
      <c r="P445" s="12" t="s">
        <v>5576</v>
      </c>
      <c r="Q445" s="12" t="s">
        <v>5577</v>
      </c>
      <c r="R445" s="10">
        <v>22</v>
      </c>
      <c r="S445" s="12" t="s">
        <v>7351</v>
      </c>
      <c r="T445" s="12" t="s">
        <v>7360</v>
      </c>
      <c r="U445" s="12" t="s">
        <v>7361</v>
      </c>
      <c r="V445" s="12" t="s">
        <v>7362</v>
      </c>
      <c r="X445" s="41" t="str">
        <f>IF(ISERROR(VLOOKUP(J445,'FMC by DSF_Excel'!$H$6:$H$1610,1,0)),"TIDAK ADA","ADA")</f>
        <v>ADA</v>
      </c>
      <c r="Y445" s="41"/>
    </row>
    <row r="446" spans="1:25" ht="25.5" x14ac:dyDescent="0.25">
      <c r="A446" s="10">
        <v>436</v>
      </c>
      <c r="B446" s="11" t="s">
        <v>5016</v>
      </c>
      <c r="C446" s="11" t="s">
        <v>5017</v>
      </c>
      <c r="D446" s="11" t="s">
        <v>1632</v>
      </c>
      <c r="E446" s="11" t="s">
        <v>7332</v>
      </c>
      <c r="F446" s="11" t="s">
        <v>5309</v>
      </c>
      <c r="G446" s="11" t="s">
        <v>5903</v>
      </c>
      <c r="H446" s="11" t="s">
        <v>5904</v>
      </c>
      <c r="I446" s="11" t="s">
        <v>5021</v>
      </c>
      <c r="J446" s="963" t="s">
        <v>7363</v>
      </c>
      <c r="K446" s="11" t="s">
        <v>7364</v>
      </c>
      <c r="L446" s="11" t="s">
        <v>7365</v>
      </c>
      <c r="M446" s="11" t="s">
        <v>7358</v>
      </c>
      <c r="N446" s="11" t="s">
        <v>7359</v>
      </c>
      <c r="O446" s="10">
        <v>36</v>
      </c>
      <c r="P446" s="12" t="s">
        <v>5576</v>
      </c>
      <c r="Q446" s="12" t="s">
        <v>5577</v>
      </c>
      <c r="R446" s="10">
        <v>22</v>
      </c>
      <c r="S446" s="12" t="s">
        <v>7351</v>
      </c>
      <c r="T446" s="12" t="s">
        <v>7366</v>
      </c>
      <c r="U446" s="12" t="s">
        <v>7367</v>
      </c>
      <c r="V446" s="12" t="s">
        <v>7368</v>
      </c>
      <c r="X446" s="41" t="str">
        <f>IF(ISERROR(VLOOKUP(J446,'FMC by DSF_Excel'!$H$6:$H$1610,1,0)),"TIDAK ADA","ADA")</f>
        <v>ADA</v>
      </c>
      <c r="Y446" s="41"/>
    </row>
    <row r="447" spans="1:25" ht="25.5" x14ac:dyDescent="0.25">
      <c r="A447" s="10">
        <v>437</v>
      </c>
      <c r="B447" s="11" t="s">
        <v>5016</v>
      </c>
      <c r="C447" s="11" t="s">
        <v>5017</v>
      </c>
      <c r="D447" s="11" t="s">
        <v>1632</v>
      </c>
      <c r="E447" s="11" t="s">
        <v>7332</v>
      </c>
      <c r="F447" s="11" t="s">
        <v>5309</v>
      </c>
      <c r="G447" s="11" t="s">
        <v>5343</v>
      </c>
      <c r="H447" s="11" t="s">
        <v>7369</v>
      </c>
      <c r="I447" s="11" t="s">
        <v>5021</v>
      </c>
      <c r="J447" s="963" t="s">
        <v>7370</v>
      </c>
      <c r="K447" s="11" t="s">
        <v>7371</v>
      </c>
      <c r="L447" s="11" t="s">
        <v>7372</v>
      </c>
      <c r="M447" s="11" t="s">
        <v>7358</v>
      </c>
      <c r="N447" s="11" t="s">
        <v>7359</v>
      </c>
      <c r="O447" s="10">
        <v>36</v>
      </c>
      <c r="P447" s="12" t="s">
        <v>5576</v>
      </c>
      <c r="Q447" s="12" t="s">
        <v>5577</v>
      </c>
      <c r="R447" s="10">
        <v>22</v>
      </c>
      <c r="S447" s="12" t="s">
        <v>7351</v>
      </c>
      <c r="T447" s="12" t="s">
        <v>7373</v>
      </c>
      <c r="U447" s="12" t="s">
        <v>7374</v>
      </c>
      <c r="V447" s="12" t="s">
        <v>7375</v>
      </c>
      <c r="X447" s="41" t="str">
        <f>IF(ISERROR(VLOOKUP(J447,'FMC by DSF_Excel'!$H$6:$H$1610,1,0)),"TIDAK ADA","ADA")</f>
        <v>ADA</v>
      </c>
      <c r="Y447" s="41"/>
    </row>
    <row r="448" spans="1:25" ht="25.5" x14ac:dyDescent="0.25">
      <c r="A448" s="10">
        <v>438</v>
      </c>
      <c r="B448" s="11" t="s">
        <v>5016</v>
      </c>
      <c r="C448" s="11" t="s">
        <v>5017</v>
      </c>
      <c r="D448" s="11" t="s">
        <v>1406</v>
      </c>
      <c r="E448" s="11" t="s">
        <v>7376</v>
      </c>
      <c r="F448" s="11" t="s">
        <v>7377</v>
      </c>
      <c r="G448" s="11" t="s">
        <v>5020</v>
      </c>
      <c r="H448" s="11" t="s">
        <v>1378</v>
      </c>
      <c r="I448" s="11" t="s">
        <v>5021</v>
      </c>
      <c r="J448" s="963" t="s">
        <v>7378</v>
      </c>
      <c r="K448" s="11" t="s">
        <v>7379</v>
      </c>
      <c r="L448" s="11" t="s">
        <v>7380</v>
      </c>
      <c r="M448" s="11" t="s">
        <v>7381</v>
      </c>
      <c r="N448" s="11" t="s">
        <v>7382</v>
      </c>
      <c r="O448" s="10">
        <v>48</v>
      </c>
      <c r="P448" s="12" t="s">
        <v>5935</v>
      </c>
      <c r="Q448" s="12" t="s">
        <v>5391</v>
      </c>
      <c r="R448" s="10">
        <v>24</v>
      </c>
      <c r="S448" s="12" t="s">
        <v>7383</v>
      </c>
      <c r="T448" s="12" t="s">
        <v>7384</v>
      </c>
      <c r="U448" s="12" t="s">
        <v>7385</v>
      </c>
      <c r="V448" s="12" t="s">
        <v>7386</v>
      </c>
      <c r="X448" s="41" t="str">
        <f>IF(ISERROR(VLOOKUP(J448,'FMC by DSF_Excel'!$H$6:$H$1610,1,0)),"TIDAK ADA","ADA")</f>
        <v>ADA</v>
      </c>
      <c r="Y448" s="41"/>
    </row>
    <row r="449" spans="1:25" ht="25.5" x14ac:dyDescent="0.25">
      <c r="A449" s="10">
        <v>439</v>
      </c>
      <c r="B449" s="11" t="s">
        <v>5016</v>
      </c>
      <c r="C449" s="11" t="s">
        <v>5017</v>
      </c>
      <c r="D449" s="11" t="s">
        <v>1478</v>
      </c>
      <c r="E449" s="11" t="s">
        <v>7376</v>
      </c>
      <c r="F449" s="11" t="s">
        <v>7387</v>
      </c>
      <c r="G449" s="11" t="s">
        <v>5020</v>
      </c>
      <c r="H449" s="11" t="s">
        <v>1378</v>
      </c>
      <c r="I449" s="11" t="s">
        <v>5021</v>
      </c>
      <c r="J449" s="963" t="s">
        <v>7388</v>
      </c>
      <c r="K449" s="11" t="s">
        <v>7389</v>
      </c>
      <c r="L449" s="11" t="s">
        <v>7390</v>
      </c>
      <c r="M449" s="11" t="s">
        <v>7391</v>
      </c>
      <c r="N449" s="11" t="s">
        <v>7392</v>
      </c>
      <c r="O449" s="10">
        <v>48</v>
      </c>
      <c r="P449" s="12" t="s">
        <v>7393</v>
      </c>
      <c r="Q449" s="12" t="s">
        <v>7394</v>
      </c>
      <c r="R449" s="10">
        <v>23</v>
      </c>
      <c r="S449" s="12" t="s">
        <v>7395</v>
      </c>
      <c r="T449" s="12" t="s">
        <v>741</v>
      </c>
      <c r="U449" s="12" t="s">
        <v>7395</v>
      </c>
      <c r="V449" s="12" t="s">
        <v>7393</v>
      </c>
      <c r="X449" s="41" t="str">
        <f>IF(ISERROR(VLOOKUP(J449,'FMC by DSF_Excel'!$H$6:$H$1610,1,0)),"TIDAK ADA","ADA")</f>
        <v>ADA</v>
      </c>
      <c r="Y449" s="41"/>
    </row>
    <row r="450" spans="1:25" ht="25.5" x14ac:dyDescent="0.25">
      <c r="A450" s="10">
        <v>440</v>
      </c>
      <c r="B450" s="11" t="s">
        <v>5016</v>
      </c>
      <c r="C450" s="11" t="s">
        <v>5017</v>
      </c>
      <c r="D450" s="11" t="s">
        <v>1893</v>
      </c>
      <c r="E450" s="11" t="s">
        <v>7376</v>
      </c>
      <c r="F450" s="11" t="s">
        <v>6013</v>
      </c>
      <c r="G450" s="11" t="s">
        <v>5244</v>
      </c>
      <c r="H450" s="11" t="s">
        <v>5245</v>
      </c>
      <c r="I450" s="11" t="s">
        <v>5021</v>
      </c>
      <c r="J450" s="963" t="s">
        <v>7396</v>
      </c>
      <c r="K450" s="11" t="s">
        <v>7397</v>
      </c>
      <c r="L450" s="11" t="s">
        <v>7398</v>
      </c>
      <c r="M450" s="11" t="s">
        <v>7399</v>
      </c>
      <c r="N450" s="11" t="s">
        <v>7400</v>
      </c>
      <c r="O450" s="10">
        <v>24</v>
      </c>
      <c r="P450" s="12" t="s">
        <v>6019</v>
      </c>
      <c r="Q450" s="12" t="s">
        <v>5955</v>
      </c>
      <c r="R450" s="10">
        <v>18</v>
      </c>
      <c r="S450" s="12" t="s">
        <v>7401</v>
      </c>
      <c r="T450" s="12" t="s">
        <v>741</v>
      </c>
      <c r="U450" s="12" t="s">
        <v>7401</v>
      </c>
      <c r="V450" s="12" t="s">
        <v>6019</v>
      </c>
      <c r="X450" s="41" t="str">
        <f>IF(ISERROR(VLOOKUP(J450,'FMC by DSF_Excel'!$H$6:$H$1610,1,0)),"TIDAK ADA","ADA")</f>
        <v>ADA</v>
      </c>
      <c r="Y450" s="41"/>
    </row>
    <row r="451" spans="1:25" ht="25.5" x14ac:dyDescent="0.25">
      <c r="A451" s="10">
        <v>441</v>
      </c>
      <c r="B451" s="11" t="s">
        <v>5016</v>
      </c>
      <c r="C451" s="11" t="s">
        <v>5017</v>
      </c>
      <c r="D451" s="11" t="s">
        <v>1893</v>
      </c>
      <c r="E451" s="11" t="s">
        <v>7376</v>
      </c>
      <c r="F451" s="11" t="s">
        <v>6013</v>
      </c>
      <c r="G451" s="11" t="s">
        <v>5244</v>
      </c>
      <c r="H451" s="11" t="s">
        <v>5245</v>
      </c>
      <c r="I451" s="11" t="s">
        <v>5021</v>
      </c>
      <c r="J451" s="963" t="s">
        <v>7402</v>
      </c>
      <c r="K451" s="11" t="s">
        <v>7403</v>
      </c>
      <c r="L451" s="11" t="s">
        <v>7404</v>
      </c>
      <c r="M451" s="11" t="s">
        <v>7399</v>
      </c>
      <c r="N451" s="11" t="s">
        <v>7400</v>
      </c>
      <c r="O451" s="10">
        <v>24</v>
      </c>
      <c r="P451" s="12" t="s">
        <v>6019</v>
      </c>
      <c r="Q451" s="12" t="s">
        <v>5955</v>
      </c>
      <c r="R451" s="10">
        <v>18</v>
      </c>
      <c r="S451" s="12" t="s">
        <v>7401</v>
      </c>
      <c r="T451" s="12" t="s">
        <v>7405</v>
      </c>
      <c r="U451" s="12" t="s">
        <v>7406</v>
      </c>
      <c r="V451" s="12" t="s">
        <v>7407</v>
      </c>
      <c r="X451" s="41" t="str">
        <f>IF(ISERROR(VLOOKUP(J451,'FMC by DSF_Excel'!$H$6:$H$1610,1,0)),"TIDAK ADA","ADA")</f>
        <v>ADA</v>
      </c>
      <c r="Y451" s="41"/>
    </row>
    <row r="452" spans="1:25" ht="25.5" x14ac:dyDescent="0.25">
      <c r="A452" s="10">
        <v>442</v>
      </c>
      <c r="B452" s="11" t="s">
        <v>5016</v>
      </c>
      <c r="C452" s="11" t="s">
        <v>5017</v>
      </c>
      <c r="D452" s="11" t="s">
        <v>2349</v>
      </c>
      <c r="E452" s="11" t="s">
        <v>7408</v>
      </c>
      <c r="F452" s="11" t="s">
        <v>6869</v>
      </c>
      <c r="G452" s="11" t="s">
        <v>1428</v>
      </c>
      <c r="H452" s="11" t="s">
        <v>5570</v>
      </c>
      <c r="I452" s="11" t="s">
        <v>5021</v>
      </c>
      <c r="J452" s="963" t="s">
        <v>7409</v>
      </c>
      <c r="K452" s="11" t="s">
        <v>7410</v>
      </c>
      <c r="L452" s="11" t="s">
        <v>7411</v>
      </c>
      <c r="M452" s="11" t="s">
        <v>7412</v>
      </c>
      <c r="N452" s="11" t="s">
        <v>7413</v>
      </c>
      <c r="O452" s="10">
        <v>36</v>
      </c>
      <c r="P452" s="12" t="s">
        <v>5313</v>
      </c>
      <c r="Q452" s="12" t="s">
        <v>5314</v>
      </c>
      <c r="R452" s="10">
        <v>15</v>
      </c>
      <c r="S452" s="12" t="s">
        <v>6888</v>
      </c>
      <c r="T452" s="12" t="s">
        <v>7414</v>
      </c>
      <c r="U452" s="12" t="s">
        <v>7415</v>
      </c>
      <c r="V452" s="12" t="s">
        <v>7416</v>
      </c>
      <c r="X452" s="41" t="str">
        <f>IF(ISERROR(VLOOKUP(J452,'FMC by DSF_Excel'!$H$6:$H$1610,1,0)),"TIDAK ADA","ADA")</f>
        <v>ADA</v>
      </c>
      <c r="Y452" s="41"/>
    </row>
    <row r="453" spans="1:25" ht="25.5" x14ac:dyDescent="0.25">
      <c r="A453" s="10">
        <v>443</v>
      </c>
      <c r="B453" s="11" t="s">
        <v>5016</v>
      </c>
      <c r="C453" s="11" t="s">
        <v>5017</v>
      </c>
      <c r="D453" s="11" t="s">
        <v>2414</v>
      </c>
      <c r="E453" s="11" t="s">
        <v>7408</v>
      </c>
      <c r="F453" s="11" t="s">
        <v>7417</v>
      </c>
      <c r="G453" s="11" t="s">
        <v>1428</v>
      </c>
      <c r="H453" s="11" t="s">
        <v>5570</v>
      </c>
      <c r="I453" s="11" t="s">
        <v>5066</v>
      </c>
      <c r="J453" s="963" t="s">
        <v>7418</v>
      </c>
      <c r="K453" s="11" t="s">
        <v>7419</v>
      </c>
      <c r="L453" s="11" t="s">
        <v>7420</v>
      </c>
      <c r="M453" s="11" t="s">
        <v>7421</v>
      </c>
      <c r="N453" s="11" t="s">
        <v>7422</v>
      </c>
      <c r="O453" s="10">
        <v>12</v>
      </c>
      <c r="P453" s="12" t="s">
        <v>5253</v>
      </c>
      <c r="Q453" s="12" t="s">
        <v>5314</v>
      </c>
      <c r="R453" s="10">
        <v>12</v>
      </c>
      <c r="S453" s="12" t="s">
        <v>5253</v>
      </c>
      <c r="T453" s="12" t="s">
        <v>7423</v>
      </c>
      <c r="U453" s="12" t="s">
        <v>7424</v>
      </c>
      <c r="V453" s="12" t="s">
        <v>7424</v>
      </c>
      <c r="X453" s="41" t="str">
        <f>IF(ISERROR(VLOOKUP(J453,'FMC by DSF_Excel'!$H$6:$H$1610,1,0)),"TIDAK ADA","ADA")</f>
        <v>TIDAK ADA</v>
      </c>
      <c r="Y453" s="41"/>
    </row>
    <row r="454" spans="1:25" s="960" customFormat="1" ht="25.5" x14ac:dyDescent="0.25">
      <c r="A454" s="957">
        <v>444</v>
      </c>
      <c r="B454" s="958" t="s">
        <v>5016</v>
      </c>
      <c r="C454" s="958" t="s">
        <v>5017</v>
      </c>
      <c r="D454" s="958" t="s">
        <v>1010</v>
      </c>
      <c r="E454" s="958" t="s">
        <v>7425</v>
      </c>
      <c r="F454" s="958" t="s">
        <v>7426</v>
      </c>
      <c r="G454" s="958" t="s">
        <v>1438</v>
      </c>
      <c r="H454" s="958" t="s">
        <v>1695</v>
      </c>
      <c r="I454" s="958" t="s">
        <v>5021</v>
      </c>
      <c r="J454" s="964" t="s">
        <v>7427</v>
      </c>
      <c r="K454" s="958" t="s">
        <v>7428</v>
      </c>
      <c r="L454" s="958" t="s">
        <v>7429</v>
      </c>
      <c r="M454" s="958" t="s">
        <v>7430</v>
      </c>
      <c r="N454" s="958" t="s">
        <v>7431</v>
      </c>
      <c r="O454" s="957">
        <v>36</v>
      </c>
      <c r="P454" s="959" t="s">
        <v>5036</v>
      </c>
      <c r="Q454" s="959" t="s">
        <v>5037</v>
      </c>
      <c r="R454" s="957">
        <v>33</v>
      </c>
      <c r="S454" s="959" t="s">
        <v>7432</v>
      </c>
      <c r="T454" s="959" t="s">
        <v>7433</v>
      </c>
      <c r="U454" s="959" t="s">
        <v>7434</v>
      </c>
      <c r="V454" s="959" t="s">
        <v>7435</v>
      </c>
      <c r="X454" s="41" t="str">
        <f>IF(ISERROR(VLOOKUP(J454,'FMC by DSF_Excel'!$H$6:$H$1610,1,0)),"TIDAK ADA","ADA")</f>
        <v>TIDAK ADA</v>
      </c>
      <c r="Y454" s="893"/>
    </row>
    <row r="455" spans="1:25" ht="25.5" x14ac:dyDescent="0.25">
      <c r="A455" s="10">
        <v>445</v>
      </c>
      <c r="B455" s="11" t="s">
        <v>5016</v>
      </c>
      <c r="C455" s="11" t="s">
        <v>5017</v>
      </c>
      <c r="D455" s="11" t="s">
        <v>1060</v>
      </c>
      <c r="E455" s="11" t="s">
        <v>7425</v>
      </c>
      <c r="F455" s="11" t="s">
        <v>7436</v>
      </c>
      <c r="G455" s="11" t="s">
        <v>5354</v>
      </c>
      <c r="H455" s="11" t="s">
        <v>5355</v>
      </c>
      <c r="I455" s="11" t="s">
        <v>5021</v>
      </c>
      <c r="J455" s="963" t="s">
        <v>7437</v>
      </c>
      <c r="K455" s="11" t="s">
        <v>7438</v>
      </c>
      <c r="L455" s="11" t="s">
        <v>7439</v>
      </c>
      <c r="M455" s="11" t="s">
        <v>7440</v>
      </c>
      <c r="N455" s="11" t="s">
        <v>7441</v>
      </c>
      <c r="O455" s="10">
        <v>36</v>
      </c>
      <c r="P455" s="12" t="s">
        <v>7442</v>
      </c>
      <c r="Q455" s="12" t="s">
        <v>7443</v>
      </c>
      <c r="R455" s="10">
        <v>32</v>
      </c>
      <c r="S455" s="12" t="s">
        <v>7444</v>
      </c>
      <c r="T455" s="12" t="s">
        <v>7445</v>
      </c>
      <c r="U455" s="12" t="s">
        <v>7446</v>
      </c>
      <c r="V455" s="12" t="s">
        <v>7447</v>
      </c>
      <c r="X455" s="41" t="str">
        <f>IF(ISERROR(VLOOKUP(J455,'FMC by DSF_Excel'!$H$6:$H$1610,1,0)),"TIDAK ADA","ADA")</f>
        <v>ADA</v>
      </c>
      <c r="Y455" s="41"/>
    </row>
    <row r="456" spans="1:25" ht="25.5" x14ac:dyDescent="0.25">
      <c r="A456" s="10">
        <v>446</v>
      </c>
      <c r="B456" s="11" t="s">
        <v>5016</v>
      </c>
      <c r="C456" s="11" t="s">
        <v>5017</v>
      </c>
      <c r="D456" s="11" t="s">
        <v>1142</v>
      </c>
      <c r="E456" s="11" t="s">
        <v>7425</v>
      </c>
      <c r="F456" s="11" t="s">
        <v>7448</v>
      </c>
      <c r="G456" s="11" t="s">
        <v>5354</v>
      </c>
      <c r="H456" s="11" t="s">
        <v>5355</v>
      </c>
      <c r="I456" s="11" t="s">
        <v>5021</v>
      </c>
      <c r="J456" s="963" t="s">
        <v>7449</v>
      </c>
      <c r="K456" s="11" t="s">
        <v>7450</v>
      </c>
      <c r="L456" s="11" t="s">
        <v>7451</v>
      </c>
      <c r="M456" s="11" t="s">
        <v>7452</v>
      </c>
      <c r="N456" s="11" t="s">
        <v>7453</v>
      </c>
      <c r="O456" s="10">
        <v>36</v>
      </c>
      <c r="P456" s="12" t="s">
        <v>7454</v>
      </c>
      <c r="Q456" s="12" t="s">
        <v>7455</v>
      </c>
      <c r="R456" s="10">
        <v>30</v>
      </c>
      <c r="S456" s="12" t="s">
        <v>7456</v>
      </c>
      <c r="T456" s="12" t="s">
        <v>7457</v>
      </c>
      <c r="U456" s="12" t="s">
        <v>7458</v>
      </c>
      <c r="V456" s="12" t="s">
        <v>7459</v>
      </c>
      <c r="X456" s="41" t="str">
        <f>IF(ISERROR(VLOOKUP(J456,'FMC by DSF_Excel'!$H$6:$H$1610,1,0)),"TIDAK ADA","ADA")</f>
        <v>ADA</v>
      </c>
      <c r="Y456" s="41"/>
    </row>
    <row r="457" spans="1:25" ht="25.5" x14ac:dyDescent="0.25">
      <c r="A457" s="10">
        <v>447</v>
      </c>
      <c r="B457" s="11" t="s">
        <v>5016</v>
      </c>
      <c r="C457" s="11" t="s">
        <v>5017</v>
      </c>
      <c r="D457" s="11" t="s">
        <v>1382</v>
      </c>
      <c r="E457" s="11" t="s">
        <v>7425</v>
      </c>
      <c r="F457" s="11" t="s">
        <v>7460</v>
      </c>
      <c r="G457" s="11" t="s">
        <v>5792</v>
      </c>
      <c r="H457" s="11" t="s">
        <v>5793</v>
      </c>
      <c r="I457" s="11" t="s">
        <v>5021</v>
      </c>
      <c r="J457" s="963" t="s">
        <v>7461</v>
      </c>
      <c r="K457" s="11" t="s">
        <v>7462</v>
      </c>
      <c r="L457" s="11" t="s">
        <v>7463</v>
      </c>
      <c r="M457" s="11" t="s">
        <v>7464</v>
      </c>
      <c r="N457" s="11" t="s">
        <v>7465</v>
      </c>
      <c r="O457" s="10">
        <v>36</v>
      </c>
      <c r="P457" s="12" t="s">
        <v>5576</v>
      </c>
      <c r="Q457" s="12" t="s">
        <v>5577</v>
      </c>
      <c r="R457" s="10">
        <v>24</v>
      </c>
      <c r="S457" s="12" t="s">
        <v>5313</v>
      </c>
      <c r="T457" s="12" t="s">
        <v>7466</v>
      </c>
      <c r="U457" s="12" t="s">
        <v>7467</v>
      </c>
      <c r="V457" s="12" t="s">
        <v>7468</v>
      </c>
      <c r="X457" s="41" t="str">
        <f>IF(ISERROR(VLOOKUP(J457,'FMC by DSF_Excel'!$H$6:$H$1610,1,0)),"TIDAK ADA","ADA")</f>
        <v>ADA</v>
      </c>
      <c r="Y457" s="41"/>
    </row>
    <row r="458" spans="1:25" ht="25.5" x14ac:dyDescent="0.25">
      <c r="A458" s="10">
        <v>448</v>
      </c>
      <c r="B458" s="11" t="s">
        <v>5016</v>
      </c>
      <c r="C458" s="11" t="s">
        <v>5017</v>
      </c>
      <c r="D458" s="11" t="s">
        <v>1558</v>
      </c>
      <c r="E458" s="11" t="s">
        <v>7425</v>
      </c>
      <c r="F458" s="11" t="s">
        <v>6705</v>
      </c>
      <c r="G458" s="11" t="s">
        <v>5354</v>
      </c>
      <c r="H458" s="11" t="s">
        <v>5355</v>
      </c>
      <c r="I458" s="11" t="s">
        <v>5021</v>
      </c>
      <c r="J458" s="963" t="s">
        <v>7469</v>
      </c>
      <c r="K458" s="11" t="s">
        <v>7470</v>
      </c>
      <c r="L458" s="11" t="s">
        <v>7471</v>
      </c>
      <c r="M458" s="11" t="s">
        <v>7472</v>
      </c>
      <c r="N458" s="11" t="s">
        <v>7473</v>
      </c>
      <c r="O458" s="10">
        <v>36</v>
      </c>
      <c r="P458" s="12" t="s">
        <v>5279</v>
      </c>
      <c r="Q458" s="12" t="s">
        <v>5280</v>
      </c>
      <c r="R458" s="10">
        <v>22</v>
      </c>
      <c r="S458" s="12" t="s">
        <v>7474</v>
      </c>
      <c r="T458" s="12" t="s">
        <v>7475</v>
      </c>
      <c r="U458" s="12" t="s">
        <v>7476</v>
      </c>
      <c r="V458" s="12" t="s">
        <v>7477</v>
      </c>
      <c r="X458" s="41" t="str">
        <f>IF(ISERROR(VLOOKUP(J458,'FMC by DSF_Excel'!$H$6:$H$1610,1,0)),"TIDAK ADA","ADA")</f>
        <v>ADA</v>
      </c>
      <c r="Y458" s="41"/>
    </row>
    <row r="459" spans="1:25" ht="25.5" x14ac:dyDescent="0.25">
      <c r="A459" s="10">
        <v>449</v>
      </c>
      <c r="B459" s="11" t="s">
        <v>5016</v>
      </c>
      <c r="C459" s="11" t="s">
        <v>5017</v>
      </c>
      <c r="D459" s="11" t="s">
        <v>1588</v>
      </c>
      <c r="E459" s="11" t="s">
        <v>7425</v>
      </c>
      <c r="F459" s="11" t="s">
        <v>7478</v>
      </c>
      <c r="G459" s="11" t="s">
        <v>5020</v>
      </c>
      <c r="H459" s="11" t="s">
        <v>5226</v>
      </c>
      <c r="I459" s="11" t="s">
        <v>5021</v>
      </c>
      <c r="J459" s="963" t="s">
        <v>7479</v>
      </c>
      <c r="K459" s="11" t="s">
        <v>7480</v>
      </c>
      <c r="L459" s="11" t="s">
        <v>7481</v>
      </c>
      <c r="M459" s="11" t="s">
        <v>7482</v>
      </c>
      <c r="N459" s="11" t="s">
        <v>7483</v>
      </c>
      <c r="O459" s="10">
        <v>36</v>
      </c>
      <c r="P459" s="12" t="s">
        <v>7484</v>
      </c>
      <c r="Q459" s="12" t="s">
        <v>5252</v>
      </c>
      <c r="R459" s="10">
        <v>23</v>
      </c>
      <c r="S459" s="12" t="s">
        <v>7485</v>
      </c>
      <c r="T459" s="12" t="s">
        <v>7486</v>
      </c>
      <c r="U459" s="12" t="s">
        <v>7487</v>
      </c>
      <c r="V459" s="12" t="s">
        <v>7488</v>
      </c>
      <c r="X459" s="41" t="str">
        <f>IF(ISERROR(VLOOKUP(J459,'FMC by DSF_Excel'!$H$6:$H$1610,1,0)),"TIDAK ADA","ADA")</f>
        <v>ADA</v>
      </c>
      <c r="Y459" s="41"/>
    </row>
    <row r="460" spans="1:25" ht="25.5" x14ac:dyDescent="0.25">
      <c r="A460" s="10">
        <v>450</v>
      </c>
      <c r="B460" s="11" t="s">
        <v>5016</v>
      </c>
      <c r="C460" s="11" t="s">
        <v>5017</v>
      </c>
      <c r="D460" s="11" t="s">
        <v>1588</v>
      </c>
      <c r="E460" s="11" t="s">
        <v>7425</v>
      </c>
      <c r="F460" s="11" t="s">
        <v>7478</v>
      </c>
      <c r="G460" s="11" t="s">
        <v>5020</v>
      </c>
      <c r="H460" s="11" t="s">
        <v>5226</v>
      </c>
      <c r="I460" s="11" t="s">
        <v>5021</v>
      </c>
      <c r="J460" s="963" t="s">
        <v>7489</v>
      </c>
      <c r="K460" s="11" t="s">
        <v>7490</v>
      </c>
      <c r="L460" s="11" t="s">
        <v>7491</v>
      </c>
      <c r="M460" s="11" t="s">
        <v>7482</v>
      </c>
      <c r="N460" s="11" t="s">
        <v>7483</v>
      </c>
      <c r="O460" s="10">
        <v>36</v>
      </c>
      <c r="P460" s="12" t="s">
        <v>7484</v>
      </c>
      <c r="Q460" s="12" t="s">
        <v>5252</v>
      </c>
      <c r="R460" s="10">
        <v>23</v>
      </c>
      <c r="S460" s="12" t="s">
        <v>7485</v>
      </c>
      <c r="T460" s="12" t="s">
        <v>7492</v>
      </c>
      <c r="U460" s="12" t="s">
        <v>7493</v>
      </c>
      <c r="V460" s="12" t="s">
        <v>7494</v>
      </c>
      <c r="X460" s="41" t="str">
        <f>IF(ISERROR(VLOOKUP(J460,'FMC by DSF_Excel'!$H$6:$H$1610,1,0)),"TIDAK ADA","ADA")</f>
        <v>ADA</v>
      </c>
      <c r="Y460" s="41"/>
    </row>
    <row r="461" spans="1:25" ht="25.5" x14ac:dyDescent="0.25">
      <c r="A461" s="10">
        <v>451</v>
      </c>
      <c r="B461" s="11" t="s">
        <v>5016</v>
      </c>
      <c r="C461" s="11" t="s">
        <v>5017</v>
      </c>
      <c r="D461" s="11" t="s">
        <v>1588</v>
      </c>
      <c r="E461" s="11" t="s">
        <v>7425</v>
      </c>
      <c r="F461" s="11" t="s">
        <v>7478</v>
      </c>
      <c r="G461" s="11" t="s">
        <v>5020</v>
      </c>
      <c r="H461" s="11" t="s">
        <v>5226</v>
      </c>
      <c r="I461" s="11" t="s">
        <v>5021</v>
      </c>
      <c r="J461" s="963" t="s">
        <v>7495</v>
      </c>
      <c r="K461" s="11" t="s">
        <v>7496</v>
      </c>
      <c r="L461" s="11" t="s">
        <v>7497</v>
      </c>
      <c r="M461" s="11" t="s">
        <v>7482</v>
      </c>
      <c r="N461" s="11" t="s">
        <v>7483</v>
      </c>
      <c r="O461" s="10">
        <v>36</v>
      </c>
      <c r="P461" s="12" t="s">
        <v>7484</v>
      </c>
      <c r="Q461" s="12" t="s">
        <v>5252</v>
      </c>
      <c r="R461" s="10">
        <v>23</v>
      </c>
      <c r="S461" s="12" t="s">
        <v>7485</v>
      </c>
      <c r="T461" s="12" t="s">
        <v>7498</v>
      </c>
      <c r="U461" s="12" t="s">
        <v>7499</v>
      </c>
      <c r="V461" s="12" t="s">
        <v>7500</v>
      </c>
      <c r="X461" s="41" t="str">
        <f>IF(ISERROR(VLOOKUP(J461,'FMC by DSF_Excel'!$H$6:$H$1610,1,0)),"TIDAK ADA","ADA")</f>
        <v>ADA</v>
      </c>
      <c r="Y461" s="41"/>
    </row>
    <row r="462" spans="1:25" ht="25.5" x14ac:dyDescent="0.25">
      <c r="A462" s="10">
        <v>452</v>
      </c>
      <c r="B462" s="11" t="s">
        <v>5016</v>
      </c>
      <c r="C462" s="11" t="s">
        <v>5017</v>
      </c>
      <c r="D462" s="11" t="s">
        <v>1588</v>
      </c>
      <c r="E462" s="11" t="s">
        <v>7425</v>
      </c>
      <c r="F462" s="11" t="s">
        <v>7478</v>
      </c>
      <c r="G462" s="11" t="s">
        <v>5020</v>
      </c>
      <c r="H462" s="11" t="s">
        <v>5226</v>
      </c>
      <c r="I462" s="11" t="s">
        <v>5021</v>
      </c>
      <c r="J462" s="963" t="s">
        <v>7501</v>
      </c>
      <c r="K462" s="11" t="s">
        <v>7502</v>
      </c>
      <c r="L462" s="11" t="s">
        <v>7503</v>
      </c>
      <c r="M462" s="11" t="s">
        <v>7482</v>
      </c>
      <c r="N462" s="11" t="s">
        <v>7483</v>
      </c>
      <c r="O462" s="10">
        <v>36</v>
      </c>
      <c r="P462" s="12" t="s">
        <v>7484</v>
      </c>
      <c r="Q462" s="12" t="s">
        <v>5252</v>
      </c>
      <c r="R462" s="10">
        <v>23</v>
      </c>
      <c r="S462" s="12" t="s">
        <v>7485</v>
      </c>
      <c r="T462" s="12" t="s">
        <v>741</v>
      </c>
      <c r="U462" s="12" t="s">
        <v>7485</v>
      </c>
      <c r="V462" s="12" t="s">
        <v>7484</v>
      </c>
      <c r="X462" s="41" t="str">
        <f>IF(ISERROR(VLOOKUP(J462,'FMC by DSF_Excel'!$H$6:$H$1610,1,0)),"TIDAK ADA","ADA")</f>
        <v>ADA</v>
      </c>
      <c r="Y462" s="41"/>
    </row>
    <row r="463" spans="1:25" ht="25.5" x14ac:dyDescent="0.25">
      <c r="A463" s="10">
        <v>453</v>
      </c>
      <c r="B463" s="11" t="s">
        <v>5016</v>
      </c>
      <c r="C463" s="11" t="s">
        <v>5017</v>
      </c>
      <c r="D463" s="11" t="s">
        <v>1588</v>
      </c>
      <c r="E463" s="11" t="s">
        <v>7425</v>
      </c>
      <c r="F463" s="11" t="s">
        <v>7478</v>
      </c>
      <c r="G463" s="11" t="s">
        <v>5020</v>
      </c>
      <c r="H463" s="11" t="s">
        <v>5226</v>
      </c>
      <c r="I463" s="11" t="s">
        <v>5021</v>
      </c>
      <c r="J463" s="963" t="s">
        <v>7504</v>
      </c>
      <c r="K463" s="11" t="s">
        <v>7505</v>
      </c>
      <c r="L463" s="11" t="s">
        <v>7506</v>
      </c>
      <c r="M463" s="11" t="s">
        <v>7482</v>
      </c>
      <c r="N463" s="11" t="s">
        <v>7483</v>
      </c>
      <c r="O463" s="10">
        <v>36</v>
      </c>
      <c r="P463" s="12" t="s">
        <v>7484</v>
      </c>
      <c r="Q463" s="12" t="s">
        <v>5252</v>
      </c>
      <c r="R463" s="10">
        <v>23</v>
      </c>
      <c r="S463" s="12" t="s">
        <v>7485</v>
      </c>
      <c r="T463" s="12" t="s">
        <v>7507</v>
      </c>
      <c r="U463" s="12" t="s">
        <v>7508</v>
      </c>
      <c r="V463" s="12" t="s">
        <v>7509</v>
      </c>
      <c r="X463" s="41" t="str">
        <f>IF(ISERROR(VLOOKUP(J463,'FMC by DSF_Excel'!$H$6:$H$1610,1,0)),"TIDAK ADA","ADA")</f>
        <v>ADA</v>
      </c>
      <c r="Y463" s="41"/>
    </row>
    <row r="464" spans="1:25" ht="25.5" x14ac:dyDescent="0.25">
      <c r="A464" s="10">
        <v>454</v>
      </c>
      <c r="B464" s="11" t="s">
        <v>5016</v>
      </c>
      <c r="C464" s="11" t="s">
        <v>5017</v>
      </c>
      <c r="D464" s="11" t="s">
        <v>1588</v>
      </c>
      <c r="E464" s="11" t="s">
        <v>7425</v>
      </c>
      <c r="F464" s="11" t="s">
        <v>7478</v>
      </c>
      <c r="G464" s="11" t="s">
        <v>5020</v>
      </c>
      <c r="H464" s="11" t="s">
        <v>5226</v>
      </c>
      <c r="I464" s="11" t="s">
        <v>5021</v>
      </c>
      <c r="J464" s="963" t="s">
        <v>7510</v>
      </c>
      <c r="K464" s="11" t="s">
        <v>7511</v>
      </c>
      <c r="L464" s="11" t="s">
        <v>7512</v>
      </c>
      <c r="M464" s="11" t="s">
        <v>7482</v>
      </c>
      <c r="N464" s="11" t="s">
        <v>7483</v>
      </c>
      <c r="O464" s="10">
        <v>36</v>
      </c>
      <c r="P464" s="12" t="s">
        <v>7484</v>
      </c>
      <c r="Q464" s="12" t="s">
        <v>5252</v>
      </c>
      <c r="R464" s="10">
        <v>23</v>
      </c>
      <c r="S464" s="12" t="s">
        <v>7485</v>
      </c>
      <c r="T464" s="12" t="s">
        <v>7513</v>
      </c>
      <c r="U464" s="12" t="s">
        <v>7514</v>
      </c>
      <c r="V464" s="12" t="s">
        <v>7515</v>
      </c>
      <c r="X464" s="41" t="str">
        <f>IF(ISERROR(VLOOKUP(J464,'FMC by DSF_Excel'!$H$6:$H$1610,1,0)),"TIDAK ADA","ADA")</f>
        <v>ADA</v>
      </c>
      <c r="Y464" s="41"/>
    </row>
    <row r="465" spans="1:25" ht="25.5" x14ac:dyDescent="0.25">
      <c r="A465" s="10">
        <v>455</v>
      </c>
      <c r="B465" s="11" t="s">
        <v>5016</v>
      </c>
      <c r="C465" s="11" t="s">
        <v>5017</v>
      </c>
      <c r="D465" s="11" t="s">
        <v>1588</v>
      </c>
      <c r="E465" s="11" t="s">
        <v>7425</v>
      </c>
      <c r="F465" s="11" t="s">
        <v>7478</v>
      </c>
      <c r="G465" s="11" t="s">
        <v>5020</v>
      </c>
      <c r="H465" s="11" t="s">
        <v>5226</v>
      </c>
      <c r="I465" s="11" t="s">
        <v>5021</v>
      </c>
      <c r="J465" s="963" t="s">
        <v>7516</v>
      </c>
      <c r="K465" s="11" t="s">
        <v>7517</v>
      </c>
      <c r="L465" s="11" t="s">
        <v>7518</v>
      </c>
      <c r="M465" s="11" t="s">
        <v>7482</v>
      </c>
      <c r="N465" s="11" t="s">
        <v>7483</v>
      </c>
      <c r="O465" s="10">
        <v>36</v>
      </c>
      <c r="P465" s="12" t="s">
        <v>7484</v>
      </c>
      <c r="Q465" s="12" t="s">
        <v>5252</v>
      </c>
      <c r="R465" s="10">
        <v>23</v>
      </c>
      <c r="S465" s="12" t="s">
        <v>7485</v>
      </c>
      <c r="T465" s="12" t="s">
        <v>7519</v>
      </c>
      <c r="U465" s="12" t="s">
        <v>7520</v>
      </c>
      <c r="V465" s="12" t="s">
        <v>7521</v>
      </c>
      <c r="X465" s="41" t="str">
        <f>IF(ISERROR(VLOOKUP(J465,'FMC by DSF_Excel'!$H$6:$H$1610,1,0)),"TIDAK ADA","ADA")</f>
        <v>ADA</v>
      </c>
      <c r="Y465" s="41"/>
    </row>
    <row r="466" spans="1:25" ht="25.5" x14ac:dyDescent="0.25">
      <c r="A466" s="10">
        <v>456</v>
      </c>
      <c r="B466" s="11" t="s">
        <v>5016</v>
      </c>
      <c r="C466" s="11" t="s">
        <v>5017</v>
      </c>
      <c r="D466" s="11" t="s">
        <v>1588</v>
      </c>
      <c r="E466" s="11" t="s">
        <v>7425</v>
      </c>
      <c r="F466" s="11" t="s">
        <v>7478</v>
      </c>
      <c r="G466" s="11" t="s">
        <v>5020</v>
      </c>
      <c r="H466" s="11" t="s">
        <v>5226</v>
      </c>
      <c r="I466" s="11" t="s">
        <v>5021</v>
      </c>
      <c r="J466" s="963" t="s">
        <v>7522</v>
      </c>
      <c r="K466" s="11" t="s">
        <v>7523</v>
      </c>
      <c r="L466" s="11" t="s">
        <v>7524</v>
      </c>
      <c r="M466" s="11" t="s">
        <v>7482</v>
      </c>
      <c r="N466" s="11" t="s">
        <v>7483</v>
      </c>
      <c r="O466" s="10">
        <v>36</v>
      </c>
      <c r="P466" s="12" t="s">
        <v>7484</v>
      </c>
      <c r="Q466" s="12" t="s">
        <v>5252</v>
      </c>
      <c r="R466" s="10">
        <v>23</v>
      </c>
      <c r="S466" s="12" t="s">
        <v>7485</v>
      </c>
      <c r="T466" s="12" t="s">
        <v>7525</v>
      </c>
      <c r="U466" s="12" t="s">
        <v>7526</v>
      </c>
      <c r="V466" s="12" t="s">
        <v>7527</v>
      </c>
      <c r="X466" s="41" t="str">
        <f>IF(ISERROR(VLOOKUP(J466,'FMC by DSF_Excel'!$H$6:$H$1610,1,0)),"TIDAK ADA","ADA")</f>
        <v>ADA</v>
      </c>
      <c r="Y466" s="41"/>
    </row>
    <row r="467" spans="1:25" ht="25.5" x14ac:dyDescent="0.25">
      <c r="A467" s="10">
        <v>457</v>
      </c>
      <c r="B467" s="11" t="s">
        <v>5016</v>
      </c>
      <c r="C467" s="11" t="s">
        <v>5017</v>
      </c>
      <c r="D467" s="11" t="s">
        <v>1588</v>
      </c>
      <c r="E467" s="11" t="s">
        <v>7425</v>
      </c>
      <c r="F467" s="11" t="s">
        <v>7478</v>
      </c>
      <c r="G467" s="11" t="s">
        <v>5020</v>
      </c>
      <c r="H467" s="11" t="s">
        <v>124</v>
      </c>
      <c r="I467" s="11" t="s">
        <v>5021</v>
      </c>
      <c r="J467" s="963" t="s">
        <v>7528</v>
      </c>
      <c r="K467" s="11" t="s">
        <v>7529</v>
      </c>
      <c r="L467" s="11" t="s">
        <v>7530</v>
      </c>
      <c r="M467" s="11" t="s">
        <v>7482</v>
      </c>
      <c r="N467" s="11" t="s">
        <v>7483</v>
      </c>
      <c r="O467" s="10">
        <v>36</v>
      </c>
      <c r="P467" s="12" t="s">
        <v>7484</v>
      </c>
      <c r="Q467" s="12" t="s">
        <v>5252</v>
      </c>
      <c r="R467" s="10">
        <v>23</v>
      </c>
      <c r="S467" s="12" t="s">
        <v>7485</v>
      </c>
      <c r="T467" s="12" t="s">
        <v>7531</v>
      </c>
      <c r="U467" s="12" t="s">
        <v>7532</v>
      </c>
      <c r="V467" s="12" t="s">
        <v>7533</v>
      </c>
      <c r="X467" s="41" t="str">
        <f>IF(ISERROR(VLOOKUP(J467,'FMC by DSF_Excel'!$H$6:$H$1610,1,0)),"TIDAK ADA","ADA")</f>
        <v>ADA</v>
      </c>
      <c r="Y467" s="41"/>
    </row>
    <row r="468" spans="1:25" ht="25.5" x14ac:dyDescent="0.25">
      <c r="A468" s="10">
        <v>458</v>
      </c>
      <c r="B468" s="11" t="s">
        <v>5016</v>
      </c>
      <c r="C468" s="11" t="s">
        <v>5017</v>
      </c>
      <c r="D468" s="11" t="s">
        <v>1588</v>
      </c>
      <c r="E468" s="11" t="s">
        <v>7425</v>
      </c>
      <c r="F468" s="11" t="s">
        <v>7478</v>
      </c>
      <c r="G468" s="11" t="s">
        <v>5020</v>
      </c>
      <c r="H468" s="11" t="s">
        <v>5226</v>
      </c>
      <c r="I468" s="11" t="s">
        <v>5021</v>
      </c>
      <c r="J468" s="963" t="s">
        <v>7534</v>
      </c>
      <c r="K468" s="11" t="s">
        <v>7535</v>
      </c>
      <c r="L468" s="11" t="s">
        <v>7536</v>
      </c>
      <c r="M468" s="11" t="s">
        <v>7482</v>
      </c>
      <c r="N468" s="11" t="s">
        <v>7483</v>
      </c>
      <c r="O468" s="10">
        <v>36</v>
      </c>
      <c r="P468" s="12" t="s">
        <v>7484</v>
      </c>
      <c r="Q468" s="12" t="s">
        <v>5252</v>
      </c>
      <c r="R468" s="10">
        <v>23</v>
      </c>
      <c r="S468" s="12" t="s">
        <v>7485</v>
      </c>
      <c r="T468" s="12" t="s">
        <v>741</v>
      </c>
      <c r="U468" s="12" t="s">
        <v>7485</v>
      </c>
      <c r="V468" s="12" t="s">
        <v>7484</v>
      </c>
      <c r="X468" s="41" t="str">
        <f>IF(ISERROR(VLOOKUP(J468,'FMC by DSF_Excel'!$H$6:$H$1610,1,0)),"TIDAK ADA","ADA")</f>
        <v>ADA</v>
      </c>
      <c r="Y468" s="41"/>
    </row>
    <row r="469" spans="1:25" ht="25.5" x14ac:dyDescent="0.25">
      <c r="A469" s="10">
        <v>459</v>
      </c>
      <c r="B469" s="11" t="s">
        <v>5016</v>
      </c>
      <c r="C469" s="11" t="s">
        <v>5017</v>
      </c>
      <c r="D469" s="11" t="s">
        <v>1588</v>
      </c>
      <c r="E469" s="11" t="s">
        <v>7425</v>
      </c>
      <c r="F469" s="11" t="s">
        <v>7478</v>
      </c>
      <c r="G469" s="11" t="s">
        <v>5020</v>
      </c>
      <c r="H469" s="11" t="s">
        <v>5226</v>
      </c>
      <c r="I469" s="11" t="s">
        <v>5021</v>
      </c>
      <c r="J469" s="963" t="s">
        <v>7537</v>
      </c>
      <c r="K469" s="11" t="s">
        <v>7538</v>
      </c>
      <c r="L469" s="11" t="s">
        <v>7539</v>
      </c>
      <c r="M469" s="11" t="s">
        <v>7482</v>
      </c>
      <c r="N469" s="11" t="s">
        <v>7483</v>
      </c>
      <c r="O469" s="10">
        <v>36</v>
      </c>
      <c r="P469" s="12" t="s">
        <v>7484</v>
      </c>
      <c r="Q469" s="12" t="s">
        <v>5252</v>
      </c>
      <c r="R469" s="10">
        <v>23</v>
      </c>
      <c r="S469" s="12" t="s">
        <v>7485</v>
      </c>
      <c r="T469" s="12" t="s">
        <v>7540</v>
      </c>
      <c r="U469" s="12" t="s">
        <v>7541</v>
      </c>
      <c r="V469" s="12" t="s">
        <v>7542</v>
      </c>
      <c r="X469" s="41" t="str">
        <f>IF(ISERROR(VLOOKUP(J469,'FMC by DSF_Excel'!$H$6:$H$1610,1,0)),"TIDAK ADA","ADA")</f>
        <v>ADA</v>
      </c>
      <c r="Y469" s="41"/>
    </row>
    <row r="470" spans="1:25" ht="25.5" x14ac:dyDescent="0.25">
      <c r="A470" s="10">
        <v>460</v>
      </c>
      <c r="B470" s="11" t="s">
        <v>5016</v>
      </c>
      <c r="C470" s="11" t="s">
        <v>5017</v>
      </c>
      <c r="D470" s="11" t="s">
        <v>1592</v>
      </c>
      <c r="E470" s="11" t="s">
        <v>7425</v>
      </c>
      <c r="F470" s="11" t="s">
        <v>7543</v>
      </c>
      <c r="G470" s="11" t="s">
        <v>5020</v>
      </c>
      <c r="H470" s="11" t="s">
        <v>5226</v>
      </c>
      <c r="I470" s="11" t="s">
        <v>5021</v>
      </c>
      <c r="J470" s="963" t="s">
        <v>7544</v>
      </c>
      <c r="K470" s="11" t="s">
        <v>7545</v>
      </c>
      <c r="L470" s="11" t="s">
        <v>7546</v>
      </c>
      <c r="M470" s="11" t="s">
        <v>7482</v>
      </c>
      <c r="N470" s="11" t="s">
        <v>7483</v>
      </c>
      <c r="O470" s="10">
        <v>36</v>
      </c>
      <c r="P470" s="12" t="s">
        <v>7484</v>
      </c>
      <c r="Q470" s="12" t="s">
        <v>5252</v>
      </c>
      <c r="R470" s="10">
        <v>23</v>
      </c>
      <c r="S470" s="12" t="s">
        <v>7485</v>
      </c>
      <c r="T470" s="12" t="s">
        <v>7547</v>
      </c>
      <c r="U470" s="12" t="s">
        <v>7548</v>
      </c>
      <c r="V470" s="12" t="s">
        <v>7549</v>
      </c>
      <c r="X470" s="41" t="str">
        <f>IF(ISERROR(VLOOKUP(J470,'FMC by DSF_Excel'!$H$6:$H$1610,1,0)),"TIDAK ADA","ADA")</f>
        <v>ADA</v>
      </c>
      <c r="Y470" s="41"/>
    </row>
    <row r="471" spans="1:25" ht="25.5" x14ac:dyDescent="0.25">
      <c r="A471" s="10">
        <v>461</v>
      </c>
      <c r="B471" s="11" t="s">
        <v>5016</v>
      </c>
      <c r="C471" s="11" t="s">
        <v>5017</v>
      </c>
      <c r="D471" s="11" t="s">
        <v>1592</v>
      </c>
      <c r="E471" s="11" t="s">
        <v>7425</v>
      </c>
      <c r="F471" s="11" t="s">
        <v>7543</v>
      </c>
      <c r="G471" s="11" t="s">
        <v>5020</v>
      </c>
      <c r="H471" s="11" t="s">
        <v>5226</v>
      </c>
      <c r="I471" s="11" t="s">
        <v>5021</v>
      </c>
      <c r="J471" s="963" t="s">
        <v>7550</v>
      </c>
      <c r="K471" s="11" t="s">
        <v>7551</v>
      </c>
      <c r="L471" s="11" t="s">
        <v>7552</v>
      </c>
      <c r="M471" s="11" t="s">
        <v>7482</v>
      </c>
      <c r="N471" s="11" t="s">
        <v>7483</v>
      </c>
      <c r="O471" s="10">
        <v>36</v>
      </c>
      <c r="P471" s="12" t="s">
        <v>7484</v>
      </c>
      <c r="Q471" s="12" t="s">
        <v>5252</v>
      </c>
      <c r="R471" s="10">
        <v>23</v>
      </c>
      <c r="S471" s="12" t="s">
        <v>7485</v>
      </c>
      <c r="T471" s="12" t="s">
        <v>7553</v>
      </c>
      <c r="U471" s="12" t="s">
        <v>7554</v>
      </c>
      <c r="V471" s="12" t="s">
        <v>7555</v>
      </c>
      <c r="X471" s="41" t="str">
        <f>IF(ISERROR(VLOOKUP(J471,'FMC by DSF_Excel'!$H$6:$H$1610,1,0)),"TIDAK ADA","ADA")</f>
        <v>ADA</v>
      </c>
      <c r="Y471" s="41"/>
    </row>
    <row r="472" spans="1:25" ht="25.5" x14ac:dyDescent="0.25">
      <c r="A472" s="10">
        <v>462</v>
      </c>
      <c r="B472" s="11" t="s">
        <v>5016</v>
      </c>
      <c r="C472" s="11" t="s">
        <v>5017</v>
      </c>
      <c r="D472" s="11" t="s">
        <v>1640</v>
      </c>
      <c r="E472" s="11" t="s">
        <v>7425</v>
      </c>
      <c r="F472" s="11" t="s">
        <v>7556</v>
      </c>
      <c r="G472" s="11" t="s">
        <v>5020</v>
      </c>
      <c r="H472" s="11" t="s">
        <v>5226</v>
      </c>
      <c r="I472" s="11" t="s">
        <v>5021</v>
      </c>
      <c r="J472" s="963" t="s">
        <v>7557</v>
      </c>
      <c r="K472" s="11" t="s">
        <v>7558</v>
      </c>
      <c r="L472" s="11" t="s">
        <v>7559</v>
      </c>
      <c r="M472" s="11" t="s">
        <v>7560</v>
      </c>
      <c r="N472" s="11" t="s">
        <v>7561</v>
      </c>
      <c r="O472" s="10">
        <v>36</v>
      </c>
      <c r="P472" s="12" t="s">
        <v>5576</v>
      </c>
      <c r="Q472" s="12" t="s">
        <v>5577</v>
      </c>
      <c r="R472" s="10">
        <v>21</v>
      </c>
      <c r="S472" s="12" t="s">
        <v>7562</v>
      </c>
      <c r="T472" s="12" t="s">
        <v>741</v>
      </c>
      <c r="U472" s="12" t="s">
        <v>7562</v>
      </c>
      <c r="V472" s="12" t="s">
        <v>5576</v>
      </c>
      <c r="X472" s="41" t="str">
        <f>IF(ISERROR(VLOOKUP(J472,'FMC by DSF_Excel'!$H$6:$H$1610,1,0)),"TIDAK ADA","ADA")</f>
        <v>ADA</v>
      </c>
      <c r="Y472" s="41"/>
    </row>
    <row r="473" spans="1:25" ht="25.5" x14ac:dyDescent="0.25">
      <c r="A473" s="10">
        <v>463</v>
      </c>
      <c r="B473" s="11" t="s">
        <v>5016</v>
      </c>
      <c r="C473" s="11" t="s">
        <v>5017</v>
      </c>
      <c r="D473" s="11" t="s">
        <v>1652</v>
      </c>
      <c r="E473" s="11" t="s">
        <v>7425</v>
      </c>
      <c r="F473" s="11" t="s">
        <v>7556</v>
      </c>
      <c r="G473" s="11" t="s">
        <v>5020</v>
      </c>
      <c r="H473" s="11" t="s">
        <v>5226</v>
      </c>
      <c r="I473" s="11" t="s">
        <v>5021</v>
      </c>
      <c r="J473" s="963" t="s">
        <v>7563</v>
      </c>
      <c r="K473" s="11" t="s">
        <v>7564</v>
      </c>
      <c r="L473" s="11" t="s">
        <v>7565</v>
      </c>
      <c r="M473" s="11" t="s">
        <v>7560</v>
      </c>
      <c r="N473" s="11" t="s">
        <v>7561</v>
      </c>
      <c r="O473" s="10">
        <v>36</v>
      </c>
      <c r="P473" s="12" t="s">
        <v>5404</v>
      </c>
      <c r="Q473" s="12" t="s">
        <v>5405</v>
      </c>
      <c r="R473" s="10">
        <v>21</v>
      </c>
      <c r="S473" s="12" t="s">
        <v>7566</v>
      </c>
      <c r="T473" s="12" t="s">
        <v>7567</v>
      </c>
      <c r="U473" s="12" t="s">
        <v>7568</v>
      </c>
      <c r="V473" s="12" t="s">
        <v>7569</v>
      </c>
      <c r="X473" s="41" t="str">
        <f>IF(ISERROR(VLOOKUP(J473,'FMC by DSF_Excel'!$H$6:$H$1610,1,0)),"TIDAK ADA","ADA")</f>
        <v>ADA</v>
      </c>
      <c r="Y473" s="41"/>
    </row>
    <row r="474" spans="1:25" ht="25.5" x14ac:dyDescent="0.25">
      <c r="A474" s="10">
        <v>464</v>
      </c>
      <c r="B474" s="11" t="s">
        <v>5016</v>
      </c>
      <c r="C474" s="11" t="s">
        <v>5017</v>
      </c>
      <c r="D474" s="11" t="s">
        <v>1652</v>
      </c>
      <c r="E474" s="11" t="s">
        <v>7425</v>
      </c>
      <c r="F474" s="11" t="s">
        <v>7556</v>
      </c>
      <c r="G474" s="11" t="s">
        <v>5020</v>
      </c>
      <c r="H474" s="11" t="s">
        <v>5226</v>
      </c>
      <c r="I474" s="11" t="s">
        <v>5021</v>
      </c>
      <c r="J474" s="963" t="s">
        <v>7570</v>
      </c>
      <c r="K474" s="11" t="s">
        <v>7571</v>
      </c>
      <c r="L474" s="11" t="s">
        <v>7572</v>
      </c>
      <c r="M474" s="11" t="s">
        <v>7560</v>
      </c>
      <c r="N474" s="11" t="s">
        <v>7561</v>
      </c>
      <c r="O474" s="10">
        <v>36</v>
      </c>
      <c r="P474" s="12" t="s">
        <v>5404</v>
      </c>
      <c r="Q474" s="12" t="s">
        <v>5405</v>
      </c>
      <c r="R474" s="10">
        <v>21</v>
      </c>
      <c r="S474" s="12" t="s">
        <v>7566</v>
      </c>
      <c r="T474" s="12" t="s">
        <v>7573</v>
      </c>
      <c r="U474" s="12" t="s">
        <v>7574</v>
      </c>
      <c r="V474" s="12" t="s">
        <v>7575</v>
      </c>
      <c r="X474" s="41" t="str">
        <f>IF(ISERROR(VLOOKUP(J474,'FMC by DSF_Excel'!$H$6:$H$1610,1,0)),"TIDAK ADA","ADA")</f>
        <v>ADA</v>
      </c>
      <c r="Y474" s="41"/>
    </row>
    <row r="475" spans="1:25" ht="25.5" x14ac:dyDescent="0.25">
      <c r="A475" s="10">
        <v>465</v>
      </c>
      <c r="B475" s="11" t="s">
        <v>5016</v>
      </c>
      <c r="C475" s="11" t="s">
        <v>5017</v>
      </c>
      <c r="D475" s="11" t="s">
        <v>1652</v>
      </c>
      <c r="E475" s="11" t="s">
        <v>7425</v>
      </c>
      <c r="F475" s="11" t="s">
        <v>7556</v>
      </c>
      <c r="G475" s="11" t="s">
        <v>5020</v>
      </c>
      <c r="H475" s="11" t="s">
        <v>5226</v>
      </c>
      <c r="I475" s="11" t="s">
        <v>5021</v>
      </c>
      <c r="J475" s="963" t="s">
        <v>7576</v>
      </c>
      <c r="K475" s="11" t="s">
        <v>7577</v>
      </c>
      <c r="L475" s="11" t="s">
        <v>7578</v>
      </c>
      <c r="M475" s="11" t="s">
        <v>7560</v>
      </c>
      <c r="N475" s="11" t="s">
        <v>7561</v>
      </c>
      <c r="O475" s="10">
        <v>36</v>
      </c>
      <c r="P475" s="12" t="s">
        <v>5404</v>
      </c>
      <c r="Q475" s="12" t="s">
        <v>5405</v>
      </c>
      <c r="R475" s="10">
        <v>21</v>
      </c>
      <c r="S475" s="12" t="s">
        <v>7566</v>
      </c>
      <c r="T475" s="12" t="s">
        <v>741</v>
      </c>
      <c r="U475" s="12" t="s">
        <v>7566</v>
      </c>
      <c r="V475" s="12" t="s">
        <v>5404</v>
      </c>
      <c r="X475" s="41" t="str">
        <f>IF(ISERROR(VLOOKUP(J475,'FMC by DSF_Excel'!$H$6:$H$1610,1,0)),"TIDAK ADA","ADA")</f>
        <v>ADA</v>
      </c>
      <c r="Y475" s="41"/>
    </row>
    <row r="476" spans="1:25" ht="25.5" x14ac:dyDescent="0.25">
      <c r="A476" s="10">
        <v>466</v>
      </c>
      <c r="B476" s="11" t="s">
        <v>5016</v>
      </c>
      <c r="C476" s="11" t="s">
        <v>5017</v>
      </c>
      <c r="D476" s="11" t="s">
        <v>1652</v>
      </c>
      <c r="E476" s="11" t="s">
        <v>7425</v>
      </c>
      <c r="F476" s="11" t="s">
        <v>7556</v>
      </c>
      <c r="G476" s="11" t="s">
        <v>5020</v>
      </c>
      <c r="H476" s="11" t="s">
        <v>5226</v>
      </c>
      <c r="I476" s="11" t="s">
        <v>5021</v>
      </c>
      <c r="J476" s="963" t="s">
        <v>7579</v>
      </c>
      <c r="K476" s="11" t="s">
        <v>7580</v>
      </c>
      <c r="L476" s="11" t="s">
        <v>7581</v>
      </c>
      <c r="M476" s="11" t="s">
        <v>7560</v>
      </c>
      <c r="N476" s="11" t="s">
        <v>7561</v>
      </c>
      <c r="O476" s="10">
        <v>36</v>
      </c>
      <c r="P476" s="12" t="s">
        <v>5404</v>
      </c>
      <c r="Q476" s="12" t="s">
        <v>5405</v>
      </c>
      <c r="R476" s="10">
        <v>21</v>
      </c>
      <c r="S476" s="12" t="s">
        <v>7566</v>
      </c>
      <c r="T476" s="12" t="s">
        <v>741</v>
      </c>
      <c r="U476" s="12" t="s">
        <v>7566</v>
      </c>
      <c r="V476" s="12" t="s">
        <v>5404</v>
      </c>
      <c r="X476" s="41" t="str">
        <f>IF(ISERROR(VLOOKUP(J476,'FMC by DSF_Excel'!$H$6:$H$1610,1,0)),"TIDAK ADA","ADA")</f>
        <v>ADA</v>
      </c>
      <c r="Y476" s="41"/>
    </row>
    <row r="477" spans="1:25" ht="25.5" x14ac:dyDescent="0.25">
      <c r="A477" s="10">
        <v>467</v>
      </c>
      <c r="B477" s="11" t="s">
        <v>5016</v>
      </c>
      <c r="C477" s="11" t="s">
        <v>5017</v>
      </c>
      <c r="D477" s="11" t="s">
        <v>1660</v>
      </c>
      <c r="E477" s="11" t="s">
        <v>7425</v>
      </c>
      <c r="F477" s="11" t="s">
        <v>7556</v>
      </c>
      <c r="G477" s="11" t="s">
        <v>7582</v>
      </c>
      <c r="H477" s="11" t="s">
        <v>7583</v>
      </c>
      <c r="I477" s="11" t="s">
        <v>5021</v>
      </c>
      <c r="J477" s="963" t="s">
        <v>7584</v>
      </c>
      <c r="K477" s="11" t="s">
        <v>7585</v>
      </c>
      <c r="L477" s="11" t="s">
        <v>7586</v>
      </c>
      <c r="M477" s="11" t="s">
        <v>7587</v>
      </c>
      <c r="N477" s="11" t="s">
        <v>7588</v>
      </c>
      <c r="O477" s="10">
        <v>36</v>
      </c>
      <c r="P477" s="12" t="s">
        <v>5404</v>
      </c>
      <c r="Q477" s="12" t="s">
        <v>5405</v>
      </c>
      <c r="R477" s="10">
        <v>21</v>
      </c>
      <c r="S477" s="12" t="s">
        <v>7566</v>
      </c>
      <c r="T477" s="12" t="s">
        <v>741</v>
      </c>
      <c r="U477" s="12" t="s">
        <v>7566</v>
      </c>
      <c r="V477" s="12" t="s">
        <v>5404</v>
      </c>
      <c r="X477" s="41" t="str">
        <f>IF(ISERROR(VLOOKUP(J477,'FMC by DSF_Excel'!$H$6:$H$1610,1,0)),"TIDAK ADA","ADA")</f>
        <v>ADA</v>
      </c>
      <c r="Y477" s="41"/>
    </row>
    <row r="478" spans="1:25" ht="25.5" x14ac:dyDescent="0.25">
      <c r="A478" s="10">
        <v>468</v>
      </c>
      <c r="B478" s="11" t="s">
        <v>5016</v>
      </c>
      <c r="C478" s="11" t="s">
        <v>5017</v>
      </c>
      <c r="D478" s="11" t="s">
        <v>1843</v>
      </c>
      <c r="E478" s="11" t="s">
        <v>7425</v>
      </c>
      <c r="F478" s="11" t="s">
        <v>5309</v>
      </c>
      <c r="G478" s="11" t="s">
        <v>5020</v>
      </c>
      <c r="H478" s="11" t="s">
        <v>5226</v>
      </c>
      <c r="I478" s="11" t="s">
        <v>5021</v>
      </c>
      <c r="J478" s="963" t="s">
        <v>7589</v>
      </c>
      <c r="K478" s="11" t="s">
        <v>7590</v>
      </c>
      <c r="L478" s="11" t="s">
        <v>7591</v>
      </c>
      <c r="M478" s="11" t="s">
        <v>7592</v>
      </c>
      <c r="N478" s="11" t="s">
        <v>7593</v>
      </c>
      <c r="O478" s="10">
        <v>36</v>
      </c>
      <c r="P478" s="12" t="s">
        <v>5954</v>
      </c>
      <c r="Q478" s="12" t="s">
        <v>5955</v>
      </c>
      <c r="R478" s="10">
        <v>18</v>
      </c>
      <c r="S478" s="12" t="s">
        <v>7401</v>
      </c>
      <c r="T478" s="12" t="s">
        <v>7594</v>
      </c>
      <c r="U478" s="12" t="s">
        <v>7595</v>
      </c>
      <c r="V478" s="12" t="s">
        <v>7596</v>
      </c>
      <c r="X478" s="41" t="str">
        <f>IF(ISERROR(VLOOKUP(J478,'FMC by DSF_Excel'!$H$6:$H$1610,1,0)),"TIDAK ADA","ADA")</f>
        <v>ADA</v>
      </c>
      <c r="Y478" s="41"/>
    </row>
    <row r="479" spans="1:25" ht="25.5" x14ac:dyDescent="0.25">
      <c r="A479" s="10">
        <v>469</v>
      </c>
      <c r="B479" s="11" t="s">
        <v>5016</v>
      </c>
      <c r="C479" s="11" t="s">
        <v>5017</v>
      </c>
      <c r="D479" s="11" t="s">
        <v>1930</v>
      </c>
      <c r="E479" s="11" t="s">
        <v>7425</v>
      </c>
      <c r="F479" s="11" t="s">
        <v>5309</v>
      </c>
      <c r="G479" s="11" t="s">
        <v>5020</v>
      </c>
      <c r="H479" s="11" t="s">
        <v>5226</v>
      </c>
      <c r="I479" s="11" t="s">
        <v>5021</v>
      </c>
      <c r="J479" s="963" t="s">
        <v>7597</v>
      </c>
      <c r="K479" s="11" t="s">
        <v>7598</v>
      </c>
      <c r="L479" s="11" t="s">
        <v>7599</v>
      </c>
      <c r="M479" s="11" t="s">
        <v>7600</v>
      </c>
      <c r="N479" s="11" t="s">
        <v>7601</v>
      </c>
      <c r="O479" s="10">
        <v>36</v>
      </c>
      <c r="P479" s="12" t="s">
        <v>7602</v>
      </c>
      <c r="Q479" s="12" t="s">
        <v>7603</v>
      </c>
      <c r="R479" s="10">
        <v>17</v>
      </c>
      <c r="S479" s="12" t="s">
        <v>7604</v>
      </c>
      <c r="T479" s="12" t="s">
        <v>7605</v>
      </c>
      <c r="U479" s="12" t="s">
        <v>7606</v>
      </c>
      <c r="V479" s="12" t="s">
        <v>7607</v>
      </c>
      <c r="X479" s="41" t="str">
        <f>IF(ISERROR(VLOOKUP(J479,'FMC by DSF_Excel'!$H$6:$H$1610,1,0)),"TIDAK ADA","ADA")</f>
        <v>ADA</v>
      </c>
      <c r="Y479" s="41"/>
    </row>
    <row r="480" spans="1:25" ht="25.5" x14ac:dyDescent="0.25">
      <c r="A480" s="10">
        <v>470</v>
      </c>
      <c r="B480" s="11" t="s">
        <v>5016</v>
      </c>
      <c r="C480" s="11" t="s">
        <v>5017</v>
      </c>
      <c r="D480" s="11" t="s">
        <v>1969</v>
      </c>
      <c r="E480" s="11" t="s">
        <v>7425</v>
      </c>
      <c r="F480" s="11" t="s">
        <v>7556</v>
      </c>
      <c r="G480" s="11" t="s">
        <v>5020</v>
      </c>
      <c r="H480" s="11" t="s">
        <v>5226</v>
      </c>
      <c r="I480" s="11" t="s">
        <v>5021</v>
      </c>
      <c r="J480" s="963" t="s">
        <v>7608</v>
      </c>
      <c r="K480" s="11" t="s">
        <v>7609</v>
      </c>
      <c r="L480" s="11" t="s">
        <v>7610</v>
      </c>
      <c r="M480" s="11" t="s">
        <v>7611</v>
      </c>
      <c r="N480" s="11" t="s">
        <v>7612</v>
      </c>
      <c r="O480" s="10">
        <v>36</v>
      </c>
      <c r="P480" s="12" t="s">
        <v>5404</v>
      </c>
      <c r="Q480" s="12" t="s">
        <v>5405</v>
      </c>
      <c r="R480" s="10">
        <v>17</v>
      </c>
      <c r="S480" s="12" t="s">
        <v>7613</v>
      </c>
      <c r="T480" s="12" t="s">
        <v>7614</v>
      </c>
      <c r="U480" s="12" t="s">
        <v>7615</v>
      </c>
      <c r="V480" s="12" t="s">
        <v>7616</v>
      </c>
      <c r="X480" s="41" t="str">
        <f>IF(ISERROR(VLOOKUP(J480,'FMC by DSF_Excel'!$H$6:$H$1610,1,0)),"TIDAK ADA","ADA")</f>
        <v>ADA</v>
      </c>
      <c r="Y480" s="41"/>
    </row>
    <row r="481" spans="1:791 1047:1815 2071:2839 3095:3863 4119:4887 5143:5911 6167:6935 7191:7959 8215:8983 9239:10007 10263:11031 11287:12055 12311:13079 13335:14103 14359:15127 15383:16151" ht="25.5" x14ac:dyDescent="0.25">
      <c r="A481" s="10">
        <v>471</v>
      </c>
      <c r="B481" s="11" t="s">
        <v>5016</v>
      </c>
      <c r="C481" s="11" t="s">
        <v>5017</v>
      </c>
      <c r="D481" s="11" t="s">
        <v>2091</v>
      </c>
      <c r="E481" s="11" t="s">
        <v>7425</v>
      </c>
      <c r="F481" s="11" t="s">
        <v>5309</v>
      </c>
      <c r="G481" s="11" t="s">
        <v>7617</v>
      </c>
      <c r="H481" s="11" t="s">
        <v>7618</v>
      </c>
      <c r="I481" s="11" t="s">
        <v>5021</v>
      </c>
      <c r="J481" s="963" t="s">
        <v>7619</v>
      </c>
      <c r="K481" s="11" t="s">
        <v>7620</v>
      </c>
      <c r="L481" s="11" t="s">
        <v>7621</v>
      </c>
      <c r="M481" s="11" t="s">
        <v>7622</v>
      </c>
      <c r="N481" s="11" t="s">
        <v>7623</v>
      </c>
      <c r="O481" s="10">
        <v>36</v>
      </c>
      <c r="P481" s="12" t="s">
        <v>7602</v>
      </c>
      <c r="Q481" s="12" t="s">
        <v>7603</v>
      </c>
      <c r="R481" s="10">
        <v>16</v>
      </c>
      <c r="S481" s="12" t="s">
        <v>7624</v>
      </c>
      <c r="T481" s="12" t="s">
        <v>7625</v>
      </c>
      <c r="U481" s="12" t="s">
        <v>7626</v>
      </c>
      <c r="V481" s="12" t="s">
        <v>7627</v>
      </c>
      <c r="X481" s="41" t="str">
        <f>IF(ISERROR(VLOOKUP(J481,'FMC by DSF_Excel'!$H$6:$H$1610,1,0)),"TIDAK ADA","ADA")</f>
        <v>ADA</v>
      </c>
      <c r="Y481" s="41"/>
    </row>
    <row r="482" spans="1:791 1047:1815 2071:2839 3095:3863 4119:4887 5143:5911 6167:6935 7191:7959 8215:8983 9239:10007 10263:11031 11287:12055 12311:13079 13335:14103 14359:15127 15383:16151" ht="25.5" x14ac:dyDescent="0.25">
      <c r="A482" s="10">
        <v>472</v>
      </c>
      <c r="B482" s="11" t="s">
        <v>5016</v>
      </c>
      <c r="C482" s="11" t="s">
        <v>5017</v>
      </c>
      <c r="D482" s="11" t="s">
        <v>2207</v>
      </c>
      <c r="E482" s="11" t="s">
        <v>7425</v>
      </c>
      <c r="F482" s="11" t="s">
        <v>7556</v>
      </c>
      <c r="G482" s="11" t="s">
        <v>1428</v>
      </c>
      <c r="H482" s="11" t="s">
        <v>1960</v>
      </c>
      <c r="I482" s="11" t="s">
        <v>5021</v>
      </c>
      <c r="J482" s="963" t="s">
        <v>7628</v>
      </c>
      <c r="K482" s="11" t="s">
        <v>7629</v>
      </c>
      <c r="L482" s="11" t="s">
        <v>7630</v>
      </c>
      <c r="M482" s="11" t="s">
        <v>7631</v>
      </c>
      <c r="N482" s="11" t="s">
        <v>7632</v>
      </c>
      <c r="O482" s="10">
        <v>36</v>
      </c>
      <c r="P482" s="12" t="s">
        <v>5404</v>
      </c>
      <c r="Q482" s="12" t="s">
        <v>5405</v>
      </c>
      <c r="R482" s="10">
        <v>15</v>
      </c>
      <c r="S482" s="12" t="s">
        <v>5800</v>
      </c>
      <c r="T482" s="12" t="s">
        <v>7633</v>
      </c>
      <c r="U482" s="12" t="s">
        <v>7634</v>
      </c>
      <c r="V482" s="12" t="s">
        <v>7635</v>
      </c>
      <c r="X482" s="41" t="str">
        <f>IF(ISERROR(VLOOKUP(J482,'FMC by DSF_Excel'!$H$6:$H$1610,1,0)),"TIDAK ADA","ADA")</f>
        <v>ADA</v>
      </c>
      <c r="Y482" s="41"/>
    </row>
    <row r="483" spans="1:791 1047:1815 2071:2839 3095:3863 4119:4887 5143:5911 6167:6935 7191:7959 8215:8983 9239:10007 10263:11031 11287:12055 12311:13079 13335:14103 14359:15127 15383:16151" ht="25.5" x14ac:dyDescent="0.25">
      <c r="A483" s="10">
        <v>473</v>
      </c>
      <c r="B483" s="11" t="s">
        <v>5016</v>
      </c>
      <c r="C483" s="11" t="s">
        <v>5017</v>
      </c>
      <c r="D483" s="11" t="s">
        <v>2747</v>
      </c>
      <c r="E483" s="11" t="s">
        <v>7636</v>
      </c>
      <c r="F483" s="11" t="s">
        <v>7637</v>
      </c>
      <c r="G483" s="11" t="s">
        <v>5020</v>
      </c>
      <c r="H483" s="11" t="s">
        <v>1378</v>
      </c>
      <c r="I483" s="11" t="s">
        <v>5021</v>
      </c>
      <c r="J483" s="963" t="s">
        <v>7638</v>
      </c>
      <c r="K483" s="11" t="s">
        <v>7639</v>
      </c>
      <c r="L483" s="11" t="s">
        <v>7640</v>
      </c>
      <c r="M483" s="11" t="s">
        <v>7641</v>
      </c>
      <c r="N483" s="11" t="s">
        <v>7642</v>
      </c>
      <c r="O483" s="10">
        <v>12</v>
      </c>
      <c r="P483" s="12" t="s">
        <v>5253</v>
      </c>
      <c r="Q483" s="12" t="s">
        <v>5314</v>
      </c>
      <c r="R483" s="10">
        <v>12</v>
      </c>
      <c r="S483" s="12" t="s">
        <v>5253</v>
      </c>
      <c r="T483" s="12" t="s">
        <v>7643</v>
      </c>
      <c r="U483" s="12" t="s">
        <v>7644</v>
      </c>
      <c r="V483" s="12" t="s">
        <v>7644</v>
      </c>
      <c r="X483" s="41" t="str">
        <f>IF(ISERROR(VLOOKUP(J483,'FMC by DSF_Excel'!$H$6:$H$1610,1,0)),"TIDAK ADA","ADA")</f>
        <v>ADA</v>
      </c>
      <c r="Y483" s="41"/>
    </row>
    <row r="484" spans="1:791 1047:1815 2071:2839 3095:3863 4119:4887 5143:5911 6167:6935 7191:7959 8215:8983 9239:10007 10263:11031 11287:12055 12311:13079 13335:14103 14359:15127 15383:16151" ht="25.5" x14ac:dyDescent="0.25">
      <c r="A484" s="10">
        <v>474</v>
      </c>
      <c r="B484" s="11" t="s">
        <v>5016</v>
      </c>
      <c r="C484" s="11" t="s">
        <v>5017</v>
      </c>
      <c r="D484" s="11" t="s">
        <v>1580</v>
      </c>
      <c r="E484" s="11" t="s">
        <v>7645</v>
      </c>
      <c r="F484" s="11" t="s">
        <v>6771</v>
      </c>
      <c r="G484" s="11" t="s">
        <v>5792</v>
      </c>
      <c r="H484" s="11" t="s">
        <v>7646</v>
      </c>
      <c r="I484" s="11" t="s">
        <v>5021</v>
      </c>
      <c r="J484" s="963" t="s">
        <v>7647</v>
      </c>
      <c r="K484" s="11" t="s">
        <v>7648</v>
      </c>
      <c r="L484" s="11" t="s">
        <v>7649</v>
      </c>
      <c r="M484" s="11" t="s">
        <v>7650</v>
      </c>
      <c r="N484" s="11" t="s">
        <v>7651</v>
      </c>
      <c r="O484" s="10">
        <v>36</v>
      </c>
      <c r="P484" s="12" t="s">
        <v>7652</v>
      </c>
      <c r="Q484" s="12" t="s">
        <v>7653</v>
      </c>
      <c r="R484" s="10">
        <v>22</v>
      </c>
      <c r="S484" s="12" t="s">
        <v>7654</v>
      </c>
      <c r="T484" s="12" t="s">
        <v>7655</v>
      </c>
      <c r="U484" s="12" t="s">
        <v>7656</v>
      </c>
      <c r="V484" s="12" t="s">
        <v>7657</v>
      </c>
      <c r="X484" s="41" t="str">
        <f>IF(ISERROR(VLOOKUP(J484,'FMC by DSF_Excel'!$H$6:$H$1610,1,0)),"TIDAK ADA","ADA")</f>
        <v>ADA</v>
      </c>
      <c r="Y484" s="41"/>
    </row>
    <row r="485" spans="1:791 1047:1815 2071:2839 3095:3863 4119:4887 5143:5911 6167:6935 7191:7959 8215:8983 9239:10007 10263:11031 11287:12055 12311:13079 13335:14103 14359:15127 15383:16151" s="960" customFormat="1" ht="25.5" x14ac:dyDescent="0.25">
      <c r="A485" s="957">
        <v>475</v>
      </c>
      <c r="B485" s="958" t="s">
        <v>5016</v>
      </c>
      <c r="C485" s="958" t="s">
        <v>5017</v>
      </c>
      <c r="D485" s="958" t="s">
        <v>2954</v>
      </c>
      <c r="E485" s="958" t="s">
        <v>7645</v>
      </c>
      <c r="F485" s="958" t="s">
        <v>6771</v>
      </c>
      <c r="G485" s="958" t="s">
        <v>1428</v>
      </c>
      <c r="H485" s="958" t="s">
        <v>1423</v>
      </c>
      <c r="I485" s="958" t="s">
        <v>5021</v>
      </c>
      <c r="J485" s="964" t="s">
        <v>7658</v>
      </c>
      <c r="K485" s="958" t="s">
        <v>7659</v>
      </c>
      <c r="L485" s="958" t="s">
        <v>7660</v>
      </c>
      <c r="M485" s="958" t="s">
        <v>6562</v>
      </c>
      <c r="N485" s="958" t="s">
        <v>7661</v>
      </c>
      <c r="O485" s="957">
        <v>60</v>
      </c>
      <c r="P485" s="959" t="s">
        <v>7662</v>
      </c>
      <c r="Q485" s="959" t="s">
        <v>7663</v>
      </c>
      <c r="R485" s="957">
        <v>12</v>
      </c>
      <c r="S485" s="959" t="s">
        <v>7664</v>
      </c>
      <c r="T485" s="959" t="s">
        <v>741</v>
      </c>
      <c r="U485" s="959" t="s">
        <v>7664</v>
      </c>
      <c r="V485" s="959" t="s">
        <v>7662</v>
      </c>
      <c r="W485"/>
      <c r="X485" s="41" t="str">
        <f>IF(ISERROR(VLOOKUP(J485,'FMC by DSF_Excel'!$H$6:$H$1610,1,0)),"TIDAK ADA","ADA")</f>
        <v>TIDAK ADA</v>
      </c>
      <c r="Y485" s="893"/>
      <c r="JS485"/>
      <c r="TO485"/>
      <c r="ADK485"/>
      <c r="ANG485"/>
      <c r="AXC485"/>
      <c r="BGY485"/>
      <c r="BQU485"/>
      <c r="CAQ485"/>
      <c r="CKM485"/>
      <c r="CUI485"/>
      <c r="DEE485"/>
      <c r="DOA485"/>
      <c r="DXW485"/>
      <c r="EHS485"/>
      <c r="ERO485"/>
      <c r="FBK485"/>
      <c r="FLG485"/>
      <c r="FVC485"/>
      <c r="GEY485"/>
      <c r="GOU485"/>
      <c r="GYQ485"/>
      <c r="HIM485"/>
      <c r="HSI485"/>
      <c r="ICE485"/>
      <c r="IMA485"/>
      <c r="IVW485"/>
      <c r="JFS485"/>
      <c r="JPO485"/>
      <c r="JZK485"/>
      <c r="KJG485"/>
      <c r="KTC485"/>
      <c r="LCY485"/>
      <c r="LMU485"/>
      <c r="LWQ485"/>
      <c r="MGM485"/>
      <c r="MQI485"/>
      <c r="NAE485"/>
      <c r="NKA485"/>
      <c r="NTW485"/>
      <c r="ODS485"/>
      <c r="ONO485"/>
      <c r="OXK485"/>
      <c r="PHG485"/>
      <c r="PRC485"/>
      <c r="QAY485"/>
      <c r="QKU485"/>
      <c r="QUQ485"/>
      <c r="REM485"/>
      <c r="ROI485"/>
      <c r="RYE485"/>
      <c r="SIA485"/>
      <c r="SRW485"/>
      <c r="TBS485"/>
      <c r="TLO485"/>
      <c r="TVK485"/>
      <c r="UFG485"/>
      <c r="UPC485"/>
      <c r="UYY485"/>
      <c r="VIU485"/>
      <c r="VSQ485"/>
      <c r="WCM485"/>
      <c r="WMI485"/>
      <c r="WWE485"/>
    </row>
    <row r="486" spans="1:791 1047:1815 2071:2839 3095:3863 4119:4887 5143:5911 6167:6935 7191:7959 8215:8983 9239:10007 10263:11031 11287:12055 12311:13079 13335:14103 14359:15127 15383:16151" s="960" customFormat="1" ht="25.5" x14ac:dyDescent="0.25">
      <c r="A486" s="957">
        <v>476</v>
      </c>
      <c r="B486" s="958" t="s">
        <v>5016</v>
      </c>
      <c r="C486" s="958" t="s">
        <v>5017</v>
      </c>
      <c r="D486" s="958" t="s">
        <v>2954</v>
      </c>
      <c r="E486" s="958" t="s">
        <v>7645</v>
      </c>
      <c r="F486" s="958" t="s">
        <v>6771</v>
      </c>
      <c r="G486" s="958" t="s">
        <v>1428</v>
      </c>
      <c r="H486" s="958" t="s">
        <v>1423</v>
      </c>
      <c r="I486" s="958" t="s">
        <v>5021</v>
      </c>
      <c r="J486" s="964" t="s">
        <v>7665</v>
      </c>
      <c r="K486" s="958" t="s">
        <v>7666</v>
      </c>
      <c r="L486" s="958" t="s">
        <v>7667</v>
      </c>
      <c r="M486" s="958" t="s">
        <v>6562</v>
      </c>
      <c r="N486" s="958" t="s">
        <v>7661</v>
      </c>
      <c r="O486" s="957">
        <v>60</v>
      </c>
      <c r="P486" s="959" t="s">
        <v>7662</v>
      </c>
      <c r="Q486" s="959" t="s">
        <v>7663</v>
      </c>
      <c r="R486" s="957">
        <v>12</v>
      </c>
      <c r="S486" s="959" t="s">
        <v>7664</v>
      </c>
      <c r="T486" s="959" t="s">
        <v>7668</v>
      </c>
      <c r="U486" s="959" t="s">
        <v>7669</v>
      </c>
      <c r="V486" s="959" t="s">
        <v>7670</v>
      </c>
      <c r="W486"/>
      <c r="X486" s="41" t="str">
        <f>IF(ISERROR(VLOOKUP(J486,'FMC by DSF_Excel'!$H$6:$H$1610,1,0)),"TIDAK ADA","ADA")</f>
        <v>TIDAK ADA</v>
      </c>
      <c r="Y486" s="893"/>
      <c r="JS486"/>
      <c r="TO486"/>
      <c r="ADK486"/>
      <c r="ANG486"/>
      <c r="AXC486"/>
      <c r="BGY486"/>
      <c r="BQU486"/>
      <c r="CAQ486"/>
      <c r="CKM486"/>
      <c r="CUI486"/>
      <c r="DEE486"/>
      <c r="DOA486"/>
      <c r="DXW486"/>
      <c r="EHS486"/>
      <c r="ERO486"/>
      <c r="FBK486"/>
      <c r="FLG486"/>
      <c r="FVC486"/>
      <c r="GEY486"/>
      <c r="GOU486"/>
      <c r="GYQ486"/>
      <c r="HIM486"/>
      <c r="HSI486"/>
      <c r="ICE486"/>
      <c r="IMA486"/>
      <c r="IVW486"/>
      <c r="JFS486"/>
      <c r="JPO486"/>
      <c r="JZK486"/>
      <c r="KJG486"/>
      <c r="KTC486"/>
      <c r="LCY486"/>
      <c r="LMU486"/>
      <c r="LWQ486"/>
      <c r="MGM486"/>
      <c r="MQI486"/>
      <c r="NAE486"/>
      <c r="NKA486"/>
      <c r="NTW486"/>
      <c r="ODS486"/>
      <c r="ONO486"/>
      <c r="OXK486"/>
      <c r="PHG486"/>
      <c r="PRC486"/>
      <c r="QAY486"/>
      <c r="QKU486"/>
      <c r="QUQ486"/>
      <c r="REM486"/>
      <c r="ROI486"/>
      <c r="RYE486"/>
      <c r="SIA486"/>
      <c r="SRW486"/>
      <c r="TBS486"/>
      <c r="TLO486"/>
      <c r="TVK486"/>
      <c r="UFG486"/>
      <c r="UPC486"/>
      <c r="UYY486"/>
      <c r="VIU486"/>
      <c r="VSQ486"/>
      <c r="WCM486"/>
      <c r="WMI486"/>
      <c r="WWE486"/>
    </row>
    <row r="487" spans="1:791 1047:1815 2071:2839 3095:3863 4119:4887 5143:5911 6167:6935 7191:7959 8215:8983 9239:10007 10263:11031 11287:12055 12311:13079 13335:14103 14359:15127 15383:16151" ht="25.5" x14ac:dyDescent="0.25">
      <c r="A487" s="10">
        <v>477</v>
      </c>
      <c r="B487" s="11" t="s">
        <v>5016</v>
      </c>
      <c r="C487" s="11" t="s">
        <v>5017</v>
      </c>
      <c r="D487" s="11" t="s">
        <v>2397</v>
      </c>
      <c r="E487" s="11" t="s">
        <v>7671</v>
      </c>
      <c r="F487" s="11" t="s">
        <v>7672</v>
      </c>
      <c r="G487" s="11" t="s">
        <v>5354</v>
      </c>
      <c r="H487" s="11" t="s">
        <v>5355</v>
      </c>
      <c r="I487" s="11" t="s">
        <v>5021</v>
      </c>
      <c r="J487" s="963" t="s">
        <v>7673</v>
      </c>
      <c r="K487" s="11" t="s">
        <v>7674</v>
      </c>
      <c r="L487" s="11" t="s">
        <v>7675</v>
      </c>
      <c r="M487" s="11" t="s">
        <v>6703</v>
      </c>
      <c r="N487" s="11" t="s">
        <v>7676</v>
      </c>
      <c r="O487" s="10">
        <v>48</v>
      </c>
      <c r="P487" s="12" t="s">
        <v>5057</v>
      </c>
      <c r="Q487" s="12" t="s">
        <v>5037</v>
      </c>
      <c r="R487" s="10">
        <v>14</v>
      </c>
      <c r="S487" s="12" t="s">
        <v>6635</v>
      </c>
      <c r="T487" s="12" t="s">
        <v>741</v>
      </c>
      <c r="U487" s="12" t="s">
        <v>6635</v>
      </c>
      <c r="V487" s="12" t="s">
        <v>5057</v>
      </c>
      <c r="X487" s="41" t="str">
        <f>IF(ISERROR(VLOOKUP(J487,'FMC by DSF_Excel'!$H$6:$H$1610,1,0)),"TIDAK ADA","ADA")</f>
        <v>ADA</v>
      </c>
      <c r="Y487" s="41"/>
    </row>
    <row r="488" spans="1:791 1047:1815 2071:2839 3095:3863 4119:4887 5143:5911 6167:6935 7191:7959 8215:8983 9239:10007 10263:11031 11287:12055 12311:13079 13335:14103 14359:15127 15383:16151" ht="25.5" x14ac:dyDescent="0.25">
      <c r="A488" s="10">
        <v>478</v>
      </c>
      <c r="B488" s="11" t="s">
        <v>5016</v>
      </c>
      <c r="C488" s="11" t="s">
        <v>5017</v>
      </c>
      <c r="D488" s="11" t="s">
        <v>2397</v>
      </c>
      <c r="E488" s="11" t="s">
        <v>7671</v>
      </c>
      <c r="F488" s="11" t="s">
        <v>7672</v>
      </c>
      <c r="G488" s="11" t="s">
        <v>5354</v>
      </c>
      <c r="H488" s="11" t="s">
        <v>5355</v>
      </c>
      <c r="I488" s="11" t="s">
        <v>5021</v>
      </c>
      <c r="J488" s="963" t="s">
        <v>7677</v>
      </c>
      <c r="K488" s="11" t="s">
        <v>7678</v>
      </c>
      <c r="L488" s="11" t="s">
        <v>7679</v>
      </c>
      <c r="M488" s="11" t="s">
        <v>6703</v>
      </c>
      <c r="N488" s="11" t="s">
        <v>7676</v>
      </c>
      <c r="O488" s="10">
        <v>48</v>
      </c>
      <c r="P488" s="12" t="s">
        <v>5057</v>
      </c>
      <c r="Q488" s="12" t="s">
        <v>5037</v>
      </c>
      <c r="R488" s="10">
        <v>14</v>
      </c>
      <c r="S488" s="12" t="s">
        <v>6635</v>
      </c>
      <c r="T488" s="12" t="s">
        <v>741</v>
      </c>
      <c r="U488" s="12" t="s">
        <v>6635</v>
      </c>
      <c r="V488" s="12" t="s">
        <v>5057</v>
      </c>
      <c r="X488" s="41" t="str">
        <f>IF(ISERROR(VLOOKUP(J488,'FMC by DSF_Excel'!$H$6:$H$1610,1,0)),"TIDAK ADA","ADA")</f>
        <v>ADA</v>
      </c>
      <c r="Y488" s="41"/>
    </row>
    <row r="489" spans="1:791 1047:1815 2071:2839 3095:3863 4119:4887 5143:5911 6167:6935 7191:7959 8215:8983 9239:10007 10263:11031 11287:12055 12311:13079 13335:14103 14359:15127 15383:16151" ht="25.5" x14ac:dyDescent="0.25">
      <c r="A489" s="10">
        <v>479</v>
      </c>
      <c r="B489" s="11" t="s">
        <v>5016</v>
      </c>
      <c r="C489" s="11" t="s">
        <v>5017</v>
      </c>
      <c r="D489" s="11" t="s">
        <v>2400</v>
      </c>
      <c r="E489" s="11" t="s">
        <v>7671</v>
      </c>
      <c r="F489" s="11" t="s">
        <v>5410</v>
      </c>
      <c r="G489" s="11" t="s">
        <v>5384</v>
      </c>
      <c r="H489" s="11" t="s">
        <v>5385</v>
      </c>
      <c r="I489" s="11" t="s">
        <v>5021</v>
      </c>
      <c r="J489" s="963" t="s">
        <v>7680</v>
      </c>
      <c r="K489" s="11" t="s">
        <v>7681</v>
      </c>
      <c r="L489" s="11" t="s">
        <v>7682</v>
      </c>
      <c r="M489" s="11" t="s">
        <v>7683</v>
      </c>
      <c r="N489" s="11" t="s">
        <v>7684</v>
      </c>
      <c r="O489" s="10">
        <v>48</v>
      </c>
      <c r="P489" s="12" t="s">
        <v>7685</v>
      </c>
      <c r="Q489" s="12" t="s">
        <v>5280</v>
      </c>
      <c r="R489" s="10">
        <v>14</v>
      </c>
      <c r="S489" s="12" t="s">
        <v>7686</v>
      </c>
      <c r="T489" s="12" t="s">
        <v>741</v>
      </c>
      <c r="U489" s="12" t="s">
        <v>7686</v>
      </c>
      <c r="V489" s="12" t="s">
        <v>7685</v>
      </c>
      <c r="X489" s="41" t="str">
        <f>IF(ISERROR(VLOOKUP(J489,'FMC by DSF_Excel'!$H$6:$H$1610,1,0)),"TIDAK ADA","ADA")</f>
        <v>ADA</v>
      </c>
      <c r="Y489" s="41"/>
    </row>
    <row r="490" spans="1:791 1047:1815 2071:2839 3095:3863 4119:4887 5143:5911 6167:6935 7191:7959 8215:8983 9239:10007 10263:11031 11287:12055 12311:13079 13335:14103 14359:15127 15383:16151" s="960" customFormat="1" ht="25.5" x14ac:dyDescent="0.25">
      <c r="A490" s="957">
        <v>480</v>
      </c>
      <c r="B490" s="958" t="s">
        <v>5016</v>
      </c>
      <c r="C490" s="958" t="s">
        <v>5017</v>
      </c>
      <c r="D490" s="958" t="s">
        <v>2403</v>
      </c>
      <c r="E490" s="958" t="s">
        <v>7671</v>
      </c>
      <c r="F490" s="958" t="s">
        <v>6869</v>
      </c>
      <c r="G490" s="958" t="s">
        <v>5384</v>
      </c>
      <c r="H490" s="958" t="s">
        <v>5385</v>
      </c>
      <c r="I490" s="958" t="s">
        <v>5021</v>
      </c>
      <c r="J490" s="964" t="s">
        <v>7687</v>
      </c>
      <c r="K490" s="958" t="s">
        <v>7688</v>
      </c>
      <c r="L490" s="958" t="s">
        <v>7689</v>
      </c>
      <c r="M490" s="958" t="s">
        <v>7690</v>
      </c>
      <c r="N490" s="958" t="s">
        <v>7691</v>
      </c>
      <c r="O490" s="957">
        <v>48</v>
      </c>
      <c r="P490" s="959" t="s">
        <v>5057</v>
      </c>
      <c r="Q490" s="959" t="s">
        <v>5037</v>
      </c>
      <c r="R490" s="957">
        <v>14</v>
      </c>
      <c r="S490" s="959" t="s">
        <v>6635</v>
      </c>
      <c r="T490" s="959" t="s">
        <v>741</v>
      </c>
      <c r="U490" s="959" t="s">
        <v>6635</v>
      </c>
      <c r="V490" s="959" t="s">
        <v>5057</v>
      </c>
      <c r="W490"/>
      <c r="X490" s="41" t="str">
        <f>IF(ISERROR(VLOOKUP(J490,'FMC by DSF_Excel'!$H$6:$H$1610,1,0)),"TIDAK ADA","ADA")</f>
        <v>TIDAK ADA</v>
      </c>
      <c r="Y490" s="893"/>
      <c r="JS490"/>
      <c r="TO490"/>
      <c r="ADK490"/>
      <c r="ANG490"/>
      <c r="AXC490"/>
      <c r="BGY490"/>
      <c r="BQU490"/>
      <c r="CAQ490"/>
      <c r="CKM490"/>
      <c r="CUI490"/>
      <c r="DEE490"/>
      <c r="DOA490"/>
      <c r="DXW490"/>
      <c r="EHS490"/>
      <c r="ERO490"/>
      <c r="FBK490"/>
      <c r="FLG490"/>
      <c r="FVC490"/>
      <c r="GEY490"/>
      <c r="GOU490"/>
      <c r="GYQ490"/>
      <c r="HIM490"/>
      <c r="HSI490"/>
      <c r="ICE490"/>
      <c r="IMA490"/>
      <c r="IVW490"/>
      <c r="JFS490"/>
      <c r="JPO490"/>
      <c r="JZK490"/>
      <c r="KJG490"/>
      <c r="KTC490"/>
      <c r="LCY490"/>
      <c r="LMU490"/>
      <c r="LWQ490"/>
      <c r="MGM490"/>
      <c r="MQI490"/>
      <c r="NAE490"/>
      <c r="NKA490"/>
      <c r="NTW490"/>
      <c r="ODS490"/>
      <c r="ONO490"/>
      <c r="OXK490"/>
      <c r="PHG490"/>
      <c r="PRC490"/>
      <c r="QAY490"/>
      <c r="QKU490"/>
      <c r="QUQ490"/>
      <c r="REM490"/>
      <c r="ROI490"/>
      <c r="RYE490"/>
      <c r="SIA490"/>
      <c r="SRW490"/>
      <c r="TBS490"/>
      <c r="TLO490"/>
      <c r="TVK490"/>
      <c r="UFG490"/>
      <c r="UPC490"/>
      <c r="UYY490"/>
      <c r="VIU490"/>
      <c r="VSQ490"/>
      <c r="WCM490"/>
      <c r="WMI490"/>
      <c r="WWE490"/>
    </row>
    <row r="491" spans="1:791 1047:1815 2071:2839 3095:3863 4119:4887 5143:5911 6167:6935 7191:7959 8215:8983 9239:10007 10263:11031 11287:12055 12311:13079 13335:14103 14359:15127 15383:16151" s="960" customFormat="1" ht="25.5" x14ac:dyDescent="0.25">
      <c r="A491" s="957">
        <v>481</v>
      </c>
      <c r="B491" s="958" t="s">
        <v>5016</v>
      </c>
      <c r="C491" s="958" t="s">
        <v>5017</v>
      </c>
      <c r="D491" s="958" t="s">
        <v>2403</v>
      </c>
      <c r="E491" s="958" t="s">
        <v>7671</v>
      </c>
      <c r="F491" s="958" t="s">
        <v>6869</v>
      </c>
      <c r="G491" s="958" t="s">
        <v>5384</v>
      </c>
      <c r="H491" s="958" t="s">
        <v>5385</v>
      </c>
      <c r="I491" s="958" t="s">
        <v>5021</v>
      </c>
      <c r="J491" s="964" t="s">
        <v>7692</v>
      </c>
      <c r="K491" s="958" t="s">
        <v>7693</v>
      </c>
      <c r="L491" s="958" t="s">
        <v>7694</v>
      </c>
      <c r="M491" s="958" t="s">
        <v>7690</v>
      </c>
      <c r="N491" s="958" t="s">
        <v>7691</v>
      </c>
      <c r="O491" s="957">
        <v>48</v>
      </c>
      <c r="P491" s="959" t="s">
        <v>5057</v>
      </c>
      <c r="Q491" s="959" t="s">
        <v>5037</v>
      </c>
      <c r="R491" s="957">
        <v>14</v>
      </c>
      <c r="S491" s="959" t="s">
        <v>6635</v>
      </c>
      <c r="T491" s="959" t="s">
        <v>741</v>
      </c>
      <c r="U491" s="959" t="s">
        <v>6635</v>
      </c>
      <c r="V491" s="959" t="s">
        <v>5057</v>
      </c>
      <c r="W491"/>
      <c r="X491" s="41" t="str">
        <f>IF(ISERROR(VLOOKUP(J491,'FMC by DSF_Excel'!$H$6:$H$1610,1,0)),"TIDAK ADA","ADA")</f>
        <v>TIDAK ADA</v>
      </c>
      <c r="Y491" s="893"/>
      <c r="JS491"/>
      <c r="TO491"/>
      <c r="ADK491"/>
      <c r="ANG491"/>
      <c r="AXC491"/>
      <c r="BGY491"/>
      <c r="BQU491"/>
      <c r="CAQ491"/>
      <c r="CKM491"/>
      <c r="CUI491"/>
      <c r="DEE491"/>
      <c r="DOA491"/>
      <c r="DXW491"/>
      <c r="EHS491"/>
      <c r="ERO491"/>
      <c r="FBK491"/>
      <c r="FLG491"/>
      <c r="FVC491"/>
      <c r="GEY491"/>
      <c r="GOU491"/>
      <c r="GYQ491"/>
      <c r="HIM491"/>
      <c r="HSI491"/>
      <c r="ICE491"/>
      <c r="IMA491"/>
      <c r="IVW491"/>
      <c r="JFS491"/>
      <c r="JPO491"/>
      <c r="JZK491"/>
      <c r="KJG491"/>
      <c r="KTC491"/>
      <c r="LCY491"/>
      <c r="LMU491"/>
      <c r="LWQ491"/>
      <c r="MGM491"/>
      <c r="MQI491"/>
      <c r="NAE491"/>
      <c r="NKA491"/>
      <c r="NTW491"/>
      <c r="ODS491"/>
      <c r="ONO491"/>
      <c r="OXK491"/>
      <c r="PHG491"/>
      <c r="PRC491"/>
      <c r="QAY491"/>
      <c r="QKU491"/>
      <c r="QUQ491"/>
      <c r="REM491"/>
      <c r="ROI491"/>
      <c r="RYE491"/>
      <c r="SIA491"/>
      <c r="SRW491"/>
      <c r="TBS491"/>
      <c r="TLO491"/>
      <c r="TVK491"/>
      <c r="UFG491"/>
      <c r="UPC491"/>
      <c r="UYY491"/>
      <c r="VIU491"/>
      <c r="VSQ491"/>
      <c r="WCM491"/>
      <c r="WMI491"/>
      <c r="WWE491"/>
    </row>
    <row r="492" spans="1:791 1047:1815 2071:2839 3095:3863 4119:4887 5143:5911 6167:6935 7191:7959 8215:8983 9239:10007 10263:11031 11287:12055 12311:13079 13335:14103 14359:15127 15383:16151" s="960" customFormat="1" ht="25.5" x14ac:dyDescent="0.25">
      <c r="A492" s="957">
        <v>482</v>
      </c>
      <c r="B492" s="958" t="s">
        <v>5016</v>
      </c>
      <c r="C492" s="958" t="s">
        <v>5017</v>
      </c>
      <c r="D492" s="958" t="s">
        <v>2403</v>
      </c>
      <c r="E492" s="958" t="s">
        <v>7671</v>
      </c>
      <c r="F492" s="958" t="s">
        <v>6869</v>
      </c>
      <c r="G492" s="958" t="s">
        <v>5384</v>
      </c>
      <c r="H492" s="958" t="s">
        <v>5385</v>
      </c>
      <c r="I492" s="958" t="s">
        <v>5021</v>
      </c>
      <c r="J492" s="964" t="s">
        <v>7695</v>
      </c>
      <c r="K492" s="958" t="s">
        <v>7696</v>
      </c>
      <c r="L492" s="958" t="s">
        <v>7697</v>
      </c>
      <c r="M492" s="958" t="s">
        <v>7690</v>
      </c>
      <c r="N492" s="958" t="s">
        <v>7691</v>
      </c>
      <c r="O492" s="957">
        <v>48</v>
      </c>
      <c r="P492" s="959" t="s">
        <v>5057</v>
      </c>
      <c r="Q492" s="959" t="s">
        <v>5037</v>
      </c>
      <c r="R492" s="957">
        <v>14</v>
      </c>
      <c r="S492" s="959" t="s">
        <v>6635</v>
      </c>
      <c r="T492" s="959" t="s">
        <v>741</v>
      </c>
      <c r="U492" s="959" t="s">
        <v>6635</v>
      </c>
      <c r="V492" s="959" t="s">
        <v>5057</v>
      </c>
      <c r="W492"/>
      <c r="X492" s="41" t="str">
        <f>IF(ISERROR(VLOOKUP(J492,'FMC by DSF_Excel'!$H$6:$H$1610,1,0)),"TIDAK ADA","ADA")</f>
        <v>TIDAK ADA</v>
      </c>
      <c r="Y492" s="893"/>
      <c r="JS492"/>
      <c r="TO492"/>
      <c r="ADK492"/>
      <c r="ANG492"/>
      <c r="AXC492"/>
      <c r="BGY492"/>
      <c r="BQU492"/>
      <c r="CAQ492"/>
      <c r="CKM492"/>
      <c r="CUI492"/>
      <c r="DEE492"/>
      <c r="DOA492"/>
      <c r="DXW492"/>
      <c r="EHS492"/>
      <c r="ERO492"/>
      <c r="FBK492"/>
      <c r="FLG492"/>
      <c r="FVC492"/>
      <c r="GEY492"/>
      <c r="GOU492"/>
      <c r="GYQ492"/>
      <c r="HIM492"/>
      <c r="HSI492"/>
      <c r="ICE492"/>
      <c r="IMA492"/>
      <c r="IVW492"/>
      <c r="JFS492"/>
      <c r="JPO492"/>
      <c r="JZK492"/>
      <c r="KJG492"/>
      <c r="KTC492"/>
      <c r="LCY492"/>
      <c r="LMU492"/>
      <c r="LWQ492"/>
      <c r="MGM492"/>
      <c r="MQI492"/>
      <c r="NAE492"/>
      <c r="NKA492"/>
      <c r="NTW492"/>
      <c r="ODS492"/>
      <c r="ONO492"/>
      <c r="OXK492"/>
      <c r="PHG492"/>
      <c r="PRC492"/>
      <c r="QAY492"/>
      <c r="QKU492"/>
      <c r="QUQ492"/>
      <c r="REM492"/>
      <c r="ROI492"/>
      <c r="RYE492"/>
      <c r="SIA492"/>
      <c r="SRW492"/>
      <c r="TBS492"/>
      <c r="TLO492"/>
      <c r="TVK492"/>
      <c r="UFG492"/>
      <c r="UPC492"/>
      <c r="UYY492"/>
      <c r="VIU492"/>
      <c r="VSQ492"/>
      <c r="WCM492"/>
      <c r="WMI492"/>
      <c r="WWE492"/>
    </row>
    <row r="493" spans="1:791 1047:1815 2071:2839 3095:3863 4119:4887 5143:5911 6167:6935 7191:7959 8215:8983 9239:10007 10263:11031 11287:12055 12311:13079 13335:14103 14359:15127 15383:16151" s="960" customFormat="1" ht="25.5" x14ac:dyDescent="0.25">
      <c r="A493" s="957">
        <v>483</v>
      </c>
      <c r="B493" s="958" t="s">
        <v>5016</v>
      </c>
      <c r="C493" s="958" t="s">
        <v>5017</v>
      </c>
      <c r="D493" s="958" t="s">
        <v>2403</v>
      </c>
      <c r="E493" s="958" t="s">
        <v>7671</v>
      </c>
      <c r="F493" s="958" t="s">
        <v>6869</v>
      </c>
      <c r="G493" s="958" t="s">
        <v>5384</v>
      </c>
      <c r="H493" s="958" t="s">
        <v>5385</v>
      </c>
      <c r="I493" s="958" t="s">
        <v>5021</v>
      </c>
      <c r="J493" s="964" t="s">
        <v>7698</v>
      </c>
      <c r="K493" s="958" t="s">
        <v>7699</v>
      </c>
      <c r="L493" s="958" t="s">
        <v>7700</v>
      </c>
      <c r="M493" s="958" t="s">
        <v>7690</v>
      </c>
      <c r="N493" s="958" t="s">
        <v>7691</v>
      </c>
      <c r="O493" s="957">
        <v>48</v>
      </c>
      <c r="P493" s="959" t="s">
        <v>5057</v>
      </c>
      <c r="Q493" s="959" t="s">
        <v>5037</v>
      </c>
      <c r="R493" s="957">
        <v>14</v>
      </c>
      <c r="S493" s="959" t="s">
        <v>6635</v>
      </c>
      <c r="T493" s="959" t="s">
        <v>741</v>
      </c>
      <c r="U493" s="959" t="s">
        <v>6635</v>
      </c>
      <c r="V493" s="959" t="s">
        <v>5057</v>
      </c>
      <c r="W493"/>
      <c r="X493" s="41" t="str">
        <f>IF(ISERROR(VLOOKUP(J493,'FMC by DSF_Excel'!$H$6:$H$1610,1,0)),"TIDAK ADA","ADA")</f>
        <v>TIDAK ADA</v>
      </c>
      <c r="Y493" s="893"/>
      <c r="JS493"/>
      <c r="TO493"/>
      <c r="ADK493"/>
      <c r="ANG493"/>
      <c r="AXC493"/>
      <c r="BGY493"/>
      <c r="BQU493"/>
      <c r="CAQ493"/>
      <c r="CKM493"/>
      <c r="CUI493"/>
      <c r="DEE493"/>
      <c r="DOA493"/>
      <c r="DXW493"/>
      <c r="EHS493"/>
      <c r="ERO493"/>
      <c r="FBK493"/>
      <c r="FLG493"/>
      <c r="FVC493"/>
      <c r="GEY493"/>
      <c r="GOU493"/>
      <c r="GYQ493"/>
      <c r="HIM493"/>
      <c r="HSI493"/>
      <c r="ICE493"/>
      <c r="IMA493"/>
      <c r="IVW493"/>
      <c r="JFS493"/>
      <c r="JPO493"/>
      <c r="JZK493"/>
      <c r="KJG493"/>
      <c r="KTC493"/>
      <c r="LCY493"/>
      <c r="LMU493"/>
      <c r="LWQ493"/>
      <c r="MGM493"/>
      <c r="MQI493"/>
      <c r="NAE493"/>
      <c r="NKA493"/>
      <c r="NTW493"/>
      <c r="ODS493"/>
      <c r="ONO493"/>
      <c r="OXK493"/>
      <c r="PHG493"/>
      <c r="PRC493"/>
      <c r="QAY493"/>
      <c r="QKU493"/>
      <c r="QUQ493"/>
      <c r="REM493"/>
      <c r="ROI493"/>
      <c r="RYE493"/>
      <c r="SIA493"/>
      <c r="SRW493"/>
      <c r="TBS493"/>
      <c r="TLO493"/>
      <c r="TVK493"/>
      <c r="UFG493"/>
      <c r="UPC493"/>
      <c r="UYY493"/>
      <c r="VIU493"/>
      <c r="VSQ493"/>
      <c r="WCM493"/>
      <c r="WMI493"/>
      <c r="WWE493"/>
    </row>
    <row r="494" spans="1:791 1047:1815 2071:2839 3095:3863 4119:4887 5143:5911 6167:6935 7191:7959 8215:8983 9239:10007 10263:11031 11287:12055 12311:13079 13335:14103 14359:15127 15383:16151" s="960" customFormat="1" ht="25.5" x14ac:dyDescent="0.25">
      <c r="A494" s="957">
        <v>484</v>
      </c>
      <c r="B494" s="958" t="s">
        <v>5016</v>
      </c>
      <c r="C494" s="958" t="s">
        <v>5017</v>
      </c>
      <c r="D494" s="958" t="s">
        <v>2403</v>
      </c>
      <c r="E494" s="958" t="s">
        <v>7671</v>
      </c>
      <c r="F494" s="958" t="s">
        <v>6869</v>
      </c>
      <c r="G494" s="958" t="s">
        <v>5384</v>
      </c>
      <c r="H494" s="958" t="s">
        <v>5385</v>
      </c>
      <c r="I494" s="958" t="s">
        <v>5021</v>
      </c>
      <c r="J494" s="964" t="s">
        <v>7701</v>
      </c>
      <c r="K494" s="958" t="s">
        <v>7702</v>
      </c>
      <c r="L494" s="958" t="s">
        <v>7703</v>
      </c>
      <c r="M494" s="958" t="s">
        <v>7690</v>
      </c>
      <c r="N494" s="958" t="s">
        <v>7691</v>
      </c>
      <c r="O494" s="957">
        <v>48</v>
      </c>
      <c r="P494" s="959" t="s">
        <v>5057</v>
      </c>
      <c r="Q494" s="959" t="s">
        <v>5037</v>
      </c>
      <c r="R494" s="957">
        <v>14</v>
      </c>
      <c r="S494" s="959" t="s">
        <v>6635</v>
      </c>
      <c r="T494" s="959" t="s">
        <v>741</v>
      </c>
      <c r="U494" s="959" t="s">
        <v>6635</v>
      </c>
      <c r="V494" s="959" t="s">
        <v>5057</v>
      </c>
      <c r="W494"/>
      <c r="X494" s="41" t="str">
        <f>IF(ISERROR(VLOOKUP(J494,'FMC by DSF_Excel'!$H$6:$H$1610,1,0)),"TIDAK ADA","ADA")</f>
        <v>TIDAK ADA</v>
      </c>
      <c r="Y494" s="893"/>
      <c r="JS494"/>
      <c r="TO494"/>
      <c r="ADK494"/>
      <c r="ANG494"/>
      <c r="AXC494"/>
      <c r="BGY494"/>
      <c r="BQU494"/>
      <c r="CAQ494"/>
      <c r="CKM494"/>
      <c r="CUI494"/>
      <c r="DEE494"/>
      <c r="DOA494"/>
      <c r="DXW494"/>
      <c r="EHS494"/>
      <c r="ERO494"/>
      <c r="FBK494"/>
      <c r="FLG494"/>
      <c r="FVC494"/>
      <c r="GEY494"/>
      <c r="GOU494"/>
      <c r="GYQ494"/>
      <c r="HIM494"/>
      <c r="HSI494"/>
      <c r="ICE494"/>
      <c r="IMA494"/>
      <c r="IVW494"/>
      <c r="JFS494"/>
      <c r="JPO494"/>
      <c r="JZK494"/>
      <c r="KJG494"/>
      <c r="KTC494"/>
      <c r="LCY494"/>
      <c r="LMU494"/>
      <c r="LWQ494"/>
      <c r="MGM494"/>
      <c r="MQI494"/>
      <c r="NAE494"/>
      <c r="NKA494"/>
      <c r="NTW494"/>
      <c r="ODS494"/>
      <c r="ONO494"/>
      <c r="OXK494"/>
      <c r="PHG494"/>
      <c r="PRC494"/>
      <c r="QAY494"/>
      <c r="QKU494"/>
      <c r="QUQ494"/>
      <c r="REM494"/>
      <c r="ROI494"/>
      <c r="RYE494"/>
      <c r="SIA494"/>
      <c r="SRW494"/>
      <c r="TBS494"/>
      <c r="TLO494"/>
      <c r="TVK494"/>
      <c r="UFG494"/>
      <c r="UPC494"/>
      <c r="UYY494"/>
      <c r="VIU494"/>
      <c r="VSQ494"/>
      <c r="WCM494"/>
      <c r="WMI494"/>
      <c r="WWE494"/>
    </row>
    <row r="495" spans="1:791 1047:1815 2071:2839 3095:3863 4119:4887 5143:5911 6167:6935 7191:7959 8215:8983 9239:10007 10263:11031 11287:12055 12311:13079 13335:14103 14359:15127 15383:16151" s="960" customFormat="1" ht="25.5" x14ac:dyDescent="0.25">
      <c r="A495" s="957">
        <v>485</v>
      </c>
      <c r="B495" s="958" t="s">
        <v>5016</v>
      </c>
      <c r="C495" s="958" t="s">
        <v>5017</v>
      </c>
      <c r="D495" s="958" t="s">
        <v>2406</v>
      </c>
      <c r="E495" s="958" t="s">
        <v>7671</v>
      </c>
      <c r="F495" s="958" t="s">
        <v>7704</v>
      </c>
      <c r="G495" s="958" t="s">
        <v>5354</v>
      </c>
      <c r="H495" s="958" t="s">
        <v>5355</v>
      </c>
      <c r="I495" s="958" t="s">
        <v>5021</v>
      </c>
      <c r="J495" s="964" t="s">
        <v>7705</v>
      </c>
      <c r="K495" s="958" t="s">
        <v>7706</v>
      </c>
      <c r="L495" s="958" t="s">
        <v>7707</v>
      </c>
      <c r="M495" s="958" t="s">
        <v>7690</v>
      </c>
      <c r="N495" s="958" t="s">
        <v>7691</v>
      </c>
      <c r="O495" s="957">
        <v>48</v>
      </c>
      <c r="P495" s="959" t="s">
        <v>5799</v>
      </c>
      <c r="Q495" s="959" t="s">
        <v>5405</v>
      </c>
      <c r="R495" s="957">
        <v>14</v>
      </c>
      <c r="S495" s="959" t="s">
        <v>5816</v>
      </c>
      <c r="T495" s="959" t="s">
        <v>741</v>
      </c>
      <c r="U495" s="959" t="s">
        <v>5816</v>
      </c>
      <c r="V495" s="959" t="s">
        <v>5799</v>
      </c>
      <c r="W495"/>
      <c r="X495" s="41" t="str">
        <f>IF(ISERROR(VLOOKUP(J495,'FMC by DSF_Excel'!$H$6:$H$1610,1,0)),"TIDAK ADA","ADA")</f>
        <v>TIDAK ADA</v>
      </c>
      <c r="Y495" s="893"/>
      <c r="JS495"/>
      <c r="TO495"/>
      <c r="ADK495"/>
      <c r="ANG495"/>
      <c r="AXC495"/>
      <c r="BGY495"/>
      <c r="BQU495"/>
      <c r="CAQ495"/>
      <c r="CKM495"/>
      <c r="CUI495"/>
      <c r="DEE495"/>
      <c r="DOA495"/>
      <c r="DXW495"/>
      <c r="EHS495"/>
      <c r="ERO495"/>
      <c r="FBK495"/>
      <c r="FLG495"/>
      <c r="FVC495"/>
      <c r="GEY495"/>
      <c r="GOU495"/>
      <c r="GYQ495"/>
      <c r="HIM495"/>
      <c r="HSI495"/>
      <c r="ICE495"/>
      <c r="IMA495"/>
      <c r="IVW495"/>
      <c r="JFS495"/>
      <c r="JPO495"/>
      <c r="JZK495"/>
      <c r="KJG495"/>
      <c r="KTC495"/>
      <c r="LCY495"/>
      <c r="LMU495"/>
      <c r="LWQ495"/>
      <c r="MGM495"/>
      <c r="MQI495"/>
      <c r="NAE495"/>
      <c r="NKA495"/>
      <c r="NTW495"/>
      <c r="ODS495"/>
      <c r="ONO495"/>
      <c r="OXK495"/>
      <c r="PHG495"/>
      <c r="PRC495"/>
      <c r="QAY495"/>
      <c r="QKU495"/>
      <c r="QUQ495"/>
      <c r="REM495"/>
      <c r="ROI495"/>
      <c r="RYE495"/>
      <c r="SIA495"/>
      <c r="SRW495"/>
      <c r="TBS495"/>
      <c r="TLO495"/>
      <c r="TVK495"/>
      <c r="UFG495"/>
      <c r="UPC495"/>
      <c r="UYY495"/>
      <c r="VIU495"/>
      <c r="VSQ495"/>
      <c r="WCM495"/>
      <c r="WMI495"/>
      <c r="WWE495"/>
    </row>
    <row r="496" spans="1:791 1047:1815 2071:2839 3095:3863 4119:4887 5143:5911 6167:6935 7191:7959 8215:8983 9239:10007 10263:11031 11287:12055 12311:13079 13335:14103 14359:15127 15383:16151" ht="25.5" x14ac:dyDescent="0.25">
      <c r="A496" s="10">
        <v>486</v>
      </c>
      <c r="B496" s="11" t="s">
        <v>5016</v>
      </c>
      <c r="C496" s="11" t="s">
        <v>5017</v>
      </c>
      <c r="D496" s="11" t="s">
        <v>1926</v>
      </c>
      <c r="E496" s="11" t="s">
        <v>7708</v>
      </c>
      <c r="F496" s="11" t="s">
        <v>7377</v>
      </c>
      <c r="G496" s="11" t="s">
        <v>6125</v>
      </c>
      <c r="H496" s="11" t="s">
        <v>7709</v>
      </c>
      <c r="I496" s="11" t="s">
        <v>5021</v>
      </c>
      <c r="J496" s="963" t="s">
        <v>7710</v>
      </c>
      <c r="K496" s="11" t="s">
        <v>7711</v>
      </c>
      <c r="L496" s="11" t="s">
        <v>7712</v>
      </c>
      <c r="M496" s="11" t="s">
        <v>7713</v>
      </c>
      <c r="N496" s="11" t="s">
        <v>7714</v>
      </c>
      <c r="O496" s="10">
        <v>60</v>
      </c>
      <c r="P496" s="12" t="s">
        <v>7715</v>
      </c>
      <c r="Q496" s="12" t="s">
        <v>5857</v>
      </c>
      <c r="R496" s="10">
        <v>16</v>
      </c>
      <c r="S496" s="12" t="s">
        <v>7474</v>
      </c>
      <c r="T496" s="12" t="s">
        <v>7716</v>
      </c>
      <c r="U496" s="12" t="s">
        <v>7717</v>
      </c>
      <c r="V496" s="12" t="s">
        <v>7718</v>
      </c>
      <c r="X496" s="41" t="str">
        <f>IF(ISERROR(VLOOKUP(J496,'FMC by DSF_Excel'!$H$6:$H$1610,1,0)),"TIDAK ADA","ADA")</f>
        <v>ADA</v>
      </c>
      <c r="Y496" s="41"/>
    </row>
    <row r="497" spans="1:791 1047:1815 2071:2839 3095:3863 4119:4887 5143:5911 6167:6935 7191:7959 8215:8983 9239:10007 10263:11031 11287:12055 12311:13079 13335:14103 14359:15127 15383:16151" ht="25.5" x14ac:dyDescent="0.25">
      <c r="A497" s="10">
        <v>487</v>
      </c>
      <c r="B497" s="11" t="s">
        <v>5016</v>
      </c>
      <c r="C497" s="11" t="s">
        <v>5017</v>
      </c>
      <c r="D497" s="11" t="s">
        <v>1942</v>
      </c>
      <c r="E497" s="11" t="s">
        <v>7708</v>
      </c>
      <c r="F497" s="11" t="s">
        <v>7377</v>
      </c>
      <c r="G497" s="11" t="s">
        <v>1438</v>
      </c>
      <c r="H497" s="11" t="s">
        <v>1695</v>
      </c>
      <c r="I497" s="11" t="s">
        <v>5021</v>
      </c>
      <c r="J497" s="963" t="s">
        <v>7719</v>
      </c>
      <c r="K497" s="11" t="s">
        <v>7720</v>
      </c>
      <c r="L497" s="11" t="s">
        <v>7721</v>
      </c>
      <c r="M497" s="11" t="s">
        <v>7722</v>
      </c>
      <c r="N497" s="11" t="s">
        <v>7723</v>
      </c>
      <c r="O497" s="10">
        <v>60</v>
      </c>
      <c r="P497" s="12" t="s">
        <v>7715</v>
      </c>
      <c r="Q497" s="12" t="s">
        <v>5857</v>
      </c>
      <c r="R497" s="10">
        <v>15</v>
      </c>
      <c r="S497" s="12" t="s">
        <v>7351</v>
      </c>
      <c r="T497" s="12" t="s">
        <v>7724</v>
      </c>
      <c r="U497" s="12" t="s">
        <v>7725</v>
      </c>
      <c r="V497" s="12" t="s">
        <v>7726</v>
      </c>
      <c r="X497" s="41" t="str">
        <f>IF(ISERROR(VLOOKUP(J497,'FMC by DSF_Excel'!$H$6:$H$1610,1,0)),"TIDAK ADA","ADA")</f>
        <v>ADA</v>
      </c>
      <c r="Y497" s="41"/>
    </row>
    <row r="498" spans="1:791 1047:1815 2071:2839 3095:3863 4119:4887 5143:5911 6167:6935 7191:7959 8215:8983 9239:10007 10263:11031 11287:12055 12311:13079 13335:14103 14359:15127 15383:16151" ht="25.5" x14ac:dyDescent="0.25">
      <c r="A498" s="10">
        <v>488</v>
      </c>
      <c r="B498" s="11" t="s">
        <v>5016</v>
      </c>
      <c r="C498" s="11" t="s">
        <v>5017</v>
      </c>
      <c r="D498" s="11" t="s">
        <v>1942</v>
      </c>
      <c r="E498" s="11" t="s">
        <v>7708</v>
      </c>
      <c r="F498" s="11" t="s">
        <v>7377</v>
      </c>
      <c r="G498" s="11" t="s">
        <v>1438</v>
      </c>
      <c r="H498" s="11" t="s">
        <v>1695</v>
      </c>
      <c r="I498" s="11" t="s">
        <v>5021</v>
      </c>
      <c r="J498" s="963" t="s">
        <v>7727</v>
      </c>
      <c r="K498" s="11" t="s">
        <v>7728</v>
      </c>
      <c r="L498" s="11" t="s">
        <v>7729</v>
      </c>
      <c r="M498" s="11" t="s">
        <v>7722</v>
      </c>
      <c r="N498" s="11" t="s">
        <v>7723</v>
      </c>
      <c r="O498" s="10">
        <v>60</v>
      </c>
      <c r="P498" s="12" t="s">
        <v>7715</v>
      </c>
      <c r="Q498" s="12" t="s">
        <v>5857</v>
      </c>
      <c r="R498" s="10">
        <v>15</v>
      </c>
      <c r="S498" s="12" t="s">
        <v>7351</v>
      </c>
      <c r="T498" s="12" t="s">
        <v>7724</v>
      </c>
      <c r="U498" s="12" t="s">
        <v>7725</v>
      </c>
      <c r="V498" s="12" t="s">
        <v>7726</v>
      </c>
      <c r="X498" s="41" t="str">
        <f>IF(ISERROR(VLOOKUP(J498,'FMC by DSF_Excel'!$H$6:$H$1610,1,0)),"TIDAK ADA","ADA")</f>
        <v>ADA</v>
      </c>
      <c r="Y498" s="41"/>
    </row>
    <row r="499" spans="1:791 1047:1815 2071:2839 3095:3863 4119:4887 5143:5911 6167:6935 7191:7959 8215:8983 9239:10007 10263:11031 11287:12055 12311:13079 13335:14103 14359:15127 15383:16151" ht="25.5" x14ac:dyDescent="0.25">
      <c r="A499" s="10">
        <v>489</v>
      </c>
      <c r="B499" s="11" t="s">
        <v>5016</v>
      </c>
      <c r="C499" s="11" t="s">
        <v>5017</v>
      </c>
      <c r="D499" s="11" t="s">
        <v>1946</v>
      </c>
      <c r="E499" s="11" t="s">
        <v>7708</v>
      </c>
      <c r="F499" s="11" t="s">
        <v>7377</v>
      </c>
      <c r="G499" s="11" t="s">
        <v>1433</v>
      </c>
      <c r="H499" s="11" t="s">
        <v>1728</v>
      </c>
      <c r="I499" s="11" t="s">
        <v>5021</v>
      </c>
      <c r="J499" s="963" t="s">
        <v>7730</v>
      </c>
      <c r="K499" s="11" t="s">
        <v>7731</v>
      </c>
      <c r="L499" s="11" t="s">
        <v>7732</v>
      </c>
      <c r="M499" s="11" t="s">
        <v>7713</v>
      </c>
      <c r="N499" s="11" t="s">
        <v>7714</v>
      </c>
      <c r="O499" s="10">
        <v>60</v>
      </c>
      <c r="P499" s="12" t="s">
        <v>7715</v>
      </c>
      <c r="Q499" s="12" t="s">
        <v>5857</v>
      </c>
      <c r="R499" s="10">
        <v>16</v>
      </c>
      <c r="S499" s="12" t="s">
        <v>7474</v>
      </c>
      <c r="T499" s="12" t="s">
        <v>7733</v>
      </c>
      <c r="U499" s="12" t="s">
        <v>7734</v>
      </c>
      <c r="V499" s="12" t="s">
        <v>7735</v>
      </c>
      <c r="X499" s="41" t="str">
        <f>IF(ISERROR(VLOOKUP(J499,'FMC by DSF_Excel'!$H$6:$H$1610,1,0)),"TIDAK ADA","ADA")</f>
        <v>ADA</v>
      </c>
      <c r="Y499" s="41"/>
    </row>
    <row r="500" spans="1:791 1047:1815 2071:2839 3095:3863 4119:4887 5143:5911 6167:6935 7191:7959 8215:8983 9239:10007 10263:11031 11287:12055 12311:13079 13335:14103 14359:15127 15383:16151" ht="25.5" x14ac:dyDescent="0.25">
      <c r="A500" s="10">
        <v>490</v>
      </c>
      <c r="B500" s="11" t="s">
        <v>5016</v>
      </c>
      <c r="C500" s="11" t="s">
        <v>5017</v>
      </c>
      <c r="D500" s="11" t="s">
        <v>1964</v>
      </c>
      <c r="E500" s="11" t="s">
        <v>7708</v>
      </c>
      <c r="F500" s="11" t="s">
        <v>7377</v>
      </c>
      <c r="G500" s="11" t="s">
        <v>5903</v>
      </c>
      <c r="H500" s="11" t="s">
        <v>5904</v>
      </c>
      <c r="I500" s="11" t="s">
        <v>5021</v>
      </c>
      <c r="J500" s="963" t="s">
        <v>7736</v>
      </c>
      <c r="K500" s="11" t="s">
        <v>7737</v>
      </c>
      <c r="L500" s="11" t="s">
        <v>7738</v>
      </c>
      <c r="M500" s="11" t="s">
        <v>7739</v>
      </c>
      <c r="N500" s="11" t="s">
        <v>7740</v>
      </c>
      <c r="O500" s="10">
        <v>60</v>
      </c>
      <c r="P500" s="12" t="s">
        <v>7715</v>
      </c>
      <c r="Q500" s="12" t="s">
        <v>5857</v>
      </c>
      <c r="R500" s="10">
        <v>16</v>
      </c>
      <c r="S500" s="12" t="s">
        <v>7474</v>
      </c>
      <c r="T500" s="12" t="s">
        <v>7741</v>
      </c>
      <c r="U500" s="12" t="s">
        <v>7742</v>
      </c>
      <c r="V500" s="12" t="s">
        <v>7743</v>
      </c>
      <c r="X500" s="41" t="str">
        <f>IF(ISERROR(VLOOKUP(J500,'FMC by DSF_Excel'!$H$6:$H$1610,1,0)),"TIDAK ADA","ADA")</f>
        <v>ADA</v>
      </c>
      <c r="Y500" s="41"/>
    </row>
    <row r="501" spans="1:791 1047:1815 2071:2839 3095:3863 4119:4887 5143:5911 6167:6935 7191:7959 8215:8983 9239:10007 10263:11031 11287:12055 12311:13079 13335:14103 14359:15127 15383:16151" ht="25.5" x14ac:dyDescent="0.25">
      <c r="A501" s="10">
        <v>491</v>
      </c>
      <c r="B501" s="11" t="s">
        <v>5016</v>
      </c>
      <c r="C501" s="11" t="s">
        <v>5017</v>
      </c>
      <c r="D501" s="11" t="s">
        <v>1973</v>
      </c>
      <c r="E501" s="11" t="s">
        <v>7708</v>
      </c>
      <c r="F501" s="11" t="s">
        <v>7377</v>
      </c>
      <c r="G501" s="11" t="s">
        <v>5879</v>
      </c>
      <c r="H501" s="11" t="s">
        <v>5880</v>
      </c>
      <c r="I501" s="11" t="s">
        <v>5021</v>
      </c>
      <c r="J501" s="963" t="s">
        <v>7744</v>
      </c>
      <c r="K501" s="11" t="s">
        <v>7745</v>
      </c>
      <c r="L501" s="11" t="s">
        <v>7746</v>
      </c>
      <c r="M501" s="11" t="s">
        <v>7747</v>
      </c>
      <c r="N501" s="11" t="s">
        <v>7748</v>
      </c>
      <c r="O501" s="10">
        <v>60</v>
      </c>
      <c r="P501" s="12" t="s">
        <v>7715</v>
      </c>
      <c r="Q501" s="12" t="s">
        <v>5857</v>
      </c>
      <c r="R501" s="10">
        <v>16</v>
      </c>
      <c r="S501" s="12" t="s">
        <v>7474</v>
      </c>
      <c r="T501" s="12" t="s">
        <v>7749</v>
      </c>
      <c r="U501" s="12" t="s">
        <v>7750</v>
      </c>
      <c r="V501" s="12" t="s">
        <v>7751</v>
      </c>
      <c r="X501" s="41" t="str">
        <f>IF(ISERROR(VLOOKUP(J501,'FMC by DSF_Excel'!$H$6:$H$1610,1,0)),"TIDAK ADA","ADA")</f>
        <v>ADA</v>
      </c>
      <c r="Y501" s="41"/>
    </row>
    <row r="502" spans="1:791 1047:1815 2071:2839 3095:3863 4119:4887 5143:5911 6167:6935 7191:7959 8215:8983 9239:10007 10263:11031 11287:12055 12311:13079 13335:14103 14359:15127 15383:16151" ht="25.5" x14ac:dyDescent="0.25">
      <c r="A502" s="10">
        <v>492</v>
      </c>
      <c r="B502" s="11" t="s">
        <v>5016</v>
      </c>
      <c r="C502" s="11" t="s">
        <v>5017</v>
      </c>
      <c r="D502" s="11" t="s">
        <v>1989</v>
      </c>
      <c r="E502" s="11" t="s">
        <v>7708</v>
      </c>
      <c r="F502" s="11" t="s">
        <v>7377</v>
      </c>
      <c r="G502" s="11" t="s">
        <v>1433</v>
      </c>
      <c r="H502" s="11" t="s">
        <v>1728</v>
      </c>
      <c r="I502" s="11" t="s">
        <v>5021</v>
      </c>
      <c r="J502" s="963" t="s">
        <v>7752</v>
      </c>
      <c r="K502" s="11" t="s">
        <v>7753</v>
      </c>
      <c r="L502" s="11" t="s">
        <v>7754</v>
      </c>
      <c r="M502" s="11" t="s">
        <v>7755</v>
      </c>
      <c r="N502" s="11" t="s">
        <v>7756</v>
      </c>
      <c r="O502" s="10">
        <v>60</v>
      </c>
      <c r="P502" s="12" t="s">
        <v>7715</v>
      </c>
      <c r="Q502" s="12" t="s">
        <v>5857</v>
      </c>
      <c r="R502" s="10">
        <v>16</v>
      </c>
      <c r="S502" s="12" t="s">
        <v>7474</v>
      </c>
      <c r="T502" s="12" t="s">
        <v>7757</v>
      </c>
      <c r="U502" s="12" t="s">
        <v>7758</v>
      </c>
      <c r="V502" s="12" t="s">
        <v>7759</v>
      </c>
      <c r="X502" s="41" t="str">
        <f>IF(ISERROR(VLOOKUP(J502,'FMC by DSF_Excel'!$H$6:$H$1610,1,0)),"TIDAK ADA","ADA")</f>
        <v>ADA</v>
      </c>
      <c r="Y502" s="41"/>
    </row>
    <row r="503" spans="1:791 1047:1815 2071:2839 3095:3863 4119:4887 5143:5911 6167:6935 7191:7959 8215:8983 9239:10007 10263:11031 11287:12055 12311:13079 13335:14103 14359:15127 15383:16151" ht="25.5" x14ac:dyDescent="0.25">
      <c r="A503" s="10">
        <v>493</v>
      </c>
      <c r="B503" s="11" t="s">
        <v>5016</v>
      </c>
      <c r="C503" s="11" t="s">
        <v>5017</v>
      </c>
      <c r="D503" s="11" t="s">
        <v>1994</v>
      </c>
      <c r="E503" s="11" t="s">
        <v>7708</v>
      </c>
      <c r="F503" s="11" t="s">
        <v>7377</v>
      </c>
      <c r="G503" s="11" t="s">
        <v>5020</v>
      </c>
      <c r="H503" s="11" t="s">
        <v>1252</v>
      </c>
      <c r="I503" s="11" t="s">
        <v>5021</v>
      </c>
      <c r="J503" s="963" t="s">
        <v>7760</v>
      </c>
      <c r="K503" s="11" t="s">
        <v>7761</v>
      </c>
      <c r="L503" s="11" t="s">
        <v>7762</v>
      </c>
      <c r="M503" s="11" t="s">
        <v>7763</v>
      </c>
      <c r="N503" s="11" t="s">
        <v>7764</v>
      </c>
      <c r="O503" s="10">
        <v>60</v>
      </c>
      <c r="P503" s="12" t="s">
        <v>7715</v>
      </c>
      <c r="Q503" s="12" t="s">
        <v>5857</v>
      </c>
      <c r="R503" s="10">
        <v>17</v>
      </c>
      <c r="S503" s="12" t="s">
        <v>7765</v>
      </c>
      <c r="T503" s="12" t="s">
        <v>7766</v>
      </c>
      <c r="U503" s="12" t="s">
        <v>7767</v>
      </c>
      <c r="V503" s="12" t="s">
        <v>7768</v>
      </c>
      <c r="X503" s="41" t="str">
        <f>IF(ISERROR(VLOOKUP(J503,'FMC by DSF_Excel'!$H$6:$H$1610,1,0)),"TIDAK ADA","ADA")</f>
        <v>ADA</v>
      </c>
      <c r="Y503" s="41"/>
    </row>
    <row r="504" spans="1:791 1047:1815 2071:2839 3095:3863 4119:4887 5143:5911 6167:6935 7191:7959 8215:8983 9239:10007 10263:11031 11287:12055 12311:13079 13335:14103 14359:15127 15383:16151" ht="25.5" x14ac:dyDescent="0.25">
      <c r="A504" s="10">
        <v>494</v>
      </c>
      <c r="B504" s="11" t="s">
        <v>5016</v>
      </c>
      <c r="C504" s="11" t="s">
        <v>5017</v>
      </c>
      <c r="D504" s="11" t="s">
        <v>1998</v>
      </c>
      <c r="E504" s="11" t="s">
        <v>7708</v>
      </c>
      <c r="F504" s="11" t="s">
        <v>7377</v>
      </c>
      <c r="G504" s="11" t="s">
        <v>5020</v>
      </c>
      <c r="H504" s="11" t="s">
        <v>650</v>
      </c>
      <c r="I504" s="11" t="s">
        <v>5021</v>
      </c>
      <c r="J504" s="963" t="s">
        <v>7769</v>
      </c>
      <c r="K504" s="11" t="s">
        <v>7770</v>
      </c>
      <c r="L504" s="11" t="s">
        <v>7771</v>
      </c>
      <c r="M504" s="11" t="s">
        <v>7755</v>
      </c>
      <c r="N504" s="11" t="s">
        <v>7756</v>
      </c>
      <c r="O504" s="10">
        <v>60</v>
      </c>
      <c r="P504" s="12" t="s">
        <v>7715</v>
      </c>
      <c r="Q504" s="12" t="s">
        <v>5857</v>
      </c>
      <c r="R504" s="10">
        <v>16</v>
      </c>
      <c r="S504" s="12" t="s">
        <v>7474</v>
      </c>
      <c r="T504" s="12" t="s">
        <v>7772</v>
      </c>
      <c r="U504" s="12" t="s">
        <v>7773</v>
      </c>
      <c r="V504" s="12" t="s">
        <v>7774</v>
      </c>
      <c r="X504" s="41" t="str">
        <f>IF(ISERROR(VLOOKUP(J504,'FMC by DSF_Excel'!$H$6:$H$1610,1,0)),"TIDAK ADA","ADA")</f>
        <v>ADA</v>
      </c>
      <c r="Y504" s="41"/>
    </row>
    <row r="505" spans="1:791 1047:1815 2071:2839 3095:3863 4119:4887 5143:5911 6167:6935 7191:7959 8215:8983 9239:10007 10263:11031 11287:12055 12311:13079 13335:14103 14359:15127 15383:16151" ht="25.5" x14ac:dyDescent="0.25">
      <c r="A505" s="10">
        <v>495</v>
      </c>
      <c r="B505" s="11" t="s">
        <v>5016</v>
      </c>
      <c r="C505" s="11" t="s">
        <v>5017</v>
      </c>
      <c r="D505" s="11" t="s">
        <v>2002</v>
      </c>
      <c r="E505" s="11" t="s">
        <v>7708</v>
      </c>
      <c r="F505" s="11" t="s">
        <v>7377</v>
      </c>
      <c r="G505" s="11" t="s">
        <v>1428</v>
      </c>
      <c r="H505" s="11" t="s">
        <v>2153</v>
      </c>
      <c r="I505" s="11" t="s">
        <v>5021</v>
      </c>
      <c r="J505" s="963" t="s">
        <v>7775</v>
      </c>
      <c r="K505" s="11" t="s">
        <v>7776</v>
      </c>
      <c r="L505" s="11" t="s">
        <v>7777</v>
      </c>
      <c r="M505" s="11" t="s">
        <v>7713</v>
      </c>
      <c r="N505" s="11" t="s">
        <v>7714</v>
      </c>
      <c r="O505" s="10">
        <v>60</v>
      </c>
      <c r="P505" s="12" t="s">
        <v>7715</v>
      </c>
      <c r="Q505" s="12" t="s">
        <v>5857</v>
      </c>
      <c r="R505" s="10">
        <v>16</v>
      </c>
      <c r="S505" s="12" t="s">
        <v>7474</v>
      </c>
      <c r="T505" s="12" t="s">
        <v>741</v>
      </c>
      <c r="U505" s="12" t="s">
        <v>7474</v>
      </c>
      <c r="V505" s="12" t="s">
        <v>7715</v>
      </c>
      <c r="X505" s="41" t="str">
        <f>IF(ISERROR(VLOOKUP(J505,'FMC by DSF_Excel'!$H$6:$H$1610,1,0)),"TIDAK ADA","ADA")</f>
        <v>ADA</v>
      </c>
      <c r="Y505" s="41"/>
    </row>
    <row r="506" spans="1:791 1047:1815 2071:2839 3095:3863 4119:4887 5143:5911 6167:6935 7191:7959 8215:8983 9239:10007 10263:11031 11287:12055 12311:13079 13335:14103 14359:15127 15383:16151" ht="25.5" x14ac:dyDescent="0.25">
      <c r="A506" s="10">
        <v>496</v>
      </c>
      <c r="B506" s="11" t="s">
        <v>5016</v>
      </c>
      <c r="C506" s="11" t="s">
        <v>5017</v>
      </c>
      <c r="D506" s="11" t="s">
        <v>2006</v>
      </c>
      <c r="E506" s="11" t="s">
        <v>7708</v>
      </c>
      <c r="F506" s="11" t="s">
        <v>7778</v>
      </c>
      <c r="G506" s="11" t="s">
        <v>1438</v>
      </c>
      <c r="H506" s="11" t="s">
        <v>1695</v>
      </c>
      <c r="I506" s="11" t="s">
        <v>5021</v>
      </c>
      <c r="J506" s="963" t="s">
        <v>7779</v>
      </c>
      <c r="K506" s="11" t="s">
        <v>7780</v>
      </c>
      <c r="L506" s="11" t="s">
        <v>7781</v>
      </c>
      <c r="M506" s="11" t="s">
        <v>7782</v>
      </c>
      <c r="N506" s="11" t="s">
        <v>7783</v>
      </c>
      <c r="O506" s="10">
        <v>60</v>
      </c>
      <c r="P506" s="12" t="s">
        <v>6779</v>
      </c>
      <c r="Q506" s="12" t="s">
        <v>5314</v>
      </c>
      <c r="R506" s="10">
        <v>17</v>
      </c>
      <c r="S506" s="12" t="s">
        <v>7784</v>
      </c>
      <c r="T506" s="12" t="s">
        <v>741</v>
      </c>
      <c r="U506" s="12" t="s">
        <v>7784</v>
      </c>
      <c r="V506" s="12" t="s">
        <v>6779</v>
      </c>
      <c r="X506" s="41" t="str">
        <f>IF(ISERROR(VLOOKUP(J506,'FMC by DSF_Excel'!$H$6:$H$1610,1,0)),"TIDAK ADA","ADA")</f>
        <v>ADA</v>
      </c>
      <c r="Y506" s="41"/>
    </row>
    <row r="507" spans="1:791 1047:1815 2071:2839 3095:3863 4119:4887 5143:5911 6167:6935 7191:7959 8215:8983 9239:10007 10263:11031 11287:12055 12311:13079 13335:14103 14359:15127 15383:16151" s="960" customFormat="1" ht="25.5" x14ac:dyDescent="0.25">
      <c r="A507" s="957">
        <v>497</v>
      </c>
      <c r="B507" s="958" t="s">
        <v>5016</v>
      </c>
      <c r="C507" s="958" t="s">
        <v>5017</v>
      </c>
      <c r="D507" s="958" t="s">
        <v>3188</v>
      </c>
      <c r="E507" s="958" t="s">
        <v>7708</v>
      </c>
      <c r="F507" s="958" t="s">
        <v>7785</v>
      </c>
      <c r="G507" s="958" t="s">
        <v>1428</v>
      </c>
      <c r="H507" s="958" t="s">
        <v>2153</v>
      </c>
      <c r="I507" s="958" t="s">
        <v>5021</v>
      </c>
      <c r="J507" s="964" t="s">
        <v>7786</v>
      </c>
      <c r="K507" s="958" t="s">
        <v>7787</v>
      </c>
      <c r="L507" s="958" t="s">
        <v>7788</v>
      </c>
      <c r="M507" s="958" t="s">
        <v>7789</v>
      </c>
      <c r="N507" s="958" t="s">
        <v>7790</v>
      </c>
      <c r="O507" s="957">
        <v>60</v>
      </c>
      <c r="P507" s="959" t="s">
        <v>6779</v>
      </c>
      <c r="Q507" s="959" t="s">
        <v>5314</v>
      </c>
      <c r="R507" s="957">
        <v>8</v>
      </c>
      <c r="S507" s="959" t="s">
        <v>5514</v>
      </c>
      <c r="T507" s="959" t="s">
        <v>741</v>
      </c>
      <c r="U507" s="959" t="s">
        <v>5514</v>
      </c>
      <c r="V507" s="959" t="s">
        <v>6779</v>
      </c>
      <c r="W507"/>
      <c r="X507" s="41" t="str">
        <f>IF(ISERROR(VLOOKUP(J507,'FMC by DSF_Excel'!$H$6:$H$1610,1,0)),"TIDAK ADA","ADA")</f>
        <v>TIDAK ADA</v>
      </c>
      <c r="Y507" s="893"/>
      <c r="JS507"/>
      <c r="TO507"/>
      <c r="ADK507"/>
      <c r="ANG507"/>
      <c r="AXC507"/>
      <c r="BGY507"/>
      <c r="BQU507"/>
      <c r="CAQ507"/>
      <c r="CKM507"/>
      <c r="CUI507"/>
      <c r="DEE507"/>
      <c r="DOA507"/>
      <c r="DXW507"/>
      <c r="EHS507"/>
      <c r="ERO507"/>
      <c r="FBK507"/>
      <c r="FLG507"/>
      <c r="FVC507"/>
      <c r="GEY507"/>
      <c r="GOU507"/>
      <c r="GYQ507"/>
      <c r="HIM507"/>
      <c r="HSI507"/>
      <c r="ICE507"/>
      <c r="IMA507"/>
      <c r="IVW507"/>
      <c r="JFS507"/>
      <c r="JPO507"/>
      <c r="JZK507"/>
      <c r="KJG507"/>
      <c r="KTC507"/>
      <c r="LCY507"/>
      <c r="LMU507"/>
      <c r="LWQ507"/>
      <c r="MGM507"/>
      <c r="MQI507"/>
      <c r="NAE507"/>
      <c r="NKA507"/>
      <c r="NTW507"/>
      <c r="ODS507"/>
      <c r="ONO507"/>
      <c r="OXK507"/>
      <c r="PHG507"/>
      <c r="PRC507"/>
      <c r="QAY507"/>
      <c r="QKU507"/>
      <c r="QUQ507"/>
      <c r="REM507"/>
      <c r="ROI507"/>
      <c r="RYE507"/>
      <c r="SIA507"/>
      <c r="SRW507"/>
      <c r="TBS507"/>
      <c r="TLO507"/>
      <c r="TVK507"/>
      <c r="UFG507"/>
      <c r="UPC507"/>
      <c r="UYY507"/>
      <c r="VIU507"/>
      <c r="VSQ507"/>
      <c r="WCM507"/>
      <c r="WMI507"/>
      <c r="WWE507"/>
    </row>
    <row r="508" spans="1:791 1047:1815 2071:2839 3095:3863 4119:4887 5143:5911 6167:6935 7191:7959 8215:8983 9239:10007 10263:11031 11287:12055 12311:13079 13335:14103 14359:15127 15383:16151" s="960" customFormat="1" ht="25.5" x14ac:dyDescent="0.25">
      <c r="A508" s="957">
        <v>498</v>
      </c>
      <c r="B508" s="958" t="s">
        <v>5016</v>
      </c>
      <c r="C508" s="958" t="s">
        <v>5017</v>
      </c>
      <c r="D508" s="958" t="s">
        <v>3192</v>
      </c>
      <c r="E508" s="958" t="s">
        <v>7708</v>
      </c>
      <c r="F508" s="958" t="s">
        <v>7785</v>
      </c>
      <c r="G508" s="958" t="s">
        <v>5020</v>
      </c>
      <c r="H508" s="958" t="s">
        <v>1378</v>
      </c>
      <c r="I508" s="958" t="s">
        <v>5021</v>
      </c>
      <c r="J508" s="964" t="s">
        <v>7791</v>
      </c>
      <c r="K508" s="958" t="s">
        <v>7792</v>
      </c>
      <c r="L508" s="958" t="s">
        <v>7793</v>
      </c>
      <c r="M508" s="958" t="s">
        <v>7794</v>
      </c>
      <c r="N508" s="958" t="s">
        <v>7795</v>
      </c>
      <c r="O508" s="957">
        <v>60</v>
      </c>
      <c r="P508" s="959" t="s">
        <v>6779</v>
      </c>
      <c r="Q508" s="959" t="s">
        <v>5314</v>
      </c>
      <c r="R508" s="957">
        <v>8</v>
      </c>
      <c r="S508" s="959" t="s">
        <v>5514</v>
      </c>
      <c r="T508" s="959" t="s">
        <v>7796</v>
      </c>
      <c r="U508" s="959" t="s">
        <v>7797</v>
      </c>
      <c r="V508" s="959" t="s">
        <v>7798</v>
      </c>
      <c r="W508"/>
      <c r="X508" s="41" t="str">
        <f>IF(ISERROR(VLOOKUP(J508,'FMC by DSF_Excel'!$H$6:$H$1610,1,0)),"TIDAK ADA","ADA")</f>
        <v>TIDAK ADA</v>
      </c>
      <c r="Y508" s="893"/>
      <c r="JS508"/>
      <c r="TO508"/>
      <c r="ADK508"/>
      <c r="ANG508"/>
      <c r="AXC508"/>
      <c r="BGY508"/>
      <c r="BQU508"/>
      <c r="CAQ508"/>
      <c r="CKM508"/>
      <c r="CUI508"/>
      <c r="DEE508"/>
      <c r="DOA508"/>
      <c r="DXW508"/>
      <c r="EHS508"/>
      <c r="ERO508"/>
      <c r="FBK508"/>
      <c r="FLG508"/>
      <c r="FVC508"/>
      <c r="GEY508"/>
      <c r="GOU508"/>
      <c r="GYQ508"/>
      <c r="HIM508"/>
      <c r="HSI508"/>
      <c r="ICE508"/>
      <c r="IMA508"/>
      <c r="IVW508"/>
      <c r="JFS508"/>
      <c r="JPO508"/>
      <c r="JZK508"/>
      <c r="KJG508"/>
      <c r="KTC508"/>
      <c r="LCY508"/>
      <c r="LMU508"/>
      <c r="LWQ508"/>
      <c r="MGM508"/>
      <c r="MQI508"/>
      <c r="NAE508"/>
      <c r="NKA508"/>
      <c r="NTW508"/>
      <c r="ODS508"/>
      <c r="ONO508"/>
      <c r="OXK508"/>
      <c r="PHG508"/>
      <c r="PRC508"/>
      <c r="QAY508"/>
      <c r="QKU508"/>
      <c r="QUQ508"/>
      <c r="REM508"/>
      <c r="ROI508"/>
      <c r="RYE508"/>
      <c r="SIA508"/>
      <c r="SRW508"/>
      <c r="TBS508"/>
      <c r="TLO508"/>
      <c r="TVK508"/>
      <c r="UFG508"/>
      <c r="UPC508"/>
      <c r="UYY508"/>
      <c r="VIU508"/>
      <c r="VSQ508"/>
      <c r="WCM508"/>
      <c r="WMI508"/>
      <c r="WWE508"/>
    </row>
    <row r="509" spans="1:791 1047:1815 2071:2839 3095:3863 4119:4887 5143:5911 6167:6935 7191:7959 8215:8983 9239:10007 10263:11031 11287:12055 12311:13079 13335:14103 14359:15127 15383:16151" ht="25.5" x14ac:dyDescent="0.25">
      <c r="A509" s="10">
        <v>499</v>
      </c>
      <c r="B509" s="11" t="s">
        <v>5016</v>
      </c>
      <c r="C509" s="11" t="s">
        <v>5017</v>
      </c>
      <c r="D509" s="11" t="s">
        <v>3196</v>
      </c>
      <c r="E509" s="11" t="s">
        <v>7708</v>
      </c>
      <c r="F509" s="11" t="s">
        <v>7785</v>
      </c>
      <c r="G509" s="11" t="s">
        <v>5020</v>
      </c>
      <c r="H509" s="11" t="s">
        <v>124</v>
      </c>
      <c r="I509" s="11" t="s">
        <v>5021</v>
      </c>
      <c r="J509" s="963" t="s">
        <v>7799</v>
      </c>
      <c r="K509" s="11" t="s">
        <v>7800</v>
      </c>
      <c r="L509" s="11" t="s">
        <v>7801</v>
      </c>
      <c r="M509" s="11" t="s">
        <v>7794</v>
      </c>
      <c r="N509" s="11" t="s">
        <v>7795</v>
      </c>
      <c r="O509" s="10">
        <v>60</v>
      </c>
      <c r="P509" s="12" t="s">
        <v>6779</v>
      </c>
      <c r="Q509" s="12" t="s">
        <v>5314</v>
      </c>
      <c r="R509" s="10">
        <v>8</v>
      </c>
      <c r="S509" s="12" t="s">
        <v>5514</v>
      </c>
      <c r="T509" s="12" t="s">
        <v>741</v>
      </c>
      <c r="U509" s="12" t="s">
        <v>5514</v>
      </c>
      <c r="V509" s="12" t="s">
        <v>6779</v>
      </c>
      <c r="X509" s="41" t="str">
        <f>IF(ISERROR(VLOOKUP(J509,'FMC by DSF_Excel'!$H$6:$H$1610,1,0)),"TIDAK ADA","ADA")</f>
        <v>ADA</v>
      </c>
      <c r="Y509" s="41"/>
    </row>
    <row r="510" spans="1:791 1047:1815 2071:2839 3095:3863 4119:4887 5143:5911 6167:6935 7191:7959 8215:8983 9239:10007 10263:11031 11287:12055 12311:13079 13335:14103 14359:15127 15383:16151" ht="25.5" x14ac:dyDescent="0.25">
      <c r="A510" s="10">
        <v>500</v>
      </c>
      <c r="B510" s="11" t="s">
        <v>5016</v>
      </c>
      <c r="C510" s="11" t="s">
        <v>5017</v>
      </c>
      <c r="D510" s="11" t="s">
        <v>3200</v>
      </c>
      <c r="E510" s="11" t="s">
        <v>7708</v>
      </c>
      <c r="F510" s="11" t="s">
        <v>5030</v>
      </c>
      <c r="G510" s="11" t="s">
        <v>1428</v>
      </c>
      <c r="H510" s="11" t="s">
        <v>1423</v>
      </c>
      <c r="I510" s="11" t="s">
        <v>5021</v>
      </c>
      <c r="J510" s="963" t="s">
        <v>7802</v>
      </c>
      <c r="K510" s="11" t="s">
        <v>7803</v>
      </c>
      <c r="L510" s="11" t="s">
        <v>7804</v>
      </c>
      <c r="M510" s="11" t="s">
        <v>7805</v>
      </c>
      <c r="N510" s="11" t="s">
        <v>7806</v>
      </c>
      <c r="O510" s="10">
        <v>60</v>
      </c>
      <c r="P510" s="12" t="s">
        <v>5251</v>
      </c>
      <c r="Q510" s="12" t="s">
        <v>5252</v>
      </c>
      <c r="R510" s="10">
        <v>6</v>
      </c>
      <c r="S510" s="12" t="s">
        <v>5925</v>
      </c>
      <c r="T510" s="12" t="s">
        <v>741</v>
      </c>
      <c r="U510" s="12" t="s">
        <v>5925</v>
      </c>
      <c r="V510" s="12" t="s">
        <v>5251</v>
      </c>
      <c r="X510" s="41" t="str">
        <f>IF(ISERROR(VLOOKUP(J510,'FMC by DSF_Excel'!$H$6:$H$1610,1,0)),"TIDAK ADA","ADA")</f>
        <v>ADA</v>
      </c>
      <c r="Y510" s="41"/>
    </row>
    <row r="511" spans="1:791 1047:1815 2071:2839 3095:3863 4119:4887 5143:5911 6167:6935 7191:7959 8215:8983 9239:10007 10263:11031 11287:12055 12311:13079 13335:14103 14359:15127 15383:16151" ht="25.5" x14ac:dyDescent="0.25">
      <c r="A511" s="10">
        <v>501</v>
      </c>
      <c r="B511" s="11" t="s">
        <v>5016</v>
      </c>
      <c r="C511" s="11" t="s">
        <v>5017</v>
      </c>
      <c r="D511" s="11" t="s">
        <v>3204</v>
      </c>
      <c r="E511" s="11" t="s">
        <v>7708</v>
      </c>
      <c r="F511" s="11" t="s">
        <v>5030</v>
      </c>
      <c r="G511" s="11" t="s">
        <v>1428</v>
      </c>
      <c r="H511" s="11" t="s">
        <v>5398</v>
      </c>
      <c r="I511" s="11" t="s">
        <v>5021</v>
      </c>
      <c r="J511" s="963" t="s">
        <v>7807</v>
      </c>
      <c r="K511" s="11" t="s">
        <v>7808</v>
      </c>
      <c r="L511" s="11" t="s">
        <v>7809</v>
      </c>
      <c r="M511" s="11" t="s">
        <v>7810</v>
      </c>
      <c r="N511" s="11" t="s">
        <v>7811</v>
      </c>
      <c r="O511" s="10">
        <v>60</v>
      </c>
      <c r="P511" s="12" t="s">
        <v>5251</v>
      </c>
      <c r="Q511" s="12" t="s">
        <v>5252</v>
      </c>
      <c r="R511" s="10">
        <v>6</v>
      </c>
      <c r="S511" s="12" t="s">
        <v>5925</v>
      </c>
      <c r="T511" s="12" t="s">
        <v>741</v>
      </c>
      <c r="U511" s="12" t="s">
        <v>5925</v>
      </c>
      <c r="V511" s="12" t="s">
        <v>5251</v>
      </c>
      <c r="X511" s="41" t="str">
        <f>IF(ISERROR(VLOOKUP(J511,'FMC by DSF_Excel'!$H$6:$H$1610,1,0)),"TIDAK ADA","ADA")</f>
        <v>ADA</v>
      </c>
      <c r="Y511" s="41"/>
    </row>
    <row r="512" spans="1:791 1047:1815 2071:2839 3095:3863 4119:4887 5143:5911 6167:6935 7191:7959 8215:8983 9239:10007 10263:11031 11287:12055 12311:13079 13335:14103 14359:15127 15383:16151" ht="25.5" x14ac:dyDescent="0.25">
      <c r="A512" s="10">
        <v>502</v>
      </c>
      <c r="B512" s="11" t="s">
        <v>5016</v>
      </c>
      <c r="C512" s="11" t="s">
        <v>5017</v>
      </c>
      <c r="D512" s="11" t="s">
        <v>3208</v>
      </c>
      <c r="E512" s="11" t="s">
        <v>7708</v>
      </c>
      <c r="F512" s="11" t="s">
        <v>5030</v>
      </c>
      <c r="G512" s="11" t="s">
        <v>5244</v>
      </c>
      <c r="H512" s="11" t="s">
        <v>5245</v>
      </c>
      <c r="I512" s="11" t="s">
        <v>5021</v>
      </c>
      <c r="J512" s="963" t="s">
        <v>7812</v>
      </c>
      <c r="K512" s="11" t="s">
        <v>7813</v>
      </c>
      <c r="L512" s="11" t="s">
        <v>7814</v>
      </c>
      <c r="M512" s="11" t="s">
        <v>7815</v>
      </c>
      <c r="N512" s="11" t="s">
        <v>7816</v>
      </c>
      <c r="O512" s="10">
        <v>60</v>
      </c>
      <c r="P512" s="12" t="s">
        <v>5251</v>
      </c>
      <c r="Q512" s="12" t="s">
        <v>5252</v>
      </c>
      <c r="R512" s="10">
        <v>6</v>
      </c>
      <c r="S512" s="12" t="s">
        <v>5925</v>
      </c>
      <c r="T512" s="12" t="s">
        <v>741</v>
      </c>
      <c r="U512" s="12" t="s">
        <v>5925</v>
      </c>
      <c r="V512" s="12" t="s">
        <v>5251</v>
      </c>
      <c r="X512" s="41" t="str">
        <f>IF(ISERROR(VLOOKUP(J512,'FMC by DSF_Excel'!$H$6:$H$1610,1,0)),"TIDAK ADA","ADA")</f>
        <v>ADA</v>
      </c>
      <c r="Y512" s="41"/>
    </row>
    <row r="513" spans="1:791 1047:1815 2071:2839 3095:3863 4119:4887 5143:5911 6167:6935 7191:7959 8215:8983 9239:10007 10263:11031 11287:12055 12311:13079 13335:14103 14359:15127 15383:16151" s="960" customFormat="1" ht="25.5" x14ac:dyDescent="0.25">
      <c r="A513" s="957">
        <v>503</v>
      </c>
      <c r="B513" s="958" t="s">
        <v>5016</v>
      </c>
      <c r="C513" s="958" t="s">
        <v>5017</v>
      </c>
      <c r="D513" s="958" t="s">
        <v>3902</v>
      </c>
      <c r="E513" s="958" t="s">
        <v>7708</v>
      </c>
      <c r="F513" s="958" t="s">
        <v>7817</v>
      </c>
      <c r="G513" s="958" t="s">
        <v>741</v>
      </c>
      <c r="H513" s="958" t="s">
        <v>741</v>
      </c>
      <c r="I513" s="958" t="s">
        <v>5021</v>
      </c>
      <c r="J513" s="964" t="s">
        <v>7818</v>
      </c>
      <c r="K513" s="958" t="s">
        <v>7819</v>
      </c>
      <c r="L513" s="958" t="s">
        <v>7820</v>
      </c>
      <c r="M513" s="958" t="s">
        <v>7821</v>
      </c>
      <c r="N513" s="958" t="s">
        <v>7822</v>
      </c>
      <c r="O513" s="957">
        <v>60</v>
      </c>
      <c r="P513" s="959" t="s">
        <v>5935</v>
      </c>
      <c r="Q513" s="959" t="s">
        <v>5280</v>
      </c>
      <c r="R513" s="957">
        <v>7</v>
      </c>
      <c r="S513" s="959" t="s">
        <v>5837</v>
      </c>
      <c r="T513" s="959" t="s">
        <v>741</v>
      </c>
      <c r="U513" s="959" t="s">
        <v>5837</v>
      </c>
      <c r="V513" s="959" t="s">
        <v>5935</v>
      </c>
      <c r="W513"/>
      <c r="X513" s="41" t="str">
        <f>IF(ISERROR(VLOOKUP(J513,'FMC by DSF_Excel'!$H$6:$H$1610,1,0)),"TIDAK ADA","ADA")</f>
        <v>TIDAK ADA</v>
      </c>
      <c r="Y513" s="893"/>
      <c r="JS513"/>
      <c r="TO513"/>
      <c r="ADK513"/>
      <c r="ANG513"/>
      <c r="AXC513"/>
      <c r="BGY513"/>
      <c r="BQU513"/>
      <c r="CAQ513"/>
      <c r="CKM513"/>
      <c r="CUI513"/>
      <c r="DEE513"/>
      <c r="DOA513"/>
      <c r="DXW513"/>
      <c r="EHS513"/>
      <c r="ERO513"/>
      <c r="FBK513"/>
      <c r="FLG513"/>
      <c r="FVC513"/>
      <c r="GEY513"/>
      <c r="GOU513"/>
      <c r="GYQ513"/>
      <c r="HIM513"/>
      <c r="HSI513"/>
      <c r="ICE513"/>
      <c r="IMA513"/>
      <c r="IVW513"/>
      <c r="JFS513"/>
      <c r="JPO513"/>
      <c r="JZK513"/>
      <c r="KJG513"/>
      <c r="KTC513"/>
      <c r="LCY513"/>
      <c r="LMU513"/>
      <c r="LWQ513"/>
      <c r="MGM513"/>
      <c r="MQI513"/>
      <c r="NAE513"/>
      <c r="NKA513"/>
      <c r="NTW513"/>
      <c r="ODS513"/>
      <c r="ONO513"/>
      <c r="OXK513"/>
      <c r="PHG513"/>
      <c r="PRC513"/>
      <c r="QAY513"/>
      <c r="QKU513"/>
      <c r="QUQ513"/>
      <c r="REM513"/>
      <c r="ROI513"/>
      <c r="RYE513"/>
      <c r="SIA513"/>
      <c r="SRW513"/>
      <c r="TBS513"/>
      <c r="TLO513"/>
      <c r="TVK513"/>
      <c r="UFG513"/>
      <c r="UPC513"/>
      <c r="UYY513"/>
      <c r="VIU513"/>
      <c r="VSQ513"/>
      <c r="WCM513"/>
      <c r="WMI513"/>
      <c r="WWE513"/>
    </row>
    <row r="514" spans="1:791 1047:1815 2071:2839 3095:3863 4119:4887 5143:5911 6167:6935 7191:7959 8215:8983 9239:10007 10263:11031 11287:12055 12311:13079 13335:14103 14359:15127 15383:16151" ht="25.5" x14ac:dyDescent="0.25">
      <c r="A514" s="10">
        <v>504</v>
      </c>
      <c r="B514" s="11" t="s">
        <v>5016</v>
      </c>
      <c r="C514" s="11" t="s">
        <v>5017</v>
      </c>
      <c r="D514" s="11" t="s">
        <v>3905</v>
      </c>
      <c r="E514" s="11" t="s">
        <v>7708</v>
      </c>
      <c r="F514" s="11" t="s">
        <v>7817</v>
      </c>
      <c r="G514" s="11" t="s">
        <v>1433</v>
      </c>
      <c r="H514" s="11" t="s">
        <v>7823</v>
      </c>
      <c r="I514" s="11" t="s">
        <v>5021</v>
      </c>
      <c r="J514" s="963" t="s">
        <v>7824</v>
      </c>
      <c r="K514" s="11" t="s">
        <v>7825</v>
      </c>
      <c r="L514" s="11" t="s">
        <v>7826</v>
      </c>
      <c r="M514" s="11" t="s">
        <v>7827</v>
      </c>
      <c r="N514" s="11" t="s">
        <v>7828</v>
      </c>
      <c r="O514" s="10">
        <v>60</v>
      </c>
      <c r="P514" s="12" t="s">
        <v>5935</v>
      </c>
      <c r="Q514" s="12" t="s">
        <v>5280</v>
      </c>
      <c r="R514" s="10">
        <v>6</v>
      </c>
      <c r="S514" s="12" t="s">
        <v>5350</v>
      </c>
      <c r="T514" s="12" t="s">
        <v>7829</v>
      </c>
      <c r="U514" s="12" t="s">
        <v>7830</v>
      </c>
      <c r="V514" s="12" t="s">
        <v>7831</v>
      </c>
      <c r="X514" s="41" t="str">
        <f>IF(ISERROR(VLOOKUP(J514,'FMC by DSF_Excel'!$H$6:$H$1610,1,0)),"TIDAK ADA","ADA")</f>
        <v>ADA</v>
      </c>
      <c r="Y514" s="41"/>
    </row>
    <row r="515" spans="1:791 1047:1815 2071:2839 3095:3863 4119:4887 5143:5911 6167:6935 7191:7959 8215:8983 9239:10007 10263:11031 11287:12055 12311:13079 13335:14103 14359:15127 15383:16151" ht="25.5" x14ac:dyDescent="0.25">
      <c r="A515" s="10">
        <v>505</v>
      </c>
      <c r="B515" s="11" t="s">
        <v>5016</v>
      </c>
      <c r="C515" s="11" t="s">
        <v>5017</v>
      </c>
      <c r="D515" s="11" t="s">
        <v>3908</v>
      </c>
      <c r="E515" s="11" t="s">
        <v>7708</v>
      </c>
      <c r="F515" s="11" t="s">
        <v>7817</v>
      </c>
      <c r="G515" s="11" t="s">
        <v>1433</v>
      </c>
      <c r="H515" s="11" t="s">
        <v>7823</v>
      </c>
      <c r="I515" s="11" t="s">
        <v>5021</v>
      </c>
      <c r="J515" s="963" t="s">
        <v>7832</v>
      </c>
      <c r="K515" s="11" t="s">
        <v>7833</v>
      </c>
      <c r="L515" s="11" t="s">
        <v>7834</v>
      </c>
      <c r="M515" s="11" t="s">
        <v>7827</v>
      </c>
      <c r="N515" s="11" t="s">
        <v>7828</v>
      </c>
      <c r="O515" s="10">
        <v>60</v>
      </c>
      <c r="P515" s="12" t="s">
        <v>5935</v>
      </c>
      <c r="Q515" s="12" t="s">
        <v>5280</v>
      </c>
      <c r="R515" s="10">
        <v>6</v>
      </c>
      <c r="S515" s="12" t="s">
        <v>5350</v>
      </c>
      <c r="T515" s="12" t="s">
        <v>7829</v>
      </c>
      <c r="U515" s="12" t="s">
        <v>7830</v>
      </c>
      <c r="V515" s="12" t="s">
        <v>7831</v>
      </c>
      <c r="X515" s="41" t="str">
        <f>IF(ISERROR(VLOOKUP(J515,'FMC by DSF_Excel'!$H$6:$H$1610,1,0)),"TIDAK ADA","ADA")</f>
        <v>ADA</v>
      </c>
      <c r="Y515" s="41"/>
    </row>
    <row r="516" spans="1:791 1047:1815 2071:2839 3095:3863 4119:4887 5143:5911 6167:6935 7191:7959 8215:8983 9239:10007 10263:11031 11287:12055 12311:13079 13335:14103 14359:15127 15383:16151" ht="25.5" x14ac:dyDescent="0.25">
      <c r="A516" s="10">
        <v>506</v>
      </c>
      <c r="B516" s="11" t="s">
        <v>5016</v>
      </c>
      <c r="C516" s="11" t="s">
        <v>5017</v>
      </c>
      <c r="D516" s="11" t="s">
        <v>3911</v>
      </c>
      <c r="E516" s="11" t="s">
        <v>7708</v>
      </c>
      <c r="F516" s="11" t="s">
        <v>7387</v>
      </c>
      <c r="G516" s="11" t="s">
        <v>1433</v>
      </c>
      <c r="H516" s="11" t="s">
        <v>1728</v>
      </c>
      <c r="I516" s="11" t="s">
        <v>5021</v>
      </c>
      <c r="J516" s="963" t="s">
        <v>7835</v>
      </c>
      <c r="K516" s="11" t="s">
        <v>7836</v>
      </c>
      <c r="L516" s="11" t="s">
        <v>7837</v>
      </c>
      <c r="M516" s="11" t="s">
        <v>7838</v>
      </c>
      <c r="N516" s="11" t="s">
        <v>7839</v>
      </c>
      <c r="O516" s="10">
        <v>60</v>
      </c>
      <c r="P516" s="12" t="s">
        <v>7840</v>
      </c>
      <c r="Q516" s="12" t="s">
        <v>5437</v>
      </c>
      <c r="R516" s="10">
        <v>6</v>
      </c>
      <c r="S516" s="12" t="s">
        <v>5497</v>
      </c>
      <c r="T516" s="12" t="s">
        <v>741</v>
      </c>
      <c r="U516" s="12" t="s">
        <v>5497</v>
      </c>
      <c r="V516" s="12" t="s">
        <v>7840</v>
      </c>
      <c r="X516" s="41" t="str">
        <f>IF(ISERROR(VLOOKUP(J516,'FMC by DSF_Excel'!$H$6:$H$1610,1,0)),"TIDAK ADA","ADA")</f>
        <v>ADA</v>
      </c>
      <c r="Y516" s="41"/>
    </row>
    <row r="517" spans="1:791 1047:1815 2071:2839 3095:3863 4119:4887 5143:5911 6167:6935 7191:7959 8215:8983 9239:10007 10263:11031 11287:12055 12311:13079 13335:14103 14359:15127 15383:16151" ht="25.5" x14ac:dyDescent="0.25">
      <c r="A517" s="10">
        <v>507</v>
      </c>
      <c r="B517" s="11" t="s">
        <v>5016</v>
      </c>
      <c r="C517" s="11" t="s">
        <v>5017</v>
      </c>
      <c r="D517" s="11" t="s">
        <v>3914</v>
      </c>
      <c r="E517" s="11" t="s">
        <v>7708</v>
      </c>
      <c r="F517" s="11" t="s">
        <v>7387</v>
      </c>
      <c r="G517" s="11" t="s">
        <v>1433</v>
      </c>
      <c r="H517" s="11" t="s">
        <v>1728</v>
      </c>
      <c r="I517" s="11" t="s">
        <v>5021</v>
      </c>
      <c r="J517" s="963" t="s">
        <v>7841</v>
      </c>
      <c r="K517" s="11" t="s">
        <v>7842</v>
      </c>
      <c r="L517" s="11" t="s">
        <v>7843</v>
      </c>
      <c r="M517" s="11" t="s">
        <v>7838</v>
      </c>
      <c r="N517" s="11" t="s">
        <v>7839</v>
      </c>
      <c r="O517" s="10">
        <v>60</v>
      </c>
      <c r="P517" s="12" t="s">
        <v>7840</v>
      </c>
      <c r="Q517" s="12" t="s">
        <v>5437</v>
      </c>
      <c r="R517" s="10">
        <v>6</v>
      </c>
      <c r="S517" s="12" t="s">
        <v>5497</v>
      </c>
      <c r="T517" s="12" t="s">
        <v>741</v>
      </c>
      <c r="U517" s="12" t="s">
        <v>5497</v>
      </c>
      <c r="V517" s="12" t="s">
        <v>7840</v>
      </c>
      <c r="X517" s="41" t="str">
        <f>IF(ISERROR(VLOOKUP(J517,'FMC by DSF_Excel'!$H$6:$H$1610,1,0)),"TIDAK ADA","ADA")</f>
        <v>TIDAK ADA</v>
      </c>
      <c r="Y517" s="41"/>
    </row>
    <row r="518" spans="1:791 1047:1815 2071:2839 3095:3863 4119:4887 5143:5911 6167:6935 7191:7959 8215:8983 9239:10007 10263:11031 11287:12055 12311:13079 13335:14103 14359:15127 15383:16151" ht="25.5" x14ac:dyDescent="0.25">
      <c r="A518" s="10">
        <v>508</v>
      </c>
      <c r="B518" s="11" t="s">
        <v>5016</v>
      </c>
      <c r="C518" s="11" t="s">
        <v>5017</v>
      </c>
      <c r="D518" s="11" t="s">
        <v>3917</v>
      </c>
      <c r="E518" s="11" t="s">
        <v>7708</v>
      </c>
      <c r="F518" s="11" t="s">
        <v>7387</v>
      </c>
      <c r="G518" s="11" t="s">
        <v>1438</v>
      </c>
      <c r="H518" s="11" t="s">
        <v>6182</v>
      </c>
      <c r="I518" s="11" t="s">
        <v>5021</v>
      </c>
      <c r="J518" s="963" t="s">
        <v>7844</v>
      </c>
      <c r="K518" s="11" t="s">
        <v>7845</v>
      </c>
      <c r="L518" s="11" t="s">
        <v>7846</v>
      </c>
      <c r="M518" s="11" t="s">
        <v>7847</v>
      </c>
      <c r="N518" s="11" t="s">
        <v>7848</v>
      </c>
      <c r="O518" s="10">
        <v>60</v>
      </c>
      <c r="P518" s="12" t="s">
        <v>7840</v>
      </c>
      <c r="Q518" s="12" t="s">
        <v>5437</v>
      </c>
      <c r="R518" s="10">
        <v>7</v>
      </c>
      <c r="S518" s="12" t="s">
        <v>5800</v>
      </c>
      <c r="T518" s="12" t="s">
        <v>7849</v>
      </c>
      <c r="U518" s="12" t="s">
        <v>7850</v>
      </c>
      <c r="V518" s="12" t="s">
        <v>7851</v>
      </c>
      <c r="X518" s="41" t="str">
        <f>IF(ISERROR(VLOOKUP(J518,'FMC by DSF_Excel'!$H$6:$H$1610,1,0)),"TIDAK ADA","ADA")</f>
        <v>ADA</v>
      </c>
      <c r="Y518" s="41"/>
    </row>
    <row r="519" spans="1:791 1047:1815 2071:2839 3095:3863 4119:4887 5143:5911 6167:6935 7191:7959 8215:8983 9239:10007 10263:11031 11287:12055 12311:13079 13335:14103 14359:15127 15383:16151" ht="25.5" x14ac:dyDescent="0.25">
      <c r="A519" s="10">
        <v>509</v>
      </c>
      <c r="B519" s="11" t="s">
        <v>5016</v>
      </c>
      <c r="C519" s="11" t="s">
        <v>5017</v>
      </c>
      <c r="D519" s="11" t="s">
        <v>3921</v>
      </c>
      <c r="E519" s="11" t="s">
        <v>7708</v>
      </c>
      <c r="F519" s="11" t="s">
        <v>7387</v>
      </c>
      <c r="G519" s="11" t="s">
        <v>5912</v>
      </c>
      <c r="H519" s="11" t="s">
        <v>5913</v>
      </c>
      <c r="I519" s="11" t="s">
        <v>5021</v>
      </c>
      <c r="J519" s="963" t="s">
        <v>7852</v>
      </c>
      <c r="K519" s="11" t="s">
        <v>7853</v>
      </c>
      <c r="L519" s="11" t="s">
        <v>7854</v>
      </c>
      <c r="M519" s="11" t="s">
        <v>7855</v>
      </c>
      <c r="N519" s="11" t="s">
        <v>7856</v>
      </c>
      <c r="O519" s="10">
        <v>60</v>
      </c>
      <c r="P519" s="12" t="s">
        <v>7840</v>
      </c>
      <c r="Q519" s="12" t="s">
        <v>5437</v>
      </c>
      <c r="R519" s="10">
        <v>5</v>
      </c>
      <c r="S519" s="12" t="s">
        <v>6888</v>
      </c>
      <c r="T519" s="12" t="s">
        <v>741</v>
      </c>
      <c r="U519" s="12" t="s">
        <v>6888</v>
      </c>
      <c r="V519" s="12" t="s">
        <v>7840</v>
      </c>
      <c r="X519" s="41" t="str">
        <f>IF(ISERROR(VLOOKUP(J519,'FMC by DSF_Excel'!$H$6:$H$1610,1,0)),"TIDAK ADA","ADA")</f>
        <v>ADA</v>
      </c>
      <c r="Y519" s="41"/>
    </row>
    <row r="520" spans="1:791 1047:1815 2071:2839 3095:3863 4119:4887 5143:5911 6167:6935 7191:7959 8215:8983 9239:10007 10263:11031 11287:12055 12311:13079 13335:14103 14359:15127 15383:16151" ht="25.5" x14ac:dyDescent="0.25">
      <c r="A520" s="10">
        <v>510</v>
      </c>
      <c r="B520" s="11" t="s">
        <v>5016</v>
      </c>
      <c r="C520" s="11" t="s">
        <v>5017</v>
      </c>
      <c r="D520" s="11" t="s">
        <v>2982</v>
      </c>
      <c r="E520" s="11" t="s">
        <v>7857</v>
      </c>
      <c r="F520" s="11" t="s">
        <v>7858</v>
      </c>
      <c r="G520" s="11" t="s">
        <v>5020</v>
      </c>
      <c r="H520" s="11" t="s">
        <v>650</v>
      </c>
      <c r="I520" s="11" t="s">
        <v>5021</v>
      </c>
      <c r="J520" s="963" t="s">
        <v>7859</v>
      </c>
      <c r="K520" s="11" t="s">
        <v>7860</v>
      </c>
      <c r="L520" s="11" t="s">
        <v>7861</v>
      </c>
      <c r="M520" s="11" t="s">
        <v>6594</v>
      </c>
      <c r="N520" s="11" t="s">
        <v>7234</v>
      </c>
      <c r="O520" s="10">
        <v>36</v>
      </c>
      <c r="P520" s="12" t="s">
        <v>5404</v>
      </c>
      <c r="Q520" s="12" t="s">
        <v>5405</v>
      </c>
      <c r="R520" s="10">
        <v>11</v>
      </c>
      <c r="S520" s="12" t="s">
        <v>6635</v>
      </c>
      <c r="T520" s="12" t="s">
        <v>741</v>
      </c>
      <c r="U520" s="12" t="s">
        <v>6635</v>
      </c>
      <c r="V520" s="12" t="s">
        <v>5404</v>
      </c>
      <c r="X520" s="41" t="str">
        <f>IF(ISERROR(VLOOKUP(J520,'FMC by DSF_Excel'!$H$6:$H$1610,1,0)),"TIDAK ADA","ADA")</f>
        <v>ADA</v>
      </c>
      <c r="Y520" s="41"/>
    </row>
    <row r="521" spans="1:791 1047:1815 2071:2839 3095:3863 4119:4887 5143:5911 6167:6935 7191:7959 8215:8983 9239:10007 10263:11031 11287:12055 12311:13079 13335:14103 14359:15127 15383:16151" ht="25.5" x14ac:dyDescent="0.25">
      <c r="A521" s="10">
        <v>511</v>
      </c>
      <c r="B521" s="11" t="s">
        <v>5016</v>
      </c>
      <c r="C521" s="11" t="s">
        <v>5017</v>
      </c>
      <c r="D521" s="11" t="s">
        <v>1727</v>
      </c>
      <c r="E521" s="11" t="s">
        <v>7862</v>
      </c>
      <c r="F521" s="11" t="s">
        <v>7251</v>
      </c>
      <c r="G521" s="11" t="s">
        <v>1433</v>
      </c>
      <c r="H521" s="11" t="s">
        <v>1728</v>
      </c>
      <c r="I521" s="11" t="s">
        <v>5021</v>
      </c>
      <c r="J521" s="963" t="s">
        <v>7863</v>
      </c>
      <c r="K521" s="11" t="s">
        <v>7864</v>
      </c>
      <c r="L521" s="11" t="s">
        <v>7865</v>
      </c>
      <c r="M521" s="11" t="s">
        <v>7866</v>
      </c>
      <c r="N521" s="11" t="s">
        <v>7867</v>
      </c>
      <c r="O521" s="10">
        <v>36</v>
      </c>
      <c r="P521" s="12" t="s">
        <v>7868</v>
      </c>
      <c r="Q521" s="12" t="s">
        <v>7869</v>
      </c>
      <c r="R521" s="10">
        <v>20</v>
      </c>
      <c r="S521" s="12" t="s">
        <v>7870</v>
      </c>
      <c r="T521" s="12" t="s">
        <v>7871</v>
      </c>
      <c r="U521" s="12" t="s">
        <v>7872</v>
      </c>
      <c r="V521" s="12" t="s">
        <v>7873</v>
      </c>
      <c r="X521" s="41" t="str">
        <f>IF(ISERROR(VLOOKUP(J521,'FMC by DSF_Excel'!$H$6:$H$1610,1,0)),"TIDAK ADA","ADA")</f>
        <v>ADA</v>
      </c>
      <c r="Y521" s="41"/>
    </row>
    <row r="522" spans="1:791 1047:1815 2071:2839 3095:3863 4119:4887 5143:5911 6167:6935 7191:7959 8215:8983 9239:10007 10263:11031 11287:12055 12311:13079 13335:14103 14359:15127 15383:16151" ht="25.5" x14ac:dyDescent="0.25">
      <c r="A522" s="10">
        <v>512</v>
      </c>
      <c r="B522" s="11" t="s">
        <v>5016</v>
      </c>
      <c r="C522" s="11" t="s">
        <v>5017</v>
      </c>
      <c r="D522" s="11" t="s">
        <v>1727</v>
      </c>
      <c r="E522" s="11" t="s">
        <v>7862</v>
      </c>
      <c r="F522" s="11" t="s">
        <v>7251</v>
      </c>
      <c r="G522" s="11" t="s">
        <v>1433</v>
      </c>
      <c r="H522" s="11" t="s">
        <v>1728</v>
      </c>
      <c r="I522" s="11" t="s">
        <v>5021</v>
      </c>
      <c r="J522" s="963" t="s">
        <v>7874</v>
      </c>
      <c r="K522" s="11" t="s">
        <v>7875</v>
      </c>
      <c r="L522" s="11" t="s">
        <v>7876</v>
      </c>
      <c r="M522" s="11" t="s">
        <v>7866</v>
      </c>
      <c r="N522" s="11" t="s">
        <v>7867</v>
      </c>
      <c r="O522" s="10">
        <v>36</v>
      </c>
      <c r="P522" s="12" t="s">
        <v>7868</v>
      </c>
      <c r="Q522" s="12" t="s">
        <v>7869</v>
      </c>
      <c r="R522" s="10">
        <v>20</v>
      </c>
      <c r="S522" s="12" t="s">
        <v>7870</v>
      </c>
      <c r="T522" s="12" t="s">
        <v>7877</v>
      </c>
      <c r="U522" s="12" t="s">
        <v>7878</v>
      </c>
      <c r="V522" s="12" t="s">
        <v>7879</v>
      </c>
      <c r="X522" s="41" t="str">
        <f>IF(ISERROR(VLOOKUP(J522,'FMC by DSF_Excel'!$H$6:$H$1610,1,0)),"TIDAK ADA","ADA")</f>
        <v>ADA</v>
      </c>
      <c r="Y522" s="41"/>
    </row>
    <row r="523" spans="1:791 1047:1815 2071:2839 3095:3863 4119:4887 5143:5911 6167:6935 7191:7959 8215:8983 9239:10007 10263:11031 11287:12055 12311:13079 13335:14103 14359:15127 15383:16151" ht="25.5" x14ac:dyDescent="0.25">
      <c r="A523" s="10">
        <v>513</v>
      </c>
      <c r="B523" s="11" t="s">
        <v>5016</v>
      </c>
      <c r="C523" s="11" t="s">
        <v>5017</v>
      </c>
      <c r="D523" s="11" t="s">
        <v>1732</v>
      </c>
      <c r="E523" s="11" t="s">
        <v>7862</v>
      </c>
      <c r="F523" s="11" t="s">
        <v>7880</v>
      </c>
      <c r="G523" s="11" t="s">
        <v>1433</v>
      </c>
      <c r="H523" s="11" t="s">
        <v>1728</v>
      </c>
      <c r="I523" s="11" t="s">
        <v>5021</v>
      </c>
      <c r="J523" s="963" t="s">
        <v>7881</v>
      </c>
      <c r="K523" s="11" t="s">
        <v>7882</v>
      </c>
      <c r="L523" s="11" t="s">
        <v>7883</v>
      </c>
      <c r="M523" s="11" t="s">
        <v>7866</v>
      </c>
      <c r="N523" s="11" t="s">
        <v>7867</v>
      </c>
      <c r="O523" s="10">
        <v>36</v>
      </c>
      <c r="P523" s="12" t="s">
        <v>7454</v>
      </c>
      <c r="Q523" s="12" t="s">
        <v>7455</v>
      </c>
      <c r="R523" s="10">
        <v>20</v>
      </c>
      <c r="S523" s="12" t="s">
        <v>7884</v>
      </c>
      <c r="T523" s="12" t="s">
        <v>7885</v>
      </c>
      <c r="U523" s="12" t="s">
        <v>7886</v>
      </c>
      <c r="V523" s="12" t="s">
        <v>7887</v>
      </c>
      <c r="X523" s="41" t="str">
        <f>IF(ISERROR(VLOOKUP(J523,'FMC by DSF_Excel'!$H$6:$H$1610,1,0)),"TIDAK ADA","ADA")</f>
        <v>ADA</v>
      </c>
      <c r="Y523" s="41"/>
    </row>
    <row r="524" spans="1:791 1047:1815 2071:2839 3095:3863 4119:4887 5143:5911 6167:6935 7191:7959 8215:8983 9239:10007 10263:11031 11287:12055 12311:13079 13335:14103 14359:15127 15383:16151" ht="25.5" x14ac:dyDescent="0.25">
      <c r="A524" s="10">
        <v>514</v>
      </c>
      <c r="B524" s="11" t="s">
        <v>5016</v>
      </c>
      <c r="C524" s="11" t="s">
        <v>5017</v>
      </c>
      <c r="D524" s="11" t="s">
        <v>1732</v>
      </c>
      <c r="E524" s="11" t="s">
        <v>7862</v>
      </c>
      <c r="F524" s="11" t="s">
        <v>7880</v>
      </c>
      <c r="G524" s="11" t="s">
        <v>1433</v>
      </c>
      <c r="H524" s="11" t="s">
        <v>1728</v>
      </c>
      <c r="I524" s="11" t="s">
        <v>5021</v>
      </c>
      <c r="J524" s="963" t="s">
        <v>7888</v>
      </c>
      <c r="K524" s="11" t="s">
        <v>7889</v>
      </c>
      <c r="L524" s="11" t="s">
        <v>7890</v>
      </c>
      <c r="M524" s="11" t="s">
        <v>7866</v>
      </c>
      <c r="N524" s="11" t="s">
        <v>7867</v>
      </c>
      <c r="O524" s="10">
        <v>36</v>
      </c>
      <c r="P524" s="12" t="s">
        <v>7454</v>
      </c>
      <c r="Q524" s="12" t="s">
        <v>7455</v>
      </c>
      <c r="R524" s="10">
        <v>20</v>
      </c>
      <c r="S524" s="12" t="s">
        <v>7884</v>
      </c>
      <c r="T524" s="12" t="s">
        <v>7891</v>
      </c>
      <c r="U524" s="12" t="s">
        <v>7892</v>
      </c>
      <c r="V524" s="12" t="s">
        <v>7893</v>
      </c>
      <c r="X524" s="41" t="str">
        <f>IF(ISERROR(VLOOKUP(J524,'FMC by DSF_Excel'!$H$6:$H$1610,1,0)),"TIDAK ADA","ADA")</f>
        <v>ADA</v>
      </c>
      <c r="Y524" s="41"/>
    </row>
    <row r="525" spans="1:791 1047:1815 2071:2839 3095:3863 4119:4887 5143:5911 6167:6935 7191:7959 8215:8983 9239:10007 10263:11031 11287:12055 12311:13079 13335:14103 14359:15127 15383:16151" ht="25.5" x14ac:dyDescent="0.25">
      <c r="A525" s="10">
        <v>515</v>
      </c>
      <c r="B525" s="11" t="s">
        <v>5016</v>
      </c>
      <c r="C525" s="11" t="s">
        <v>5017</v>
      </c>
      <c r="D525" s="11" t="s">
        <v>1736</v>
      </c>
      <c r="E525" s="11" t="s">
        <v>7862</v>
      </c>
      <c r="F525" s="11" t="s">
        <v>6727</v>
      </c>
      <c r="G525" s="11" t="s">
        <v>1433</v>
      </c>
      <c r="H525" s="11" t="s">
        <v>1728</v>
      </c>
      <c r="I525" s="11" t="s">
        <v>5021</v>
      </c>
      <c r="J525" s="963" t="s">
        <v>7894</v>
      </c>
      <c r="K525" s="11" t="s">
        <v>7895</v>
      </c>
      <c r="L525" s="11" t="s">
        <v>7896</v>
      </c>
      <c r="M525" s="11" t="s">
        <v>7866</v>
      </c>
      <c r="N525" s="11" t="s">
        <v>7867</v>
      </c>
      <c r="O525" s="10">
        <v>36</v>
      </c>
      <c r="P525" s="12" t="s">
        <v>5983</v>
      </c>
      <c r="Q525" s="12" t="s">
        <v>7897</v>
      </c>
      <c r="R525" s="10">
        <v>20</v>
      </c>
      <c r="S525" s="12" t="s">
        <v>6767</v>
      </c>
      <c r="T525" s="12" t="s">
        <v>7898</v>
      </c>
      <c r="U525" s="12" t="s">
        <v>7899</v>
      </c>
      <c r="V525" s="12" t="s">
        <v>7900</v>
      </c>
      <c r="X525" s="41" t="str">
        <f>IF(ISERROR(VLOOKUP(J525,'FMC by DSF_Excel'!$H$6:$H$1610,1,0)),"TIDAK ADA","ADA")</f>
        <v>ADA</v>
      </c>
      <c r="Y525" s="41"/>
    </row>
    <row r="526" spans="1:791 1047:1815 2071:2839 3095:3863 4119:4887 5143:5911 6167:6935 7191:7959 8215:8983 9239:10007 10263:11031 11287:12055 12311:13079 13335:14103 14359:15127 15383:16151" ht="25.5" x14ac:dyDescent="0.25">
      <c r="A526" s="10">
        <v>516</v>
      </c>
      <c r="B526" s="11" t="s">
        <v>5016</v>
      </c>
      <c r="C526" s="11" t="s">
        <v>5017</v>
      </c>
      <c r="D526" s="11" t="s">
        <v>1736</v>
      </c>
      <c r="E526" s="11" t="s">
        <v>7862</v>
      </c>
      <c r="F526" s="11" t="s">
        <v>6727</v>
      </c>
      <c r="G526" s="11" t="s">
        <v>1433</v>
      </c>
      <c r="H526" s="11" t="s">
        <v>1728</v>
      </c>
      <c r="I526" s="11" t="s">
        <v>5021</v>
      </c>
      <c r="J526" s="963" t="s">
        <v>7901</v>
      </c>
      <c r="K526" s="11" t="s">
        <v>7902</v>
      </c>
      <c r="L526" s="11" t="s">
        <v>7903</v>
      </c>
      <c r="M526" s="11" t="s">
        <v>7866</v>
      </c>
      <c r="N526" s="11" t="s">
        <v>7867</v>
      </c>
      <c r="O526" s="10">
        <v>36</v>
      </c>
      <c r="P526" s="12" t="s">
        <v>5983</v>
      </c>
      <c r="Q526" s="12" t="s">
        <v>7897</v>
      </c>
      <c r="R526" s="10">
        <v>20</v>
      </c>
      <c r="S526" s="12" t="s">
        <v>6767</v>
      </c>
      <c r="T526" s="12" t="s">
        <v>7904</v>
      </c>
      <c r="U526" s="12" t="s">
        <v>7905</v>
      </c>
      <c r="V526" s="12" t="s">
        <v>7906</v>
      </c>
      <c r="X526" s="41" t="str">
        <f>IF(ISERROR(VLOOKUP(J526,'FMC by DSF_Excel'!$H$6:$H$1610,1,0)),"TIDAK ADA","ADA")</f>
        <v>ADA</v>
      </c>
      <c r="Y526" s="41"/>
    </row>
    <row r="527" spans="1:791 1047:1815 2071:2839 3095:3863 4119:4887 5143:5911 6167:6935 7191:7959 8215:8983 9239:10007 10263:11031 11287:12055 12311:13079 13335:14103 14359:15127 15383:16151" ht="25.5" x14ac:dyDescent="0.25">
      <c r="A527" s="10">
        <v>517</v>
      </c>
      <c r="B527" s="11" t="s">
        <v>5016</v>
      </c>
      <c r="C527" s="11" t="s">
        <v>5017</v>
      </c>
      <c r="D527" s="11" t="s">
        <v>1880</v>
      </c>
      <c r="E527" s="11" t="s">
        <v>7862</v>
      </c>
      <c r="F527" s="11" t="s">
        <v>7251</v>
      </c>
      <c r="G527" s="11" t="s">
        <v>1433</v>
      </c>
      <c r="H527" s="11" t="s">
        <v>1728</v>
      </c>
      <c r="I527" s="11" t="s">
        <v>5021</v>
      </c>
      <c r="J527" s="963" t="s">
        <v>7907</v>
      </c>
      <c r="K527" s="11" t="s">
        <v>7908</v>
      </c>
      <c r="L527" s="11" t="s">
        <v>7909</v>
      </c>
      <c r="M527" s="11" t="s">
        <v>7126</v>
      </c>
      <c r="N527" s="11" t="s">
        <v>7127</v>
      </c>
      <c r="O527" s="10">
        <v>36</v>
      </c>
      <c r="P527" s="12" t="s">
        <v>7910</v>
      </c>
      <c r="Q527" s="12" t="s">
        <v>7911</v>
      </c>
      <c r="R527" s="10">
        <v>17</v>
      </c>
      <c r="S527" s="12" t="s">
        <v>7912</v>
      </c>
      <c r="T527" s="12" t="s">
        <v>7913</v>
      </c>
      <c r="U527" s="12" t="s">
        <v>7914</v>
      </c>
      <c r="V527" s="12" t="s">
        <v>7915</v>
      </c>
      <c r="X527" s="41" t="str">
        <f>IF(ISERROR(VLOOKUP(J527,'FMC by DSF_Excel'!$H$6:$H$1610,1,0)),"TIDAK ADA","ADA")</f>
        <v>ADA</v>
      </c>
      <c r="Y527" s="41"/>
    </row>
    <row r="528" spans="1:791 1047:1815 2071:2839 3095:3863 4119:4887 5143:5911 6167:6935 7191:7959 8215:8983 9239:10007 10263:11031 11287:12055 12311:13079 13335:14103 14359:15127 15383:16151" ht="25.5" x14ac:dyDescent="0.25">
      <c r="A528" s="10">
        <v>518</v>
      </c>
      <c r="B528" s="11" t="s">
        <v>5016</v>
      </c>
      <c r="C528" s="11" t="s">
        <v>5017</v>
      </c>
      <c r="D528" s="11" t="s">
        <v>1880</v>
      </c>
      <c r="E528" s="11" t="s">
        <v>7862</v>
      </c>
      <c r="F528" s="11" t="s">
        <v>7251</v>
      </c>
      <c r="G528" s="11" t="s">
        <v>1433</v>
      </c>
      <c r="H528" s="11" t="s">
        <v>1728</v>
      </c>
      <c r="I528" s="11" t="s">
        <v>5021</v>
      </c>
      <c r="J528" s="963" t="s">
        <v>7916</v>
      </c>
      <c r="K528" s="11" t="s">
        <v>7917</v>
      </c>
      <c r="L528" s="11" t="s">
        <v>7918</v>
      </c>
      <c r="M528" s="11" t="s">
        <v>7126</v>
      </c>
      <c r="N528" s="11" t="s">
        <v>7127</v>
      </c>
      <c r="O528" s="10">
        <v>36</v>
      </c>
      <c r="P528" s="12" t="s">
        <v>7910</v>
      </c>
      <c r="Q528" s="12" t="s">
        <v>7911</v>
      </c>
      <c r="R528" s="10">
        <v>17</v>
      </c>
      <c r="S528" s="12" t="s">
        <v>7912</v>
      </c>
      <c r="T528" s="12" t="s">
        <v>7919</v>
      </c>
      <c r="U528" s="12" t="s">
        <v>7920</v>
      </c>
      <c r="V528" s="12" t="s">
        <v>7921</v>
      </c>
      <c r="X528" s="41" t="str">
        <f>IF(ISERROR(VLOOKUP(J528,'FMC by DSF_Excel'!$H$6:$H$1610,1,0)),"TIDAK ADA","ADA")</f>
        <v>ADA</v>
      </c>
      <c r="Y528" s="41"/>
    </row>
    <row r="529" spans="1:25" ht="25.5" x14ac:dyDescent="0.25">
      <c r="A529" s="10">
        <v>519</v>
      </c>
      <c r="B529" s="11" t="s">
        <v>5016</v>
      </c>
      <c r="C529" s="11" t="s">
        <v>5017</v>
      </c>
      <c r="D529" s="11" t="s">
        <v>1880</v>
      </c>
      <c r="E529" s="11" t="s">
        <v>7862</v>
      </c>
      <c r="F529" s="11" t="s">
        <v>7251</v>
      </c>
      <c r="G529" s="11" t="s">
        <v>1433</v>
      </c>
      <c r="H529" s="11" t="s">
        <v>1728</v>
      </c>
      <c r="I529" s="11" t="s">
        <v>5021</v>
      </c>
      <c r="J529" s="963" t="s">
        <v>7922</v>
      </c>
      <c r="K529" s="11" t="s">
        <v>7923</v>
      </c>
      <c r="L529" s="11" t="s">
        <v>7924</v>
      </c>
      <c r="M529" s="11" t="s">
        <v>7126</v>
      </c>
      <c r="N529" s="11" t="s">
        <v>7127</v>
      </c>
      <c r="O529" s="10">
        <v>36</v>
      </c>
      <c r="P529" s="12" t="s">
        <v>7910</v>
      </c>
      <c r="Q529" s="12" t="s">
        <v>7911</v>
      </c>
      <c r="R529" s="10">
        <v>17</v>
      </c>
      <c r="S529" s="12" t="s">
        <v>7912</v>
      </c>
      <c r="T529" s="12" t="s">
        <v>7925</v>
      </c>
      <c r="U529" s="12" t="s">
        <v>7926</v>
      </c>
      <c r="V529" s="12" t="s">
        <v>7927</v>
      </c>
      <c r="X529" s="41" t="str">
        <f>IF(ISERROR(VLOOKUP(J529,'FMC by DSF_Excel'!$H$6:$H$1610,1,0)),"TIDAK ADA","ADA")</f>
        <v>ADA</v>
      </c>
      <c r="Y529" s="41"/>
    </row>
    <row r="530" spans="1:25" ht="25.5" x14ac:dyDescent="0.25">
      <c r="A530" s="10">
        <v>520</v>
      </c>
      <c r="B530" s="11" t="s">
        <v>5016</v>
      </c>
      <c r="C530" s="11" t="s">
        <v>5017</v>
      </c>
      <c r="D530" s="11" t="s">
        <v>1880</v>
      </c>
      <c r="E530" s="11" t="s">
        <v>7862</v>
      </c>
      <c r="F530" s="11" t="s">
        <v>7251</v>
      </c>
      <c r="G530" s="11" t="s">
        <v>1433</v>
      </c>
      <c r="H530" s="11" t="s">
        <v>1728</v>
      </c>
      <c r="I530" s="11" t="s">
        <v>5021</v>
      </c>
      <c r="J530" s="963" t="s">
        <v>7928</v>
      </c>
      <c r="K530" s="11" t="s">
        <v>7929</v>
      </c>
      <c r="L530" s="11" t="s">
        <v>7930</v>
      </c>
      <c r="M530" s="11" t="s">
        <v>7126</v>
      </c>
      <c r="N530" s="11" t="s">
        <v>7127</v>
      </c>
      <c r="O530" s="10">
        <v>36</v>
      </c>
      <c r="P530" s="12" t="s">
        <v>7910</v>
      </c>
      <c r="Q530" s="12" t="s">
        <v>7911</v>
      </c>
      <c r="R530" s="10">
        <v>17</v>
      </c>
      <c r="S530" s="12" t="s">
        <v>7912</v>
      </c>
      <c r="T530" s="12" t="s">
        <v>7931</v>
      </c>
      <c r="U530" s="12" t="s">
        <v>7932</v>
      </c>
      <c r="V530" s="12" t="s">
        <v>7933</v>
      </c>
      <c r="X530" s="41" t="str">
        <f>IF(ISERROR(VLOOKUP(J530,'FMC by DSF_Excel'!$H$6:$H$1610,1,0)),"TIDAK ADA","ADA")</f>
        <v>ADA</v>
      </c>
      <c r="Y530" s="41"/>
    </row>
    <row r="531" spans="1:25" ht="25.5" x14ac:dyDescent="0.25">
      <c r="A531" s="10">
        <v>521</v>
      </c>
      <c r="B531" s="11" t="s">
        <v>5016</v>
      </c>
      <c r="C531" s="11" t="s">
        <v>5017</v>
      </c>
      <c r="D531" s="11" t="s">
        <v>1880</v>
      </c>
      <c r="E531" s="11" t="s">
        <v>7862</v>
      </c>
      <c r="F531" s="11" t="s">
        <v>7251</v>
      </c>
      <c r="G531" s="11" t="s">
        <v>1433</v>
      </c>
      <c r="H531" s="11" t="s">
        <v>1728</v>
      </c>
      <c r="I531" s="11" t="s">
        <v>5021</v>
      </c>
      <c r="J531" s="963" t="s">
        <v>7934</v>
      </c>
      <c r="K531" s="11" t="s">
        <v>7935</v>
      </c>
      <c r="L531" s="11" t="s">
        <v>7936</v>
      </c>
      <c r="M531" s="11" t="s">
        <v>7126</v>
      </c>
      <c r="N531" s="11" t="s">
        <v>7127</v>
      </c>
      <c r="O531" s="10">
        <v>36</v>
      </c>
      <c r="P531" s="12" t="s">
        <v>7910</v>
      </c>
      <c r="Q531" s="12" t="s">
        <v>7911</v>
      </c>
      <c r="R531" s="10">
        <v>17</v>
      </c>
      <c r="S531" s="12" t="s">
        <v>7912</v>
      </c>
      <c r="T531" s="12" t="s">
        <v>7937</v>
      </c>
      <c r="U531" s="12" t="s">
        <v>7938</v>
      </c>
      <c r="V531" s="12" t="s">
        <v>7939</v>
      </c>
      <c r="X531" s="41" t="str">
        <f>IF(ISERROR(VLOOKUP(J531,'FMC by DSF_Excel'!$H$6:$H$1610,1,0)),"TIDAK ADA","ADA")</f>
        <v>ADA</v>
      </c>
      <c r="Y531" s="41"/>
    </row>
    <row r="532" spans="1:25" ht="25.5" x14ac:dyDescent="0.25">
      <c r="A532" s="10">
        <v>522</v>
      </c>
      <c r="B532" s="11" t="s">
        <v>5016</v>
      </c>
      <c r="C532" s="11" t="s">
        <v>5017</v>
      </c>
      <c r="D532" s="11" t="s">
        <v>1880</v>
      </c>
      <c r="E532" s="11" t="s">
        <v>7862</v>
      </c>
      <c r="F532" s="11" t="s">
        <v>7251</v>
      </c>
      <c r="G532" s="11" t="s">
        <v>1433</v>
      </c>
      <c r="H532" s="11" t="s">
        <v>1728</v>
      </c>
      <c r="I532" s="11" t="s">
        <v>5021</v>
      </c>
      <c r="J532" s="963" t="s">
        <v>7940</v>
      </c>
      <c r="K532" s="11" t="s">
        <v>7941</v>
      </c>
      <c r="L532" s="11" t="s">
        <v>7942</v>
      </c>
      <c r="M532" s="11" t="s">
        <v>7126</v>
      </c>
      <c r="N532" s="11" t="s">
        <v>7127</v>
      </c>
      <c r="O532" s="10">
        <v>36</v>
      </c>
      <c r="P532" s="12" t="s">
        <v>7910</v>
      </c>
      <c r="Q532" s="12" t="s">
        <v>7911</v>
      </c>
      <c r="R532" s="10">
        <v>17</v>
      </c>
      <c r="S532" s="12" t="s">
        <v>7912</v>
      </c>
      <c r="T532" s="12" t="s">
        <v>7943</v>
      </c>
      <c r="U532" s="12" t="s">
        <v>7944</v>
      </c>
      <c r="V532" s="12" t="s">
        <v>7945</v>
      </c>
      <c r="X532" s="41" t="str">
        <f>IF(ISERROR(VLOOKUP(J532,'FMC by DSF_Excel'!$H$6:$H$1610,1,0)),"TIDAK ADA","ADA")</f>
        <v>ADA</v>
      </c>
      <c r="Y532" s="41"/>
    </row>
    <row r="533" spans="1:25" ht="25.5" x14ac:dyDescent="0.25">
      <c r="A533" s="10">
        <v>523</v>
      </c>
      <c r="B533" s="11" t="s">
        <v>5016</v>
      </c>
      <c r="C533" s="11" t="s">
        <v>5017</v>
      </c>
      <c r="D533" s="11" t="s">
        <v>1880</v>
      </c>
      <c r="E533" s="11" t="s">
        <v>7862</v>
      </c>
      <c r="F533" s="11" t="s">
        <v>7251</v>
      </c>
      <c r="G533" s="11" t="s">
        <v>1433</v>
      </c>
      <c r="H533" s="11" t="s">
        <v>1728</v>
      </c>
      <c r="I533" s="11" t="s">
        <v>5021</v>
      </c>
      <c r="J533" s="963" t="s">
        <v>7946</v>
      </c>
      <c r="K533" s="11" t="s">
        <v>7947</v>
      </c>
      <c r="L533" s="11" t="s">
        <v>7948</v>
      </c>
      <c r="M533" s="11" t="s">
        <v>7126</v>
      </c>
      <c r="N533" s="11" t="s">
        <v>7127</v>
      </c>
      <c r="O533" s="10">
        <v>36</v>
      </c>
      <c r="P533" s="12" t="s">
        <v>7910</v>
      </c>
      <c r="Q533" s="12" t="s">
        <v>7911</v>
      </c>
      <c r="R533" s="10">
        <v>17</v>
      </c>
      <c r="S533" s="12" t="s">
        <v>7912</v>
      </c>
      <c r="T533" s="12" t="s">
        <v>7949</v>
      </c>
      <c r="U533" s="12" t="s">
        <v>7950</v>
      </c>
      <c r="V533" s="12" t="s">
        <v>7951</v>
      </c>
      <c r="X533" s="41" t="str">
        <f>IF(ISERROR(VLOOKUP(J533,'FMC by DSF_Excel'!$H$6:$H$1610,1,0)),"TIDAK ADA","ADA")</f>
        <v>ADA</v>
      </c>
      <c r="Y533" s="41"/>
    </row>
    <row r="534" spans="1:25" ht="25.5" x14ac:dyDescent="0.25">
      <c r="A534" s="10">
        <v>524</v>
      </c>
      <c r="B534" s="11" t="s">
        <v>5016</v>
      </c>
      <c r="C534" s="11" t="s">
        <v>5017</v>
      </c>
      <c r="D534" s="11" t="s">
        <v>1880</v>
      </c>
      <c r="E534" s="11" t="s">
        <v>7862</v>
      </c>
      <c r="F534" s="11" t="s">
        <v>7251</v>
      </c>
      <c r="G534" s="11" t="s">
        <v>1433</v>
      </c>
      <c r="H534" s="11" t="s">
        <v>1728</v>
      </c>
      <c r="I534" s="11" t="s">
        <v>5021</v>
      </c>
      <c r="J534" s="963" t="s">
        <v>7952</v>
      </c>
      <c r="K534" s="11" t="s">
        <v>7953</v>
      </c>
      <c r="L534" s="11" t="s">
        <v>7954</v>
      </c>
      <c r="M534" s="11" t="s">
        <v>7126</v>
      </c>
      <c r="N534" s="11" t="s">
        <v>7127</v>
      </c>
      <c r="O534" s="10">
        <v>36</v>
      </c>
      <c r="P534" s="12" t="s">
        <v>7910</v>
      </c>
      <c r="Q534" s="12" t="s">
        <v>7911</v>
      </c>
      <c r="R534" s="10">
        <v>17</v>
      </c>
      <c r="S534" s="12" t="s">
        <v>7912</v>
      </c>
      <c r="T534" s="12" t="s">
        <v>7955</v>
      </c>
      <c r="U534" s="12" t="s">
        <v>7956</v>
      </c>
      <c r="V534" s="12" t="s">
        <v>7957</v>
      </c>
      <c r="X534" s="41" t="str">
        <f>IF(ISERROR(VLOOKUP(J534,'FMC by DSF_Excel'!$H$6:$H$1610,1,0)),"TIDAK ADA","ADA")</f>
        <v>ADA</v>
      </c>
      <c r="Y534" s="41"/>
    </row>
    <row r="535" spans="1:25" ht="25.5" x14ac:dyDescent="0.25">
      <c r="A535" s="10">
        <v>525</v>
      </c>
      <c r="B535" s="11" t="s">
        <v>5016</v>
      </c>
      <c r="C535" s="11" t="s">
        <v>5017</v>
      </c>
      <c r="D535" s="11" t="s">
        <v>1880</v>
      </c>
      <c r="E535" s="11" t="s">
        <v>7862</v>
      </c>
      <c r="F535" s="11" t="s">
        <v>7251</v>
      </c>
      <c r="G535" s="11" t="s">
        <v>1433</v>
      </c>
      <c r="H535" s="11" t="s">
        <v>1728</v>
      </c>
      <c r="I535" s="11" t="s">
        <v>5021</v>
      </c>
      <c r="J535" s="963" t="s">
        <v>7958</v>
      </c>
      <c r="K535" s="11" t="s">
        <v>7959</v>
      </c>
      <c r="L535" s="11" t="s">
        <v>7960</v>
      </c>
      <c r="M535" s="11" t="s">
        <v>7126</v>
      </c>
      <c r="N535" s="11" t="s">
        <v>7127</v>
      </c>
      <c r="O535" s="10">
        <v>36</v>
      </c>
      <c r="P535" s="12" t="s">
        <v>7910</v>
      </c>
      <c r="Q535" s="12" t="s">
        <v>7911</v>
      </c>
      <c r="R535" s="10">
        <v>17</v>
      </c>
      <c r="S535" s="12" t="s">
        <v>7912</v>
      </c>
      <c r="T535" s="12" t="s">
        <v>7961</v>
      </c>
      <c r="U535" s="12" t="s">
        <v>7962</v>
      </c>
      <c r="V535" s="12" t="s">
        <v>7963</v>
      </c>
      <c r="X535" s="41" t="str">
        <f>IF(ISERROR(VLOOKUP(J535,'FMC by DSF_Excel'!$H$6:$H$1610,1,0)),"TIDAK ADA","ADA")</f>
        <v>ADA</v>
      </c>
      <c r="Y535" s="41"/>
    </row>
    <row r="536" spans="1:25" ht="25.5" x14ac:dyDescent="0.25">
      <c r="A536" s="10">
        <v>526</v>
      </c>
      <c r="B536" s="11" t="s">
        <v>5016</v>
      </c>
      <c r="C536" s="11" t="s">
        <v>5017</v>
      </c>
      <c r="D536" s="11" t="s">
        <v>1880</v>
      </c>
      <c r="E536" s="11" t="s">
        <v>7862</v>
      </c>
      <c r="F536" s="11" t="s">
        <v>7251</v>
      </c>
      <c r="G536" s="11" t="s">
        <v>1433</v>
      </c>
      <c r="H536" s="11" t="s">
        <v>1728</v>
      </c>
      <c r="I536" s="11" t="s">
        <v>5021</v>
      </c>
      <c r="J536" s="963" t="s">
        <v>7964</v>
      </c>
      <c r="K536" s="11" t="s">
        <v>7965</v>
      </c>
      <c r="L536" s="11" t="s">
        <v>7966</v>
      </c>
      <c r="M536" s="11" t="s">
        <v>7126</v>
      </c>
      <c r="N536" s="11" t="s">
        <v>7127</v>
      </c>
      <c r="O536" s="10">
        <v>36</v>
      </c>
      <c r="P536" s="12" t="s">
        <v>7910</v>
      </c>
      <c r="Q536" s="12" t="s">
        <v>7911</v>
      </c>
      <c r="R536" s="10">
        <v>17</v>
      </c>
      <c r="S536" s="12" t="s">
        <v>7912</v>
      </c>
      <c r="T536" s="12" t="s">
        <v>7967</v>
      </c>
      <c r="U536" s="12" t="s">
        <v>7968</v>
      </c>
      <c r="V536" s="12" t="s">
        <v>7969</v>
      </c>
      <c r="X536" s="41" t="str">
        <f>IF(ISERROR(VLOOKUP(J536,'FMC by DSF_Excel'!$H$6:$H$1610,1,0)),"TIDAK ADA","ADA")</f>
        <v>ADA</v>
      </c>
      <c r="Y536" s="41"/>
    </row>
    <row r="537" spans="1:25" ht="25.5" x14ac:dyDescent="0.25">
      <c r="A537" s="10">
        <v>527</v>
      </c>
      <c r="B537" s="11" t="s">
        <v>5016</v>
      </c>
      <c r="C537" s="11" t="s">
        <v>5017</v>
      </c>
      <c r="D537" s="11" t="s">
        <v>1880</v>
      </c>
      <c r="E537" s="11" t="s">
        <v>7862</v>
      </c>
      <c r="F537" s="11" t="s">
        <v>7251</v>
      </c>
      <c r="G537" s="11" t="s">
        <v>1433</v>
      </c>
      <c r="H537" s="11" t="s">
        <v>1728</v>
      </c>
      <c r="I537" s="11" t="s">
        <v>5021</v>
      </c>
      <c r="J537" s="963" t="s">
        <v>7970</v>
      </c>
      <c r="K537" s="11" t="s">
        <v>7971</v>
      </c>
      <c r="L537" s="11" t="s">
        <v>7972</v>
      </c>
      <c r="M537" s="11" t="s">
        <v>7126</v>
      </c>
      <c r="N537" s="11" t="s">
        <v>7127</v>
      </c>
      <c r="O537" s="10">
        <v>36</v>
      </c>
      <c r="P537" s="12" t="s">
        <v>7910</v>
      </c>
      <c r="Q537" s="12" t="s">
        <v>7911</v>
      </c>
      <c r="R537" s="10">
        <v>17</v>
      </c>
      <c r="S537" s="12" t="s">
        <v>7912</v>
      </c>
      <c r="T537" s="12" t="s">
        <v>7973</v>
      </c>
      <c r="U537" s="12" t="s">
        <v>7974</v>
      </c>
      <c r="V537" s="12" t="s">
        <v>7975</v>
      </c>
      <c r="X537" s="41" t="str">
        <f>IF(ISERROR(VLOOKUP(J537,'FMC by DSF_Excel'!$H$6:$H$1610,1,0)),"TIDAK ADA","ADA")</f>
        <v>ADA</v>
      </c>
      <c r="Y537" s="41"/>
    </row>
    <row r="538" spans="1:25" ht="25.5" x14ac:dyDescent="0.25">
      <c r="A538" s="10">
        <v>528</v>
      </c>
      <c r="B538" s="11" t="s">
        <v>5016</v>
      </c>
      <c r="C538" s="11" t="s">
        <v>5017</v>
      </c>
      <c r="D538" s="11" t="s">
        <v>1880</v>
      </c>
      <c r="E538" s="11" t="s">
        <v>7862</v>
      </c>
      <c r="F538" s="11" t="s">
        <v>7251</v>
      </c>
      <c r="G538" s="11" t="s">
        <v>1433</v>
      </c>
      <c r="H538" s="11" t="s">
        <v>1728</v>
      </c>
      <c r="I538" s="11" t="s">
        <v>5021</v>
      </c>
      <c r="J538" s="963" t="s">
        <v>7976</v>
      </c>
      <c r="K538" s="11" t="s">
        <v>7977</v>
      </c>
      <c r="L538" s="11" t="s">
        <v>7978</v>
      </c>
      <c r="M538" s="11" t="s">
        <v>7126</v>
      </c>
      <c r="N538" s="11" t="s">
        <v>7127</v>
      </c>
      <c r="O538" s="10">
        <v>36</v>
      </c>
      <c r="P538" s="12" t="s">
        <v>7910</v>
      </c>
      <c r="Q538" s="12" t="s">
        <v>7911</v>
      </c>
      <c r="R538" s="10">
        <v>17</v>
      </c>
      <c r="S538" s="12" t="s">
        <v>7912</v>
      </c>
      <c r="T538" s="12" t="s">
        <v>7979</v>
      </c>
      <c r="U538" s="12" t="s">
        <v>7980</v>
      </c>
      <c r="V538" s="12" t="s">
        <v>7981</v>
      </c>
      <c r="X538" s="41" t="str">
        <f>IF(ISERROR(VLOOKUP(J538,'FMC by DSF_Excel'!$H$6:$H$1610,1,0)),"TIDAK ADA","ADA")</f>
        <v>ADA</v>
      </c>
      <c r="Y538" s="41"/>
    </row>
    <row r="539" spans="1:25" ht="25.5" x14ac:dyDescent="0.25">
      <c r="A539" s="10">
        <v>529</v>
      </c>
      <c r="B539" s="11" t="s">
        <v>5016</v>
      </c>
      <c r="C539" s="11" t="s">
        <v>5017</v>
      </c>
      <c r="D539" s="11" t="s">
        <v>1880</v>
      </c>
      <c r="E539" s="11" t="s">
        <v>7862</v>
      </c>
      <c r="F539" s="11" t="s">
        <v>7251</v>
      </c>
      <c r="G539" s="11" t="s">
        <v>1433</v>
      </c>
      <c r="H539" s="11" t="s">
        <v>1728</v>
      </c>
      <c r="I539" s="11" t="s">
        <v>5021</v>
      </c>
      <c r="J539" s="963" t="s">
        <v>7982</v>
      </c>
      <c r="K539" s="11" t="s">
        <v>7983</v>
      </c>
      <c r="L539" s="11" t="s">
        <v>7984</v>
      </c>
      <c r="M539" s="11" t="s">
        <v>7126</v>
      </c>
      <c r="N539" s="11" t="s">
        <v>7127</v>
      </c>
      <c r="O539" s="10">
        <v>36</v>
      </c>
      <c r="P539" s="12" t="s">
        <v>7910</v>
      </c>
      <c r="Q539" s="12" t="s">
        <v>7911</v>
      </c>
      <c r="R539" s="10">
        <v>17</v>
      </c>
      <c r="S539" s="12" t="s">
        <v>7912</v>
      </c>
      <c r="T539" s="12" t="s">
        <v>7985</v>
      </c>
      <c r="U539" s="12" t="s">
        <v>7986</v>
      </c>
      <c r="V539" s="12" t="s">
        <v>7987</v>
      </c>
      <c r="X539" s="41" t="str">
        <f>IF(ISERROR(VLOOKUP(J539,'FMC by DSF_Excel'!$H$6:$H$1610,1,0)),"TIDAK ADA","ADA")</f>
        <v>ADA</v>
      </c>
      <c r="Y539" s="41"/>
    </row>
    <row r="540" spans="1:25" ht="25.5" x14ac:dyDescent="0.25">
      <c r="A540" s="10">
        <v>530</v>
      </c>
      <c r="B540" s="11" t="s">
        <v>5016</v>
      </c>
      <c r="C540" s="11" t="s">
        <v>5017</v>
      </c>
      <c r="D540" s="11" t="s">
        <v>1880</v>
      </c>
      <c r="E540" s="11" t="s">
        <v>7862</v>
      </c>
      <c r="F540" s="11" t="s">
        <v>7251</v>
      </c>
      <c r="G540" s="11" t="s">
        <v>1433</v>
      </c>
      <c r="H540" s="11" t="s">
        <v>1728</v>
      </c>
      <c r="I540" s="11" t="s">
        <v>5021</v>
      </c>
      <c r="J540" s="963" t="s">
        <v>7988</v>
      </c>
      <c r="K540" s="11" t="s">
        <v>7989</v>
      </c>
      <c r="L540" s="11" t="s">
        <v>7990</v>
      </c>
      <c r="M540" s="11" t="s">
        <v>7126</v>
      </c>
      <c r="N540" s="11" t="s">
        <v>7127</v>
      </c>
      <c r="O540" s="10">
        <v>36</v>
      </c>
      <c r="P540" s="12" t="s">
        <v>7910</v>
      </c>
      <c r="Q540" s="12" t="s">
        <v>7911</v>
      </c>
      <c r="R540" s="10">
        <v>17</v>
      </c>
      <c r="S540" s="12" t="s">
        <v>7912</v>
      </c>
      <c r="T540" s="12" t="s">
        <v>7991</v>
      </c>
      <c r="U540" s="12" t="s">
        <v>7992</v>
      </c>
      <c r="V540" s="12" t="s">
        <v>7993</v>
      </c>
      <c r="X540" s="41" t="str">
        <f>IF(ISERROR(VLOOKUP(J540,'FMC by DSF_Excel'!$H$6:$H$1610,1,0)),"TIDAK ADA","ADA")</f>
        <v>ADA</v>
      </c>
      <c r="Y540" s="41"/>
    </row>
    <row r="541" spans="1:25" ht="25.5" x14ac:dyDescent="0.25">
      <c r="A541" s="10">
        <v>531</v>
      </c>
      <c r="B541" s="11" t="s">
        <v>5016</v>
      </c>
      <c r="C541" s="11" t="s">
        <v>5017</v>
      </c>
      <c r="D541" s="11" t="s">
        <v>1880</v>
      </c>
      <c r="E541" s="11" t="s">
        <v>7862</v>
      </c>
      <c r="F541" s="11" t="s">
        <v>7251</v>
      </c>
      <c r="G541" s="11" t="s">
        <v>1433</v>
      </c>
      <c r="H541" s="11" t="s">
        <v>1728</v>
      </c>
      <c r="I541" s="11" t="s">
        <v>5021</v>
      </c>
      <c r="J541" s="963" t="s">
        <v>7994</v>
      </c>
      <c r="K541" s="11" t="s">
        <v>7995</v>
      </c>
      <c r="L541" s="11" t="s">
        <v>7996</v>
      </c>
      <c r="M541" s="11" t="s">
        <v>7126</v>
      </c>
      <c r="N541" s="11" t="s">
        <v>7127</v>
      </c>
      <c r="O541" s="10">
        <v>36</v>
      </c>
      <c r="P541" s="12" t="s">
        <v>7910</v>
      </c>
      <c r="Q541" s="12" t="s">
        <v>7911</v>
      </c>
      <c r="R541" s="10">
        <v>17</v>
      </c>
      <c r="S541" s="12" t="s">
        <v>7912</v>
      </c>
      <c r="T541" s="12" t="s">
        <v>7961</v>
      </c>
      <c r="U541" s="12" t="s">
        <v>7962</v>
      </c>
      <c r="V541" s="12" t="s">
        <v>7963</v>
      </c>
      <c r="X541" s="41" t="str">
        <f>IF(ISERROR(VLOOKUP(J541,'FMC by DSF_Excel'!$H$6:$H$1610,1,0)),"TIDAK ADA","ADA")</f>
        <v>ADA</v>
      </c>
      <c r="Y541" s="41"/>
    </row>
    <row r="542" spans="1:25" ht="25.5" x14ac:dyDescent="0.25">
      <c r="A542" s="10">
        <v>532</v>
      </c>
      <c r="B542" s="11" t="s">
        <v>5016</v>
      </c>
      <c r="C542" s="11" t="s">
        <v>5017</v>
      </c>
      <c r="D542" s="11" t="s">
        <v>1884</v>
      </c>
      <c r="E542" s="11" t="s">
        <v>7862</v>
      </c>
      <c r="F542" s="11" t="s">
        <v>6727</v>
      </c>
      <c r="G542" s="11" t="s">
        <v>1433</v>
      </c>
      <c r="H542" s="11" t="s">
        <v>1728</v>
      </c>
      <c r="I542" s="11" t="s">
        <v>5021</v>
      </c>
      <c r="J542" s="963" t="s">
        <v>7997</v>
      </c>
      <c r="K542" s="11" t="s">
        <v>7998</v>
      </c>
      <c r="L542" s="11" t="s">
        <v>7999</v>
      </c>
      <c r="M542" s="11" t="s">
        <v>7126</v>
      </c>
      <c r="N542" s="11" t="s">
        <v>7127</v>
      </c>
      <c r="O542" s="10">
        <v>36</v>
      </c>
      <c r="P542" s="12" t="s">
        <v>8000</v>
      </c>
      <c r="Q542" s="12" t="s">
        <v>8001</v>
      </c>
      <c r="R542" s="10">
        <v>17</v>
      </c>
      <c r="S542" s="12" t="s">
        <v>8002</v>
      </c>
      <c r="T542" s="12" t="s">
        <v>8003</v>
      </c>
      <c r="U542" s="12" t="s">
        <v>8004</v>
      </c>
      <c r="V542" s="12" t="s">
        <v>8005</v>
      </c>
      <c r="X542" s="41" t="str">
        <f>IF(ISERROR(VLOOKUP(J542,'FMC by DSF_Excel'!$H$6:$H$1610,1,0)),"TIDAK ADA","ADA")</f>
        <v>ADA</v>
      </c>
      <c r="Y542" s="41"/>
    </row>
    <row r="543" spans="1:25" ht="25.5" x14ac:dyDescent="0.25">
      <c r="A543" s="10">
        <v>533</v>
      </c>
      <c r="B543" s="11" t="s">
        <v>5016</v>
      </c>
      <c r="C543" s="11" t="s">
        <v>5017</v>
      </c>
      <c r="D543" s="11" t="s">
        <v>1884</v>
      </c>
      <c r="E543" s="11" t="s">
        <v>7862</v>
      </c>
      <c r="F543" s="11" t="s">
        <v>6727</v>
      </c>
      <c r="G543" s="11" t="s">
        <v>1433</v>
      </c>
      <c r="H543" s="11" t="s">
        <v>1728</v>
      </c>
      <c r="I543" s="11" t="s">
        <v>5021</v>
      </c>
      <c r="J543" s="963" t="s">
        <v>8006</v>
      </c>
      <c r="K543" s="11" t="s">
        <v>8007</v>
      </c>
      <c r="L543" s="11" t="s">
        <v>8008</v>
      </c>
      <c r="M543" s="11" t="s">
        <v>7126</v>
      </c>
      <c r="N543" s="11" t="s">
        <v>7127</v>
      </c>
      <c r="O543" s="10">
        <v>36</v>
      </c>
      <c r="P543" s="12" t="s">
        <v>8000</v>
      </c>
      <c r="Q543" s="12" t="s">
        <v>8001</v>
      </c>
      <c r="R543" s="10">
        <v>17</v>
      </c>
      <c r="S543" s="12" t="s">
        <v>8002</v>
      </c>
      <c r="T543" s="12" t="s">
        <v>8009</v>
      </c>
      <c r="U543" s="12" t="s">
        <v>8010</v>
      </c>
      <c r="V543" s="12" t="s">
        <v>8011</v>
      </c>
      <c r="X543" s="41" t="str">
        <f>IF(ISERROR(VLOOKUP(J543,'FMC by DSF_Excel'!$H$6:$H$1610,1,0)),"TIDAK ADA","ADA")</f>
        <v>ADA</v>
      </c>
      <c r="Y543" s="41"/>
    </row>
    <row r="544" spans="1:25" ht="25.5" x14ac:dyDescent="0.25">
      <c r="A544" s="10">
        <v>534</v>
      </c>
      <c r="B544" s="11" t="s">
        <v>5016</v>
      </c>
      <c r="C544" s="11" t="s">
        <v>5017</v>
      </c>
      <c r="D544" s="11" t="s">
        <v>1884</v>
      </c>
      <c r="E544" s="11" t="s">
        <v>7862</v>
      </c>
      <c r="F544" s="11" t="s">
        <v>6727</v>
      </c>
      <c r="G544" s="11" t="s">
        <v>1433</v>
      </c>
      <c r="H544" s="11" t="s">
        <v>1728</v>
      </c>
      <c r="I544" s="11" t="s">
        <v>5021</v>
      </c>
      <c r="J544" s="963" t="s">
        <v>8012</v>
      </c>
      <c r="K544" s="11" t="s">
        <v>8013</v>
      </c>
      <c r="L544" s="11" t="s">
        <v>8014</v>
      </c>
      <c r="M544" s="11" t="s">
        <v>7126</v>
      </c>
      <c r="N544" s="11" t="s">
        <v>7127</v>
      </c>
      <c r="O544" s="10">
        <v>36</v>
      </c>
      <c r="P544" s="12" t="s">
        <v>8000</v>
      </c>
      <c r="Q544" s="12" t="s">
        <v>8001</v>
      </c>
      <c r="R544" s="10">
        <v>17</v>
      </c>
      <c r="S544" s="12" t="s">
        <v>8002</v>
      </c>
      <c r="T544" s="12" t="s">
        <v>8015</v>
      </c>
      <c r="U544" s="12" t="s">
        <v>8016</v>
      </c>
      <c r="V544" s="12" t="s">
        <v>8017</v>
      </c>
      <c r="X544" s="41" t="str">
        <f>IF(ISERROR(VLOOKUP(J544,'FMC by DSF_Excel'!$H$6:$H$1610,1,0)),"TIDAK ADA","ADA")</f>
        <v>ADA</v>
      </c>
      <c r="Y544" s="41"/>
    </row>
    <row r="545" spans="1:25" ht="25.5" x14ac:dyDescent="0.25">
      <c r="A545" s="10">
        <v>535</v>
      </c>
      <c r="B545" s="11" t="s">
        <v>5016</v>
      </c>
      <c r="C545" s="11" t="s">
        <v>5017</v>
      </c>
      <c r="D545" s="11" t="s">
        <v>1884</v>
      </c>
      <c r="E545" s="11" t="s">
        <v>7862</v>
      </c>
      <c r="F545" s="11" t="s">
        <v>6727</v>
      </c>
      <c r="G545" s="11" t="s">
        <v>1433</v>
      </c>
      <c r="H545" s="11" t="s">
        <v>1728</v>
      </c>
      <c r="I545" s="11" t="s">
        <v>5021</v>
      </c>
      <c r="J545" s="963" t="s">
        <v>8018</v>
      </c>
      <c r="K545" s="11" t="s">
        <v>8019</v>
      </c>
      <c r="L545" s="11" t="s">
        <v>8020</v>
      </c>
      <c r="M545" s="11" t="s">
        <v>7126</v>
      </c>
      <c r="N545" s="11" t="s">
        <v>7127</v>
      </c>
      <c r="O545" s="10">
        <v>36</v>
      </c>
      <c r="P545" s="12" t="s">
        <v>8000</v>
      </c>
      <c r="Q545" s="12" t="s">
        <v>8001</v>
      </c>
      <c r="R545" s="10">
        <v>17</v>
      </c>
      <c r="S545" s="12" t="s">
        <v>8002</v>
      </c>
      <c r="T545" s="12" t="s">
        <v>8021</v>
      </c>
      <c r="U545" s="12" t="s">
        <v>8022</v>
      </c>
      <c r="V545" s="12" t="s">
        <v>8023</v>
      </c>
      <c r="X545" s="41" t="str">
        <f>IF(ISERROR(VLOOKUP(J545,'FMC by DSF_Excel'!$H$6:$H$1610,1,0)),"TIDAK ADA","ADA")</f>
        <v>ADA</v>
      </c>
      <c r="Y545" s="41"/>
    </row>
    <row r="546" spans="1:25" ht="25.5" x14ac:dyDescent="0.25">
      <c r="A546" s="10">
        <v>536</v>
      </c>
      <c r="B546" s="11" t="s">
        <v>5016</v>
      </c>
      <c r="C546" s="11" t="s">
        <v>5017</v>
      </c>
      <c r="D546" s="11" t="s">
        <v>1884</v>
      </c>
      <c r="E546" s="11" t="s">
        <v>7862</v>
      </c>
      <c r="F546" s="11" t="s">
        <v>6727</v>
      </c>
      <c r="G546" s="11" t="s">
        <v>1433</v>
      </c>
      <c r="H546" s="11" t="s">
        <v>1728</v>
      </c>
      <c r="I546" s="11" t="s">
        <v>5021</v>
      </c>
      <c r="J546" s="963" t="s">
        <v>8024</v>
      </c>
      <c r="K546" s="11" t="s">
        <v>8025</v>
      </c>
      <c r="L546" s="11" t="s">
        <v>8026</v>
      </c>
      <c r="M546" s="11" t="s">
        <v>7126</v>
      </c>
      <c r="N546" s="11" t="s">
        <v>7127</v>
      </c>
      <c r="O546" s="10">
        <v>36</v>
      </c>
      <c r="P546" s="12" t="s">
        <v>8000</v>
      </c>
      <c r="Q546" s="12" t="s">
        <v>8001</v>
      </c>
      <c r="R546" s="10">
        <v>17</v>
      </c>
      <c r="S546" s="12" t="s">
        <v>8002</v>
      </c>
      <c r="T546" s="12" t="s">
        <v>8027</v>
      </c>
      <c r="U546" s="12" t="s">
        <v>8028</v>
      </c>
      <c r="V546" s="12" t="s">
        <v>8029</v>
      </c>
      <c r="X546" s="41" t="str">
        <f>IF(ISERROR(VLOOKUP(J546,'FMC by DSF_Excel'!$H$6:$H$1610,1,0)),"TIDAK ADA","ADA")</f>
        <v>ADA</v>
      </c>
      <c r="Y546" s="41"/>
    </row>
    <row r="547" spans="1:25" ht="25.5" x14ac:dyDescent="0.25">
      <c r="A547" s="10">
        <v>537</v>
      </c>
      <c r="B547" s="11" t="s">
        <v>5016</v>
      </c>
      <c r="C547" s="11" t="s">
        <v>5017</v>
      </c>
      <c r="D547" s="11" t="s">
        <v>1884</v>
      </c>
      <c r="E547" s="11" t="s">
        <v>7862</v>
      </c>
      <c r="F547" s="11" t="s">
        <v>6727</v>
      </c>
      <c r="G547" s="11" t="s">
        <v>1433</v>
      </c>
      <c r="H547" s="11" t="s">
        <v>1728</v>
      </c>
      <c r="I547" s="11" t="s">
        <v>5021</v>
      </c>
      <c r="J547" s="963" t="s">
        <v>8030</v>
      </c>
      <c r="K547" s="11" t="s">
        <v>8031</v>
      </c>
      <c r="L547" s="11" t="s">
        <v>8032</v>
      </c>
      <c r="M547" s="11" t="s">
        <v>7126</v>
      </c>
      <c r="N547" s="11" t="s">
        <v>7127</v>
      </c>
      <c r="O547" s="10">
        <v>36</v>
      </c>
      <c r="P547" s="12" t="s">
        <v>8000</v>
      </c>
      <c r="Q547" s="12" t="s">
        <v>8001</v>
      </c>
      <c r="R547" s="10">
        <v>17</v>
      </c>
      <c r="S547" s="12" t="s">
        <v>8002</v>
      </c>
      <c r="T547" s="12" t="s">
        <v>8033</v>
      </c>
      <c r="U547" s="12" t="s">
        <v>8034</v>
      </c>
      <c r="V547" s="12" t="s">
        <v>8035</v>
      </c>
      <c r="X547" s="41" t="str">
        <f>IF(ISERROR(VLOOKUP(J547,'FMC by DSF_Excel'!$H$6:$H$1610,1,0)),"TIDAK ADA","ADA")</f>
        <v>ADA</v>
      </c>
      <c r="Y547" s="41"/>
    </row>
    <row r="548" spans="1:25" ht="25.5" x14ac:dyDescent="0.25">
      <c r="A548" s="10">
        <v>538</v>
      </c>
      <c r="B548" s="11" t="s">
        <v>5016</v>
      </c>
      <c r="C548" s="11" t="s">
        <v>5017</v>
      </c>
      <c r="D548" s="11" t="s">
        <v>1884</v>
      </c>
      <c r="E548" s="11" t="s">
        <v>7862</v>
      </c>
      <c r="F548" s="11" t="s">
        <v>6727</v>
      </c>
      <c r="G548" s="11" t="s">
        <v>1433</v>
      </c>
      <c r="H548" s="11" t="s">
        <v>1728</v>
      </c>
      <c r="I548" s="11" t="s">
        <v>5021</v>
      </c>
      <c r="J548" s="963" t="s">
        <v>8036</v>
      </c>
      <c r="K548" s="11" t="s">
        <v>8037</v>
      </c>
      <c r="L548" s="11" t="s">
        <v>8038</v>
      </c>
      <c r="M548" s="11" t="s">
        <v>7126</v>
      </c>
      <c r="N548" s="11" t="s">
        <v>7127</v>
      </c>
      <c r="O548" s="10">
        <v>36</v>
      </c>
      <c r="P548" s="12" t="s">
        <v>8000</v>
      </c>
      <c r="Q548" s="12" t="s">
        <v>8001</v>
      </c>
      <c r="R548" s="10">
        <v>17</v>
      </c>
      <c r="S548" s="12" t="s">
        <v>8002</v>
      </c>
      <c r="T548" s="12" t="s">
        <v>8039</v>
      </c>
      <c r="U548" s="12" t="s">
        <v>8040</v>
      </c>
      <c r="V548" s="12" t="s">
        <v>8041</v>
      </c>
      <c r="X548" s="41" t="str">
        <f>IF(ISERROR(VLOOKUP(J548,'FMC by DSF_Excel'!$H$6:$H$1610,1,0)),"TIDAK ADA","ADA")</f>
        <v>ADA</v>
      </c>
      <c r="Y548" s="41"/>
    </row>
    <row r="549" spans="1:25" ht="25.5" x14ac:dyDescent="0.25">
      <c r="A549" s="10">
        <v>539</v>
      </c>
      <c r="B549" s="11" t="s">
        <v>5016</v>
      </c>
      <c r="C549" s="11" t="s">
        <v>5017</v>
      </c>
      <c r="D549" s="11" t="s">
        <v>1884</v>
      </c>
      <c r="E549" s="11" t="s">
        <v>7862</v>
      </c>
      <c r="F549" s="11" t="s">
        <v>6727</v>
      </c>
      <c r="G549" s="11" t="s">
        <v>1433</v>
      </c>
      <c r="H549" s="11" t="s">
        <v>1728</v>
      </c>
      <c r="I549" s="11" t="s">
        <v>5021</v>
      </c>
      <c r="J549" s="963" t="s">
        <v>8042</v>
      </c>
      <c r="K549" s="11" t="s">
        <v>8043</v>
      </c>
      <c r="L549" s="11" t="s">
        <v>8044</v>
      </c>
      <c r="M549" s="11" t="s">
        <v>7126</v>
      </c>
      <c r="N549" s="11" t="s">
        <v>7127</v>
      </c>
      <c r="O549" s="10">
        <v>36</v>
      </c>
      <c r="P549" s="12" t="s">
        <v>8000</v>
      </c>
      <c r="Q549" s="12" t="s">
        <v>8001</v>
      </c>
      <c r="R549" s="10">
        <v>17</v>
      </c>
      <c r="S549" s="12" t="s">
        <v>8002</v>
      </c>
      <c r="T549" s="12" t="s">
        <v>8045</v>
      </c>
      <c r="U549" s="12" t="s">
        <v>8046</v>
      </c>
      <c r="V549" s="12" t="s">
        <v>8047</v>
      </c>
      <c r="X549" s="41" t="str">
        <f>IF(ISERROR(VLOOKUP(J549,'FMC by DSF_Excel'!$H$6:$H$1610,1,0)),"TIDAK ADA","ADA")</f>
        <v>ADA</v>
      </c>
      <c r="Y549" s="41"/>
    </row>
    <row r="550" spans="1:25" ht="25.5" x14ac:dyDescent="0.25">
      <c r="A550" s="10">
        <v>540</v>
      </c>
      <c r="B550" s="11" t="s">
        <v>5016</v>
      </c>
      <c r="C550" s="11" t="s">
        <v>5017</v>
      </c>
      <c r="D550" s="11" t="s">
        <v>1884</v>
      </c>
      <c r="E550" s="11" t="s">
        <v>7862</v>
      </c>
      <c r="F550" s="11" t="s">
        <v>6727</v>
      </c>
      <c r="G550" s="11" t="s">
        <v>1433</v>
      </c>
      <c r="H550" s="11" t="s">
        <v>1728</v>
      </c>
      <c r="I550" s="11" t="s">
        <v>5021</v>
      </c>
      <c r="J550" s="963" t="s">
        <v>8048</v>
      </c>
      <c r="K550" s="11" t="s">
        <v>8049</v>
      </c>
      <c r="L550" s="11" t="s">
        <v>8050</v>
      </c>
      <c r="M550" s="11" t="s">
        <v>7126</v>
      </c>
      <c r="N550" s="11" t="s">
        <v>7127</v>
      </c>
      <c r="O550" s="10">
        <v>36</v>
      </c>
      <c r="P550" s="12" t="s">
        <v>8000</v>
      </c>
      <c r="Q550" s="12" t="s">
        <v>8001</v>
      </c>
      <c r="R550" s="10">
        <v>17</v>
      </c>
      <c r="S550" s="12" t="s">
        <v>8002</v>
      </c>
      <c r="T550" s="12" t="s">
        <v>8051</v>
      </c>
      <c r="U550" s="12" t="s">
        <v>8052</v>
      </c>
      <c r="V550" s="12" t="s">
        <v>8053</v>
      </c>
      <c r="X550" s="41" t="str">
        <f>IF(ISERROR(VLOOKUP(J550,'FMC by DSF_Excel'!$H$6:$H$1610,1,0)),"TIDAK ADA","ADA")</f>
        <v>ADA</v>
      </c>
      <c r="Y550" s="41"/>
    </row>
    <row r="551" spans="1:25" ht="25.5" x14ac:dyDescent="0.25">
      <c r="A551" s="10">
        <v>541</v>
      </c>
      <c r="B551" s="11" t="s">
        <v>5016</v>
      </c>
      <c r="C551" s="11" t="s">
        <v>5017</v>
      </c>
      <c r="D551" s="11" t="s">
        <v>1884</v>
      </c>
      <c r="E551" s="11" t="s">
        <v>7862</v>
      </c>
      <c r="F551" s="11" t="s">
        <v>6727</v>
      </c>
      <c r="G551" s="11" t="s">
        <v>1433</v>
      </c>
      <c r="H551" s="11" t="s">
        <v>1728</v>
      </c>
      <c r="I551" s="11" t="s">
        <v>5021</v>
      </c>
      <c r="J551" s="963" t="s">
        <v>8054</v>
      </c>
      <c r="K551" s="11" t="s">
        <v>8055</v>
      </c>
      <c r="L551" s="11" t="s">
        <v>8056</v>
      </c>
      <c r="M551" s="11" t="s">
        <v>7126</v>
      </c>
      <c r="N551" s="11" t="s">
        <v>7127</v>
      </c>
      <c r="O551" s="10">
        <v>36</v>
      </c>
      <c r="P551" s="12" t="s">
        <v>8000</v>
      </c>
      <c r="Q551" s="12" t="s">
        <v>8001</v>
      </c>
      <c r="R551" s="10">
        <v>17</v>
      </c>
      <c r="S551" s="12" t="s">
        <v>8002</v>
      </c>
      <c r="T551" s="12" t="s">
        <v>8057</v>
      </c>
      <c r="U551" s="12" t="s">
        <v>8058</v>
      </c>
      <c r="V551" s="12" t="s">
        <v>8059</v>
      </c>
      <c r="X551" s="41" t="str">
        <f>IF(ISERROR(VLOOKUP(J551,'FMC by DSF_Excel'!$H$6:$H$1610,1,0)),"TIDAK ADA","ADA")</f>
        <v>ADA</v>
      </c>
      <c r="Y551" s="41"/>
    </row>
    <row r="552" spans="1:25" ht="25.5" x14ac:dyDescent="0.25">
      <c r="A552" s="10">
        <v>542</v>
      </c>
      <c r="B552" s="11" t="s">
        <v>5016</v>
      </c>
      <c r="C552" s="11" t="s">
        <v>5017</v>
      </c>
      <c r="D552" s="11" t="s">
        <v>1884</v>
      </c>
      <c r="E552" s="11" t="s">
        <v>7862</v>
      </c>
      <c r="F552" s="11" t="s">
        <v>6727</v>
      </c>
      <c r="G552" s="11" t="s">
        <v>1433</v>
      </c>
      <c r="H552" s="11" t="s">
        <v>1728</v>
      </c>
      <c r="I552" s="11" t="s">
        <v>5021</v>
      </c>
      <c r="J552" s="963" t="s">
        <v>8060</v>
      </c>
      <c r="K552" s="11" t="s">
        <v>8061</v>
      </c>
      <c r="L552" s="11" t="s">
        <v>8062</v>
      </c>
      <c r="M552" s="11" t="s">
        <v>7126</v>
      </c>
      <c r="N552" s="11" t="s">
        <v>7127</v>
      </c>
      <c r="O552" s="10">
        <v>36</v>
      </c>
      <c r="P552" s="12" t="s">
        <v>8000</v>
      </c>
      <c r="Q552" s="12" t="s">
        <v>8001</v>
      </c>
      <c r="R552" s="10">
        <v>17</v>
      </c>
      <c r="S552" s="12" t="s">
        <v>8002</v>
      </c>
      <c r="T552" s="12" t="s">
        <v>8063</v>
      </c>
      <c r="U552" s="12" t="s">
        <v>8064</v>
      </c>
      <c r="V552" s="12" t="s">
        <v>8065</v>
      </c>
      <c r="X552" s="41" t="str">
        <f>IF(ISERROR(VLOOKUP(J552,'FMC by DSF_Excel'!$H$6:$H$1610,1,0)),"TIDAK ADA","ADA")</f>
        <v>ADA</v>
      </c>
      <c r="Y552" s="41"/>
    </row>
    <row r="553" spans="1:25" ht="25.5" x14ac:dyDescent="0.25">
      <c r="A553" s="10">
        <v>543</v>
      </c>
      <c r="B553" s="11" t="s">
        <v>5016</v>
      </c>
      <c r="C553" s="11" t="s">
        <v>5017</v>
      </c>
      <c r="D553" s="11" t="s">
        <v>1884</v>
      </c>
      <c r="E553" s="11" t="s">
        <v>7862</v>
      </c>
      <c r="F553" s="11" t="s">
        <v>6727</v>
      </c>
      <c r="G553" s="11" t="s">
        <v>1433</v>
      </c>
      <c r="H553" s="11" t="s">
        <v>1728</v>
      </c>
      <c r="I553" s="11" t="s">
        <v>5021</v>
      </c>
      <c r="J553" s="963" t="s">
        <v>8066</v>
      </c>
      <c r="K553" s="11" t="s">
        <v>8067</v>
      </c>
      <c r="L553" s="11" t="s">
        <v>8068</v>
      </c>
      <c r="M553" s="11" t="s">
        <v>7126</v>
      </c>
      <c r="N553" s="11" t="s">
        <v>7127</v>
      </c>
      <c r="O553" s="10">
        <v>36</v>
      </c>
      <c r="P553" s="12" t="s">
        <v>8000</v>
      </c>
      <c r="Q553" s="12" t="s">
        <v>8001</v>
      </c>
      <c r="R553" s="10">
        <v>17</v>
      </c>
      <c r="S553" s="12" t="s">
        <v>8002</v>
      </c>
      <c r="T553" s="12" t="s">
        <v>8069</v>
      </c>
      <c r="U553" s="12" t="s">
        <v>8070</v>
      </c>
      <c r="V553" s="12" t="s">
        <v>8071</v>
      </c>
      <c r="X553" s="41" t="str">
        <f>IF(ISERROR(VLOOKUP(J553,'FMC by DSF_Excel'!$H$6:$H$1610,1,0)),"TIDAK ADA","ADA")</f>
        <v>ADA</v>
      </c>
      <c r="Y553" s="41"/>
    </row>
    <row r="554" spans="1:25" ht="25.5" x14ac:dyDescent="0.25">
      <c r="A554" s="10">
        <v>544</v>
      </c>
      <c r="B554" s="11" t="s">
        <v>5016</v>
      </c>
      <c r="C554" s="11" t="s">
        <v>5017</v>
      </c>
      <c r="D554" s="11" t="s">
        <v>1884</v>
      </c>
      <c r="E554" s="11" t="s">
        <v>7862</v>
      </c>
      <c r="F554" s="11" t="s">
        <v>6727</v>
      </c>
      <c r="G554" s="11" t="s">
        <v>1433</v>
      </c>
      <c r="H554" s="11" t="s">
        <v>1728</v>
      </c>
      <c r="I554" s="11" t="s">
        <v>5021</v>
      </c>
      <c r="J554" s="963" t="s">
        <v>8072</v>
      </c>
      <c r="K554" s="11" t="s">
        <v>8073</v>
      </c>
      <c r="L554" s="11" t="s">
        <v>8074</v>
      </c>
      <c r="M554" s="11" t="s">
        <v>7126</v>
      </c>
      <c r="N554" s="11" t="s">
        <v>7127</v>
      </c>
      <c r="O554" s="10">
        <v>36</v>
      </c>
      <c r="P554" s="12" t="s">
        <v>8000</v>
      </c>
      <c r="Q554" s="12" t="s">
        <v>8001</v>
      </c>
      <c r="R554" s="10">
        <v>17</v>
      </c>
      <c r="S554" s="12" t="s">
        <v>8002</v>
      </c>
      <c r="T554" s="12" t="s">
        <v>8075</v>
      </c>
      <c r="U554" s="12" t="s">
        <v>8076</v>
      </c>
      <c r="V554" s="12" t="s">
        <v>8077</v>
      </c>
      <c r="X554" s="41" t="str">
        <f>IF(ISERROR(VLOOKUP(J554,'FMC by DSF_Excel'!$H$6:$H$1610,1,0)),"TIDAK ADA","ADA")</f>
        <v>ADA</v>
      </c>
      <c r="Y554" s="41"/>
    </row>
    <row r="555" spans="1:25" ht="25.5" x14ac:dyDescent="0.25">
      <c r="A555" s="10">
        <v>545</v>
      </c>
      <c r="B555" s="11" t="s">
        <v>5016</v>
      </c>
      <c r="C555" s="11" t="s">
        <v>5017</v>
      </c>
      <c r="D555" s="11" t="s">
        <v>1884</v>
      </c>
      <c r="E555" s="11" t="s">
        <v>7862</v>
      </c>
      <c r="F555" s="11" t="s">
        <v>6727</v>
      </c>
      <c r="G555" s="11" t="s">
        <v>1433</v>
      </c>
      <c r="H555" s="11" t="s">
        <v>1728</v>
      </c>
      <c r="I555" s="11" t="s">
        <v>5021</v>
      </c>
      <c r="J555" s="963" t="s">
        <v>8078</v>
      </c>
      <c r="K555" s="11" t="s">
        <v>8079</v>
      </c>
      <c r="L555" s="11" t="s">
        <v>8080</v>
      </c>
      <c r="M555" s="11" t="s">
        <v>7126</v>
      </c>
      <c r="N555" s="11" t="s">
        <v>7127</v>
      </c>
      <c r="O555" s="10">
        <v>36</v>
      </c>
      <c r="P555" s="12" t="s">
        <v>8000</v>
      </c>
      <c r="Q555" s="12" t="s">
        <v>8001</v>
      </c>
      <c r="R555" s="10">
        <v>17</v>
      </c>
      <c r="S555" s="12" t="s">
        <v>8002</v>
      </c>
      <c r="T555" s="12" t="s">
        <v>8081</v>
      </c>
      <c r="U555" s="12" t="s">
        <v>8082</v>
      </c>
      <c r="V555" s="12" t="s">
        <v>8083</v>
      </c>
      <c r="X555" s="41" t="str">
        <f>IF(ISERROR(VLOOKUP(J555,'FMC by DSF_Excel'!$H$6:$H$1610,1,0)),"TIDAK ADA","ADA")</f>
        <v>ADA</v>
      </c>
      <c r="Y555" s="41"/>
    </row>
    <row r="556" spans="1:25" ht="25.5" x14ac:dyDescent="0.25">
      <c r="A556" s="10">
        <v>546</v>
      </c>
      <c r="B556" s="11" t="s">
        <v>5016</v>
      </c>
      <c r="C556" s="11" t="s">
        <v>5017</v>
      </c>
      <c r="D556" s="11" t="s">
        <v>1884</v>
      </c>
      <c r="E556" s="11" t="s">
        <v>7862</v>
      </c>
      <c r="F556" s="11" t="s">
        <v>6727</v>
      </c>
      <c r="G556" s="11" t="s">
        <v>1433</v>
      </c>
      <c r="H556" s="11" t="s">
        <v>1728</v>
      </c>
      <c r="I556" s="11" t="s">
        <v>5021</v>
      </c>
      <c r="J556" s="963" t="s">
        <v>8084</v>
      </c>
      <c r="K556" s="11" t="s">
        <v>8085</v>
      </c>
      <c r="L556" s="11" t="s">
        <v>8086</v>
      </c>
      <c r="M556" s="11" t="s">
        <v>7126</v>
      </c>
      <c r="N556" s="11" t="s">
        <v>7127</v>
      </c>
      <c r="O556" s="10">
        <v>36</v>
      </c>
      <c r="P556" s="12" t="s">
        <v>8000</v>
      </c>
      <c r="Q556" s="12" t="s">
        <v>8001</v>
      </c>
      <c r="R556" s="10">
        <v>17</v>
      </c>
      <c r="S556" s="12" t="s">
        <v>8002</v>
      </c>
      <c r="T556" s="12" t="s">
        <v>8087</v>
      </c>
      <c r="U556" s="12" t="s">
        <v>8088</v>
      </c>
      <c r="V556" s="12" t="s">
        <v>8089</v>
      </c>
      <c r="X556" s="41" t="str">
        <f>IF(ISERROR(VLOOKUP(J556,'FMC by DSF_Excel'!$H$6:$H$1610,1,0)),"TIDAK ADA","ADA")</f>
        <v>ADA</v>
      </c>
      <c r="Y556" s="41"/>
    </row>
    <row r="557" spans="1:25" ht="25.5" x14ac:dyDescent="0.25">
      <c r="A557" s="10">
        <v>547</v>
      </c>
      <c r="B557" s="11" t="s">
        <v>5016</v>
      </c>
      <c r="C557" s="11" t="s">
        <v>5017</v>
      </c>
      <c r="D557" s="11" t="s">
        <v>1884</v>
      </c>
      <c r="E557" s="11" t="s">
        <v>7862</v>
      </c>
      <c r="F557" s="11" t="s">
        <v>6727</v>
      </c>
      <c r="G557" s="11" t="s">
        <v>5354</v>
      </c>
      <c r="H557" s="11" t="s">
        <v>5355</v>
      </c>
      <c r="I557" s="11" t="s">
        <v>5021</v>
      </c>
      <c r="J557" s="963" t="s">
        <v>8090</v>
      </c>
      <c r="K557" s="11" t="s">
        <v>8091</v>
      </c>
      <c r="L557" s="11" t="s">
        <v>8092</v>
      </c>
      <c r="M557" s="11" t="s">
        <v>7126</v>
      </c>
      <c r="N557" s="11" t="s">
        <v>7127</v>
      </c>
      <c r="O557" s="10">
        <v>36</v>
      </c>
      <c r="P557" s="12" t="s">
        <v>8000</v>
      </c>
      <c r="Q557" s="12" t="s">
        <v>8001</v>
      </c>
      <c r="R557" s="10">
        <v>17</v>
      </c>
      <c r="S557" s="12" t="s">
        <v>8002</v>
      </c>
      <c r="T557" s="12" t="s">
        <v>8093</v>
      </c>
      <c r="U557" s="12" t="s">
        <v>8094</v>
      </c>
      <c r="V557" s="12" t="s">
        <v>8095</v>
      </c>
      <c r="X557" s="41" t="str">
        <f>IF(ISERROR(VLOOKUP(J557,'FMC by DSF_Excel'!$H$6:$H$1610,1,0)),"TIDAK ADA","ADA")</f>
        <v>ADA</v>
      </c>
      <c r="Y557" s="41"/>
    </row>
    <row r="558" spans="1:25" ht="25.5" x14ac:dyDescent="0.25">
      <c r="A558" s="10">
        <v>548</v>
      </c>
      <c r="B558" s="11" t="s">
        <v>5016</v>
      </c>
      <c r="C558" s="11" t="s">
        <v>5017</v>
      </c>
      <c r="D558" s="11" t="s">
        <v>1884</v>
      </c>
      <c r="E558" s="11" t="s">
        <v>7862</v>
      </c>
      <c r="F558" s="11" t="s">
        <v>6727</v>
      </c>
      <c r="G558" s="11" t="s">
        <v>1433</v>
      </c>
      <c r="H558" s="11" t="s">
        <v>1728</v>
      </c>
      <c r="I558" s="11" t="s">
        <v>5021</v>
      </c>
      <c r="J558" s="963" t="s">
        <v>8096</v>
      </c>
      <c r="K558" s="11" t="s">
        <v>8097</v>
      </c>
      <c r="L558" s="11" t="s">
        <v>8098</v>
      </c>
      <c r="M558" s="11" t="s">
        <v>7126</v>
      </c>
      <c r="N558" s="11" t="s">
        <v>7127</v>
      </c>
      <c r="O558" s="10">
        <v>36</v>
      </c>
      <c r="P558" s="12" t="s">
        <v>8000</v>
      </c>
      <c r="Q558" s="12" t="s">
        <v>8001</v>
      </c>
      <c r="R558" s="10">
        <v>17</v>
      </c>
      <c r="S558" s="12" t="s">
        <v>8002</v>
      </c>
      <c r="T558" s="12" t="s">
        <v>8099</v>
      </c>
      <c r="U558" s="12" t="s">
        <v>8100</v>
      </c>
      <c r="V558" s="12" t="s">
        <v>8101</v>
      </c>
      <c r="X558" s="41" t="str">
        <f>IF(ISERROR(VLOOKUP(J558,'FMC by DSF_Excel'!$H$6:$H$1610,1,0)),"TIDAK ADA","ADA")</f>
        <v>ADA</v>
      </c>
      <c r="Y558" s="41"/>
    </row>
    <row r="559" spans="1:25" ht="25.5" x14ac:dyDescent="0.25">
      <c r="A559" s="10">
        <v>549</v>
      </c>
      <c r="B559" s="11" t="s">
        <v>5016</v>
      </c>
      <c r="C559" s="11" t="s">
        <v>5017</v>
      </c>
      <c r="D559" s="11" t="s">
        <v>1888</v>
      </c>
      <c r="E559" s="11" t="s">
        <v>7862</v>
      </c>
      <c r="F559" s="11" t="s">
        <v>7880</v>
      </c>
      <c r="G559" s="11" t="s">
        <v>1433</v>
      </c>
      <c r="H559" s="11" t="s">
        <v>1728</v>
      </c>
      <c r="I559" s="11" t="s">
        <v>5021</v>
      </c>
      <c r="J559" s="963" t="s">
        <v>8102</v>
      </c>
      <c r="K559" s="11" t="s">
        <v>8103</v>
      </c>
      <c r="L559" s="11" t="s">
        <v>8104</v>
      </c>
      <c r="M559" s="11" t="s">
        <v>8105</v>
      </c>
      <c r="N559" s="11" t="s">
        <v>8106</v>
      </c>
      <c r="O559" s="10">
        <v>36</v>
      </c>
      <c r="P559" s="12" t="s">
        <v>8107</v>
      </c>
      <c r="Q559" s="12" t="s">
        <v>8108</v>
      </c>
      <c r="R559" s="10">
        <v>18</v>
      </c>
      <c r="S559" s="12" t="s">
        <v>8109</v>
      </c>
      <c r="T559" s="12" t="s">
        <v>8110</v>
      </c>
      <c r="U559" s="12" t="s">
        <v>8111</v>
      </c>
      <c r="V559" s="12" t="s">
        <v>8112</v>
      </c>
      <c r="X559" s="41" t="str">
        <f>IF(ISERROR(VLOOKUP(J559,'FMC by DSF_Excel'!$H$6:$H$1610,1,0)),"TIDAK ADA","ADA")</f>
        <v>ADA</v>
      </c>
      <c r="Y559" s="41"/>
    </row>
    <row r="560" spans="1:25" ht="25.5" x14ac:dyDescent="0.25">
      <c r="A560" s="10">
        <v>550</v>
      </c>
      <c r="B560" s="11" t="s">
        <v>5016</v>
      </c>
      <c r="C560" s="11" t="s">
        <v>5017</v>
      </c>
      <c r="D560" s="11" t="s">
        <v>1888</v>
      </c>
      <c r="E560" s="11" t="s">
        <v>7862</v>
      </c>
      <c r="F560" s="11" t="s">
        <v>7880</v>
      </c>
      <c r="G560" s="11" t="s">
        <v>1433</v>
      </c>
      <c r="H560" s="11" t="s">
        <v>1728</v>
      </c>
      <c r="I560" s="11" t="s">
        <v>5021</v>
      </c>
      <c r="J560" s="963" t="s">
        <v>8113</v>
      </c>
      <c r="K560" s="11" t="s">
        <v>8114</v>
      </c>
      <c r="L560" s="11" t="s">
        <v>8115</v>
      </c>
      <c r="M560" s="11" t="s">
        <v>8105</v>
      </c>
      <c r="N560" s="11" t="s">
        <v>8106</v>
      </c>
      <c r="O560" s="10">
        <v>36</v>
      </c>
      <c r="P560" s="12" t="s">
        <v>8107</v>
      </c>
      <c r="Q560" s="12" t="s">
        <v>8108</v>
      </c>
      <c r="R560" s="10">
        <v>18</v>
      </c>
      <c r="S560" s="12" t="s">
        <v>8109</v>
      </c>
      <c r="T560" s="12" t="s">
        <v>8116</v>
      </c>
      <c r="U560" s="12" t="s">
        <v>8117</v>
      </c>
      <c r="V560" s="12" t="s">
        <v>8118</v>
      </c>
      <c r="X560" s="41" t="str">
        <f>IF(ISERROR(VLOOKUP(J560,'FMC by DSF_Excel'!$H$6:$H$1610,1,0)),"TIDAK ADA","ADA")</f>
        <v>ADA</v>
      </c>
      <c r="Y560" s="41"/>
    </row>
    <row r="561" spans="1:25" ht="25.5" x14ac:dyDescent="0.25">
      <c r="A561" s="10">
        <v>551</v>
      </c>
      <c r="B561" s="11" t="s">
        <v>5016</v>
      </c>
      <c r="C561" s="11" t="s">
        <v>5017</v>
      </c>
      <c r="D561" s="11" t="s">
        <v>1888</v>
      </c>
      <c r="E561" s="11" t="s">
        <v>7862</v>
      </c>
      <c r="F561" s="11" t="s">
        <v>7880</v>
      </c>
      <c r="G561" s="11" t="s">
        <v>1433</v>
      </c>
      <c r="H561" s="11" t="s">
        <v>1728</v>
      </c>
      <c r="I561" s="11" t="s">
        <v>5021</v>
      </c>
      <c r="J561" s="963" t="s">
        <v>8119</v>
      </c>
      <c r="K561" s="11" t="s">
        <v>8120</v>
      </c>
      <c r="L561" s="11" t="s">
        <v>8121</v>
      </c>
      <c r="M561" s="11" t="s">
        <v>8105</v>
      </c>
      <c r="N561" s="11" t="s">
        <v>8106</v>
      </c>
      <c r="O561" s="10">
        <v>36</v>
      </c>
      <c r="P561" s="12" t="s">
        <v>8107</v>
      </c>
      <c r="Q561" s="12" t="s">
        <v>8108</v>
      </c>
      <c r="R561" s="10">
        <v>18</v>
      </c>
      <c r="S561" s="12" t="s">
        <v>8109</v>
      </c>
      <c r="T561" s="12" t="s">
        <v>8122</v>
      </c>
      <c r="U561" s="12" t="s">
        <v>8123</v>
      </c>
      <c r="V561" s="12" t="s">
        <v>8124</v>
      </c>
      <c r="X561" s="41" t="str">
        <f>IF(ISERROR(VLOOKUP(J561,'FMC by DSF_Excel'!$H$6:$H$1610,1,0)),"TIDAK ADA","ADA")</f>
        <v>ADA</v>
      </c>
      <c r="Y561" s="41"/>
    </row>
    <row r="562" spans="1:25" ht="25.5" x14ac:dyDescent="0.25">
      <c r="A562" s="10">
        <v>552</v>
      </c>
      <c r="B562" s="11" t="s">
        <v>5016</v>
      </c>
      <c r="C562" s="11" t="s">
        <v>5017</v>
      </c>
      <c r="D562" s="11" t="s">
        <v>1888</v>
      </c>
      <c r="E562" s="11" t="s">
        <v>7862</v>
      </c>
      <c r="F562" s="11" t="s">
        <v>7880</v>
      </c>
      <c r="G562" s="11" t="s">
        <v>1433</v>
      </c>
      <c r="H562" s="11" t="s">
        <v>1728</v>
      </c>
      <c r="I562" s="11" t="s">
        <v>5021</v>
      </c>
      <c r="J562" s="963" t="s">
        <v>8125</v>
      </c>
      <c r="K562" s="11" t="s">
        <v>8126</v>
      </c>
      <c r="L562" s="11" t="s">
        <v>8127</v>
      </c>
      <c r="M562" s="11" t="s">
        <v>8105</v>
      </c>
      <c r="N562" s="11" t="s">
        <v>8106</v>
      </c>
      <c r="O562" s="10">
        <v>36</v>
      </c>
      <c r="P562" s="12" t="s">
        <v>8107</v>
      </c>
      <c r="Q562" s="12" t="s">
        <v>8108</v>
      </c>
      <c r="R562" s="10">
        <v>18</v>
      </c>
      <c r="S562" s="12" t="s">
        <v>8109</v>
      </c>
      <c r="T562" s="12" t="s">
        <v>8128</v>
      </c>
      <c r="U562" s="12" t="s">
        <v>8129</v>
      </c>
      <c r="V562" s="12" t="s">
        <v>8130</v>
      </c>
      <c r="X562" s="41" t="str">
        <f>IF(ISERROR(VLOOKUP(J562,'FMC by DSF_Excel'!$H$6:$H$1610,1,0)),"TIDAK ADA","ADA")</f>
        <v>ADA</v>
      </c>
      <c r="Y562" s="41"/>
    </row>
    <row r="563" spans="1:25" ht="25.5" x14ac:dyDescent="0.25">
      <c r="A563" s="10">
        <v>553</v>
      </c>
      <c r="B563" s="11" t="s">
        <v>5016</v>
      </c>
      <c r="C563" s="11" t="s">
        <v>5017</v>
      </c>
      <c r="D563" s="11" t="s">
        <v>1888</v>
      </c>
      <c r="E563" s="11" t="s">
        <v>7862</v>
      </c>
      <c r="F563" s="11" t="s">
        <v>7880</v>
      </c>
      <c r="G563" s="11" t="s">
        <v>1433</v>
      </c>
      <c r="H563" s="11" t="s">
        <v>1728</v>
      </c>
      <c r="I563" s="11" t="s">
        <v>5021</v>
      </c>
      <c r="J563" s="963" t="s">
        <v>8131</v>
      </c>
      <c r="K563" s="11" t="s">
        <v>8132</v>
      </c>
      <c r="L563" s="11" t="s">
        <v>8133</v>
      </c>
      <c r="M563" s="11" t="s">
        <v>8105</v>
      </c>
      <c r="N563" s="11" t="s">
        <v>8106</v>
      </c>
      <c r="O563" s="10">
        <v>36</v>
      </c>
      <c r="P563" s="12" t="s">
        <v>8107</v>
      </c>
      <c r="Q563" s="12" t="s">
        <v>8108</v>
      </c>
      <c r="R563" s="10">
        <v>18</v>
      </c>
      <c r="S563" s="12" t="s">
        <v>8109</v>
      </c>
      <c r="T563" s="12" t="s">
        <v>8134</v>
      </c>
      <c r="U563" s="12" t="s">
        <v>8135</v>
      </c>
      <c r="V563" s="12" t="s">
        <v>8136</v>
      </c>
      <c r="X563" s="41" t="str">
        <f>IF(ISERROR(VLOOKUP(J563,'FMC by DSF_Excel'!$H$6:$H$1610,1,0)),"TIDAK ADA","ADA")</f>
        <v>ADA</v>
      </c>
      <c r="Y563" s="41"/>
    </row>
    <row r="564" spans="1:25" ht="25.5" x14ac:dyDescent="0.25">
      <c r="A564" s="10">
        <v>554</v>
      </c>
      <c r="B564" s="11" t="s">
        <v>5016</v>
      </c>
      <c r="C564" s="11" t="s">
        <v>5017</v>
      </c>
      <c r="D564" s="11" t="s">
        <v>1888</v>
      </c>
      <c r="E564" s="11" t="s">
        <v>7862</v>
      </c>
      <c r="F564" s="11" t="s">
        <v>7880</v>
      </c>
      <c r="G564" s="11" t="s">
        <v>1433</v>
      </c>
      <c r="H564" s="11" t="s">
        <v>1728</v>
      </c>
      <c r="I564" s="11" t="s">
        <v>5021</v>
      </c>
      <c r="J564" s="963" t="s">
        <v>8137</v>
      </c>
      <c r="K564" s="11" t="s">
        <v>8138</v>
      </c>
      <c r="L564" s="11" t="s">
        <v>8139</v>
      </c>
      <c r="M564" s="11" t="s">
        <v>8105</v>
      </c>
      <c r="N564" s="11" t="s">
        <v>8106</v>
      </c>
      <c r="O564" s="10">
        <v>36</v>
      </c>
      <c r="P564" s="12" t="s">
        <v>8107</v>
      </c>
      <c r="Q564" s="12" t="s">
        <v>8108</v>
      </c>
      <c r="R564" s="10">
        <v>18</v>
      </c>
      <c r="S564" s="12" t="s">
        <v>8109</v>
      </c>
      <c r="T564" s="12" t="s">
        <v>8140</v>
      </c>
      <c r="U564" s="12" t="s">
        <v>8141</v>
      </c>
      <c r="V564" s="12" t="s">
        <v>8142</v>
      </c>
      <c r="X564" s="41" t="str">
        <f>IF(ISERROR(VLOOKUP(J564,'FMC by DSF_Excel'!$H$6:$H$1610,1,0)),"TIDAK ADA","ADA")</f>
        <v>ADA</v>
      </c>
      <c r="Y564" s="41"/>
    </row>
    <row r="565" spans="1:25" ht="25.5" x14ac:dyDescent="0.25">
      <c r="A565" s="10">
        <v>555</v>
      </c>
      <c r="B565" s="11" t="s">
        <v>5016</v>
      </c>
      <c r="C565" s="11" t="s">
        <v>5017</v>
      </c>
      <c r="D565" s="11" t="s">
        <v>1888</v>
      </c>
      <c r="E565" s="11" t="s">
        <v>7862</v>
      </c>
      <c r="F565" s="11" t="s">
        <v>7880</v>
      </c>
      <c r="G565" s="11" t="s">
        <v>1433</v>
      </c>
      <c r="H565" s="11" t="s">
        <v>1728</v>
      </c>
      <c r="I565" s="11" t="s">
        <v>5021</v>
      </c>
      <c r="J565" s="963" t="s">
        <v>8143</v>
      </c>
      <c r="K565" s="11" t="s">
        <v>8144</v>
      </c>
      <c r="L565" s="11" t="s">
        <v>8145</v>
      </c>
      <c r="M565" s="11" t="s">
        <v>8105</v>
      </c>
      <c r="N565" s="11" t="s">
        <v>8106</v>
      </c>
      <c r="O565" s="10">
        <v>36</v>
      </c>
      <c r="P565" s="12" t="s">
        <v>8107</v>
      </c>
      <c r="Q565" s="12" t="s">
        <v>8108</v>
      </c>
      <c r="R565" s="10">
        <v>18</v>
      </c>
      <c r="S565" s="12" t="s">
        <v>8109</v>
      </c>
      <c r="T565" s="12" t="s">
        <v>8146</v>
      </c>
      <c r="U565" s="12" t="s">
        <v>8147</v>
      </c>
      <c r="V565" s="12" t="s">
        <v>8148</v>
      </c>
      <c r="X565" s="41" t="str">
        <f>IF(ISERROR(VLOOKUP(J565,'FMC by DSF_Excel'!$H$6:$H$1610,1,0)),"TIDAK ADA","ADA")</f>
        <v>ADA</v>
      </c>
      <c r="Y565" s="41"/>
    </row>
    <row r="566" spans="1:25" ht="25.5" x14ac:dyDescent="0.25">
      <c r="A566" s="10">
        <v>556</v>
      </c>
      <c r="B566" s="11" t="s">
        <v>5016</v>
      </c>
      <c r="C566" s="11" t="s">
        <v>5017</v>
      </c>
      <c r="D566" s="11" t="s">
        <v>1888</v>
      </c>
      <c r="E566" s="11" t="s">
        <v>7862</v>
      </c>
      <c r="F566" s="11" t="s">
        <v>7880</v>
      </c>
      <c r="G566" s="11" t="s">
        <v>1433</v>
      </c>
      <c r="H566" s="11" t="s">
        <v>1728</v>
      </c>
      <c r="I566" s="11" t="s">
        <v>5021</v>
      </c>
      <c r="J566" s="963" t="s">
        <v>8149</v>
      </c>
      <c r="K566" s="11" t="s">
        <v>8150</v>
      </c>
      <c r="L566" s="11" t="s">
        <v>8151</v>
      </c>
      <c r="M566" s="11" t="s">
        <v>8105</v>
      </c>
      <c r="N566" s="11" t="s">
        <v>8106</v>
      </c>
      <c r="O566" s="10">
        <v>36</v>
      </c>
      <c r="P566" s="12" t="s">
        <v>8107</v>
      </c>
      <c r="Q566" s="12" t="s">
        <v>8108</v>
      </c>
      <c r="R566" s="10">
        <v>18</v>
      </c>
      <c r="S566" s="12" t="s">
        <v>8109</v>
      </c>
      <c r="T566" s="12" t="s">
        <v>8152</v>
      </c>
      <c r="U566" s="12" t="s">
        <v>8153</v>
      </c>
      <c r="V566" s="12" t="s">
        <v>8154</v>
      </c>
      <c r="X566" s="41" t="str">
        <f>IF(ISERROR(VLOOKUP(J566,'FMC by DSF_Excel'!$H$6:$H$1610,1,0)),"TIDAK ADA","ADA")</f>
        <v>ADA</v>
      </c>
      <c r="Y566" s="41"/>
    </row>
    <row r="567" spans="1:25" ht="25.5" x14ac:dyDescent="0.25">
      <c r="A567" s="10">
        <v>557</v>
      </c>
      <c r="B567" s="11" t="s">
        <v>5016</v>
      </c>
      <c r="C567" s="11" t="s">
        <v>5017</v>
      </c>
      <c r="D567" s="11" t="s">
        <v>1888</v>
      </c>
      <c r="E567" s="11" t="s">
        <v>7862</v>
      </c>
      <c r="F567" s="11" t="s">
        <v>7880</v>
      </c>
      <c r="G567" s="11" t="s">
        <v>1433</v>
      </c>
      <c r="H567" s="11" t="s">
        <v>1728</v>
      </c>
      <c r="I567" s="11" t="s">
        <v>5021</v>
      </c>
      <c r="J567" s="963" t="s">
        <v>8155</v>
      </c>
      <c r="K567" s="11" t="s">
        <v>8156</v>
      </c>
      <c r="L567" s="11" t="s">
        <v>8157</v>
      </c>
      <c r="M567" s="11" t="s">
        <v>8105</v>
      </c>
      <c r="N567" s="11" t="s">
        <v>8106</v>
      </c>
      <c r="O567" s="10">
        <v>36</v>
      </c>
      <c r="P567" s="12" t="s">
        <v>8107</v>
      </c>
      <c r="Q567" s="12" t="s">
        <v>8108</v>
      </c>
      <c r="R567" s="10">
        <v>18</v>
      </c>
      <c r="S567" s="12" t="s">
        <v>8109</v>
      </c>
      <c r="T567" s="12" t="s">
        <v>8158</v>
      </c>
      <c r="U567" s="12" t="s">
        <v>8159</v>
      </c>
      <c r="V567" s="12" t="s">
        <v>8160</v>
      </c>
      <c r="X567" s="41" t="str">
        <f>IF(ISERROR(VLOOKUP(J567,'FMC by DSF_Excel'!$H$6:$H$1610,1,0)),"TIDAK ADA","ADA")</f>
        <v>ADA</v>
      </c>
      <c r="Y567" s="41"/>
    </row>
    <row r="568" spans="1:25" ht="25.5" x14ac:dyDescent="0.25">
      <c r="A568" s="10">
        <v>558</v>
      </c>
      <c r="B568" s="11" t="s">
        <v>5016</v>
      </c>
      <c r="C568" s="11" t="s">
        <v>5017</v>
      </c>
      <c r="D568" s="11" t="s">
        <v>1889</v>
      </c>
      <c r="E568" s="11" t="s">
        <v>7862</v>
      </c>
      <c r="F568" s="11" t="s">
        <v>7880</v>
      </c>
      <c r="G568" s="11" t="s">
        <v>1433</v>
      </c>
      <c r="H568" s="11" t="s">
        <v>1728</v>
      </c>
      <c r="I568" s="11" t="s">
        <v>5021</v>
      </c>
      <c r="J568" s="963" t="s">
        <v>8161</v>
      </c>
      <c r="K568" s="11" t="s">
        <v>8162</v>
      </c>
      <c r="L568" s="11" t="s">
        <v>8163</v>
      </c>
      <c r="M568" s="11" t="s">
        <v>7126</v>
      </c>
      <c r="N568" s="11" t="s">
        <v>7127</v>
      </c>
      <c r="O568" s="10">
        <v>36</v>
      </c>
      <c r="P568" s="12" t="s">
        <v>8107</v>
      </c>
      <c r="Q568" s="12" t="s">
        <v>8108</v>
      </c>
      <c r="R568" s="10">
        <v>17</v>
      </c>
      <c r="S568" s="12" t="s">
        <v>8164</v>
      </c>
      <c r="T568" s="12" t="s">
        <v>8165</v>
      </c>
      <c r="U568" s="12" t="s">
        <v>8166</v>
      </c>
      <c r="V568" s="12" t="s">
        <v>8167</v>
      </c>
      <c r="X568" s="41" t="str">
        <f>IF(ISERROR(VLOOKUP(J568,'FMC by DSF_Excel'!$H$6:$H$1610,1,0)),"TIDAK ADA","ADA")</f>
        <v>ADA</v>
      </c>
      <c r="Y568" s="41"/>
    </row>
    <row r="569" spans="1:25" ht="25.5" x14ac:dyDescent="0.25">
      <c r="A569" s="10">
        <v>559</v>
      </c>
      <c r="B569" s="11" t="s">
        <v>5016</v>
      </c>
      <c r="C569" s="11" t="s">
        <v>5017</v>
      </c>
      <c r="D569" s="11" t="s">
        <v>1889</v>
      </c>
      <c r="E569" s="11" t="s">
        <v>7862</v>
      </c>
      <c r="F569" s="11" t="s">
        <v>7880</v>
      </c>
      <c r="G569" s="11" t="s">
        <v>1433</v>
      </c>
      <c r="H569" s="11" t="s">
        <v>1728</v>
      </c>
      <c r="I569" s="11" t="s">
        <v>5021</v>
      </c>
      <c r="J569" s="963" t="s">
        <v>8168</v>
      </c>
      <c r="K569" s="11" t="s">
        <v>8169</v>
      </c>
      <c r="L569" s="11" t="s">
        <v>8170</v>
      </c>
      <c r="M569" s="11" t="s">
        <v>7126</v>
      </c>
      <c r="N569" s="11" t="s">
        <v>7127</v>
      </c>
      <c r="O569" s="10">
        <v>36</v>
      </c>
      <c r="P569" s="12" t="s">
        <v>8107</v>
      </c>
      <c r="Q569" s="12" t="s">
        <v>8108</v>
      </c>
      <c r="R569" s="10">
        <v>17</v>
      </c>
      <c r="S569" s="12" t="s">
        <v>8164</v>
      </c>
      <c r="T569" s="12" t="s">
        <v>8171</v>
      </c>
      <c r="U569" s="12" t="s">
        <v>8172</v>
      </c>
      <c r="V569" s="12" t="s">
        <v>8173</v>
      </c>
      <c r="X569" s="41" t="str">
        <f>IF(ISERROR(VLOOKUP(J569,'FMC by DSF_Excel'!$H$6:$H$1610,1,0)),"TIDAK ADA","ADA")</f>
        <v>ADA</v>
      </c>
      <c r="Y569" s="41"/>
    </row>
    <row r="570" spans="1:25" ht="25.5" x14ac:dyDescent="0.25">
      <c r="A570" s="10">
        <v>560</v>
      </c>
      <c r="B570" s="11" t="s">
        <v>5016</v>
      </c>
      <c r="C570" s="11" t="s">
        <v>5017</v>
      </c>
      <c r="D570" s="11" t="s">
        <v>1889</v>
      </c>
      <c r="E570" s="11" t="s">
        <v>7862</v>
      </c>
      <c r="F570" s="11" t="s">
        <v>7880</v>
      </c>
      <c r="G570" s="11" t="s">
        <v>1433</v>
      </c>
      <c r="H570" s="11" t="s">
        <v>1728</v>
      </c>
      <c r="I570" s="11" t="s">
        <v>5021</v>
      </c>
      <c r="J570" s="963" t="s">
        <v>8174</v>
      </c>
      <c r="K570" s="11" t="s">
        <v>8175</v>
      </c>
      <c r="L570" s="11" t="s">
        <v>8176</v>
      </c>
      <c r="M570" s="11" t="s">
        <v>7126</v>
      </c>
      <c r="N570" s="11" t="s">
        <v>7127</v>
      </c>
      <c r="O570" s="10">
        <v>36</v>
      </c>
      <c r="P570" s="12" t="s">
        <v>8107</v>
      </c>
      <c r="Q570" s="12" t="s">
        <v>8108</v>
      </c>
      <c r="R570" s="10">
        <v>17</v>
      </c>
      <c r="S570" s="12" t="s">
        <v>8164</v>
      </c>
      <c r="T570" s="12" t="s">
        <v>8177</v>
      </c>
      <c r="U570" s="12" t="s">
        <v>8178</v>
      </c>
      <c r="V570" s="12" t="s">
        <v>8179</v>
      </c>
      <c r="X570" s="41" t="str">
        <f>IF(ISERROR(VLOOKUP(J570,'FMC by DSF_Excel'!$H$6:$H$1610,1,0)),"TIDAK ADA","ADA")</f>
        <v>ADA</v>
      </c>
      <c r="Y570" s="41"/>
    </row>
    <row r="571" spans="1:25" ht="25.5" x14ac:dyDescent="0.25">
      <c r="A571" s="10">
        <v>561</v>
      </c>
      <c r="B571" s="11" t="s">
        <v>5016</v>
      </c>
      <c r="C571" s="11" t="s">
        <v>5017</v>
      </c>
      <c r="D571" s="11" t="s">
        <v>1889</v>
      </c>
      <c r="E571" s="11" t="s">
        <v>7862</v>
      </c>
      <c r="F571" s="11" t="s">
        <v>7880</v>
      </c>
      <c r="G571" s="11" t="s">
        <v>1433</v>
      </c>
      <c r="H571" s="11" t="s">
        <v>1728</v>
      </c>
      <c r="I571" s="11" t="s">
        <v>5021</v>
      </c>
      <c r="J571" s="963" t="s">
        <v>8180</v>
      </c>
      <c r="K571" s="11" t="s">
        <v>8181</v>
      </c>
      <c r="L571" s="11" t="s">
        <v>8182</v>
      </c>
      <c r="M571" s="11" t="s">
        <v>7126</v>
      </c>
      <c r="N571" s="11" t="s">
        <v>7127</v>
      </c>
      <c r="O571" s="10">
        <v>36</v>
      </c>
      <c r="P571" s="12" t="s">
        <v>8107</v>
      </c>
      <c r="Q571" s="12" t="s">
        <v>8108</v>
      </c>
      <c r="R571" s="10">
        <v>17</v>
      </c>
      <c r="S571" s="12" t="s">
        <v>8164</v>
      </c>
      <c r="T571" s="12" t="s">
        <v>8183</v>
      </c>
      <c r="U571" s="12" t="s">
        <v>8184</v>
      </c>
      <c r="V571" s="12" t="s">
        <v>8185</v>
      </c>
      <c r="X571" s="41" t="str">
        <f>IF(ISERROR(VLOOKUP(J571,'FMC by DSF_Excel'!$H$6:$H$1610,1,0)),"TIDAK ADA","ADA")</f>
        <v>ADA</v>
      </c>
      <c r="Y571" s="41"/>
    </row>
    <row r="572" spans="1:25" ht="25.5" x14ac:dyDescent="0.25">
      <c r="A572" s="10">
        <v>562</v>
      </c>
      <c r="B572" s="11" t="s">
        <v>5016</v>
      </c>
      <c r="C572" s="11" t="s">
        <v>5017</v>
      </c>
      <c r="D572" s="11" t="s">
        <v>2243</v>
      </c>
      <c r="E572" s="11" t="s">
        <v>7862</v>
      </c>
      <c r="F572" s="11" t="s">
        <v>8186</v>
      </c>
      <c r="G572" s="11" t="s">
        <v>1433</v>
      </c>
      <c r="H572" s="11" t="s">
        <v>1728</v>
      </c>
      <c r="I572" s="11" t="s">
        <v>5021</v>
      </c>
      <c r="J572" s="963" t="s">
        <v>8187</v>
      </c>
      <c r="K572" s="11" t="s">
        <v>8188</v>
      </c>
      <c r="L572" s="11" t="s">
        <v>8189</v>
      </c>
      <c r="M572" s="11" t="s">
        <v>8190</v>
      </c>
      <c r="N572" s="11" t="s">
        <v>8191</v>
      </c>
      <c r="O572" s="10">
        <v>36</v>
      </c>
      <c r="P572" s="12" t="s">
        <v>8192</v>
      </c>
      <c r="Q572" s="12" t="s">
        <v>8193</v>
      </c>
      <c r="R572" s="10">
        <v>16</v>
      </c>
      <c r="S572" s="12" t="s">
        <v>6686</v>
      </c>
      <c r="T572" s="12" t="s">
        <v>8194</v>
      </c>
      <c r="U572" s="12" t="s">
        <v>8195</v>
      </c>
      <c r="V572" s="12" t="s">
        <v>8196</v>
      </c>
      <c r="X572" s="41" t="str">
        <f>IF(ISERROR(VLOOKUP(J572,'FMC by DSF_Excel'!$H$6:$H$1610,1,0)),"TIDAK ADA","ADA")</f>
        <v>ADA</v>
      </c>
      <c r="Y572" s="41"/>
    </row>
    <row r="573" spans="1:25" ht="25.5" x14ac:dyDescent="0.25">
      <c r="A573" s="10">
        <v>563</v>
      </c>
      <c r="B573" s="11" t="s">
        <v>5016</v>
      </c>
      <c r="C573" s="11" t="s">
        <v>5017</v>
      </c>
      <c r="D573" s="11" t="s">
        <v>2243</v>
      </c>
      <c r="E573" s="11" t="s">
        <v>7862</v>
      </c>
      <c r="F573" s="11" t="s">
        <v>8186</v>
      </c>
      <c r="G573" s="11" t="s">
        <v>1433</v>
      </c>
      <c r="H573" s="11" t="s">
        <v>1728</v>
      </c>
      <c r="I573" s="11" t="s">
        <v>5021</v>
      </c>
      <c r="J573" s="963" t="s">
        <v>8197</v>
      </c>
      <c r="K573" s="11" t="s">
        <v>8198</v>
      </c>
      <c r="L573" s="11" t="s">
        <v>8199</v>
      </c>
      <c r="M573" s="11" t="s">
        <v>8190</v>
      </c>
      <c r="N573" s="11" t="s">
        <v>8191</v>
      </c>
      <c r="O573" s="10">
        <v>36</v>
      </c>
      <c r="P573" s="12" t="s">
        <v>8192</v>
      </c>
      <c r="Q573" s="12" t="s">
        <v>8193</v>
      </c>
      <c r="R573" s="10">
        <v>16</v>
      </c>
      <c r="S573" s="12" t="s">
        <v>6686</v>
      </c>
      <c r="T573" s="12" t="s">
        <v>8200</v>
      </c>
      <c r="U573" s="12" t="s">
        <v>8201</v>
      </c>
      <c r="V573" s="12" t="s">
        <v>8202</v>
      </c>
      <c r="X573" s="41" t="str">
        <f>IF(ISERROR(VLOOKUP(J573,'FMC by DSF_Excel'!$H$6:$H$1610,1,0)),"TIDAK ADA","ADA")</f>
        <v>ADA</v>
      </c>
      <c r="Y573" s="41"/>
    </row>
    <row r="574" spans="1:25" ht="25.5" x14ac:dyDescent="0.25">
      <c r="A574" s="10">
        <v>564</v>
      </c>
      <c r="B574" s="11" t="s">
        <v>5016</v>
      </c>
      <c r="C574" s="11" t="s">
        <v>5017</v>
      </c>
      <c r="D574" s="11" t="s">
        <v>2323</v>
      </c>
      <c r="E574" s="11" t="s">
        <v>7862</v>
      </c>
      <c r="F574" s="11" t="s">
        <v>6727</v>
      </c>
      <c r="G574" s="11" t="s">
        <v>1433</v>
      </c>
      <c r="H574" s="11" t="s">
        <v>1728</v>
      </c>
      <c r="I574" s="11" t="s">
        <v>5021</v>
      </c>
      <c r="J574" s="963" t="s">
        <v>8203</v>
      </c>
      <c r="K574" s="11" t="s">
        <v>8204</v>
      </c>
      <c r="L574" s="11" t="s">
        <v>8205</v>
      </c>
      <c r="M574" s="11" t="s">
        <v>5797</v>
      </c>
      <c r="N574" s="11" t="s">
        <v>8206</v>
      </c>
      <c r="O574" s="10">
        <v>36</v>
      </c>
      <c r="P574" s="12" t="s">
        <v>8207</v>
      </c>
      <c r="Q574" s="12" t="s">
        <v>5586</v>
      </c>
      <c r="R574" s="10">
        <v>15</v>
      </c>
      <c r="S574" s="12" t="s">
        <v>8208</v>
      </c>
      <c r="T574" s="12" t="s">
        <v>8209</v>
      </c>
      <c r="U574" s="12" t="s">
        <v>8210</v>
      </c>
      <c r="V574" s="12" t="s">
        <v>8211</v>
      </c>
      <c r="X574" s="41" t="str">
        <f>IF(ISERROR(VLOOKUP(J574,'FMC by DSF_Excel'!$H$6:$H$1610,1,0)),"TIDAK ADA","ADA")</f>
        <v>ADA</v>
      </c>
      <c r="Y574" s="41"/>
    </row>
    <row r="575" spans="1:25" ht="25.5" x14ac:dyDescent="0.25">
      <c r="A575" s="10">
        <v>565</v>
      </c>
      <c r="B575" s="11" t="s">
        <v>5016</v>
      </c>
      <c r="C575" s="11" t="s">
        <v>5017</v>
      </c>
      <c r="D575" s="11" t="s">
        <v>2323</v>
      </c>
      <c r="E575" s="11" t="s">
        <v>7862</v>
      </c>
      <c r="F575" s="11" t="s">
        <v>6727</v>
      </c>
      <c r="G575" s="11" t="s">
        <v>1433</v>
      </c>
      <c r="H575" s="11" t="s">
        <v>1728</v>
      </c>
      <c r="I575" s="11" t="s">
        <v>5021</v>
      </c>
      <c r="J575" s="963" t="s">
        <v>8212</v>
      </c>
      <c r="K575" s="11" t="s">
        <v>8213</v>
      </c>
      <c r="L575" s="11" t="s">
        <v>8214</v>
      </c>
      <c r="M575" s="11" t="s">
        <v>5797</v>
      </c>
      <c r="N575" s="11" t="s">
        <v>8206</v>
      </c>
      <c r="O575" s="10">
        <v>36</v>
      </c>
      <c r="P575" s="12" t="s">
        <v>8207</v>
      </c>
      <c r="Q575" s="12" t="s">
        <v>5586</v>
      </c>
      <c r="R575" s="10">
        <v>15</v>
      </c>
      <c r="S575" s="12" t="s">
        <v>8208</v>
      </c>
      <c r="T575" s="12" t="s">
        <v>8215</v>
      </c>
      <c r="U575" s="12" t="s">
        <v>8216</v>
      </c>
      <c r="V575" s="12" t="s">
        <v>8217</v>
      </c>
      <c r="X575" s="41" t="str">
        <f>IF(ISERROR(VLOOKUP(J575,'FMC by DSF_Excel'!$H$6:$H$1610,1,0)),"TIDAK ADA","ADA")</f>
        <v>ADA</v>
      </c>
      <c r="Y575" s="41"/>
    </row>
    <row r="576" spans="1:25" ht="25.5" x14ac:dyDescent="0.25">
      <c r="A576" s="10">
        <v>566</v>
      </c>
      <c r="B576" s="11" t="s">
        <v>5016</v>
      </c>
      <c r="C576" s="11" t="s">
        <v>5017</v>
      </c>
      <c r="D576" s="11" t="s">
        <v>2323</v>
      </c>
      <c r="E576" s="11" t="s">
        <v>7862</v>
      </c>
      <c r="F576" s="11" t="s">
        <v>6727</v>
      </c>
      <c r="G576" s="11" t="s">
        <v>1433</v>
      </c>
      <c r="H576" s="11" t="s">
        <v>1728</v>
      </c>
      <c r="I576" s="11" t="s">
        <v>5021</v>
      </c>
      <c r="J576" s="963" t="s">
        <v>8218</v>
      </c>
      <c r="K576" s="11" t="s">
        <v>8219</v>
      </c>
      <c r="L576" s="11" t="s">
        <v>8220</v>
      </c>
      <c r="M576" s="11" t="s">
        <v>5797</v>
      </c>
      <c r="N576" s="11" t="s">
        <v>8206</v>
      </c>
      <c r="O576" s="10">
        <v>36</v>
      </c>
      <c r="P576" s="12" t="s">
        <v>8207</v>
      </c>
      <c r="Q576" s="12" t="s">
        <v>5586</v>
      </c>
      <c r="R576" s="10">
        <v>15</v>
      </c>
      <c r="S576" s="12" t="s">
        <v>8208</v>
      </c>
      <c r="T576" s="12" t="s">
        <v>8221</v>
      </c>
      <c r="U576" s="12" t="s">
        <v>8222</v>
      </c>
      <c r="V576" s="12" t="s">
        <v>8223</v>
      </c>
      <c r="X576" s="41" t="str">
        <f>IF(ISERROR(VLOOKUP(J576,'FMC by DSF_Excel'!$H$6:$H$1610,1,0)),"TIDAK ADA","ADA")</f>
        <v>ADA</v>
      </c>
      <c r="Y576" s="41"/>
    </row>
    <row r="577" spans="1:25" ht="25.5" x14ac:dyDescent="0.25">
      <c r="A577" s="10">
        <v>567</v>
      </c>
      <c r="B577" s="11" t="s">
        <v>5016</v>
      </c>
      <c r="C577" s="11" t="s">
        <v>5017</v>
      </c>
      <c r="D577" s="11" t="s">
        <v>3259</v>
      </c>
      <c r="E577" s="11" t="s">
        <v>7862</v>
      </c>
      <c r="F577" s="11" t="s">
        <v>6727</v>
      </c>
      <c r="G577" s="11" t="s">
        <v>1433</v>
      </c>
      <c r="H577" s="11" t="s">
        <v>1728</v>
      </c>
      <c r="I577" s="11" t="s">
        <v>5021</v>
      </c>
      <c r="J577" s="963" t="s">
        <v>8224</v>
      </c>
      <c r="K577" s="11" t="s">
        <v>8225</v>
      </c>
      <c r="L577" s="11" t="s">
        <v>8226</v>
      </c>
      <c r="M577" s="11" t="s">
        <v>8227</v>
      </c>
      <c r="N577" s="11" t="s">
        <v>8228</v>
      </c>
      <c r="O577" s="10">
        <v>24</v>
      </c>
      <c r="P577" s="12" t="s">
        <v>6686</v>
      </c>
      <c r="Q577" s="12" t="s">
        <v>6733</v>
      </c>
      <c r="R577" s="10">
        <v>10</v>
      </c>
      <c r="S577" s="12" t="s">
        <v>5936</v>
      </c>
      <c r="T577" s="12" t="s">
        <v>8229</v>
      </c>
      <c r="U577" s="12" t="s">
        <v>8230</v>
      </c>
      <c r="V577" s="12" t="s">
        <v>8231</v>
      </c>
      <c r="X577" s="41" t="str">
        <f>IF(ISERROR(VLOOKUP(J577,'FMC by DSF_Excel'!$H$6:$H$1610,1,0)),"TIDAK ADA","ADA")</f>
        <v>ADA</v>
      </c>
      <c r="Y577" s="41"/>
    </row>
    <row r="578" spans="1:25" ht="25.5" x14ac:dyDescent="0.25">
      <c r="A578" s="10">
        <v>568</v>
      </c>
      <c r="B578" s="11" t="s">
        <v>5016</v>
      </c>
      <c r="C578" s="11" t="s">
        <v>5017</v>
      </c>
      <c r="D578" s="11" t="s">
        <v>3259</v>
      </c>
      <c r="E578" s="11" t="s">
        <v>7862</v>
      </c>
      <c r="F578" s="11" t="s">
        <v>6727</v>
      </c>
      <c r="G578" s="11" t="s">
        <v>1433</v>
      </c>
      <c r="H578" s="11" t="s">
        <v>1728</v>
      </c>
      <c r="I578" s="11" t="s">
        <v>5021</v>
      </c>
      <c r="J578" s="963" t="s">
        <v>8232</v>
      </c>
      <c r="K578" s="11" t="s">
        <v>8233</v>
      </c>
      <c r="L578" s="11" t="s">
        <v>8234</v>
      </c>
      <c r="M578" s="11" t="s">
        <v>8227</v>
      </c>
      <c r="N578" s="11" t="s">
        <v>8228</v>
      </c>
      <c r="O578" s="10">
        <v>24</v>
      </c>
      <c r="P578" s="12" t="s">
        <v>6686</v>
      </c>
      <c r="Q578" s="12" t="s">
        <v>6733</v>
      </c>
      <c r="R578" s="10">
        <v>10</v>
      </c>
      <c r="S578" s="12" t="s">
        <v>5936</v>
      </c>
      <c r="T578" s="12" t="s">
        <v>8235</v>
      </c>
      <c r="U578" s="12" t="s">
        <v>8236</v>
      </c>
      <c r="V578" s="12" t="s">
        <v>8237</v>
      </c>
      <c r="X578" s="41" t="str">
        <f>IF(ISERROR(VLOOKUP(J578,'FMC by DSF_Excel'!$H$6:$H$1610,1,0)),"TIDAK ADA","ADA")</f>
        <v>ADA</v>
      </c>
      <c r="Y578" s="41"/>
    </row>
    <row r="579" spans="1:25" ht="25.5" x14ac:dyDescent="0.25">
      <c r="A579" s="10">
        <v>569</v>
      </c>
      <c r="B579" s="11" t="s">
        <v>5016</v>
      </c>
      <c r="C579" s="11" t="s">
        <v>5017</v>
      </c>
      <c r="D579" s="11" t="s">
        <v>3259</v>
      </c>
      <c r="E579" s="11" t="s">
        <v>7862</v>
      </c>
      <c r="F579" s="11" t="s">
        <v>6727</v>
      </c>
      <c r="G579" s="11" t="s">
        <v>1433</v>
      </c>
      <c r="H579" s="11" t="s">
        <v>1728</v>
      </c>
      <c r="I579" s="11" t="s">
        <v>5021</v>
      </c>
      <c r="J579" s="963" t="s">
        <v>8238</v>
      </c>
      <c r="K579" s="11" t="s">
        <v>8239</v>
      </c>
      <c r="L579" s="11" t="s">
        <v>8240</v>
      </c>
      <c r="M579" s="11" t="s">
        <v>8227</v>
      </c>
      <c r="N579" s="11" t="s">
        <v>8228</v>
      </c>
      <c r="O579" s="10">
        <v>24</v>
      </c>
      <c r="P579" s="12" t="s">
        <v>6686</v>
      </c>
      <c r="Q579" s="12" t="s">
        <v>6733</v>
      </c>
      <c r="R579" s="10">
        <v>10</v>
      </c>
      <c r="S579" s="12" t="s">
        <v>5936</v>
      </c>
      <c r="T579" s="12" t="s">
        <v>8241</v>
      </c>
      <c r="U579" s="12" t="s">
        <v>8242</v>
      </c>
      <c r="V579" s="12" t="s">
        <v>8243</v>
      </c>
      <c r="X579" s="41" t="str">
        <f>IF(ISERROR(VLOOKUP(J579,'FMC by DSF_Excel'!$H$6:$H$1610,1,0)),"TIDAK ADA","ADA")</f>
        <v>ADA</v>
      </c>
      <c r="Y579" s="41"/>
    </row>
    <row r="580" spans="1:25" ht="25.5" x14ac:dyDescent="0.25">
      <c r="A580" s="10">
        <v>570</v>
      </c>
      <c r="B580" s="11" t="s">
        <v>5016</v>
      </c>
      <c r="C580" s="11" t="s">
        <v>5017</v>
      </c>
      <c r="D580" s="11" t="s">
        <v>1482</v>
      </c>
      <c r="E580" s="11" t="s">
        <v>8244</v>
      </c>
      <c r="F580" s="11" t="s">
        <v>7333</v>
      </c>
      <c r="G580" s="11" t="s">
        <v>1428</v>
      </c>
      <c r="H580" s="11" t="s">
        <v>5570</v>
      </c>
      <c r="I580" s="11" t="s">
        <v>5021</v>
      </c>
      <c r="J580" s="963" t="s">
        <v>8245</v>
      </c>
      <c r="K580" s="11" t="s">
        <v>8246</v>
      </c>
      <c r="L580" s="11" t="s">
        <v>8247</v>
      </c>
      <c r="M580" s="11" t="s">
        <v>8248</v>
      </c>
      <c r="N580" s="11" t="s">
        <v>8249</v>
      </c>
      <c r="O580" s="10">
        <v>36</v>
      </c>
      <c r="P580" s="12" t="s">
        <v>5313</v>
      </c>
      <c r="Q580" s="12" t="s">
        <v>5314</v>
      </c>
      <c r="R580" s="10">
        <v>24</v>
      </c>
      <c r="S580" s="12" t="s">
        <v>5029</v>
      </c>
      <c r="T580" s="12" t="s">
        <v>8250</v>
      </c>
      <c r="U580" s="12" t="s">
        <v>8251</v>
      </c>
      <c r="V580" s="12" t="s">
        <v>8252</v>
      </c>
      <c r="X580" s="41" t="str">
        <f>IF(ISERROR(VLOOKUP(J580,'FMC by DSF_Excel'!$H$6:$H$1610,1,0)),"TIDAK ADA","ADA")</f>
        <v>ADA</v>
      </c>
      <c r="Y580" s="41"/>
    </row>
    <row r="581" spans="1:25" ht="25.5" x14ac:dyDescent="0.25">
      <c r="A581" s="10">
        <v>571</v>
      </c>
      <c r="B581" s="11" t="s">
        <v>5016</v>
      </c>
      <c r="C581" s="11" t="s">
        <v>5017</v>
      </c>
      <c r="D581" s="11" t="s">
        <v>1043</v>
      </c>
      <c r="E581" s="11" t="s">
        <v>8253</v>
      </c>
      <c r="F581" s="11" t="s">
        <v>5993</v>
      </c>
      <c r="G581" s="11" t="s">
        <v>1428</v>
      </c>
      <c r="H581" s="11" t="s">
        <v>5570</v>
      </c>
      <c r="I581" s="11" t="s">
        <v>5066</v>
      </c>
      <c r="J581" s="963" t="s">
        <v>8254</v>
      </c>
      <c r="K581" s="11" t="s">
        <v>8255</v>
      </c>
      <c r="L581" s="11" t="s">
        <v>8256</v>
      </c>
      <c r="M581" s="11" t="s">
        <v>8257</v>
      </c>
      <c r="N581" s="11" t="s">
        <v>8258</v>
      </c>
      <c r="O581" s="10">
        <v>48</v>
      </c>
      <c r="P581" s="12" t="s">
        <v>6743</v>
      </c>
      <c r="Q581" s="12" t="s">
        <v>8259</v>
      </c>
      <c r="R581" s="10">
        <v>32</v>
      </c>
      <c r="S581" s="12" t="s">
        <v>6785</v>
      </c>
      <c r="T581" s="12" t="s">
        <v>741</v>
      </c>
      <c r="U581" s="12" t="s">
        <v>6785</v>
      </c>
      <c r="V581" s="12" t="s">
        <v>6743</v>
      </c>
      <c r="X581" s="41" t="str">
        <f>IF(ISERROR(VLOOKUP(J581,'FMC by DSF_Excel'!$H$6:$H$1610,1,0)),"TIDAK ADA","ADA")</f>
        <v>ADA</v>
      </c>
      <c r="Y581" s="41"/>
    </row>
    <row r="582" spans="1:25" ht="25.5" x14ac:dyDescent="0.25">
      <c r="A582" s="10">
        <v>572</v>
      </c>
      <c r="B582" s="11" t="s">
        <v>5016</v>
      </c>
      <c r="C582" s="11" t="s">
        <v>5017</v>
      </c>
      <c r="D582" s="11" t="s">
        <v>1043</v>
      </c>
      <c r="E582" s="11" t="s">
        <v>8253</v>
      </c>
      <c r="F582" s="11" t="s">
        <v>5993</v>
      </c>
      <c r="G582" s="11" t="s">
        <v>1428</v>
      </c>
      <c r="H582" s="11" t="s">
        <v>5570</v>
      </c>
      <c r="I582" s="11" t="s">
        <v>5066</v>
      </c>
      <c r="J582" s="963" t="s">
        <v>8260</v>
      </c>
      <c r="K582" s="11" t="s">
        <v>8261</v>
      </c>
      <c r="L582" s="11" t="s">
        <v>8262</v>
      </c>
      <c r="M582" s="11" t="s">
        <v>8257</v>
      </c>
      <c r="N582" s="11" t="s">
        <v>8258</v>
      </c>
      <c r="O582" s="10">
        <v>48</v>
      </c>
      <c r="P582" s="12" t="s">
        <v>6743</v>
      </c>
      <c r="Q582" s="12" t="s">
        <v>8259</v>
      </c>
      <c r="R582" s="10">
        <v>32</v>
      </c>
      <c r="S582" s="12" t="s">
        <v>6785</v>
      </c>
      <c r="T582" s="12" t="s">
        <v>8263</v>
      </c>
      <c r="U582" s="12" t="s">
        <v>8264</v>
      </c>
      <c r="V582" s="12" t="s">
        <v>8265</v>
      </c>
      <c r="X582" s="41" t="str">
        <f>IF(ISERROR(VLOOKUP(J582,'FMC by DSF_Excel'!$H$6:$H$1610,1,0)),"TIDAK ADA","ADA")</f>
        <v>ADA</v>
      </c>
      <c r="Y582" s="41"/>
    </row>
    <row r="583" spans="1:25" ht="25.5" x14ac:dyDescent="0.25">
      <c r="A583" s="10">
        <v>573</v>
      </c>
      <c r="B583" s="11" t="s">
        <v>5016</v>
      </c>
      <c r="C583" s="11" t="s">
        <v>5017</v>
      </c>
      <c r="D583" s="11" t="s">
        <v>1043</v>
      </c>
      <c r="E583" s="11" t="s">
        <v>8253</v>
      </c>
      <c r="F583" s="11" t="s">
        <v>5993</v>
      </c>
      <c r="G583" s="11" t="s">
        <v>1428</v>
      </c>
      <c r="H583" s="11" t="s">
        <v>5570</v>
      </c>
      <c r="I583" s="11" t="s">
        <v>5066</v>
      </c>
      <c r="J583" s="963" t="s">
        <v>8266</v>
      </c>
      <c r="K583" s="11" t="s">
        <v>8267</v>
      </c>
      <c r="L583" s="11" t="s">
        <v>8268</v>
      </c>
      <c r="M583" s="11" t="s">
        <v>8257</v>
      </c>
      <c r="N583" s="11" t="s">
        <v>8258</v>
      </c>
      <c r="O583" s="10">
        <v>48</v>
      </c>
      <c r="P583" s="12" t="s">
        <v>6743</v>
      </c>
      <c r="Q583" s="12" t="s">
        <v>8259</v>
      </c>
      <c r="R583" s="10">
        <v>32</v>
      </c>
      <c r="S583" s="12" t="s">
        <v>6785</v>
      </c>
      <c r="T583" s="12" t="s">
        <v>8269</v>
      </c>
      <c r="U583" s="12" t="s">
        <v>8270</v>
      </c>
      <c r="V583" s="12" t="s">
        <v>8271</v>
      </c>
      <c r="X583" s="41" t="str">
        <f>IF(ISERROR(VLOOKUP(J583,'FMC by DSF_Excel'!$H$6:$H$1610,1,0)),"TIDAK ADA","ADA")</f>
        <v>ADA</v>
      </c>
      <c r="Y583" s="41"/>
    </row>
    <row r="584" spans="1:25" ht="25.5" x14ac:dyDescent="0.25">
      <c r="A584" s="10">
        <v>574</v>
      </c>
      <c r="B584" s="11" t="s">
        <v>5016</v>
      </c>
      <c r="C584" s="11" t="s">
        <v>5017</v>
      </c>
      <c r="D584" s="11" t="s">
        <v>1047</v>
      </c>
      <c r="E584" s="11" t="s">
        <v>8253</v>
      </c>
      <c r="F584" s="11" t="s">
        <v>8272</v>
      </c>
      <c r="G584" s="11" t="s">
        <v>1428</v>
      </c>
      <c r="H584" s="11" t="s">
        <v>5570</v>
      </c>
      <c r="I584" s="11" t="s">
        <v>5021</v>
      </c>
      <c r="J584" s="963" t="s">
        <v>8273</v>
      </c>
      <c r="K584" s="11" t="s">
        <v>8274</v>
      </c>
      <c r="L584" s="11" t="s">
        <v>8275</v>
      </c>
      <c r="M584" s="11" t="s">
        <v>8276</v>
      </c>
      <c r="N584" s="11" t="s">
        <v>8277</v>
      </c>
      <c r="O584" s="10">
        <v>48</v>
      </c>
      <c r="P584" s="12" t="s">
        <v>8278</v>
      </c>
      <c r="Q584" s="12" t="s">
        <v>5955</v>
      </c>
      <c r="R584" s="10">
        <v>32</v>
      </c>
      <c r="S584" s="12" t="s">
        <v>8279</v>
      </c>
      <c r="T584" s="12" t="s">
        <v>8280</v>
      </c>
      <c r="U584" s="12" t="s">
        <v>8281</v>
      </c>
      <c r="V584" s="12" t="s">
        <v>8282</v>
      </c>
      <c r="X584" s="41" t="str">
        <f>IF(ISERROR(VLOOKUP(J584,'FMC by DSF_Excel'!$H$6:$H$1610,1,0)),"TIDAK ADA","ADA")</f>
        <v>ADA</v>
      </c>
      <c r="Y584" s="41"/>
    </row>
    <row r="585" spans="1:25" ht="25.5" x14ac:dyDescent="0.25">
      <c r="A585" s="10">
        <v>575</v>
      </c>
      <c r="B585" s="11" t="s">
        <v>5016</v>
      </c>
      <c r="C585" s="11" t="s">
        <v>5017</v>
      </c>
      <c r="D585" s="11" t="s">
        <v>1094</v>
      </c>
      <c r="E585" s="11" t="s">
        <v>8253</v>
      </c>
      <c r="F585" s="11" t="s">
        <v>8272</v>
      </c>
      <c r="G585" s="11" t="s">
        <v>5020</v>
      </c>
      <c r="H585" s="11" t="s">
        <v>124</v>
      </c>
      <c r="I585" s="11" t="s">
        <v>5021</v>
      </c>
      <c r="J585" s="963" t="s">
        <v>8283</v>
      </c>
      <c r="K585" s="11" t="s">
        <v>8284</v>
      </c>
      <c r="L585" s="11" t="s">
        <v>8285</v>
      </c>
      <c r="M585" s="11" t="s">
        <v>8286</v>
      </c>
      <c r="N585" s="11" t="s">
        <v>8287</v>
      </c>
      <c r="O585" s="10">
        <v>48</v>
      </c>
      <c r="P585" s="12" t="s">
        <v>8278</v>
      </c>
      <c r="Q585" s="12" t="s">
        <v>5955</v>
      </c>
      <c r="R585" s="10">
        <v>31</v>
      </c>
      <c r="S585" s="12" t="s">
        <v>8288</v>
      </c>
      <c r="T585" s="12" t="s">
        <v>8289</v>
      </c>
      <c r="U585" s="12" t="s">
        <v>8290</v>
      </c>
      <c r="V585" s="12" t="s">
        <v>8291</v>
      </c>
      <c r="X585" s="41" t="str">
        <f>IF(ISERROR(VLOOKUP(J585,'FMC by DSF_Excel'!$H$6:$H$1610,1,0)),"TIDAK ADA","ADA")</f>
        <v>ADA</v>
      </c>
      <c r="Y585" s="41"/>
    </row>
    <row r="586" spans="1:25" ht="25.5" x14ac:dyDescent="0.25">
      <c r="A586" s="10">
        <v>576</v>
      </c>
      <c r="B586" s="11" t="s">
        <v>5016</v>
      </c>
      <c r="C586" s="11" t="s">
        <v>5017</v>
      </c>
      <c r="D586" s="11" t="s">
        <v>1693</v>
      </c>
      <c r="E586" s="11" t="s">
        <v>8253</v>
      </c>
      <c r="F586" s="11" t="s">
        <v>8292</v>
      </c>
      <c r="G586" s="11" t="s">
        <v>1428</v>
      </c>
      <c r="H586" s="11" t="s">
        <v>1423</v>
      </c>
      <c r="I586" s="11" t="s">
        <v>5066</v>
      </c>
      <c r="J586" s="963" t="s">
        <v>8293</v>
      </c>
      <c r="K586" s="11" t="s">
        <v>8294</v>
      </c>
      <c r="L586" s="11" t="s">
        <v>8295</v>
      </c>
      <c r="M586" s="11" t="s">
        <v>6940</v>
      </c>
      <c r="N586" s="11" t="s">
        <v>8296</v>
      </c>
      <c r="O586" s="10">
        <v>48</v>
      </c>
      <c r="P586" s="12" t="s">
        <v>5279</v>
      </c>
      <c r="Q586" s="12" t="s">
        <v>5252</v>
      </c>
      <c r="R586" s="10">
        <v>21</v>
      </c>
      <c r="S586" s="12" t="s">
        <v>8297</v>
      </c>
      <c r="T586" s="12" t="s">
        <v>8298</v>
      </c>
      <c r="U586" s="12" t="s">
        <v>8299</v>
      </c>
      <c r="V586" s="12" t="s">
        <v>8300</v>
      </c>
      <c r="X586" s="41" t="str">
        <f>IF(ISERROR(VLOOKUP(J586,'FMC by DSF_Excel'!$H$6:$H$1610,1,0)),"TIDAK ADA","ADA")</f>
        <v>TIDAK ADA</v>
      </c>
      <c r="Y586" s="41"/>
    </row>
    <row r="587" spans="1:25" ht="25.5" x14ac:dyDescent="0.25">
      <c r="A587" s="10">
        <v>577</v>
      </c>
      <c r="B587" s="11" t="s">
        <v>5016</v>
      </c>
      <c r="C587" s="11" t="s">
        <v>5017</v>
      </c>
      <c r="D587" s="11" t="s">
        <v>1758</v>
      </c>
      <c r="E587" s="11" t="s">
        <v>8253</v>
      </c>
      <c r="F587" s="11" t="s">
        <v>5967</v>
      </c>
      <c r="G587" s="11" t="s">
        <v>5020</v>
      </c>
      <c r="H587" s="11" t="s">
        <v>1252</v>
      </c>
      <c r="I587" s="11" t="s">
        <v>5066</v>
      </c>
      <c r="J587" s="963" t="s">
        <v>8301</v>
      </c>
      <c r="K587" s="11" t="s">
        <v>8302</v>
      </c>
      <c r="L587" s="11" t="s">
        <v>8303</v>
      </c>
      <c r="M587" s="11" t="s">
        <v>8304</v>
      </c>
      <c r="N587" s="11" t="s">
        <v>8305</v>
      </c>
      <c r="O587" s="10">
        <v>48</v>
      </c>
      <c r="P587" s="12" t="s">
        <v>5279</v>
      </c>
      <c r="Q587" s="12" t="s">
        <v>5252</v>
      </c>
      <c r="R587" s="10">
        <v>20</v>
      </c>
      <c r="S587" s="12" t="s">
        <v>5029</v>
      </c>
      <c r="T587" s="12" t="s">
        <v>741</v>
      </c>
      <c r="U587" s="12" t="s">
        <v>5029</v>
      </c>
      <c r="V587" s="12" t="s">
        <v>5279</v>
      </c>
      <c r="X587" s="41" t="str">
        <f>IF(ISERROR(VLOOKUP(J587,'FMC by DSF_Excel'!$H$6:$H$1610,1,0)),"TIDAK ADA","ADA")</f>
        <v>TIDAK ADA</v>
      </c>
      <c r="Y587" s="41"/>
    </row>
    <row r="588" spans="1:25" ht="25.5" x14ac:dyDescent="0.25">
      <c r="A588" s="10">
        <v>578</v>
      </c>
      <c r="B588" s="11" t="s">
        <v>5016</v>
      </c>
      <c r="C588" s="11" t="s">
        <v>5017</v>
      </c>
      <c r="D588" s="11" t="s">
        <v>1762</v>
      </c>
      <c r="E588" s="11" t="s">
        <v>8253</v>
      </c>
      <c r="F588" s="11" t="s">
        <v>8306</v>
      </c>
      <c r="G588" s="11" t="s">
        <v>5020</v>
      </c>
      <c r="H588" s="11" t="s">
        <v>1252</v>
      </c>
      <c r="I588" s="11" t="s">
        <v>5066</v>
      </c>
      <c r="J588" s="963" t="s">
        <v>8307</v>
      </c>
      <c r="K588" s="11" t="s">
        <v>8308</v>
      </c>
      <c r="L588" s="11" t="s">
        <v>8309</v>
      </c>
      <c r="M588" s="11" t="s">
        <v>8304</v>
      </c>
      <c r="N588" s="11" t="s">
        <v>8305</v>
      </c>
      <c r="O588" s="10">
        <v>48</v>
      </c>
      <c r="P588" s="12" t="s">
        <v>5935</v>
      </c>
      <c r="Q588" s="12" t="s">
        <v>5391</v>
      </c>
      <c r="R588" s="10">
        <v>20</v>
      </c>
      <c r="S588" s="12" t="s">
        <v>8310</v>
      </c>
      <c r="T588" s="12" t="s">
        <v>8311</v>
      </c>
      <c r="U588" s="12" t="s">
        <v>8312</v>
      </c>
      <c r="V588" s="12" t="s">
        <v>8313</v>
      </c>
      <c r="X588" s="41" t="str">
        <f>IF(ISERROR(VLOOKUP(J588,'FMC by DSF_Excel'!$H$6:$H$1610,1,0)),"TIDAK ADA","ADA")</f>
        <v>ADA</v>
      </c>
      <c r="Y588" s="41"/>
    </row>
    <row r="589" spans="1:25" ht="25.5" x14ac:dyDescent="0.25">
      <c r="A589" s="10">
        <v>579</v>
      </c>
      <c r="B589" s="11" t="s">
        <v>5016</v>
      </c>
      <c r="C589" s="11" t="s">
        <v>5017</v>
      </c>
      <c r="D589" s="11" t="s">
        <v>1794</v>
      </c>
      <c r="E589" s="11" t="s">
        <v>8253</v>
      </c>
      <c r="F589" s="11" t="s">
        <v>7637</v>
      </c>
      <c r="G589" s="11" t="s">
        <v>5020</v>
      </c>
      <c r="H589" s="11" t="s">
        <v>124</v>
      </c>
      <c r="I589" s="11" t="s">
        <v>5066</v>
      </c>
      <c r="J589" s="963" t="s">
        <v>8314</v>
      </c>
      <c r="K589" s="11" t="s">
        <v>8315</v>
      </c>
      <c r="L589" s="11" t="s">
        <v>8316</v>
      </c>
      <c r="M589" s="11" t="s">
        <v>8317</v>
      </c>
      <c r="N589" s="11" t="s">
        <v>8318</v>
      </c>
      <c r="O589" s="10">
        <v>48</v>
      </c>
      <c r="P589" s="12" t="s">
        <v>5279</v>
      </c>
      <c r="Q589" s="12" t="s">
        <v>5252</v>
      </c>
      <c r="R589" s="10">
        <v>19</v>
      </c>
      <c r="S589" s="12" t="s">
        <v>8319</v>
      </c>
      <c r="T589" s="12" t="s">
        <v>8320</v>
      </c>
      <c r="U589" s="12" t="s">
        <v>8321</v>
      </c>
      <c r="V589" s="12" t="s">
        <v>8322</v>
      </c>
      <c r="X589" s="41" t="str">
        <f>IF(ISERROR(VLOOKUP(J589,'FMC by DSF_Excel'!$H$6:$H$1610,1,0)),"TIDAK ADA","ADA")</f>
        <v>ADA</v>
      </c>
      <c r="Y589" s="41"/>
    </row>
    <row r="590" spans="1:25" ht="25.5" x14ac:dyDescent="0.25">
      <c r="A590" s="10">
        <v>580</v>
      </c>
      <c r="B590" s="11" t="s">
        <v>5016</v>
      </c>
      <c r="C590" s="11" t="s">
        <v>5017</v>
      </c>
      <c r="D590" s="11" t="s">
        <v>1798</v>
      </c>
      <c r="E590" s="11" t="s">
        <v>8253</v>
      </c>
      <c r="F590" s="11" t="s">
        <v>8292</v>
      </c>
      <c r="G590" s="11" t="s">
        <v>5792</v>
      </c>
      <c r="H590" s="11" t="s">
        <v>1163</v>
      </c>
      <c r="I590" s="11" t="s">
        <v>5066</v>
      </c>
      <c r="J590" s="963" t="s">
        <v>8323</v>
      </c>
      <c r="K590" s="11" t="s">
        <v>8324</v>
      </c>
      <c r="L590" s="11" t="s">
        <v>8325</v>
      </c>
      <c r="M590" s="11" t="s">
        <v>8317</v>
      </c>
      <c r="N590" s="11" t="s">
        <v>8318</v>
      </c>
      <c r="O590" s="10">
        <v>48</v>
      </c>
      <c r="P590" s="12" t="s">
        <v>5279</v>
      </c>
      <c r="Q590" s="12" t="s">
        <v>5252</v>
      </c>
      <c r="R590" s="10">
        <v>19</v>
      </c>
      <c r="S590" s="12" t="s">
        <v>8319</v>
      </c>
      <c r="T590" s="12" t="s">
        <v>741</v>
      </c>
      <c r="U590" s="12" t="s">
        <v>8319</v>
      </c>
      <c r="V590" s="12" t="s">
        <v>5279</v>
      </c>
      <c r="X590" s="41" t="str">
        <f>IF(ISERROR(VLOOKUP(J590,'FMC by DSF_Excel'!$H$6:$H$1610,1,0)),"TIDAK ADA","ADA")</f>
        <v>TIDAK ADA</v>
      </c>
      <c r="Y590" s="41"/>
    </row>
    <row r="591" spans="1:25" ht="25.5" x14ac:dyDescent="0.25">
      <c r="A591" s="10">
        <v>581</v>
      </c>
      <c r="B591" s="11" t="s">
        <v>5016</v>
      </c>
      <c r="C591" s="11" t="s">
        <v>5017</v>
      </c>
      <c r="D591" s="11" t="s">
        <v>1798</v>
      </c>
      <c r="E591" s="11" t="s">
        <v>8253</v>
      </c>
      <c r="F591" s="11" t="s">
        <v>8292</v>
      </c>
      <c r="G591" s="11" t="s">
        <v>5792</v>
      </c>
      <c r="H591" s="11" t="s">
        <v>1163</v>
      </c>
      <c r="I591" s="11" t="s">
        <v>5066</v>
      </c>
      <c r="J591" s="963" t="s">
        <v>8326</v>
      </c>
      <c r="K591" s="11" t="s">
        <v>8327</v>
      </c>
      <c r="L591" s="11" t="s">
        <v>8328</v>
      </c>
      <c r="M591" s="11" t="s">
        <v>8317</v>
      </c>
      <c r="N591" s="11" t="s">
        <v>8318</v>
      </c>
      <c r="O591" s="10">
        <v>48</v>
      </c>
      <c r="P591" s="12" t="s">
        <v>5279</v>
      </c>
      <c r="Q591" s="12" t="s">
        <v>5252</v>
      </c>
      <c r="R591" s="10">
        <v>19</v>
      </c>
      <c r="S591" s="12" t="s">
        <v>8319</v>
      </c>
      <c r="T591" s="12" t="s">
        <v>8329</v>
      </c>
      <c r="U591" s="12" t="s">
        <v>8330</v>
      </c>
      <c r="V591" s="12" t="s">
        <v>8331</v>
      </c>
      <c r="X591" s="41" t="str">
        <f>IF(ISERROR(VLOOKUP(J591,'FMC by DSF_Excel'!$H$6:$H$1610,1,0)),"TIDAK ADA","ADA")</f>
        <v>TIDAK ADA</v>
      </c>
      <c r="Y591" s="41"/>
    </row>
    <row r="592" spans="1:25" ht="25.5" x14ac:dyDescent="0.25">
      <c r="A592" s="10">
        <v>582</v>
      </c>
      <c r="B592" s="11" t="s">
        <v>5016</v>
      </c>
      <c r="C592" s="11" t="s">
        <v>5017</v>
      </c>
      <c r="D592" s="11" t="s">
        <v>1806</v>
      </c>
      <c r="E592" s="11" t="s">
        <v>8253</v>
      </c>
      <c r="F592" s="11" t="s">
        <v>8332</v>
      </c>
      <c r="G592" s="11" t="s">
        <v>5020</v>
      </c>
      <c r="H592" s="11" t="s">
        <v>124</v>
      </c>
      <c r="I592" s="11" t="s">
        <v>5066</v>
      </c>
      <c r="J592" s="963" t="s">
        <v>8333</v>
      </c>
      <c r="K592" s="11" t="s">
        <v>8334</v>
      </c>
      <c r="L592" s="11" t="s">
        <v>8335</v>
      </c>
      <c r="M592" s="11" t="s">
        <v>8336</v>
      </c>
      <c r="N592" s="11" t="s">
        <v>8337</v>
      </c>
      <c r="O592" s="10">
        <v>48</v>
      </c>
      <c r="P592" s="12" t="s">
        <v>5279</v>
      </c>
      <c r="Q592" s="12" t="s">
        <v>5252</v>
      </c>
      <c r="R592" s="10">
        <v>19</v>
      </c>
      <c r="S592" s="12" t="s">
        <v>8319</v>
      </c>
      <c r="T592" s="12" t="s">
        <v>741</v>
      </c>
      <c r="U592" s="12" t="s">
        <v>8319</v>
      </c>
      <c r="V592" s="12" t="s">
        <v>5279</v>
      </c>
      <c r="X592" s="41" t="str">
        <f>IF(ISERROR(VLOOKUP(J592,'FMC by DSF_Excel'!$H$6:$H$1610,1,0)),"TIDAK ADA","ADA")</f>
        <v>TIDAK ADA</v>
      </c>
      <c r="Y592" s="41"/>
    </row>
    <row r="593" spans="1:25" ht="25.5" x14ac:dyDescent="0.25">
      <c r="A593" s="10">
        <v>583</v>
      </c>
      <c r="B593" s="11" t="s">
        <v>5016</v>
      </c>
      <c r="C593" s="11" t="s">
        <v>5017</v>
      </c>
      <c r="D593" s="11" t="s">
        <v>1807</v>
      </c>
      <c r="E593" s="11" t="s">
        <v>8253</v>
      </c>
      <c r="F593" s="11" t="s">
        <v>5967</v>
      </c>
      <c r="G593" s="11" t="s">
        <v>5020</v>
      </c>
      <c r="H593" s="11" t="s">
        <v>1252</v>
      </c>
      <c r="I593" s="11" t="s">
        <v>5066</v>
      </c>
      <c r="J593" s="963" t="s">
        <v>8338</v>
      </c>
      <c r="K593" s="11" t="s">
        <v>8339</v>
      </c>
      <c r="L593" s="11" t="s">
        <v>8340</v>
      </c>
      <c r="M593" s="11" t="s">
        <v>8336</v>
      </c>
      <c r="N593" s="11" t="s">
        <v>8337</v>
      </c>
      <c r="O593" s="10">
        <v>48</v>
      </c>
      <c r="P593" s="12" t="s">
        <v>5279</v>
      </c>
      <c r="Q593" s="12" t="s">
        <v>5252</v>
      </c>
      <c r="R593" s="10">
        <v>19</v>
      </c>
      <c r="S593" s="12" t="s">
        <v>8319</v>
      </c>
      <c r="T593" s="12" t="s">
        <v>741</v>
      </c>
      <c r="U593" s="12" t="s">
        <v>8319</v>
      </c>
      <c r="V593" s="12" t="s">
        <v>5279</v>
      </c>
      <c r="X593" s="41" t="str">
        <f>IF(ISERROR(VLOOKUP(J593,'FMC by DSF_Excel'!$H$6:$H$1610,1,0)),"TIDAK ADA","ADA")</f>
        <v>ADA</v>
      </c>
      <c r="Y593" s="41"/>
    </row>
    <row r="594" spans="1:25" ht="25.5" x14ac:dyDescent="0.25">
      <c r="A594" s="10">
        <v>584</v>
      </c>
      <c r="B594" s="11" t="s">
        <v>5016</v>
      </c>
      <c r="C594" s="11" t="s">
        <v>5017</v>
      </c>
      <c r="D594" s="11" t="s">
        <v>1811</v>
      </c>
      <c r="E594" s="11" t="s">
        <v>8253</v>
      </c>
      <c r="F594" s="11" t="s">
        <v>8341</v>
      </c>
      <c r="G594" s="11" t="s">
        <v>5020</v>
      </c>
      <c r="H594" s="11" t="s">
        <v>1252</v>
      </c>
      <c r="I594" s="11" t="s">
        <v>5066</v>
      </c>
      <c r="J594" s="963" t="s">
        <v>8342</v>
      </c>
      <c r="K594" s="11" t="s">
        <v>8343</v>
      </c>
      <c r="L594" s="11" t="s">
        <v>8344</v>
      </c>
      <c r="M594" s="11" t="s">
        <v>8336</v>
      </c>
      <c r="N594" s="11" t="s">
        <v>8337</v>
      </c>
      <c r="O594" s="10">
        <v>48</v>
      </c>
      <c r="P594" s="12" t="s">
        <v>5279</v>
      </c>
      <c r="Q594" s="12" t="s">
        <v>5252</v>
      </c>
      <c r="R594" s="10">
        <v>19</v>
      </c>
      <c r="S594" s="12" t="s">
        <v>8319</v>
      </c>
      <c r="T594" s="12" t="s">
        <v>741</v>
      </c>
      <c r="U594" s="12" t="s">
        <v>8319</v>
      </c>
      <c r="V594" s="12" t="s">
        <v>5279</v>
      </c>
      <c r="X594" s="41" t="str">
        <f>IF(ISERROR(VLOOKUP(J594,'FMC by DSF_Excel'!$H$6:$H$1610,1,0)),"TIDAK ADA","ADA")</f>
        <v>ADA</v>
      </c>
      <c r="Y594" s="41"/>
    </row>
    <row r="595" spans="1:25" ht="25.5" x14ac:dyDescent="0.25">
      <c r="A595" s="10">
        <v>585</v>
      </c>
      <c r="B595" s="11" t="s">
        <v>5016</v>
      </c>
      <c r="C595" s="11" t="s">
        <v>5017</v>
      </c>
      <c r="D595" s="11" t="s">
        <v>1811</v>
      </c>
      <c r="E595" s="11" t="s">
        <v>8253</v>
      </c>
      <c r="F595" s="11" t="s">
        <v>8341</v>
      </c>
      <c r="G595" s="11" t="s">
        <v>5020</v>
      </c>
      <c r="H595" s="11" t="s">
        <v>1252</v>
      </c>
      <c r="I595" s="11" t="s">
        <v>5066</v>
      </c>
      <c r="J595" s="963" t="s">
        <v>8345</v>
      </c>
      <c r="K595" s="11" t="s">
        <v>8346</v>
      </c>
      <c r="L595" s="11" t="s">
        <v>8347</v>
      </c>
      <c r="M595" s="11" t="s">
        <v>8336</v>
      </c>
      <c r="N595" s="11" t="s">
        <v>8337</v>
      </c>
      <c r="O595" s="10">
        <v>48</v>
      </c>
      <c r="P595" s="12" t="s">
        <v>5279</v>
      </c>
      <c r="Q595" s="12" t="s">
        <v>5252</v>
      </c>
      <c r="R595" s="10">
        <v>19</v>
      </c>
      <c r="S595" s="12" t="s">
        <v>8319</v>
      </c>
      <c r="T595" s="12" t="s">
        <v>741</v>
      </c>
      <c r="U595" s="12" t="s">
        <v>8319</v>
      </c>
      <c r="V595" s="12" t="s">
        <v>5279</v>
      </c>
      <c r="X595" s="41" t="str">
        <f>IF(ISERROR(VLOOKUP(J595,'FMC by DSF_Excel'!$H$6:$H$1610,1,0)),"TIDAK ADA","ADA")</f>
        <v>ADA</v>
      </c>
      <c r="Y595" s="41"/>
    </row>
    <row r="596" spans="1:25" ht="25.5" x14ac:dyDescent="0.25">
      <c r="A596" s="10">
        <v>586</v>
      </c>
      <c r="B596" s="11" t="s">
        <v>5016</v>
      </c>
      <c r="C596" s="11" t="s">
        <v>5017</v>
      </c>
      <c r="D596" s="11" t="s">
        <v>1811</v>
      </c>
      <c r="E596" s="11" t="s">
        <v>8253</v>
      </c>
      <c r="F596" s="11" t="s">
        <v>8341</v>
      </c>
      <c r="G596" s="11" t="s">
        <v>5020</v>
      </c>
      <c r="H596" s="11" t="s">
        <v>1252</v>
      </c>
      <c r="I596" s="11" t="s">
        <v>5066</v>
      </c>
      <c r="J596" s="963" t="s">
        <v>8348</v>
      </c>
      <c r="K596" s="11" t="s">
        <v>8349</v>
      </c>
      <c r="L596" s="11" t="s">
        <v>8350</v>
      </c>
      <c r="M596" s="11" t="s">
        <v>8336</v>
      </c>
      <c r="N596" s="11" t="s">
        <v>8337</v>
      </c>
      <c r="O596" s="10">
        <v>48</v>
      </c>
      <c r="P596" s="12" t="s">
        <v>5279</v>
      </c>
      <c r="Q596" s="12" t="s">
        <v>5252</v>
      </c>
      <c r="R596" s="10">
        <v>19</v>
      </c>
      <c r="S596" s="12" t="s">
        <v>8319</v>
      </c>
      <c r="T596" s="12" t="s">
        <v>741</v>
      </c>
      <c r="U596" s="12" t="s">
        <v>8319</v>
      </c>
      <c r="V596" s="12" t="s">
        <v>5279</v>
      </c>
      <c r="X596" s="41" t="str">
        <f>IF(ISERROR(VLOOKUP(J596,'FMC by DSF_Excel'!$H$6:$H$1610,1,0)),"TIDAK ADA","ADA")</f>
        <v>ADA</v>
      </c>
      <c r="Y596" s="41"/>
    </row>
    <row r="597" spans="1:25" s="960" customFormat="1" ht="25.5" x14ac:dyDescent="0.25">
      <c r="A597" s="957">
        <v>587</v>
      </c>
      <c r="B597" s="958" t="s">
        <v>5016</v>
      </c>
      <c r="C597" s="958" t="s">
        <v>5017</v>
      </c>
      <c r="D597" s="958" t="s">
        <v>2898</v>
      </c>
      <c r="E597" s="958" t="s">
        <v>8253</v>
      </c>
      <c r="F597" s="958" t="s">
        <v>8351</v>
      </c>
      <c r="G597" s="958" t="s">
        <v>1428</v>
      </c>
      <c r="H597" s="958" t="s">
        <v>5570</v>
      </c>
      <c r="I597" s="958" t="s">
        <v>5021</v>
      </c>
      <c r="J597" s="964" t="s">
        <v>8352</v>
      </c>
      <c r="K597" s="958" t="s">
        <v>8353</v>
      </c>
      <c r="L597" s="958" t="s">
        <v>8354</v>
      </c>
      <c r="M597" s="958" t="s">
        <v>6643</v>
      </c>
      <c r="N597" s="958" t="s">
        <v>8355</v>
      </c>
      <c r="O597" s="957">
        <v>60</v>
      </c>
      <c r="P597" s="959" t="s">
        <v>5464</v>
      </c>
      <c r="Q597" s="959" t="s">
        <v>5405</v>
      </c>
      <c r="R597" s="957">
        <v>12</v>
      </c>
      <c r="S597" s="959" t="s">
        <v>5406</v>
      </c>
      <c r="T597" s="959" t="s">
        <v>8356</v>
      </c>
      <c r="U597" s="959" t="s">
        <v>8357</v>
      </c>
      <c r="V597" s="959" t="s">
        <v>8358</v>
      </c>
      <c r="X597" s="41" t="str">
        <f>IF(ISERROR(VLOOKUP(J597,'FMC by DSF_Excel'!$H$6:$H$1610,1,0)),"TIDAK ADA","ADA")</f>
        <v>ADA</v>
      </c>
      <c r="Y597" s="893"/>
    </row>
    <row r="598" spans="1:25" s="960" customFormat="1" ht="25.5" x14ac:dyDescent="0.25">
      <c r="A598" s="957">
        <v>588</v>
      </c>
      <c r="B598" s="958" t="s">
        <v>5016</v>
      </c>
      <c r="C598" s="958" t="s">
        <v>5017</v>
      </c>
      <c r="D598" s="958" t="s">
        <v>2898</v>
      </c>
      <c r="E598" s="958" t="s">
        <v>8253</v>
      </c>
      <c r="F598" s="958" t="s">
        <v>8351</v>
      </c>
      <c r="G598" s="958" t="s">
        <v>1428</v>
      </c>
      <c r="H598" s="958" t="s">
        <v>5570</v>
      </c>
      <c r="I598" s="958" t="s">
        <v>5021</v>
      </c>
      <c r="J598" s="964" t="s">
        <v>8359</v>
      </c>
      <c r="K598" s="958" t="s">
        <v>8360</v>
      </c>
      <c r="L598" s="958" t="s">
        <v>8361</v>
      </c>
      <c r="M598" s="958" t="s">
        <v>6643</v>
      </c>
      <c r="N598" s="958" t="s">
        <v>8355</v>
      </c>
      <c r="O598" s="957">
        <v>60</v>
      </c>
      <c r="P598" s="959" t="s">
        <v>5464</v>
      </c>
      <c r="Q598" s="959" t="s">
        <v>5405</v>
      </c>
      <c r="R598" s="957">
        <v>12</v>
      </c>
      <c r="S598" s="959" t="s">
        <v>5406</v>
      </c>
      <c r="T598" s="959" t="s">
        <v>741</v>
      </c>
      <c r="U598" s="959" t="s">
        <v>5406</v>
      </c>
      <c r="V598" s="959" t="s">
        <v>5464</v>
      </c>
      <c r="X598" s="41" t="str">
        <f>IF(ISERROR(VLOOKUP(J598,'FMC by DSF_Excel'!$H$6:$H$1610,1,0)),"TIDAK ADA","ADA")</f>
        <v>TIDAK ADA</v>
      </c>
      <c r="Y598" s="893"/>
    </row>
    <row r="599" spans="1:25" s="960" customFormat="1" ht="25.5" x14ac:dyDescent="0.25">
      <c r="A599" s="957">
        <v>589</v>
      </c>
      <c r="B599" s="958" t="s">
        <v>5016</v>
      </c>
      <c r="C599" s="958" t="s">
        <v>5017</v>
      </c>
      <c r="D599" s="958" t="s">
        <v>2898</v>
      </c>
      <c r="E599" s="958" t="s">
        <v>8253</v>
      </c>
      <c r="F599" s="958" t="s">
        <v>8351</v>
      </c>
      <c r="G599" s="958" t="s">
        <v>1428</v>
      </c>
      <c r="H599" s="958" t="s">
        <v>5570</v>
      </c>
      <c r="I599" s="958" t="s">
        <v>5021</v>
      </c>
      <c r="J599" s="964" t="s">
        <v>8362</v>
      </c>
      <c r="K599" s="958" t="s">
        <v>8363</v>
      </c>
      <c r="L599" s="958" t="s">
        <v>8364</v>
      </c>
      <c r="M599" s="958" t="s">
        <v>6643</v>
      </c>
      <c r="N599" s="958" t="s">
        <v>8355</v>
      </c>
      <c r="O599" s="957">
        <v>60</v>
      </c>
      <c r="P599" s="959" t="s">
        <v>5464</v>
      </c>
      <c r="Q599" s="959" t="s">
        <v>5405</v>
      </c>
      <c r="R599" s="957">
        <v>12</v>
      </c>
      <c r="S599" s="959" t="s">
        <v>5406</v>
      </c>
      <c r="T599" s="959" t="s">
        <v>741</v>
      </c>
      <c r="U599" s="959" t="s">
        <v>5406</v>
      </c>
      <c r="V599" s="959" t="s">
        <v>5464</v>
      </c>
      <c r="X599" s="41" t="str">
        <f>IF(ISERROR(VLOOKUP(J599,'FMC by DSF_Excel'!$H$6:$H$1610,1,0)),"TIDAK ADA","ADA")</f>
        <v>TIDAK ADA</v>
      </c>
      <c r="Y599" s="893"/>
    </row>
    <row r="600" spans="1:25" ht="25.5" x14ac:dyDescent="0.25">
      <c r="A600" s="10">
        <v>590</v>
      </c>
      <c r="B600" s="11" t="s">
        <v>5016</v>
      </c>
      <c r="C600" s="11" t="s">
        <v>5017</v>
      </c>
      <c r="D600" s="11" t="s">
        <v>2970</v>
      </c>
      <c r="E600" s="11" t="s">
        <v>8253</v>
      </c>
      <c r="F600" s="11" t="s">
        <v>8365</v>
      </c>
      <c r="G600" s="11" t="s">
        <v>1428</v>
      </c>
      <c r="H600" s="11" t="s">
        <v>5570</v>
      </c>
      <c r="I600" s="11" t="s">
        <v>5021</v>
      </c>
      <c r="J600" s="963" t="s">
        <v>8366</v>
      </c>
      <c r="K600" s="11" t="s">
        <v>8367</v>
      </c>
      <c r="L600" s="11" t="s">
        <v>8368</v>
      </c>
      <c r="M600" s="11" t="s">
        <v>6905</v>
      </c>
      <c r="N600" s="11" t="s">
        <v>8369</v>
      </c>
      <c r="O600" s="10">
        <v>60</v>
      </c>
      <c r="P600" s="12" t="s">
        <v>5464</v>
      </c>
      <c r="Q600" s="12" t="s">
        <v>5405</v>
      </c>
      <c r="R600" s="10">
        <v>11</v>
      </c>
      <c r="S600" s="12" t="s">
        <v>6635</v>
      </c>
      <c r="T600" s="12" t="s">
        <v>741</v>
      </c>
      <c r="U600" s="12" t="s">
        <v>6635</v>
      </c>
      <c r="V600" s="12" t="s">
        <v>5464</v>
      </c>
      <c r="X600" s="41" t="str">
        <f>IF(ISERROR(VLOOKUP(J600,'FMC by DSF_Excel'!$H$6:$H$1610,1,0)),"TIDAK ADA","ADA")</f>
        <v>ADA</v>
      </c>
      <c r="Y600" s="41"/>
    </row>
    <row r="601" spans="1:25" ht="25.5" x14ac:dyDescent="0.25">
      <c r="A601" s="10">
        <v>591</v>
      </c>
      <c r="B601" s="11" t="s">
        <v>5016</v>
      </c>
      <c r="C601" s="11" t="s">
        <v>5017</v>
      </c>
      <c r="D601" s="11" t="s">
        <v>3143</v>
      </c>
      <c r="E601" s="11" t="s">
        <v>8253</v>
      </c>
      <c r="F601" s="11" t="s">
        <v>5967</v>
      </c>
      <c r="G601" s="11" t="s">
        <v>1428</v>
      </c>
      <c r="H601" s="11" t="s">
        <v>5570</v>
      </c>
      <c r="I601" s="11" t="s">
        <v>5021</v>
      </c>
      <c r="J601" s="963" t="s">
        <v>8370</v>
      </c>
      <c r="K601" s="11" t="s">
        <v>8371</v>
      </c>
      <c r="L601" s="11" t="s">
        <v>8372</v>
      </c>
      <c r="M601" s="11" t="s">
        <v>5829</v>
      </c>
      <c r="N601" s="11" t="s">
        <v>8373</v>
      </c>
      <c r="O601" s="10">
        <v>48</v>
      </c>
      <c r="P601" s="12" t="s">
        <v>6686</v>
      </c>
      <c r="Q601" s="12" t="s">
        <v>5243</v>
      </c>
      <c r="R601" s="10">
        <v>10</v>
      </c>
      <c r="S601" s="12" t="s">
        <v>8374</v>
      </c>
      <c r="T601" s="12" t="s">
        <v>8375</v>
      </c>
      <c r="U601" s="12" t="s">
        <v>8376</v>
      </c>
      <c r="V601" s="12" t="s">
        <v>8377</v>
      </c>
      <c r="X601" s="41" t="str">
        <f>IF(ISERROR(VLOOKUP(J601,'FMC by DSF_Excel'!$H$6:$H$1610,1,0)),"TIDAK ADA","ADA")</f>
        <v>ADA</v>
      </c>
      <c r="Y601" s="41"/>
    </row>
    <row r="602" spans="1:25" ht="25.5" x14ac:dyDescent="0.25">
      <c r="A602" s="10">
        <v>592</v>
      </c>
      <c r="B602" s="11" t="s">
        <v>5016</v>
      </c>
      <c r="C602" s="11" t="s">
        <v>5017</v>
      </c>
      <c r="D602" s="11" t="s">
        <v>3143</v>
      </c>
      <c r="E602" s="11" t="s">
        <v>8253</v>
      </c>
      <c r="F602" s="11" t="s">
        <v>5967</v>
      </c>
      <c r="G602" s="11" t="s">
        <v>1428</v>
      </c>
      <c r="H602" s="11" t="s">
        <v>5570</v>
      </c>
      <c r="I602" s="11" t="s">
        <v>5021</v>
      </c>
      <c r="J602" s="963" t="s">
        <v>8378</v>
      </c>
      <c r="K602" s="11" t="s">
        <v>8379</v>
      </c>
      <c r="L602" s="11" t="s">
        <v>8380</v>
      </c>
      <c r="M602" s="11" t="s">
        <v>5829</v>
      </c>
      <c r="N602" s="11" t="s">
        <v>8373</v>
      </c>
      <c r="O602" s="10">
        <v>48</v>
      </c>
      <c r="P602" s="12" t="s">
        <v>6686</v>
      </c>
      <c r="Q602" s="12" t="s">
        <v>5243</v>
      </c>
      <c r="R602" s="10">
        <v>10</v>
      </c>
      <c r="S602" s="12" t="s">
        <v>8374</v>
      </c>
      <c r="T602" s="12" t="s">
        <v>8381</v>
      </c>
      <c r="U602" s="12" t="s">
        <v>8382</v>
      </c>
      <c r="V602" s="12" t="s">
        <v>8383</v>
      </c>
      <c r="X602" s="41" t="str">
        <f>IF(ISERROR(VLOOKUP(J602,'FMC by DSF_Excel'!$H$6:$H$1610,1,0)),"TIDAK ADA","ADA")</f>
        <v>ADA</v>
      </c>
      <c r="Y602" s="41"/>
    </row>
    <row r="603" spans="1:25" ht="25.5" x14ac:dyDescent="0.25">
      <c r="A603" s="10">
        <v>593</v>
      </c>
      <c r="B603" s="11" t="s">
        <v>5016</v>
      </c>
      <c r="C603" s="11" t="s">
        <v>5017</v>
      </c>
      <c r="D603" s="11" t="s">
        <v>3143</v>
      </c>
      <c r="E603" s="11" t="s">
        <v>8253</v>
      </c>
      <c r="F603" s="11" t="s">
        <v>5967</v>
      </c>
      <c r="G603" s="11" t="s">
        <v>1428</v>
      </c>
      <c r="H603" s="11" t="s">
        <v>5570</v>
      </c>
      <c r="I603" s="11" t="s">
        <v>5021</v>
      </c>
      <c r="J603" s="963" t="s">
        <v>8384</v>
      </c>
      <c r="K603" s="11" t="s">
        <v>8385</v>
      </c>
      <c r="L603" s="11" t="s">
        <v>8386</v>
      </c>
      <c r="M603" s="11" t="s">
        <v>5829</v>
      </c>
      <c r="N603" s="11" t="s">
        <v>8373</v>
      </c>
      <c r="O603" s="10">
        <v>48</v>
      </c>
      <c r="P603" s="12" t="s">
        <v>6686</v>
      </c>
      <c r="Q603" s="12" t="s">
        <v>5243</v>
      </c>
      <c r="R603" s="10">
        <v>10</v>
      </c>
      <c r="S603" s="12" t="s">
        <v>8374</v>
      </c>
      <c r="T603" s="12" t="s">
        <v>741</v>
      </c>
      <c r="U603" s="12" t="s">
        <v>8374</v>
      </c>
      <c r="V603" s="12" t="s">
        <v>6686</v>
      </c>
      <c r="X603" s="41" t="str">
        <f>IF(ISERROR(VLOOKUP(J603,'FMC by DSF_Excel'!$H$6:$H$1610,1,0)),"TIDAK ADA","ADA")</f>
        <v>ADA</v>
      </c>
      <c r="Y603" s="41"/>
    </row>
    <row r="604" spans="1:25" ht="25.5" x14ac:dyDescent="0.25">
      <c r="A604" s="10">
        <v>594</v>
      </c>
      <c r="B604" s="11" t="s">
        <v>5016</v>
      </c>
      <c r="C604" s="11" t="s">
        <v>5017</v>
      </c>
      <c r="D604" s="11" t="s">
        <v>3143</v>
      </c>
      <c r="E604" s="11" t="s">
        <v>8253</v>
      </c>
      <c r="F604" s="11" t="s">
        <v>5967</v>
      </c>
      <c r="G604" s="11" t="s">
        <v>1428</v>
      </c>
      <c r="H604" s="11" t="s">
        <v>5570</v>
      </c>
      <c r="I604" s="11" t="s">
        <v>5021</v>
      </c>
      <c r="J604" s="963" t="s">
        <v>8387</v>
      </c>
      <c r="K604" s="11" t="s">
        <v>8388</v>
      </c>
      <c r="L604" s="11" t="s">
        <v>8389</v>
      </c>
      <c r="M604" s="11" t="s">
        <v>5829</v>
      </c>
      <c r="N604" s="11" t="s">
        <v>8373</v>
      </c>
      <c r="O604" s="10">
        <v>48</v>
      </c>
      <c r="P604" s="12" t="s">
        <v>6686</v>
      </c>
      <c r="Q604" s="12" t="s">
        <v>5243</v>
      </c>
      <c r="R604" s="10">
        <v>10</v>
      </c>
      <c r="S604" s="12" t="s">
        <v>8374</v>
      </c>
      <c r="T604" s="12" t="s">
        <v>741</v>
      </c>
      <c r="U604" s="12" t="s">
        <v>8374</v>
      </c>
      <c r="V604" s="12" t="s">
        <v>6686</v>
      </c>
      <c r="X604" s="41" t="str">
        <f>IF(ISERROR(VLOOKUP(J604,'FMC by DSF_Excel'!$H$6:$H$1610,1,0)),"TIDAK ADA","ADA")</f>
        <v>ADA</v>
      </c>
      <c r="Y604" s="41"/>
    </row>
    <row r="605" spans="1:25" ht="25.5" x14ac:dyDescent="0.25">
      <c r="A605" s="10">
        <v>595</v>
      </c>
      <c r="B605" s="11" t="s">
        <v>5016</v>
      </c>
      <c r="C605" s="11" t="s">
        <v>5017</v>
      </c>
      <c r="D605" s="11" t="s">
        <v>3143</v>
      </c>
      <c r="E605" s="11" t="s">
        <v>8253</v>
      </c>
      <c r="F605" s="11" t="s">
        <v>5967</v>
      </c>
      <c r="G605" s="11" t="s">
        <v>1428</v>
      </c>
      <c r="H605" s="11" t="s">
        <v>5570</v>
      </c>
      <c r="I605" s="11" t="s">
        <v>5021</v>
      </c>
      <c r="J605" s="963" t="s">
        <v>8390</v>
      </c>
      <c r="K605" s="11" t="s">
        <v>8391</v>
      </c>
      <c r="L605" s="11" t="s">
        <v>8392</v>
      </c>
      <c r="M605" s="11" t="s">
        <v>5829</v>
      </c>
      <c r="N605" s="11" t="s">
        <v>8373</v>
      </c>
      <c r="O605" s="10">
        <v>48</v>
      </c>
      <c r="P605" s="12" t="s">
        <v>6686</v>
      </c>
      <c r="Q605" s="12" t="s">
        <v>5243</v>
      </c>
      <c r="R605" s="10">
        <v>10</v>
      </c>
      <c r="S605" s="12" t="s">
        <v>8374</v>
      </c>
      <c r="T605" s="12" t="s">
        <v>8393</v>
      </c>
      <c r="U605" s="12" t="s">
        <v>8394</v>
      </c>
      <c r="V605" s="12" t="s">
        <v>8395</v>
      </c>
      <c r="X605" s="41" t="str">
        <f>IF(ISERROR(VLOOKUP(J605,'FMC by DSF_Excel'!$H$6:$H$1610,1,0)),"TIDAK ADA","ADA")</f>
        <v>ADA</v>
      </c>
      <c r="Y605" s="41"/>
    </row>
    <row r="606" spans="1:25" ht="25.5" x14ac:dyDescent="0.25">
      <c r="A606" s="10">
        <v>596</v>
      </c>
      <c r="B606" s="11" t="s">
        <v>5016</v>
      </c>
      <c r="C606" s="11" t="s">
        <v>5017</v>
      </c>
      <c r="D606" s="11" t="s">
        <v>3147</v>
      </c>
      <c r="E606" s="11" t="s">
        <v>8253</v>
      </c>
      <c r="F606" s="11" t="s">
        <v>5967</v>
      </c>
      <c r="G606" s="11" t="s">
        <v>1428</v>
      </c>
      <c r="H606" s="11" t="s">
        <v>5570</v>
      </c>
      <c r="I606" s="11" t="s">
        <v>5021</v>
      </c>
      <c r="J606" s="963" t="s">
        <v>8396</v>
      </c>
      <c r="K606" s="11" t="s">
        <v>8397</v>
      </c>
      <c r="L606" s="11" t="s">
        <v>8398</v>
      </c>
      <c r="M606" s="11" t="s">
        <v>5829</v>
      </c>
      <c r="N606" s="11" t="s">
        <v>8373</v>
      </c>
      <c r="O606" s="10">
        <v>48</v>
      </c>
      <c r="P606" s="12" t="s">
        <v>6686</v>
      </c>
      <c r="Q606" s="12" t="s">
        <v>5243</v>
      </c>
      <c r="R606" s="10">
        <v>10</v>
      </c>
      <c r="S606" s="12" t="s">
        <v>8374</v>
      </c>
      <c r="T606" s="12" t="s">
        <v>741</v>
      </c>
      <c r="U606" s="12" t="s">
        <v>8374</v>
      </c>
      <c r="V606" s="12" t="s">
        <v>6686</v>
      </c>
      <c r="X606" s="41" t="str">
        <f>IF(ISERROR(VLOOKUP(J606,'FMC by DSF_Excel'!$H$6:$H$1610,1,0)),"TIDAK ADA","ADA")</f>
        <v>ADA</v>
      </c>
      <c r="Y606" s="41"/>
    </row>
    <row r="607" spans="1:25" ht="25.5" x14ac:dyDescent="0.25">
      <c r="A607" s="10">
        <v>597</v>
      </c>
      <c r="B607" s="11" t="s">
        <v>5016</v>
      </c>
      <c r="C607" s="11" t="s">
        <v>5017</v>
      </c>
      <c r="D607" s="11" t="s">
        <v>3147</v>
      </c>
      <c r="E607" s="11" t="s">
        <v>8253</v>
      </c>
      <c r="F607" s="11" t="s">
        <v>5967</v>
      </c>
      <c r="G607" s="11" t="s">
        <v>1428</v>
      </c>
      <c r="H607" s="11" t="s">
        <v>5570</v>
      </c>
      <c r="I607" s="11" t="s">
        <v>5021</v>
      </c>
      <c r="J607" s="963" t="s">
        <v>8399</v>
      </c>
      <c r="K607" s="11" t="s">
        <v>8400</v>
      </c>
      <c r="L607" s="11" t="s">
        <v>8401</v>
      </c>
      <c r="M607" s="11" t="s">
        <v>5829</v>
      </c>
      <c r="N607" s="11" t="s">
        <v>8373</v>
      </c>
      <c r="O607" s="10">
        <v>48</v>
      </c>
      <c r="P607" s="12" t="s">
        <v>6686</v>
      </c>
      <c r="Q607" s="12" t="s">
        <v>5243</v>
      </c>
      <c r="R607" s="10">
        <v>10</v>
      </c>
      <c r="S607" s="12" t="s">
        <v>8374</v>
      </c>
      <c r="T607" s="12" t="s">
        <v>8402</v>
      </c>
      <c r="U607" s="12" t="s">
        <v>8403</v>
      </c>
      <c r="V607" s="12" t="s">
        <v>8404</v>
      </c>
      <c r="X607" s="41" t="str">
        <f>IF(ISERROR(VLOOKUP(J607,'FMC by DSF_Excel'!$H$6:$H$1610,1,0)),"TIDAK ADA","ADA")</f>
        <v>ADA</v>
      </c>
      <c r="Y607" s="41"/>
    </row>
    <row r="608" spans="1:25" ht="25.5" x14ac:dyDescent="0.25">
      <c r="A608" s="10">
        <v>598</v>
      </c>
      <c r="B608" s="11" t="s">
        <v>5016</v>
      </c>
      <c r="C608" s="11" t="s">
        <v>5017</v>
      </c>
      <c r="D608" s="11" t="s">
        <v>3147</v>
      </c>
      <c r="E608" s="11" t="s">
        <v>8253</v>
      </c>
      <c r="F608" s="11" t="s">
        <v>5967</v>
      </c>
      <c r="G608" s="11" t="s">
        <v>1428</v>
      </c>
      <c r="H608" s="11" t="s">
        <v>5570</v>
      </c>
      <c r="I608" s="11" t="s">
        <v>5021</v>
      </c>
      <c r="J608" s="963" t="s">
        <v>8405</v>
      </c>
      <c r="K608" s="11" t="s">
        <v>8406</v>
      </c>
      <c r="L608" s="11" t="s">
        <v>8407</v>
      </c>
      <c r="M608" s="11" t="s">
        <v>5829</v>
      </c>
      <c r="N608" s="11" t="s">
        <v>8373</v>
      </c>
      <c r="O608" s="10">
        <v>48</v>
      </c>
      <c r="P608" s="12" t="s">
        <v>6686</v>
      </c>
      <c r="Q608" s="12" t="s">
        <v>5243</v>
      </c>
      <c r="R608" s="10">
        <v>10</v>
      </c>
      <c r="S608" s="12" t="s">
        <v>8374</v>
      </c>
      <c r="T608" s="12" t="s">
        <v>8408</v>
      </c>
      <c r="U608" s="12" t="s">
        <v>8409</v>
      </c>
      <c r="V608" s="12" t="s">
        <v>8410</v>
      </c>
      <c r="X608" s="41" t="str">
        <f>IF(ISERROR(VLOOKUP(J608,'FMC by DSF_Excel'!$H$6:$H$1610,1,0)),"TIDAK ADA","ADA")</f>
        <v>ADA</v>
      </c>
      <c r="Y608" s="41"/>
    </row>
    <row r="609" spans="1:25" ht="25.5" x14ac:dyDescent="0.25">
      <c r="A609" s="10">
        <v>599</v>
      </c>
      <c r="B609" s="11" t="s">
        <v>5016</v>
      </c>
      <c r="C609" s="11" t="s">
        <v>5017</v>
      </c>
      <c r="D609" s="11" t="s">
        <v>3147</v>
      </c>
      <c r="E609" s="11" t="s">
        <v>8253</v>
      </c>
      <c r="F609" s="11" t="s">
        <v>5967</v>
      </c>
      <c r="G609" s="11" t="s">
        <v>1428</v>
      </c>
      <c r="H609" s="11" t="s">
        <v>5570</v>
      </c>
      <c r="I609" s="11" t="s">
        <v>5021</v>
      </c>
      <c r="J609" s="963" t="s">
        <v>8411</v>
      </c>
      <c r="K609" s="11" t="s">
        <v>8412</v>
      </c>
      <c r="L609" s="11" t="s">
        <v>8413</v>
      </c>
      <c r="M609" s="11" t="s">
        <v>5829</v>
      </c>
      <c r="N609" s="11" t="s">
        <v>8373</v>
      </c>
      <c r="O609" s="10">
        <v>48</v>
      </c>
      <c r="P609" s="12" t="s">
        <v>6686</v>
      </c>
      <c r="Q609" s="12" t="s">
        <v>5243</v>
      </c>
      <c r="R609" s="10">
        <v>10</v>
      </c>
      <c r="S609" s="12" t="s">
        <v>8374</v>
      </c>
      <c r="T609" s="12" t="s">
        <v>8414</v>
      </c>
      <c r="U609" s="12" t="s">
        <v>8415</v>
      </c>
      <c r="V609" s="12" t="s">
        <v>8416</v>
      </c>
      <c r="X609" s="41" t="str">
        <f>IF(ISERROR(VLOOKUP(J609,'FMC by DSF_Excel'!$H$6:$H$1610,1,0)),"TIDAK ADA","ADA")</f>
        <v>ADA</v>
      </c>
      <c r="Y609" s="41"/>
    </row>
    <row r="610" spans="1:25" ht="25.5" x14ac:dyDescent="0.25">
      <c r="A610" s="10">
        <v>600</v>
      </c>
      <c r="B610" s="11" t="s">
        <v>5016</v>
      </c>
      <c r="C610" s="11" t="s">
        <v>5017</v>
      </c>
      <c r="D610" s="11" t="s">
        <v>3147</v>
      </c>
      <c r="E610" s="11" t="s">
        <v>8253</v>
      </c>
      <c r="F610" s="11" t="s">
        <v>5967</v>
      </c>
      <c r="G610" s="11" t="s">
        <v>1428</v>
      </c>
      <c r="H610" s="11" t="s">
        <v>5570</v>
      </c>
      <c r="I610" s="11" t="s">
        <v>5021</v>
      </c>
      <c r="J610" s="963" t="s">
        <v>8417</v>
      </c>
      <c r="K610" s="11" t="s">
        <v>8418</v>
      </c>
      <c r="L610" s="11" t="s">
        <v>8419</v>
      </c>
      <c r="M610" s="11" t="s">
        <v>5829</v>
      </c>
      <c r="N610" s="11" t="s">
        <v>8373</v>
      </c>
      <c r="O610" s="10">
        <v>48</v>
      </c>
      <c r="P610" s="12" t="s">
        <v>6686</v>
      </c>
      <c r="Q610" s="12" t="s">
        <v>5243</v>
      </c>
      <c r="R610" s="10">
        <v>10</v>
      </c>
      <c r="S610" s="12" t="s">
        <v>8374</v>
      </c>
      <c r="T610" s="12" t="s">
        <v>8420</v>
      </c>
      <c r="U610" s="12" t="s">
        <v>8421</v>
      </c>
      <c r="V610" s="12" t="s">
        <v>8422</v>
      </c>
      <c r="X610" s="41" t="str">
        <f>IF(ISERROR(VLOOKUP(J610,'FMC by DSF_Excel'!$H$6:$H$1610,1,0)),"TIDAK ADA","ADA")</f>
        <v>ADA</v>
      </c>
      <c r="Y610" s="41"/>
    </row>
    <row r="611" spans="1:25" ht="25.5" x14ac:dyDescent="0.25">
      <c r="A611" s="10">
        <v>601</v>
      </c>
      <c r="B611" s="11" t="s">
        <v>5016</v>
      </c>
      <c r="C611" s="11" t="s">
        <v>5017</v>
      </c>
      <c r="D611" s="11" t="s">
        <v>3147</v>
      </c>
      <c r="E611" s="11" t="s">
        <v>8253</v>
      </c>
      <c r="F611" s="11" t="s">
        <v>5967</v>
      </c>
      <c r="G611" s="11" t="s">
        <v>1428</v>
      </c>
      <c r="H611" s="11" t="s">
        <v>5570</v>
      </c>
      <c r="I611" s="11" t="s">
        <v>5021</v>
      </c>
      <c r="J611" s="963" t="s">
        <v>8423</v>
      </c>
      <c r="K611" s="11" t="s">
        <v>8424</v>
      </c>
      <c r="L611" s="11" t="s">
        <v>8425</v>
      </c>
      <c r="M611" s="11" t="s">
        <v>5829</v>
      </c>
      <c r="N611" s="11" t="s">
        <v>8373</v>
      </c>
      <c r="O611" s="10">
        <v>48</v>
      </c>
      <c r="P611" s="12" t="s">
        <v>6686</v>
      </c>
      <c r="Q611" s="12" t="s">
        <v>5243</v>
      </c>
      <c r="R611" s="10">
        <v>10</v>
      </c>
      <c r="S611" s="12" t="s">
        <v>8374</v>
      </c>
      <c r="T611" s="12" t="s">
        <v>8426</v>
      </c>
      <c r="U611" s="12" t="s">
        <v>8427</v>
      </c>
      <c r="V611" s="12" t="s">
        <v>8428</v>
      </c>
      <c r="X611" s="41" t="str">
        <f>IF(ISERROR(VLOOKUP(J611,'FMC by DSF_Excel'!$H$6:$H$1610,1,0)),"TIDAK ADA","ADA")</f>
        <v>ADA</v>
      </c>
      <c r="Y611" s="41"/>
    </row>
    <row r="612" spans="1:25" ht="25.5" x14ac:dyDescent="0.25">
      <c r="A612" s="10">
        <v>602</v>
      </c>
      <c r="B612" s="11" t="s">
        <v>5016</v>
      </c>
      <c r="C612" s="11" t="s">
        <v>5017</v>
      </c>
      <c r="D612" s="11" t="s">
        <v>3147</v>
      </c>
      <c r="E612" s="11" t="s">
        <v>8253</v>
      </c>
      <c r="F612" s="11" t="s">
        <v>5967</v>
      </c>
      <c r="G612" s="11" t="s">
        <v>1428</v>
      </c>
      <c r="H612" s="11" t="s">
        <v>5570</v>
      </c>
      <c r="I612" s="11" t="s">
        <v>5021</v>
      </c>
      <c r="J612" s="963" t="s">
        <v>8429</v>
      </c>
      <c r="K612" s="11" t="s">
        <v>8430</v>
      </c>
      <c r="L612" s="11" t="s">
        <v>8431</v>
      </c>
      <c r="M612" s="11" t="s">
        <v>5829</v>
      </c>
      <c r="N612" s="11" t="s">
        <v>8373</v>
      </c>
      <c r="O612" s="10">
        <v>48</v>
      </c>
      <c r="P612" s="12" t="s">
        <v>6686</v>
      </c>
      <c r="Q612" s="12" t="s">
        <v>5243</v>
      </c>
      <c r="R612" s="10">
        <v>10</v>
      </c>
      <c r="S612" s="12" t="s">
        <v>8374</v>
      </c>
      <c r="T612" s="12" t="s">
        <v>8432</v>
      </c>
      <c r="U612" s="12" t="s">
        <v>8433</v>
      </c>
      <c r="V612" s="12" t="s">
        <v>8434</v>
      </c>
      <c r="X612" s="41" t="str">
        <f>IF(ISERROR(VLOOKUP(J612,'FMC by DSF_Excel'!$H$6:$H$1610,1,0)),"TIDAK ADA","ADA")</f>
        <v>ADA</v>
      </c>
      <c r="Y612" s="41"/>
    </row>
    <row r="613" spans="1:25" ht="25.5" x14ac:dyDescent="0.25">
      <c r="A613" s="10">
        <v>603</v>
      </c>
      <c r="B613" s="11" t="s">
        <v>5016</v>
      </c>
      <c r="C613" s="11" t="s">
        <v>5017</v>
      </c>
      <c r="D613" s="11" t="s">
        <v>3147</v>
      </c>
      <c r="E613" s="11" t="s">
        <v>8253</v>
      </c>
      <c r="F613" s="11" t="s">
        <v>5967</v>
      </c>
      <c r="G613" s="11" t="s">
        <v>1428</v>
      </c>
      <c r="H613" s="11" t="s">
        <v>5570</v>
      </c>
      <c r="I613" s="11" t="s">
        <v>5021</v>
      </c>
      <c r="J613" s="963" t="s">
        <v>8435</v>
      </c>
      <c r="K613" s="11" t="s">
        <v>8436</v>
      </c>
      <c r="L613" s="11" t="s">
        <v>8437</v>
      </c>
      <c r="M613" s="11" t="s">
        <v>5829</v>
      </c>
      <c r="N613" s="11" t="s">
        <v>8373</v>
      </c>
      <c r="O613" s="10">
        <v>48</v>
      </c>
      <c r="P613" s="12" t="s">
        <v>6686</v>
      </c>
      <c r="Q613" s="12" t="s">
        <v>5243</v>
      </c>
      <c r="R613" s="10">
        <v>10</v>
      </c>
      <c r="S613" s="12" t="s">
        <v>8374</v>
      </c>
      <c r="T613" s="12" t="s">
        <v>8438</v>
      </c>
      <c r="U613" s="12" t="s">
        <v>8439</v>
      </c>
      <c r="V613" s="12" t="s">
        <v>8440</v>
      </c>
      <c r="X613" s="41" t="str">
        <f>IF(ISERROR(VLOOKUP(J613,'FMC by DSF_Excel'!$H$6:$H$1610,1,0)),"TIDAK ADA","ADA")</f>
        <v>ADA</v>
      </c>
      <c r="Y613" s="41"/>
    </row>
    <row r="614" spans="1:25" ht="25.5" x14ac:dyDescent="0.25">
      <c r="A614" s="10">
        <v>604</v>
      </c>
      <c r="B614" s="11" t="s">
        <v>5016</v>
      </c>
      <c r="C614" s="11" t="s">
        <v>5017</v>
      </c>
      <c r="D614" s="11" t="s">
        <v>3147</v>
      </c>
      <c r="E614" s="11" t="s">
        <v>8253</v>
      </c>
      <c r="F614" s="11" t="s">
        <v>5967</v>
      </c>
      <c r="G614" s="11" t="s">
        <v>1428</v>
      </c>
      <c r="H614" s="11" t="s">
        <v>5570</v>
      </c>
      <c r="I614" s="11" t="s">
        <v>5021</v>
      </c>
      <c r="J614" s="963" t="s">
        <v>8441</v>
      </c>
      <c r="K614" s="11" t="s">
        <v>8442</v>
      </c>
      <c r="L614" s="11" t="s">
        <v>8443</v>
      </c>
      <c r="M614" s="11" t="s">
        <v>5829</v>
      </c>
      <c r="N614" s="11" t="s">
        <v>8373</v>
      </c>
      <c r="O614" s="10">
        <v>48</v>
      </c>
      <c r="P614" s="12" t="s">
        <v>6686</v>
      </c>
      <c r="Q614" s="12" t="s">
        <v>5243</v>
      </c>
      <c r="R614" s="10">
        <v>10</v>
      </c>
      <c r="S614" s="12" t="s">
        <v>8374</v>
      </c>
      <c r="T614" s="12" t="s">
        <v>8444</v>
      </c>
      <c r="U614" s="12" t="s">
        <v>8445</v>
      </c>
      <c r="V614" s="12" t="s">
        <v>8446</v>
      </c>
      <c r="X614" s="41" t="str">
        <f>IF(ISERROR(VLOOKUP(J614,'FMC by DSF_Excel'!$H$6:$H$1610,1,0)),"TIDAK ADA","ADA")</f>
        <v>ADA</v>
      </c>
      <c r="Y614" s="41"/>
    </row>
    <row r="615" spans="1:25" ht="25.5" x14ac:dyDescent="0.25">
      <c r="A615" s="10">
        <v>605</v>
      </c>
      <c r="B615" s="11" t="s">
        <v>5016</v>
      </c>
      <c r="C615" s="11" t="s">
        <v>5017</v>
      </c>
      <c r="D615" s="11" t="s">
        <v>3147</v>
      </c>
      <c r="E615" s="11" t="s">
        <v>8253</v>
      </c>
      <c r="F615" s="11" t="s">
        <v>5967</v>
      </c>
      <c r="G615" s="11" t="s">
        <v>1428</v>
      </c>
      <c r="H615" s="11" t="s">
        <v>5570</v>
      </c>
      <c r="I615" s="11" t="s">
        <v>5021</v>
      </c>
      <c r="J615" s="963" t="s">
        <v>8447</v>
      </c>
      <c r="K615" s="11" t="s">
        <v>8448</v>
      </c>
      <c r="L615" s="11" t="s">
        <v>8449</v>
      </c>
      <c r="M615" s="11" t="s">
        <v>5829</v>
      </c>
      <c r="N615" s="11" t="s">
        <v>8373</v>
      </c>
      <c r="O615" s="10">
        <v>48</v>
      </c>
      <c r="P615" s="12" t="s">
        <v>6686</v>
      </c>
      <c r="Q615" s="12" t="s">
        <v>5243</v>
      </c>
      <c r="R615" s="10">
        <v>10</v>
      </c>
      <c r="S615" s="12" t="s">
        <v>8374</v>
      </c>
      <c r="T615" s="12" t="s">
        <v>8450</v>
      </c>
      <c r="U615" s="12" t="s">
        <v>8451</v>
      </c>
      <c r="V615" s="12" t="s">
        <v>8452</v>
      </c>
      <c r="X615" s="41" t="str">
        <f>IF(ISERROR(VLOOKUP(J615,'FMC by DSF_Excel'!$H$6:$H$1610,1,0)),"TIDAK ADA","ADA")</f>
        <v>ADA</v>
      </c>
      <c r="Y615" s="41"/>
    </row>
    <row r="616" spans="1:25" ht="25.5" x14ac:dyDescent="0.25">
      <c r="A616" s="10">
        <v>606</v>
      </c>
      <c r="B616" s="11" t="s">
        <v>5016</v>
      </c>
      <c r="C616" s="11" t="s">
        <v>5017</v>
      </c>
      <c r="D616" s="11" t="s">
        <v>3147</v>
      </c>
      <c r="E616" s="11" t="s">
        <v>8253</v>
      </c>
      <c r="F616" s="11" t="s">
        <v>5967</v>
      </c>
      <c r="G616" s="11" t="s">
        <v>1428</v>
      </c>
      <c r="H616" s="11" t="s">
        <v>5570</v>
      </c>
      <c r="I616" s="11" t="s">
        <v>5021</v>
      </c>
      <c r="J616" s="963" t="s">
        <v>8453</v>
      </c>
      <c r="K616" s="11" t="s">
        <v>8454</v>
      </c>
      <c r="L616" s="11" t="s">
        <v>8455</v>
      </c>
      <c r="M616" s="11" t="s">
        <v>5829</v>
      </c>
      <c r="N616" s="11" t="s">
        <v>8373</v>
      </c>
      <c r="O616" s="10">
        <v>48</v>
      </c>
      <c r="P616" s="12" t="s">
        <v>6686</v>
      </c>
      <c r="Q616" s="12" t="s">
        <v>5243</v>
      </c>
      <c r="R616" s="10">
        <v>10</v>
      </c>
      <c r="S616" s="12" t="s">
        <v>8374</v>
      </c>
      <c r="T616" s="12" t="s">
        <v>8456</v>
      </c>
      <c r="U616" s="12" t="s">
        <v>8457</v>
      </c>
      <c r="V616" s="12" t="s">
        <v>8458</v>
      </c>
      <c r="X616" s="41" t="str">
        <f>IF(ISERROR(VLOOKUP(J616,'FMC by DSF_Excel'!$H$6:$H$1610,1,0)),"TIDAK ADA","ADA")</f>
        <v>ADA</v>
      </c>
      <c r="Y616" s="41"/>
    </row>
    <row r="617" spans="1:25" ht="25.5" x14ac:dyDescent="0.25">
      <c r="A617" s="10">
        <v>607</v>
      </c>
      <c r="B617" s="11" t="s">
        <v>5016</v>
      </c>
      <c r="C617" s="11" t="s">
        <v>5017</v>
      </c>
      <c r="D617" s="11" t="s">
        <v>3151</v>
      </c>
      <c r="E617" s="11" t="s">
        <v>8253</v>
      </c>
      <c r="F617" s="11" t="s">
        <v>5967</v>
      </c>
      <c r="G617" s="11" t="s">
        <v>1428</v>
      </c>
      <c r="H617" s="11" t="s">
        <v>5570</v>
      </c>
      <c r="I617" s="11" t="s">
        <v>5021</v>
      </c>
      <c r="J617" s="963" t="s">
        <v>8459</v>
      </c>
      <c r="K617" s="11" t="s">
        <v>8302</v>
      </c>
      <c r="L617" s="11" t="s">
        <v>8303</v>
      </c>
      <c r="M617" s="11" t="s">
        <v>8460</v>
      </c>
      <c r="N617" s="11" t="s">
        <v>8461</v>
      </c>
      <c r="O617" s="10">
        <v>60</v>
      </c>
      <c r="P617" s="12" t="s">
        <v>8462</v>
      </c>
      <c r="Q617" s="12" t="s">
        <v>5577</v>
      </c>
      <c r="R617" s="10">
        <v>10</v>
      </c>
      <c r="S617" s="12" t="s">
        <v>6888</v>
      </c>
      <c r="T617" s="12" t="s">
        <v>741</v>
      </c>
      <c r="U617" s="12" t="s">
        <v>6888</v>
      </c>
      <c r="V617" s="12" t="s">
        <v>8462</v>
      </c>
      <c r="X617" s="41" t="str">
        <f>IF(ISERROR(VLOOKUP(J617,'FMC by DSF_Excel'!$H$6:$H$1610,1,0)),"TIDAK ADA","ADA")</f>
        <v>ADA</v>
      </c>
      <c r="Y617" s="41"/>
    </row>
    <row r="618" spans="1:25" ht="25.5" x14ac:dyDescent="0.25">
      <c r="A618" s="10">
        <v>608</v>
      </c>
      <c r="B618" s="11" t="s">
        <v>5016</v>
      </c>
      <c r="C618" s="11" t="s">
        <v>5017</v>
      </c>
      <c r="D618" s="11" t="s">
        <v>3155</v>
      </c>
      <c r="E618" s="11" t="s">
        <v>8253</v>
      </c>
      <c r="F618" s="11" t="s">
        <v>8306</v>
      </c>
      <c r="G618" s="11" t="s">
        <v>1428</v>
      </c>
      <c r="H618" s="11" t="s">
        <v>5570</v>
      </c>
      <c r="I618" s="11" t="s">
        <v>5021</v>
      </c>
      <c r="J618" s="963" t="s">
        <v>8307</v>
      </c>
      <c r="K618" s="11" t="s">
        <v>8308</v>
      </c>
      <c r="L618" s="11" t="s">
        <v>8309</v>
      </c>
      <c r="M618" s="11" t="s">
        <v>8460</v>
      </c>
      <c r="N618" s="11" t="s">
        <v>8461</v>
      </c>
      <c r="O618" s="10">
        <v>60</v>
      </c>
      <c r="P618" s="12" t="s">
        <v>5596</v>
      </c>
      <c r="Q618" s="12" t="s">
        <v>7869</v>
      </c>
      <c r="R618" s="10">
        <v>10</v>
      </c>
      <c r="S618" s="12" t="s">
        <v>5807</v>
      </c>
      <c r="T618" s="12" t="s">
        <v>8463</v>
      </c>
      <c r="U618" s="12" t="s">
        <v>8464</v>
      </c>
      <c r="V618" s="12" t="s">
        <v>8465</v>
      </c>
      <c r="X618" s="41" t="str">
        <f>IF(ISERROR(VLOOKUP(J618,'FMC by DSF_Excel'!$H$6:$H$1610,1,0)),"TIDAK ADA","ADA")</f>
        <v>ADA</v>
      </c>
      <c r="Y618" s="41"/>
    </row>
    <row r="619" spans="1:25" ht="25.5" x14ac:dyDescent="0.25">
      <c r="A619" s="10">
        <v>609</v>
      </c>
      <c r="B619" s="11" t="s">
        <v>5016</v>
      </c>
      <c r="C619" s="11" t="s">
        <v>5017</v>
      </c>
      <c r="D619" s="11" t="s">
        <v>3158</v>
      </c>
      <c r="E619" s="11" t="s">
        <v>8253</v>
      </c>
      <c r="F619" s="11" t="s">
        <v>5967</v>
      </c>
      <c r="G619" s="11" t="s">
        <v>1428</v>
      </c>
      <c r="H619" s="11" t="s">
        <v>5570</v>
      </c>
      <c r="I619" s="11" t="s">
        <v>5021</v>
      </c>
      <c r="J619" s="963" t="s">
        <v>8338</v>
      </c>
      <c r="K619" s="11" t="s">
        <v>8339</v>
      </c>
      <c r="L619" s="11" t="s">
        <v>8340</v>
      </c>
      <c r="M619" s="11" t="s">
        <v>8466</v>
      </c>
      <c r="N619" s="11" t="s">
        <v>8467</v>
      </c>
      <c r="O619" s="10">
        <v>60</v>
      </c>
      <c r="P619" s="12" t="s">
        <v>8462</v>
      </c>
      <c r="Q619" s="12" t="s">
        <v>5577</v>
      </c>
      <c r="R619" s="10">
        <v>10</v>
      </c>
      <c r="S619" s="12" t="s">
        <v>6888</v>
      </c>
      <c r="T619" s="12" t="s">
        <v>8468</v>
      </c>
      <c r="U619" s="12" t="s">
        <v>8469</v>
      </c>
      <c r="V619" s="12" t="s">
        <v>8470</v>
      </c>
      <c r="X619" s="41" t="str">
        <f>IF(ISERROR(VLOOKUP(J619,'FMC by DSF_Excel'!$H$6:$H$1610,1,0)),"TIDAK ADA","ADA")</f>
        <v>ADA</v>
      </c>
      <c r="Y619" s="41"/>
    </row>
    <row r="620" spans="1:25" ht="25.5" x14ac:dyDescent="0.25">
      <c r="A620" s="10">
        <v>610</v>
      </c>
      <c r="B620" s="11" t="s">
        <v>5016</v>
      </c>
      <c r="C620" s="11" t="s">
        <v>5017</v>
      </c>
      <c r="D620" s="11" t="s">
        <v>3161</v>
      </c>
      <c r="E620" s="11" t="s">
        <v>8253</v>
      </c>
      <c r="F620" s="11" t="s">
        <v>8341</v>
      </c>
      <c r="G620" s="11" t="s">
        <v>1428</v>
      </c>
      <c r="H620" s="11" t="s">
        <v>5570</v>
      </c>
      <c r="I620" s="11" t="s">
        <v>5021</v>
      </c>
      <c r="J620" s="963" t="s">
        <v>8342</v>
      </c>
      <c r="K620" s="11" t="s">
        <v>8343</v>
      </c>
      <c r="L620" s="11" t="s">
        <v>8344</v>
      </c>
      <c r="M620" s="11" t="s">
        <v>8466</v>
      </c>
      <c r="N620" s="11" t="s">
        <v>8467</v>
      </c>
      <c r="O620" s="10">
        <v>60</v>
      </c>
      <c r="P620" s="12" t="s">
        <v>8462</v>
      </c>
      <c r="Q620" s="12" t="s">
        <v>5577</v>
      </c>
      <c r="R620" s="10">
        <v>10</v>
      </c>
      <c r="S620" s="12" t="s">
        <v>6888</v>
      </c>
      <c r="T620" s="12" t="s">
        <v>741</v>
      </c>
      <c r="U620" s="12" t="s">
        <v>6888</v>
      </c>
      <c r="V620" s="12" t="s">
        <v>8462</v>
      </c>
      <c r="X620" s="41" t="str">
        <f>IF(ISERROR(VLOOKUP(J620,'FMC by DSF_Excel'!$H$6:$H$1610,1,0)),"TIDAK ADA","ADA")</f>
        <v>ADA</v>
      </c>
      <c r="Y620" s="41"/>
    </row>
    <row r="621" spans="1:25" ht="25.5" x14ac:dyDescent="0.25">
      <c r="A621" s="10">
        <v>611</v>
      </c>
      <c r="B621" s="11" t="s">
        <v>5016</v>
      </c>
      <c r="C621" s="11" t="s">
        <v>5017</v>
      </c>
      <c r="D621" s="11" t="s">
        <v>3161</v>
      </c>
      <c r="E621" s="11" t="s">
        <v>8253</v>
      </c>
      <c r="F621" s="11" t="s">
        <v>8341</v>
      </c>
      <c r="G621" s="11" t="s">
        <v>1428</v>
      </c>
      <c r="H621" s="11" t="s">
        <v>5570</v>
      </c>
      <c r="I621" s="11" t="s">
        <v>5021</v>
      </c>
      <c r="J621" s="963" t="s">
        <v>8345</v>
      </c>
      <c r="K621" s="11" t="s">
        <v>8346</v>
      </c>
      <c r="L621" s="11" t="s">
        <v>8347</v>
      </c>
      <c r="M621" s="11" t="s">
        <v>8466</v>
      </c>
      <c r="N621" s="11" t="s">
        <v>8467</v>
      </c>
      <c r="O621" s="10">
        <v>60</v>
      </c>
      <c r="P621" s="12" t="s">
        <v>8462</v>
      </c>
      <c r="Q621" s="12" t="s">
        <v>5577</v>
      </c>
      <c r="R621" s="10">
        <v>10</v>
      </c>
      <c r="S621" s="12" t="s">
        <v>6888</v>
      </c>
      <c r="T621" s="12" t="s">
        <v>741</v>
      </c>
      <c r="U621" s="12" t="s">
        <v>6888</v>
      </c>
      <c r="V621" s="12" t="s">
        <v>8462</v>
      </c>
      <c r="X621" s="41" t="str">
        <f>IF(ISERROR(VLOOKUP(J621,'FMC by DSF_Excel'!$H$6:$H$1610,1,0)),"TIDAK ADA","ADA")</f>
        <v>ADA</v>
      </c>
      <c r="Y621" s="41"/>
    </row>
    <row r="622" spans="1:25" ht="25.5" x14ac:dyDescent="0.25">
      <c r="A622" s="10">
        <v>612</v>
      </c>
      <c r="B622" s="11" t="s">
        <v>5016</v>
      </c>
      <c r="C622" s="11" t="s">
        <v>5017</v>
      </c>
      <c r="D622" s="11" t="s">
        <v>3161</v>
      </c>
      <c r="E622" s="11" t="s">
        <v>8253</v>
      </c>
      <c r="F622" s="11" t="s">
        <v>8341</v>
      </c>
      <c r="G622" s="11" t="s">
        <v>1428</v>
      </c>
      <c r="H622" s="11" t="s">
        <v>5570</v>
      </c>
      <c r="I622" s="11" t="s">
        <v>5021</v>
      </c>
      <c r="J622" s="963" t="s">
        <v>8348</v>
      </c>
      <c r="K622" s="11" t="s">
        <v>8349</v>
      </c>
      <c r="L622" s="11" t="s">
        <v>8350</v>
      </c>
      <c r="M622" s="11" t="s">
        <v>8466</v>
      </c>
      <c r="N622" s="11" t="s">
        <v>8467</v>
      </c>
      <c r="O622" s="10">
        <v>60</v>
      </c>
      <c r="P622" s="12" t="s">
        <v>8462</v>
      </c>
      <c r="Q622" s="12" t="s">
        <v>5577</v>
      </c>
      <c r="R622" s="10">
        <v>10</v>
      </c>
      <c r="S622" s="12" t="s">
        <v>6888</v>
      </c>
      <c r="T622" s="12" t="s">
        <v>741</v>
      </c>
      <c r="U622" s="12" t="s">
        <v>6888</v>
      </c>
      <c r="V622" s="12" t="s">
        <v>8462</v>
      </c>
      <c r="X622" s="41" t="str">
        <f>IF(ISERROR(VLOOKUP(J622,'FMC by DSF_Excel'!$H$6:$H$1610,1,0)),"TIDAK ADA","ADA")</f>
        <v>ADA</v>
      </c>
      <c r="Y622" s="41"/>
    </row>
    <row r="623" spans="1:25" ht="25.5" x14ac:dyDescent="0.25">
      <c r="A623" s="10">
        <v>613</v>
      </c>
      <c r="B623" s="11" t="s">
        <v>5016</v>
      </c>
      <c r="C623" s="11" t="s">
        <v>5017</v>
      </c>
      <c r="D623" s="11" t="s">
        <v>3164</v>
      </c>
      <c r="E623" s="11" t="s">
        <v>8253</v>
      </c>
      <c r="F623" s="11" t="s">
        <v>5993</v>
      </c>
      <c r="G623" s="11" t="s">
        <v>1428</v>
      </c>
      <c r="H623" s="11" t="s">
        <v>5570</v>
      </c>
      <c r="I623" s="11" t="s">
        <v>5021</v>
      </c>
      <c r="J623" s="963" t="s">
        <v>8260</v>
      </c>
      <c r="K623" s="11" t="s">
        <v>8261</v>
      </c>
      <c r="L623" s="11" t="s">
        <v>8262</v>
      </c>
      <c r="M623" s="11" t="s">
        <v>8471</v>
      </c>
      <c r="N623" s="11" t="s">
        <v>8472</v>
      </c>
      <c r="O623" s="10">
        <v>48</v>
      </c>
      <c r="P623" s="12" t="s">
        <v>8473</v>
      </c>
      <c r="Q623" s="12" t="s">
        <v>6733</v>
      </c>
      <c r="R623" s="10">
        <v>10</v>
      </c>
      <c r="S623" s="12" t="s">
        <v>5936</v>
      </c>
      <c r="T623" s="12" t="s">
        <v>8474</v>
      </c>
      <c r="U623" s="12" t="s">
        <v>8475</v>
      </c>
      <c r="V623" s="12" t="s">
        <v>8476</v>
      </c>
      <c r="X623" s="41" t="str">
        <f>IF(ISERROR(VLOOKUP(J623,'FMC by DSF_Excel'!$H$6:$H$1610,1,0)),"TIDAK ADA","ADA")</f>
        <v>ADA</v>
      </c>
      <c r="Y623" s="41"/>
    </row>
    <row r="624" spans="1:25" ht="25.5" x14ac:dyDescent="0.25">
      <c r="A624" s="10">
        <v>614</v>
      </c>
      <c r="B624" s="11" t="s">
        <v>5016</v>
      </c>
      <c r="C624" s="11" t="s">
        <v>5017</v>
      </c>
      <c r="D624" s="11" t="s">
        <v>3216</v>
      </c>
      <c r="E624" s="11" t="s">
        <v>8253</v>
      </c>
      <c r="F624" s="11" t="s">
        <v>8477</v>
      </c>
      <c r="G624" s="11" t="s">
        <v>1428</v>
      </c>
      <c r="H624" s="11" t="s">
        <v>5570</v>
      </c>
      <c r="I624" s="11" t="s">
        <v>5021</v>
      </c>
      <c r="J624" s="963" t="s">
        <v>8478</v>
      </c>
      <c r="K624" s="11" t="s">
        <v>8479</v>
      </c>
      <c r="L624" s="11" t="s">
        <v>8480</v>
      </c>
      <c r="M624" s="11" t="s">
        <v>6731</v>
      </c>
      <c r="N624" s="11" t="s">
        <v>8481</v>
      </c>
      <c r="O624" s="10">
        <v>60</v>
      </c>
      <c r="P624" s="12" t="s">
        <v>7456</v>
      </c>
      <c r="Q624" s="12" t="s">
        <v>5955</v>
      </c>
      <c r="R624" s="10">
        <v>10</v>
      </c>
      <c r="S624" s="12" t="s">
        <v>7784</v>
      </c>
      <c r="T624" s="12" t="s">
        <v>741</v>
      </c>
      <c r="U624" s="12" t="s">
        <v>7784</v>
      </c>
      <c r="V624" s="12" t="s">
        <v>7456</v>
      </c>
      <c r="X624" s="41" t="str">
        <f>IF(ISERROR(VLOOKUP(J624,'FMC by DSF_Excel'!$H$6:$H$1610,1,0)),"TIDAK ADA","ADA")</f>
        <v>ADA</v>
      </c>
      <c r="Y624" s="41"/>
    </row>
    <row r="625" spans="1:25" ht="25.5" x14ac:dyDescent="0.25">
      <c r="A625" s="10">
        <v>615</v>
      </c>
      <c r="B625" s="11" t="s">
        <v>5016</v>
      </c>
      <c r="C625" s="11" t="s">
        <v>5017</v>
      </c>
      <c r="D625" s="11" t="s">
        <v>3216</v>
      </c>
      <c r="E625" s="11" t="s">
        <v>8253</v>
      </c>
      <c r="F625" s="11" t="s">
        <v>8477</v>
      </c>
      <c r="G625" s="11" t="s">
        <v>1428</v>
      </c>
      <c r="H625" s="11" t="s">
        <v>5570</v>
      </c>
      <c r="I625" s="11" t="s">
        <v>5021</v>
      </c>
      <c r="J625" s="963" t="s">
        <v>8482</v>
      </c>
      <c r="K625" s="11" t="s">
        <v>8483</v>
      </c>
      <c r="L625" s="11" t="s">
        <v>8484</v>
      </c>
      <c r="M625" s="11" t="s">
        <v>6731</v>
      </c>
      <c r="N625" s="11" t="s">
        <v>8481</v>
      </c>
      <c r="O625" s="10">
        <v>60</v>
      </c>
      <c r="P625" s="12" t="s">
        <v>7456</v>
      </c>
      <c r="Q625" s="12" t="s">
        <v>5955</v>
      </c>
      <c r="R625" s="10">
        <v>10</v>
      </c>
      <c r="S625" s="12" t="s">
        <v>7784</v>
      </c>
      <c r="T625" s="12" t="s">
        <v>741</v>
      </c>
      <c r="U625" s="12" t="s">
        <v>7784</v>
      </c>
      <c r="V625" s="12" t="s">
        <v>7456</v>
      </c>
      <c r="X625" s="41" t="str">
        <f>IF(ISERROR(VLOOKUP(J625,'FMC by DSF_Excel'!$H$6:$H$1610,1,0)),"TIDAK ADA","ADA")</f>
        <v>ADA</v>
      </c>
      <c r="Y625" s="41"/>
    </row>
    <row r="626" spans="1:25" s="960" customFormat="1" ht="25.5" x14ac:dyDescent="0.25">
      <c r="A626" s="957">
        <v>616</v>
      </c>
      <c r="B626" s="958" t="s">
        <v>5016</v>
      </c>
      <c r="C626" s="958" t="s">
        <v>5017</v>
      </c>
      <c r="D626" s="958" t="s">
        <v>3220</v>
      </c>
      <c r="E626" s="958" t="s">
        <v>8253</v>
      </c>
      <c r="F626" s="958" t="s">
        <v>8485</v>
      </c>
      <c r="G626" s="958" t="s">
        <v>1428</v>
      </c>
      <c r="H626" s="958" t="s">
        <v>5570</v>
      </c>
      <c r="I626" s="958" t="s">
        <v>5021</v>
      </c>
      <c r="J626" s="964" t="s">
        <v>8486</v>
      </c>
      <c r="K626" s="958" t="s">
        <v>8487</v>
      </c>
      <c r="L626" s="958" t="s">
        <v>8488</v>
      </c>
      <c r="M626" s="958" t="s">
        <v>6731</v>
      </c>
      <c r="N626" s="958" t="s">
        <v>8481</v>
      </c>
      <c r="O626" s="957">
        <v>60</v>
      </c>
      <c r="P626" s="959" t="s">
        <v>5596</v>
      </c>
      <c r="Q626" s="959" t="s">
        <v>7869</v>
      </c>
      <c r="R626" s="957">
        <v>10</v>
      </c>
      <c r="S626" s="959" t="s">
        <v>5807</v>
      </c>
      <c r="T626" s="959" t="s">
        <v>741</v>
      </c>
      <c r="U626" s="959" t="s">
        <v>5807</v>
      </c>
      <c r="V626" s="959" t="s">
        <v>5596</v>
      </c>
      <c r="X626" s="41" t="str">
        <f>IF(ISERROR(VLOOKUP(J626,'FMC by DSF_Excel'!$H$6:$H$1610,1,0)),"TIDAK ADA","ADA")</f>
        <v>ADA</v>
      </c>
      <c r="Y626" s="893"/>
    </row>
    <row r="627" spans="1:25" s="960" customFormat="1" ht="25.5" x14ac:dyDescent="0.25">
      <c r="A627" s="957">
        <v>617</v>
      </c>
      <c r="B627" s="958" t="s">
        <v>5016</v>
      </c>
      <c r="C627" s="958" t="s">
        <v>5017</v>
      </c>
      <c r="D627" s="958" t="s">
        <v>3220</v>
      </c>
      <c r="E627" s="958" t="s">
        <v>8253</v>
      </c>
      <c r="F627" s="958" t="s">
        <v>8485</v>
      </c>
      <c r="G627" s="958" t="s">
        <v>1428</v>
      </c>
      <c r="H627" s="958" t="s">
        <v>5570</v>
      </c>
      <c r="I627" s="958" t="s">
        <v>5021</v>
      </c>
      <c r="J627" s="964" t="s">
        <v>8489</v>
      </c>
      <c r="K627" s="958" t="s">
        <v>8490</v>
      </c>
      <c r="L627" s="958" t="s">
        <v>8491</v>
      </c>
      <c r="M627" s="958" t="s">
        <v>6731</v>
      </c>
      <c r="N627" s="958" t="s">
        <v>8481</v>
      </c>
      <c r="O627" s="957">
        <v>60</v>
      </c>
      <c r="P627" s="959" t="s">
        <v>5596</v>
      </c>
      <c r="Q627" s="959" t="s">
        <v>7869</v>
      </c>
      <c r="R627" s="957">
        <v>10</v>
      </c>
      <c r="S627" s="959" t="s">
        <v>5807</v>
      </c>
      <c r="T627" s="959" t="s">
        <v>8492</v>
      </c>
      <c r="U627" s="959" t="s">
        <v>8493</v>
      </c>
      <c r="V627" s="959" t="s">
        <v>8494</v>
      </c>
      <c r="X627" s="41" t="str">
        <f>IF(ISERROR(VLOOKUP(J627,'FMC by DSF_Excel'!$H$6:$H$1610,1,0)),"TIDAK ADA","ADA")</f>
        <v>TIDAK ADA</v>
      </c>
      <c r="Y627" s="893"/>
    </row>
    <row r="628" spans="1:25" ht="25.5" x14ac:dyDescent="0.25">
      <c r="A628" s="10">
        <v>618</v>
      </c>
      <c r="B628" s="11" t="s">
        <v>5016</v>
      </c>
      <c r="C628" s="11" t="s">
        <v>5017</v>
      </c>
      <c r="D628" s="11" t="s">
        <v>3286</v>
      </c>
      <c r="E628" s="11" t="s">
        <v>8253</v>
      </c>
      <c r="F628" s="11" t="s">
        <v>8495</v>
      </c>
      <c r="G628" s="11" t="s">
        <v>1428</v>
      </c>
      <c r="H628" s="11" t="s">
        <v>5570</v>
      </c>
      <c r="I628" s="11" t="s">
        <v>5021</v>
      </c>
      <c r="J628" s="963" t="s">
        <v>8496</v>
      </c>
      <c r="K628" s="11" t="s">
        <v>8497</v>
      </c>
      <c r="L628" s="11" t="s">
        <v>8498</v>
      </c>
      <c r="M628" s="11" t="s">
        <v>8499</v>
      </c>
      <c r="N628" s="11" t="s">
        <v>8500</v>
      </c>
      <c r="O628" s="10">
        <v>60</v>
      </c>
      <c r="P628" s="12" t="s">
        <v>5464</v>
      </c>
      <c r="Q628" s="12" t="s">
        <v>5405</v>
      </c>
      <c r="R628" s="10">
        <v>9</v>
      </c>
      <c r="S628" s="12" t="s">
        <v>8501</v>
      </c>
      <c r="T628" s="12" t="s">
        <v>741</v>
      </c>
      <c r="U628" s="12" t="s">
        <v>8501</v>
      </c>
      <c r="V628" s="12" t="s">
        <v>5464</v>
      </c>
      <c r="X628" s="41" t="str">
        <f>IF(ISERROR(VLOOKUP(J628,'FMC by DSF_Excel'!$H$6:$H$1610,1,0)),"TIDAK ADA","ADA")</f>
        <v>ADA</v>
      </c>
      <c r="Y628" s="41"/>
    </row>
    <row r="629" spans="1:25" ht="25.5" x14ac:dyDescent="0.25">
      <c r="A629" s="10">
        <v>619</v>
      </c>
      <c r="B629" s="11" t="s">
        <v>5016</v>
      </c>
      <c r="C629" s="11" t="s">
        <v>5017</v>
      </c>
      <c r="D629" s="11" t="s">
        <v>3286</v>
      </c>
      <c r="E629" s="11" t="s">
        <v>8253</v>
      </c>
      <c r="F629" s="11" t="s">
        <v>8495</v>
      </c>
      <c r="G629" s="11" t="s">
        <v>1428</v>
      </c>
      <c r="H629" s="11" t="s">
        <v>5570</v>
      </c>
      <c r="I629" s="11" t="s">
        <v>5021</v>
      </c>
      <c r="J629" s="963" t="s">
        <v>8502</v>
      </c>
      <c r="K629" s="11" t="s">
        <v>8503</v>
      </c>
      <c r="L629" s="11" t="s">
        <v>8504</v>
      </c>
      <c r="M629" s="11" t="s">
        <v>8499</v>
      </c>
      <c r="N629" s="11" t="s">
        <v>8500</v>
      </c>
      <c r="O629" s="10">
        <v>60</v>
      </c>
      <c r="P629" s="12" t="s">
        <v>5464</v>
      </c>
      <c r="Q629" s="12" t="s">
        <v>5405</v>
      </c>
      <c r="R629" s="10">
        <v>9</v>
      </c>
      <c r="S629" s="12" t="s">
        <v>8501</v>
      </c>
      <c r="T629" s="12" t="s">
        <v>741</v>
      </c>
      <c r="U629" s="12" t="s">
        <v>8501</v>
      </c>
      <c r="V629" s="12" t="s">
        <v>5464</v>
      </c>
      <c r="X629" s="41" t="str">
        <f>IF(ISERROR(VLOOKUP(J629,'FMC by DSF_Excel'!$H$6:$H$1610,1,0)),"TIDAK ADA","ADA")</f>
        <v>ADA</v>
      </c>
      <c r="Y629" s="41"/>
    </row>
    <row r="630" spans="1:25" ht="25.5" x14ac:dyDescent="0.25">
      <c r="A630" s="10">
        <v>620</v>
      </c>
      <c r="B630" s="11" t="s">
        <v>5016</v>
      </c>
      <c r="C630" s="11" t="s">
        <v>5017</v>
      </c>
      <c r="D630" s="11" t="s">
        <v>3286</v>
      </c>
      <c r="E630" s="11" t="s">
        <v>8253</v>
      </c>
      <c r="F630" s="11" t="s">
        <v>8495</v>
      </c>
      <c r="G630" s="11" t="s">
        <v>1428</v>
      </c>
      <c r="H630" s="11" t="s">
        <v>5570</v>
      </c>
      <c r="I630" s="11" t="s">
        <v>5021</v>
      </c>
      <c r="J630" s="963" t="s">
        <v>8505</v>
      </c>
      <c r="K630" s="11" t="s">
        <v>8506</v>
      </c>
      <c r="L630" s="11" t="s">
        <v>8507</v>
      </c>
      <c r="M630" s="11" t="s">
        <v>8499</v>
      </c>
      <c r="N630" s="11" t="s">
        <v>8500</v>
      </c>
      <c r="O630" s="10">
        <v>60</v>
      </c>
      <c r="P630" s="12" t="s">
        <v>5464</v>
      </c>
      <c r="Q630" s="12" t="s">
        <v>5405</v>
      </c>
      <c r="R630" s="10">
        <v>9</v>
      </c>
      <c r="S630" s="12" t="s">
        <v>8501</v>
      </c>
      <c r="T630" s="12" t="s">
        <v>741</v>
      </c>
      <c r="U630" s="12" t="s">
        <v>8501</v>
      </c>
      <c r="V630" s="12" t="s">
        <v>5464</v>
      </c>
      <c r="X630" s="41" t="str">
        <f>IF(ISERROR(VLOOKUP(J630,'FMC by DSF_Excel'!$H$6:$H$1610,1,0)),"TIDAK ADA","ADA")</f>
        <v>ADA</v>
      </c>
      <c r="Y630" s="41"/>
    </row>
    <row r="631" spans="1:25" ht="25.5" x14ac:dyDescent="0.25">
      <c r="A631" s="10">
        <v>621</v>
      </c>
      <c r="B631" s="11" t="s">
        <v>5016</v>
      </c>
      <c r="C631" s="11" t="s">
        <v>5017</v>
      </c>
      <c r="D631" s="11" t="s">
        <v>3286</v>
      </c>
      <c r="E631" s="11" t="s">
        <v>8253</v>
      </c>
      <c r="F631" s="11" t="s">
        <v>8495</v>
      </c>
      <c r="G631" s="11" t="s">
        <v>1428</v>
      </c>
      <c r="H631" s="11" t="s">
        <v>5570</v>
      </c>
      <c r="I631" s="11" t="s">
        <v>5021</v>
      </c>
      <c r="J631" s="963" t="s">
        <v>8508</v>
      </c>
      <c r="K631" s="11" t="s">
        <v>8509</v>
      </c>
      <c r="L631" s="11" t="s">
        <v>8510</v>
      </c>
      <c r="M631" s="11" t="s">
        <v>8499</v>
      </c>
      <c r="N631" s="11" t="s">
        <v>8500</v>
      </c>
      <c r="O631" s="10">
        <v>60</v>
      </c>
      <c r="P631" s="12" t="s">
        <v>5464</v>
      </c>
      <c r="Q631" s="12" t="s">
        <v>5405</v>
      </c>
      <c r="R631" s="10">
        <v>9</v>
      </c>
      <c r="S631" s="12" t="s">
        <v>8501</v>
      </c>
      <c r="T631" s="12" t="s">
        <v>741</v>
      </c>
      <c r="U631" s="12" t="s">
        <v>8501</v>
      </c>
      <c r="V631" s="12" t="s">
        <v>5464</v>
      </c>
      <c r="X631" s="41" t="str">
        <f>IF(ISERROR(VLOOKUP(J631,'FMC by DSF_Excel'!$H$6:$H$1610,1,0)),"TIDAK ADA","ADA")</f>
        <v>ADA</v>
      </c>
      <c r="Y631" s="41"/>
    </row>
    <row r="632" spans="1:25" ht="25.5" x14ac:dyDescent="0.25">
      <c r="A632" s="10">
        <v>622</v>
      </c>
      <c r="B632" s="11" t="s">
        <v>5016</v>
      </c>
      <c r="C632" s="11" t="s">
        <v>5017</v>
      </c>
      <c r="D632" s="11" t="s">
        <v>3286</v>
      </c>
      <c r="E632" s="11" t="s">
        <v>8253</v>
      </c>
      <c r="F632" s="11" t="s">
        <v>8495</v>
      </c>
      <c r="G632" s="11" t="s">
        <v>1428</v>
      </c>
      <c r="H632" s="11" t="s">
        <v>5570</v>
      </c>
      <c r="I632" s="11" t="s">
        <v>5021</v>
      </c>
      <c r="J632" s="963" t="s">
        <v>8511</v>
      </c>
      <c r="K632" s="11" t="s">
        <v>8512</v>
      </c>
      <c r="L632" s="11" t="s">
        <v>8513</v>
      </c>
      <c r="M632" s="11" t="s">
        <v>8499</v>
      </c>
      <c r="N632" s="11" t="s">
        <v>8500</v>
      </c>
      <c r="O632" s="10">
        <v>60</v>
      </c>
      <c r="P632" s="12" t="s">
        <v>5464</v>
      </c>
      <c r="Q632" s="12" t="s">
        <v>5405</v>
      </c>
      <c r="R632" s="10">
        <v>9</v>
      </c>
      <c r="S632" s="12" t="s">
        <v>8501</v>
      </c>
      <c r="T632" s="12" t="s">
        <v>741</v>
      </c>
      <c r="U632" s="12" t="s">
        <v>8501</v>
      </c>
      <c r="V632" s="12" t="s">
        <v>5464</v>
      </c>
      <c r="X632" s="41" t="str">
        <f>IF(ISERROR(VLOOKUP(J632,'FMC by DSF_Excel'!$H$6:$H$1610,1,0)),"TIDAK ADA","ADA")</f>
        <v>ADA</v>
      </c>
      <c r="Y632" s="41"/>
    </row>
    <row r="633" spans="1:25" ht="25.5" x14ac:dyDescent="0.25">
      <c r="A633" s="10">
        <v>623</v>
      </c>
      <c r="B633" s="11" t="s">
        <v>5016</v>
      </c>
      <c r="C633" s="11" t="s">
        <v>5017</v>
      </c>
      <c r="D633" s="11" t="s">
        <v>3290</v>
      </c>
      <c r="E633" s="11" t="s">
        <v>8253</v>
      </c>
      <c r="F633" s="11" t="s">
        <v>8365</v>
      </c>
      <c r="G633" s="11" t="s">
        <v>1428</v>
      </c>
      <c r="H633" s="11" t="s">
        <v>5570</v>
      </c>
      <c r="I633" s="11" t="s">
        <v>5021</v>
      </c>
      <c r="J633" s="963" t="s">
        <v>8514</v>
      </c>
      <c r="K633" s="11" t="s">
        <v>8515</v>
      </c>
      <c r="L633" s="11" t="s">
        <v>8516</v>
      </c>
      <c r="M633" s="11" t="s">
        <v>8499</v>
      </c>
      <c r="N633" s="11" t="s">
        <v>8500</v>
      </c>
      <c r="O633" s="10">
        <v>60</v>
      </c>
      <c r="P633" s="12" t="s">
        <v>5464</v>
      </c>
      <c r="Q633" s="12" t="s">
        <v>5405</v>
      </c>
      <c r="R633" s="10">
        <v>9</v>
      </c>
      <c r="S633" s="12" t="s">
        <v>8501</v>
      </c>
      <c r="T633" s="12" t="s">
        <v>741</v>
      </c>
      <c r="U633" s="12" t="s">
        <v>8501</v>
      </c>
      <c r="V633" s="12" t="s">
        <v>5464</v>
      </c>
      <c r="X633" s="41" t="str">
        <f>IF(ISERROR(VLOOKUP(J633,'FMC by DSF_Excel'!$H$6:$H$1610,1,0)),"TIDAK ADA","ADA")</f>
        <v>TIDAK ADA</v>
      </c>
      <c r="Y633" s="41"/>
    </row>
    <row r="634" spans="1:25" ht="25.5" x14ac:dyDescent="0.25">
      <c r="A634" s="10">
        <v>624</v>
      </c>
      <c r="B634" s="11" t="s">
        <v>5016</v>
      </c>
      <c r="C634" s="11" t="s">
        <v>5017</v>
      </c>
      <c r="D634" s="11" t="s">
        <v>3290</v>
      </c>
      <c r="E634" s="11" t="s">
        <v>8253</v>
      </c>
      <c r="F634" s="11" t="s">
        <v>8365</v>
      </c>
      <c r="G634" s="11" t="s">
        <v>1428</v>
      </c>
      <c r="H634" s="11" t="s">
        <v>5570</v>
      </c>
      <c r="I634" s="11" t="s">
        <v>5021</v>
      </c>
      <c r="J634" s="963" t="s">
        <v>8517</v>
      </c>
      <c r="K634" s="11" t="s">
        <v>8518</v>
      </c>
      <c r="L634" s="11" t="s">
        <v>8519</v>
      </c>
      <c r="M634" s="11" t="s">
        <v>8499</v>
      </c>
      <c r="N634" s="11" t="s">
        <v>8500</v>
      </c>
      <c r="O634" s="10">
        <v>60</v>
      </c>
      <c r="P634" s="12" t="s">
        <v>5464</v>
      </c>
      <c r="Q634" s="12" t="s">
        <v>5405</v>
      </c>
      <c r="R634" s="10">
        <v>9</v>
      </c>
      <c r="S634" s="12" t="s">
        <v>8501</v>
      </c>
      <c r="T634" s="12" t="s">
        <v>8520</v>
      </c>
      <c r="U634" s="12" t="s">
        <v>8521</v>
      </c>
      <c r="V634" s="12" t="s">
        <v>8522</v>
      </c>
      <c r="X634" s="41" t="str">
        <f>IF(ISERROR(VLOOKUP(J634,'FMC by DSF_Excel'!$H$6:$H$1610,1,0)),"TIDAK ADA","ADA")</f>
        <v>ADA</v>
      </c>
      <c r="Y634" s="41"/>
    </row>
    <row r="635" spans="1:25" ht="25.5" x14ac:dyDescent="0.25">
      <c r="A635" s="10">
        <v>625</v>
      </c>
      <c r="B635" s="11" t="s">
        <v>5016</v>
      </c>
      <c r="C635" s="11" t="s">
        <v>5017</v>
      </c>
      <c r="D635" s="11" t="s">
        <v>3290</v>
      </c>
      <c r="E635" s="11" t="s">
        <v>8253</v>
      </c>
      <c r="F635" s="11" t="s">
        <v>8365</v>
      </c>
      <c r="G635" s="11" t="s">
        <v>1428</v>
      </c>
      <c r="H635" s="11" t="s">
        <v>5570</v>
      </c>
      <c r="I635" s="11" t="s">
        <v>5021</v>
      </c>
      <c r="J635" s="963" t="s">
        <v>8523</v>
      </c>
      <c r="K635" s="11" t="s">
        <v>8524</v>
      </c>
      <c r="L635" s="11" t="s">
        <v>8525</v>
      </c>
      <c r="M635" s="11" t="s">
        <v>8499</v>
      </c>
      <c r="N635" s="11" t="s">
        <v>8500</v>
      </c>
      <c r="O635" s="10">
        <v>60</v>
      </c>
      <c r="P635" s="12" t="s">
        <v>5464</v>
      </c>
      <c r="Q635" s="12" t="s">
        <v>5405</v>
      </c>
      <c r="R635" s="10">
        <v>9</v>
      </c>
      <c r="S635" s="12" t="s">
        <v>8501</v>
      </c>
      <c r="T635" s="12" t="s">
        <v>741</v>
      </c>
      <c r="U635" s="12" t="s">
        <v>8501</v>
      </c>
      <c r="V635" s="12" t="s">
        <v>5464</v>
      </c>
      <c r="X635" s="41" t="str">
        <f>IF(ISERROR(VLOOKUP(J635,'FMC by DSF_Excel'!$H$6:$H$1610,1,0)),"TIDAK ADA","ADA")</f>
        <v>TIDAK ADA</v>
      </c>
      <c r="Y635" s="41"/>
    </row>
    <row r="636" spans="1:25" ht="25.5" x14ac:dyDescent="0.25">
      <c r="A636" s="10">
        <v>626</v>
      </c>
      <c r="B636" s="11" t="s">
        <v>5016</v>
      </c>
      <c r="C636" s="11" t="s">
        <v>5017</v>
      </c>
      <c r="D636" s="11" t="s">
        <v>3290</v>
      </c>
      <c r="E636" s="11" t="s">
        <v>8253</v>
      </c>
      <c r="F636" s="11" t="s">
        <v>8365</v>
      </c>
      <c r="G636" s="11" t="s">
        <v>1428</v>
      </c>
      <c r="H636" s="11" t="s">
        <v>5570</v>
      </c>
      <c r="I636" s="11" t="s">
        <v>5021</v>
      </c>
      <c r="J636" s="963" t="s">
        <v>8526</v>
      </c>
      <c r="K636" s="11" t="s">
        <v>8527</v>
      </c>
      <c r="L636" s="11" t="s">
        <v>8528</v>
      </c>
      <c r="M636" s="11" t="s">
        <v>8499</v>
      </c>
      <c r="N636" s="11" t="s">
        <v>8500</v>
      </c>
      <c r="O636" s="10">
        <v>60</v>
      </c>
      <c r="P636" s="12" t="s">
        <v>5464</v>
      </c>
      <c r="Q636" s="12" t="s">
        <v>5405</v>
      </c>
      <c r="R636" s="10">
        <v>9</v>
      </c>
      <c r="S636" s="12" t="s">
        <v>8501</v>
      </c>
      <c r="T636" s="12" t="s">
        <v>741</v>
      </c>
      <c r="U636" s="12" t="s">
        <v>8501</v>
      </c>
      <c r="V636" s="12" t="s">
        <v>5464</v>
      </c>
      <c r="X636" s="41" t="str">
        <f>IF(ISERROR(VLOOKUP(J636,'FMC by DSF_Excel'!$H$6:$H$1610,1,0)),"TIDAK ADA","ADA")</f>
        <v>TIDAK ADA</v>
      </c>
      <c r="Y636" s="41"/>
    </row>
    <row r="637" spans="1:25" ht="25.5" x14ac:dyDescent="0.25">
      <c r="A637" s="10">
        <v>627</v>
      </c>
      <c r="B637" s="11" t="s">
        <v>5016</v>
      </c>
      <c r="C637" s="11" t="s">
        <v>5017</v>
      </c>
      <c r="D637" s="11" t="s">
        <v>3290</v>
      </c>
      <c r="E637" s="11" t="s">
        <v>8253</v>
      </c>
      <c r="F637" s="11" t="s">
        <v>8365</v>
      </c>
      <c r="G637" s="11" t="s">
        <v>1428</v>
      </c>
      <c r="H637" s="11" t="s">
        <v>5570</v>
      </c>
      <c r="I637" s="11" t="s">
        <v>5021</v>
      </c>
      <c r="J637" s="963" t="s">
        <v>8529</v>
      </c>
      <c r="K637" s="11" t="s">
        <v>8530</v>
      </c>
      <c r="L637" s="11" t="s">
        <v>8531</v>
      </c>
      <c r="M637" s="11" t="s">
        <v>8499</v>
      </c>
      <c r="N637" s="11" t="s">
        <v>8500</v>
      </c>
      <c r="O637" s="10">
        <v>60</v>
      </c>
      <c r="P637" s="12" t="s">
        <v>5464</v>
      </c>
      <c r="Q637" s="12" t="s">
        <v>5405</v>
      </c>
      <c r="R637" s="10">
        <v>9</v>
      </c>
      <c r="S637" s="12" t="s">
        <v>8501</v>
      </c>
      <c r="T637" s="12" t="s">
        <v>741</v>
      </c>
      <c r="U637" s="12" t="s">
        <v>8501</v>
      </c>
      <c r="V637" s="12" t="s">
        <v>5464</v>
      </c>
      <c r="X637" s="41" t="str">
        <f>IF(ISERROR(VLOOKUP(J637,'FMC by DSF_Excel'!$H$6:$H$1610,1,0)),"TIDAK ADA","ADA")</f>
        <v>TIDAK ADA</v>
      </c>
      <c r="Y637" s="41"/>
    </row>
    <row r="638" spans="1:25" ht="25.5" x14ac:dyDescent="0.25">
      <c r="A638" s="10">
        <v>628</v>
      </c>
      <c r="B638" s="11" t="s">
        <v>5016</v>
      </c>
      <c r="C638" s="11" t="s">
        <v>5017</v>
      </c>
      <c r="D638" s="11" t="s">
        <v>3290</v>
      </c>
      <c r="E638" s="11" t="s">
        <v>8253</v>
      </c>
      <c r="F638" s="11" t="s">
        <v>8365</v>
      </c>
      <c r="G638" s="11" t="s">
        <v>1428</v>
      </c>
      <c r="H638" s="11" t="s">
        <v>5570</v>
      </c>
      <c r="I638" s="11" t="s">
        <v>5021</v>
      </c>
      <c r="J638" s="963" t="s">
        <v>8532</v>
      </c>
      <c r="K638" s="11" t="s">
        <v>8533</v>
      </c>
      <c r="L638" s="11" t="s">
        <v>8534</v>
      </c>
      <c r="M638" s="11" t="s">
        <v>8499</v>
      </c>
      <c r="N638" s="11" t="s">
        <v>8500</v>
      </c>
      <c r="O638" s="10">
        <v>60</v>
      </c>
      <c r="P638" s="12" t="s">
        <v>5464</v>
      </c>
      <c r="Q638" s="12" t="s">
        <v>5405</v>
      </c>
      <c r="R638" s="10">
        <v>9</v>
      </c>
      <c r="S638" s="12" t="s">
        <v>8501</v>
      </c>
      <c r="T638" s="12" t="s">
        <v>741</v>
      </c>
      <c r="U638" s="12" t="s">
        <v>8501</v>
      </c>
      <c r="V638" s="12" t="s">
        <v>5464</v>
      </c>
      <c r="X638" s="41" t="str">
        <f>IF(ISERROR(VLOOKUP(J638,'FMC by DSF_Excel'!$H$6:$H$1610,1,0)),"TIDAK ADA","ADA")</f>
        <v>TIDAK ADA</v>
      </c>
      <c r="Y638" s="41"/>
    </row>
    <row r="639" spans="1:25" ht="25.5" x14ac:dyDescent="0.25">
      <c r="A639" s="10">
        <v>629</v>
      </c>
      <c r="B639" s="11" t="s">
        <v>5016</v>
      </c>
      <c r="C639" s="11" t="s">
        <v>5017</v>
      </c>
      <c r="D639" s="11" t="s">
        <v>3290</v>
      </c>
      <c r="E639" s="11" t="s">
        <v>8253</v>
      </c>
      <c r="F639" s="11" t="s">
        <v>8365</v>
      </c>
      <c r="G639" s="11" t="s">
        <v>1428</v>
      </c>
      <c r="H639" s="11" t="s">
        <v>5570</v>
      </c>
      <c r="I639" s="11" t="s">
        <v>5021</v>
      </c>
      <c r="J639" s="963" t="s">
        <v>8535</v>
      </c>
      <c r="K639" s="11" t="s">
        <v>8536</v>
      </c>
      <c r="L639" s="11" t="s">
        <v>8537</v>
      </c>
      <c r="M639" s="11" t="s">
        <v>8499</v>
      </c>
      <c r="N639" s="11" t="s">
        <v>8500</v>
      </c>
      <c r="O639" s="10">
        <v>60</v>
      </c>
      <c r="P639" s="12" t="s">
        <v>5464</v>
      </c>
      <c r="Q639" s="12" t="s">
        <v>5405</v>
      </c>
      <c r="R639" s="10">
        <v>9</v>
      </c>
      <c r="S639" s="12" t="s">
        <v>8501</v>
      </c>
      <c r="T639" s="12" t="s">
        <v>741</v>
      </c>
      <c r="U639" s="12" t="s">
        <v>8501</v>
      </c>
      <c r="V639" s="12" t="s">
        <v>5464</v>
      </c>
      <c r="X639" s="41" t="str">
        <f>IF(ISERROR(VLOOKUP(J639,'FMC by DSF_Excel'!$H$6:$H$1610,1,0)),"TIDAK ADA","ADA")</f>
        <v>TIDAK ADA</v>
      </c>
      <c r="Y639" s="41"/>
    </row>
    <row r="640" spans="1:25" ht="25.5" x14ac:dyDescent="0.25">
      <c r="A640" s="10">
        <v>630</v>
      </c>
      <c r="B640" s="11" t="s">
        <v>5016</v>
      </c>
      <c r="C640" s="11" t="s">
        <v>5017</v>
      </c>
      <c r="D640" s="11" t="s">
        <v>3290</v>
      </c>
      <c r="E640" s="11" t="s">
        <v>8253</v>
      </c>
      <c r="F640" s="11" t="s">
        <v>8365</v>
      </c>
      <c r="G640" s="11" t="s">
        <v>1428</v>
      </c>
      <c r="H640" s="11" t="s">
        <v>5570</v>
      </c>
      <c r="I640" s="11" t="s">
        <v>5021</v>
      </c>
      <c r="J640" s="963" t="s">
        <v>8538</v>
      </c>
      <c r="K640" s="11" t="s">
        <v>8539</v>
      </c>
      <c r="L640" s="11" t="s">
        <v>8540</v>
      </c>
      <c r="M640" s="11" t="s">
        <v>8499</v>
      </c>
      <c r="N640" s="11" t="s">
        <v>8500</v>
      </c>
      <c r="O640" s="10">
        <v>60</v>
      </c>
      <c r="P640" s="12" t="s">
        <v>5464</v>
      </c>
      <c r="Q640" s="12" t="s">
        <v>5405</v>
      </c>
      <c r="R640" s="10">
        <v>9</v>
      </c>
      <c r="S640" s="12" t="s">
        <v>8501</v>
      </c>
      <c r="T640" s="12" t="s">
        <v>741</v>
      </c>
      <c r="U640" s="12" t="s">
        <v>8501</v>
      </c>
      <c r="V640" s="12" t="s">
        <v>5464</v>
      </c>
      <c r="X640" s="41" t="str">
        <f>IF(ISERROR(VLOOKUP(J640,'FMC by DSF_Excel'!$H$6:$H$1610,1,0)),"TIDAK ADA","ADA")</f>
        <v>TIDAK ADA</v>
      </c>
      <c r="Y640" s="41"/>
    </row>
    <row r="641" spans="1:25" ht="25.5" x14ac:dyDescent="0.25">
      <c r="A641" s="10">
        <v>631</v>
      </c>
      <c r="B641" s="11" t="s">
        <v>5016</v>
      </c>
      <c r="C641" s="11" t="s">
        <v>5017</v>
      </c>
      <c r="D641" s="11" t="s">
        <v>3290</v>
      </c>
      <c r="E641" s="11" t="s">
        <v>8253</v>
      </c>
      <c r="F641" s="11" t="s">
        <v>8365</v>
      </c>
      <c r="G641" s="11" t="s">
        <v>1428</v>
      </c>
      <c r="H641" s="11" t="s">
        <v>5570</v>
      </c>
      <c r="I641" s="11" t="s">
        <v>5021</v>
      </c>
      <c r="J641" s="963" t="s">
        <v>8541</v>
      </c>
      <c r="K641" s="11" t="s">
        <v>8542</v>
      </c>
      <c r="L641" s="11" t="s">
        <v>8543</v>
      </c>
      <c r="M641" s="11" t="s">
        <v>8499</v>
      </c>
      <c r="N641" s="11" t="s">
        <v>8500</v>
      </c>
      <c r="O641" s="10">
        <v>60</v>
      </c>
      <c r="P641" s="12" t="s">
        <v>5464</v>
      </c>
      <c r="Q641" s="12" t="s">
        <v>5405</v>
      </c>
      <c r="R641" s="10">
        <v>9</v>
      </c>
      <c r="S641" s="12" t="s">
        <v>8501</v>
      </c>
      <c r="T641" s="12" t="s">
        <v>741</v>
      </c>
      <c r="U641" s="12" t="s">
        <v>8501</v>
      </c>
      <c r="V641" s="12" t="s">
        <v>5464</v>
      </c>
      <c r="X641" s="41" t="str">
        <f>IF(ISERROR(VLOOKUP(J641,'FMC by DSF_Excel'!$H$6:$H$1610,1,0)),"TIDAK ADA","ADA")</f>
        <v>TIDAK ADA</v>
      </c>
      <c r="Y641" s="41"/>
    </row>
    <row r="642" spans="1:25" ht="25.5" x14ac:dyDescent="0.25">
      <c r="A642" s="10">
        <v>632</v>
      </c>
      <c r="B642" s="11" t="s">
        <v>5016</v>
      </c>
      <c r="C642" s="11" t="s">
        <v>5017</v>
      </c>
      <c r="D642" s="11" t="s">
        <v>3290</v>
      </c>
      <c r="E642" s="11" t="s">
        <v>8253</v>
      </c>
      <c r="F642" s="11" t="s">
        <v>8365</v>
      </c>
      <c r="G642" s="11" t="s">
        <v>1428</v>
      </c>
      <c r="H642" s="11" t="s">
        <v>5570</v>
      </c>
      <c r="I642" s="11" t="s">
        <v>5021</v>
      </c>
      <c r="J642" s="963" t="s">
        <v>8544</v>
      </c>
      <c r="K642" s="11" t="s">
        <v>8545</v>
      </c>
      <c r="L642" s="11" t="s">
        <v>8546</v>
      </c>
      <c r="M642" s="11" t="s">
        <v>8499</v>
      </c>
      <c r="N642" s="11" t="s">
        <v>8500</v>
      </c>
      <c r="O642" s="10">
        <v>60</v>
      </c>
      <c r="P642" s="12" t="s">
        <v>5464</v>
      </c>
      <c r="Q642" s="12" t="s">
        <v>5405</v>
      </c>
      <c r="R642" s="10">
        <v>9</v>
      </c>
      <c r="S642" s="12" t="s">
        <v>8501</v>
      </c>
      <c r="T642" s="12" t="s">
        <v>741</v>
      </c>
      <c r="U642" s="12" t="s">
        <v>8501</v>
      </c>
      <c r="V642" s="12" t="s">
        <v>5464</v>
      </c>
      <c r="X642" s="41" t="str">
        <f>IF(ISERROR(VLOOKUP(J642,'FMC by DSF_Excel'!$H$6:$H$1610,1,0)),"TIDAK ADA","ADA")</f>
        <v>TIDAK ADA</v>
      </c>
      <c r="Y642" s="41"/>
    </row>
    <row r="643" spans="1:25" ht="25.5" x14ac:dyDescent="0.25">
      <c r="A643" s="10">
        <v>633</v>
      </c>
      <c r="B643" s="11" t="s">
        <v>5016</v>
      </c>
      <c r="C643" s="11" t="s">
        <v>5017</v>
      </c>
      <c r="D643" s="11" t="s">
        <v>3290</v>
      </c>
      <c r="E643" s="11" t="s">
        <v>8253</v>
      </c>
      <c r="F643" s="11" t="s">
        <v>8365</v>
      </c>
      <c r="G643" s="11" t="s">
        <v>1428</v>
      </c>
      <c r="H643" s="11" t="s">
        <v>5570</v>
      </c>
      <c r="I643" s="11" t="s">
        <v>5021</v>
      </c>
      <c r="J643" s="963" t="s">
        <v>8547</v>
      </c>
      <c r="K643" s="11" t="s">
        <v>8548</v>
      </c>
      <c r="L643" s="11" t="s">
        <v>8549</v>
      </c>
      <c r="M643" s="11" t="s">
        <v>8499</v>
      </c>
      <c r="N643" s="11" t="s">
        <v>8500</v>
      </c>
      <c r="O643" s="10">
        <v>60</v>
      </c>
      <c r="P643" s="12" t="s">
        <v>5464</v>
      </c>
      <c r="Q643" s="12" t="s">
        <v>5405</v>
      </c>
      <c r="R643" s="10">
        <v>9</v>
      </c>
      <c r="S643" s="12" t="s">
        <v>8501</v>
      </c>
      <c r="T643" s="12" t="s">
        <v>741</v>
      </c>
      <c r="U643" s="12" t="s">
        <v>8501</v>
      </c>
      <c r="V643" s="12" t="s">
        <v>5464</v>
      </c>
      <c r="X643" s="41" t="str">
        <f>IF(ISERROR(VLOOKUP(J643,'FMC by DSF_Excel'!$H$6:$H$1610,1,0)),"TIDAK ADA","ADA")</f>
        <v>TIDAK ADA</v>
      </c>
      <c r="Y643" s="41"/>
    </row>
    <row r="644" spans="1:25" ht="25.5" x14ac:dyDescent="0.25">
      <c r="A644" s="10">
        <v>634</v>
      </c>
      <c r="B644" s="11" t="s">
        <v>5016</v>
      </c>
      <c r="C644" s="11" t="s">
        <v>5017</v>
      </c>
      <c r="D644" s="11" t="s">
        <v>3290</v>
      </c>
      <c r="E644" s="11" t="s">
        <v>8253</v>
      </c>
      <c r="F644" s="11" t="s">
        <v>8365</v>
      </c>
      <c r="G644" s="11" t="s">
        <v>1428</v>
      </c>
      <c r="H644" s="11" t="s">
        <v>5570</v>
      </c>
      <c r="I644" s="11" t="s">
        <v>5021</v>
      </c>
      <c r="J644" s="963" t="s">
        <v>8550</v>
      </c>
      <c r="K644" s="11" t="s">
        <v>8551</v>
      </c>
      <c r="L644" s="11" t="s">
        <v>8552</v>
      </c>
      <c r="M644" s="11" t="s">
        <v>8499</v>
      </c>
      <c r="N644" s="11" t="s">
        <v>8500</v>
      </c>
      <c r="O644" s="10">
        <v>60</v>
      </c>
      <c r="P644" s="12" t="s">
        <v>5464</v>
      </c>
      <c r="Q644" s="12" t="s">
        <v>5405</v>
      </c>
      <c r="R644" s="10">
        <v>9</v>
      </c>
      <c r="S644" s="12" t="s">
        <v>8501</v>
      </c>
      <c r="T644" s="12" t="s">
        <v>741</v>
      </c>
      <c r="U644" s="12" t="s">
        <v>8501</v>
      </c>
      <c r="V644" s="12" t="s">
        <v>5464</v>
      </c>
      <c r="X644" s="41" t="str">
        <f>IF(ISERROR(VLOOKUP(J644,'FMC by DSF_Excel'!$H$6:$H$1610,1,0)),"TIDAK ADA","ADA")</f>
        <v>TIDAK ADA</v>
      </c>
      <c r="Y644" s="41"/>
    </row>
    <row r="645" spans="1:25" ht="25.5" x14ac:dyDescent="0.25">
      <c r="A645" s="10">
        <v>635</v>
      </c>
      <c r="B645" s="11" t="s">
        <v>5016</v>
      </c>
      <c r="C645" s="11" t="s">
        <v>5017</v>
      </c>
      <c r="D645" s="11" t="s">
        <v>3290</v>
      </c>
      <c r="E645" s="11" t="s">
        <v>8253</v>
      </c>
      <c r="F645" s="11" t="s">
        <v>8365</v>
      </c>
      <c r="G645" s="11" t="s">
        <v>1428</v>
      </c>
      <c r="H645" s="11" t="s">
        <v>5570</v>
      </c>
      <c r="I645" s="11" t="s">
        <v>5021</v>
      </c>
      <c r="J645" s="963" t="s">
        <v>8553</v>
      </c>
      <c r="K645" s="11" t="s">
        <v>8554</v>
      </c>
      <c r="L645" s="11" t="s">
        <v>8555</v>
      </c>
      <c r="M645" s="11" t="s">
        <v>8499</v>
      </c>
      <c r="N645" s="11" t="s">
        <v>8500</v>
      </c>
      <c r="O645" s="10">
        <v>60</v>
      </c>
      <c r="P645" s="12" t="s">
        <v>5464</v>
      </c>
      <c r="Q645" s="12" t="s">
        <v>5405</v>
      </c>
      <c r="R645" s="10">
        <v>9</v>
      </c>
      <c r="S645" s="12" t="s">
        <v>8501</v>
      </c>
      <c r="T645" s="12" t="s">
        <v>741</v>
      </c>
      <c r="U645" s="12" t="s">
        <v>8501</v>
      </c>
      <c r="V645" s="12" t="s">
        <v>5464</v>
      </c>
      <c r="X645" s="41" t="str">
        <f>IF(ISERROR(VLOOKUP(J645,'FMC by DSF_Excel'!$H$6:$H$1610,1,0)),"TIDAK ADA","ADA")</f>
        <v>ADA</v>
      </c>
      <c r="Y645" s="41"/>
    </row>
    <row r="646" spans="1:25" ht="25.5" x14ac:dyDescent="0.25">
      <c r="A646" s="10">
        <v>636</v>
      </c>
      <c r="B646" s="11" t="s">
        <v>5016</v>
      </c>
      <c r="C646" s="11" t="s">
        <v>5017</v>
      </c>
      <c r="D646" s="11" t="s">
        <v>3290</v>
      </c>
      <c r="E646" s="11" t="s">
        <v>8253</v>
      </c>
      <c r="F646" s="11" t="s">
        <v>8365</v>
      </c>
      <c r="G646" s="11" t="s">
        <v>1428</v>
      </c>
      <c r="H646" s="11" t="s">
        <v>5570</v>
      </c>
      <c r="I646" s="11" t="s">
        <v>5021</v>
      </c>
      <c r="J646" s="963" t="s">
        <v>8556</v>
      </c>
      <c r="K646" s="11" t="s">
        <v>8557</v>
      </c>
      <c r="L646" s="11" t="s">
        <v>8558</v>
      </c>
      <c r="M646" s="11" t="s">
        <v>8499</v>
      </c>
      <c r="N646" s="11" t="s">
        <v>8500</v>
      </c>
      <c r="O646" s="10">
        <v>60</v>
      </c>
      <c r="P646" s="12" t="s">
        <v>5464</v>
      </c>
      <c r="Q646" s="12" t="s">
        <v>5405</v>
      </c>
      <c r="R646" s="10">
        <v>9</v>
      </c>
      <c r="S646" s="12" t="s">
        <v>8501</v>
      </c>
      <c r="T646" s="12" t="s">
        <v>741</v>
      </c>
      <c r="U646" s="12" t="s">
        <v>8501</v>
      </c>
      <c r="V646" s="12" t="s">
        <v>5464</v>
      </c>
      <c r="X646" s="41" t="str">
        <f>IF(ISERROR(VLOOKUP(J646,'FMC by DSF_Excel'!$H$6:$H$1610,1,0)),"TIDAK ADA","ADA")</f>
        <v>ADA</v>
      </c>
      <c r="Y646" s="41"/>
    </row>
    <row r="647" spans="1:25" ht="25.5" x14ac:dyDescent="0.25">
      <c r="A647" s="10">
        <v>637</v>
      </c>
      <c r="B647" s="11" t="s">
        <v>5016</v>
      </c>
      <c r="C647" s="11" t="s">
        <v>5017</v>
      </c>
      <c r="D647" s="11" t="s">
        <v>3290</v>
      </c>
      <c r="E647" s="11" t="s">
        <v>8253</v>
      </c>
      <c r="F647" s="11" t="s">
        <v>8365</v>
      </c>
      <c r="G647" s="11" t="s">
        <v>1428</v>
      </c>
      <c r="H647" s="11" t="s">
        <v>5570</v>
      </c>
      <c r="I647" s="11" t="s">
        <v>5021</v>
      </c>
      <c r="J647" s="963" t="s">
        <v>8559</v>
      </c>
      <c r="K647" s="11" t="s">
        <v>8560</v>
      </c>
      <c r="L647" s="11" t="s">
        <v>8561</v>
      </c>
      <c r="M647" s="11" t="s">
        <v>8499</v>
      </c>
      <c r="N647" s="11" t="s">
        <v>8500</v>
      </c>
      <c r="O647" s="10">
        <v>60</v>
      </c>
      <c r="P647" s="12" t="s">
        <v>5464</v>
      </c>
      <c r="Q647" s="12" t="s">
        <v>5405</v>
      </c>
      <c r="R647" s="10">
        <v>9</v>
      </c>
      <c r="S647" s="12" t="s">
        <v>8501</v>
      </c>
      <c r="T647" s="12" t="s">
        <v>741</v>
      </c>
      <c r="U647" s="12" t="s">
        <v>8501</v>
      </c>
      <c r="V647" s="12" t="s">
        <v>5464</v>
      </c>
      <c r="X647" s="41" t="str">
        <f>IF(ISERROR(VLOOKUP(J647,'FMC by DSF_Excel'!$H$6:$H$1610,1,0)),"TIDAK ADA","ADA")</f>
        <v>TIDAK ADA</v>
      </c>
      <c r="Y647" s="41"/>
    </row>
    <row r="648" spans="1:25" ht="25.5" x14ac:dyDescent="0.25">
      <c r="A648" s="10">
        <v>638</v>
      </c>
      <c r="B648" s="11" t="s">
        <v>5016</v>
      </c>
      <c r="C648" s="11" t="s">
        <v>5017</v>
      </c>
      <c r="D648" s="11" t="s">
        <v>3290</v>
      </c>
      <c r="E648" s="11" t="s">
        <v>8253</v>
      </c>
      <c r="F648" s="11" t="s">
        <v>8365</v>
      </c>
      <c r="G648" s="11" t="s">
        <v>1428</v>
      </c>
      <c r="H648" s="11" t="s">
        <v>5570</v>
      </c>
      <c r="I648" s="11" t="s">
        <v>5021</v>
      </c>
      <c r="J648" s="963" t="s">
        <v>8562</v>
      </c>
      <c r="K648" s="11" t="s">
        <v>8563</v>
      </c>
      <c r="L648" s="11" t="s">
        <v>8564</v>
      </c>
      <c r="M648" s="11" t="s">
        <v>8499</v>
      </c>
      <c r="N648" s="11" t="s">
        <v>8500</v>
      </c>
      <c r="O648" s="10">
        <v>60</v>
      </c>
      <c r="P648" s="12" t="s">
        <v>5464</v>
      </c>
      <c r="Q648" s="12" t="s">
        <v>5405</v>
      </c>
      <c r="R648" s="10">
        <v>9</v>
      </c>
      <c r="S648" s="12" t="s">
        <v>8501</v>
      </c>
      <c r="T648" s="12" t="s">
        <v>741</v>
      </c>
      <c r="U648" s="12" t="s">
        <v>8501</v>
      </c>
      <c r="V648" s="12" t="s">
        <v>5464</v>
      </c>
      <c r="X648" s="41" t="str">
        <f>IF(ISERROR(VLOOKUP(J648,'FMC by DSF_Excel'!$H$6:$H$1610,1,0)),"TIDAK ADA","ADA")</f>
        <v>TIDAK ADA</v>
      </c>
      <c r="Y648" s="41"/>
    </row>
    <row r="649" spans="1:25" ht="25.5" x14ac:dyDescent="0.25">
      <c r="A649" s="10">
        <v>639</v>
      </c>
      <c r="B649" s="11" t="s">
        <v>5016</v>
      </c>
      <c r="C649" s="11" t="s">
        <v>5017</v>
      </c>
      <c r="D649" s="11" t="s">
        <v>3290</v>
      </c>
      <c r="E649" s="11" t="s">
        <v>8253</v>
      </c>
      <c r="F649" s="11" t="s">
        <v>8365</v>
      </c>
      <c r="G649" s="11" t="s">
        <v>1428</v>
      </c>
      <c r="H649" s="11" t="s">
        <v>5570</v>
      </c>
      <c r="I649" s="11" t="s">
        <v>5021</v>
      </c>
      <c r="J649" s="963" t="s">
        <v>8565</v>
      </c>
      <c r="K649" s="11" t="s">
        <v>8566</v>
      </c>
      <c r="L649" s="11" t="s">
        <v>8567</v>
      </c>
      <c r="M649" s="11" t="s">
        <v>8499</v>
      </c>
      <c r="N649" s="11" t="s">
        <v>8500</v>
      </c>
      <c r="O649" s="10">
        <v>60</v>
      </c>
      <c r="P649" s="12" t="s">
        <v>5464</v>
      </c>
      <c r="Q649" s="12" t="s">
        <v>5405</v>
      </c>
      <c r="R649" s="10">
        <v>9</v>
      </c>
      <c r="S649" s="12" t="s">
        <v>8501</v>
      </c>
      <c r="T649" s="12" t="s">
        <v>741</v>
      </c>
      <c r="U649" s="12" t="s">
        <v>8501</v>
      </c>
      <c r="V649" s="12" t="s">
        <v>5464</v>
      </c>
      <c r="X649" s="41" t="str">
        <f>IF(ISERROR(VLOOKUP(J649,'FMC by DSF_Excel'!$H$6:$H$1610,1,0)),"TIDAK ADA","ADA")</f>
        <v>TIDAK ADA</v>
      </c>
      <c r="Y649" s="41"/>
    </row>
    <row r="650" spans="1:25" ht="25.5" x14ac:dyDescent="0.25">
      <c r="A650" s="10">
        <v>640</v>
      </c>
      <c r="B650" s="11" t="s">
        <v>5016</v>
      </c>
      <c r="C650" s="11" t="s">
        <v>5017</v>
      </c>
      <c r="D650" s="11" t="s">
        <v>3290</v>
      </c>
      <c r="E650" s="11" t="s">
        <v>8253</v>
      </c>
      <c r="F650" s="11" t="s">
        <v>8365</v>
      </c>
      <c r="G650" s="11" t="s">
        <v>1428</v>
      </c>
      <c r="H650" s="11" t="s">
        <v>5570</v>
      </c>
      <c r="I650" s="11" t="s">
        <v>5021</v>
      </c>
      <c r="J650" s="963" t="s">
        <v>8568</v>
      </c>
      <c r="K650" s="11" t="s">
        <v>8569</v>
      </c>
      <c r="L650" s="11" t="s">
        <v>8570</v>
      </c>
      <c r="M650" s="11" t="s">
        <v>8499</v>
      </c>
      <c r="N650" s="11" t="s">
        <v>8500</v>
      </c>
      <c r="O650" s="10">
        <v>60</v>
      </c>
      <c r="P650" s="12" t="s">
        <v>5464</v>
      </c>
      <c r="Q650" s="12" t="s">
        <v>5405</v>
      </c>
      <c r="R650" s="10">
        <v>9</v>
      </c>
      <c r="S650" s="12" t="s">
        <v>8501</v>
      </c>
      <c r="T650" s="12" t="s">
        <v>741</v>
      </c>
      <c r="U650" s="12" t="s">
        <v>8501</v>
      </c>
      <c r="V650" s="12" t="s">
        <v>5464</v>
      </c>
      <c r="X650" s="41" t="str">
        <f>IF(ISERROR(VLOOKUP(J650,'FMC by DSF_Excel'!$H$6:$H$1610,1,0)),"TIDAK ADA","ADA")</f>
        <v>TIDAK ADA</v>
      </c>
      <c r="Y650" s="41"/>
    </row>
    <row r="651" spans="1:25" ht="25.5" x14ac:dyDescent="0.25">
      <c r="A651" s="10">
        <v>641</v>
      </c>
      <c r="B651" s="11" t="s">
        <v>5016</v>
      </c>
      <c r="C651" s="11" t="s">
        <v>5017</v>
      </c>
      <c r="D651" s="11" t="s">
        <v>3290</v>
      </c>
      <c r="E651" s="11" t="s">
        <v>8253</v>
      </c>
      <c r="F651" s="11" t="s">
        <v>8365</v>
      </c>
      <c r="G651" s="11" t="s">
        <v>1428</v>
      </c>
      <c r="H651" s="11" t="s">
        <v>5570</v>
      </c>
      <c r="I651" s="11" t="s">
        <v>5021</v>
      </c>
      <c r="J651" s="963" t="s">
        <v>8571</v>
      </c>
      <c r="K651" s="11" t="s">
        <v>8572</v>
      </c>
      <c r="L651" s="11" t="s">
        <v>8573</v>
      </c>
      <c r="M651" s="11" t="s">
        <v>8499</v>
      </c>
      <c r="N651" s="11" t="s">
        <v>8500</v>
      </c>
      <c r="O651" s="10">
        <v>60</v>
      </c>
      <c r="P651" s="12" t="s">
        <v>5464</v>
      </c>
      <c r="Q651" s="12" t="s">
        <v>5405</v>
      </c>
      <c r="R651" s="10">
        <v>9</v>
      </c>
      <c r="S651" s="12" t="s">
        <v>8501</v>
      </c>
      <c r="T651" s="12" t="s">
        <v>741</v>
      </c>
      <c r="U651" s="12" t="s">
        <v>8501</v>
      </c>
      <c r="V651" s="12" t="s">
        <v>5464</v>
      </c>
      <c r="X651" s="41" t="str">
        <f>IF(ISERROR(VLOOKUP(J651,'FMC by DSF_Excel'!$H$6:$H$1610,1,0)),"TIDAK ADA","ADA")</f>
        <v>TIDAK ADA</v>
      </c>
      <c r="Y651" s="41"/>
    </row>
    <row r="652" spans="1:25" ht="25.5" x14ac:dyDescent="0.25">
      <c r="A652" s="10">
        <v>642</v>
      </c>
      <c r="B652" s="11" t="s">
        <v>5016</v>
      </c>
      <c r="C652" s="11" t="s">
        <v>5017</v>
      </c>
      <c r="D652" s="11" t="s">
        <v>3290</v>
      </c>
      <c r="E652" s="11" t="s">
        <v>8253</v>
      </c>
      <c r="F652" s="11" t="s">
        <v>8365</v>
      </c>
      <c r="G652" s="11" t="s">
        <v>1428</v>
      </c>
      <c r="H652" s="11" t="s">
        <v>5570</v>
      </c>
      <c r="I652" s="11" t="s">
        <v>5021</v>
      </c>
      <c r="J652" s="963" t="s">
        <v>8574</v>
      </c>
      <c r="K652" s="11" t="s">
        <v>8575</v>
      </c>
      <c r="L652" s="11" t="s">
        <v>8576</v>
      </c>
      <c r="M652" s="11" t="s">
        <v>8499</v>
      </c>
      <c r="N652" s="11" t="s">
        <v>8500</v>
      </c>
      <c r="O652" s="10">
        <v>60</v>
      </c>
      <c r="P652" s="12" t="s">
        <v>5464</v>
      </c>
      <c r="Q652" s="12" t="s">
        <v>5405</v>
      </c>
      <c r="R652" s="10">
        <v>9</v>
      </c>
      <c r="S652" s="12" t="s">
        <v>8501</v>
      </c>
      <c r="T652" s="12" t="s">
        <v>741</v>
      </c>
      <c r="U652" s="12" t="s">
        <v>8501</v>
      </c>
      <c r="V652" s="12" t="s">
        <v>5464</v>
      </c>
      <c r="X652" s="41" t="str">
        <f>IF(ISERROR(VLOOKUP(J652,'FMC by DSF_Excel'!$H$6:$H$1610,1,0)),"TIDAK ADA","ADA")</f>
        <v>TIDAK ADA</v>
      </c>
      <c r="Y652" s="41"/>
    </row>
    <row r="653" spans="1:25" ht="25.5" x14ac:dyDescent="0.25">
      <c r="A653" s="10">
        <v>643</v>
      </c>
      <c r="B653" s="11" t="s">
        <v>5016</v>
      </c>
      <c r="C653" s="11" t="s">
        <v>5017</v>
      </c>
      <c r="D653" s="11" t="s">
        <v>3290</v>
      </c>
      <c r="E653" s="11" t="s">
        <v>8253</v>
      </c>
      <c r="F653" s="11" t="s">
        <v>8365</v>
      </c>
      <c r="G653" s="11" t="s">
        <v>1428</v>
      </c>
      <c r="H653" s="11" t="s">
        <v>5570</v>
      </c>
      <c r="I653" s="11" t="s">
        <v>5021</v>
      </c>
      <c r="J653" s="963" t="s">
        <v>8577</v>
      </c>
      <c r="K653" s="11" t="s">
        <v>8578</v>
      </c>
      <c r="L653" s="11" t="s">
        <v>8579</v>
      </c>
      <c r="M653" s="11" t="s">
        <v>8499</v>
      </c>
      <c r="N653" s="11" t="s">
        <v>8500</v>
      </c>
      <c r="O653" s="10">
        <v>60</v>
      </c>
      <c r="P653" s="12" t="s">
        <v>5464</v>
      </c>
      <c r="Q653" s="12" t="s">
        <v>5405</v>
      </c>
      <c r="R653" s="10">
        <v>9</v>
      </c>
      <c r="S653" s="12" t="s">
        <v>8501</v>
      </c>
      <c r="T653" s="12" t="s">
        <v>741</v>
      </c>
      <c r="U653" s="12" t="s">
        <v>8501</v>
      </c>
      <c r="V653" s="12" t="s">
        <v>5464</v>
      </c>
      <c r="X653" s="41" t="str">
        <f>IF(ISERROR(VLOOKUP(J653,'FMC by DSF_Excel'!$H$6:$H$1610,1,0)),"TIDAK ADA","ADA")</f>
        <v>TIDAK ADA</v>
      </c>
      <c r="Y653" s="41"/>
    </row>
    <row r="654" spans="1:25" ht="25.5" x14ac:dyDescent="0.25">
      <c r="A654" s="10">
        <v>644</v>
      </c>
      <c r="B654" s="11" t="s">
        <v>5016</v>
      </c>
      <c r="C654" s="11" t="s">
        <v>5017</v>
      </c>
      <c r="D654" s="11" t="s">
        <v>3290</v>
      </c>
      <c r="E654" s="11" t="s">
        <v>8253</v>
      </c>
      <c r="F654" s="11" t="s">
        <v>8365</v>
      </c>
      <c r="G654" s="11" t="s">
        <v>1428</v>
      </c>
      <c r="H654" s="11" t="s">
        <v>5570</v>
      </c>
      <c r="I654" s="11" t="s">
        <v>5021</v>
      </c>
      <c r="J654" s="963" t="s">
        <v>8580</v>
      </c>
      <c r="K654" s="11" t="s">
        <v>8581</v>
      </c>
      <c r="L654" s="11" t="s">
        <v>8582</v>
      </c>
      <c r="M654" s="11" t="s">
        <v>8499</v>
      </c>
      <c r="N654" s="11" t="s">
        <v>8500</v>
      </c>
      <c r="O654" s="10">
        <v>60</v>
      </c>
      <c r="P654" s="12" t="s">
        <v>5464</v>
      </c>
      <c r="Q654" s="12" t="s">
        <v>5405</v>
      </c>
      <c r="R654" s="10">
        <v>9</v>
      </c>
      <c r="S654" s="12" t="s">
        <v>8501</v>
      </c>
      <c r="T654" s="12" t="s">
        <v>741</v>
      </c>
      <c r="U654" s="12" t="s">
        <v>8501</v>
      </c>
      <c r="V654" s="12" t="s">
        <v>5464</v>
      </c>
      <c r="X654" s="41" t="str">
        <f>IF(ISERROR(VLOOKUP(J654,'FMC by DSF_Excel'!$H$6:$H$1610,1,0)),"TIDAK ADA","ADA")</f>
        <v>TIDAK ADA</v>
      </c>
      <c r="Y654" s="41"/>
    </row>
    <row r="655" spans="1:25" ht="25.5" x14ac:dyDescent="0.25">
      <c r="A655" s="10">
        <v>645</v>
      </c>
      <c r="B655" s="11" t="s">
        <v>5016</v>
      </c>
      <c r="C655" s="11" t="s">
        <v>5017</v>
      </c>
      <c r="D655" s="11" t="s">
        <v>3290</v>
      </c>
      <c r="E655" s="11" t="s">
        <v>8253</v>
      </c>
      <c r="F655" s="11" t="s">
        <v>8365</v>
      </c>
      <c r="G655" s="11" t="s">
        <v>1428</v>
      </c>
      <c r="H655" s="11" t="s">
        <v>5570</v>
      </c>
      <c r="I655" s="11" t="s">
        <v>5021</v>
      </c>
      <c r="J655" s="963" t="s">
        <v>8583</v>
      </c>
      <c r="K655" s="11" t="s">
        <v>8584</v>
      </c>
      <c r="L655" s="11" t="s">
        <v>8585</v>
      </c>
      <c r="M655" s="11" t="s">
        <v>8499</v>
      </c>
      <c r="N655" s="11" t="s">
        <v>8500</v>
      </c>
      <c r="O655" s="10">
        <v>60</v>
      </c>
      <c r="P655" s="12" t="s">
        <v>5464</v>
      </c>
      <c r="Q655" s="12" t="s">
        <v>5405</v>
      </c>
      <c r="R655" s="10">
        <v>9</v>
      </c>
      <c r="S655" s="12" t="s">
        <v>8501</v>
      </c>
      <c r="T655" s="12" t="s">
        <v>741</v>
      </c>
      <c r="U655" s="12" t="s">
        <v>8501</v>
      </c>
      <c r="V655" s="12" t="s">
        <v>5464</v>
      </c>
      <c r="X655" s="41" t="str">
        <f>IF(ISERROR(VLOOKUP(J655,'FMC by DSF_Excel'!$H$6:$H$1610,1,0)),"TIDAK ADA","ADA")</f>
        <v>TIDAK ADA</v>
      </c>
      <c r="Y655" s="41"/>
    </row>
    <row r="656" spans="1:25" ht="25.5" x14ac:dyDescent="0.25">
      <c r="A656" s="10">
        <v>646</v>
      </c>
      <c r="B656" s="11" t="s">
        <v>5016</v>
      </c>
      <c r="C656" s="11" t="s">
        <v>5017</v>
      </c>
      <c r="D656" s="11" t="s">
        <v>3290</v>
      </c>
      <c r="E656" s="11" t="s">
        <v>8253</v>
      </c>
      <c r="F656" s="11" t="s">
        <v>8365</v>
      </c>
      <c r="G656" s="11" t="s">
        <v>1428</v>
      </c>
      <c r="H656" s="11" t="s">
        <v>5570</v>
      </c>
      <c r="I656" s="11" t="s">
        <v>5021</v>
      </c>
      <c r="J656" s="963" t="s">
        <v>8586</v>
      </c>
      <c r="K656" s="11" t="s">
        <v>8587</v>
      </c>
      <c r="L656" s="11" t="s">
        <v>8588</v>
      </c>
      <c r="M656" s="11" t="s">
        <v>8499</v>
      </c>
      <c r="N656" s="11" t="s">
        <v>8500</v>
      </c>
      <c r="O656" s="10">
        <v>60</v>
      </c>
      <c r="P656" s="12" t="s">
        <v>5464</v>
      </c>
      <c r="Q656" s="12" t="s">
        <v>5405</v>
      </c>
      <c r="R656" s="10">
        <v>9</v>
      </c>
      <c r="S656" s="12" t="s">
        <v>8501</v>
      </c>
      <c r="T656" s="12" t="s">
        <v>741</v>
      </c>
      <c r="U656" s="12" t="s">
        <v>8501</v>
      </c>
      <c r="V656" s="12" t="s">
        <v>5464</v>
      </c>
      <c r="X656" s="41" t="str">
        <f>IF(ISERROR(VLOOKUP(J656,'FMC by DSF_Excel'!$H$6:$H$1610,1,0)),"TIDAK ADA","ADA")</f>
        <v>TIDAK ADA</v>
      </c>
      <c r="Y656" s="41"/>
    </row>
    <row r="657" spans="1:25" ht="25.5" x14ac:dyDescent="0.25">
      <c r="A657" s="10">
        <v>647</v>
      </c>
      <c r="B657" s="11" t="s">
        <v>5016</v>
      </c>
      <c r="C657" s="11" t="s">
        <v>5017</v>
      </c>
      <c r="D657" s="11" t="s">
        <v>3290</v>
      </c>
      <c r="E657" s="11" t="s">
        <v>8253</v>
      </c>
      <c r="F657" s="11" t="s">
        <v>8365</v>
      </c>
      <c r="G657" s="11" t="s">
        <v>1428</v>
      </c>
      <c r="H657" s="11" t="s">
        <v>5570</v>
      </c>
      <c r="I657" s="11" t="s">
        <v>5021</v>
      </c>
      <c r="J657" s="963" t="s">
        <v>8589</v>
      </c>
      <c r="K657" s="11" t="s">
        <v>8590</v>
      </c>
      <c r="L657" s="11" t="s">
        <v>8591</v>
      </c>
      <c r="M657" s="11" t="s">
        <v>8499</v>
      </c>
      <c r="N657" s="11" t="s">
        <v>8500</v>
      </c>
      <c r="O657" s="10">
        <v>60</v>
      </c>
      <c r="P657" s="12" t="s">
        <v>5464</v>
      </c>
      <c r="Q657" s="12" t="s">
        <v>5405</v>
      </c>
      <c r="R657" s="10">
        <v>9</v>
      </c>
      <c r="S657" s="12" t="s">
        <v>8501</v>
      </c>
      <c r="T657" s="12" t="s">
        <v>8592</v>
      </c>
      <c r="U657" s="12" t="s">
        <v>8593</v>
      </c>
      <c r="V657" s="12" t="s">
        <v>8594</v>
      </c>
      <c r="X657" s="41" t="str">
        <f>IF(ISERROR(VLOOKUP(J657,'FMC by DSF_Excel'!$H$6:$H$1610,1,0)),"TIDAK ADA","ADA")</f>
        <v>ADA</v>
      </c>
      <c r="Y657" s="41"/>
    </row>
    <row r="658" spans="1:25" ht="25.5" x14ac:dyDescent="0.25">
      <c r="A658" s="10">
        <v>648</v>
      </c>
      <c r="B658" s="11" t="s">
        <v>5016</v>
      </c>
      <c r="C658" s="11" t="s">
        <v>5017</v>
      </c>
      <c r="D658" s="11" t="s">
        <v>3290</v>
      </c>
      <c r="E658" s="11" t="s">
        <v>8253</v>
      </c>
      <c r="F658" s="11" t="s">
        <v>8365</v>
      </c>
      <c r="G658" s="11" t="s">
        <v>1428</v>
      </c>
      <c r="H658" s="11" t="s">
        <v>5570</v>
      </c>
      <c r="I658" s="11" t="s">
        <v>5021</v>
      </c>
      <c r="J658" s="963" t="s">
        <v>8595</v>
      </c>
      <c r="K658" s="11" t="s">
        <v>8596</v>
      </c>
      <c r="L658" s="11" t="s">
        <v>8597</v>
      </c>
      <c r="M658" s="11" t="s">
        <v>8499</v>
      </c>
      <c r="N658" s="11" t="s">
        <v>8500</v>
      </c>
      <c r="O658" s="10">
        <v>60</v>
      </c>
      <c r="P658" s="12" t="s">
        <v>5464</v>
      </c>
      <c r="Q658" s="12" t="s">
        <v>5405</v>
      </c>
      <c r="R658" s="10">
        <v>9</v>
      </c>
      <c r="S658" s="12" t="s">
        <v>8501</v>
      </c>
      <c r="T658" s="12" t="s">
        <v>741</v>
      </c>
      <c r="U658" s="12" t="s">
        <v>8501</v>
      </c>
      <c r="V658" s="12" t="s">
        <v>5464</v>
      </c>
      <c r="X658" s="41" t="str">
        <f>IF(ISERROR(VLOOKUP(J658,'FMC by DSF_Excel'!$H$6:$H$1610,1,0)),"TIDAK ADA","ADA")</f>
        <v>TIDAK ADA</v>
      </c>
      <c r="Y658" s="41"/>
    </row>
    <row r="659" spans="1:25" ht="25.5" x14ac:dyDescent="0.25">
      <c r="A659" s="10">
        <v>649</v>
      </c>
      <c r="B659" s="11" t="s">
        <v>5016</v>
      </c>
      <c r="C659" s="11" t="s">
        <v>5017</v>
      </c>
      <c r="D659" s="11" t="s">
        <v>1069</v>
      </c>
      <c r="E659" s="11" t="s">
        <v>8598</v>
      </c>
      <c r="F659" s="11" t="s">
        <v>8599</v>
      </c>
      <c r="G659" s="11" t="s">
        <v>5020</v>
      </c>
      <c r="H659" s="11" t="s">
        <v>1252</v>
      </c>
      <c r="I659" s="11" t="s">
        <v>5021</v>
      </c>
      <c r="J659" s="963" t="s">
        <v>8600</v>
      </c>
      <c r="K659" s="11" t="s">
        <v>8601</v>
      </c>
      <c r="L659" s="11" t="s">
        <v>8602</v>
      </c>
      <c r="M659" s="11" t="s">
        <v>8603</v>
      </c>
      <c r="N659" s="11" t="s">
        <v>8604</v>
      </c>
      <c r="O659" s="10">
        <v>36</v>
      </c>
      <c r="P659" s="12" t="s">
        <v>5313</v>
      </c>
      <c r="Q659" s="12" t="s">
        <v>5314</v>
      </c>
      <c r="R659" s="10">
        <v>31</v>
      </c>
      <c r="S659" s="12" t="s">
        <v>8605</v>
      </c>
      <c r="T659" s="12" t="s">
        <v>741</v>
      </c>
      <c r="U659" s="12" t="s">
        <v>8605</v>
      </c>
      <c r="V659" s="12" t="s">
        <v>5313</v>
      </c>
      <c r="X659" s="41" t="str">
        <f>IF(ISERROR(VLOOKUP(J659,'FMC by DSF_Excel'!$H$6:$H$1610,1,0)),"TIDAK ADA","ADA")</f>
        <v>ADA</v>
      </c>
      <c r="Y659" s="41"/>
    </row>
    <row r="660" spans="1:25" ht="25.5" x14ac:dyDescent="0.25">
      <c r="A660" s="10">
        <v>650</v>
      </c>
      <c r="B660" s="11" t="s">
        <v>5016</v>
      </c>
      <c r="C660" s="11" t="s">
        <v>5017</v>
      </c>
      <c r="D660" s="11" t="s">
        <v>1069</v>
      </c>
      <c r="E660" s="11" t="s">
        <v>8598</v>
      </c>
      <c r="F660" s="11" t="s">
        <v>8599</v>
      </c>
      <c r="G660" s="11" t="s">
        <v>5020</v>
      </c>
      <c r="H660" s="11" t="s">
        <v>1252</v>
      </c>
      <c r="I660" s="11" t="s">
        <v>5021</v>
      </c>
      <c r="J660" s="963" t="s">
        <v>8606</v>
      </c>
      <c r="K660" s="11" t="s">
        <v>8607</v>
      </c>
      <c r="L660" s="11" t="s">
        <v>8608</v>
      </c>
      <c r="M660" s="11" t="s">
        <v>8603</v>
      </c>
      <c r="N660" s="11" t="s">
        <v>8604</v>
      </c>
      <c r="O660" s="10">
        <v>36</v>
      </c>
      <c r="P660" s="12" t="s">
        <v>5313</v>
      </c>
      <c r="Q660" s="12" t="s">
        <v>5314</v>
      </c>
      <c r="R660" s="10">
        <v>31</v>
      </c>
      <c r="S660" s="12" t="s">
        <v>8605</v>
      </c>
      <c r="T660" s="12" t="s">
        <v>8609</v>
      </c>
      <c r="U660" s="12" t="s">
        <v>8610</v>
      </c>
      <c r="V660" s="12" t="s">
        <v>8611</v>
      </c>
      <c r="X660" s="41" t="str">
        <f>IF(ISERROR(VLOOKUP(J660,'FMC by DSF_Excel'!$H$6:$H$1610,1,0)),"TIDAK ADA","ADA")</f>
        <v>ADA</v>
      </c>
      <c r="Y660" s="41"/>
    </row>
    <row r="661" spans="1:25" ht="25.5" x14ac:dyDescent="0.25">
      <c r="A661" s="10">
        <v>651</v>
      </c>
      <c r="B661" s="11" t="s">
        <v>5016</v>
      </c>
      <c r="C661" s="11" t="s">
        <v>5017</v>
      </c>
      <c r="D661" s="11" t="s">
        <v>1069</v>
      </c>
      <c r="E661" s="11" t="s">
        <v>8598</v>
      </c>
      <c r="F661" s="11" t="s">
        <v>8599</v>
      </c>
      <c r="G661" s="11" t="s">
        <v>5020</v>
      </c>
      <c r="H661" s="11" t="s">
        <v>1252</v>
      </c>
      <c r="I661" s="11" t="s">
        <v>5021</v>
      </c>
      <c r="J661" s="963" t="s">
        <v>8612</v>
      </c>
      <c r="K661" s="11" t="s">
        <v>8613</v>
      </c>
      <c r="L661" s="11" t="s">
        <v>8614</v>
      </c>
      <c r="M661" s="11" t="s">
        <v>8603</v>
      </c>
      <c r="N661" s="11" t="s">
        <v>8604</v>
      </c>
      <c r="O661" s="10">
        <v>36</v>
      </c>
      <c r="P661" s="12" t="s">
        <v>5313</v>
      </c>
      <c r="Q661" s="12" t="s">
        <v>5314</v>
      </c>
      <c r="R661" s="10">
        <v>31</v>
      </c>
      <c r="S661" s="12" t="s">
        <v>8605</v>
      </c>
      <c r="T661" s="12" t="s">
        <v>741</v>
      </c>
      <c r="U661" s="12" t="s">
        <v>8605</v>
      </c>
      <c r="V661" s="12" t="s">
        <v>5313</v>
      </c>
      <c r="X661" s="41" t="str">
        <f>IF(ISERROR(VLOOKUP(J661,'FMC by DSF_Excel'!$H$6:$H$1610,1,0)),"TIDAK ADA","ADA")</f>
        <v>ADA</v>
      </c>
      <c r="Y661" s="41"/>
    </row>
    <row r="662" spans="1:25" ht="25.5" x14ac:dyDescent="0.25">
      <c r="A662" s="10">
        <v>652</v>
      </c>
      <c r="B662" s="11" t="s">
        <v>5016</v>
      </c>
      <c r="C662" s="11" t="s">
        <v>5017</v>
      </c>
      <c r="D662" s="11" t="s">
        <v>1069</v>
      </c>
      <c r="E662" s="11" t="s">
        <v>8598</v>
      </c>
      <c r="F662" s="11" t="s">
        <v>8599</v>
      </c>
      <c r="G662" s="11" t="s">
        <v>5020</v>
      </c>
      <c r="H662" s="11" t="s">
        <v>1252</v>
      </c>
      <c r="I662" s="11" t="s">
        <v>5021</v>
      </c>
      <c r="J662" s="963" t="s">
        <v>8615</v>
      </c>
      <c r="K662" s="11" t="s">
        <v>8616</v>
      </c>
      <c r="L662" s="11" t="s">
        <v>8617</v>
      </c>
      <c r="M662" s="11" t="s">
        <v>8603</v>
      </c>
      <c r="N662" s="11" t="s">
        <v>8604</v>
      </c>
      <c r="O662" s="10">
        <v>36</v>
      </c>
      <c r="P662" s="12" t="s">
        <v>5313</v>
      </c>
      <c r="Q662" s="12" t="s">
        <v>5314</v>
      </c>
      <c r="R662" s="10">
        <v>31</v>
      </c>
      <c r="S662" s="12" t="s">
        <v>8605</v>
      </c>
      <c r="T662" s="12" t="s">
        <v>741</v>
      </c>
      <c r="U662" s="12" t="s">
        <v>8605</v>
      </c>
      <c r="V662" s="12" t="s">
        <v>5313</v>
      </c>
      <c r="X662" s="41" t="str">
        <f>IF(ISERROR(VLOOKUP(J662,'FMC by DSF_Excel'!$H$6:$H$1610,1,0)),"TIDAK ADA","ADA")</f>
        <v>ADA</v>
      </c>
      <c r="Y662" s="41"/>
    </row>
    <row r="663" spans="1:25" ht="25.5" x14ac:dyDescent="0.25">
      <c r="A663" s="10">
        <v>653</v>
      </c>
      <c r="B663" s="11" t="s">
        <v>5016</v>
      </c>
      <c r="C663" s="11" t="s">
        <v>5017</v>
      </c>
      <c r="D663" s="11" t="s">
        <v>1069</v>
      </c>
      <c r="E663" s="11" t="s">
        <v>8598</v>
      </c>
      <c r="F663" s="11" t="s">
        <v>8599</v>
      </c>
      <c r="G663" s="11" t="s">
        <v>5020</v>
      </c>
      <c r="H663" s="11" t="s">
        <v>1252</v>
      </c>
      <c r="I663" s="11" t="s">
        <v>5021</v>
      </c>
      <c r="J663" s="963" t="s">
        <v>8618</v>
      </c>
      <c r="K663" s="11" t="s">
        <v>8619</v>
      </c>
      <c r="L663" s="11" t="s">
        <v>8620</v>
      </c>
      <c r="M663" s="11" t="s">
        <v>8603</v>
      </c>
      <c r="N663" s="11" t="s">
        <v>8604</v>
      </c>
      <c r="O663" s="10">
        <v>36</v>
      </c>
      <c r="P663" s="12" t="s">
        <v>5313</v>
      </c>
      <c r="Q663" s="12" t="s">
        <v>5314</v>
      </c>
      <c r="R663" s="10">
        <v>31</v>
      </c>
      <c r="S663" s="12" t="s">
        <v>8605</v>
      </c>
      <c r="T663" s="12" t="s">
        <v>741</v>
      </c>
      <c r="U663" s="12" t="s">
        <v>8605</v>
      </c>
      <c r="V663" s="12" t="s">
        <v>5313</v>
      </c>
      <c r="X663" s="41" t="str">
        <f>IF(ISERROR(VLOOKUP(J663,'FMC by DSF_Excel'!$H$6:$H$1610,1,0)),"TIDAK ADA","ADA")</f>
        <v>ADA</v>
      </c>
      <c r="Y663" s="41"/>
    </row>
    <row r="664" spans="1:25" ht="25.5" x14ac:dyDescent="0.25">
      <c r="A664" s="10">
        <v>654</v>
      </c>
      <c r="B664" s="11" t="s">
        <v>5016</v>
      </c>
      <c r="C664" s="11" t="s">
        <v>5017</v>
      </c>
      <c r="D664" s="11" t="s">
        <v>1069</v>
      </c>
      <c r="E664" s="11" t="s">
        <v>8598</v>
      </c>
      <c r="F664" s="11" t="s">
        <v>8599</v>
      </c>
      <c r="G664" s="11" t="s">
        <v>5020</v>
      </c>
      <c r="H664" s="11" t="s">
        <v>1252</v>
      </c>
      <c r="I664" s="11" t="s">
        <v>5021</v>
      </c>
      <c r="J664" s="963" t="s">
        <v>8621</v>
      </c>
      <c r="K664" s="11" t="s">
        <v>8622</v>
      </c>
      <c r="L664" s="11" t="s">
        <v>8623</v>
      </c>
      <c r="M664" s="11" t="s">
        <v>8603</v>
      </c>
      <c r="N664" s="11" t="s">
        <v>8604</v>
      </c>
      <c r="O664" s="10">
        <v>36</v>
      </c>
      <c r="P664" s="12" t="s">
        <v>5313</v>
      </c>
      <c r="Q664" s="12" t="s">
        <v>5314</v>
      </c>
      <c r="R664" s="10">
        <v>31</v>
      </c>
      <c r="S664" s="12" t="s">
        <v>8605</v>
      </c>
      <c r="T664" s="12" t="s">
        <v>8624</v>
      </c>
      <c r="U664" s="12" t="s">
        <v>8625</v>
      </c>
      <c r="V664" s="12" t="s">
        <v>8626</v>
      </c>
      <c r="X664" s="41" t="str">
        <f>IF(ISERROR(VLOOKUP(J664,'FMC by DSF_Excel'!$H$6:$H$1610,1,0)),"TIDAK ADA","ADA")</f>
        <v>ADA</v>
      </c>
      <c r="Y664" s="41"/>
    </row>
    <row r="665" spans="1:25" ht="25.5" x14ac:dyDescent="0.25">
      <c r="A665" s="10">
        <v>655</v>
      </c>
      <c r="B665" s="11" t="s">
        <v>5016</v>
      </c>
      <c r="C665" s="11" t="s">
        <v>5017</v>
      </c>
      <c r="D665" s="11" t="s">
        <v>1069</v>
      </c>
      <c r="E665" s="11" t="s">
        <v>8598</v>
      </c>
      <c r="F665" s="11" t="s">
        <v>8599</v>
      </c>
      <c r="G665" s="11" t="s">
        <v>5020</v>
      </c>
      <c r="H665" s="11" t="s">
        <v>1252</v>
      </c>
      <c r="I665" s="11" t="s">
        <v>5021</v>
      </c>
      <c r="J665" s="963" t="s">
        <v>8627</v>
      </c>
      <c r="K665" s="11" t="s">
        <v>8628</v>
      </c>
      <c r="L665" s="11" t="s">
        <v>8629</v>
      </c>
      <c r="M665" s="11" t="s">
        <v>8603</v>
      </c>
      <c r="N665" s="11" t="s">
        <v>8604</v>
      </c>
      <c r="O665" s="10">
        <v>36</v>
      </c>
      <c r="P665" s="12" t="s">
        <v>5313</v>
      </c>
      <c r="Q665" s="12" t="s">
        <v>5314</v>
      </c>
      <c r="R665" s="10">
        <v>31</v>
      </c>
      <c r="S665" s="12" t="s">
        <v>8605</v>
      </c>
      <c r="T665" s="12" t="s">
        <v>741</v>
      </c>
      <c r="U665" s="12" t="s">
        <v>8605</v>
      </c>
      <c r="V665" s="12" t="s">
        <v>5313</v>
      </c>
      <c r="X665" s="41" t="str">
        <f>IF(ISERROR(VLOOKUP(J665,'FMC by DSF_Excel'!$H$6:$H$1610,1,0)),"TIDAK ADA","ADA")</f>
        <v>ADA</v>
      </c>
      <c r="Y665" s="41"/>
    </row>
    <row r="666" spans="1:25" ht="25.5" x14ac:dyDescent="0.25">
      <c r="A666" s="10">
        <v>656</v>
      </c>
      <c r="B666" s="11" t="s">
        <v>5016</v>
      </c>
      <c r="C666" s="11" t="s">
        <v>5017</v>
      </c>
      <c r="D666" s="11" t="s">
        <v>1069</v>
      </c>
      <c r="E666" s="11" t="s">
        <v>8598</v>
      </c>
      <c r="F666" s="11" t="s">
        <v>8599</v>
      </c>
      <c r="G666" s="11" t="s">
        <v>5020</v>
      </c>
      <c r="H666" s="11" t="s">
        <v>1252</v>
      </c>
      <c r="I666" s="11" t="s">
        <v>5021</v>
      </c>
      <c r="J666" s="963" t="s">
        <v>8630</v>
      </c>
      <c r="K666" s="11" t="s">
        <v>8631</v>
      </c>
      <c r="L666" s="11" t="s">
        <v>8632</v>
      </c>
      <c r="M666" s="11" t="s">
        <v>8603</v>
      </c>
      <c r="N666" s="11" t="s">
        <v>8604</v>
      </c>
      <c r="O666" s="10">
        <v>36</v>
      </c>
      <c r="P666" s="12" t="s">
        <v>5313</v>
      </c>
      <c r="Q666" s="12" t="s">
        <v>5314</v>
      </c>
      <c r="R666" s="10">
        <v>31</v>
      </c>
      <c r="S666" s="12" t="s">
        <v>8605</v>
      </c>
      <c r="T666" s="12" t="s">
        <v>741</v>
      </c>
      <c r="U666" s="12" t="s">
        <v>8605</v>
      </c>
      <c r="V666" s="12" t="s">
        <v>5313</v>
      </c>
      <c r="X666" s="41" t="str">
        <f>IF(ISERROR(VLOOKUP(J666,'FMC by DSF_Excel'!$H$6:$H$1610,1,0)),"TIDAK ADA","ADA")</f>
        <v>ADA</v>
      </c>
      <c r="Y666" s="41"/>
    </row>
    <row r="667" spans="1:25" ht="25.5" x14ac:dyDescent="0.25">
      <c r="A667" s="10">
        <v>657</v>
      </c>
      <c r="B667" s="11" t="s">
        <v>5016</v>
      </c>
      <c r="C667" s="11" t="s">
        <v>5017</v>
      </c>
      <c r="D667" s="11" t="s">
        <v>1069</v>
      </c>
      <c r="E667" s="11" t="s">
        <v>8598</v>
      </c>
      <c r="F667" s="11" t="s">
        <v>8599</v>
      </c>
      <c r="G667" s="11" t="s">
        <v>5020</v>
      </c>
      <c r="H667" s="11" t="s">
        <v>1252</v>
      </c>
      <c r="I667" s="11" t="s">
        <v>5021</v>
      </c>
      <c r="J667" s="963" t="s">
        <v>8633</v>
      </c>
      <c r="K667" s="11" t="s">
        <v>8634</v>
      </c>
      <c r="L667" s="11" t="s">
        <v>8635</v>
      </c>
      <c r="M667" s="11" t="s">
        <v>8603</v>
      </c>
      <c r="N667" s="11" t="s">
        <v>8604</v>
      </c>
      <c r="O667" s="10">
        <v>36</v>
      </c>
      <c r="P667" s="12" t="s">
        <v>5313</v>
      </c>
      <c r="Q667" s="12" t="s">
        <v>5314</v>
      </c>
      <c r="R667" s="10">
        <v>31</v>
      </c>
      <c r="S667" s="12" t="s">
        <v>8605</v>
      </c>
      <c r="T667" s="12" t="s">
        <v>741</v>
      </c>
      <c r="U667" s="12" t="s">
        <v>8605</v>
      </c>
      <c r="V667" s="12" t="s">
        <v>5313</v>
      </c>
      <c r="X667" s="41" t="str">
        <f>IF(ISERROR(VLOOKUP(J667,'FMC by DSF_Excel'!$H$6:$H$1610,1,0)),"TIDAK ADA","ADA")</f>
        <v>ADA</v>
      </c>
      <c r="Y667" s="41"/>
    </row>
    <row r="668" spans="1:25" ht="25.5" x14ac:dyDescent="0.25">
      <c r="A668" s="10">
        <v>658</v>
      </c>
      <c r="B668" s="11" t="s">
        <v>5016</v>
      </c>
      <c r="C668" s="11" t="s">
        <v>5017</v>
      </c>
      <c r="D668" s="11" t="s">
        <v>1069</v>
      </c>
      <c r="E668" s="11" t="s">
        <v>8598</v>
      </c>
      <c r="F668" s="11" t="s">
        <v>8599</v>
      </c>
      <c r="G668" s="11" t="s">
        <v>5020</v>
      </c>
      <c r="H668" s="11" t="s">
        <v>1252</v>
      </c>
      <c r="I668" s="11" t="s">
        <v>5021</v>
      </c>
      <c r="J668" s="963" t="s">
        <v>8636</v>
      </c>
      <c r="K668" s="11" t="s">
        <v>8637</v>
      </c>
      <c r="L668" s="11" t="s">
        <v>8638</v>
      </c>
      <c r="M668" s="11" t="s">
        <v>8603</v>
      </c>
      <c r="N668" s="11" t="s">
        <v>8604</v>
      </c>
      <c r="O668" s="10">
        <v>36</v>
      </c>
      <c r="P668" s="12" t="s">
        <v>5313</v>
      </c>
      <c r="Q668" s="12" t="s">
        <v>5314</v>
      </c>
      <c r="R668" s="10">
        <v>31</v>
      </c>
      <c r="S668" s="12" t="s">
        <v>8605</v>
      </c>
      <c r="T668" s="12" t="s">
        <v>5028</v>
      </c>
      <c r="U668" s="12" t="s">
        <v>8639</v>
      </c>
      <c r="V668" s="12" t="s">
        <v>8640</v>
      </c>
      <c r="X668" s="41" t="str">
        <f>IF(ISERROR(VLOOKUP(J668,'FMC by DSF_Excel'!$H$6:$H$1610,1,0)),"TIDAK ADA","ADA")</f>
        <v>ADA</v>
      </c>
      <c r="Y668" s="41"/>
    </row>
    <row r="669" spans="1:25" ht="25.5" x14ac:dyDescent="0.25">
      <c r="A669" s="10">
        <v>659</v>
      </c>
      <c r="B669" s="11" t="s">
        <v>5016</v>
      </c>
      <c r="C669" s="11" t="s">
        <v>5017</v>
      </c>
      <c r="D669" s="11" t="s">
        <v>1069</v>
      </c>
      <c r="E669" s="11" t="s">
        <v>8598</v>
      </c>
      <c r="F669" s="11" t="s">
        <v>8599</v>
      </c>
      <c r="G669" s="11" t="s">
        <v>5020</v>
      </c>
      <c r="H669" s="11" t="s">
        <v>1252</v>
      </c>
      <c r="I669" s="11" t="s">
        <v>5021</v>
      </c>
      <c r="J669" s="963" t="s">
        <v>8641</v>
      </c>
      <c r="K669" s="11" t="s">
        <v>8642</v>
      </c>
      <c r="L669" s="11" t="s">
        <v>8643</v>
      </c>
      <c r="M669" s="11" t="s">
        <v>8603</v>
      </c>
      <c r="N669" s="11" t="s">
        <v>8604</v>
      </c>
      <c r="O669" s="10">
        <v>36</v>
      </c>
      <c r="P669" s="12" t="s">
        <v>5313</v>
      </c>
      <c r="Q669" s="12" t="s">
        <v>5314</v>
      </c>
      <c r="R669" s="10">
        <v>31</v>
      </c>
      <c r="S669" s="12" t="s">
        <v>8605</v>
      </c>
      <c r="T669" s="12" t="s">
        <v>741</v>
      </c>
      <c r="U669" s="12" t="s">
        <v>8605</v>
      </c>
      <c r="V669" s="12" t="s">
        <v>5313</v>
      </c>
      <c r="X669" s="41" t="str">
        <f>IF(ISERROR(VLOOKUP(J669,'FMC by DSF_Excel'!$H$6:$H$1610,1,0)),"TIDAK ADA","ADA")</f>
        <v>ADA</v>
      </c>
      <c r="Y669" s="41"/>
    </row>
    <row r="670" spans="1:25" ht="25.5" x14ac:dyDescent="0.25">
      <c r="A670" s="10">
        <v>660</v>
      </c>
      <c r="B670" s="11" t="s">
        <v>5016</v>
      </c>
      <c r="C670" s="11" t="s">
        <v>5017</v>
      </c>
      <c r="D670" s="11" t="s">
        <v>1069</v>
      </c>
      <c r="E670" s="11" t="s">
        <v>8598</v>
      </c>
      <c r="F670" s="11" t="s">
        <v>8599</v>
      </c>
      <c r="G670" s="11" t="s">
        <v>5020</v>
      </c>
      <c r="H670" s="11" t="s">
        <v>1252</v>
      </c>
      <c r="I670" s="11" t="s">
        <v>5021</v>
      </c>
      <c r="J670" s="963" t="s">
        <v>8644</v>
      </c>
      <c r="K670" s="11" t="s">
        <v>8645</v>
      </c>
      <c r="L670" s="11" t="s">
        <v>8646</v>
      </c>
      <c r="M670" s="11" t="s">
        <v>8603</v>
      </c>
      <c r="N670" s="11" t="s">
        <v>8604</v>
      </c>
      <c r="O670" s="10">
        <v>36</v>
      </c>
      <c r="P670" s="12" t="s">
        <v>5313</v>
      </c>
      <c r="Q670" s="12" t="s">
        <v>5314</v>
      </c>
      <c r="R670" s="10">
        <v>31</v>
      </c>
      <c r="S670" s="12" t="s">
        <v>8605</v>
      </c>
      <c r="T670" s="12" t="s">
        <v>741</v>
      </c>
      <c r="U670" s="12" t="s">
        <v>8605</v>
      </c>
      <c r="V670" s="12" t="s">
        <v>5313</v>
      </c>
      <c r="X670" s="41" t="str">
        <f>IF(ISERROR(VLOOKUP(J670,'FMC by DSF_Excel'!$H$6:$H$1610,1,0)),"TIDAK ADA","ADA")</f>
        <v>ADA</v>
      </c>
      <c r="Y670" s="41"/>
    </row>
    <row r="671" spans="1:25" ht="25.5" x14ac:dyDescent="0.25">
      <c r="A671" s="10">
        <v>661</v>
      </c>
      <c r="B671" s="11" t="s">
        <v>5016</v>
      </c>
      <c r="C671" s="11" t="s">
        <v>5017</v>
      </c>
      <c r="D671" s="11" t="s">
        <v>1073</v>
      </c>
      <c r="E671" s="11" t="s">
        <v>8598</v>
      </c>
      <c r="F671" s="11" t="s">
        <v>8332</v>
      </c>
      <c r="G671" s="11" t="s">
        <v>5354</v>
      </c>
      <c r="H671" s="11" t="s">
        <v>5355</v>
      </c>
      <c r="I671" s="11" t="s">
        <v>5021</v>
      </c>
      <c r="J671" s="963" t="s">
        <v>8647</v>
      </c>
      <c r="K671" s="11" t="s">
        <v>8648</v>
      </c>
      <c r="L671" s="11" t="s">
        <v>8649</v>
      </c>
      <c r="M671" s="11" t="s">
        <v>8603</v>
      </c>
      <c r="N671" s="11" t="s">
        <v>8604</v>
      </c>
      <c r="O671" s="10">
        <v>36</v>
      </c>
      <c r="P671" s="12" t="s">
        <v>5313</v>
      </c>
      <c r="Q671" s="12" t="s">
        <v>5314</v>
      </c>
      <c r="R671" s="10">
        <v>31</v>
      </c>
      <c r="S671" s="12" t="s">
        <v>8605</v>
      </c>
      <c r="T671" s="12" t="s">
        <v>8650</v>
      </c>
      <c r="U671" s="12" t="s">
        <v>8651</v>
      </c>
      <c r="V671" s="12" t="s">
        <v>8652</v>
      </c>
      <c r="X671" s="41" t="str">
        <f>IF(ISERROR(VLOOKUP(J671,'FMC by DSF_Excel'!$H$6:$H$1610,1,0)),"TIDAK ADA","ADA")</f>
        <v>ADA</v>
      </c>
      <c r="Y671" s="41"/>
    </row>
    <row r="672" spans="1:25" ht="25.5" x14ac:dyDescent="0.25">
      <c r="A672" s="10">
        <v>662</v>
      </c>
      <c r="B672" s="11" t="s">
        <v>5016</v>
      </c>
      <c r="C672" s="11" t="s">
        <v>5017</v>
      </c>
      <c r="D672" s="11" t="s">
        <v>1077</v>
      </c>
      <c r="E672" s="11" t="s">
        <v>8598</v>
      </c>
      <c r="F672" s="11" t="s">
        <v>8653</v>
      </c>
      <c r="G672" s="11" t="s">
        <v>5020</v>
      </c>
      <c r="H672" s="11" t="s">
        <v>1252</v>
      </c>
      <c r="I672" s="11" t="s">
        <v>5021</v>
      </c>
      <c r="J672" s="963" t="s">
        <v>8654</v>
      </c>
      <c r="K672" s="11" t="s">
        <v>8655</v>
      </c>
      <c r="L672" s="11" t="s">
        <v>8656</v>
      </c>
      <c r="M672" s="11" t="s">
        <v>8603</v>
      </c>
      <c r="N672" s="11" t="s">
        <v>8604</v>
      </c>
      <c r="O672" s="10">
        <v>36</v>
      </c>
      <c r="P672" s="12" t="s">
        <v>5027</v>
      </c>
      <c r="Q672" s="12" t="s">
        <v>5028</v>
      </c>
      <c r="R672" s="10">
        <v>31</v>
      </c>
      <c r="S672" s="12" t="s">
        <v>8657</v>
      </c>
      <c r="T672" s="12" t="s">
        <v>741</v>
      </c>
      <c r="U672" s="12" t="s">
        <v>8657</v>
      </c>
      <c r="V672" s="12" t="s">
        <v>5027</v>
      </c>
      <c r="X672" s="41" t="str">
        <f>IF(ISERROR(VLOOKUP(J672,'FMC by DSF_Excel'!$H$6:$H$1610,1,0)),"TIDAK ADA","ADA")</f>
        <v>ADA</v>
      </c>
      <c r="Y672" s="41"/>
    </row>
    <row r="673" spans="1:25" ht="25.5" x14ac:dyDescent="0.25">
      <c r="A673" s="10">
        <v>663</v>
      </c>
      <c r="B673" s="11" t="s">
        <v>5016</v>
      </c>
      <c r="C673" s="11" t="s">
        <v>5017</v>
      </c>
      <c r="D673" s="11" t="s">
        <v>1077</v>
      </c>
      <c r="E673" s="11" t="s">
        <v>8598</v>
      </c>
      <c r="F673" s="11" t="s">
        <v>8653</v>
      </c>
      <c r="G673" s="11" t="s">
        <v>5020</v>
      </c>
      <c r="H673" s="11" t="s">
        <v>1252</v>
      </c>
      <c r="I673" s="11" t="s">
        <v>5021</v>
      </c>
      <c r="J673" s="963" t="s">
        <v>8658</v>
      </c>
      <c r="K673" s="11" t="s">
        <v>8659</v>
      </c>
      <c r="L673" s="11" t="s">
        <v>8660</v>
      </c>
      <c r="M673" s="11" t="s">
        <v>8603</v>
      </c>
      <c r="N673" s="11" t="s">
        <v>8604</v>
      </c>
      <c r="O673" s="10">
        <v>36</v>
      </c>
      <c r="P673" s="12" t="s">
        <v>5027</v>
      </c>
      <c r="Q673" s="12" t="s">
        <v>5028</v>
      </c>
      <c r="R673" s="10">
        <v>31</v>
      </c>
      <c r="S673" s="12" t="s">
        <v>8657</v>
      </c>
      <c r="T673" s="12" t="s">
        <v>741</v>
      </c>
      <c r="U673" s="12" t="s">
        <v>8657</v>
      </c>
      <c r="V673" s="12" t="s">
        <v>5027</v>
      </c>
      <c r="X673" s="41" t="str">
        <f>IF(ISERROR(VLOOKUP(J673,'FMC by DSF_Excel'!$H$6:$H$1610,1,0)),"TIDAK ADA","ADA")</f>
        <v>ADA</v>
      </c>
      <c r="Y673" s="41"/>
    </row>
    <row r="674" spans="1:25" ht="25.5" x14ac:dyDescent="0.25">
      <c r="A674" s="10">
        <v>664</v>
      </c>
      <c r="B674" s="11" t="s">
        <v>5016</v>
      </c>
      <c r="C674" s="11" t="s">
        <v>5017</v>
      </c>
      <c r="D674" s="11" t="s">
        <v>1146</v>
      </c>
      <c r="E674" s="11" t="s">
        <v>8598</v>
      </c>
      <c r="F674" s="11" t="s">
        <v>8661</v>
      </c>
      <c r="G674" s="11" t="s">
        <v>5020</v>
      </c>
      <c r="H674" s="11" t="s">
        <v>1252</v>
      </c>
      <c r="I674" s="11" t="s">
        <v>5021</v>
      </c>
      <c r="J674" s="963" t="s">
        <v>8662</v>
      </c>
      <c r="K674" s="11" t="s">
        <v>8663</v>
      </c>
      <c r="L674" s="11" t="s">
        <v>8664</v>
      </c>
      <c r="M674" s="11" t="s">
        <v>8665</v>
      </c>
      <c r="N674" s="11" t="s">
        <v>8666</v>
      </c>
      <c r="O674" s="10">
        <v>36</v>
      </c>
      <c r="P674" s="12" t="s">
        <v>7868</v>
      </c>
      <c r="Q674" s="12" t="s">
        <v>7869</v>
      </c>
      <c r="R674" s="10">
        <v>29</v>
      </c>
      <c r="S674" s="12" t="s">
        <v>8667</v>
      </c>
      <c r="T674" s="12" t="s">
        <v>8668</v>
      </c>
      <c r="U674" s="12" t="s">
        <v>8669</v>
      </c>
      <c r="V674" s="12" t="s">
        <v>8670</v>
      </c>
      <c r="X674" s="41" t="str">
        <f>IF(ISERROR(VLOOKUP(J674,'FMC by DSF_Excel'!$H$6:$H$1610,1,0)),"TIDAK ADA","ADA")</f>
        <v>ADA</v>
      </c>
      <c r="Y674" s="41"/>
    </row>
    <row r="675" spans="1:25" ht="25.5" x14ac:dyDescent="0.25">
      <c r="A675" s="10">
        <v>665</v>
      </c>
      <c r="B675" s="11" t="s">
        <v>5016</v>
      </c>
      <c r="C675" s="11" t="s">
        <v>5017</v>
      </c>
      <c r="D675" s="11" t="s">
        <v>1260</v>
      </c>
      <c r="E675" s="11" t="s">
        <v>8598</v>
      </c>
      <c r="F675" s="11" t="s">
        <v>8671</v>
      </c>
      <c r="G675" s="11" t="s">
        <v>5020</v>
      </c>
      <c r="H675" s="11" t="s">
        <v>1252</v>
      </c>
      <c r="I675" s="11" t="s">
        <v>5021</v>
      </c>
      <c r="J675" s="963" t="s">
        <v>8672</v>
      </c>
      <c r="K675" s="11" t="s">
        <v>8673</v>
      </c>
      <c r="L675" s="11" t="s">
        <v>8674</v>
      </c>
      <c r="M675" s="11" t="s">
        <v>8675</v>
      </c>
      <c r="N675" s="11" t="s">
        <v>8676</v>
      </c>
      <c r="O675" s="10">
        <v>36</v>
      </c>
      <c r="P675" s="12" t="s">
        <v>5036</v>
      </c>
      <c r="Q675" s="12" t="s">
        <v>5037</v>
      </c>
      <c r="R675" s="10">
        <v>28</v>
      </c>
      <c r="S675" s="12" t="s">
        <v>8677</v>
      </c>
      <c r="T675" s="12" t="s">
        <v>8678</v>
      </c>
      <c r="U675" s="12" t="s">
        <v>8679</v>
      </c>
      <c r="V675" s="12" t="s">
        <v>8680</v>
      </c>
      <c r="X675" s="41" t="str">
        <f>IF(ISERROR(VLOOKUP(J675,'FMC by DSF_Excel'!$H$6:$H$1610,1,0)),"TIDAK ADA","ADA")</f>
        <v>ADA</v>
      </c>
      <c r="Y675" s="41"/>
    </row>
    <row r="676" spans="1:25" ht="25.5" x14ac:dyDescent="0.25">
      <c r="A676" s="10">
        <v>666</v>
      </c>
      <c r="B676" s="11" t="s">
        <v>5016</v>
      </c>
      <c r="C676" s="11" t="s">
        <v>5017</v>
      </c>
      <c r="D676" s="11" t="s">
        <v>1264</v>
      </c>
      <c r="E676" s="11" t="s">
        <v>8598</v>
      </c>
      <c r="F676" s="11" t="s">
        <v>8653</v>
      </c>
      <c r="G676" s="11" t="s">
        <v>5020</v>
      </c>
      <c r="H676" s="11" t="s">
        <v>1252</v>
      </c>
      <c r="I676" s="11" t="s">
        <v>5021</v>
      </c>
      <c r="J676" s="963" t="s">
        <v>8681</v>
      </c>
      <c r="K676" s="11" t="s">
        <v>8682</v>
      </c>
      <c r="L676" s="11" t="s">
        <v>8683</v>
      </c>
      <c r="M676" s="11" t="s">
        <v>8675</v>
      </c>
      <c r="N676" s="11" t="s">
        <v>8676</v>
      </c>
      <c r="O676" s="10">
        <v>36</v>
      </c>
      <c r="P676" s="12" t="s">
        <v>5027</v>
      </c>
      <c r="Q676" s="12" t="s">
        <v>5028</v>
      </c>
      <c r="R676" s="10">
        <v>28</v>
      </c>
      <c r="S676" s="12" t="s">
        <v>5799</v>
      </c>
      <c r="T676" s="12" t="s">
        <v>8684</v>
      </c>
      <c r="U676" s="12" t="s">
        <v>8685</v>
      </c>
      <c r="V676" s="12" t="s">
        <v>8686</v>
      </c>
      <c r="X676" s="41" t="str">
        <f>IF(ISERROR(VLOOKUP(J676,'FMC by DSF_Excel'!$H$6:$H$1610,1,0)),"TIDAK ADA","ADA")</f>
        <v>ADA</v>
      </c>
      <c r="Y676" s="41"/>
    </row>
    <row r="677" spans="1:25" ht="25.5" x14ac:dyDescent="0.25">
      <c r="A677" s="10">
        <v>667</v>
      </c>
      <c r="B677" s="11" t="s">
        <v>5016</v>
      </c>
      <c r="C677" s="11" t="s">
        <v>5017</v>
      </c>
      <c r="D677" s="11" t="s">
        <v>1341</v>
      </c>
      <c r="E677" s="11" t="s">
        <v>8598</v>
      </c>
      <c r="F677" s="11" t="s">
        <v>7858</v>
      </c>
      <c r="G677" s="11" t="s">
        <v>5020</v>
      </c>
      <c r="H677" s="11" t="s">
        <v>1252</v>
      </c>
      <c r="I677" s="11" t="s">
        <v>5021</v>
      </c>
      <c r="J677" s="963" t="s">
        <v>8687</v>
      </c>
      <c r="K677" s="11" t="s">
        <v>8688</v>
      </c>
      <c r="L677" s="11" t="s">
        <v>8689</v>
      </c>
      <c r="M677" s="11" t="s">
        <v>8690</v>
      </c>
      <c r="N677" s="11" t="s">
        <v>8691</v>
      </c>
      <c r="O677" s="10">
        <v>36</v>
      </c>
      <c r="P677" s="12" t="s">
        <v>5404</v>
      </c>
      <c r="Q677" s="12" t="s">
        <v>5405</v>
      </c>
      <c r="R677" s="10">
        <v>26</v>
      </c>
      <c r="S677" s="12" t="s">
        <v>8692</v>
      </c>
      <c r="T677" s="12" t="s">
        <v>8693</v>
      </c>
      <c r="U677" s="12" t="s">
        <v>8694</v>
      </c>
      <c r="V677" s="12" t="s">
        <v>8695</v>
      </c>
      <c r="X677" s="41" t="str">
        <f>IF(ISERROR(VLOOKUP(J677,'FMC by DSF_Excel'!$H$6:$H$1610,1,0)),"TIDAK ADA","ADA")</f>
        <v>ADA</v>
      </c>
      <c r="Y677" s="41"/>
    </row>
    <row r="678" spans="1:25" ht="25.5" x14ac:dyDescent="0.25">
      <c r="A678" s="10">
        <v>668</v>
      </c>
      <c r="B678" s="11" t="s">
        <v>5016</v>
      </c>
      <c r="C678" s="11" t="s">
        <v>5017</v>
      </c>
      <c r="D678" s="11" t="s">
        <v>1699</v>
      </c>
      <c r="E678" s="11" t="s">
        <v>8598</v>
      </c>
      <c r="F678" s="11" t="s">
        <v>8292</v>
      </c>
      <c r="G678" s="11" t="s">
        <v>5020</v>
      </c>
      <c r="H678" s="11" t="s">
        <v>1252</v>
      </c>
      <c r="I678" s="11" t="s">
        <v>5021</v>
      </c>
      <c r="J678" s="963" t="s">
        <v>8696</v>
      </c>
      <c r="K678" s="11" t="s">
        <v>8697</v>
      </c>
      <c r="L678" s="11" t="s">
        <v>8698</v>
      </c>
      <c r="M678" s="11" t="s">
        <v>8699</v>
      </c>
      <c r="N678" s="11" t="s">
        <v>8700</v>
      </c>
      <c r="O678" s="10">
        <v>36</v>
      </c>
      <c r="P678" s="12" t="s">
        <v>5036</v>
      </c>
      <c r="Q678" s="12" t="s">
        <v>5037</v>
      </c>
      <c r="R678" s="10">
        <v>21</v>
      </c>
      <c r="S678" s="12" t="s">
        <v>8701</v>
      </c>
      <c r="T678" s="12" t="s">
        <v>741</v>
      </c>
      <c r="U678" s="12" t="s">
        <v>8701</v>
      </c>
      <c r="V678" s="12" t="s">
        <v>5036</v>
      </c>
      <c r="X678" s="41" t="str">
        <f>IF(ISERROR(VLOOKUP(J678,'FMC by DSF_Excel'!$H$6:$H$1610,1,0)),"TIDAK ADA","ADA")</f>
        <v>ADA</v>
      </c>
      <c r="Y678" s="41"/>
    </row>
    <row r="679" spans="1:25" ht="25.5" x14ac:dyDescent="0.25">
      <c r="A679" s="10">
        <v>669</v>
      </c>
      <c r="B679" s="11" t="s">
        <v>5016</v>
      </c>
      <c r="C679" s="11" t="s">
        <v>5017</v>
      </c>
      <c r="D679" s="11" t="s">
        <v>1699</v>
      </c>
      <c r="E679" s="11" t="s">
        <v>8598</v>
      </c>
      <c r="F679" s="11" t="s">
        <v>8292</v>
      </c>
      <c r="G679" s="11" t="s">
        <v>5020</v>
      </c>
      <c r="H679" s="11" t="s">
        <v>1252</v>
      </c>
      <c r="I679" s="11" t="s">
        <v>5021</v>
      </c>
      <c r="J679" s="963" t="s">
        <v>8702</v>
      </c>
      <c r="K679" s="11" t="s">
        <v>8703</v>
      </c>
      <c r="L679" s="11" t="s">
        <v>8704</v>
      </c>
      <c r="M679" s="11" t="s">
        <v>8699</v>
      </c>
      <c r="N679" s="11" t="s">
        <v>8700</v>
      </c>
      <c r="O679" s="10">
        <v>36</v>
      </c>
      <c r="P679" s="12" t="s">
        <v>5036</v>
      </c>
      <c r="Q679" s="12" t="s">
        <v>5037</v>
      </c>
      <c r="R679" s="10">
        <v>21</v>
      </c>
      <c r="S679" s="12" t="s">
        <v>8701</v>
      </c>
      <c r="T679" s="12" t="s">
        <v>8705</v>
      </c>
      <c r="U679" s="12" t="s">
        <v>8706</v>
      </c>
      <c r="V679" s="12" t="s">
        <v>8707</v>
      </c>
      <c r="X679" s="41" t="str">
        <f>IF(ISERROR(VLOOKUP(J679,'FMC by DSF_Excel'!$H$6:$H$1610,1,0)),"TIDAK ADA","ADA")</f>
        <v>ADA</v>
      </c>
      <c r="Y679" s="41"/>
    </row>
    <row r="680" spans="1:25" ht="25.5" x14ac:dyDescent="0.25">
      <c r="A680" s="10">
        <v>670</v>
      </c>
      <c r="B680" s="11" t="s">
        <v>5016</v>
      </c>
      <c r="C680" s="11" t="s">
        <v>5017</v>
      </c>
      <c r="D680" s="11" t="s">
        <v>1703</v>
      </c>
      <c r="E680" s="11" t="s">
        <v>8598</v>
      </c>
      <c r="F680" s="11" t="s">
        <v>8292</v>
      </c>
      <c r="G680" s="11" t="s">
        <v>5020</v>
      </c>
      <c r="H680" s="11" t="s">
        <v>1252</v>
      </c>
      <c r="I680" s="11" t="s">
        <v>5021</v>
      </c>
      <c r="J680" s="963" t="s">
        <v>8708</v>
      </c>
      <c r="K680" s="11" t="s">
        <v>8709</v>
      </c>
      <c r="L680" s="11" t="s">
        <v>8710</v>
      </c>
      <c r="M680" s="11" t="s">
        <v>8699</v>
      </c>
      <c r="N680" s="11" t="s">
        <v>8700</v>
      </c>
      <c r="O680" s="10">
        <v>36</v>
      </c>
      <c r="P680" s="12" t="s">
        <v>5036</v>
      </c>
      <c r="Q680" s="12" t="s">
        <v>5037</v>
      </c>
      <c r="R680" s="10">
        <v>21</v>
      </c>
      <c r="S680" s="12" t="s">
        <v>8701</v>
      </c>
      <c r="T680" s="12" t="s">
        <v>741</v>
      </c>
      <c r="U680" s="12" t="s">
        <v>8701</v>
      </c>
      <c r="V680" s="12" t="s">
        <v>5036</v>
      </c>
      <c r="X680" s="41" t="str">
        <f>IF(ISERROR(VLOOKUP(J680,'FMC by DSF_Excel'!$H$6:$H$1610,1,0)),"TIDAK ADA","ADA")</f>
        <v>ADA</v>
      </c>
      <c r="Y680" s="41"/>
    </row>
    <row r="681" spans="1:25" ht="25.5" x14ac:dyDescent="0.25">
      <c r="A681" s="10">
        <v>671</v>
      </c>
      <c r="B681" s="11" t="s">
        <v>5016</v>
      </c>
      <c r="C681" s="11" t="s">
        <v>5017</v>
      </c>
      <c r="D681" s="11" t="s">
        <v>1707</v>
      </c>
      <c r="E681" s="11" t="s">
        <v>8598</v>
      </c>
      <c r="F681" s="11" t="s">
        <v>8711</v>
      </c>
      <c r="G681" s="11" t="s">
        <v>5020</v>
      </c>
      <c r="H681" s="11" t="s">
        <v>1252</v>
      </c>
      <c r="I681" s="11" t="s">
        <v>5021</v>
      </c>
      <c r="J681" s="963" t="s">
        <v>8712</v>
      </c>
      <c r="K681" s="11" t="s">
        <v>8713</v>
      </c>
      <c r="L681" s="11" t="s">
        <v>8714</v>
      </c>
      <c r="M681" s="11" t="s">
        <v>8699</v>
      </c>
      <c r="N681" s="11" t="s">
        <v>8700</v>
      </c>
      <c r="O681" s="10">
        <v>36</v>
      </c>
      <c r="P681" s="12" t="s">
        <v>5036</v>
      </c>
      <c r="Q681" s="12" t="s">
        <v>5037</v>
      </c>
      <c r="R681" s="10">
        <v>21</v>
      </c>
      <c r="S681" s="12" t="s">
        <v>8701</v>
      </c>
      <c r="T681" s="12" t="s">
        <v>741</v>
      </c>
      <c r="U681" s="12" t="s">
        <v>8701</v>
      </c>
      <c r="V681" s="12" t="s">
        <v>5036</v>
      </c>
      <c r="X681" s="41" t="str">
        <f>IF(ISERROR(VLOOKUP(J681,'FMC by DSF_Excel'!$H$6:$H$1610,1,0)),"TIDAK ADA","ADA")</f>
        <v>ADA</v>
      </c>
      <c r="Y681" s="41"/>
    </row>
    <row r="682" spans="1:25" ht="25.5" x14ac:dyDescent="0.25">
      <c r="A682" s="10">
        <v>672</v>
      </c>
      <c r="B682" s="11" t="s">
        <v>5016</v>
      </c>
      <c r="C682" s="11" t="s">
        <v>5017</v>
      </c>
      <c r="D682" s="11" t="s">
        <v>1707</v>
      </c>
      <c r="E682" s="11" t="s">
        <v>8598</v>
      </c>
      <c r="F682" s="11" t="s">
        <v>8711</v>
      </c>
      <c r="G682" s="11" t="s">
        <v>5020</v>
      </c>
      <c r="H682" s="11" t="s">
        <v>1252</v>
      </c>
      <c r="I682" s="11" t="s">
        <v>5021</v>
      </c>
      <c r="J682" s="963" t="s">
        <v>8715</v>
      </c>
      <c r="K682" s="11" t="s">
        <v>8716</v>
      </c>
      <c r="L682" s="11" t="s">
        <v>8717</v>
      </c>
      <c r="M682" s="11" t="s">
        <v>8699</v>
      </c>
      <c r="N682" s="11" t="s">
        <v>8700</v>
      </c>
      <c r="O682" s="10">
        <v>36</v>
      </c>
      <c r="P682" s="12" t="s">
        <v>5036</v>
      </c>
      <c r="Q682" s="12" t="s">
        <v>5037</v>
      </c>
      <c r="R682" s="10">
        <v>21</v>
      </c>
      <c r="S682" s="12" t="s">
        <v>8701</v>
      </c>
      <c r="T682" s="12" t="s">
        <v>8718</v>
      </c>
      <c r="U682" s="12" t="s">
        <v>8719</v>
      </c>
      <c r="V682" s="12" t="s">
        <v>8720</v>
      </c>
      <c r="X682" s="41" t="str">
        <f>IF(ISERROR(VLOOKUP(J682,'FMC by DSF_Excel'!$H$6:$H$1610,1,0)),"TIDAK ADA","ADA")</f>
        <v>ADA</v>
      </c>
      <c r="Y682" s="41"/>
    </row>
    <row r="683" spans="1:25" ht="25.5" x14ac:dyDescent="0.25">
      <c r="A683" s="10">
        <v>673</v>
      </c>
      <c r="B683" s="11" t="s">
        <v>5016</v>
      </c>
      <c r="C683" s="11" t="s">
        <v>5017</v>
      </c>
      <c r="D683" s="11" t="s">
        <v>1711</v>
      </c>
      <c r="E683" s="11" t="s">
        <v>8598</v>
      </c>
      <c r="F683" s="11" t="s">
        <v>8721</v>
      </c>
      <c r="G683" s="11" t="s">
        <v>5020</v>
      </c>
      <c r="H683" s="11" t="s">
        <v>1252</v>
      </c>
      <c r="I683" s="11" t="s">
        <v>5021</v>
      </c>
      <c r="J683" s="963" t="s">
        <v>8722</v>
      </c>
      <c r="K683" s="11" t="s">
        <v>8723</v>
      </c>
      <c r="L683" s="11" t="s">
        <v>8724</v>
      </c>
      <c r="M683" s="11" t="s">
        <v>8725</v>
      </c>
      <c r="N683" s="11" t="s">
        <v>8726</v>
      </c>
      <c r="O683" s="10">
        <v>36</v>
      </c>
      <c r="P683" s="12" t="s">
        <v>5036</v>
      </c>
      <c r="Q683" s="12" t="s">
        <v>5037</v>
      </c>
      <c r="R683" s="10">
        <v>21</v>
      </c>
      <c r="S683" s="12" t="s">
        <v>8701</v>
      </c>
      <c r="T683" s="12" t="s">
        <v>741</v>
      </c>
      <c r="U683" s="12" t="s">
        <v>8701</v>
      </c>
      <c r="V683" s="12" t="s">
        <v>5036</v>
      </c>
      <c r="X683" s="41" t="str">
        <f>IF(ISERROR(VLOOKUP(J683,'FMC by DSF_Excel'!$H$6:$H$1610,1,0)),"TIDAK ADA","ADA")</f>
        <v>ADA</v>
      </c>
      <c r="Y683" s="41"/>
    </row>
    <row r="684" spans="1:25" ht="25.5" x14ac:dyDescent="0.25">
      <c r="A684" s="10">
        <v>674</v>
      </c>
      <c r="B684" s="11" t="s">
        <v>5016</v>
      </c>
      <c r="C684" s="11" t="s">
        <v>5017</v>
      </c>
      <c r="D684" s="11" t="s">
        <v>1711</v>
      </c>
      <c r="E684" s="11" t="s">
        <v>8598</v>
      </c>
      <c r="F684" s="11" t="s">
        <v>8721</v>
      </c>
      <c r="G684" s="11" t="s">
        <v>5020</v>
      </c>
      <c r="H684" s="11" t="s">
        <v>1252</v>
      </c>
      <c r="I684" s="11" t="s">
        <v>5021</v>
      </c>
      <c r="J684" s="963" t="s">
        <v>8727</v>
      </c>
      <c r="K684" s="11" t="s">
        <v>8728</v>
      </c>
      <c r="L684" s="11" t="s">
        <v>8729</v>
      </c>
      <c r="M684" s="11" t="s">
        <v>8725</v>
      </c>
      <c r="N684" s="11" t="s">
        <v>8726</v>
      </c>
      <c r="O684" s="10">
        <v>36</v>
      </c>
      <c r="P684" s="12" t="s">
        <v>5036</v>
      </c>
      <c r="Q684" s="12" t="s">
        <v>5037</v>
      </c>
      <c r="R684" s="10">
        <v>21</v>
      </c>
      <c r="S684" s="12" t="s">
        <v>8701</v>
      </c>
      <c r="T684" s="12" t="s">
        <v>741</v>
      </c>
      <c r="U684" s="12" t="s">
        <v>8701</v>
      </c>
      <c r="V684" s="12" t="s">
        <v>5036</v>
      </c>
      <c r="X684" s="41" t="str">
        <f>IF(ISERROR(VLOOKUP(J684,'FMC by DSF_Excel'!$H$6:$H$1610,1,0)),"TIDAK ADA","ADA")</f>
        <v>ADA</v>
      </c>
      <c r="Y684" s="41"/>
    </row>
    <row r="685" spans="1:25" ht="25.5" x14ac:dyDescent="0.25">
      <c r="A685" s="10">
        <v>675</v>
      </c>
      <c r="B685" s="11" t="s">
        <v>5016</v>
      </c>
      <c r="C685" s="11" t="s">
        <v>5017</v>
      </c>
      <c r="D685" s="11" t="s">
        <v>1711</v>
      </c>
      <c r="E685" s="11" t="s">
        <v>8598</v>
      </c>
      <c r="F685" s="11" t="s">
        <v>8721</v>
      </c>
      <c r="G685" s="11" t="s">
        <v>5020</v>
      </c>
      <c r="H685" s="11" t="s">
        <v>1252</v>
      </c>
      <c r="I685" s="11" t="s">
        <v>5021</v>
      </c>
      <c r="J685" s="963" t="s">
        <v>8730</v>
      </c>
      <c r="K685" s="11" t="s">
        <v>8731</v>
      </c>
      <c r="L685" s="11" t="s">
        <v>8732</v>
      </c>
      <c r="M685" s="11" t="s">
        <v>8725</v>
      </c>
      <c r="N685" s="11" t="s">
        <v>8726</v>
      </c>
      <c r="O685" s="10">
        <v>36</v>
      </c>
      <c r="P685" s="12" t="s">
        <v>5036</v>
      </c>
      <c r="Q685" s="12" t="s">
        <v>5037</v>
      </c>
      <c r="R685" s="10">
        <v>21</v>
      </c>
      <c r="S685" s="12" t="s">
        <v>8701</v>
      </c>
      <c r="T685" s="12" t="s">
        <v>741</v>
      </c>
      <c r="U685" s="12" t="s">
        <v>8701</v>
      </c>
      <c r="V685" s="12" t="s">
        <v>5036</v>
      </c>
      <c r="X685" s="41" t="str">
        <f>IF(ISERROR(VLOOKUP(J685,'FMC by DSF_Excel'!$H$6:$H$1610,1,0)),"TIDAK ADA","ADA")</f>
        <v>ADA</v>
      </c>
      <c r="Y685" s="41"/>
    </row>
    <row r="686" spans="1:25" s="960" customFormat="1" ht="25.5" x14ac:dyDescent="0.25">
      <c r="A686" s="957">
        <v>676</v>
      </c>
      <c r="B686" s="958" t="s">
        <v>5016</v>
      </c>
      <c r="C686" s="958" t="s">
        <v>5017</v>
      </c>
      <c r="D686" s="958" t="s">
        <v>3737</v>
      </c>
      <c r="E686" s="958" t="s">
        <v>8598</v>
      </c>
      <c r="F686" s="958" t="s">
        <v>6673</v>
      </c>
      <c r="G686" s="958" t="s">
        <v>5020</v>
      </c>
      <c r="H686" s="958" t="s">
        <v>650</v>
      </c>
      <c r="I686" s="958" t="s">
        <v>5021</v>
      </c>
      <c r="J686" s="964" t="s">
        <v>8733</v>
      </c>
      <c r="K686" s="958" t="s">
        <v>8734</v>
      </c>
      <c r="L686" s="958" t="s">
        <v>8735</v>
      </c>
      <c r="M686" s="958" t="s">
        <v>8736</v>
      </c>
      <c r="N686" s="958" t="s">
        <v>8737</v>
      </c>
      <c r="O686" s="957">
        <v>48</v>
      </c>
      <c r="P686" s="959" t="s">
        <v>5279</v>
      </c>
      <c r="Q686" s="959" t="s">
        <v>5252</v>
      </c>
      <c r="R686" s="957">
        <v>7</v>
      </c>
      <c r="S686" s="959" t="s">
        <v>6875</v>
      </c>
      <c r="T686" s="959" t="s">
        <v>741</v>
      </c>
      <c r="U686" s="959" t="s">
        <v>6875</v>
      </c>
      <c r="V686" s="959" t="s">
        <v>5279</v>
      </c>
      <c r="X686" s="41" t="str">
        <f>IF(ISERROR(VLOOKUP(J686,'FMC by DSF_Excel'!$H$6:$H$1610,1,0)),"TIDAK ADA","ADA")</f>
        <v>TIDAK ADA</v>
      </c>
      <c r="Y686" s="893"/>
    </row>
    <row r="687" spans="1:25" s="960" customFormat="1" ht="25.5" x14ac:dyDescent="0.25">
      <c r="A687" s="957">
        <v>677</v>
      </c>
      <c r="B687" s="958" t="s">
        <v>5016</v>
      </c>
      <c r="C687" s="958" t="s">
        <v>5017</v>
      </c>
      <c r="D687" s="958" t="s">
        <v>3741</v>
      </c>
      <c r="E687" s="958" t="s">
        <v>8598</v>
      </c>
      <c r="F687" s="958" t="s">
        <v>8738</v>
      </c>
      <c r="G687" s="958" t="s">
        <v>5020</v>
      </c>
      <c r="H687" s="958" t="s">
        <v>650</v>
      </c>
      <c r="I687" s="958" t="s">
        <v>5021</v>
      </c>
      <c r="J687" s="964" t="s">
        <v>8739</v>
      </c>
      <c r="K687" s="958" t="s">
        <v>8740</v>
      </c>
      <c r="L687" s="958" t="s">
        <v>8741</v>
      </c>
      <c r="M687" s="958" t="s">
        <v>8736</v>
      </c>
      <c r="N687" s="958" t="s">
        <v>8737</v>
      </c>
      <c r="O687" s="957">
        <v>48</v>
      </c>
      <c r="P687" s="959" t="s">
        <v>5279</v>
      </c>
      <c r="Q687" s="959" t="s">
        <v>5252</v>
      </c>
      <c r="R687" s="957">
        <v>7</v>
      </c>
      <c r="S687" s="959" t="s">
        <v>6875</v>
      </c>
      <c r="T687" s="959" t="s">
        <v>741</v>
      </c>
      <c r="U687" s="959" t="s">
        <v>6875</v>
      </c>
      <c r="V687" s="959" t="s">
        <v>5279</v>
      </c>
      <c r="X687" s="41" t="str">
        <f>IF(ISERROR(VLOOKUP(J687,'FMC by DSF_Excel'!$H$6:$H$1610,1,0)),"TIDAK ADA","ADA")</f>
        <v>TIDAK ADA</v>
      </c>
      <c r="Y687" s="893"/>
    </row>
    <row r="688" spans="1:25" s="960" customFormat="1" ht="25.5" x14ac:dyDescent="0.25">
      <c r="A688" s="957">
        <v>678</v>
      </c>
      <c r="B688" s="958" t="s">
        <v>5016</v>
      </c>
      <c r="C688" s="958" t="s">
        <v>5017</v>
      </c>
      <c r="D688" s="958" t="s">
        <v>3741</v>
      </c>
      <c r="E688" s="958" t="s">
        <v>8598</v>
      </c>
      <c r="F688" s="958" t="s">
        <v>8738</v>
      </c>
      <c r="G688" s="958" t="s">
        <v>5020</v>
      </c>
      <c r="H688" s="958" t="s">
        <v>650</v>
      </c>
      <c r="I688" s="958" t="s">
        <v>5021</v>
      </c>
      <c r="J688" s="964" t="s">
        <v>8742</v>
      </c>
      <c r="K688" s="958" t="s">
        <v>8743</v>
      </c>
      <c r="L688" s="958" t="s">
        <v>8744</v>
      </c>
      <c r="M688" s="958" t="s">
        <v>8736</v>
      </c>
      <c r="N688" s="958" t="s">
        <v>8737</v>
      </c>
      <c r="O688" s="957">
        <v>48</v>
      </c>
      <c r="P688" s="959" t="s">
        <v>5279</v>
      </c>
      <c r="Q688" s="959" t="s">
        <v>5252</v>
      </c>
      <c r="R688" s="957">
        <v>7</v>
      </c>
      <c r="S688" s="959" t="s">
        <v>6875</v>
      </c>
      <c r="T688" s="959" t="s">
        <v>741</v>
      </c>
      <c r="U688" s="959" t="s">
        <v>6875</v>
      </c>
      <c r="V688" s="959" t="s">
        <v>5279</v>
      </c>
      <c r="X688" s="41" t="str">
        <f>IF(ISERROR(VLOOKUP(J688,'FMC by DSF_Excel'!$H$6:$H$1610,1,0)),"TIDAK ADA","ADA")</f>
        <v>TIDAK ADA</v>
      </c>
      <c r="Y688" s="893"/>
    </row>
    <row r="689" spans="1:25" ht="25.5" x14ac:dyDescent="0.25">
      <c r="A689" s="10">
        <v>679</v>
      </c>
      <c r="B689" s="11" t="s">
        <v>5016</v>
      </c>
      <c r="C689" s="11" t="s">
        <v>5017</v>
      </c>
      <c r="D689" s="11" t="s">
        <v>3770</v>
      </c>
      <c r="E689" s="11" t="s">
        <v>8598</v>
      </c>
      <c r="F689" s="11" t="s">
        <v>8272</v>
      </c>
      <c r="G689" s="11" t="s">
        <v>741</v>
      </c>
      <c r="H689" s="11" t="s">
        <v>741</v>
      </c>
      <c r="I689" s="11" t="s">
        <v>5021</v>
      </c>
      <c r="J689" s="963" t="s">
        <v>8745</v>
      </c>
      <c r="K689" s="11" t="s">
        <v>8746</v>
      </c>
      <c r="L689" s="11" t="s">
        <v>8747</v>
      </c>
      <c r="M689" s="11" t="s">
        <v>8748</v>
      </c>
      <c r="N689" s="11" t="s">
        <v>8749</v>
      </c>
      <c r="O689" s="10">
        <v>12</v>
      </c>
      <c r="P689" s="12" t="s">
        <v>8750</v>
      </c>
      <c r="Q689" s="12" t="s">
        <v>6733</v>
      </c>
      <c r="R689" s="10">
        <v>7</v>
      </c>
      <c r="S689" s="12" t="s">
        <v>5825</v>
      </c>
      <c r="T689" s="12" t="s">
        <v>8751</v>
      </c>
      <c r="U689" s="12" t="s">
        <v>8752</v>
      </c>
      <c r="V689" s="12" t="s">
        <v>8753</v>
      </c>
      <c r="X689" s="41" t="str">
        <f>IF(ISERROR(VLOOKUP(J689,'FMC by DSF_Excel'!$H$6:$H$1610,1,0)),"TIDAK ADA","ADA")</f>
        <v>ADA</v>
      </c>
      <c r="Y689" s="41"/>
    </row>
    <row r="690" spans="1:25" ht="25.5" x14ac:dyDescent="0.25">
      <c r="A690" s="10">
        <v>680</v>
      </c>
      <c r="B690" s="11" t="s">
        <v>5016</v>
      </c>
      <c r="C690" s="11" t="s">
        <v>5017</v>
      </c>
      <c r="D690" s="11" t="s">
        <v>3774</v>
      </c>
      <c r="E690" s="11" t="s">
        <v>8598</v>
      </c>
      <c r="F690" s="11" t="s">
        <v>8754</v>
      </c>
      <c r="G690" s="11" t="s">
        <v>741</v>
      </c>
      <c r="H690" s="11" t="s">
        <v>741</v>
      </c>
      <c r="I690" s="11" t="s">
        <v>5021</v>
      </c>
      <c r="J690" s="963" t="s">
        <v>8755</v>
      </c>
      <c r="K690" s="11" t="s">
        <v>8756</v>
      </c>
      <c r="L690" s="11" t="s">
        <v>8757</v>
      </c>
      <c r="M690" s="11" t="s">
        <v>8758</v>
      </c>
      <c r="N690" s="11" t="s">
        <v>6018</v>
      </c>
      <c r="O690" s="10">
        <v>12</v>
      </c>
      <c r="P690" s="12" t="s">
        <v>8750</v>
      </c>
      <c r="Q690" s="12" t="s">
        <v>6733</v>
      </c>
      <c r="R690" s="10">
        <v>7</v>
      </c>
      <c r="S690" s="12" t="s">
        <v>5825</v>
      </c>
      <c r="T690" s="12" t="s">
        <v>8759</v>
      </c>
      <c r="U690" s="12" t="s">
        <v>8760</v>
      </c>
      <c r="V690" s="12" t="s">
        <v>8761</v>
      </c>
      <c r="X690" s="41" t="str">
        <f>IF(ISERROR(VLOOKUP(J690,'FMC by DSF_Excel'!$H$6:$H$1610,1,0)),"TIDAK ADA","ADA")</f>
        <v>ADA</v>
      </c>
      <c r="Y690" s="41"/>
    </row>
    <row r="691" spans="1:25" ht="25.5" x14ac:dyDescent="0.25">
      <c r="A691" s="10">
        <v>681</v>
      </c>
      <c r="B691" s="11" t="s">
        <v>5016</v>
      </c>
      <c r="C691" s="11" t="s">
        <v>5017</v>
      </c>
      <c r="D691" s="11" t="s">
        <v>3774</v>
      </c>
      <c r="E691" s="11" t="s">
        <v>8598</v>
      </c>
      <c r="F691" s="11" t="s">
        <v>8754</v>
      </c>
      <c r="G691" s="11" t="s">
        <v>741</v>
      </c>
      <c r="H691" s="11" t="s">
        <v>741</v>
      </c>
      <c r="I691" s="11" t="s">
        <v>5021</v>
      </c>
      <c r="J691" s="963" t="s">
        <v>8762</v>
      </c>
      <c r="K691" s="11" t="s">
        <v>8763</v>
      </c>
      <c r="L691" s="11" t="s">
        <v>8764</v>
      </c>
      <c r="M691" s="11" t="s">
        <v>8758</v>
      </c>
      <c r="N691" s="11" t="s">
        <v>6018</v>
      </c>
      <c r="O691" s="10">
        <v>12</v>
      </c>
      <c r="P691" s="12" t="s">
        <v>8750</v>
      </c>
      <c r="Q691" s="12" t="s">
        <v>6733</v>
      </c>
      <c r="R691" s="10">
        <v>7</v>
      </c>
      <c r="S691" s="12" t="s">
        <v>5825</v>
      </c>
      <c r="T691" s="12" t="s">
        <v>8765</v>
      </c>
      <c r="U691" s="12" t="s">
        <v>8766</v>
      </c>
      <c r="V691" s="12" t="s">
        <v>8767</v>
      </c>
      <c r="X691" s="41" t="str">
        <f>IF(ISERROR(VLOOKUP(J691,'FMC by DSF_Excel'!$H$6:$H$1610,1,0)),"TIDAK ADA","ADA")</f>
        <v>ADA</v>
      </c>
      <c r="Y691" s="41"/>
    </row>
    <row r="692" spans="1:25" ht="25.5" x14ac:dyDescent="0.25">
      <c r="A692" s="10">
        <v>682</v>
      </c>
      <c r="B692" s="11" t="s">
        <v>5016</v>
      </c>
      <c r="C692" s="11" t="s">
        <v>5017</v>
      </c>
      <c r="D692" s="11" t="s">
        <v>3774</v>
      </c>
      <c r="E692" s="11" t="s">
        <v>8598</v>
      </c>
      <c r="F692" s="11" t="s">
        <v>8754</v>
      </c>
      <c r="G692" s="11" t="s">
        <v>741</v>
      </c>
      <c r="H692" s="11" t="s">
        <v>741</v>
      </c>
      <c r="I692" s="11" t="s">
        <v>5021</v>
      </c>
      <c r="J692" s="963" t="s">
        <v>8768</v>
      </c>
      <c r="K692" s="11" t="s">
        <v>8769</v>
      </c>
      <c r="L692" s="11" t="s">
        <v>8770</v>
      </c>
      <c r="M692" s="11" t="s">
        <v>8758</v>
      </c>
      <c r="N692" s="11" t="s">
        <v>6018</v>
      </c>
      <c r="O692" s="10">
        <v>12</v>
      </c>
      <c r="P692" s="12" t="s">
        <v>8750</v>
      </c>
      <c r="Q692" s="12" t="s">
        <v>6733</v>
      </c>
      <c r="R692" s="10">
        <v>7</v>
      </c>
      <c r="S692" s="12" t="s">
        <v>5825</v>
      </c>
      <c r="T692" s="12" t="s">
        <v>8771</v>
      </c>
      <c r="U692" s="12" t="s">
        <v>8772</v>
      </c>
      <c r="V692" s="12" t="s">
        <v>8773</v>
      </c>
      <c r="X692" s="41" t="str">
        <f>IF(ISERROR(VLOOKUP(J692,'FMC by DSF_Excel'!$H$6:$H$1610,1,0)),"TIDAK ADA","ADA")</f>
        <v>ADA</v>
      </c>
      <c r="Y692" s="41"/>
    </row>
    <row r="693" spans="1:25" ht="25.5" x14ac:dyDescent="0.25">
      <c r="A693" s="10">
        <v>683</v>
      </c>
      <c r="B693" s="11" t="s">
        <v>5016</v>
      </c>
      <c r="C693" s="11" t="s">
        <v>5017</v>
      </c>
      <c r="D693" s="11" t="s">
        <v>3855</v>
      </c>
      <c r="E693" s="11" t="s">
        <v>8598</v>
      </c>
      <c r="F693" s="11" t="s">
        <v>8774</v>
      </c>
      <c r="G693" s="11" t="s">
        <v>5020</v>
      </c>
      <c r="H693" s="11" t="s">
        <v>650</v>
      </c>
      <c r="I693" s="11" t="s">
        <v>5021</v>
      </c>
      <c r="J693" s="963" t="s">
        <v>8775</v>
      </c>
      <c r="K693" s="11" t="s">
        <v>8776</v>
      </c>
      <c r="L693" s="11" t="s">
        <v>8777</v>
      </c>
      <c r="M693" s="11" t="s">
        <v>5841</v>
      </c>
      <c r="N693" s="11" t="s">
        <v>8778</v>
      </c>
      <c r="O693" s="10">
        <v>48</v>
      </c>
      <c r="P693" s="12" t="s">
        <v>5279</v>
      </c>
      <c r="Q693" s="12" t="s">
        <v>5252</v>
      </c>
      <c r="R693" s="10">
        <v>7</v>
      </c>
      <c r="S693" s="12" t="s">
        <v>6875</v>
      </c>
      <c r="T693" s="12" t="s">
        <v>741</v>
      </c>
      <c r="U693" s="12" t="s">
        <v>6875</v>
      </c>
      <c r="V693" s="12" t="s">
        <v>5279</v>
      </c>
      <c r="X693" s="41" t="str">
        <f>IF(ISERROR(VLOOKUP(J693,'FMC by DSF_Excel'!$H$6:$H$1610,1,0)),"TIDAK ADA","ADA")</f>
        <v>ADA</v>
      </c>
      <c r="Y693" s="41"/>
    </row>
    <row r="694" spans="1:25" ht="25.5" x14ac:dyDescent="0.25">
      <c r="A694" s="10">
        <v>684</v>
      </c>
      <c r="B694" s="11" t="s">
        <v>5016</v>
      </c>
      <c r="C694" s="11" t="s">
        <v>5017</v>
      </c>
      <c r="D694" s="11" t="s">
        <v>3859</v>
      </c>
      <c r="E694" s="11" t="s">
        <v>8598</v>
      </c>
      <c r="F694" s="11" t="s">
        <v>8779</v>
      </c>
      <c r="G694" s="11" t="s">
        <v>5020</v>
      </c>
      <c r="H694" s="11" t="s">
        <v>650</v>
      </c>
      <c r="I694" s="11" t="s">
        <v>5021</v>
      </c>
      <c r="J694" s="963" t="s">
        <v>8780</v>
      </c>
      <c r="K694" s="11" t="s">
        <v>8781</v>
      </c>
      <c r="L694" s="11" t="s">
        <v>8782</v>
      </c>
      <c r="M694" s="11" t="s">
        <v>5841</v>
      </c>
      <c r="N694" s="11" t="s">
        <v>8778</v>
      </c>
      <c r="O694" s="10">
        <v>48</v>
      </c>
      <c r="P694" s="12" t="s">
        <v>8278</v>
      </c>
      <c r="Q694" s="12" t="s">
        <v>5955</v>
      </c>
      <c r="R694" s="10">
        <v>7</v>
      </c>
      <c r="S694" s="12" t="s">
        <v>8783</v>
      </c>
      <c r="T694" s="12" t="s">
        <v>8718</v>
      </c>
      <c r="U694" s="12" t="s">
        <v>8784</v>
      </c>
      <c r="V694" s="12" t="s">
        <v>8785</v>
      </c>
      <c r="X694" s="41" t="str">
        <f>IF(ISERROR(VLOOKUP(J694,'FMC by DSF_Excel'!$H$6:$H$1610,1,0)),"TIDAK ADA","ADA")</f>
        <v>ADA</v>
      </c>
      <c r="Y694" s="41"/>
    </row>
    <row r="695" spans="1:25" ht="25.5" x14ac:dyDescent="0.25">
      <c r="A695" s="10">
        <v>685</v>
      </c>
      <c r="B695" s="11" t="s">
        <v>5016</v>
      </c>
      <c r="C695" s="11" t="s">
        <v>5017</v>
      </c>
      <c r="D695" s="11" t="s">
        <v>3863</v>
      </c>
      <c r="E695" s="11" t="s">
        <v>8598</v>
      </c>
      <c r="F695" s="11" t="s">
        <v>8786</v>
      </c>
      <c r="G695" s="11" t="s">
        <v>741</v>
      </c>
      <c r="H695" s="11" t="s">
        <v>741</v>
      </c>
      <c r="I695" s="11" t="s">
        <v>5021</v>
      </c>
      <c r="J695" s="963" t="s">
        <v>8787</v>
      </c>
      <c r="K695" s="11" t="s">
        <v>8788</v>
      </c>
      <c r="L695" s="11" t="s">
        <v>8789</v>
      </c>
      <c r="M695" s="11" t="s">
        <v>5841</v>
      </c>
      <c r="N695" s="11" t="s">
        <v>8778</v>
      </c>
      <c r="O695" s="10">
        <v>48</v>
      </c>
      <c r="P695" s="12" t="s">
        <v>8473</v>
      </c>
      <c r="Q695" s="12" t="s">
        <v>6733</v>
      </c>
      <c r="R695" s="10">
        <v>7</v>
      </c>
      <c r="S695" s="12" t="s">
        <v>5825</v>
      </c>
      <c r="T695" s="12" t="s">
        <v>741</v>
      </c>
      <c r="U695" s="12" t="s">
        <v>5825</v>
      </c>
      <c r="V695" s="12" t="s">
        <v>8473</v>
      </c>
      <c r="X695" s="41" t="str">
        <f>IF(ISERROR(VLOOKUP(J695,'FMC by DSF_Excel'!$H$6:$H$1610,1,0)),"TIDAK ADA","ADA")</f>
        <v>ADA</v>
      </c>
      <c r="Y695" s="41"/>
    </row>
    <row r="696" spans="1:25" ht="25.5" x14ac:dyDescent="0.25">
      <c r="A696" s="10">
        <v>686</v>
      </c>
      <c r="B696" s="11" t="s">
        <v>5016</v>
      </c>
      <c r="C696" s="11" t="s">
        <v>5017</v>
      </c>
      <c r="D696" s="11" t="s">
        <v>3863</v>
      </c>
      <c r="E696" s="11" t="s">
        <v>8598</v>
      </c>
      <c r="F696" s="11" t="s">
        <v>8786</v>
      </c>
      <c r="G696" s="11" t="s">
        <v>741</v>
      </c>
      <c r="H696" s="11" t="s">
        <v>741</v>
      </c>
      <c r="I696" s="11" t="s">
        <v>5021</v>
      </c>
      <c r="J696" s="963" t="s">
        <v>8790</v>
      </c>
      <c r="K696" s="11" t="s">
        <v>8791</v>
      </c>
      <c r="L696" s="11" t="s">
        <v>8792</v>
      </c>
      <c r="M696" s="11" t="s">
        <v>5841</v>
      </c>
      <c r="N696" s="11" t="s">
        <v>8778</v>
      </c>
      <c r="O696" s="10">
        <v>48</v>
      </c>
      <c r="P696" s="12" t="s">
        <v>8473</v>
      </c>
      <c r="Q696" s="12" t="s">
        <v>6733</v>
      </c>
      <c r="R696" s="10">
        <v>7</v>
      </c>
      <c r="S696" s="12" t="s">
        <v>5825</v>
      </c>
      <c r="T696" s="12" t="s">
        <v>741</v>
      </c>
      <c r="U696" s="12" t="s">
        <v>5825</v>
      </c>
      <c r="V696" s="12" t="s">
        <v>8473</v>
      </c>
      <c r="X696" s="41" t="str">
        <f>IF(ISERROR(VLOOKUP(J696,'FMC by DSF_Excel'!$H$6:$H$1610,1,0)),"TIDAK ADA","ADA")</f>
        <v>ADA</v>
      </c>
      <c r="Y696" s="41"/>
    </row>
    <row r="697" spans="1:25" ht="25.5" x14ac:dyDescent="0.25">
      <c r="A697" s="10">
        <v>687</v>
      </c>
      <c r="B697" s="11" t="s">
        <v>5016</v>
      </c>
      <c r="C697" s="11" t="s">
        <v>5017</v>
      </c>
      <c r="D697" s="11" t="s">
        <v>3863</v>
      </c>
      <c r="E697" s="11" t="s">
        <v>8598</v>
      </c>
      <c r="F697" s="11" t="s">
        <v>8786</v>
      </c>
      <c r="G697" s="11" t="s">
        <v>741</v>
      </c>
      <c r="H697" s="11" t="s">
        <v>741</v>
      </c>
      <c r="I697" s="11" t="s">
        <v>5021</v>
      </c>
      <c r="J697" s="963" t="s">
        <v>8793</v>
      </c>
      <c r="K697" s="11" t="s">
        <v>8794</v>
      </c>
      <c r="L697" s="11" t="s">
        <v>8795</v>
      </c>
      <c r="M697" s="11" t="s">
        <v>5841</v>
      </c>
      <c r="N697" s="11" t="s">
        <v>8778</v>
      </c>
      <c r="O697" s="10">
        <v>48</v>
      </c>
      <c r="P697" s="12" t="s">
        <v>8473</v>
      </c>
      <c r="Q697" s="12" t="s">
        <v>6733</v>
      </c>
      <c r="R697" s="10">
        <v>7</v>
      </c>
      <c r="S697" s="12" t="s">
        <v>5825</v>
      </c>
      <c r="T697" s="12" t="s">
        <v>741</v>
      </c>
      <c r="U697" s="12" t="s">
        <v>5825</v>
      </c>
      <c r="V697" s="12" t="s">
        <v>8473</v>
      </c>
      <c r="X697" s="41" t="str">
        <f>IF(ISERROR(VLOOKUP(J697,'FMC by DSF_Excel'!$H$6:$H$1610,1,0)),"TIDAK ADA","ADA")</f>
        <v>ADA</v>
      </c>
      <c r="Y697" s="41"/>
    </row>
    <row r="698" spans="1:25" ht="25.5" x14ac:dyDescent="0.25">
      <c r="A698" s="10">
        <v>688</v>
      </c>
      <c r="B698" s="11" t="s">
        <v>5016</v>
      </c>
      <c r="C698" s="11" t="s">
        <v>5017</v>
      </c>
      <c r="D698" s="11" t="s">
        <v>3867</v>
      </c>
      <c r="E698" s="11" t="s">
        <v>8598</v>
      </c>
      <c r="F698" s="11" t="s">
        <v>5987</v>
      </c>
      <c r="G698" s="11" t="s">
        <v>5020</v>
      </c>
      <c r="H698" s="11" t="s">
        <v>650</v>
      </c>
      <c r="I698" s="11" t="s">
        <v>5021</v>
      </c>
      <c r="J698" s="963" t="s">
        <v>8796</v>
      </c>
      <c r="K698" s="11" t="s">
        <v>8797</v>
      </c>
      <c r="L698" s="11" t="s">
        <v>8798</v>
      </c>
      <c r="M698" s="11" t="s">
        <v>5841</v>
      </c>
      <c r="N698" s="11" t="s">
        <v>8778</v>
      </c>
      <c r="O698" s="10">
        <v>48</v>
      </c>
      <c r="P698" s="12" t="s">
        <v>5279</v>
      </c>
      <c r="Q698" s="12" t="s">
        <v>5252</v>
      </c>
      <c r="R698" s="10">
        <v>7</v>
      </c>
      <c r="S698" s="12" t="s">
        <v>6875</v>
      </c>
      <c r="T698" s="12" t="s">
        <v>741</v>
      </c>
      <c r="U698" s="12" t="s">
        <v>6875</v>
      </c>
      <c r="V698" s="12" t="s">
        <v>5279</v>
      </c>
      <c r="X698" s="41" t="str">
        <f>IF(ISERROR(VLOOKUP(J698,'FMC by DSF_Excel'!$H$6:$H$1610,1,0)),"TIDAK ADA","ADA")</f>
        <v>ADA</v>
      </c>
      <c r="Y698" s="41"/>
    </row>
    <row r="699" spans="1:25" ht="25.5" x14ac:dyDescent="0.25">
      <c r="A699" s="10">
        <v>689</v>
      </c>
      <c r="B699" s="11" t="s">
        <v>5016</v>
      </c>
      <c r="C699" s="11" t="s">
        <v>5017</v>
      </c>
      <c r="D699" s="11" t="s">
        <v>3871</v>
      </c>
      <c r="E699" s="11" t="s">
        <v>8598</v>
      </c>
      <c r="F699" s="11" t="s">
        <v>8485</v>
      </c>
      <c r="G699" s="11" t="s">
        <v>741</v>
      </c>
      <c r="H699" s="11" t="s">
        <v>741</v>
      </c>
      <c r="I699" s="11" t="s">
        <v>5021</v>
      </c>
      <c r="J699" s="963" t="s">
        <v>8799</v>
      </c>
      <c r="K699" s="11" t="s">
        <v>8800</v>
      </c>
      <c r="L699" s="11" t="s">
        <v>8801</v>
      </c>
      <c r="M699" s="11" t="s">
        <v>5841</v>
      </c>
      <c r="N699" s="11" t="s">
        <v>8778</v>
      </c>
      <c r="O699" s="10">
        <v>48</v>
      </c>
      <c r="P699" s="12" t="s">
        <v>8473</v>
      </c>
      <c r="Q699" s="12" t="s">
        <v>6733</v>
      </c>
      <c r="R699" s="10">
        <v>7</v>
      </c>
      <c r="S699" s="12" t="s">
        <v>5825</v>
      </c>
      <c r="T699" s="12" t="s">
        <v>741</v>
      </c>
      <c r="U699" s="12" t="s">
        <v>5825</v>
      </c>
      <c r="V699" s="12" t="s">
        <v>8473</v>
      </c>
      <c r="X699" s="41" t="str">
        <f>IF(ISERROR(VLOOKUP(J699,'FMC by DSF_Excel'!$H$6:$H$1610,1,0)),"TIDAK ADA","ADA")</f>
        <v>TIDAK ADA</v>
      </c>
      <c r="Y699" s="41"/>
    </row>
    <row r="700" spans="1:25" ht="25.5" x14ac:dyDescent="0.25">
      <c r="A700" s="10">
        <v>690</v>
      </c>
      <c r="B700" s="11" t="s">
        <v>5016</v>
      </c>
      <c r="C700" s="11" t="s">
        <v>5017</v>
      </c>
      <c r="D700" s="11" t="s">
        <v>3871</v>
      </c>
      <c r="E700" s="11" t="s">
        <v>8598</v>
      </c>
      <c r="F700" s="11" t="s">
        <v>8485</v>
      </c>
      <c r="G700" s="11" t="s">
        <v>741</v>
      </c>
      <c r="H700" s="11" t="s">
        <v>741</v>
      </c>
      <c r="I700" s="11" t="s">
        <v>5021</v>
      </c>
      <c r="J700" s="963" t="s">
        <v>8802</v>
      </c>
      <c r="K700" s="11" t="s">
        <v>8803</v>
      </c>
      <c r="L700" s="11" t="s">
        <v>8804</v>
      </c>
      <c r="M700" s="11" t="s">
        <v>5841</v>
      </c>
      <c r="N700" s="11" t="s">
        <v>8778</v>
      </c>
      <c r="O700" s="10">
        <v>48</v>
      </c>
      <c r="P700" s="12" t="s">
        <v>8473</v>
      </c>
      <c r="Q700" s="12" t="s">
        <v>6733</v>
      </c>
      <c r="R700" s="10">
        <v>7</v>
      </c>
      <c r="S700" s="12" t="s">
        <v>5825</v>
      </c>
      <c r="T700" s="12" t="s">
        <v>741</v>
      </c>
      <c r="U700" s="12" t="s">
        <v>5825</v>
      </c>
      <c r="V700" s="12" t="s">
        <v>8473</v>
      </c>
      <c r="X700" s="41" t="str">
        <f>IF(ISERROR(VLOOKUP(J700,'FMC by DSF_Excel'!$H$6:$H$1610,1,0)),"TIDAK ADA","ADA")</f>
        <v>TIDAK ADA</v>
      </c>
      <c r="Y700" s="41"/>
    </row>
    <row r="701" spans="1:25" ht="25.5" x14ac:dyDescent="0.25">
      <c r="A701" s="10">
        <v>691</v>
      </c>
      <c r="B701" s="11" t="s">
        <v>5016</v>
      </c>
      <c r="C701" s="11" t="s">
        <v>5017</v>
      </c>
      <c r="D701" s="11" t="s">
        <v>3872</v>
      </c>
      <c r="E701" s="11" t="s">
        <v>8598</v>
      </c>
      <c r="F701" s="11" t="s">
        <v>8485</v>
      </c>
      <c r="G701" s="11" t="s">
        <v>741</v>
      </c>
      <c r="H701" s="11" t="s">
        <v>741</v>
      </c>
      <c r="I701" s="11" t="s">
        <v>5021</v>
      </c>
      <c r="J701" s="963" t="s">
        <v>8805</v>
      </c>
      <c r="K701" s="11" t="s">
        <v>8806</v>
      </c>
      <c r="L701" s="11" t="s">
        <v>8807</v>
      </c>
      <c r="M701" s="11" t="s">
        <v>7838</v>
      </c>
      <c r="N701" s="11" t="s">
        <v>8808</v>
      </c>
      <c r="O701" s="10">
        <v>48</v>
      </c>
      <c r="P701" s="12" t="s">
        <v>8473</v>
      </c>
      <c r="Q701" s="12" t="s">
        <v>6733</v>
      </c>
      <c r="R701" s="10">
        <v>6</v>
      </c>
      <c r="S701" s="12" t="s">
        <v>6883</v>
      </c>
      <c r="T701" s="12" t="s">
        <v>741</v>
      </c>
      <c r="U701" s="12" t="s">
        <v>6883</v>
      </c>
      <c r="V701" s="12" t="s">
        <v>8473</v>
      </c>
      <c r="X701" s="41" t="str">
        <f>IF(ISERROR(VLOOKUP(J701,'FMC by DSF_Excel'!$H$6:$H$1610,1,0)),"TIDAK ADA","ADA")</f>
        <v>TIDAK ADA</v>
      </c>
      <c r="Y701" s="41"/>
    </row>
    <row r="702" spans="1:25" ht="25.5" x14ac:dyDescent="0.25">
      <c r="A702" s="10">
        <v>692</v>
      </c>
      <c r="B702" s="11" t="s">
        <v>5016</v>
      </c>
      <c r="C702" s="11" t="s">
        <v>5017</v>
      </c>
      <c r="D702" s="11" t="s">
        <v>3876</v>
      </c>
      <c r="E702" s="11" t="s">
        <v>8598</v>
      </c>
      <c r="F702" s="11" t="s">
        <v>5987</v>
      </c>
      <c r="G702" s="11" t="s">
        <v>741</v>
      </c>
      <c r="H702" s="11" t="s">
        <v>741</v>
      </c>
      <c r="I702" s="11" t="s">
        <v>5021</v>
      </c>
      <c r="J702" s="963" t="s">
        <v>8809</v>
      </c>
      <c r="K702" s="11" t="s">
        <v>8810</v>
      </c>
      <c r="L702" s="11" t="s">
        <v>8811</v>
      </c>
      <c r="M702" s="11" t="s">
        <v>5841</v>
      </c>
      <c r="N702" s="11" t="s">
        <v>5842</v>
      </c>
      <c r="O702" s="10">
        <v>36</v>
      </c>
      <c r="P702" s="12" t="s">
        <v>5036</v>
      </c>
      <c r="Q702" s="12" t="s">
        <v>5037</v>
      </c>
      <c r="R702" s="10">
        <v>7</v>
      </c>
      <c r="S702" s="12" t="s">
        <v>8812</v>
      </c>
      <c r="T702" s="12" t="s">
        <v>741</v>
      </c>
      <c r="U702" s="12" t="s">
        <v>8812</v>
      </c>
      <c r="V702" s="12" t="s">
        <v>5036</v>
      </c>
      <c r="X702" s="41" t="str">
        <f>IF(ISERROR(VLOOKUP(J702,'FMC by DSF_Excel'!$H$6:$H$1610,1,0)),"TIDAK ADA","ADA")</f>
        <v>ADA</v>
      </c>
      <c r="Y702" s="41"/>
    </row>
    <row r="703" spans="1:25" ht="25.5" x14ac:dyDescent="0.25">
      <c r="A703" s="10">
        <v>693</v>
      </c>
      <c r="B703" s="11" t="s">
        <v>5016</v>
      </c>
      <c r="C703" s="11" t="s">
        <v>5017</v>
      </c>
      <c r="D703" s="11" t="s">
        <v>3880</v>
      </c>
      <c r="E703" s="11" t="s">
        <v>8598</v>
      </c>
      <c r="F703" s="11" t="s">
        <v>8485</v>
      </c>
      <c r="G703" s="11" t="s">
        <v>741</v>
      </c>
      <c r="H703" s="11" t="s">
        <v>741</v>
      </c>
      <c r="I703" s="11" t="s">
        <v>5021</v>
      </c>
      <c r="J703" s="963" t="s">
        <v>8813</v>
      </c>
      <c r="K703" s="11" t="s">
        <v>8814</v>
      </c>
      <c r="L703" s="11" t="s">
        <v>8815</v>
      </c>
      <c r="M703" s="11" t="s">
        <v>7838</v>
      </c>
      <c r="N703" s="11" t="s">
        <v>8816</v>
      </c>
      <c r="O703" s="10">
        <v>12</v>
      </c>
      <c r="P703" s="12" t="s">
        <v>6645</v>
      </c>
      <c r="Q703" s="12" t="s">
        <v>5252</v>
      </c>
      <c r="R703" s="10">
        <v>6</v>
      </c>
      <c r="S703" s="12" t="s">
        <v>5925</v>
      </c>
      <c r="T703" s="12" t="s">
        <v>741</v>
      </c>
      <c r="U703" s="12" t="s">
        <v>5925</v>
      </c>
      <c r="V703" s="12" t="s">
        <v>6645</v>
      </c>
      <c r="X703" s="41" t="str">
        <f>IF(ISERROR(VLOOKUP(J703,'FMC by DSF_Excel'!$H$6:$H$1610,1,0)),"TIDAK ADA","ADA")</f>
        <v>TIDAK ADA</v>
      </c>
      <c r="Y703" s="41"/>
    </row>
    <row r="704" spans="1:25" ht="25.5" x14ac:dyDescent="0.25">
      <c r="A704" s="10">
        <v>694</v>
      </c>
      <c r="B704" s="11" t="s">
        <v>5016</v>
      </c>
      <c r="C704" s="11" t="s">
        <v>5017</v>
      </c>
      <c r="D704" s="11" t="s">
        <v>4058</v>
      </c>
      <c r="E704" s="11" t="s">
        <v>8598</v>
      </c>
      <c r="F704" s="11" t="s">
        <v>8817</v>
      </c>
      <c r="G704" s="11" t="s">
        <v>741</v>
      </c>
      <c r="H704" s="11" t="s">
        <v>741</v>
      </c>
      <c r="I704" s="11" t="s">
        <v>5021</v>
      </c>
      <c r="J704" s="963" t="s">
        <v>8818</v>
      </c>
      <c r="K704" s="11" t="s">
        <v>8819</v>
      </c>
      <c r="L704" s="11" t="s">
        <v>8820</v>
      </c>
      <c r="M704" s="11" t="s">
        <v>8821</v>
      </c>
      <c r="N704" s="11" t="s">
        <v>8822</v>
      </c>
      <c r="O704" s="10">
        <v>48</v>
      </c>
      <c r="P704" s="12" t="s">
        <v>8823</v>
      </c>
      <c r="Q704" s="12" t="s">
        <v>5437</v>
      </c>
      <c r="R704" s="10">
        <v>6</v>
      </c>
      <c r="S704" s="12" t="s">
        <v>5497</v>
      </c>
      <c r="T704" s="12" t="s">
        <v>741</v>
      </c>
      <c r="U704" s="12" t="s">
        <v>5497</v>
      </c>
      <c r="V704" s="12" t="s">
        <v>8823</v>
      </c>
      <c r="X704" s="41" t="str">
        <f>IF(ISERROR(VLOOKUP(J704,'FMC by DSF_Excel'!$H$6:$H$1610,1,0)),"TIDAK ADA","ADA")</f>
        <v>ADA</v>
      </c>
      <c r="Y704" s="41"/>
    </row>
    <row r="705" spans="1:25" ht="25.5" x14ac:dyDescent="0.25">
      <c r="A705" s="10">
        <v>695</v>
      </c>
      <c r="B705" s="11" t="s">
        <v>5016</v>
      </c>
      <c r="C705" s="11" t="s">
        <v>5017</v>
      </c>
      <c r="D705" s="11" t="s">
        <v>4214</v>
      </c>
      <c r="E705" s="11" t="s">
        <v>8598</v>
      </c>
      <c r="F705" s="11" t="s">
        <v>5987</v>
      </c>
      <c r="G705" s="11" t="s">
        <v>1428</v>
      </c>
      <c r="H705" s="11" t="s">
        <v>1056</v>
      </c>
      <c r="I705" s="11" t="s">
        <v>5021</v>
      </c>
      <c r="J705" s="963" t="s">
        <v>8824</v>
      </c>
      <c r="K705" s="11" t="s">
        <v>8825</v>
      </c>
      <c r="L705" s="11" t="s">
        <v>8826</v>
      </c>
      <c r="M705" s="11" t="s">
        <v>8827</v>
      </c>
      <c r="N705" s="11" t="s">
        <v>8828</v>
      </c>
      <c r="O705" s="10">
        <v>48</v>
      </c>
      <c r="P705" s="12" t="s">
        <v>5279</v>
      </c>
      <c r="Q705" s="12" t="s">
        <v>5252</v>
      </c>
      <c r="R705" s="10">
        <v>5</v>
      </c>
      <c r="S705" s="12" t="s">
        <v>8829</v>
      </c>
      <c r="T705" s="12" t="s">
        <v>741</v>
      </c>
      <c r="U705" s="12" t="s">
        <v>8829</v>
      </c>
      <c r="V705" s="12" t="s">
        <v>5279</v>
      </c>
      <c r="X705" s="41" t="str">
        <f>IF(ISERROR(VLOOKUP(J705,'FMC by DSF_Excel'!$H$6:$H$1610,1,0)),"TIDAK ADA","ADA")</f>
        <v>TIDAK ADA</v>
      </c>
      <c r="Y705" s="41"/>
    </row>
    <row r="706" spans="1:25" ht="25.5" x14ac:dyDescent="0.25">
      <c r="A706" s="10">
        <v>696</v>
      </c>
      <c r="B706" s="11" t="s">
        <v>5016</v>
      </c>
      <c r="C706" s="11" t="s">
        <v>5017</v>
      </c>
      <c r="D706" s="11" t="s">
        <v>4246</v>
      </c>
      <c r="E706" s="11" t="s">
        <v>8598</v>
      </c>
      <c r="F706" s="11" t="s">
        <v>8774</v>
      </c>
      <c r="G706" s="11" t="s">
        <v>741</v>
      </c>
      <c r="H706" s="11" t="s">
        <v>741</v>
      </c>
      <c r="I706" s="11" t="s">
        <v>5021</v>
      </c>
      <c r="J706" s="963" t="s">
        <v>8824</v>
      </c>
      <c r="K706" s="11" t="s">
        <v>8830</v>
      </c>
      <c r="L706" s="11" t="s">
        <v>8831</v>
      </c>
      <c r="M706" s="11" t="s">
        <v>8827</v>
      </c>
      <c r="N706" s="11" t="s">
        <v>8828</v>
      </c>
      <c r="O706" s="10">
        <v>48</v>
      </c>
      <c r="P706" s="12" t="s">
        <v>5279</v>
      </c>
      <c r="Q706" s="12" t="s">
        <v>5252</v>
      </c>
      <c r="R706" s="10">
        <v>5</v>
      </c>
      <c r="S706" s="12" t="s">
        <v>8829</v>
      </c>
      <c r="T706" s="12" t="s">
        <v>741</v>
      </c>
      <c r="U706" s="12" t="s">
        <v>8829</v>
      </c>
      <c r="V706" s="12" t="s">
        <v>5279</v>
      </c>
      <c r="X706" s="41" t="str">
        <f>IF(ISERROR(VLOOKUP(J706,'FMC by DSF_Excel'!$H$6:$H$1610,1,0)),"TIDAK ADA","ADA")</f>
        <v>TIDAK ADA</v>
      </c>
      <c r="Y706" s="41"/>
    </row>
    <row r="707" spans="1:25" ht="25.5" x14ac:dyDescent="0.25">
      <c r="A707" s="10">
        <v>697</v>
      </c>
      <c r="B707" s="11" t="s">
        <v>5016</v>
      </c>
      <c r="C707" s="11" t="s">
        <v>5017</v>
      </c>
      <c r="D707" s="11" t="s">
        <v>4246</v>
      </c>
      <c r="E707" s="11" t="s">
        <v>8598</v>
      </c>
      <c r="F707" s="11" t="s">
        <v>8774</v>
      </c>
      <c r="G707" s="11" t="s">
        <v>741</v>
      </c>
      <c r="H707" s="11" t="s">
        <v>741</v>
      </c>
      <c r="I707" s="11" t="s">
        <v>5021</v>
      </c>
      <c r="J707" s="963" t="s">
        <v>8832</v>
      </c>
      <c r="K707" s="11" t="s">
        <v>8833</v>
      </c>
      <c r="L707" s="11" t="s">
        <v>8834</v>
      </c>
      <c r="M707" s="11" t="s">
        <v>8827</v>
      </c>
      <c r="N707" s="11" t="s">
        <v>8828</v>
      </c>
      <c r="O707" s="10">
        <v>48</v>
      </c>
      <c r="P707" s="12" t="s">
        <v>5279</v>
      </c>
      <c r="Q707" s="12" t="s">
        <v>5252</v>
      </c>
      <c r="R707" s="10">
        <v>5</v>
      </c>
      <c r="S707" s="12" t="s">
        <v>8829</v>
      </c>
      <c r="T707" s="12" t="s">
        <v>741</v>
      </c>
      <c r="U707" s="12" t="s">
        <v>8829</v>
      </c>
      <c r="V707" s="12" t="s">
        <v>5279</v>
      </c>
      <c r="X707" s="41" t="str">
        <f>IF(ISERROR(VLOOKUP(J707,'FMC by DSF_Excel'!$H$6:$H$1610,1,0)),"TIDAK ADA","ADA")</f>
        <v>TIDAK ADA</v>
      </c>
      <c r="Y707" s="41"/>
    </row>
    <row r="708" spans="1:25" ht="25.5" x14ac:dyDescent="0.25">
      <c r="A708" s="10">
        <v>698</v>
      </c>
      <c r="B708" s="11" t="s">
        <v>5016</v>
      </c>
      <c r="C708" s="11" t="s">
        <v>5017</v>
      </c>
      <c r="D708" s="11" t="s">
        <v>4268</v>
      </c>
      <c r="E708" s="11" t="s">
        <v>8598</v>
      </c>
      <c r="F708" s="11" t="s">
        <v>8835</v>
      </c>
      <c r="G708" s="11" t="s">
        <v>1428</v>
      </c>
      <c r="H708" s="11" t="s">
        <v>1056</v>
      </c>
      <c r="I708" s="11" t="s">
        <v>5021</v>
      </c>
      <c r="J708" s="963" t="s">
        <v>8824</v>
      </c>
      <c r="K708" s="11" t="s">
        <v>8836</v>
      </c>
      <c r="L708" s="11" t="s">
        <v>8837</v>
      </c>
      <c r="M708" s="11" t="s">
        <v>8827</v>
      </c>
      <c r="N708" s="11" t="s">
        <v>8828</v>
      </c>
      <c r="O708" s="10">
        <v>48</v>
      </c>
      <c r="P708" s="12" t="s">
        <v>5279</v>
      </c>
      <c r="Q708" s="12" t="s">
        <v>5252</v>
      </c>
      <c r="R708" s="10">
        <v>5</v>
      </c>
      <c r="S708" s="12" t="s">
        <v>8829</v>
      </c>
      <c r="T708" s="12" t="s">
        <v>741</v>
      </c>
      <c r="U708" s="12" t="s">
        <v>8829</v>
      </c>
      <c r="V708" s="12" t="s">
        <v>5279</v>
      </c>
      <c r="X708" s="41" t="str">
        <f>IF(ISERROR(VLOOKUP(J708,'FMC by DSF_Excel'!$H$6:$H$1610,1,0)),"TIDAK ADA","ADA")</f>
        <v>TIDAK ADA</v>
      </c>
      <c r="Y708" s="41"/>
    </row>
    <row r="709" spans="1:25" ht="25.5" x14ac:dyDescent="0.25">
      <c r="A709" s="10">
        <v>699</v>
      </c>
      <c r="B709" s="11" t="s">
        <v>5016</v>
      </c>
      <c r="C709" s="11" t="s">
        <v>5017</v>
      </c>
      <c r="D709" s="11" t="s">
        <v>4268</v>
      </c>
      <c r="E709" s="11" t="s">
        <v>8598</v>
      </c>
      <c r="F709" s="11" t="s">
        <v>8835</v>
      </c>
      <c r="G709" s="11" t="s">
        <v>1428</v>
      </c>
      <c r="H709" s="11" t="s">
        <v>1056</v>
      </c>
      <c r="I709" s="11" t="s">
        <v>5021</v>
      </c>
      <c r="J709" s="963" t="s">
        <v>8832</v>
      </c>
      <c r="K709" s="11" t="s">
        <v>8838</v>
      </c>
      <c r="L709" s="11" t="s">
        <v>8839</v>
      </c>
      <c r="M709" s="11" t="s">
        <v>8827</v>
      </c>
      <c r="N709" s="11" t="s">
        <v>8828</v>
      </c>
      <c r="O709" s="10">
        <v>48</v>
      </c>
      <c r="P709" s="12" t="s">
        <v>5279</v>
      </c>
      <c r="Q709" s="12" t="s">
        <v>5252</v>
      </c>
      <c r="R709" s="10">
        <v>5</v>
      </c>
      <c r="S709" s="12" t="s">
        <v>8829</v>
      </c>
      <c r="T709" s="12" t="s">
        <v>741</v>
      </c>
      <c r="U709" s="12" t="s">
        <v>8829</v>
      </c>
      <c r="V709" s="12" t="s">
        <v>5279</v>
      </c>
      <c r="X709" s="41" t="str">
        <f>IF(ISERROR(VLOOKUP(J709,'FMC by DSF_Excel'!$H$6:$H$1610,1,0)),"TIDAK ADA","ADA")</f>
        <v>TIDAK ADA</v>
      </c>
      <c r="Y709" s="41"/>
    </row>
    <row r="710" spans="1:25" ht="25.5" x14ac:dyDescent="0.25">
      <c r="A710" s="10">
        <v>700</v>
      </c>
      <c r="B710" s="11" t="s">
        <v>5016</v>
      </c>
      <c r="C710" s="11" t="s">
        <v>5017</v>
      </c>
      <c r="D710" s="11" t="s">
        <v>4268</v>
      </c>
      <c r="E710" s="11" t="s">
        <v>8598</v>
      </c>
      <c r="F710" s="11" t="s">
        <v>8835</v>
      </c>
      <c r="G710" s="11" t="s">
        <v>1428</v>
      </c>
      <c r="H710" s="11" t="s">
        <v>1056</v>
      </c>
      <c r="I710" s="11" t="s">
        <v>5021</v>
      </c>
      <c r="J710" s="963" t="s">
        <v>8840</v>
      </c>
      <c r="K710" s="11" t="s">
        <v>8841</v>
      </c>
      <c r="L710" s="11" t="s">
        <v>8842</v>
      </c>
      <c r="M710" s="11" t="s">
        <v>8827</v>
      </c>
      <c r="N710" s="11" t="s">
        <v>8828</v>
      </c>
      <c r="O710" s="10">
        <v>48</v>
      </c>
      <c r="P710" s="12" t="s">
        <v>5279</v>
      </c>
      <c r="Q710" s="12" t="s">
        <v>5252</v>
      </c>
      <c r="R710" s="10">
        <v>5</v>
      </c>
      <c r="S710" s="12" t="s">
        <v>8829</v>
      </c>
      <c r="T710" s="12" t="s">
        <v>741</v>
      </c>
      <c r="U710" s="12" t="s">
        <v>8829</v>
      </c>
      <c r="V710" s="12" t="s">
        <v>5279</v>
      </c>
      <c r="X710" s="41" t="str">
        <f>IF(ISERROR(VLOOKUP(J710,'FMC by DSF_Excel'!$H$6:$H$1610,1,0)),"TIDAK ADA","ADA")</f>
        <v>TIDAK ADA</v>
      </c>
      <c r="Y710" s="41"/>
    </row>
    <row r="711" spans="1:25" ht="25.5" x14ac:dyDescent="0.25">
      <c r="A711" s="10">
        <v>701</v>
      </c>
      <c r="B711" s="11" t="s">
        <v>5016</v>
      </c>
      <c r="C711" s="11" t="s">
        <v>5017</v>
      </c>
      <c r="D711" s="11" t="s">
        <v>4356</v>
      </c>
      <c r="E711" s="11" t="s">
        <v>8598</v>
      </c>
      <c r="F711" s="11" t="s">
        <v>5999</v>
      </c>
      <c r="G711" s="11" t="s">
        <v>5020</v>
      </c>
      <c r="H711" s="11" t="s">
        <v>650</v>
      </c>
      <c r="I711" s="11" t="s">
        <v>5021</v>
      </c>
      <c r="J711" s="963" t="s">
        <v>8843</v>
      </c>
      <c r="K711" s="11" t="s">
        <v>8844</v>
      </c>
      <c r="L711" s="11" t="s">
        <v>8845</v>
      </c>
      <c r="M711" s="11" t="s">
        <v>8827</v>
      </c>
      <c r="N711" s="11" t="s">
        <v>8828</v>
      </c>
      <c r="O711" s="10">
        <v>48</v>
      </c>
      <c r="P711" s="12" t="s">
        <v>5279</v>
      </c>
      <c r="Q711" s="12" t="s">
        <v>5252</v>
      </c>
      <c r="R711" s="10">
        <v>5</v>
      </c>
      <c r="S711" s="12" t="s">
        <v>8829</v>
      </c>
      <c r="T711" s="12" t="s">
        <v>741</v>
      </c>
      <c r="U711" s="12" t="s">
        <v>8829</v>
      </c>
      <c r="V711" s="12" t="s">
        <v>5279</v>
      </c>
      <c r="X711" s="41" t="str">
        <f>IF(ISERROR(VLOOKUP(J711,'FMC by DSF_Excel'!$H$6:$H$1610,1,0)),"TIDAK ADA","ADA")</f>
        <v>TIDAK ADA</v>
      </c>
      <c r="Y711" s="41"/>
    </row>
    <row r="712" spans="1:25" ht="25.5" x14ac:dyDescent="0.25">
      <c r="A712" s="10">
        <v>702</v>
      </c>
      <c r="B712" s="11" t="s">
        <v>5016</v>
      </c>
      <c r="C712" s="11" t="s">
        <v>5017</v>
      </c>
      <c r="D712" s="11" t="s">
        <v>4360</v>
      </c>
      <c r="E712" s="11" t="s">
        <v>8598</v>
      </c>
      <c r="F712" s="11" t="s">
        <v>5987</v>
      </c>
      <c r="G712" s="11" t="s">
        <v>5020</v>
      </c>
      <c r="H712" s="11" t="s">
        <v>650</v>
      </c>
      <c r="I712" s="11" t="s">
        <v>5021</v>
      </c>
      <c r="J712" s="963" t="s">
        <v>8846</v>
      </c>
      <c r="K712" s="11" t="s">
        <v>8847</v>
      </c>
      <c r="L712" s="11" t="s">
        <v>8848</v>
      </c>
      <c r="M712" s="11" t="s">
        <v>8827</v>
      </c>
      <c r="N712" s="11" t="s">
        <v>8849</v>
      </c>
      <c r="O712" s="10">
        <v>12</v>
      </c>
      <c r="P712" s="12" t="s">
        <v>5350</v>
      </c>
      <c r="Q712" s="12" t="s">
        <v>5351</v>
      </c>
      <c r="R712" s="10">
        <v>5</v>
      </c>
      <c r="S712" s="12" t="s">
        <v>6766</v>
      </c>
      <c r="T712" s="12" t="s">
        <v>8850</v>
      </c>
      <c r="U712" s="12" t="s">
        <v>8851</v>
      </c>
      <c r="V712" s="12" t="s">
        <v>8852</v>
      </c>
      <c r="X712" s="41" t="str">
        <f>IF(ISERROR(VLOOKUP(J712,'FMC by DSF_Excel'!$H$6:$H$1610,1,0)),"TIDAK ADA","ADA")</f>
        <v>ADA</v>
      </c>
      <c r="Y712" s="41"/>
    </row>
    <row r="713" spans="1:25" ht="25.5" x14ac:dyDescent="0.25">
      <c r="A713" s="10">
        <v>703</v>
      </c>
      <c r="B713" s="11" t="s">
        <v>5016</v>
      </c>
      <c r="C713" s="11" t="s">
        <v>5017</v>
      </c>
      <c r="D713" s="11" t="s">
        <v>4476</v>
      </c>
      <c r="E713" s="11" t="s">
        <v>8598</v>
      </c>
      <c r="F713" s="11" t="s">
        <v>8754</v>
      </c>
      <c r="G713" s="11" t="s">
        <v>5020</v>
      </c>
      <c r="H713" s="11" t="s">
        <v>650</v>
      </c>
      <c r="I713" s="11" t="s">
        <v>5021</v>
      </c>
      <c r="J713" s="963" t="s">
        <v>8853</v>
      </c>
      <c r="K713" s="11" t="s">
        <v>8854</v>
      </c>
      <c r="L713" s="11" t="s">
        <v>8855</v>
      </c>
      <c r="M713" s="11" t="s">
        <v>8856</v>
      </c>
      <c r="N713" s="11" t="s">
        <v>5784</v>
      </c>
      <c r="O713" s="10">
        <v>12</v>
      </c>
      <c r="P713" s="12" t="s">
        <v>8750</v>
      </c>
      <c r="Q713" s="12" t="s">
        <v>6733</v>
      </c>
      <c r="R713" s="10">
        <v>4</v>
      </c>
      <c r="S713" s="12" t="s">
        <v>5530</v>
      </c>
      <c r="T713" s="12" t="s">
        <v>8857</v>
      </c>
      <c r="U713" s="12" t="s">
        <v>8858</v>
      </c>
      <c r="V713" s="12" t="s">
        <v>8859</v>
      </c>
      <c r="X713" s="41" t="str">
        <f>IF(ISERROR(VLOOKUP(J713,'FMC by DSF_Excel'!$H$6:$H$1610,1,0)),"TIDAK ADA","ADA")</f>
        <v>ADA</v>
      </c>
      <c r="Y713" s="41"/>
    </row>
    <row r="714" spans="1:25" ht="25.5" x14ac:dyDescent="0.25">
      <c r="A714" s="10">
        <v>704</v>
      </c>
      <c r="B714" s="11" t="s">
        <v>5016</v>
      </c>
      <c r="C714" s="11" t="s">
        <v>5017</v>
      </c>
      <c r="D714" s="11" t="s">
        <v>3020</v>
      </c>
      <c r="E714" s="11" t="s">
        <v>8860</v>
      </c>
      <c r="F714" s="11" t="s">
        <v>5040</v>
      </c>
      <c r="G714" s="11" t="s">
        <v>5020</v>
      </c>
      <c r="H714" s="11" t="s">
        <v>5226</v>
      </c>
      <c r="I714" s="11" t="s">
        <v>5021</v>
      </c>
      <c r="J714" s="963" t="s">
        <v>8861</v>
      </c>
      <c r="K714" s="11" t="s">
        <v>8862</v>
      </c>
      <c r="L714" s="11" t="s">
        <v>8863</v>
      </c>
      <c r="M714" s="11" t="s">
        <v>6649</v>
      </c>
      <c r="N714" s="11" t="s">
        <v>6650</v>
      </c>
      <c r="O714" s="10">
        <v>36</v>
      </c>
      <c r="P714" s="12" t="s">
        <v>5313</v>
      </c>
      <c r="Q714" s="12" t="s">
        <v>5314</v>
      </c>
      <c r="R714" s="10">
        <v>11</v>
      </c>
      <c r="S714" s="12" t="s">
        <v>5323</v>
      </c>
      <c r="T714" s="12" t="s">
        <v>8864</v>
      </c>
      <c r="U714" s="12" t="s">
        <v>8865</v>
      </c>
      <c r="V714" s="12" t="s">
        <v>8866</v>
      </c>
      <c r="X714" s="41" t="str">
        <f>IF(ISERROR(VLOOKUP(J714,'FMC by DSF_Excel'!$H$6:$H$1610,1,0)),"TIDAK ADA","ADA")</f>
        <v>ADA</v>
      </c>
      <c r="Y714" s="41"/>
    </row>
    <row r="715" spans="1:25" ht="25.5" x14ac:dyDescent="0.25">
      <c r="A715" s="10">
        <v>705</v>
      </c>
      <c r="B715" s="11" t="s">
        <v>5016</v>
      </c>
      <c r="C715" s="11" t="s">
        <v>5017</v>
      </c>
      <c r="D715" s="11" t="s">
        <v>3516</v>
      </c>
      <c r="E715" s="11" t="s">
        <v>8860</v>
      </c>
      <c r="F715" s="11" t="s">
        <v>5040</v>
      </c>
      <c r="G715" s="11" t="s">
        <v>1428</v>
      </c>
      <c r="H715" s="11" t="s">
        <v>1056</v>
      </c>
      <c r="I715" s="11" t="s">
        <v>5021</v>
      </c>
      <c r="J715" s="963" t="s">
        <v>8867</v>
      </c>
      <c r="K715" s="11" t="s">
        <v>8868</v>
      </c>
      <c r="L715" s="11" t="s">
        <v>8869</v>
      </c>
      <c r="M715" s="11" t="s">
        <v>8870</v>
      </c>
      <c r="N715" s="11" t="s">
        <v>8871</v>
      </c>
      <c r="O715" s="10">
        <v>36</v>
      </c>
      <c r="P715" s="12" t="s">
        <v>5313</v>
      </c>
      <c r="Q715" s="12" t="s">
        <v>5314</v>
      </c>
      <c r="R715" s="10">
        <v>9</v>
      </c>
      <c r="S715" s="12" t="s">
        <v>5520</v>
      </c>
      <c r="T715" s="12" t="s">
        <v>741</v>
      </c>
      <c r="U715" s="12" t="s">
        <v>5520</v>
      </c>
      <c r="V715" s="12" t="s">
        <v>5313</v>
      </c>
      <c r="X715" s="41" t="str">
        <f>IF(ISERROR(VLOOKUP(J715,'FMC by DSF_Excel'!$H$6:$H$1610,1,0)),"TIDAK ADA","ADA")</f>
        <v>ADA</v>
      </c>
      <c r="Y715" s="41"/>
    </row>
    <row r="716" spans="1:25" ht="25.5" x14ac:dyDescent="0.25">
      <c r="A716" s="10">
        <v>706</v>
      </c>
      <c r="B716" s="11" t="s">
        <v>5016</v>
      </c>
      <c r="C716" s="11" t="s">
        <v>5017</v>
      </c>
      <c r="D716" s="11" t="s">
        <v>1090</v>
      </c>
      <c r="E716" s="11" t="s">
        <v>8872</v>
      </c>
      <c r="F716" s="11" t="s">
        <v>7637</v>
      </c>
      <c r="G716" s="11" t="s">
        <v>5020</v>
      </c>
      <c r="H716" s="11" t="s">
        <v>5226</v>
      </c>
      <c r="I716" s="11" t="s">
        <v>5021</v>
      </c>
      <c r="J716" s="963" t="s">
        <v>8873</v>
      </c>
      <c r="K716" s="11" t="s">
        <v>8874</v>
      </c>
      <c r="L716" s="11" t="s">
        <v>8875</v>
      </c>
      <c r="M716" s="11" t="s">
        <v>8876</v>
      </c>
      <c r="N716" s="11" t="s">
        <v>8877</v>
      </c>
      <c r="O716" s="10">
        <v>36</v>
      </c>
      <c r="P716" s="12" t="s">
        <v>8878</v>
      </c>
      <c r="Q716" s="12" t="s">
        <v>8879</v>
      </c>
      <c r="R716" s="10">
        <v>31</v>
      </c>
      <c r="S716" s="12" t="s">
        <v>8880</v>
      </c>
      <c r="T716" s="12" t="s">
        <v>8881</v>
      </c>
      <c r="U716" s="12" t="s">
        <v>8882</v>
      </c>
      <c r="V716" s="12" t="s">
        <v>8883</v>
      </c>
      <c r="X716" s="41" t="str">
        <f>IF(ISERROR(VLOOKUP(J716,'FMC by DSF_Excel'!$H$6:$H$1610,1,0)),"TIDAK ADA","ADA")</f>
        <v>ADA</v>
      </c>
      <c r="Y716" s="41"/>
    </row>
    <row r="717" spans="1:25" ht="25.5" x14ac:dyDescent="0.25">
      <c r="A717" s="10">
        <v>707</v>
      </c>
      <c r="B717" s="11" t="s">
        <v>5016</v>
      </c>
      <c r="C717" s="11" t="s">
        <v>5017</v>
      </c>
      <c r="D717" s="11" t="s">
        <v>1090</v>
      </c>
      <c r="E717" s="11" t="s">
        <v>8872</v>
      </c>
      <c r="F717" s="11" t="s">
        <v>7637</v>
      </c>
      <c r="G717" s="11" t="s">
        <v>5020</v>
      </c>
      <c r="H717" s="11" t="s">
        <v>5226</v>
      </c>
      <c r="I717" s="11" t="s">
        <v>5021</v>
      </c>
      <c r="J717" s="963" t="s">
        <v>8884</v>
      </c>
      <c r="K717" s="11" t="s">
        <v>8885</v>
      </c>
      <c r="L717" s="11" t="s">
        <v>8886</v>
      </c>
      <c r="M717" s="11" t="s">
        <v>8876</v>
      </c>
      <c r="N717" s="11" t="s">
        <v>8877</v>
      </c>
      <c r="O717" s="10">
        <v>36</v>
      </c>
      <c r="P717" s="12" t="s">
        <v>8878</v>
      </c>
      <c r="Q717" s="12" t="s">
        <v>8879</v>
      </c>
      <c r="R717" s="10">
        <v>31</v>
      </c>
      <c r="S717" s="12" t="s">
        <v>8880</v>
      </c>
      <c r="T717" s="12" t="s">
        <v>8887</v>
      </c>
      <c r="U717" s="12" t="s">
        <v>8888</v>
      </c>
      <c r="V717" s="12" t="s">
        <v>8889</v>
      </c>
      <c r="X717" s="41" t="str">
        <f>IF(ISERROR(VLOOKUP(J717,'FMC by DSF_Excel'!$H$6:$H$1610,1,0)),"TIDAK ADA","ADA")</f>
        <v>ADA</v>
      </c>
      <c r="Y717" s="41"/>
    </row>
    <row r="718" spans="1:25" ht="25.5" x14ac:dyDescent="0.25">
      <c r="A718" s="10">
        <v>708</v>
      </c>
      <c r="B718" s="11" t="s">
        <v>5016</v>
      </c>
      <c r="C718" s="11" t="s">
        <v>5017</v>
      </c>
      <c r="D718" s="11" t="s">
        <v>1414</v>
      </c>
      <c r="E718" s="11" t="s">
        <v>8872</v>
      </c>
      <c r="F718" s="11" t="s">
        <v>8671</v>
      </c>
      <c r="G718" s="11" t="s">
        <v>5020</v>
      </c>
      <c r="H718" s="11" t="s">
        <v>5226</v>
      </c>
      <c r="I718" s="11" t="s">
        <v>5021</v>
      </c>
      <c r="J718" s="963" t="s">
        <v>8890</v>
      </c>
      <c r="K718" s="11" t="s">
        <v>8891</v>
      </c>
      <c r="L718" s="11" t="s">
        <v>8892</v>
      </c>
      <c r="M718" s="11" t="s">
        <v>8893</v>
      </c>
      <c r="N718" s="11" t="s">
        <v>8894</v>
      </c>
      <c r="O718" s="10">
        <v>36</v>
      </c>
      <c r="P718" s="12" t="s">
        <v>6721</v>
      </c>
      <c r="Q718" s="12" t="s">
        <v>5243</v>
      </c>
      <c r="R718" s="10">
        <v>24</v>
      </c>
      <c r="S718" s="12" t="s">
        <v>8750</v>
      </c>
      <c r="T718" s="12" t="s">
        <v>8895</v>
      </c>
      <c r="U718" s="12" t="s">
        <v>8896</v>
      </c>
      <c r="V718" s="12" t="s">
        <v>8897</v>
      </c>
      <c r="X718" s="41" t="str">
        <f>IF(ISERROR(VLOOKUP(J718,'FMC by DSF_Excel'!$H$6:$H$1610,1,0)),"TIDAK ADA","ADA")</f>
        <v>TIDAK ADA</v>
      </c>
      <c r="Y718" s="41"/>
    </row>
    <row r="719" spans="1:25" ht="25.5" x14ac:dyDescent="0.25">
      <c r="A719" s="10">
        <v>709</v>
      </c>
      <c r="B719" s="11" t="s">
        <v>5016</v>
      </c>
      <c r="C719" s="11" t="s">
        <v>5017</v>
      </c>
      <c r="D719" s="11" t="s">
        <v>1616</v>
      </c>
      <c r="E719" s="11" t="s">
        <v>8872</v>
      </c>
      <c r="F719" s="11" t="s">
        <v>7637</v>
      </c>
      <c r="G719" s="11" t="s">
        <v>5020</v>
      </c>
      <c r="H719" s="11" t="s">
        <v>1252</v>
      </c>
      <c r="I719" s="11" t="s">
        <v>5021</v>
      </c>
      <c r="J719" s="963" t="s">
        <v>8898</v>
      </c>
      <c r="K719" s="11" t="s">
        <v>8899</v>
      </c>
      <c r="L719" s="11" t="s">
        <v>8900</v>
      </c>
      <c r="M719" s="11" t="s">
        <v>8901</v>
      </c>
      <c r="N719" s="11" t="s">
        <v>8902</v>
      </c>
      <c r="O719" s="10">
        <v>36</v>
      </c>
      <c r="P719" s="12" t="s">
        <v>6721</v>
      </c>
      <c r="Q719" s="12" t="s">
        <v>5243</v>
      </c>
      <c r="R719" s="10">
        <v>22</v>
      </c>
      <c r="S719" s="12" t="s">
        <v>8639</v>
      </c>
      <c r="T719" s="12" t="s">
        <v>741</v>
      </c>
      <c r="U719" s="12" t="s">
        <v>8639</v>
      </c>
      <c r="V719" s="12" t="s">
        <v>6721</v>
      </c>
      <c r="X719" s="41" t="str">
        <f>IF(ISERROR(VLOOKUP(J719,'FMC by DSF_Excel'!$H$6:$H$1610,1,0)),"TIDAK ADA","ADA")</f>
        <v>ADA</v>
      </c>
      <c r="Y719" s="41"/>
    </row>
    <row r="720" spans="1:25" ht="25.5" x14ac:dyDescent="0.25">
      <c r="A720" s="10">
        <v>710</v>
      </c>
      <c r="B720" s="11" t="s">
        <v>5016</v>
      </c>
      <c r="C720" s="11" t="s">
        <v>5017</v>
      </c>
      <c r="D720" s="11" t="s">
        <v>3075</v>
      </c>
      <c r="E720" s="11" t="s">
        <v>8903</v>
      </c>
      <c r="F720" s="11" t="s">
        <v>8904</v>
      </c>
      <c r="G720" s="11" t="s">
        <v>1428</v>
      </c>
      <c r="H720" s="11" t="s">
        <v>5570</v>
      </c>
      <c r="I720" s="11" t="s">
        <v>5021</v>
      </c>
      <c r="J720" s="963" t="s">
        <v>8905</v>
      </c>
      <c r="K720" s="11" t="s">
        <v>8906</v>
      </c>
      <c r="L720" s="11" t="s">
        <v>8907</v>
      </c>
      <c r="M720" s="11" t="s">
        <v>6578</v>
      </c>
      <c r="N720" s="11" t="s">
        <v>8908</v>
      </c>
      <c r="O720" s="10">
        <v>60</v>
      </c>
      <c r="P720" s="12" t="s">
        <v>5799</v>
      </c>
      <c r="Q720" s="12" t="s">
        <v>8909</v>
      </c>
      <c r="R720" s="10">
        <v>11</v>
      </c>
      <c r="S720" s="12" t="s">
        <v>8910</v>
      </c>
      <c r="T720" s="12" t="s">
        <v>8911</v>
      </c>
      <c r="U720" s="12" t="s">
        <v>8912</v>
      </c>
      <c r="V720" s="12" t="s">
        <v>8913</v>
      </c>
      <c r="X720" s="41" t="str">
        <f>IF(ISERROR(VLOOKUP(J720,'FMC by DSF_Excel'!$H$6:$H$1610,1,0)),"TIDAK ADA","ADA")</f>
        <v>ADA</v>
      </c>
      <c r="Y720" s="41"/>
    </row>
    <row r="721" spans="1:25" ht="25.5" x14ac:dyDescent="0.25">
      <c r="A721" s="10">
        <v>711</v>
      </c>
      <c r="B721" s="11" t="s">
        <v>5016</v>
      </c>
      <c r="C721" s="11" t="s">
        <v>5017</v>
      </c>
      <c r="D721" s="11" t="s">
        <v>3032</v>
      </c>
      <c r="E721" s="11" t="s">
        <v>8914</v>
      </c>
      <c r="F721" s="11" t="s">
        <v>5967</v>
      </c>
      <c r="G721" s="11" t="s">
        <v>5020</v>
      </c>
      <c r="H721" s="11" t="s">
        <v>5226</v>
      </c>
      <c r="I721" s="11" t="s">
        <v>5021</v>
      </c>
      <c r="J721" s="963" t="s">
        <v>8915</v>
      </c>
      <c r="K721" s="11" t="s">
        <v>8916</v>
      </c>
      <c r="L721" s="11" t="s">
        <v>8917</v>
      </c>
      <c r="M721" s="11" t="s">
        <v>8918</v>
      </c>
      <c r="N721" s="11" t="s">
        <v>8919</v>
      </c>
      <c r="O721" s="10">
        <v>12</v>
      </c>
      <c r="P721" s="12" t="s">
        <v>5350</v>
      </c>
      <c r="Q721" s="12" t="s">
        <v>5351</v>
      </c>
      <c r="R721" s="10">
        <v>11</v>
      </c>
      <c r="S721" s="12" t="s">
        <v>5038</v>
      </c>
      <c r="T721" s="12" t="s">
        <v>741</v>
      </c>
      <c r="U721" s="12" t="s">
        <v>5038</v>
      </c>
      <c r="V721" s="12" t="s">
        <v>5350</v>
      </c>
      <c r="X721" s="41" t="str">
        <f>IF(ISERROR(VLOOKUP(J721,'FMC by DSF_Excel'!$H$6:$H$1610,1,0)),"TIDAK ADA","ADA")</f>
        <v>ADA</v>
      </c>
      <c r="Y721" s="41"/>
    </row>
    <row r="722" spans="1:25" ht="25.5" x14ac:dyDescent="0.25">
      <c r="A722" s="10">
        <v>712</v>
      </c>
      <c r="B722" s="11" t="s">
        <v>5016</v>
      </c>
      <c r="C722" s="11" t="s">
        <v>5017</v>
      </c>
      <c r="D722" s="11" t="s">
        <v>4024</v>
      </c>
      <c r="E722" s="11" t="s">
        <v>8914</v>
      </c>
      <c r="F722" s="11" t="s">
        <v>5967</v>
      </c>
      <c r="G722" s="11" t="s">
        <v>741</v>
      </c>
      <c r="H722" s="11" t="s">
        <v>741</v>
      </c>
      <c r="I722" s="11" t="s">
        <v>5021</v>
      </c>
      <c r="J722" s="963" t="s">
        <v>8920</v>
      </c>
      <c r="K722" s="11" t="s">
        <v>8921</v>
      </c>
      <c r="L722" s="11" t="s">
        <v>8922</v>
      </c>
      <c r="M722" s="11" t="s">
        <v>8923</v>
      </c>
      <c r="N722" s="11" t="s">
        <v>8924</v>
      </c>
      <c r="O722" s="10">
        <v>12</v>
      </c>
      <c r="P722" s="12" t="s">
        <v>5253</v>
      </c>
      <c r="Q722" s="12" t="s">
        <v>5314</v>
      </c>
      <c r="R722" s="10">
        <v>6</v>
      </c>
      <c r="S722" s="12" t="s">
        <v>8829</v>
      </c>
      <c r="T722" s="12" t="s">
        <v>741</v>
      </c>
      <c r="U722" s="12" t="s">
        <v>8829</v>
      </c>
      <c r="V722" s="12" t="s">
        <v>5253</v>
      </c>
      <c r="X722" s="41" t="str">
        <f>IF(ISERROR(VLOOKUP(J722,'FMC by DSF_Excel'!$H$6:$H$1610,1,0)),"TIDAK ADA","ADA")</f>
        <v>ADA</v>
      </c>
      <c r="Y722" s="41"/>
    </row>
    <row r="723" spans="1:25" ht="25.5" x14ac:dyDescent="0.25">
      <c r="A723" s="10">
        <v>713</v>
      </c>
      <c r="B723" s="11" t="s">
        <v>5016</v>
      </c>
      <c r="C723" s="11" t="s">
        <v>5017</v>
      </c>
      <c r="D723" s="11" t="s">
        <v>2760</v>
      </c>
      <c r="E723" s="11" t="s">
        <v>8925</v>
      </c>
      <c r="F723" s="11" t="s">
        <v>8926</v>
      </c>
      <c r="G723" s="11" t="s">
        <v>5020</v>
      </c>
      <c r="H723" s="11" t="s">
        <v>1378</v>
      </c>
      <c r="I723" s="11" t="s">
        <v>5021</v>
      </c>
      <c r="J723" s="963" t="s">
        <v>8927</v>
      </c>
      <c r="K723" s="11" t="s">
        <v>8928</v>
      </c>
      <c r="L723" s="11" t="s">
        <v>8929</v>
      </c>
      <c r="M723" s="11" t="s">
        <v>8930</v>
      </c>
      <c r="N723" s="11" t="s">
        <v>8931</v>
      </c>
      <c r="O723" s="10">
        <v>12</v>
      </c>
      <c r="P723" s="12" t="s">
        <v>8932</v>
      </c>
      <c r="Q723" s="12" t="s">
        <v>8933</v>
      </c>
      <c r="R723" s="10">
        <v>12</v>
      </c>
      <c r="S723" s="12" t="s">
        <v>8932</v>
      </c>
      <c r="T723" s="12" t="s">
        <v>8934</v>
      </c>
      <c r="U723" s="12" t="s">
        <v>8935</v>
      </c>
      <c r="V723" s="12" t="s">
        <v>8935</v>
      </c>
      <c r="X723" s="41" t="str">
        <f>IF(ISERROR(VLOOKUP(J723,'FMC by DSF_Excel'!$H$6:$H$1610,1,0)),"TIDAK ADA","ADA")</f>
        <v>ADA</v>
      </c>
      <c r="Y723" s="41"/>
    </row>
    <row r="724" spans="1:25" ht="25.5" x14ac:dyDescent="0.25">
      <c r="A724" s="10">
        <v>714</v>
      </c>
      <c r="B724" s="11" t="s">
        <v>5016</v>
      </c>
      <c r="C724" s="11" t="s">
        <v>5017</v>
      </c>
      <c r="D724" s="11" t="s">
        <v>3324</v>
      </c>
      <c r="E724" s="11" t="s">
        <v>8925</v>
      </c>
      <c r="F724" s="11" t="s">
        <v>8926</v>
      </c>
      <c r="G724" s="11" t="s">
        <v>5020</v>
      </c>
      <c r="H724" s="11" t="s">
        <v>1378</v>
      </c>
      <c r="I724" s="11" t="s">
        <v>5021</v>
      </c>
      <c r="J724" s="963" t="s">
        <v>8936</v>
      </c>
      <c r="K724" s="11" t="s">
        <v>8937</v>
      </c>
      <c r="L724" s="11" t="s">
        <v>8938</v>
      </c>
      <c r="M724" s="11" t="s">
        <v>8939</v>
      </c>
      <c r="N724" s="11" t="s">
        <v>8940</v>
      </c>
      <c r="O724" s="10">
        <v>12</v>
      </c>
      <c r="P724" s="12" t="s">
        <v>5253</v>
      </c>
      <c r="Q724" s="12" t="s">
        <v>5314</v>
      </c>
      <c r="R724" s="10">
        <v>8</v>
      </c>
      <c r="S724" s="12" t="s">
        <v>5514</v>
      </c>
      <c r="T724" s="12" t="s">
        <v>8941</v>
      </c>
      <c r="U724" s="12" t="s">
        <v>8942</v>
      </c>
      <c r="V724" s="12" t="s">
        <v>8943</v>
      </c>
      <c r="X724" s="41" t="str">
        <f>IF(ISERROR(VLOOKUP(J724,'FMC by DSF_Excel'!$H$6:$H$1610,1,0)),"TIDAK ADA","ADA")</f>
        <v>ADA</v>
      </c>
      <c r="Y724" s="41"/>
    </row>
    <row r="725" spans="1:25" ht="25.5" x14ac:dyDescent="0.25">
      <c r="A725" s="10">
        <v>715</v>
      </c>
      <c r="B725" s="11" t="s">
        <v>5016</v>
      </c>
      <c r="C725" s="11" t="s">
        <v>5017</v>
      </c>
      <c r="D725" s="11" t="s">
        <v>3418</v>
      </c>
      <c r="E725" s="11" t="s">
        <v>8925</v>
      </c>
      <c r="F725" s="11" t="s">
        <v>8944</v>
      </c>
      <c r="G725" s="11" t="s">
        <v>5020</v>
      </c>
      <c r="H725" s="11" t="s">
        <v>1378</v>
      </c>
      <c r="I725" s="11" t="s">
        <v>5021</v>
      </c>
      <c r="J725" s="963" t="s">
        <v>8945</v>
      </c>
      <c r="K725" s="11" t="s">
        <v>8946</v>
      </c>
      <c r="L725" s="11" t="s">
        <v>8947</v>
      </c>
      <c r="M725" s="11" t="s">
        <v>8939</v>
      </c>
      <c r="N725" s="11" t="s">
        <v>8940</v>
      </c>
      <c r="O725" s="10">
        <v>12</v>
      </c>
      <c r="P725" s="12" t="s">
        <v>8932</v>
      </c>
      <c r="Q725" s="12" t="s">
        <v>8933</v>
      </c>
      <c r="R725" s="10">
        <v>8</v>
      </c>
      <c r="S725" s="12" t="s">
        <v>8948</v>
      </c>
      <c r="T725" s="12" t="s">
        <v>8949</v>
      </c>
      <c r="U725" s="12" t="s">
        <v>8950</v>
      </c>
      <c r="V725" s="12" t="s">
        <v>8951</v>
      </c>
      <c r="X725" s="41" t="str">
        <f>IF(ISERROR(VLOOKUP(J725,'FMC by DSF_Excel'!$H$6:$H$1610,1,0)),"TIDAK ADA","ADA")</f>
        <v>ADA</v>
      </c>
      <c r="Y725" s="41"/>
    </row>
    <row r="726" spans="1:25" ht="25.5" x14ac:dyDescent="0.25">
      <c r="A726" s="10">
        <v>716</v>
      </c>
      <c r="B726" s="11" t="s">
        <v>5016</v>
      </c>
      <c r="C726" s="11" t="s">
        <v>5017</v>
      </c>
      <c r="D726" s="11" t="s">
        <v>2443</v>
      </c>
      <c r="E726" s="11" t="s">
        <v>8952</v>
      </c>
      <c r="F726" s="11" t="s">
        <v>5051</v>
      </c>
      <c r="G726" s="11" t="s">
        <v>5792</v>
      </c>
      <c r="H726" s="11" t="s">
        <v>1163</v>
      </c>
      <c r="I726" s="11" t="s">
        <v>5021</v>
      </c>
      <c r="J726" s="963" t="s">
        <v>8953</v>
      </c>
      <c r="K726" s="11" t="s">
        <v>8954</v>
      </c>
      <c r="L726" s="11" t="s">
        <v>8955</v>
      </c>
      <c r="M726" s="11" t="s">
        <v>5805</v>
      </c>
      <c r="N726" s="11" t="s">
        <v>8956</v>
      </c>
      <c r="O726" s="10">
        <v>12</v>
      </c>
      <c r="P726" s="12" t="s">
        <v>5585</v>
      </c>
      <c r="Q726" s="12" t="s">
        <v>5586</v>
      </c>
      <c r="R726" s="10">
        <v>12</v>
      </c>
      <c r="S726" s="12" t="s">
        <v>5585</v>
      </c>
      <c r="T726" s="12" t="s">
        <v>8957</v>
      </c>
      <c r="U726" s="12" t="s">
        <v>8958</v>
      </c>
      <c r="V726" s="12" t="s">
        <v>8958</v>
      </c>
      <c r="X726" s="41" t="str">
        <f>IF(ISERROR(VLOOKUP(J726,'FMC by DSF_Excel'!$H$6:$H$1610,1,0)),"TIDAK ADA","ADA")</f>
        <v>ADA</v>
      </c>
      <c r="Y726" s="41"/>
    </row>
    <row r="727" spans="1:25" ht="25.5" x14ac:dyDescent="0.25">
      <c r="A727" s="10">
        <v>717</v>
      </c>
      <c r="B727" s="11" t="s">
        <v>5016</v>
      </c>
      <c r="C727" s="11" t="s">
        <v>5017</v>
      </c>
      <c r="D727" s="11" t="s">
        <v>2443</v>
      </c>
      <c r="E727" s="11" t="s">
        <v>8952</v>
      </c>
      <c r="F727" s="11" t="s">
        <v>5051</v>
      </c>
      <c r="G727" s="11" t="s">
        <v>5792</v>
      </c>
      <c r="H727" s="11" t="s">
        <v>1163</v>
      </c>
      <c r="I727" s="11" t="s">
        <v>5021</v>
      </c>
      <c r="J727" s="963" t="s">
        <v>8959</v>
      </c>
      <c r="K727" s="11" t="s">
        <v>8960</v>
      </c>
      <c r="L727" s="11" t="s">
        <v>8961</v>
      </c>
      <c r="M727" s="11" t="s">
        <v>5805</v>
      </c>
      <c r="N727" s="11" t="s">
        <v>8956</v>
      </c>
      <c r="O727" s="10">
        <v>12</v>
      </c>
      <c r="P727" s="12" t="s">
        <v>5585</v>
      </c>
      <c r="Q727" s="12" t="s">
        <v>5586</v>
      </c>
      <c r="R727" s="10">
        <v>12</v>
      </c>
      <c r="S727" s="12" t="s">
        <v>5585</v>
      </c>
      <c r="T727" s="12" t="s">
        <v>8962</v>
      </c>
      <c r="U727" s="12" t="s">
        <v>8963</v>
      </c>
      <c r="V727" s="12" t="s">
        <v>8963</v>
      </c>
      <c r="X727" s="41" t="str">
        <f>IF(ISERROR(VLOOKUP(J727,'FMC by DSF_Excel'!$H$6:$H$1610,1,0)),"TIDAK ADA","ADA")</f>
        <v>ADA</v>
      </c>
      <c r="Y727" s="41"/>
    </row>
    <row r="728" spans="1:25" ht="25.5" x14ac:dyDescent="0.25">
      <c r="A728" s="10">
        <v>718</v>
      </c>
      <c r="B728" s="11" t="s">
        <v>5016</v>
      </c>
      <c r="C728" s="11" t="s">
        <v>5017</v>
      </c>
      <c r="D728" s="11" t="s">
        <v>2443</v>
      </c>
      <c r="E728" s="11" t="s">
        <v>8952</v>
      </c>
      <c r="F728" s="11" t="s">
        <v>5051</v>
      </c>
      <c r="G728" s="11" t="s">
        <v>5792</v>
      </c>
      <c r="H728" s="11" t="s">
        <v>1163</v>
      </c>
      <c r="I728" s="11" t="s">
        <v>5021</v>
      </c>
      <c r="J728" s="963" t="s">
        <v>8964</v>
      </c>
      <c r="K728" s="11" t="s">
        <v>8965</v>
      </c>
      <c r="L728" s="11" t="s">
        <v>8966</v>
      </c>
      <c r="M728" s="11" t="s">
        <v>5805</v>
      </c>
      <c r="N728" s="11" t="s">
        <v>8956</v>
      </c>
      <c r="O728" s="10">
        <v>12</v>
      </c>
      <c r="P728" s="12" t="s">
        <v>5585</v>
      </c>
      <c r="Q728" s="12" t="s">
        <v>5586</v>
      </c>
      <c r="R728" s="10">
        <v>12</v>
      </c>
      <c r="S728" s="12" t="s">
        <v>5585</v>
      </c>
      <c r="T728" s="12" t="s">
        <v>8967</v>
      </c>
      <c r="U728" s="12" t="s">
        <v>8968</v>
      </c>
      <c r="V728" s="12" t="s">
        <v>8968</v>
      </c>
      <c r="X728" s="41" t="str">
        <f>IF(ISERROR(VLOOKUP(J728,'FMC by DSF_Excel'!$H$6:$H$1610,1,0)),"TIDAK ADA","ADA")</f>
        <v>ADA</v>
      </c>
      <c r="Y728" s="41"/>
    </row>
    <row r="729" spans="1:25" ht="25.5" x14ac:dyDescent="0.25">
      <c r="A729" s="10">
        <v>719</v>
      </c>
      <c r="B729" s="11" t="s">
        <v>5016</v>
      </c>
      <c r="C729" s="11" t="s">
        <v>5017</v>
      </c>
      <c r="D729" s="11" t="s">
        <v>1604</v>
      </c>
      <c r="E729" s="11" t="s">
        <v>8969</v>
      </c>
      <c r="F729" s="11" t="s">
        <v>5967</v>
      </c>
      <c r="G729" s="11" t="s">
        <v>5020</v>
      </c>
      <c r="H729" s="11" t="s">
        <v>124</v>
      </c>
      <c r="I729" s="11" t="s">
        <v>5021</v>
      </c>
      <c r="J729" s="963" t="s">
        <v>8970</v>
      </c>
      <c r="K729" s="11" t="s">
        <v>8971</v>
      </c>
      <c r="L729" s="11" t="s">
        <v>8972</v>
      </c>
      <c r="M729" s="11" t="s">
        <v>8973</v>
      </c>
      <c r="N729" s="11" t="s">
        <v>8974</v>
      </c>
      <c r="O729" s="10">
        <v>24</v>
      </c>
      <c r="P729" s="12" t="s">
        <v>5406</v>
      </c>
      <c r="Q729" s="12" t="s">
        <v>6876</v>
      </c>
      <c r="R729" s="10">
        <v>23</v>
      </c>
      <c r="S729" s="12" t="s">
        <v>8975</v>
      </c>
      <c r="T729" s="12" t="s">
        <v>741</v>
      </c>
      <c r="U729" s="12" t="s">
        <v>8975</v>
      </c>
      <c r="V729" s="12" t="s">
        <v>5406</v>
      </c>
      <c r="X729" s="41" t="str">
        <f>IF(ISERROR(VLOOKUP(J729,'FMC by DSF_Excel'!$H$6:$H$1610,1,0)),"TIDAK ADA","ADA")</f>
        <v>ADA</v>
      </c>
      <c r="Y729" s="41"/>
    </row>
    <row r="730" spans="1:25" ht="25.5" x14ac:dyDescent="0.25">
      <c r="A730" s="10">
        <v>720</v>
      </c>
      <c r="B730" s="11" t="s">
        <v>5016</v>
      </c>
      <c r="C730" s="11" t="s">
        <v>5017</v>
      </c>
      <c r="D730" s="11" t="s">
        <v>2381</v>
      </c>
      <c r="E730" s="11" t="s">
        <v>8969</v>
      </c>
      <c r="F730" s="11" t="s">
        <v>8976</v>
      </c>
      <c r="G730" s="11" t="s">
        <v>5898</v>
      </c>
      <c r="H730" s="11" t="s">
        <v>5899</v>
      </c>
      <c r="I730" s="11" t="s">
        <v>5021</v>
      </c>
      <c r="J730" s="963" t="s">
        <v>8977</v>
      </c>
      <c r="K730" s="11" t="s">
        <v>8978</v>
      </c>
      <c r="L730" s="11" t="s">
        <v>8979</v>
      </c>
      <c r="M730" s="11" t="s">
        <v>8980</v>
      </c>
      <c r="N730" s="11" t="s">
        <v>8981</v>
      </c>
      <c r="O730" s="10">
        <v>24</v>
      </c>
      <c r="P730" s="12" t="s">
        <v>5281</v>
      </c>
      <c r="Q730" s="12" t="s">
        <v>5351</v>
      </c>
      <c r="R730" s="10">
        <v>15</v>
      </c>
      <c r="S730" s="12" t="s">
        <v>5253</v>
      </c>
      <c r="T730" s="12" t="s">
        <v>8982</v>
      </c>
      <c r="U730" s="12" t="s">
        <v>8983</v>
      </c>
      <c r="V730" s="12" t="s">
        <v>8984</v>
      </c>
      <c r="X730" s="41" t="str">
        <f>IF(ISERROR(VLOOKUP(J730,'FMC by DSF_Excel'!$H$6:$H$1610,1,0)),"TIDAK ADA","ADA")</f>
        <v>ADA</v>
      </c>
      <c r="Y730" s="41"/>
    </row>
    <row r="731" spans="1:25" ht="25.5" x14ac:dyDescent="0.25">
      <c r="A731" s="10">
        <v>721</v>
      </c>
      <c r="B731" s="11" t="s">
        <v>5016</v>
      </c>
      <c r="C731" s="11" t="s">
        <v>5017</v>
      </c>
      <c r="D731" s="11" t="s">
        <v>2627</v>
      </c>
      <c r="E731" s="11" t="s">
        <v>8969</v>
      </c>
      <c r="F731" s="11" t="s">
        <v>8985</v>
      </c>
      <c r="G731" s="11" t="s">
        <v>5020</v>
      </c>
      <c r="H731" s="11" t="s">
        <v>1252</v>
      </c>
      <c r="I731" s="11" t="s">
        <v>5021</v>
      </c>
      <c r="J731" s="963" t="s">
        <v>8986</v>
      </c>
      <c r="K731" s="11" t="s">
        <v>8987</v>
      </c>
      <c r="L731" s="11" t="s">
        <v>8988</v>
      </c>
      <c r="M731" s="11" t="s">
        <v>8989</v>
      </c>
      <c r="N731" s="11" t="s">
        <v>8990</v>
      </c>
      <c r="O731" s="10">
        <v>24</v>
      </c>
      <c r="P731" s="12" t="s">
        <v>5281</v>
      </c>
      <c r="Q731" s="12" t="s">
        <v>5351</v>
      </c>
      <c r="R731" s="10">
        <v>13</v>
      </c>
      <c r="S731" s="12" t="s">
        <v>5530</v>
      </c>
      <c r="T731" s="12" t="s">
        <v>741</v>
      </c>
      <c r="U731" s="12" t="s">
        <v>5530</v>
      </c>
      <c r="V731" s="12" t="s">
        <v>5281</v>
      </c>
      <c r="X731" s="41" t="str">
        <f>IF(ISERROR(VLOOKUP(J731,'FMC by DSF_Excel'!$H$6:$H$1610,1,0)),"TIDAK ADA","ADA")</f>
        <v>ADA</v>
      </c>
      <c r="Y731" s="41"/>
    </row>
    <row r="732" spans="1:25" ht="25.5" x14ac:dyDescent="0.25">
      <c r="A732" s="10">
        <v>722</v>
      </c>
      <c r="B732" s="11" t="s">
        <v>5016</v>
      </c>
      <c r="C732" s="11" t="s">
        <v>5017</v>
      </c>
      <c r="D732" s="11" t="s">
        <v>2630</v>
      </c>
      <c r="E732" s="11" t="s">
        <v>8969</v>
      </c>
      <c r="F732" s="11" t="s">
        <v>8991</v>
      </c>
      <c r="G732" s="11" t="s">
        <v>5792</v>
      </c>
      <c r="H732" s="11" t="s">
        <v>1163</v>
      </c>
      <c r="I732" s="11" t="s">
        <v>5021</v>
      </c>
      <c r="J732" s="963" t="s">
        <v>8992</v>
      </c>
      <c r="K732" s="11" t="s">
        <v>8993</v>
      </c>
      <c r="L732" s="11" t="s">
        <v>8994</v>
      </c>
      <c r="M732" s="11" t="s">
        <v>8995</v>
      </c>
      <c r="N732" s="11" t="s">
        <v>8996</v>
      </c>
      <c r="O732" s="10">
        <v>36</v>
      </c>
      <c r="P732" s="12" t="s">
        <v>5251</v>
      </c>
      <c r="Q732" s="12" t="s">
        <v>5391</v>
      </c>
      <c r="R732" s="10">
        <v>13</v>
      </c>
      <c r="S732" s="12" t="s">
        <v>5936</v>
      </c>
      <c r="T732" s="12" t="s">
        <v>741</v>
      </c>
      <c r="U732" s="12" t="s">
        <v>5936</v>
      </c>
      <c r="V732" s="12" t="s">
        <v>5251</v>
      </c>
      <c r="X732" s="41" t="str">
        <f>IF(ISERROR(VLOOKUP(J732,'FMC by DSF_Excel'!$H$6:$H$1610,1,0)),"TIDAK ADA","ADA")</f>
        <v>ADA</v>
      </c>
      <c r="Y732" s="41"/>
    </row>
    <row r="733" spans="1:25" ht="25.5" x14ac:dyDescent="0.25">
      <c r="A733" s="10">
        <v>723</v>
      </c>
      <c r="B733" s="11" t="s">
        <v>5016</v>
      </c>
      <c r="C733" s="11" t="s">
        <v>5017</v>
      </c>
      <c r="D733" s="11" t="s">
        <v>3842</v>
      </c>
      <c r="E733" s="11" t="s">
        <v>8997</v>
      </c>
      <c r="F733" s="11" t="s">
        <v>8998</v>
      </c>
      <c r="G733" s="11" t="s">
        <v>741</v>
      </c>
      <c r="H733" s="11" t="s">
        <v>741</v>
      </c>
      <c r="I733" s="11" t="s">
        <v>5021</v>
      </c>
      <c r="J733" s="963" t="s">
        <v>8999</v>
      </c>
      <c r="K733" s="11" t="s">
        <v>9000</v>
      </c>
      <c r="L733" s="11" t="s">
        <v>9001</v>
      </c>
      <c r="M733" s="11" t="s">
        <v>9002</v>
      </c>
      <c r="N733" s="11" t="s">
        <v>9003</v>
      </c>
      <c r="O733" s="10">
        <v>36</v>
      </c>
      <c r="P733" s="12" t="s">
        <v>5404</v>
      </c>
      <c r="Q733" s="12" t="s">
        <v>5405</v>
      </c>
      <c r="R733" s="10">
        <v>6</v>
      </c>
      <c r="S733" s="12" t="s">
        <v>6875</v>
      </c>
      <c r="T733" s="12" t="s">
        <v>741</v>
      </c>
      <c r="U733" s="12" t="s">
        <v>6875</v>
      </c>
      <c r="V733" s="12" t="s">
        <v>5404</v>
      </c>
      <c r="X733" s="41" t="str">
        <f>IF(ISERROR(VLOOKUP(J733,'FMC by DSF_Excel'!$H$6:$H$1610,1,0)),"TIDAK ADA","ADA")</f>
        <v>ADA</v>
      </c>
      <c r="Y733" s="41"/>
    </row>
    <row r="734" spans="1:25" ht="25.5" x14ac:dyDescent="0.25">
      <c r="A734" s="10">
        <v>724</v>
      </c>
      <c r="B734" s="11" t="s">
        <v>5016</v>
      </c>
      <c r="C734" s="11" t="s">
        <v>5017</v>
      </c>
      <c r="D734" s="11" t="s">
        <v>3846</v>
      </c>
      <c r="E734" s="11" t="s">
        <v>8997</v>
      </c>
      <c r="F734" s="11" t="s">
        <v>8904</v>
      </c>
      <c r="G734" s="11" t="s">
        <v>1433</v>
      </c>
      <c r="H734" s="11" t="s">
        <v>7823</v>
      </c>
      <c r="I734" s="11" t="s">
        <v>5021</v>
      </c>
      <c r="J734" s="963" t="s">
        <v>9004</v>
      </c>
      <c r="K734" s="11" t="s">
        <v>9005</v>
      </c>
      <c r="L734" s="11" t="s">
        <v>9006</v>
      </c>
      <c r="M734" s="11" t="s">
        <v>9007</v>
      </c>
      <c r="N734" s="11" t="s">
        <v>9008</v>
      </c>
      <c r="O734" s="10">
        <v>36</v>
      </c>
      <c r="P734" s="12" t="s">
        <v>7484</v>
      </c>
      <c r="Q734" s="12" t="s">
        <v>5252</v>
      </c>
      <c r="R734" s="10">
        <v>7</v>
      </c>
      <c r="S734" s="12" t="s">
        <v>6875</v>
      </c>
      <c r="T734" s="12" t="s">
        <v>741</v>
      </c>
      <c r="U734" s="12" t="s">
        <v>6875</v>
      </c>
      <c r="V734" s="12" t="s">
        <v>7484</v>
      </c>
      <c r="X734" s="41" t="str">
        <f>IF(ISERROR(VLOOKUP(J734,'FMC by DSF_Excel'!$H$6:$H$1610,1,0)),"TIDAK ADA","ADA")</f>
        <v>ADA</v>
      </c>
      <c r="Y734" s="41"/>
    </row>
    <row r="735" spans="1:25" ht="25.5" x14ac:dyDescent="0.25">
      <c r="A735" s="10">
        <v>725</v>
      </c>
      <c r="B735" s="11" t="s">
        <v>5016</v>
      </c>
      <c r="C735" s="11" t="s">
        <v>5017</v>
      </c>
      <c r="D735" s="11" t="s">
        <v>3846</v>
      </c>
      <c r="E735" s="11" t="s">
        <v>8997</v>
      </c>
      <c r="F735" s="11" t="s">
        <v>8904</v>
      </c>
      <c r="G735" s="11" t="s">
        <v>1433</v>
      </c>
      <c r="H735" s="11" t="s">
        <v>7823</v>
      </c>
      <c r="I735" s="11" t="s">
        <v>5021</v>
      </c>
      <c r="J735" s="963" t="s">
        <v>9009</v>
      </c>
      <c r="K735" s="11" t="s">
        <v>9010</v>
      </c>
      <c r="L735" s="11" t="s">
        <v>9011</v>
      </c>
      <c r="M735" s="11" t="s">
        <v>9007</v>
      </c>
      <c r="N735" s="11" t="s">
        <v>9008</v>
      </c>
      <c r="O735" s="10">
        <v>36</v>
      </c>
      <c r="P735" s="12" t="s">
        <v>7484</v>
      </c>
      <c r="Q735" s="12" t="s">
        <v>5252</v>
      </c>
      <c r="R735" s="10">
        <v>7</v>
      </c>
      <c r="S735" s="12" t="s">
        <v>6875</v>
      </c>
      <c r="T735" s="12" t="s">
        <v>9012</v>
      </c>
      <c r="U735" s="12" t="s">
        <v>9013</v>
      </c>
      <c r="V735" s="12" t="s">
        <v>9014</v>
      </c>
      <c r="X735" s="41" t="str">
        <f>IF(ISERROR(VLOOKUP(J735,'FMC by DSF_Excel'!$H$6:$H$1610,1,0)),"TIDAK ADA","ADA")</f>
        <v>ADA</v>
      </c>
      <c r="Y735" s="41"/>
    </row>
    <row r="736" spans="1:25" ht="25.5" x14ac:dyDescent="0.25">
      <c r="A736" s="10">
        <v>726</v>
      </c>
      <c r="B736" s="11" t="s">
        <v>5016</v>
      </c>
      <c r="C736" s="11" t="s">
        <v>5017</v>
      </c>
      <c r="D736" s="11" t="s">
        <v>3847</v>
      </c>
      <c r="E736" s="11" t="s">
        <v>8997</v>
      </c>
      <c r="F736" s="11" t="s">
        <v>8904</v>
      </c>
      <c r="G736" s="11" t="s">
        <v>741</v>
      </c>
      <c r="H736" s="11" t="s">
        <v>741</v>
      </c>
      <c r="I736" s="11" t="s">
        <v>5021</v>
      </c>
      <c r="J736" s="963" t="s">
        <v>9015</v>
      </c>
      <c r="K736" s="11" t="s">
        <v>9016</v>
      </c>
      <c r="L736" s="11" t="s">
        <v>9017</v>
      </c>
      <c r="M736" s="11" t="s">
        <v>8758</v>
      </c>
      <c r="N736" s="11" t="s">
        <v>9018</v>
      </c>
      <c r="O736" s="10">
        <v>36</v>
      </c>
      <c r="P736" s="12" t="s">
        <v>7484</v>
      </c>
      <c r="Q736" s="12" t="s">
        <v>5252</v>
      </c>
      <c r="R736" s="10">
        <v>7</v>
      </c>
      <c r="S736" s="12" t="s">
        <v>6875</v>
      </c>
      <c r="T736" s="12" t="s">
        <v>9019</v>
      </c>
      <c r="U736" s="12" t="s">
        <v>9020</v>
      </c>
      <c r="V736" s="12" t="s">
        <v>9021</v>
      </c>
      <c r="X736" s="41" t="str">
        <f>IF(ISERROR(VLOOKUP(J736,'FMC by DSF_Excel'!$H$6:$H$1610,1,0)),"TIDAK ADA","ADA")</f>
        <v>ADA</v>
      </c>
      <c r="Y736" s="41"/>
    </row>
    <row r="737" spans="1:791 1047:1815 2071:2839 3095:3863 4119:4887 5143:5911 6167:6935 7191:7959 8215:8983 9239:10007 10263:11031 11287:12055 12311:13079 13335:14103 14359:15127 15383:16151" ht="25.5" x14ac:dyDescent="0.25">
      <c r="A737" s="10">
        <v>727</v>
      </c>
      <c r="B737" s="11" t="s">
        <v>5016</v>
      </c>
      <c r="C737" s="11" t="s">
        <v>5017</v>
      </c>
      <c r="D737" s="11" t="s">
        <v>4364</v>
      </c>
      <c r="E737" s="11" t="s">
        <v>9022</v>
      </c>
      <c r="F737" s="11" t="s">
        <v>9023</v>
      </c>
      <c r="G737" s="11" t="s">
        <v>5020</v>
      </c>
      <c r="H737" s="11" t="s">
        <v>1252</v>
      </c>
      <c r="I737" s="11" t="s">
        <v>5021</v>
      </c>
      <c r="J737" s="963" t="s">
        <v>9024</v>
      </c>
      <c r="K737" s="11" t="s">
        <v>9025</v>
      </c>
      <c r="L737" s="11" t="s">
        <v>9026</v>
      </c>
      <c r="M737" s="11" t="s">
        <v>9027</v>
      </c>
      <c r="N737" s="11" t="s">
        <v>9028</v>
      </c>
      <c r="O737" s="10">
        <v>60</v>
      </c>
      <c r="P737" s="12" t="s">
        <v>8823</v>
      </c>
      <c r="Q737" s="12" t="s">
        <v>5028</v>
      </c>
      <c r="R737" s="10">
        <v>4</v>
      </c>
      <c r="S737" s="12" t="s">
        <v>5350</v>
      </c>
      <c r="T737" s="12" t="s">
        <v>741</v>
      </c>
      <c r="U737" s="12" t="s">
        <v>5350</v>
      </c>
      <c r="V737" s="12" t="s">
        <v>8823</v>
      </c>
      <c r="X737" s="41" t="str">
        <f>IF(ISERROR(VLOOKUP(J737,'FMC by DSF_Excel'!$H$6:$H$1610,1,0)),"TIDAK ADA","ADA")</f>
        <v>ADA</v>
      </c>
      <c r="Y737" s="41"/>
    </row>
    <row r="738" spans="1:791 1047:1815 2071:2839 3095:3863 4119:4887 5143:5911 6167:6935 7191:7959 8215:8983 9239:10007 10263:11031 11287:12055 12311:13079 13335:14103 14359:15127 15383:16151" ht="25.5" x14ac:dyDescent="0.25">
      <c r="A738" s="10">
        <v>728</v>
      </c>
      <c r="B738" s="11" t="s">
        <v>5016</v>
      </c>
      <c r="C738" s="11" t="s">
        <v>5017</v>
      </c>
      <c r="D738" s="11" t="s">
        <v>2353</v>
      </c>
      <c r="E738" s="11" t="s">
        <v>9029</v>
      </c>
      <c r="F738" s="11" t="s">
        <v>6013</v>
      </c>
      <c r="G738" s="11" t="s">
        <v>5792</v>
      </c>
      <c r="H738" s="11" t="s">
        <v>1163</v>
      </c>
      <c r="I738" s="11" t="s">
        <v>5021</v>
      </c>
      <c r="J738" s="963" t="s">
        <v>9030</v>
      </c>
      <c r="K738" s="11" t="s">
        <v>9031</v>
      </c>
      <c r="L738" s="11" t="s">
        <v>9032</v>
      </c>
      <c r="M738" s="11" t="s">
        <v>5374</v>
      </c>
      <c r="N738" s="11" t="s">
        <v>5375</v>
      </c>
      <c r="O738" s="10">
        <v>36</v>
      </c>
      <c r="P738" s="12" t="s">
        <v>5436</v>
      </c>
      <c r="Q738" s="12" t="s">
        <v>5437</v>
      </c>
      <c r="R738" s="10">
        <v>14</v>
      </c>
      <c r="S738" s="12" t="s">
        <v>9033</v>
      </c>
      <c r="T738" s="12" t="s">
        <v>741</v>
      </c>
      <c r="U738" s="12" t="s">
        <v>9033</v>
      </c>
      <c r="V738" s="12" t="s">
        <v>5436</v>
      </c>
      <c r="X738" s="41" t="str">
        <f>IF(ISERROR(VLOOKUP(J738,'FMC by DSF_Excel'!$H$6:$H$1610,1,0)),"TIDAK ADA","ADA")</f>
        <v>ADA</v>
      </c>
      <c r="Y738" s="41"/>
    </row>
    <row r="739" spans="1:791 1047:1815 2071:2839 3095:3863 4119:4887 5143:5911 6167:6935 7191:7959 8215:8983 9239:10007 10263:11031 11287:12055 12311:13079 13335:14103 14359:15127 15383:16151" ht="25.5" x14ac:dyDescent="0.25">
      <c r="A739" s="10">
        <v>729</v>
      </c>
      <c r="B739" s="11" t="s">
        <v>5016</v>
      </c>
      <c r="C739" s="11" t="s">
        <v>5017</v>
      </c>
      <c r="D739" s="11" t="s">
        <v>2357</v>
      </c>
      <c r="E739" s="11" t="s">
        <v>9029</v>
      </c>
      <c r="F739" s="11" t="s">
        <v>9034</v>
      </c>
      <c r="G739" s="11" t="s">
        <v>1428</v>
      </c>
      <c r="H739" s="11" t="s">
        <v>5570</v>
      </c>
      <c r="I739" s="11" t="s">
        <v>5021</v>
      </c>
      <c r="J739" s="963" t="s">
        <v>9035</v>
      </c>
      <c r="K739" s="11" t="s">
        <v>9036</v>
      </c>
      <c r="L739" s="11" t="s">
        <v>9037</v>
      </c>
      <c r="M739" s="11" t="s">
        <v>7412</v>
      </c>
      <c r="N739" s="11" t="s">
        <v>7413</v>
      </c>
      <c r="O739" s="10">
        <v>36</v>
      </c>
      <c r="P739" s="12" t="s">
        <v>7484</v>
      </c>
      <c r="Q739" s="12" t="s">
        <v>5252</v>
      </c>
      <c r="R739" s="10">
        <v>15</v>
      </c>
      <c r="S739" s="12" t="s">
        <v>5497</v>
      </c>
      <c r="T739" s="12" t="s">
        <v>741</v>
      </c>
      <c r="U739" s="12" t="s">
        <v>5497</v>
      </c>
      <c r="V739" s="12" t="s">
        <v>7484</v>
      </c>
      <c r="X739" s="41" t="str">
        <f>IF(ISERROR(VLOOKUP(J739,'FMC by DSF_Excel'!$H$6:$H$1610,1,0)),"TIDAK ADA","ADA")</f>
        <v>ADA</v>
      </c>
      <c r="Y739" s="41"/>
    </row>
    <row r="740" spans="1:791 1047:1815 2071:2839 3095:3863 4119:4887 5143:5911 6167:6935 7191:7959 8215:8983 9239:10007 10263:11031 11287:12055 12311:13079 13335:14103 14359:15127 15383:16151" ht="25.5" x14ac:dyDescent="0.25">
      <c r="A740" s="10">
        <v>730</v>
      </c>
      <c r="B740" s="11" t="s">
        <v>5016</v>
      </c>
      <c r="C740" s="11" t="s">
        <v>5017</v>
      </c>
      <c r="D740" s="11" t="s">
        <v>2357</v>
      </c>
      <c r="E740" s="11" t="s">
        <v>9029</v>
      </c>
      <c r="F740" s="11" t="s">
        <v>9034</v>
      </c>
      <c r="G740" s="11" t="s">
        <v>1428</v>
      </c>
      <c r="H740" s="11" t="s">
        <v>5570</v>
      </c>
      <c r="I740" s="11" t="s">
        <v>5021</v>
      </c>
      <c r="J740" s="963" t="s">
        <v>9038</v>
      </c>
      <c r="K740" s="11" t="s">
        <v>9039</v>
      </c>
      <c r="L740" s="11" t="s">
        <v>9040</v>
      </c>
      <c r="M740" s="11" t="s">
        <v>7412</v>
      </c>
      <c r="N740" s="11" t="s">
        <v>7413</v>
      </c>
      <c r="O740" s="10">
        <v>36</v>
      </c>
      <c r="P740" s="12" t="s">
        <v>7484</v>
      </c>
      <c r="Q740" s="12" t="s">
        <v>5252</v>
      </c>
      <c r="R740" s="10">
        <v>15</v>
      </c>
      <c r="S740" s="12" t="s">
        <v>5497</v>
      </c>
      <c r="T740" s="12" t="s">
        <v>741</v>
      </c>
      <c r="U740" s="12" t="s">
        <v>5497</v>
      </c>
      <c r="V740" s="12" t="s">
        <v>7484</v>
      </c>
      <c r="X740" s="41" t="str">
        <f>IF(ISERROR(VLOOKUP(J740,'FMC by DSF_Excel'!$H$6:$H$1610,1,0)),"TIDAK ADA","ADA")</f>
        <v>ADA</v>
      </c>
      <c r="Y740" s="41"/>
    </row>
    <row r="741" spans="1:791 1047:1815 2071:2839 3095:3863 4119:4887 5143:5911 6167:6935 7191:7959 8215:8983 9239:10007 10263:11031 11287:12055 12311:13079 13335:14103 14359:15127 15383:16151" ht="25.5" x14ac:dyDescent="0.25">
      <c r="A741" s="10">
        <v>731</v>
      </c>
      <c r="B741" s="11" t="s">
        <v>5016</v>
      </c>
      <c r="C741" s="11" t="s">
        <v>5017</v>
      </c>
      <c r="D741" s="11" t="s">
        <v>2357</v>
      </c>
      <c r="E741" s="11" t="s">
        <v>9029</v>
      </c>
      <c r="F741" s="11" t="s">
        <v>9034</v>
      </c>
      <c r="G741" s="11" t="s">
        <v>1428</v>
      </c>
      <c r="H741" s="11" t="s">
        <v>5570</v>
      </c>
      <c r="I741" s="11" t="s">
        <v>5021</v>
      </c>
      <c r="J741" s="963" t="s">
        <v>9041</v>
      </c>
      <c r="K741" s="11" t="s">
        <v>9042</v>
      </c>
      <c r="L741" s="11" t="s">
        <v>9043</v>
      </c>
      <c r="M741" s="11" t="s">
        <v>7412</v>
      </c>
      <c r="N741" s="11" t="s">
        <v>7413</v>
      </c>
      <c r="O741" s="10">
        <v>36</v>
      </c>
      <c r="P741" s="12" t="s">
        <v>7484</v>
      </c>
      <c r="Q741" s="12" t="s">
        <v>5252</v>
      </c>
      <c r="R741" s="10">
        <v>15</v>
      </c>
      <c r="S741" s="12" t="s">
        <v>5497</v>
      </c>
      <c r="T741" s="12" t="s">
        <v>741</v>
      </c>
      <c r="U741" s="12" t="s">
        <v>5497</v>
      </c>
      <c r="V741" s="12" t="s">
        <v>7484</v>
      </c>
      <c r="X741" s="41" t="str">
        <f>IF(ISERROR(VLOOKUP(J741,'FMC by DSF_Excel'!$H$6:$H$1610,1,0)),"TIDAK ADA","ADA")</f>
        <v>ADA</v>
      </c>
      <c r="Y741" s="41"/>
    </row>
    <row r="742" spans="1:791 1047:1815 2071:2839 3095:3863 4119:4887 5143:5911 6167:6935 7191:7959 8215:8983 9239:10007 10263:11031 11287:12055 12311:13079 13335:14103 14359:15127 15383:16151" ht="25.5" x14ac:dyDescent="0.25">
      <c r="A742" s="10">
        <v>732</v>
      </c>
      <c r="B742" s="11" t="s">
        <v>5016</v>
      </c>
      <c r="C742" s="11" t="s">
        <v>5017</v>
      </c>
      <c r="D742" s="11" t="s">
        <v>2361</v>
      </c>
      <c r="E742" s="11" t="s">
        <v>9029</v>
      </c>
      <c r="F742" s="11" t="s">
        <v>6869</v>
      </c>
      <c r="G742" s="11" t="s">
        <v>1428</v>
      </c>
      <c r="H742" s="11" t="s">
        <v>5570</v>
      </c>
      <c r="I742" s="11" t="s">
        <v>5021</v>
      </c>
      <c r="J742" s="963" t="s">
        <v>9044</v>
      </c>
      <c r="K742" s="11" t="s">
        <v>9045</v>
      </c>
      <c r="L742" s="11" t="s">
        <v>9046</v>
      </c>
      <c r="M742" s="11" t="s">
        <v>9047</v>
      </c>
      <c r="N742" s="11" t="s">
        <v>9048</v>
      </c>
      <c r="O742" s="10">
        <v>36</v>
      </c>
      <c r="P742" s="12" t="s">
        <v>5313</v>
      </c>
      <c r="Q742" s="12" t="s">
        <v>5314</v>
      </c>
      <c r="R742" s="10">
        <v>15</v>
      </c>
      <c r="S742" s="12" t="s">
        <v>6888</v>
      </c>
      <c r="T742" s="12" t="s">
        <v>741</v>
      </c>
      <c r="U742" s="12" t="s">
        <v>6888</v>
      </c>
      <c r="V742" s="12" t="s">
        <v>5313</v>
      </c>
      <c r="X742" s="41" t="str">
        <f>IF(ISERROR(VLOOKUP(J742,'FMC by DSF_Excel'!$H$6:$H$1610,1,0)),"TIDAK ADA","ADA")</f>
        <v>ADA</v>
      </c>
      <c r="Y742" s="41"/>
    </row>
    <row r="743" spans="1:791 1047:1815 2071:2839 3095:3863 4119:4887 5143:5911 6167:6935 7191:7959 8215:8983 9239:10007 10263:11031 11287:12055 12311:13079 13335:14103 14359:15127 15383:16151" ht="25.5" x14ac:dyDescent="0.25">
      <c r="A743" s="10">
        <v>733</v>
      </c>
      <c r="B743" s="11" t="s">
        <v>5016</v>
      </c>
      <c r="C743" s="11" t="s">
        <v>5017</v>
      </c>
      <c r="D743" s="11" t="s">
        <v>2361</v>
      </c>
      <c r="E743" s="11" t="s">
        <v>9029</v>
      </c>
      <c r="F743" s="11" t="s">
        <v>6869</v>
      </c>
      <c r="G743" s="11" t="s">
        <v>1428</v>
      </c>
      <c r="H743" s="11" t="s">
        <v>5570</v>
      </c>
      <c r="I743" s="11" t="s">
        <v>5021</v>
      </c>
      <c r="J743" s="963" t="s">
        <v>9049</v>
      </c>
      <c r="K743" s="11" t="s">
        <v>9050</v>
      </c>
      <c r="L743" s="11" t="s">
        <v>9051</v>
      </c>
      <c r="M743" s="11" t="s">
        <v>9047</v>
      </c>
      <c r="N743" s="11" t="s">
        <v>9048</v>
      </c>
      <c r="O743" s="10">
        <v>36</v>
      </c>
      <c r="P743" s="12" t="s">
        <v>5313</v>
      </c>
      <c r="Q743" s="12" t="s">
        <v>5314</v>
      </c>
      <c r="R743" s="10">
        <v>15</v>
      </c>
      <c r="S743" s="12" t="s">
        <v>6888</v>
      </c>
      <c r="T743" s="12" t="s">
        <v>741</v>
      </c>
      <c r="U743" s="12" t="s">
        <v>6888</v>
      </c>
      <c r="V743" s="12" t="s">
        <v>5313</v>
      </c>
      <c r="X743" s="41" t="str">
        <f>IF(ISERROR(VLOOKUP(J743,'FMC by DSF_Excel'!$H$6:$H$1610,1,0)),"TIDAK ADA","ADA")</f>
        <v>ADA</v>
      </c>
      <c r="Y743" s="41"/>
    </row>
    <row r="744" spans="1:791 1047:1815 2071:2839 3095:3863 4119:4887 5143:5911 6167:6935 7191:7959 8215:8983 9239:10007 10263:11031 11287:12055 12311:13079 13335:14103 14359:15127 15383:16151" ht="25.5" x14ac:dyDescent="0.25">
      <c r="A744" s="10">
        <v>734</v>
      </c>
      <c r="B744" s="11" t="s">
        <v>5016</v>
      </c>
      <c r="C744" s="11" t="s">
        <v>5017</v>
      </c>
      <c r="D744" s="11" t="s">
        <v>2361</v>
      </c>
      <c r="E744" s="11" t="s">
        <v>9029</v>
      </c>
      <c r="F744" s="11" t="s">
        <v>6869</v>
      </c>
      <c r="G744" s="11" t="s">
        <v>1428</v>
      </c>
      <c r="H744" s="11" t="s">
        <v>5570</v>
      </c>
      <c r="I744" s="11" t="s">
        <v>5021</v>
      </c>
      <c r="J744" s="963" t="s">
        <v>9052</v>
      </c>
      <c r="K744" s="11" t="s">
        <v>9053</v>
      </c>
      <c r="L744" s="11" t="s">
        <v>9054</v>
      </c>
      <c r="M744" s="11" t="s">
        <v>9047</v>
      </c>
      <c r="N744" s="11" t="s">
        <v>9048</v>
      </c>
      <c r="O744" s="10">
        <v>36</v>
      </c>
      <c r="P744" s="12" t="s">
        <v>5313</v>
      </c>
      <c r="Q744" s="12" t="s">
        <v>5314</v>
      </c>
      <c r="R744" s="10">
        <v>15</v>
      </c>
      <c r="S744" s="12" t="s">
        <v>6888</v>
      </c>
      <c r="T744" s="12" t="s">
        <v>741</v>
      </c>
      <c r="U744" s="12" t="s">
        <v>6888</v>
      </c>
      <c r="V744" s="12" t="s">
        <v>5313</v>
      </c>
      <c r="X744" s="41" t="str">
        <f>IF(ISERROR(VLOOKUP(J744,'FMC by DSF_Excel'!$H$6:$H$1610,1,0)),"TIDAK ADA","ADA")</f>
        <v>ADA</v>
      </c>
      <c r="Y744" s="41"/>
    </row>
    <row r="745" spans="1:791 1047:1815 2071:2839 3095:3863 4119:4887 5143:5911 6167:6935 7191:7959 8215:8983 9239:10007 10263:11031 11287:12055 12311:13079 13335:14103 14359:15127 15383:16151" s="960" customFormat="1" ht="25.5" x14ac:dyDescent="0.25">
      <c r="A745" s="957">
        <v>735</v>
      </c>
      <c r="B745" s="958" t="s">
        <v>5016</v>
      </c>
      <c r="C745" s="958" t="s">
        <v>5017</v>
      </c>
      <c r="D745" s="958" t="s">
        <v>2998</v>
      </c>
      <c r="E745" s="958" t="s">
        <v>9029</v>
      </c>
      <c r="F745" s="958" t="s">
        <v>9055</v>
      </c>
      <c r="G745" s="958" t="s">
        <v>1438</v>
      </c>
      <c r="H745" s="958" t="s">
        <v>6629</v>
      </c>
      <c r="I745" s="958" t="s">
        <v>5021</v>
      </c>
      <c r="J745" s="964" t="s">
        <v>9056</v>
      </c>
      <c r="K745" s="958" t="s">
        <v>9057</v>
      </c>
      <c r="L745" s="958" t="s">
        <v>9058</v>
      </c>
      <c r="M745" s="958" t="s">
        <v>6586</v>
      </c>
      <c r="N745" s="958" t="s">
        <v>9059</v>
      </c>
      <c r="O745" s="957">
        <v>48</v>
      </c>
      <c r="P745" s="959" t="s">
        <v>5799</v>
      </c>
      <c r="Q745" s="959" t="s">
        <v>5405</v>
      </c>
      <c r="R745" s="957">
        <v>11</v>
      </c>
      <c r="S745" s="959" t="s">
        <v>6635</v>
      </c>
      <c r="T745" s="959" t="s">
        <v>741</v>
      </c>
      <c r="U745" s="959" t="s">
        <v>6635</v>
      </c>
      <c r="V745" s="959" t="s">
        <v>5799</v>
      </c>
      <c r="W745"/>
      <c r="X745" s="41" t="str">
        <f>IF(ISERROR(VLOOKUP(J745,'FMC by DSF_Excel'!$H$6:$H$1610,1,0)),"TIDAK ADA","ADA")</f>
        <v>TIDAK ADA</v>
      </c>
      <c r="Y745" s="893"/>
      <c r="JS745"/>
      <c r="TO745"/>
      <c r="ADK745"/>
      <c r="ANG745"/>
      <c r="AXC745"/>
      <c r="BGY745"/>
      <c r="BQU745"/>
      <c r="CAQ745"/>
      <c r="CKM745"/>
      <c r="CUI745"/>
      <c r="DEE745"/>
      <c r="DOA745"/>
      <c r="DXW745"/>
      <c r="EHS745"/>
      <c r="ERO745"/>
      <c r="FBK745"/>
      <c r="FLG745"/>
      <c r="FVC745"/>
      <c r="GEY745"/>
      <c r="GOU745"/>
      <c r="GYQ745"/>
      <c r="HIM745"/>
      <c r="HSI745"/>
      <c r="ICE745"/>
      <c r="IMA745"/>
      <c r="IVW745"/>
      <c r="JFS745"/>
      <c r="JPO745"/>
      <c r="JZK745"/>
      <c r="KJG745"/>
      <c r="KTC745"/>
      <c r="LCY745"/>
      <c r="LMU745"/>
      <c r="LWQ745"/>
      <c r="MGM745"/>
      <c r="MQI745"/>
      <c r="NAE745"/>
      <c r="NKA745"/>
      <c r="NTW745"/>
      <c r="ODS745"/>
      <c r="ONO745"/>
      <c r="OXK745"/>
      <c r="PHG745"/>
      <c r="PRC745"/>
      <c r="QAY745"/>
      <c r="QKU745"/>
      <c r="QUQ745"/>
      <c r="REM745"/>
      <c r="ROI745"/>
      <c r="RYE745"/>
      <c r="SIA745"/>
      <c r="SRW745"/>
      <c r="TBS745"/>
      <c r="TLO745"/>
      <c r="TVK745"/>
      <c r="UFG745"/>
      <c r="UPC745"/>
      <c r="UYY745"/>
      <c r="VIU745"/>
      <c r="VSQ745"/>
      <c r="WCM745"/>
      <c r="WMI745"/>
      <c r="WWE745"/>
    </row>
    <row r="746" spans="1:791 1047:1815 2071:2839 3095:3863 4119:4887 5143:5911 6167:6935 7191:7959 8215:8983 9239:10007 10263:11031 11287:12055 12311:13079 13335:14103 14359:15127 15383:16151" s="960" customFormat="1" ht="25.5" x14ac:dyDescent="0.25">
      <c r="A746" s="957">
        <v>736</v>
      </c>
      <c r="B746" s="958" t="s">
        <v>5016</v>
      </c>
      <c r="C746" s="958" t="s">
        <v>5017</v>
      </c>
      <c r="D746" s="958" t="s">
        <v>2998</v>
      </c>
      <c r="E746" s="958" t="s">
        <v>9029</v>
      </c>
      <c r="F746" s="958" t="s">
        <v>9055</v>
      </c>
      <c r="G746" s="958" t="s">
        <v>1438</v>
      </c>
      <c r="H746" s="958" t="s">
        <v>6629</v>
      </c>
      <c r="I746" s="958" t="s">
        <v>5021</v>
      </c>
      <c r="J746" s="964" t="s">
        <v>9060</v>
      </c>
      <c r="K746" s="958" t="s">
        <v>9061</v>
      </c>
      <c r="L746" s="958" t="s">
        <v>9062</v>
      </c>
      <c r="M746" s="958" t="s">
        <v>6586</v>
      </c>
      <c r="N746" s="958" t="s">
        <v>9059</v>
      </c>
      <c r="O746" s="957">
        <v>48</v>
      </c>
      <c r="P746" s="959" t="s">
        <v>5799</v>
      </c>
      <c r="Q746" s="959" t="s">
        <v>5405</v>
      </c>
      <c r="R746" s="957">
        <v>11</v>
      </c>
      <c r="S746" s="959" t="s">
        <v>6635</v>
      </c>
      <c r="T746" s="959" t="s">
        <v>741</v>
      </c>
      <c r="U746" s="959" t="s">
        <v>6635</v>
      </c>
      <c r="V746" s="959" t="s">
        <v>5799</v>
      </c>
      <c r="W746"/>
      <c r="X746" s="41" t="str">
        <f>IF(ISERROR(VLOOKUP(J746,'FMC by DSF_Excel'!$H$6:$H$1610,1,0)),"TIDAK ADA","ADA")</f>
        <v>TIDAK ADA</v>
      </c>
      <c r="Y746" s="893"/>
      <c r="JS746"/>
      <c r="TO746"/>
      <c r="ADK746"/>
      <c r="ANG746"/>
      <c r="AXC746"/>
      <c r="BGY746"/>
      <c r="BQU746"/>
      <c r="CAQ746"/>
      <c r="CKM746"/>
      <c r="CUI746"/>
      <c r="DEE746"/>
      <c r="DOA746"/>
      <c r="DXW746"/>
      <c r="EHS746"/>
      <c r="ERO746"/>
      <c r="FBK746"/>
      <c r="FLG746"/>
      <c r="FVC746"/>
      <c r="GEY746"/>
      <c r="GOU746"/>
      <c r="GYQ746"/>
      <c r="HIM746"/>
      <c r="HSI746"/>
      <c r="ICE746"/>
      <c r="IMA746"/>
      <c r="IVW746"/>
      <c r="JFS746"/>
      <c r="JPO746"/>
      <c r="JZK746"/>
      <c r="KJG746"/>
      <c r="KTC746"/>
      <c r="LCY746"/>
      <c r="LMU746"/>
      <c r="LWQ746"/>
      <c r="MGM746"/>
      <c r="MQI746"/>
      <c r="NAE746"/>
      <c r="NKA746"/>
      <c r="NTW746"/>
      <c r="ODS746"/>
      <c r="ONO746"/>
      <c r="OXK746"/>
      <c r="PHG746"/>
      <c r="PRC746"/>
      <c r="QAY746"/>
      <c r="QKU746"/>
      <c r="QUQ746"/>
      <c r="REM746"/>
      <c r="ROI746"/>
      <c r="RYE746"/>
      <c r="SIA746"/>
      <c r="SRW746"/>
      <c r="TBS746"/>
      <c r="TLO746"/>
      <c r="TVK746"/>
      <c r="UFG746"/>
      <c r="UPC746"/>
      <c r="UYY746"/>
      <c r="VIU746"/>
      <c r="VSQ746"/>
      <c r="WCM746"/>
      <c r="WMI746"/>
      <c r="WWE746"/>
    </row>
    <row r="747" spans="1:791 1047:1815 2071:2839 3095:3863 4119:4887 5143:5911 6167:6935 7191:7959 8215:8983 9239:10007 10263:11031 11287:12055 12311:13079 13335:14103 14359:15127 15383:16151" s="960" customFormat="1" ht="25.5" x14ac:dyDescent="0.25">
      <c r="A747" s="957">
        <v>737</v>
      </c>
      <c r="B747" s="958" t="s">
        <v>5016</v>
      </c>
      <c r="C747" s="958" t="s">
        <v>5017</v>
      </c>
      <c r="D747" s="958" t="s">
        <v>3003</v>
      </c>
      <c r="E747" s="958" t="s">
        <v>9029</v>
      </c>
      <c r="F747" s="958" t="s">
        <v>9063</v>
      </c>
      <c r="G747" s="958" t="s">
        <v>1438</v>
      </c>
      <c r="H747" s="958" t="s">
        <v>6629</v>
      </c>
      <c r="I747" s="958" t="s">
        <v>5021</v>
      </c>
      <c r="J747" s="964" t="s">
        <v>9064</v>
      </c>
      <c r="K747" s="958" t="s">
        <v>9065</v>
      </c>
      <c r="L747" s="958" t="s">
        <v>9066</v>
      </c>
      <c r="M747" s="958" t="s">
        <v>9067</v>
      </c>
      <c r="N747" s="958" t="s">
        <v>9068</v>
      </c>
      <c r="O747" s="957">
        <v>48</v>
      </c>
      <c r="P747" s="959" t="s">
        <v>5799</v>
      </c>
      <c r="Q747" s="959" t="s">
        <v>5405</v>
      </c>
      <c r="R747" s="957">
        <v>11</v>
      </c>
      <c r="S747" s="959" t="s">
        <v>6635</v>
      </c>
      <c r="T747" s="959" t="s">
        <v>741</v>
      </c>
      <c r="U747" s="959" t="s">
        <v>6635</v>
      </c>
      <c r="V747" s="959" t="s">
        <v>5799</v>
      </c>
      <c r="W747"/>
      <c r="X747" s="41" t="str">
        <f>IF(ISERROR(VLOOKUP(J747,'FMC by DSF_Excel'!$H$6:$H$1610,1,0)),"TIDAK ADA","ADA")</f>
        <v>TIDAK ADA</v>
      </c>
      <c r="Y747" s="893"/>
      <c r="JS747"/>
      <c r="TO747"/>
      <c r="ADK747"/>
      <c r="ANG747"/>
      <c r="AXC747"/>
      <c r="BGY747"/>
      <c r="BQU747"/>
      <c r="CAQ747"/>
      <c r="CKM747"/>
      <c r="CUI747"/>
      <c r="DEE747"/>
      <c r="DOA747"/>
      <c r="DXW747"/>
      <c r="EHS747"/>
      <c r="ERO747"/>
      <c r="FBK747"/>
      <c r="FLG747"/>
      <c r="FVC747"/>
      <c r="GEY747"/>
      <c r="GOU747"/>
      <c r="GYQ747"/>
      <c r="HIM747"/>
      <c r="HSI747"/>
      <c r="ICE747"/>
      <c r="IMA747"/>
      <c r="IVW747"/>
      <c r="JFS747"/>
      <c r="JPO747"/>
      <c r="JZK747"/>
      <c r="KJG747"/>
      <c r="KTC747"/>
      <c r="LCY747"/>
      <c r="LMU747"/>
      <c r="LWQ747"/>
      <c r="MGM747"/>
      <c r="MQI747"/>
      <c r="NAE747"/>
      <c r="NKA747"/>
      <c r="NTW747"/>
      <c r="ODS747"/>
      <c r="ONO747"/>
      <c r="OXK747"/>
      <c r="PHG747"/>
      <c r="PRC747"/>
      <c r="QAY747"/>
      <c r="QKU747"/>
      <c r="QUQ747"/>
      <c r="REM747"/>
      <c r="ROI747"/>
      <c r="RYE747"/>
      <c r="SIA747"/>
      <c r="SRW747"/>
      <c r="TBS747"/>
      <c r="TLO747"/>
      <c r="TVK747"/>
      <c r="UFG747"/>
      <c r="UPC747"/>
      <c r="UYY747"/>
      <c r="VIU747"/>
      <c r="VSQ747"/>
      <c r="WCM747"/>
      <c r="WMI747"/>
      <c r="WWE747"/>
    </row>
    <row r="748" spans="1:791 1047:1815 2071:2839 3095:3863 4119:4887 5143:5911 6167:6935 7191:7959 8215:8983 9239:10007 10263:11031 11287:12055 12311:13079 13335:14103 14359:15127 15383:16151" s="960" customFormat="1" ht="25.5" x14ac:dyDescent="0.25">
      <c r="A748" s="957">
        <v>738</v>
      </c>
      <c r="B748" s="958" t="s">
        <v>5016</v>
      </c>
      <c r="C748" s="958" t="s">
        <v>5017</v>
      </c>
      <c r="D748" s="958" t="s">
        <v>3003</v>
      </c>
      <c r="E748" s="958" t="s">
        <v>9029</v>
      </c>
      <c r="F748" s="958" t="s">
        <v>9063</v>
      </c>
      <c r="G748" s="958" t="s">
        <v>1438</v>
      </c>
      <c r="H748" s="958" t="s">
        <v>6629</v>
      </c>
      <c r="I748" s="958" t="s">
        <v>5021</v>
      </c>
      <c r="J748" s="964" t="s">
        <v>9069</v>
      </c>
      <c r="K748" s="958" t="s">
        <v>9070</v>
      </c>
      <c r="L748" s="958" t="s">
        <v>9071</v>
      </c>
      <c r="M748" s="958" t="s">
        <v>9067</v>
      </c>
      <c r="N748" s="958" t="s">
        <v>9068</v>
      </c>
      <c r="O748" s="957">
        <v>48</v>
      </c>
      <c r="P748" s="959" t="s">
        <v>5799</v>
      </c>
      <c r="Q748" s="959" t="s">
        <v>5405</v>
      </c>
      <c r="R748" s="957">
        <v>11</v>
      </c>
      <c r="S748" s="959" t="s">
        <v>6635</v>
      </c>
      <c r="T748" s="959" t="s">
        <v>741</v>
      </c>
      <c r="U748" s="959" t="s">
        <v>6635</v>
      </c>
      <c r="V748" s="959" t="s">
        <v>5799</v>
      </c>
      <c r="W748"/>
      <c r="X748" s="41" t="str">
        <f>IF(ISERROR(VLOOKUP(J748,'FMC by DSF_Excel'!$H$6:$H$1610,1,0)),"TIDAK ADA","ADA")</f>
        <v>TIDAK ADA</v>
      </c>
      <c r="Y748" s="893"/>
      <c r="JS748"/>
      <c r="TO748"/>
      <c r="ADK748"/>
      <c r="ANG748"/>
      <c r="AXC748"/>
      <c r="BGY748"/>
      <c r="BQU748"/>
      <c r="CAQ748"/>
      <c r="CKM748"/>
      <c r="CUI748"/>
      <c r="DEE748"/>
      <c r="DOA748"/>
      <c r="DXW748"/>
      <c r="EHS748"/>
      <c r="ERO748"/>
      <c r="FBK748"/>
      <c r="FLG748"/>
      <c r="FVC748"/>
      <c r="GEY748"/>
      <c r="GOU748"/>
      <c r="GYQ748"/>
      <c r="HIM748"/>
      <c r="HSI748"/>
      <c r="ICE748"/>
      <c r="IMA748"/>
      <c r="IVW748"/>
      <c r="JFS748"/>
      <c r="JPO748"/>
      <c r="JZK748"/>
      <c r="KJG748"/>
      <c r="KTC748"/>
      <c r="LCY748"/>
      <c r="LMU748"/>
      <c r="LWQ748"/>
      <c r="MGM748"/>
      <c r="MQI748"/>
      <c r="NAE748"/>
      <c r="NKA748"/>
      <c r="NTW748"/>
      <c r="ODS748"/>
      <c r="ONO748"/>
      <c r="OXK748"/>
      <c r="PHG748"/>
      <c r="PRC748"/>
      <c r="QAY748"/>
      <c r="QKU748"/>
      <c r="QUQ748"/>
      <c r="REM748"/>
      <c r="ROI748"/>
      <c r="RYE748"/>
      <c r="SIA748"/>
      <c r="SRW748"/>
      <c r="TBS748"/>
      <c r="TLO748"/>
      <c r="TVK748"/>
      <c r="UFG748"/>
      <c r="UPC748"/>
      <c r="UYY748"/>
      <c r="VIU748"/>
      <c r="VSQ748"/>
      <c r="WCM748"/>
      <c r="WMI748"/>
      <c r="WWE748"/>
    </row>
    <row r="749" spans="1:791 1047:1815 2071:2839 3095:3863 4119:4887 5143:5911 6167:6935 7191:7959 8215:8983 9239:10007 10263:11031 11287:12055 12311:13079 13335:14103 14359:15127 15383:16151" s="960" customFormat="1" ht="25.5" x14ac:dyDescent="0.25">
      <c r="A749" s="957">
        <v>739</v>
      </c>
      <c r="B749" s="958" t="s">
        <v>5016</v>
      </c>
      <c r="C749" s="958" t="s">
        <v>5017</v>
      </c>
      <c r="D749" s="958" t="s">
        <v>3003</v>
      </c>
      <c r="E749" s="958" t="s">
        <v>9029</v>
      </c>
      <c r="F749" s="958" t="s">
        <v>9063</v>
      </c>
      <c r="G749" s="958" t="s">
        <v>1438</v>
      </c>
      <c r="H749" s="958" t="s">
        <v>6629</v>
      </c>
      <c r="I749" s="958" t="s">
        <v>5021</v>
      </c>
      <c r="J749" s="964" t="s">
        <v>9072</v>
      </c>
      <c r="K749" s="958" t="s">
        <v>9073</v>
      </c>
      <c r="L749" s="958" t="s">
        <v>9074</v>
      </c>
      <c r="M749" s="958" t="s">
        <v>9067</v>
      </c>
      <c r="N749" s="958" t="s">
        <v>9068</v>
      </c>
      <c r="O749" s="957">
        <v>48</v>
      </c>
      <c r="P749" s="959" t="s">
        <v>5799</v>
      </c>
      <c r="Q749" s="959" t="s">
        <v>5405</v>
      </c>
      <c r="R749" s="957">
        <v>11</v>
      </c>
      <c r="S749" s="959" t="s">
        <v>6635</v>
      </c>
      <c r="T749" s="959" t="s">
        <v>741</v>
      </c>
      <c r="U749" s="959" t="s">
        <v>6635</v>
      </c>
      <c r="V749" s="959" t="s">
        <v>5799</v>
      </c>
      <c r="W749"/>
      <c r="X749" s="41" t="str">
        <f>IF(ISERROR(VLOOKUP(J749,'FMC by DSF_Excel'!$H$6:$H$1610,1,0)),"TIDAK ADA","ADA")</f>
        <v>TIDAK ADA</v>
      </c>
      <c r="Y749" s="893"/>
      <c r="JS749"/>
      <c r="TO749"/>
      <c r="ADK749"/>
      <c r="ANG749"/>
      <c r="AXC749"/>
      <c r="BGY749"/>
      <c r="BQU749"/>
      <c r="CAQ749"/>
      <c r="CKM749"/>
      <c r="CUI749"/>
      <c r="DEE749"/>
      <c r="DOA749"/>
      <c r="DXW749"/>
      <c r="EHS749"/>
      <c r="ERO749"/>
      <c r="FBK749"/>
      <c r="FLG749"/>
      <c r="FVC749"/>
      <c r="GEY749"/>
      <c r="GOU749"/>
      <c r="GYQ749"/>
      <c r="HIM749"/>
      <c r="HSI749"/>
      <c r="ICE749"/>
      <c r="IMA749"/>
      <c r="IVW749"/>
      <c r="JFS749"/>
      <c r="JPO749"/>
      <c r="JZK749"/>
      <c r="KJG749"/>
      <c r="KTC749"/>
      <c r="LCY749"/>
      <c r="LMU749"/>
      <c r="LWQ749"/>
      <c r="MGM749"/>
      <c r="MQI749"/>
      <c r="NAE749"/>
      <c r="NKA749"/>
      <c r="NTW749"/>
      <c r="ODS749"/>
      <c r="ONO749"/>
      <c r="OXK749"/>
      <c r="PHG749"/>
      <c r="PRC749"/>
      <c r="QAY749"/>
      <c r="QKU749"/>
      <c r="QUQ749"/>
      <c r="REM749"/>
      <c r="ROI749"/>
      <c r="RYE749"/>
      <c r="SIA749"/>
      <c r="SRW749"/>
      <c r="TBS749"/>
      <c r="TLO749"/>
      <c r="TVK749"/>
      <c r="UFG749"/>
      <c r="UPC749"/>
      <c r="UYY749"/>
      <c r="VIU749"/>
      <c r="VSQ749"/>
      <c r="WCM749"/>
      <c r="WMI749"/>
      <c r="WWE749"/>
    </row>
    <row r="750" spans="1:791 1047:1815 2071:2839 3095:3863 4119:4887 5143:5911 6167:6935 7191:7959 8215:8983 9239:10007 10263:11031 11287:12055 12311:13079 13335:14103 14359:15127 15383:16151" ht="25.5" x14ac:dyDescent="0.25">
      <c r="A750" s="10">
        <v>740</v>
      </c>
      <c r="B750" s="11" t="s">
        <v>5016</v>
      </c>
      <c r="C750" s="11" t="s">
        <v>5017</v>
      </c>
      <c r="D750" s="11" t="s">
        <v>3131</v>
      </c>
      <c r="E750" s="11" t="s">
        <v>9029</v>
      </c>
      <c r="F750" s="11" t="s">
        <v>9075</v>
      </c>
      <c r="G750" s="11" t="s">
        <v>1438</v>
      </c>
      <c r="H750" s="11" t="s">
        <v>1695</v>
      </c>
      <c r="I750" s="11" t="s">
        <v>5021</v>
      </c>
      <c r="J750" s="963" t="s">
        <v>9076</v>
      </c>
      <c r="K750" s="11" t="s">
        <v>9077</v>
      </c>
      <c r="L750" s="11" t="s">
        <v>9078</v>
      </c>
      <c r="M750" s="11" t="s">
        <v>7272</v>
      </c>
      <c r="N750" s="11" t="s">
        <v>9079</v>
      </c>
      <c r="O750" s="10">
        <v>48</v>
      </c>
      <c r="P750" s="12" t="s">
        <v>7444</v>
      </c>
      <c r="Q750" s="12" t="s">
        <v>7869</v>
      </c>
      <c r="R750" s="10">
        <v>9</v>
      </c>
      <c r="S750" s="12" t="s">
        <v>8297</v>
      </c>
      <c r="T750" s="12" t="s">
        <v>741</v>
      </c>
      <c r="U750" s="12" t="s">
        <v>8297</v>
      </c>
      <c r="V750" s="12" t="s">
        <v>7444</v>
      </c>
      <c r="X750" s="41" t="str">
        <f>IF(ISERROR(VLOOKUP(J750,'FMC by DSF_Excel'!$H$6:$H$1610,1,0)),"TIDAK ADA","ADA")</f>
        <v>ADA</v>
      </c>
      <c r="Y750" s="41"/>
    </row>
    <row r="751" spans="1:791 1047:1815 2071:2839 3095:3863 4119:4887 5143:5911 6167:6935 7191:7959 8215:8983 9239:10007 10263:11031 11287:12055 12311:13079 13335:14103 14359:15127 15383:16151" s="960" customFormat="1" ht="25.5" x14ac:dyDescent="0.25">
      <c r="A751" s="957">
        <v>741</v>
      </c>
      <c r="B751" s="958" t="s">
        <v>5016</v>
      </c>
      <c r="C751" s="958" t="s">
        <v>5017</v>
      </c>
      <c r="D751" s="958" t="s">
        <v>3135</v>
      </c>
      <c r="E751" s="958" t="s">
        <v>9029</v>
      </c>
      <c r="F751" s="958" t="s">
        <v>5801</v>
      </c>
      <c r="G751" s="958" t="s">
        <v>1438</v>
      </c>
      <c r="H751" s="958" t="s">
        <v>6422</v>
      </c>
      <c r="I751" s="958" t="s">
        <v>5021</v>
      </c>
      <c r="J751" s="964" t="s">
        <v>9080</v>
      </c>
      <c r="K751" s="958" t="s">
        <v>9081</v>
      </c>
      <c r="L751" s="958" t="s">
        <v>9082</v>
      </c>
      <c r="M751" s="958" t="s">
        <v>5829</v>
      </c>
      <c r="N751" s="958" t="s">
        <v>8373</v>
      </c>
      <c r="O751" s="957">
        <v>48</v>
      </c>
      <c r="P751" s="959" t="s">
        <v>9083</v>
      </c>
      <c r="Q751" s="959" t="s">
        <v>5857</v>
      </c>
      <c r="R751" s="957">
        <v>10</v>
      </c>
      <c r="S751" s="959" t="s">
        <v>5392</v>
      </c>
      <c r="T751" s="959" t="s">
        <v>741</v>
      </c>
      <c r="U751" s="959" t="s">
        <v>5392</v>
      </c>
      <c r="V751" s="959" t="s">
        <v>9083</v>
      </c>
      <c r="W751"/>
      <c r="X751" s="41" t="str">
        <f>IF(ISERROR(VLOOKUP(J751,'FMC by DSF_Excel'!$H$6:$H$1610,1,0)),"TIDAK ADA","ADA")</f>
        <v>TIDAK ADA</v>
      </c>
      <c r="Y751" s="893"/>
      <c r="JS751"/>
      <c r="TO751"/>
      <c r="ADK751"/>
      <c r="ANG751"/>
      <c r="AXC751"/>
      <c r="BGY751"/>
      <c r="BQU751"/>
      <c r="CAQ751"/>
      <c r="CKM751"/>
      <c r="CUI751"/>
      <c r="DEE751"/>
      <c r="DOA751"/>
      <c r="DXW751"/>
      <c r="EHS751"/>
      <c r="ERO751"/>
      <c r="FBK751"/>
      <c r="FLG751"/>
      <c r="FVC751"/>
      <c r="GEY751"/>
      <c r="GOU751"/>
      <c r="GYQ751"/>
      <c r="HIM751"/>
      <c r="HSI751"/>
      <c r="ICE751"/>
      <c r="IMA751"/>
      <c r="IVW751"/>
      <c r="JFS751"/>
      <c r="JPO751"/>
      <c r="JZK751"/>
      <c r="KJG751"/>
      <c r="KTC751"/>
      <c r="LCY751"/>
      <c r="LMU751"/>
      <c r="LWQ751"/>
      <c r="MGM751"/>
      <c r="MQI751"/>
      <c r="NAE751"/>
      <c r="NKA751"/>
      <c r="NTW751"/>
      <c r="ODS751"/>
      <c r="ONO751"/>
      <c r="OXK751"/>
      <c r="PHG751"/>
      <c r="PRC751"/>
      <c r="QAY751"/>
      <c r="QKU751"/>
      <c r="QUQ751"/>
      <c r="REM751"/>
      <c r="ROI751"/>
      <c r="RYE751"/>
      <c r="SIA751"/>
      <c r="SRW751"/>
      <c r="TBS751"/>
      <c r="TLO751"/>
      <c r="TVK751"/>
      <c r="UFG751"/>
      <c r="UPC751"/>
      <c r="UYY751"/>
      <c r="VIU751"/>
      <c r="VSQ751"/>
      <c r="WCM751"/>
      <c r="WMI751"/>
      <c r="WWE751"/>
    </row>
    <row r="752" spans="1:791 1047:1815 2071:2839 3095:3863 4119:4887 5143:5911 6167:6935 7191:7959 8215:8983 9239:10007 10263:11031 11287:12055 12311:13079 13335:14103 14359:15127 15383:16151" ht="25.5" x14ac:dyDescent="0.25">
      <c r="A752" s="10">
        <v>742</v>
      </c>
      <c r="B752" s="11" t="s">
        <v>5016</v>
      </c>
      <c r="C752" s="11" t="s">
        <v>5017</v>
      </c>
      <c r="D752" s="11" t="s">
        <v>3331</v>
      </c>
      <c r="E752" s="11" t="s">
        <v>9029</v>
      </c>
      <c r="F752" s="11" t="s">
        <v>5490</v>
      </c>
      <c r="G752" s="11" t="s">
        <v>1438</v>
      </c>
      <c r="H752" s="11" t="s">
        <v>1695</v>
      </c>
      <c r="I752" s="11" t="s">
        <v>5021</v>
      </c>
      <c r="J752" s="963" t="s">
        <v>9084</v>
      </c>
      <c r="K752" s="11" t="s">
        <v>9085</v>
      </c>
      <c r="L752" s="11" t="s">
        <v>9086</v>
      </c>
      <c r="M752" s="11" t="s">
        <v>9087</v>
      </c>
      <c r="N752" s="11" t="s">
        <v>9088</v>
      </c>
      <c r="O752" s="10">
        <v>48</v>
      </c>
      <c r="P752" s="12" t="s">
        <v>8823</v>
      </c>
      <c r="Q752" s="12" t="s">
        <v>5437</v>
      </c>
      <c r="R752" s="10">
        <v>9</v>
      </c>
      <c r="S752" s="12" t="s">
        <v>9089</v>
      </c>
      <c r="T752" s="12" t="s">
        <v>741</v>
      </c>
      <c r="U752" s="12" t="s">
        <v>9089</v>
      </c>
      <c r="V752" s="12" t="s">
        <v>8823</v>
      </c>
      <c r="X752" s="41" t="str">
        <f>IF(ISERROR(VLOOKUP(J752,'FMC by DSF_Excel'!$H$6:$H$1610,1,0)),"TIDAK ADA","ADA")</f>
        <v>TIDAK ADA</v>
      </c>
      <c r="Y752" s="41"/>
    </row>
    <row r="753" spans="1:25" ht="25.5" x14ac:dyDescent="0.25">
      <c r="A753" s="10">
        <v>743</v>
      </c>
      <c r="B753" s="11" t="s">
        <v>5016</v>
      </c>
      <c r="C753" s="11" t="s">
        <v>5017</v>
      </c>
      <c r="D753" s="11" t="s">
        <v>916</v>
      </c>
      <c r="E753" s="11" t="s">
        <v>9090</v>
      </c>
      <c r="F753" s="11" t="s">
        <v>8599</v>
      </c>
      <c r="G753" s="11" t="s">
        <v>5020</v>
      </c>
      <c r="H753" s="11" t="s">
        <v>1252</v>
      </c>
      <c r="I753" s="11" t="s">
        <v>5021</v>
      </c>
      <c r="J753" s="963" t="s">
        <v>9091</v>
      </c>
      <c r="K753" s="11" t="s">
        <v>9092</v>
      </c>
      <c r="L753" s="11" t="s">
        <v>9093</v>
      </c>
      <c r="M753" s="11" t="s">
        <v>9094</v>
      </c>
      <c r="N753" s="11" t="s">
        <v>5390</v>
      </c>
      <c r="O753" s="10">
        <v>36</v>
      </c>
      <c r="P753" s="12" t="s">
        <v>9095</v>
      </c>
      <c r="Q753" s="12" t="s">
        <v>9096</v>
      </c>
      <c r="R753" s="10">
        <v>35</v>
      </c>
      <c r="S753" s="12" t="s">
        <v>9097</v>
      </c>
      <c r="T753" s="12" t="s">
        <v>9098</v>
      </c>
      <c r="U753" s="12" t="s">
        <v>9099</v>
      </c>
      <c r="V753" s="12" t="s">
        <v>9100</v>
      </c>
      <c r="X753" s="41" t="str">
        <f>IF(ISERROR(VLOOKUP(J753,'FMC by DSF_Excel'!$H$6:$H$1610,1,0)),"TIDAK ADA","ADA")</f>
        <v>ADA</v>
      </c>
      <c r="Y753" s="41"/>
    </row>
    <row r="754" spans="1:25" ht="25.5" x14ac:dyDescent="0.25">
      <c r="A754" s="10">
        <v>744</v>
      </c>
      <c r="B754" s="11" t="s">
        <v>5016</v>
      </c>
      <c r="C754" s="11" t="s">
        <v>5017</v>
      </c>
      <c r="D754" s="11" t="s">
        <v>920</v>
      </c>
      <c r="E754" s="11" t="s">
        <v>9090</v>
      </c>
      <c r="F754" s="11" t="s">
        <v>8599</v>
      </c>
      <c r="G754" s="11" t="s">
        <v>5020</v>
      </c>
      <c r="H754" s="11" t="s">
        <v>1252</v>
      </c>
      <c r="I754" s="11" t="s">
        <v>5021</v>
      </c>
      <c r="J754" s="963" t="s">
        <v>9101</v>
      </c>
      <c r="K754" s="11" t="s">
        <v>9102</v>
      </c>
      <c r="L754" s="11" t="s">
        <v>9103</v>
      </c>
      <c r="M754" s="11" t="s">
        <v>9094</v>
      </c>
      <c r="N754" s="11" t="s">
        <v>5390</v>
      </c>
      <c r="O754" s="10">
        <v>36</v>
      </c>
      <c r="P754" s="12" t="s">
        <v>9095</v>
      </c>
      <c r="Q754" s="12" t="s">
        <v>9096</v>
      </c>
      <c r="R754" s="10">
        <v>35</v>
      </c>
      <c r="S754" s="12" t="s">
        <v>9097</v>
      </c>
      <c r="T754" s="12" t="s">
        <v>741</v>
      </c>
      <c r="U754" s="12" t="s">
        <v>9097</v>
      </c>
      <c r="V754" s="12" t="s">
        <v>9095</v>
      </c>
      <c r="X754" s="41" t="str">
        <f>IF(ISERROR(VLOOKUP(J754,'FMC by DSF_Excel'!$H$6:$H$1610,1,0)),"TIDAK ADA","ADA")</f>
        <v>ADA</v>
      </c>
      <c r="Y754" s="41"/>
    </row>
    <row r="755" spans="1:25" ht="25.5" x14ac:dyDescent="0.25">
      <c r="A755" s="10">
        <v>745</v>
      </c>
      <c r="B755" s="11" t="s">
        <v>5016</v>
      </c>
      <c r="C755" s="11" t="s">
        <v>5017</v>
      </c>
      <c r="D755" s="11" t="s">
        <v>924</v>
      </c>
      <c r="E755" s="11" t="s">
        <v>9090</v>
      </c>
      <c r="F755" s="11" t="s">
        <v>8332</v>
      </c>
      <c r="G755" s="11" t="s">
        <v>5020</v>
      </c>
      <c r="H755" s="11" t="s">
        <v>1252</v>
      </c>
      <c r="I755" s="11" t="s">
        <v>5021</v>
      </c>
      <c r="J755" s="963" t="s">
        <v>9104</v>
      </c>
      <c r="K755" s="11" t="s">
        <v>9105</v>
      </c>
      <c r="L755" s="11" t="s">
        <v>9106</v>
      </c>
      <c r="M755" s="11" t="s">
        <v>9094</v>
      </c>
      <c r="N755" s="11" t="s">
        <v>5390</v>
      </c>
      <c r="O755" s="10">
        <v>36</v>
      </c>
      <c r="P755" s="12" t="s">
        <v>9095</v>
      </c>
      <c r="Q755" s="12" t="s">
        <v>9096</v>
      </c>
      <c r="R755" s="10">
        <v>35</v>
      </c>
      <c r="S755" s="12" t="s">
        <v>9097</v>
      </c>
      <c r="T755" s="12" t="s">
        <v>9107</v>
      </c>
      <c r="U755" s="12" t="s">
        <v>9108</v>
      </c>
      <c r="V755" s="12" t="s">
        <v>9109</v>
      </c>
      <c r="X755" s="41" t="str">
        <f>IF(ISERROR(VLOOKUP(J755,'FMC by DSF_Excel'!$H$6:$H$1610,1,0)),"TIDAK ADA","ADA")</f>
        <v>ADA</v>
      </c>
      <c r="Y755" s="41"/>
    </row>
    <row r="756" spans="1:25" ht="25.5" x14ac:dyDescent="0.25">
      <c r="A756" s="10">
        <v>746</v>
      </c>
      <c r="B756" s="11" t="s">
        <v>5016</v>
      </c>
      <c r="C756" s="11" t="s">
        <v>5017</v>
      </c>
      <c r="D756" s="11" t="s">
        <v>928</v>
      </c>
      <c r="E756" s="11" t="s">
        <v>9090</v>
      </c>
      <c r="F756" s="11" t="s">
        <v>8332</v>
      </c>
      <c r="G756" s="11" t="s">
        <v>5020</v>
      </c>
      <c r="H756" s="11" t="s">
        <v>1252</v>
      </c>
      <c r="I756" s="11" t="s">
        <v>5021</v>
      </c>
      <c r="J756" s="963" t="s">
        <v>9110</v>
      </c>
      <c r="K756" s="11" t="s">
        <v>9111</v>
      </c>
      <c r="L756" s="11" t="s">
        <v>9112</v>
      </c>
      <c r="M756" s="11" t="s">
        <v>9094</v>
      </c>
      <c r="N756" s="11" t="s">
        <v>5390</v>
      </c>
      <c r="O756" s="10">
        <v>36</v>
      </c>
      <c r="P756" s="12" t="s">
        <v>9095</v>
      </c>
      <c r="Q756" s="12" t="s">
        <v>9096</v>
      </c>
      <c r="R756" s="10">
        <v>35</v>
      </c>
      <c r="S756" s="12" t="s">
        <v>9097</v>
      </c>
      <c r="T756" s="12" t="s">
        <v>9113</v>
      </c>
      <c r="U756" s="12" t="s">
        <v>9114</v>
      </c>
      <c r="V756" s="12" t="s">
        <v>9115</v>
      </c>
      <c r="X756" s="41" t="str">
        <f>IF(ISERROR(VLOOKUP(J756,'FMC by DSF_Excel'!$H$6:$H$1610,1,0)),"TIDAK ADA","ADA")</f>
        <v>ADA</v>
      </c>
      <c r="Y756" s="41"/>
    </row>
    <row r="757" spans="1:25" ht="25.5" x14ac:dyDescent="0.25">
      <c r="A757" s="10">
        <v>747</v>
      </c>
      <c r="B757" s="11" t="s">
        <v>5016</v>
      </c>
      <c r="C757" s="11" t="s">
        <v>5017</v>
      </c>
      <c r="D757" s="11" t="s">
        <v>1027</v>
      </c>
      <c r="E757" s="11" t="s">
        <v>9090</v>
      </c>
      <c r="F757" s="11" t="s">
        <v>7637</v>
      </c>
      <c r="G757" s="11" t="s">
        <v>5020</v>
      </c>
      <c r="H757" s="11" t="s">
        <v>1252</v>
      </c>
      <c r="I757" s="11" t="s">
        <v>5021</v>
      </c>
      <c r="J757" s="963" t="s">
        <v>9116</v>
      </c>
      <c r="K757" s="11" t="s">
        <v>9117</v>
      </c>
      <c r="L757" s="11" t="s">
        <v>9118</v>
      </c>
      <c r="M757" s="11" t="s">
        <v>9119</v>
      </c>
      <c r="N757" s="11" t="s">
        <v>9120</v>
      </c>
      <c r="O757" s="10">
        <v>36</v>
      </c>
      <c r="P757" s="12" t="s">
        <v>5313</v>
      </c>
      <c r="Q757" s="12" t="s">
        <v>5314</v>
      </c>
      <c r="R757" s="10">
        <v>32</v>
      </c>
      <c r="S757" s="12" t="s">
        <v>9121</v>
      </c>
      <c r="T757" s="12" t="s">
        <v>9122</v>
      </c>
      <c r="U757" s="12" t="s">
        <v>9123</v>
      </c>
      <c r="V757" s="12" t="s">
        <v>9124</v>
      </c>
      <c r="X757" s="41" t="str">
        <f>IF(ISERROR(VLOOKUP(J757,'FMC by DSF_Excel'!$H$6:$H$1610,1,0)),"TIDAK ADA","ADA")</f>
        <v>ADA</v>
      </c>
      <c r="Y757" s="41"/>
    </row>
    <row r="758" spans="1:25" ht="25.5" x14ac:dyDescent="0.25">
      <c r="A758" s="10">
        <v>748</v>
      </c>
      <c r="B758" s="11" t="s">
        <v>5016</v>
      </c>
      <c r="C758" s="11" t="s">
        <v>5017</v>
      </c>
      <c r="D758" s="11" t="s">
        <v>1031</v>
      </c>
      <c r="E758" s="11" t="s">
        <v>9090</v>
      </c>
      <c r="F758" s="11" t="s">
        <v>8332</v>
      </c>
      <c r="G758" s="11" t="s">
        <v>5020</v>
      </c>
      <c r="H758" s="11" t="s">
        <v>1252</v>
      </c>
      <c r="I758" s="11" t="s">
        <v>5066</v>
      </c>
      <c r="J758" s="963" t="s">
        <v>9125</v>
      </c>
      <c r="K758" s="11" t="s">
        <v>9126</v>
      </c>
      <c r="L758" s="11" t="s">
        <v>9127</v>
      </c>
      <c r="M758" s="11" t="s">
        <v>9128</v>
      </c>
      <c r="N758" s="11" t="s">
        <v>9129</v>
      </c>
      <c r="O758" s="10">
        <v>36</v>
      </c>
      <c r="P758" s="12" t="s">
        <v>5313</v>
      </c>
      <c r="Q758" s="12" t="s">
        <v>5314</v>
      </c>
      <c r="R758" s="10">
        <v>32</v>
      </c>
      <c r="S758" s="12" t="s">
        <v>9121</v>
      </c>
      <c r="T758" s="12" t="s">
        <v>9130</v>
      </c>
      <c r="U758" s="12" t="s">
        <v>9131</v>
      </c>
      <c r="V758" s="12" t="s">
        <v>9132</v>
      </c>
      <c r="X758" s="41" t="str">
        <f>IF(ISERROR(VLOOKUP(J758,'FMC by DSF_Excel'!$H$6:$H$1610,1,0)),"TIDAK ADA","ADA")</f>
        <v>ADA</v>
      </c>
      <c r="Y758" s="41"/>
    </row>
    <row r="759" spans="1:25" ht="25.5" x14ac:dyDescent="0.25">
      <c r="A759" s="10">
        <v>749</v>
      </c>
      <c r="B759" s="11" t="s">
        <v>5016</v>
      </c>
      <c r="C759" s="11" t="s">
        <v>5017</v>
      </c>
      <c r="D759" s="11" t="s">
        <v>1031</v>
      </c>
      <c r="E759" s="11" t="s">
        <v>9090</v>
      </c>
      <c r="F759" s="11" t="s">
        <v>8332</v>
      </c>
      <c r="G759" s="11" t="s">
        <v>5020</v>
      </c>
      <c r="H759" s="11" t="s">
        <v>1252</v>
      </c>
      <c r="I759" s="11" t="s">
        <v>5021</v>
      </c>
      <c r="J759" s="963" t="s">
        <v>9133</v>
      </c>
      <c r="K759" s="11" t="s">
        <v>9134</v>
      </c>
      <c r="L759" s="11" t="s">
        <v>9135</v>
      </c>
      <c r="M759" s="11" t="s">
        <v>9128</v>
      </c>
      <c r="N759" s="11" t="s">
        <v>9129</v>
      </c>
      <c r="O759" s="10">
        <v>36</v>
      </c>
      <c r="P759" s="12" t="s">
        <v>5313</v>
      </c>
      <c r="Q759" s="12" t="s">
        <v>5314</v>
      </c>
      <c r="R759" s="10">
        <v>32</v>
      </c>
      <c r="S759" s="12" t="s">
        <v>9121</v>
      </c>
      <c r="T759" s="12" t="s">
        <v>741</v>
      </c>
      <c r="U759" s="12" t="s">
        <v>9121</v>
      </c>
      <c r="V759" s="12" t="s">
        <v>5313</v>
      </c>
      <c r="X759" s="41" t="str">
        <f>IF(ISERROR(VLOOKUP(J759,'FMC by DSF_Excel'!$H$6:$H$1610,1,0)),"TIDAK ADA","ADA")</f>
        <v>ADA</v>
      </c>
      <c r="Y759" s="41"/>
    </row>
    <row r="760" spans="1:25" ht="25.5" x14ac:dyDescent="0.25">
      <c r="A760" s="10">
        <v>750</v>
      </c>
      <c r="B760" s="11" t="s">
        <v>5016</v>
      </c>
      <c r="C760" s="11" t="s">
        <v>5017</v>
      </c>
      <c r="D760" s="11" t="s">
        <v>1035</v>
      </c>
      <c r="E760" s="11" t="s">
        <v>9090</v>
      </c>
      <c r="F760" s="11" t="s">
        <v>8599</v>
      </c>
      <c r="G760" s="11" t="s">
        <v>5020</v>
      </c>
      <c r="H760" s="11" t="s">
        <v>124</v>
      </c>
      <c r="I760" s="11" t="s">
        <v>5021</v>
      </c>
      <c r="J760" s="963" t="s">
        <v>9136</v>
      </c>
      <c r="K760" s="11" t="s">
        <v>9137</v>
      </c>
      <c r="L760" s="11" t="s">
        <v>9138</v>
      </c>
      <c r="M760" s="11" t="s">
        <v>9128</v>
      </c>
      <c r="N760" s="11" t="s">
        <v>9129</v>
      </c>
      <c r="O760" s="10">
        <v>36</v>
      </c>
      <c r="P760" s="12" t="s">
        <v>5313</v>
      </c>
      <c r="Q760" s="12" t="s">
        <v>5314</v>
      </c>
      <c r="R760" s="10">
        <v>32</v>
      </c>
      <c r="S760" s="12" t="s">
        <v>9121</v>
      </c>
      <c r="T760" s="12" t="s">
        <v>9139</v>
      </c>
      <c r="U760" s="12" t="s">
        <v>9140</v>
      </c>
      <c r="V760" s="12" t="s">
        <v>9141</v>
      </c>
      <c r="X760" s="41" t="str">
        <f>IF(ISERROR(VLOOKUP(J760,'FMC by DSF_Excel'!$H$6:$H$1610,1,0)),"TIDAK ADA","ADA")</f>
        <v>ADA</v>
      </c>
      <c r="Y760" s="41"/>
    </row>
    <row r="761" spans="1:25" ht="25.5" x14ac:dyDescent="0.25">
      <c r="A761" s="10">
        <v>751</v>
      </c>
      <c r="B761" s="11" t="s">
        <v>5016</v>
      </c>
      <c r="C761" s="11" t="s">
        <v>5017</v>
      </c>
      <c r="D761" s="11" t="s">
        <v>1035</v>
      </c>
      <c r="E761" s="11" t="s">
        <v>9090</v>
      </c>
      <c r="F761" s="11" t="s">
        <v>8599</v>
      </c>
      <c r="G761" s="11" t="s">
        <v>5020</v>
      </c>
      <c r="H761" s="11" t="s">
        <v>1252</v>
      </c>
      <c r="I761" s="11" t="s">
        <v>5021</v>
      </c>
      <c r="J761" s="963" t="s">
        <v>9142</v>
      </c>
      <c r="K761" s="11" t="s">
        <v>9143</v>
      </c>
      <c r="L761" s="11" t="s">
        <v>9144</v>
      </c>
      <c r="M761" s="11" t="s">
        <v>9128</v>
      </c>
      <c r="N761" s="11" t="s">
        <v>9129</v>
      </c>
      <c r="O761" s="10">
        <v>36</v>
      </c>
      <c r="P761" s="12" t="s">
        <v>5313</v>
      </c>
      <c r="Q761" s="12" t="s">
        <v>5314</v>
      </c>
      <c r="R761" s="10">
        <v>32</v>
      </c>
      <c r="S761" s="12" t="s">
        <v>9121</v>
      </c>
      <c r="T761" s="12" t="s">
        <v>9145</v>
      </c>
      <c r="U761" s="12" t="s">
        <v>9146</v>
      </c>
      <c r="V761" s="12" t="s">
        <v>9147</v>
      </c>
      <c r="X761" s="41" t="str">
        <f>IF(ISERROR(VLOOKUP(J761,'FMC by DSF_Excel'!$H$6:$H$1610,1,0)),"TIDAK ADA","ADA")</f>
        <v>ADA</v>
      </c>
      <c r="Y761" s="41"/>
    </row>
    <row r="762" spans="1:25" ht="25.5" x14ac:dyDescent="0.25">
      <c r="A762" s="10">
        <v>752</v>
      </c>
      <c r="B762" s="11" t="s">
        <v>5016</v>
      </c>
      <c r="C762" s="11" t="s">
        <v>5017</v>
      </c>
      <c r="D762" s="11" t="s">
        <v>1035</v>
      </c>
      <c r="E762" s="11" t="s">
        <v>9090</v>
      </c>
      <c r="F762" s="11" t="s">
        <v>8599</v>
      </c>
      <c r="G762" s="11" t="s">
        <v>5020</v>
      </c>
      <c r="H762" s="11" t="s">
        <v>1252</v>
      </c>
      <c r="I762" s="11" t="s">
        <v>5021</v>
      </c>
      <c r="J762" s="963" t="s">
        <v>9148</v>
      </c>
      <c r="K762" s="11" t="s">
        <v>9149</v>
      </c>
      <c r="L762" s="11" t="s">
        <v>9150</v>
      </c>
      <c r="M762" s="11" t="s">
        <v>9128</v>
      </c>
      <c r="N762" s="11" t="s">
        <v>9129</v>
      </c>
      <c r="O762" s="10">
        <v>36</v>
      </c>
      <c r="P762" s="12" t="s">
        <v>5313</v>
      </c>
      <c r="Q762" s="12" t="s">
        <v>5314</v>
      </c>
      <c r="R762" s="10">
        <v>32</v>
      </c>
      <c r="S762" s="12" t="s">
        <v>9121</v>
      </c>
      <c r="T762" s="12" t="s">
        <v>741</v>
      </c>
      <c r="U762" s="12" t="s">
        <v>9121</v>
      </c>
      <c r="V762" s="12" t="s">
        <v>5313</v>
      </c>
      <c r="X762" s="41" t="str">
        <f>IF(ISERROR(VLOOKUP(J762,'FMC by DSF_Excel'!$H$6:$H$1610,1,0)),"TIDAK ADA","ADA")</f>
        <v>ADA</v>
      </c>
      <c r="Y762" s="41"/>
    </row>
    <row r="763" spans="1:25" ht="25.5" x14ac:dyDescent="0.25">
      <c r="A763" s="10">
        <v>753</v>
      </c>
      <c r="B763" s="11" t="s">
        <v>5016</v>
      </c>
      <c r="C763" s="11" t="s">
        <v>5017</v>
      </c>
      <c r="D763" s="11" t="s">
        <v>1035</v>
      </c>
      <c r="E763" s="11" t="s">
        <v>9090</v>
      </c>
      <c r="F763" s="11" t="s">
        <v>8599</v>
      </c>
      <c r="G763" s="11" t="s">
        <v>5020</v>
      </c>
      <c r="H763" s="11" t="s">
        <v>1252</v>
      </c>
      <c r="I763" s="11" t="s">
        <v>5021</v>
      </c>
      <c r="J763" s="963" t="s">
        <v>9151</v>
      </c>
      <c r="K763" s="11" t="s">
        <v>9152</v>
      </c>
      <c r="L763" s="11" t="s">
        <v>9153</v>
      </c>
      <c r="M763" s="11" t="s">
        <v>9128</v>
      </c>
      <c r="N763" s="11" t="s">
        <v>9129</v>
      </c>
      <c r="O763" s="10">
        <v>36</v>
      </c>
      <c r="P763" s="12" t="s">
        <v>5313</v>
      </c>
      <c r="Q763" s="12" t="s">
        <v>5314</v>
      </c>
      <c r="R763" s="10">
        <v>32</v>
      </c>
      <c r="S763" s="12" t="s">
        <v>9121</v>
      </c>
      <c r="T763" s="12" t="s">
        <v>741</v>
      </c>
      <c r="U763" s="12" t="s">
        <v>9121</v>
      </c>
      <c r="V763" s="12" t="s">
        <v>5313</v>
      </c>
      <c r="X763" s="41" t="str">
        <f>IF(ISERROR(VLOOKUP(J763,'FMC by DSF_Excel'!$H$6:$H$1610,1,0)),"TIDAK ADA","ADA")</f>
        <v>ADA</v>
      </c>
      <c r="Y763" s="41"/>
    </row>
    <row r="764" spans="1:25" ht="25.5" x14ac:dyDescent="0.25">
      <c r="A764" s="10">
        <v>754</v>
      </c>
      <c r="B764" s="11" t="s">
        <v>5016</v>
      </c>
      <c r="C764" s="11" t="s">
        <v>5017</v>
      </c>
      <c r="D764" s="11" t="s">
        <v>1035</v>
      </c>
      <c r="E764" s="11" t="s">
        <v>9090</v>
      </c>
      <c r="F764" s="11" t="s">
        <v>8599</v>
      </c>
      <c r="G764" s="11" t="s">
        <v>5020</v>
      </c>
      <c r="H764" s="11" t="s">
        <v>1252</v>
      </c>
      <c r="I764" s="11" t="s">
        <v>5021</v>
      </c>
      <c r="J764" s="963" t="s">
        <v>9154</v>
      </c>
      <c r="K764" s="11" t="s">
        <v>9155</v>
      </c>
      <c r="L764" s="11" t="s">
        <v>9156</v>
      </c>
      <c r="M764" s="11" t="s">
        <v>9128</v>
      </c>
      <c r="N764" s="11" t="s">
        <v>9129</v>
      </c>
      <c r="O764" s="10">
        <v>36</v>
      </c>
      <c r="P764" s="12" t="s">
        <v>5313</v>
      </c>
      <c r="Q764" s="12" t="s">
        <v>5314</v>
      </c>
      <c r="R764" s="10">
        <v>32</v>
      </c>
      <c r="S764" s="12" t="s">
        <v>9121</v>
      </c>
      <c r="T764" s="12" t="s">
        <v>9157</v>
      </c>
      <c r="U764" s="12" t="s">
        <v>9158</v>
      </c>
      <c r="V764" s="12" t="s">
        <v>9159</v>
      </c>
      <c r="X764" s="41" t="str">
        <f>IF(ISERROR(VLOOKUP(J764,'FMC by DSF_Excel'!$H$6:$H$1610,1,0)),"TIDAK ADA","ADA")</f>
        <v>ADA</v>
      </c>
      <c r="Y764" s="41"/>
    </row>
    <row r="765" spans="1:25" ht="25.5" x14ac:dyDescent="0.25">
      <c r="A765" s="10">
        <v>755</v>
      </c>
      <c r="B765" s="11" t="s">
        <v>5016</v>
      </c>
      <c r="C765" s="11" t="s">
        <v>5017</v>
      </c>
      <c r="D765" s="11" t="s">
        <v>1039</v>
      </c>
      <c r="E765" s="11" t="s">
        <v>9090</v>
      </c>
      <c r="F765" s="11" t="s">
        <v>9160</v>
      </c>
      <c r="G765" s="11" t="s">
        <v>5020</v>
      </c>
      <c r="H765" s="11" t="s">
        <v>1252</v>
      </c>
      <c r="I765" s="11" t="s">
        <v>5021</v>
      </c>
      <c r="J765" s="963" t="s">
        <v>9161</v>
      </c>
      <c r="K765" s="11" t="s">
        <v>9162</v>
      </c>
      <c r="L765" s="11" t="s">
        <v>9163</v>
      </c>
      <c r="M765" s="11" t="s">
        <v>9164</v>
      </c>
      <c r="N765" s="11" t="s">
        <v>9165</v>
      </c>
      <c r="O765" s="10">
        <v>36</v>
      </c>
      <c r="P765" s="12" t="s">
        <v>9166</v>
      </c>
      <c r="Q765" s="12" t="s">
        <v>9167</v>
      </c>
      <c r="R765" s="10">
        <v>32</v>
      </c>
      <c r="S765" s="12" t="s">
        <v>9168</v>
      </c>
      <c r="T765" s="12" t="s">
        <v>9169</v>
      </c>
      <c r="U765" s="12" t="s">
        <v>9170</v>
      </c>
      <c r="V765" s="12" t="s">
        <v>9171</v>
      </c>
      <c r="X765" s="41" t="str">
        <f>IF(ISERROR(VLOOKUP(J765,'FMC by DSF_Excel'!$H$6:$H$1610,1,0)),"TIDAK ADA","ADA")</f>
        <v>ADA</v>
      </c>
      <c r="Y765" s="41"/>
    </row>
    <row r="766" spans="1:25" ht="25.5" x14ac:dyDescent="0.25">
      <c r="A766" s="10">
        <v>756</v>
      </c>
      <c r="B766" s="11" t="s">
        <v>5016</v>
      </c>
      <c r="C766" s="11" t="s">
        <v>5017</v>
      </c>
      <c r="D766" s="11" t="s">
        <v>1039</v>
      </c>
      <c r="E766" s="11" t="s">
        <v>9090</v>
      </c>
      <c r="F766" s="11" t="s">
        <v>9160</v>
      </c>
      <c r="G766" s="11" t="s">
        <v>5020</v>
      </c>
      <c r="H766" s="11" t="s">
        <v>1252</v>
      </c>
      <c r="I766" s="11" t="s">
        <v>5021</v>
      </c>
      <c r="J766" s="963" t="s">
        <v>9172</v>
      </c>
      <c r="K766" s="11" t="s">
        <v>9173</v>
      </c>
      <c r="L766" s="11" t="s">
        <v>9174</v>
      </c>
      <c r="M766" s="11" t="s">
        <v>9164</v>
      </c>
      <c r="N766" s="11" t="s">
        <v>9165</v>
      </c>
      <c r="O766" s="10">
        <v>36</v>
      </c>
      <c r="P766" s="12" t="s">
        <v>9166</v>
      </c>
      <c r="Q766" s="12" t="s">
        <v>9167</v>
      </c>
      <c r="R766" s="10">
        <v>32</v>
      </c>
      <c r="S766" s="12" t="s">
        <v>9168</v>
      </c>
      <c r="T766" s="12" t="s">
        <v>9175</v>
      </c>
      <c r="U766" s="12" t="s">
        <v>9176</v>
      </c>
      <c r="V766" s="12" t="s">
        <v>9177</v>
      </c>
      <c r="X766" s="41" t="str">
        <f>IF(ISERROR(VLOOKUP(J766,'FMC by DSF_Excel'!$H$6:$H$1610,1,0)),"TIDAK ADA","ADA")</f>
        <v>ADA</v>
      </c>
      <c r="Y766" s="41"/>
    </row>
    <row r="767" spans="1:25" ht="25.5" x14ac:dyDescent="0.25">
      <c r="A767" s="10">
        <v>757</v>
      </c>
      <c r="B767" s="11" t="s">
        <v>5016</v>
      </c>
      <c r="C767" s="11" t="s">
        <v>5017</v>
      </c>
      <c r="D767" s="11" t="s">
        <v>1039</v>
      </c>
      <c r="E767" s="11" t="s">
        <v>9090</v>
      </c>
      <c r="F767" s="11" t="s">
        <v>9160</v>
      </c>
      <c r="G767" s="11" t="s">
        <v>5354</v>
      </c>
      <c r="H767" s="11" t="s">
        <v>5355</v>
      </c>
      <c r="I767" s="11" t="s">
        <v>5021</v>
      </c>
      <c r="J767" s="963" t="s">
        <v>9178</v>
      </c>
      <c r="K767" s="11" t="s">
        <v>9179</v>
      </c>
      <c r="L767" s="11" t="s">
        <v>9180</v>
      </c>
      <c r="M767" s="11" t="s">
        <v>9164</v>
      </c>
      <c r="N767" s="11" t="s">
        <v>9165</v>
      </c>
      <c r="O767" s="10">
        <v>36</v>
      </c>
      <c r="P767" s="12" t="s">
        <v>9166</v>
      </c>
      <c r="Q767" s="12" t="s">
        <v>9167</v>
      </c>
      <c r="R767" s="10">
        <v>32</v>
      </c>
      <c r="S767" s="12" t="s">
        <v>9168</v>
      </c>
      <c r="T767" s="12" t="s">
        <v>9181</v>
      </c>
      <c r="U767" s="12" t="s">
        <v>9182</v>
      </c>
      <c r="V767" s="12" t="s">
        <v>9183</v>
      </c>
      <c r="X767" s="41" t="str">
        <f>IF(ISERROR(VLOOKUP(J767,'FMC by DSF_Excel'!$H$6:$H$1610,1,0)),"TIDAK ADA","ADA")</f>
        <v>ADA</v>
      </c>
      <c r="Y767" s="41"/>
    </row>
    <row r="768" spans="1:25" ht="25.5" x14ac:dyDescent="0.25">
      <c r="A768" s="10">
        <v>758</v>
      </c>
      <c r="B768" s="11" t="s">
        <v>5016</v>
      </c>
      <c r="C768" s="11" t="s">
        <v>5017</v>
      </c>
      <c r="D768" s="11" t="s">
        <v>1081</v>
      </c>
      <c r="E768" s="11" t="s">
        <v>9090</v>
      </c>
      <c r="F768" s="11" t="s">
        <v>8653</v>
      </c>
      <c r="G768" s="11" t="s">
        <v>5020</v>
      </c>
      <c r="H768" s="11" t="s">
        <v>1252</v>
      </c>
      <c r="I768" s="11" t="s">
        <v>5066</v>
      </c>
      <c r="J768" s="963" t="s">
        <v>9184</v>
      </c>
      <c r="K768" s="11" t="s">
        <v>9185</v>
      </c>
      <c r="L768" s="11" t="s">
        <v>9186</v>
      </c>
      <c r="M768" s="11" t="s">
        <v>9187</v>
      </c>
      <c r="N768" s="11" t="s">
        <v>9188</v>
      </c>
      <c r="O768" s="10">
        <v>36</v>
      </c>
      <c r="P768" s="12" t="s">
        <v>5027</v>
      </c>
      <c r="Q768" s="12" t="s">
        <v>5028</v>
      </c>
      <c r="R768" s="10">
        <v>30</v>
      </c>
      <c r="S768" s="12" t="s">
        <v>5251</v>
      </c>
      <c r="T768" s="12" t="s">
        <v>9189</v>
      </c>
      <c r="U768" s="12" t="s">
        <v>9190</v>
      </c>
      <c r="V768" s="12" t="s">
        <v>9191</v>
      </c>
      <c r="X768" s="41" t="str">
        <f>IF(ISERROR(VLOOKUP(J768,'FMC by DSF_Excel'!$H$6:$H$1610,1,0)),"TIDAK ADA","ADA")</f>
        <v>ADA</v>
      </c>
      <c r="Y768" s="41"/>
    </row>
    <row r="769" spans="1:25" ht="25.5" x14ac:dyDescent="0.25">
      <c r="A769" s="10">
        <v>759</v>
      </c>
      <c r="B769" s="11" t="s">
        <v>5016</v>
      </c>
      <c r="C769" s="11" t="s">
        <v>5017</v>
      </c>
      <c r="D769" s="11" t="s">
        <v>1082</v>
      </c>
      <c r="E769" s="11" t="s">
        <v>9090</v>
      </c>
      <c r="F769" s="11" t="s">
        <v>8653</v>
      </c>
      <c r="G769" s="11" t="s">
        <v>5020</v>
      </c>
      <c r="H769" s="11" t="s">
        <v>1252</v>
      </c>
      <c r="I769" s="11" t="s">
        <v>5021</v>
      </c>
      <c r="J769" s="963" t="s">
        <v>9192</v>
      </c>
      <c r="K769" s="11" t="s">
        <v>9193</v>
      </c>
      <c r="L769" s="11" t="s">
        <v>9194</v>
      </c>
      <c r="M769" s="11" t="s">
        <v>9187</v>
      </c>
      <c r="N769" s="11" t="s">
        <v>9188</v>
      </c>
      <c r="O769" s="10">
        <v>36</v>
      </c>
      <c r="P769" s="12" t="s">
        <v>5027</v>
      </c>
      <c r="Q769" s="12" t="s">
        <v>5028</v>
      </c>
      <c r="R769" s="10">
        <v>30</v>
      </c>
      <c r="S769" s="12" t="s">
        <v>5251</v>
      </c>
      <c r="T769" s="12" t="s">
        <v>9195</v>
      </c>
      <c r="U769" s="12" t="s">
        <v>9196</v>
      </c>
      <c r="V769" s="12" t="s">
        <v>9197</v>
      </c>
      <c r="X769" s="41" t="str">
        <f>IF(ISERROR(VLOOKUP(J769,'FMC by DSF_Excel'!$H$6:$H$1610,1,0)),"TIDAK ADA","ADA")</f>
        <v>ADA</v>
      </c>
      <c r="Y769" s="41"/>
    </row>
    <row r="770" spans="1:25" ht="25.5" x14ac:dyDescent="0.25">
      <c r="A770" s="10">
        <v>760</v>
      </c>
      <c r="B770" s="11" t="s">
        <v>5016</v>
      </c>
      <c r="C770" s="11" t="s">
        <v>5017</v>
      </c>
      <c r="D770" s="11" t="s">
        <v>1133</v>
      </c>
      <c r="E770" s="11" t="s">
        <v>9090</v>
      </c>
      <c r="F770" s="11" t="s">
        <v>8661</v>
      </c>
      <c r="G770" s="11" t="s">
        <v>5020</v>
      </c>
      <c r="H770" s="11" t="s">
        <v>1252</v>
      </c>
      <c r="I770" s="11" t="s">
        <v>5021</v>
      </c>
      <c r="J770" s="963" t="s">
        <v>9198</v>
      </c>
      <c r="K770" s="11" t="s">
        <v>9199</v>
      </c>
      <c r="L770" s="11" t="s">
        <v>9200</v>
      </c>
      <c r="M770" s="11" t="s">
        <v>8665</v>
      </c>
      <c r="N770" s="11" t="s">
        <v>8666</v>
      </c>
      <c r="O770" s="10">
        <v>36</v>
      </c>
      <c r="P770" s="12" t="s">
        <v>7868</v>
      </c>
      <c r="Q770" s="12" t="s">
        <v>7869</v>
      </c>
      <c r="R770" s="10">
        <v>29</v>
      </c>
      <c r="S770" s="12" t="s">
        <v>8667</v>
      </c>
      <c r="T770" s="12" t="s">
        <v>9201</v>
      </c>
      <c r="U770" s="12" t="s">
        <v>9202</v>
      </c>
      <c r="V770" s="12" t="s">
        <v>9203</v>
      </c>
      <c r="X770" s="41" t="str">
        <f>IF(ISERROR(VLOOKUP(J770,'FMC by DSF_Excel'!$H$6:$H$1610,1,0)),"TIDAK ADA","ADA")</f>
        <v>ADA</v>
      </c>
      <c r="Y770" s="41"/>
    </row>
    <row r="771" spans="1:25" ht="25.5" x14ac:dyDescent="0.25">
      <c r="A771" s="10">
        <v>761</v>
      </c>
      <c r="B771" s="11" t="s">
        <v>5016</v>
      </c>
      <c r="C771" s="11" t="s">
        <v>5017</v>
      </c>
      <c r="D771" s="11" t="s">
        <v>1268</v>
      </c>
      <c r="E771" s="11" t="s">
        <v>9090</v>
      </c>
      <c r="F771" s="11" t="s">
        <v>9160</v>
      </c>
      <c r="G771" s="11" t="s">
        <v>5020</v>
      </c>
      <c r="H771" s="11" t="s">
        <v>1252</v>
      </c>
      <c r="I771" s="11" t="s">
        <v>5021</v>
      </c>
      <c r="J771" s="963" t="s">
        <v>9204</v>
      </c>
      <c r="K771" s="11" t="s">
        <v>9205</v>
      </c>
      <c r="L771" s="11" t="s">
        <v>9206</v>
      </c>
      <c r="M771" s="11" t="s">
        <v>8675</v>
      </c>
      <c r="N771" s="11" t="s">
        <v>8676</v>
      </c>
      <c r="O771" s="10">
        <v>36</v>
      </c>
      <c r="P771" s="12" t="s">
        <v>9207</v>
      </c>
      <c r="Q771" s="12" t="s">
        <v>9208</v>
      </c>
      <c r="R771" s="10">
        <v>28</v>
      </c>
      <c r="S771" s="12" t="s">
        <v>9209</v>
      </c>
      <c r="T771" s="12" t="s">
        <v>6857</v>
      </c>
      <c r="U771" s="12" t="s">
        <v>9210</v>
      </c>
      <c r="V771" s="12" t="s">
        <v>9211</v>
      </c>
      <c r="X771" s="41" t="str">
        <f>IF(ISERROR(VLOOKUP(J771,'FMC by DSF_Excel'!$H$6:$H$1610,1,0)),"TIDAK ADA","ADA")</f>
        <v>ADA</v>
      </c>
      <c r="Y771" s="41"/>
    </row>
    <row r="772" spans="1:25" ht="25.5" x14ac:dyDescent="0.25">
      <c r="A772" s="10">
        <v>762</v>
      </c>
      <c r="B772" s="11" t="s">
        <v>5016</v>
      </c>
      <c r="C772" s="11" t="s">
        <v>5017</v>
      </c>
      <c r="D772" s="11" t="s">
        <v>1337</v>
      </c>
      <c r="E772" s="11" t="s">
        <v>9090</v>
      </c>
      <c r="F772" s="11" t="s">
        <v>8272</v>
      </c>
      <c r="G772" s="11" t="s">
        <v>5020</v>
      </c>
      <c r="H772" s="11" t="s">
        <v>1252</v>
      </c>
      <c r="I772" s="11" t="s">
        <v>5021</v>
      </c>
      <c r="J772" s="963" t="s">
        <v>9212</v>
      </c>
      <c r="K772" s="11" t="s">
        <v>9213</v>
      </c>
      <c r="L772" s="11" t="s">
        <v>9214</v>
      </c>
      <c r="M772" s="11" t="s">
        <v>9215</v>
      </c>
      <c r="N772" s="11" t="s">
        <v>9216</v>
      </c>
      <c r="O772" s="10">
        <v>36</v>
      </c>
      <c r="P772" s="12" t="s">
        <v>9207</v>
      </c>
      <c r="Q772" s="12" t="s">
        <v>9208</v>
      </c>
      <c r="R772" s="10">
        <v>26</v>
      </c>
      <c r="S772" s="12" t="s">
        <v>9217</v>
      </c>
      <c r="T772" s="12" t="s">
        <v>9218</v>
      </c>
      <c r="U772" s="12" t="s">
        <v>9219</v>
      </c>
      <c r="V772" s="12" t="s">
        <v>9220</v>
      </c>
      <c r="X772" s="41" t="str">
        <f>IF(ISERROR(VLOOKUP(J772,'FMC by DSF_Excel'!$H$6:$H$1610,1,0)),"TIDAK ADA","ADA")</f>
        <v>ADA</v>
      </c>
      <c r="Y772" s="41"/>
    </row>
    <row r="773" spans="1:25" ht="25.5" x14ac:dyDescent="0.25">
      <c r="A773" s="10">
        <v>763</v>
      </c>
      <c r="B773" s="11" t="s">
        <v>5016</v>
      </c>
      <c r="C773" s="11" t="s">
        <v>5017</v>
      </c>
      <c r="D773" s="11" t="s">
        <v>1584</v>
      </c>
      <c r="E773" s="11" t="s">
        <v>9090</v>
      </c>
      <c r="F773" s="11" t="s">
        <v>8661</v>
      </c>
      <c r="G773" s="11" t="s">
        <v>5020</v>
      </c>
      <c r="H773" s="11" t="s">
        <v>1252</v>
      </c>
      <c r="I773" s="11" t="s">
        <v>5021</v>
      </c>
      <c r="J773" s="963" t="s">
        <v>9221</v>
      </c>
      <c r="K773" s="11" t="s">
        <v>9222</v>
      </c>
      <c r="L773" s="11" t="s">
        <v>9223</v>
      </c>
      <c r="M773" s="11" t="s">
        <v>9224</v>
      </c>
      <c r="N773" s="11" t="s">
        <v>9225</v>
      </c>
      <c r="O773" s="10">
        <v>36</v>
      </c>
      <c r="P773" s="12" t="s">
        <v>7868</v>
      </c>
      <c r="Q773" s="12" t="s">
        <v>7869</v>
      </c>
      <c r="R773" s="10">
        <v>23</v>
      </c>
      <c r="S773" s="12" t="s">
        <v>9226</v>
      </c>
      <c r="T773" s="12" t="s">
        <v>9227</v>
      </c>
      <c r="U773" s="12" t="s">
        <v>9228</v>
      </c>
      <c r="V773" s="12" t="s">
        <v>9229</v>
      </c>
      <c r="X773" s="41" t="str">
        <f>IF(ISERROR(VLOOKUP(J773,'FMC by DSF_Excel'!$H$6:$H$1610,1,0)),"TIDAK ADA","ADA")</f>
        <v>ADA</v>
      </c>
      <c r="Y773" s="41"/>
    </row>
    <row r="774" spans="1:25" ht="25.5" x14ac:dyDescent="0.25">
      <c r="A774" s="10">
        <v>764</v>
      </c>
      <c r="B774" s="11" t="s">
        <v>5016</v>
      </c>
      <c r="C774" s="11" t="s">
        <v>5017</v>
      </c>
      <c r="D774" s="11" t="s">
        <v>1620</v>
      </c>
      <c r="E774" s="11" t="s">
        <v>9090</v>
      </c>
      <c r="F774" s="11" t="s">
        <v>8332</v>
      </c>
      <c r="G774" s="11" t="s">
        <v>5020</v>
      </c>
      <c r="H774" s="11" t="s">
        <v>1252</v>
      </c>
      <c r="I774" s="11" t="s">
        <v>5021</v>
      </c>
      <c r="J774" s="963" t="s">
        <v>9230</v>
      </c>
      <c r="K774" s="11" t="s">
        <v>9231</v>
      </c>
      <c r="L774" s="11" t="s">
        <v>9232</v>
      </c>
      <c r="M774" s="11" t="s">
        <v>8901</v>
      </c>
      <c r="N774" s="11" t="s">
        <v>8902</v>
      </c>
      <c r="O774" s="10">
        <v>36</v>
      </c>
      <c r="P774" s="12" t="s">
        <v>5036</v>
      </c>
      <c r="Q774" s="12" t="s">
        <v>5037</v>
      </c>
      <c r="R774" s="10">
        <v>22</v>
      </c>
      <c r="S774" s="12" t="s">
        <v>9233</v>
      </c>
      <c r="T774" s="12" t="s">
        <v>741</v>
      </c>
      <c r="U774" s="12" t="s">
        <v>9233</v>
      </c>
      <c r="V774" s="12" t="s">
        <v>5036</v>
      </c>
      <c r="X774" s="41" t="str">
        <f>IF(ISERROR(VLOOKUP(J774,'FMC by DSF_Excel'!$H$6:$H$1610,1,0)),"TIDAK ADA","ADA")</f>
        <v>ADA</v>
      </c>
      <c r="Y774" s="41"/>
    </row>
    <row r="775" spans="1:25" ht="25.5" x14ac:dyDescent="0.25">
      <c r="A775" s="10">
        <v>765</v>
      </c>
      <c r="B775" s="11" t="s">
        <v>5016</v>
      </c>
      <c r="C775" s="11" t="s">
        <v>5017</v>
      </c>
      <c r="D775" s="11" t="s">
        <v>1715</v>
      </c>
      <c r="E775" s="11" t="s">
        <v>9090</v>
      </c>
      <c r="F775" s="11" t="s">
        <v>8292</v>
      </c>
      <c r="G775" s="11" t="s">
        <v>5020</v>
      </c>
      <c r="H775" s="11" t="s">
        <v>1252</v>
      </c>
      <c r="I775" s="11" t="s">
        <v>5021</v>
      </c>
      <c r="J775" s="963" t="s">
        <v>9234</v>
      </c>
      <c r="K775" s="11" t="s">
        <v>9235</v>
      </c>
      <c r="L775" s="11" t="s">
        <v>9236</v>
      </c>
      <c r="M775" s="11" t="s">
        <v>9237</v>
      </c>
      <c r="N775" s="11" t="s">
        <v>9238</v>
      </c>
      <c r="O775" s="10">
        <v>36</v>
      </c>
      <c r="P775" s="12" t="s">
        <v>5036</v>
      </c>
      <c r="Q775" s="12" t="s">
        <v>5037</v>
      </c>
      <c r="R775" s="10">
        <v>20</v>
      </c>
      <c r="S775" s="12" t="s">
        <v>5392</v>
      </c>
      <c r="T775" s="12" t="s">
        <v>741</v>
      </c>
      <c r="U775" s="12" t="s">
        <v>5392</v>
      </c>
      <c r="V775" s="12" t="s">
        <v>5036</v>
      </c>
      <c r="X775" s="41" t="str">
        <f>IF(ISERROR(VLOOKUP(J775,'FMC by DSF_Excel'!$H$6:$H$1610,1,0)),"TIDAK ADA","ADA")</f>
        <v>ADA</v>
      </c>
      <c r="Y775" s="41"/>
    </row>
    <row r="776" spans="1:25" ht="25.5" x14ac:dyDescent="0.25">
      <c r="A776" s="10">
        <v>766</v>
      </c>
      <c r="B776" s="11" t="s">
        <v>5016</v>
      </c>
      <c r="C776" s="11" t="s">
        <v>5017</v>
      </c>
      <c r="D776" s="11" t="s">
        <v>1715</v>
      </c>
      <c r="E776" s="11" t="s">
        <v>9090</v>
      </c>
      <c r="F776" s="11" t="s">
        <v>8292</v>
      </c>
      <c r="G776" s="11" t="s">
        <v>5020</v>
      </c>
      <c r="H776" s="11" t="s">
        <v>1252</v>
      </c>
      <c r="I776" s="11" t="s">
        <v>5021</v>
      </c>
      <c r="J776" s="963" t="s">
        <v>9239</v>
      </c>
      <c r="K776" s="11" t="s">
        <v>9240</v>
      </c>
      <c r="L776" s="11" t="s">
        <v>9241</v>
      </c>
      <c r="M776" s="11" t="s">
        <v>9237</v>
      </c>
      <c r="N776" s="11" t="s">
        <v>9238</v>
      </c>
      <c r="O776" s="10">
        <v>36</v>
      </c>
      <c r="P776" s="12" t="s">
        <v>5036</v>
      </c>
      <c r="Q776" s="12" t="s">
        <v>5037</v>
      </c>
      <c r="R776" s="10">
        <v>20</v>
      </c>
      <c r="S776" s="12" t="s">
        <v>5392</v>
      </c>
      <c r="T776" s="12" t="s">
        <v>741</v>
      </c>
      <c r="U776" s="12" t="s">
        <v>5392</v>
      </c>
      <c r="V776" s="12" t="s">
        <v>5036</v>
      </c>
      <c r="X776" s="41" t="str">
        <f>IF(ISERROR(VLOOKUP(J776,'FMC by DSF_Excel'!$H$6:$H$1610,1,0)),"TIDAK ADA","ADA")</f>
        <v>ADA</v>
      </c>
      <c r="Y776" s="41"/>
    </row>
    <row r="777" spans="1:25" ht="25.5" x14ac:dyDescent="0.25">
      <c r="A777" s="10">
        <v>767</v>
      </c>
      <c r="B777" s="11" t="s">
        <v>5016</v>
      </c>
      <c r="C777" s="11" t="s">
        <v>5017</v>
      </c>
      <c r="D777" s="11" t="s">
        <v>1719</v>
      </c>
      <c r="E777" s="11" t="s">
        <v>9090</v>
      </c>
      <c r="F777" s="11" t="s">
        <v>8332</v>
      </c>
      <c r="G777" s="11" t="s">
        <v>5020</v>
      </c>
      <c r="H777" s="11" t="s">
        <v>1252</v>
      </c>
      <c r="I777" s="11" t="s">
        <v>5021</v>
      </c>
      <c r="J777" s="963" t="s">
        <v>9242</v>
      </c>
      <c r="K777" s="11" t="s">
        <v>9243</v>
      </c>
      <c r="L777" s="11" t="s">
        <v>9244</v>
      </c>
      <c r="M777" s="11" t="s">
        <v>9237</v>
      </c>
      <c r="N777" s="11" t="s">
        <v>9238</v>
      </c>
      <c r="O777" s="10">
        <v>36</v>
      </c>
      <c r="P777" s="12" t="s">
        <v>5036</v>
      </c>
      <c r="Q777" s="12" t="s">
        <v>5037</v>
      </c>
      <c r="R777" s="10">
        <v>20</v>
      </c>
      <c r="S777" s="12" t="s">
        <v>5392</v>
      </c>
      <c r="T777" s="12" t="s">
        <v>741</v>
      </c>
      <c r="U777" s="12" t="s">
        <v>5392</v>
      </c>
      <c r="V777" s="12" t="s">
        <v>5036</v>
      </c>
      <c r="X777" s="41" t="str">
        <f>IF(ISERROR(VLOOKUP(J777,'FMC by DSF_Excel'!$H$6:$H$1610,1,0)),"TIDAK ADA","ADA")</f>
        <v>ADA</v>
      </c>
      <c r="Y777" s="41"/>
    </row>
    <row r="778" spans="1:25" ht="25.5" x14ac:dyDescent="0.25">
      <c r="A778" s="10">
        <v>768</v>
      </c>
      <c r="B778" s="11" t="s">
        <v>5016</v>
      </c>
      <c r="C778" s="11" t="s">
        <v>5017</v>
      </c>
      <c r="D778" s="11" t="s">
        <v>1719</v>
      </c>
      <c r="E778" s="11" t="s">
        <v>9090</v>
      </c>
      <c r="F778" s="11" t="s">
        <v>8332</v>
      </c>
      <c r="G778" s="11" t="s">
        <v>5020</v>
      </c>
      <c r="H778" s="11" t="s">
        <v>1252</v>
      </c>
      <c r="I778" s="11" t="s">
        <v>5021</v>
      </c>
      <c r="J778" s="963" t="s">
        <v>9245</v>
      </c>
      <c r="K778" s="11" t="s">
        <v>9246</v>
      </c>
      <c r="L778" s="11" t="s">
        <v>9247</v>
      </c>
      <c r="M778" s="11" t="s">
        <v>9237</v>
      </c>
      <c r="N778" s="11" t="s">
        <v>9238</v>
      </c>
      <c r="O778" s="10">
        <v>36</v>
      </c>
      <c r="P778" s="12" t="s">
        <v>5036</v>
      </c>
      <c r="Q778" s="12" t="s">
        <v>5037</v>
      </c>
      <c r="R778" s="10">
        <v>20</v>
      </c>
      <c r="S778" s="12" t="s">
        <v>5392</v>
      </c>
      <c r="T778" s="12" t="s">
        <v>741</v>
      </c>
      <c r="U778" s="12" t="s">
        <v>5392</v>
      </c>
      <c r="V778" s="12" t="s">
        <v>5036</v>
      </c>
      <c r="X778" s="41" t="str">
        <f>IF(ISERROR(VLOOKUP(J778,'FMC by DSF_Excel'!$H$6:$H$1610,1,0)),"TIDAK ADA","ADA")</f>
        <v>ADA</v>
      </c>
      <c r="Y778" s="41"/>
    </row>
    <row r="779" spans="1:25" ht="25.5" x14ac:dyDescent="0.25">
      <c r="A779" s="10">
        <v>769</v>
      </c>
      <c r="B779" s="11" t="s">
        <v>5016</v>
      </c>
      <c r="C779" s="11" t="s">
        <v>5017</v>
      </c>
      <c r="D779" s="11" t="s">
        <v>1719</v>
      </c>
      <c r="E779" s="11" t="s">
        <v>9090</v>
      </c>
      <c r="F779" s="11" t="s">
        <v>8332</v>
      </c>
      <c r="G779" s="11" t="s">
        <v>5020</v>
      </c>
      <c r="H779" s="11" t="s">
        <v>1252</v>
      </c>
      <c r="I779" s="11" t="s">
        <v>5021</v>
      </c>
      <c r="J779" s="963" t="s">
        <v>9248</v>
      </c>
      <c r="K779" s="11" t="s">
        <v>9249</v>
      </c>
      <c r="L779" s="11" t="s">
        <v>9250</v>
      </c>
      <c r="M779" s="11" t="s">
        <v>9237</v>
      </c>
      <c r="N779" s="11" t="s">
        <v>9238</v>
      </c>
      <c r="O779" s="10">
        <v>36</v>
      </c>
      <c r="P779" s="12" t="s">
        <v>5036</v>
      </c>
      <c r="Q779" s="12" t="s">
        <v>5037</v>
      </c>
      <c r="R779" s="10">
        <v>20</v>
      </c>
      <c r="S779" s="12" t="s">
        <v>5392</v>
      </c>
      <c r="T779" s="12" t="s">
        <v>741</v>
      </c>
      <c r="U779" s="12" t="s">
        <v>5392</v>
      </c>
      <c r="V779" s="12" t="s">
        <v>5036</v>
      </c>
      <c r="X779" s="41" t="str">
        <f>IF(ISERROR(VLOOKUP(J779,'FMC by DSF_Excel'!$H$6:$H$1610,1,0)),"TIDAK ADA","ADA")</f>
        <v>ADA</v>
      </c>
      <c r="Y779" s="41"/>
    </row>
    <row r="780" spans="1:25" ht="25.5" x14ac:dyDescent="0.25">
      <c r="A780" s="10">
        <v>770</v>
      </c>
      <c r="B780" s="11" t="s">
        <v>5016</v>
      </c>
      <c r="C780" s="11" t="s">
        <v>5017</v>
      </c>
      <c r="D780" s="11" t="s">
        <v>1770</v>
      </c>
      <c r="E780" s="11" t="s">
        <v>9090</v>
      </c>
      <c r="F780" s="11" t="s">
        <v>8653</v>
      </c>
      <c r="G780" s="11" t="s">
        <v>5020</v>
      </c>
      <c r="H780" s="11" t="s">
        <v>1252</v>
      </c>
      <c r="I780" s="11" t="s">
        <v>5021</v>
      </c>
      <c r="J780" s="963" t="s">
        <v>9251</v>
      </c>
      <c r="K780" s="11" t="s">
        <v>9252</v>
      </c>
      <c r="L780" s="11" t="s">
        <v>9253</v>
      </c>
      <c r="M780" s="11" t="s">
        <v>9254</v>
      </c>
      <c r="N780" s="11" t="s">
        <v>9255</v>
      </c>
      <c r="O780" s="10">
        <v>36</v>
      </c>
      <c r="P780" s="12" t="s">
        <v>5027</v>
      </c>
      <c r="Q780" s="12" t="s">
        <v>5028</v>
      </c>
      <c r="R780" s="10">
        <v>19</v>
      </c>
      <c r="S780" s="12" t="s">
        <v>5585</v>
      </c>
      <c r="T780" s="12" t="s">
        <v>741</v>
      </c>
      <c r="U780" s="12" t="s">
        <v>5585</v>
      </c>
      <c r="V780" s="12" t="s">
        <v>5027</v>
      </c>
      <c r="X780" s="41" t="str">
        <f>IF(ISERROR(VLOOKUP(J780,'FMC by DSF_Excel'!$H$6:$H$1610,1,0)),"TIDAK ADA","ADA")</f>
        <v>ADA</v>
      </c>
      <c r="Y780" s="41"/>
    </row>
    <row r="781" spans="1:25" ht="25.5" x14ac:dyDescent="0.25">
      <c r="A781" s="10">
        <v>771</v>
      </c>
      <c r="B781" s="11" t="s">
        <v>5016</v>
      </c>
      <c r="C781" s="11" t="s">
        <v>5017</v>
      </c>
      <c r="D781" s="11" t="s">
        <v>1770</v>
      </c>
      <c r="E781" s="11" t="s">
        <v>9090</v>
      </c>
      <c r="F781" s="11" t="s">
        <v>8653</v>
      </c>
      <c r="G781" s="11" t="s">
        <v>5020</v>
      </c>
      <c r="H781" s="11" t="s">
        <v>1252</v>
      </c>
      <c r="I781" s="11" t="s">
        <v>5021</v>
      </c>
      <c r="J781" s="963" t="s">
        <v>9256</v>
      </c>
      <c r="K781" s="11" t="s">
        <v>9257</v>
      </c>
      <c r="L781" s="11" t="s">
        <v>9258</v>
      </c>
      <c r="M781" s="11" t="s">
        <v>9254</v>
      </c>
      <c r="N781" s="11" t="s">
        <v>9255</v>
      </c>
      <c r="O781" s="10">
        <v>36</v>
      </c>
      <c r="P781" s="12" t="s">
        <v>5027</v>
      </c>
      <c r="Q781" s="12" t="s">
        <v>5028</v>
      </c>
      <c r="R781" s="10">
        <v>19</v>
      </c>
      <c r="S781" s="12" t="s">
        <v>5585</v>
      </c>
      <c r="T781" s="12" t="s">
        <v>9259</v>
      </c>
      <c r="U781" s="12" t="s">
        <v>9260</v>
      </c>
      <c r="V781" s="12" t="s">
        <v>9261</v>
      </c>
      <c r="X781" s="41" t="str">
        <f>IF(ISERROR(VLOOKUP(J781,'FMC by DSF_Excel'!$H$6:$H$1610,1,0)),"TIDAK ADA","ADA")</f>
        <v>ADA</v>
      </c>
      <c r="Y781" s="41"/>
    </row>
    <row r="782" spans="1:25" ht="25.5" x14ac:dyDescent="0.25">
      <c r="A782" s="10">
        <v>772</v>
      </c>
      <c r="B782" s="11" t="s">
        <v>5016</v>
      </c>
      <c r="C782" s="11" t="s">
        <v>5017</v>
      </c>
      <c r="D782" s="11" t="s">
        <v>1774</v>
      </c>
      <c r="E782" s="11" t="s">
        <v>9090</v>
      </c>
      <c r="F782" s="11" t="s">
        <v>8671</v>
      </c>
      <c r="G782" s="11" t="s">
        <v>5020</v>
      </c>
      <c r="H782" s="11" t="s">
        <v>1252</v>
      </c>
      <c r="I782" s="11" t="s">
        <v>5021</v>
      </c>
      <c r="J782" s="963" t="s">
        <v>9262</v>
      </c>
      <c r="K782" s="11" t="s">
        <v>9263</v>
      </c>
      <c r="L782" s="11" t="s">
        <v>9264</v>
      </c>
      <c r="M782" s="11" t="s">
        <v>9254</v>
      </c>
      <c r="N782" s="11" t="s">
        <v>9255</v>
      </c>
      <c r="O782" s="10">
        <v>36</v>
      </c>
      <c r="P782" s="12" t="s">
        <v>5036</v>
      </c>
      <c r="Q782" s="12" t="s">
        <v>5037</v>
      </c>
      <c r="R782" s="10">
        <v>19</v>
      </c>
      <c r="S782" s="12" t="s">
        <v>9265</v>
      </c>
      <c r="T782" s="12" t="s">
        <v>9266</v>
      </c>
      <c r="U782" s="12" t="s">
        <v>9267</v>
      </c>
      <c r="V782" s="12" t="s">
        <v>9268</v>
      </c>
      <c r="X782" s="41" t="str">
        <f>IF(ISERROR(VLOOKUP(J782,'FMC by DSF_Excel'!$H$6:$H$1610,1,0)),"TIDAK ADA","ADA")</f>
        <v>ADA</v>
      </c>
      <c r="Y782" s="41"/>
    </row>
    <row r="783" spans="1:25" ht="25.5" x14ac:dyDescent="0.25">
      <c r="A783" s="10">
        <v>773</v>
      </c>
      <c r="B783" s="11" t="s">
        <v>5016</v>
      </c>
      <c r="C783" s="11" t="s">
        <v>5017</v>
      </c>
      <c r="D783" s="11" t="s">
        <v>1774</v>
      </c>
      <c r="E783" s="11" t="s">
        <v>9090</v>
      </c>
      <c r="F783" s="11" t="s">
        <v>8671</v>
      </c>
      <c r="G783" s="11" t="s">
        <v>5020</v>
      </c>
      <c r="H783" s="11" t="s">
        <v>1252</v>
      </c>
      <c r="I783" s="11" t="s">
        <v>5021</v>
      </c>
      <c r="J783" s="963" t="s">
        <v>9269</v>
      </c>
      <c r="K783" s="11" t="s">
        <v>9270</v>
      </c>
      <c r="L783" s="11" t="s">
        <v>9271</v>
      </c>
      <c r="M783" s="11" t="s">
        <v>9254</v>
      </c>
      <c r="N783" s="11" t="s">
        <v>9255</v>
      </c>
      <c r="O783" s="10">
        <v>36</v>
      </c>
      <c r="P783" s="12" t="s">
        <v>5036</v>
      </c>
      <c r="Q783" s="12" t="s">
        <v>5037</v>
      </c>
      <c r="R783" s="10">
        <v>19</v>
      </c>
      <c r="S783" s="12" t="s">
        <v>9265</v>
      </c>
      <c r="T783" s="12" t="s">
        <v>741</v>
      </c>
      <c r="U783" s="12" t="s">
        <v>9265</v>
      </c>
      <c r="V783" s="12" t="s">
        <v>5036</v>
      </c>
      <c r="X783" s="41" t="str">
        <f>IF(ISERROR(VLOOKUP(J783,'FMC by DSF_Excel'!$H$6:$H$1610,1,0)),"TIDAK ADA","ADA")</f>
        <v>ADA</v>
      </c>
      <c r="Y783" s="41"/>
    </row>
    <row r="784" spans="1:25" ht="25.5" x14ac:dyDescent="0.25">
      <c r="A784" s="10">
        <v>774</v>
      </c>
      <c r="B784" s="11" t="s">
        <v>5016</v>
      </c>
      <c r="C784" s="11" t="s">
        <v>5017</v>
      </c>
      <c r="D784" s="11" t="s">
        <v>1778</v>
      </c>
      <c r="E784" s="11" t="s">
        <v>9090</v>
      </c>
      <c r="F784" s="11" t="s">
        <v>7637</v>
      </c>
      <c r="G784" s="11" t="s">
        <v>5020</v>
      </c>
      <c r="H784" s="11" t="s">
        <v>1252</v>
      </c>
      <c r="I784" s="11" t="s">
        <v>5021</v>
      </c>
      <c r="J784" s="963" t="s">
        <v>9272</v>
      </c>
      <c r="K784" s="11" t="s">
        <v>9273</v>
      </c>
      <c r="L784" s="11" t="s">
        <v>9274</v>
      </c>
      <c r="M784" s="11" t="s">
        <v>9254</v>
      </c>
      <c r="N784" s="11" t="s">
        <v>9255</v>
      </c>
      <c r="O784" s="10">
        <v>36</v>
      </c>
      <c r="P784" s="12" t="s">
        <v>5036</v>
      </c>
      <c r="Q784" s="12" t="s">
        <v>5037</v>
      </c>
      <c r="R784" s="10">
        <v>19</v>
      </c>
      <c r="S784" s="12" t="s">
        <v>9265</v>
      </c>
      <c r="T784" s="12" t="s">
        <v>741</v>
      </c>
      <c r="U784" s="12" t="s">
        <v>9265</v>
      </c>
      <c r="V784" s="12" t="s">
        <v>5036</v>
      </c>
      <c r="X784" s="41" t="str">
        <f>IF(ISERROR(VLOOKUP(J784,'FMC by DSF_Excel'!$H$6:$H$1610,1,0)),"TIDAK ADA","ADA")</f>
        <v>ADA</v>
      </c>
      <c r="Y784" s="41"/>
    </row>
    <row r="785" spans="1:25" ht="25.5" x14ac:dyDescent="0.25">
      <c r="A785" s="10">
        <v>775</v>
      </c>
      <c r="B785" s="11" t="s">
        <v>5016</v>
      </c>
      <c r="C785" s="11" t="s">
        <v>5017</v>
      </c>
      <c r="D785" s="11" t="s">
        <v>1782</v>
      </c>
      <c r="E785" s="11" t="s">
        <v>9090</v>
      </c>
      <c r="F785" s="11" t="s">
        <v>8671</v>
      </c>
      <c r="G785" s="11" t="s">
        <v>5020</v>
      </c>
      <c r="H785" s="11" t="s">
        <v>1252</v>
      </c>
      <c r="I785" s="11" t="s">
        <v>5021</v>
      </c>
      <c r="J785" s="963" t="s">
        <v>9275</v>
      </c>
      <c r="K785" s="11" t="s">
        <v>9276</v>
      </c>
      <c r="L785" s="11" t="s">
        <v>9277</v>
      </c>
      <c r="M785" s="11" t="s">
        <v>9254</v>
      </c>
      <c r="N785" s="11" t="s">
        <v>9255</v>
      </c>
      <c r="O785" s="10">
        <v>36</v>
      </c>
      <c r="P785" s="12" t="s">
        <v>5036</v>
      </c>
      <c r="Q785" s="12" t="s">
        <v>5037</v>
      </c>
      <c r="R785" s="10">
        <v>19</v>
      </c>
      <c r="S785" s="12" t="s">
        <v>9265</v>
      </c>
      <c r="T785" s="12" t="s">
        <v>741</v>
      </c>
      <c r="U785" s="12" t="s">
        <v>9265</v>
      </c>
      <c r="V785" s="12" t="s">
        <v>5036</v>
      </c>
      <c r="X785" s="41" t="str">
        <f>IF(ISERROR(VLOOKUP(J785,'FMC by DSF_Excel'!$H$6:$H$1610,1,0)),"TIDAK ADA","ADA")</f>
        <v>ADA</v>
      </c>
      <c r="Y785" s="41"/>
    </row>
    <row r="786" spans="1:25" ht="25.5" x14ac:dyDescent="0.25">
      <c r="A786" s="10">
        <v>776</v>
      </c>
      <c r="B786" s="11" t="s">
        <v>5016</v>
      </c>
      <c r="C786" s="11" t="s">
        <v>5017</v>
      </c>
      <c r="D786" s="11" t="s">
        <v>1786</v>
      </c>
      <c r="E786" s="11" t="s">
        <v>9090</v>
      </c>
      <c r="F786" s="11" t="s">
        <v>7637</v>
      </c>
      <c r="G786" s="11" t="s">
        <v>5020</v>
      </c>
      <c r="H786" s="11" t="s">
        <v>1252</v>
      </c>
      <c r="I786" s="11" t="s">
        <v>5021</v>
      </c>
      <c r="J786" s="963" t="s">
        <v>9278</v>
      </c>
      <c r="K786" s="11" t="s">
        <v>9279</v>
      </c>
      <c r="L786" s="11" t="s">
        <v>9280</v>
      </c>
      <c r="M786" s="11" t="s">
        <v>9254</v>
      </c>
      <c r="N786" s="11" t="s">
        <v>9281</v>
      </c>
      <c r="O786" s="10">
        <v>24</v>
      </c>
      <c r="P786" s="12" t="s">
        <v>5368</v>
      </c>
      <c r="Q786" s="12" t="s">
        <v>6007</v>
      </c>
      <c r="R786" s="10">
        <v>19</v>
      </c>
      <c r="S786" s="12" t="s">
        <v>8321</v>
      </c>
      <c r="T786" s="12" t="s">
        <v>741</v>
      </c>
      <c r="U786" s="12" t="s">
        <v>8321</v>
      </c>
      <c r="V786" s="12" t="s">
        <v>5368</v>
      </c>
      <c r="X786" s="41" t="str">
        <f>IF(ISERROR(VLOOKUP(J786,'FMC by DSF_Excel'!$H$6:$H$1610,1,0)),"TIDAK ADA","ADA")</f>
        <v>ADA</v>
      </c>
      <c r="Y786" s="41"/>
    </row>
    <row r="787" spans="1:25" ht="25.5" x14ac:dyDescent="0.25">
      <c r="A787" s="10">
        <v>777</v>
      </c>
      <c r="B787" s="11" t="s">
        <v>5016</v>
      </c>
      <c r="C787" s="11" t="s">
        <v>5017</v>
      </c>
      <c r="D787" s="11" t="s">
        <v>1790</v>
      </c>
      <c r="E787" s="11" t="s">
        <v>9090</v>
      </c>
      <c r="F787" s="11" t="s">
        <v>7637</v>
      </c>
      <c r="G787" s="11" t="s">
        <v>5020</v>
      </c>
      <c r="H787" s="11" t="s">
        <v>1252</v>
      </c>
      <c r="I787" s="11" t="s">
        <v>5021</v>
      </c>
      <c r="J787" s="963" t="s">
        <v>9282</v>
      </c>
      <c r="K787" s="11" t="s">
        <v>9283</v>
      </c>
      <c r="L787" s="11" t="s">
        <v>9284</v>
      </c>
      <c r="M787" s="11" t="s">
        <v>9254</v>
      </c>
      <c r="N787" s="11" t="s">
        <v>9255</v>
      </c>
      <c r="O787" s="10">
        <v>36</v>
      </c>
      <c r="P787" s="12" t="s">
        <v>5036</v>
      </c>
      <c r="Q787" s="12" t="s">
        <v>5037</v>
      </c>
      <c r="R787" s="10">
        <v>19</v>
      </c>
      <c r="S787" s="12" t="s">
        <v>9265</v>
      </c>
      <c r="T787" s="12" t="s">
        <v>741</v>
      </c>
      <c r="U787" s="12" t="s">
        <v>9265</v>
      </c>
      <c r="V787" s="12" t="s">
        <v>5036</v>
      </c>
      <c r="X787" s="41" t="str">
        <f>IF(ISERROR(VLOOKUP(J787,'FMC by DSF_Excel'!$H$6:$H$1610,1,0)),"TIDAK ADA","ADA")</f>
        <v>ADA</v>
      </c>
      <c r="Y787" s="41"/>
    </row>
    <row r="788" spans="1:25" ht="25.5" x14ac:dyDescent="0.25">
      <c r="A788" s="10">
        <v>778</v>
      </c>
      <c r="B788" s="11" t="s">
        <v>5016</v>
      </c>
      <c r="C788" s="11" t="s">
        <v>5017</v>
      </c>
      <c r="D788" s="11" t="s">
        <v>1802</v>
      </c>
      <c r="E788" s="11" t="s">
        <v>9090</v>
      </c>
      <c r="F788" s="11" t="s">
        <v>8306</v>
      </c>
      <c r="G788" s="11" t="s">
        <v>5020</v>
      </c>
      <c r="H788" s="11" t="s">
        <v>1252</v>
      </c>
      <c r="I788" s="11" t="s">
        <v>5021</v>
      </c>
      <c r="J788" s="963" t="s">
        <v>9285</v>
      </c>
      <c r="K788" s="11" t="s">
        <v>9286</v>
      </c>
      <c r="L788" s="11" t="s">
        <v>9287</v>
      </c>
      <c r="M788" s="11" t="s">
        <v>9288</v>
      </c>
      <c r="N788" s="11" t="s">
        <v>9188</v>
      </c>
      <c r="O788" s="10">
        <v>24</v>
      </c>
      <c r="P788" s="12" t="s">
        <v>7484</v>
      </c>
      <c r="Q788" s="12" t="s">
        <v>5519</v>
      </c>
      <c r="R788" s="10">
        <v>18</v>
      </c>
      <c r="S788" s="12" t="s">
        <v>9289</v>
      </c>
      <c r="T788" s="12" t="s">
        <v>741</v>
      </c>
      <c r="U788" s="12" t="s">
        <v>9289</v>
      </c>
      <c r="V788" s="12" t="s">
        <v>7484</v>
      </c>
      <c r="X788" s="41" t="str">
        <f>IF(ISERROR(VLOOKUP(J788,'FMC by DSF_Excel'!$H$6:$H$1610,1,0)),"TIDAK ADA","ADA")</f>
        <v>ADA</v>
      </c>
      <c r="Y788" s="41"/>
    </row>
    <row r="789" spans="1:25" ht="25.5" x14ac:dyDescent="0.25">
      <c r="A789" s="10">
        <v>779</v>
      </c>
      <c r="B789" s="11" t="s">
        <v>5016</v>
      </c>
      <c r="C789" s="11" t="s">
        <v>5017</v>
      </c>
      <c r="D789" s="11" t="s">
        <v>1827</v>
      </c>
      <c r="E789" s="11" t="s">
        <v>9090</v>
      </c>
      <c r="F789" s="11" t="s">
        <v>7637</v>
      </c>
      <c r="G789" s="11" t="s">
        <v>5020</v>
      </c>
      <c r="H789" s="11" t="s">
        <v>1252</v>
      </c>
      <c r="I789" s="11" t="s">
        <v>5021</v>
      </c>
      <c r="J789" s="963" t="s">
        <v>9290</v>
      </c>
      <c r="K789" s="11" t="s">
        <v>9291</v>
      </c>
      <c r="L789" s="11" t="s">
        <v>9292</v>
      </c>
      <c r="M789" s="11" t="s">
        <v>5594</v>
      </c>
      <c r="N789" s="11" t="s">
        <v>9293</v>
      </c>
      <c r="O789" s="10">
        <v>36</v>
      </c>
      <c r="P789" s="12" t="s">
        <v>5036</v>
      </c>
      <c r="Q789" s="12" t="s">
        <v>5037</v>
      </c>
      <c r="R789" s="10">
        <v>18</v>
      </c>
      <c r="S789" s="12" t="s">
        <v>5233</v>
      </c>
      <c r="T789" s="12" t="s">
        <v>741</v>
      </c>
      <c r="U789" s="12" t="s">
        <v>5233</v>
      </c>
      <c r="V789" s="12" t="s">
        <v>5036</v>
      </c>
      <c r="X789" s="41" t="str">
        <f>IF(ISERROR(VLOOKUP(J789,'FMC by DSF_Excel'!$H$6:$H$1610,1,0)),"TIDAK ADA","ADA")</f>
        <v>ADA</v>
      </c>
      <c r="Y789" s="41"/>
    </row>
    <row r="790" spans="1:25" ht="25.5" x14ac:dyDescent="0.25">
      <c r="A790" s="10">
        <v>780</v>
      </c>
      <c r="B790" s="11" t="s">
        <v>5016</v>
      </c>
      <c r="C790" s="11" t="s">
        <v>5017</v>
      </c>
      <c r="D790" s="11" t="s">
        <v>1827</v>
      </c>
      <c r="E790" s="11" t="s">
        <v>9090</v>
      </c>
      <c r="F790" s="11" t="s">
        <v>7637</v>
      </c>
      <c r="G790" s="11" t="s">
        <v>5020</v>
      </c>
      <c r="H790" s="11" t="s">
        <v>1252</v>
      </c>
      <c r="I790" s="11" t="s">
        <v>5021</v>
      </c>
      <c r="J790" s="963" t="s">
        <v>9294</v>
      </c>
      <c r="K790" s="11" t="s">
        <v>9295</v>
      </c>
      <c r="L790" s="11" t="s">
        <v>9296</v>
      </c>
      <c r="M790" s="11" t="s">
        <v>5594</v>
      </c>
      <c r="N790" s="11" t="s">
        <v>9293</v>
      </c>
      <c r="O790" s="10">
        <v>36</v>
      </c>
      <c r="P790" s="12" t="s">
        <v>5036</v>
      </c>
      <c r="Q790" s="12" t="s">
        <v>5037</v>
      </c>
      <c r="R790" s="10">
        <v>18</v>
      </c>
      <c r="S790" s="12" t="s">
        <v>5233</v>
      </c>
      <c r="T790" s="12" t="s">
        <v>741</v>
      </c>
      <c r="U790" s="12" t="s">
        <v>5233</v>
      </c>
      <c r="V790" s="12" t="s">
        <v>5036</v>
      </c>
      <c r="X790" s="41" t="str">
        <f>IF(ISERROR(VLOOKUP(J790,'FMC by DSF_Excel'!$H$6:$H$1610,1,0)),"TIDAK ADA","ADA")</f>
        <v>ADA</v>
      </c>
      <c r="Y790" s="41"/>
    </row>
    <row r="791" spans="1:25" ht="25.5" x14ac:dyDescent="0.25">
      <c r="A791" s="10">
        <v>781</v>
      </c>
      <c r="B791" s="11" t="s">
        <v>5016</v>
      </c>
      <c r="C791" s="11" t="s">
        <v>5017</v>
      </c>
      <c r="D791" s="11" t="s">
        <v>1827</v>
      </c>
      <c r="E791" s="11" t="s">
        <v>9090</v>
      </c>
      <c r="F791" s="11" t="s">
        <v>7637</v>
      </c>
      <c r="G791" s="11" t="s">
        <v>5020</v>
      </c>
      <c r="H791" s="11" t="s">
        <v>1252</v>
      </c>
      <c r="I791" s="11" t="s">
        <v>5021</v>
      </c>
      <c r="J791" s="963" t="s">
        <v>9297</v>
      </c>
      <c r="K791" s="11" t="s">
        <v>9298</v>
      </c>
      <c r="L791" s="11" t="s">
        <v>9299</v>
      </c>
      <c r="M791" s="11" t="s">
        <v>5594</v>
      </c>
      <c r="N791" s="11" t="s">
        <v>9293</v>
      </c>
      <c r="O791" s="10">
        <v>36</v>
      </c>
      <c r="P791" s="12" t="s">
        <v>5036</v>
      </c>
      <c r="Q791" s="12" t="s">
        <v>5037</v>
      </c>
      <c r="R791" s="10">
        <v>18</v>
      </c>
      <c r="S791" s="12" t="s">
        <v>5233</v>
      </c>
      <c r="T791" s="12" t="s">
        <v>741</v>
      </c>
      <c r="U791" s="12" t="s">
        <v>5233</v>
      </c>
      <c r="V791" s="12" t="s">
        <v>5036</v>
      </c>
      <c r="X791" s="41" t="str">
        <f>IF(ISERROR(VLOOKUP(J791,'FMC by DSF_Excel'!$H$6:$H$1610,1,0)),"TIDAK ADA","ADA")</f>
        <v>ADA</v>
      </c>
      <c r="Y791" s="41"/>
    </row>
    <row r="792" spans="1:25" ht="25.5" x14ac:dyDescent="0.25">
      <c r="A792" s="10">
        <v>782</v>
      </c>
      <c r="B792" s="11" t="s">
        <v>5016</v>
      </c>
      <c r="C792" s="11" t="s">
        <v>5017</v>
      </c>
      <c r="D792" s="11" t="s">
        <v>1831</v>
      </c>
      <c r="E792" s="11" t="s">
        <v>9090</v>
      </c>
      <c r="F792" s="11" t="s">
        <v>8671</v>
      </c>
      <c r="G792" s="11" t="s">
        <v>5020</v>
      </c>
      <c r="H792" s="11" t="s">
        <v>1252</v>
      </c>
      <c r="I792" s="11" t="s">
        <v>5021</v>
      </c>
      <c r="J792" s="963" t="s">
        <v>9300</v>
      </c>
      <c r="K792" s="11" t="s">
        <v>9301</v>
      </c>
      <c r="L792" s="11" t="s">
        <v>9302</v>
      </c>
      <c r="M792" s="11" t="s">
        <v>5594</v>
      </c>
      <c r="N792" s="11" t="s">
        <v>9293</v>
      </c>
      <c r="O792" s="10">
        <v>36</v>
      </c>
      <c r="P792" s="12" t="s">
        <v>5036</v>
      </c>
      <c r="Q792" s="12" t="s">
        <v>5037</v>
      </c>
      <c r="R792" s="10">
        <v>18</v>
      </c>
      <c r="S792" s="12" t="s">
        <v>5233</v>
      </c>
      <c r="T792" s="12" t="s">
        <v>741</v>
      </c>
      <c r="U792" s="12" t="s">
        <v>5233</v>
      </c>
      <c r="V792" s="12" t="s">
        <v>5036</v>
      </c>
      <c r="X792" s="41" t="str">
        <f>IF(ISERROR(VLOOKUP(J792,'FMC by DSF_Excel'!$H$6:$H$1610,1,0)),"TIDAK ADA","ADA")</f>
        <v>ADA</v>
      </c>
      <c r="Y792" s="41"/>
    </row>
    <row r="793" spans="1:25" ht="25.5" x14ac:dyDescent="0.25">
      <c r="A793" s="10">
        <v>783</v>
      </c>
      <c r="B793" s="11" t="s">
        <v>5016</v>
      </c>
      <c r="C793" s="11" t="s">
        <v>5017</v>
      </c>
      <c r="D793" s="11" t="s">
        <v>2010</v>
      </c>
      <c r="E793" s="11" t="s">
        <v>9090</v>
      </c>
      <c r="F793" s="11" t="s">
        <v>8306</v>
      </c>
      <c r="G793" s="11" t="s">
        <v>5354</v>
      </c>
      <c r="H793" s="11" t="s">
        <v>5355</v>
      </c>
      <c r="I793" s="11" t="s">
        <v>5021</v>
      </c>
      <c r="J793" s="963" t="s">
        <v>9303</v>
      </c>
      <c r="K793" s="11" t="s">
        <v>9304</v>
      </c>
      <c r="L793" s="11" t="s">
        <v>9305</v>
      </c>
      <c r="M793" s="11" t="s">
        <v>9306</v>
      </c>
      <c r="N793" s="11" t="s">
        <v>9307</v>
      </c>
      <c r="O793" s="10">
        <v>36</v>
      </c>
      <c r="P793" s="12" t="s">
        <v>5027</v>
      </c>
      <c r="Q793" s="12" t="s">
        <v>5028</v>
      </c>
      <c r="R793" s="10">
        <v>17</v>
      </c>
      <c r="S793" s="12" t="s">
        <v>6019</v>
      </c>
      <c r="T793" s="12" t="s">
        <v>9308</v>
      </c>
      <c r="U793" s="12" t="s">
        <v>9309</v>
      </c>
      <c r="V793" s="12" t="s">
        <v>9310</v>
      </c>
      <c r="X793" s="41" t="str">
        <f>IF(ISERROR(VLOOKUP(J793,'FMC by DSF_Excel'!$H$6:$H$1610,1,0)),"TIDAK ADA","ADA")</f>
        <v>ADA</v>
      </c>
      <c r="Y793" s="41"/>
    </row>
    <row r="794" spans="1:25" ht="25.5" x14ac:dyDescent="0.25">
      <c r="A794" s="10">
        <v>784</v>
      </c>
      <c r="B794" s="11" t="s">
        <v>5016</v>
      </c>
      <c r="C794" s="11" t="s">
        <v>5017</v>
      </c>
      <c r="D794" s="11" t="s">
        <v>2043</v>
      </c>
      <c r="E794" s="11" t="s">
        <v>9090</v>
      </c>
      <c r="F794" s="11" t="s">
        <v>9311</v>
      </c>
      <c r="G794" s="11" t="s">
        <v>5020</v>
      </c>
      <c r="H794" s="11" t="s">
        <v>1252</v>
      </c>
      <c r="I794" s="11" t="s">
        <v>5021</v>
      </c>
      <c r="J794" s="963" t="s">
        <v>9312</v>
      </c>
      <c r="K794" s="11" t="s">
        <v>9313</v>
      </c>
      <c r="L794" s="11" t="s">
        <v>9314</v>
      </c>
      <c r="M794" s="11" t="s">
        <v>9315</v>
      </c>
      <c r="N794" s="11" t="s">
        <v>9316</v>
      </c>
      <c r="O794" s="10">
        <v>36</v>
      </c>
      <c r="P794" s="12" t="s">
        <v>5036</v>
      </c>
      <c r="Q794" s="12" t="s">
        <v>5037</v>
      </c>
      <c r="R794" s="10">
        <v>17</v>
      </c>
      <c r="S794" s="12" t="s">
        <v>7235</v>
      </c>
      <c r="T794" s="12" t="s">
        <v>741</v>
      </c>
      <c r="U794" s="12" t="s">
        <v>7235</v>
      </c>
      <c r="V794" s="12" t="s">
        <v>5036</v>
      </c>
      <c r="X794" s="41" t="str">
        <f>IF(ISERROR(VLOOKUP(J794,'FMC by DSF_Excel'!$H$6:$H$1610,1,0)),"TIDAK ADA","ADA")</f>
        <v>ADA</v>
      </c>
      <c r="Y794" s="41"/>
    </row>
    <row r="795" spans="1:25" ht="25.5" x14ac:dyDescent="0.25">
      <c r="A795" s="10">
        <v>785</v>
      </c>
      <c r="B795" s="11" t="s">
        <v>5016</v>
      </c>
      <c r="C795" s="11" t="s">
        <v>5017</v>
      </c>
      <c r="D795" s="11" t="s">
        <v>2047</v>
      </c>
      <c r="E795" s="11" t="s">
        <v>9090</v>
      </c>
      <c r="F795" s="11" t="s">
        <v>8985</v>
      </c>
      <c r="G795" s="11" t="s">
        <v>5020</v>
      </c>
      <c r="H795" s="11" t="s">
        <v>1252</v>
      </c>
      <c r="I795" s="11" t="s">
        <v>5021</v>
      </c>
      <c r="J795" s="963" t="s">
        <v>9317</v>
      </c>
      <c r="K795" s="11" t="s">
        <v>9318</v>
      </c>
      <c r="L795" s="11" t="s">
        <v>9319</v>
      </c>
      <c r="M795" s="11" t="s">
        <v>7782</v>
      </c>
      <c r="N795" s="11" t="s">
        <v>9320</v>
      </c>
      <c r="O795" s="10">
        <v>36</v>
      </c>
      <c r="P795" s="12" t="s">
        <v>5036</v>
      </c>
      <c r="Q795" s="12" t="s">
        <v>5037</v>
      </c>
      <c r="R795" s="10">
        <v>17</v>
      </c>
      <c r="S795" s="12" t="s">
        <v>7235</v>
      </c>
      <c r="T795" s="12" t="s">
        <v>741</v>
      </c>
      <c r="U795" s="12" t="s">
        <v>7235</v>
      </c>
      <c r="V795" s="12" t="s">
        <v>5036</v>
      </c>
      <c r="X795" s="41" t="str">
        <f>IF(ISERROR(VLOOKUP(J795,'FMC by DSF_Excel'!$H$6:$H$1610,1,0)),"TIDAK ADA","ADA")</f>
        <v>ADA</v>
      </c>
      <c r="Y795" s="41"/>
    </row>
    <row r="796" spans="1:25" ht="25.5" x14ac:dyDescent="0.25">
      <c r="A796" s="10">
        <v>786</v>
      </c>
      <c r="B796" s="11" t="s">
        <v>5016</v>
      </c>
      <c r="C796" s="11" t="s">
        <v>5017</v>
      </c>
      <c r="D796" s="11" t="s">
        <v>2051</v>
      </c>
      <c r="E796" s="11" t="s">
        <v>9090</v>
      </c>
      <c r="F796" s="11" t="s">
        <v>9321</v>
      </c>
      <c r="G796" s="11" t="s">
        <v>5020</v>
      </c>
      <c r="H796" s="11" t="s">
        <v>1252</v>
      </c>
      <c r="I796" s="11" t="s">
        <v>5021</v>
      </c>
      <c r="J796" s="963" t="s">
        <v>9322</v>
      </c>
      <c r="K796" s="11" t="s">
        <v>9323</v>
      </c>
      <c r="L796" s="11" t="s">
        <v>9324</v>
      </c>
      <c r="M796" s="11" t="s">
        <v>9325</v>
      </c>
      <c r="N796" s="11" t="s">
        <v>9326</v>
      </c>
      <c r="O796" s="10">
        <v>36</v>
      </c>
      <c r="P796" s="12" t="s">
        <v>5036</v>
      </c>
      <c r="Q796" s="12" t="s">
        <v>5037</v>
      </c>
      <c r="R796" s="10">
        <v>17</v>
      </c>
      <c r="S796" s="12" t="s">
        <v>7235</v>
      </c>
      <c r="T796" s="12" t="s">
        <v>741</v>
      </c>
      <c r="U796" s="12" t="s">
        <v>7235</v>
      </c>
      <c r="V796" s="12" t="s">
        <v>5036</v>
      </c>
      <c r="X796" s="41" t="str">
        <f>IF(ISERROR(VLOOKUP(J796,'FMC by DSF_Excel'!$H$6:$H$1610,1,0)),"TIDAK ADA","ADA")</f>
        <v>ADA</v>
      </c>
      <c r="Y796" s="41"/>
    </row>
    <row r="797" spans="1:25" ht="25.5" x14ac:dyDescent="0.25">
      <c r="A797" s="10">
        <v>787</v>
      </c>
      <c r="B797" s="11" t="s">
        <v>5016</v>
      </c>
      <c r="C797" s="11" t="s">
        <v>5017</v>
      </c>
      <c r="D797" s="11" t="s">
        <v>2055</v>
      </c>
      <c r="E797" s="11" t="s">
        <v>9090</v>
      </c>
      <c r="F797" s="11" t="s">
        <v>9321</v>
      </c>
      <c r="G797" s="11" t="s">
        <v>5020</v>
      </c>
      <c r="H797" s="11" t="s">
        <v>1252</v>
      </c>
      <c r="I797" s="11" t="s">
        <v>5066</v>
      </c>
      <c r="J797" s="963" t="s">
        <v>9327</v>
      </c>
      <c r="K797" s="11" t="s">
        <v>9328</v>
      </c>
      <c r="L797" s="11" t="s">
        <v>9329</v>
      </c>
      <c r="M797" s="11" t="s">
        <v>9330</v>
      </c>
      <c r="N797" s="11" t="s">
        <v>9331</v>
      </c>
      <c r="O797" s="10">
        <v>24</v>
      </c>
      <c r="P797" s="12" t="s">
        <v>9332</v>
      </c>
      <c r="Q797" s="12" t="s">
        <v>5037</v>
      </c>
      <c r="R797" s="10">
        <v>17</v>
      </c>
      <c r="S797" s="12" t="s">
        <v>7235</v>
      </c>
      <c r="T797" s="12" t="s">
        <v>741</v>
      </c>
      <c r="U797" s="12" t="s">
        <v>7235</v>
      </c>
      <c r="V797" s="12" t="s">
        <v>9332</v>
      </c>
      <c r="X797" s="41" t="str">
        <f>IF(ISERROR(VLOOKUP(J797,'FMC by DSF_Excel'!$H$6:$H$1610,1,0)),"TIDAK ADA","ADA")</f>
        <v>ADA</v>
      </c>
      <c r="Y797" s="41"/>
    </row>
    <row r="798" spans="1:25" s="960" customFormat="1" ht="25.5" x14ac:dyDescent="0.25">
      <c r="A798" s="957">
        <v>788</v>
      </c>
      <c r="B798" s="958" t="s">
        <v>5016</v>
      </c>
      <c r="C798" s="958" t="s">
        <v>5017</v>
      </c>
      <c r="D798" s="958" t="s">
        <v>2059</v>
      </c>
      <c r="E798" s="958" t="s">
        <v>9090</v>
      </c>
      <c r="F798" s="958" t="s">
        <v>9321</v>
      </c>
      <c r="G798" s="958" t="s">
        <v>5020</v>
      </c>
      <c r="H798" s="958" t="s">
        <v>1252</v>
      </c>
      <c r="I798" s="958" t="s">
        <v>5021</v>
      </c>
      <c r="J798" s="964" t="s">
        <v>9333</v>
      </c>
      <c r="K798" s="958" t="s">
        <v>9334</v>
      </c>
      <c r="L798" s="958" t="s">
        <v>9335</v>
      </c>
      <c r="M798" s="958" t="s">
        <v>9330</v>
      </c>
      <c r="N798" s="958" t="s">
        <v>9336</v>
      </c>
      <c r="O798" s="957">
        <v>36</v>
      </c>
      <c r="P798" s="959" t="s">
        <v>5036</v>
      </c>
      <c r="Q798" s="959" t="s">
        <v>5037</v>
      </c>
      <c r="R798" s="957">
        <v>17</v>
      </c>
      <c r="S798" s="959" t="s">
        <v>7235</v>
      </c>
      <c r="T798" s="959" t="s">
        <v>741</v>
      </c>
      <c r="U798" s="959" t="s">
        <v>7235</v>
      </c>
      <c r="V798" s="959" t="s">
        <v>5036</v>
      </c>
      <c r="X798" s="41" t="str">
        <f>IF(ISERROR(VLOOKUP(J798,'FMC by DSF_Excel'!$H$6:$H$1610,1,0)),"TIDAK ADA","ADA")</f>
        <v>TIDAK ADA</v>
      </c>
      <c r="Y798" s="893"/>
    </row>
    <row r="799" spans="1:25" ht="25.5" x14ac:dyDescent="0.25">
      <c r="A799" s="10">
        <v>789</v>
      </c>
      <c r="B799" s="11" t="s">
        <v>5016</v>
      </c>
      <c r="C799" s="11" t="s">
        <v>5017</v>
      </c>
      <c r="D799" s="11" t="s">
        <v>2099</v>
      </c>
      <c r="E799" s="11" t="s">
        <v>9090</v>
      </c>
      <c r="F799" s="11" t="s">
        <v>9337</v>
      </c>
      <c r="G799" s="11" t="s">
        <v>5020</v>
      </c>
      <c r="H799" s="11" t="s">
        <v>1252</v>
      </c>
      <c r="I799" s="11" t="s">
        <v>5021</v>
      </c>
      <c r="J799" s="963" t="s">
        <v>9338</v>
      </c>
      <c r="K799" s="11" t="s">
        <v>9339</v>
      </c>
      <c r="L799" s="11" t="s">
        <v>9340</v>
      </c>
      <c r="M799" s="11" t="s">
        <v>7713</v>
      </c>
      <c r="N799" s="11" t="s">
        <v>9341</v>
      </c>
      <c r="O799" s="10">
        <v>36</v>
      </c>
      <c r="P799" s="12" t="s">
        <v>5436</v>
      </c>
      <c r="Q799" s="12" t="s">
        <v>5437</v>
      </c>
      <c r="R799" s="10">
        <v>16</v>
      </c>
      <c r="S799" s="12" t="s">
        <v>7383</v>
      </c>
      <c r="T799" s="12" t="s">
        <v>9342</v>
      </c>
      <c r="U799" s="12" t="s">
        <v>9343</v>
      </c>
      <c r="V799" s="12" t="s">
        <v>9344</v>
      </c>
      <c r="X799" s="41" t="str">
        <f>IF(ISERROR(VLOOKUP(J799,'FMC by DSF_Excel'!$H$6:$H$1610,1,0)),"TIDAK ADA","ADA")</f>
        <v>ADA</v>
      </c>
      <c r="Y799" s="41"/>
    </row>
    <row r="800" spans="1:25" ht="25.5" x14ac:dyDescent="0.25">
      <c r="A800" s="10">
        <v>790</v>
      </c>
      <c r="B800" s="11" t="s">
        <v>5016</v>
      </c>
      <c r="C800" s="11" t="s">
        <v>5017</v>
      </c>
      <c r="D800" s="11" t="s">
        <v>2175</v>
      </c>
      <c r="E800" s="11" t="s">
        <v>9090</v>
      </c>
      <c r="F800" s="11" t="s">
        <v>8985</v>
      </c>
      <c r="G800" s="11" t="s">
        <v>5020</v>
      </c>
      <c r="H800" s="11" t="s">
        <v>650</v>
      </c>
      <c r="I800" s="11" t="s">
        <v>5021</v>
      </c>
      <c r="J800" s="963" t="s">
        <v>9345</v>
      </c>
      <c r="K800" s="11" t="s">
        <v>9346</v>
      </c>
      <c r="L800" s="11" t="s">
        <v>9347</v>
      </c>
      <c r="M800" s="11" t="s">
        <v>6783</v>
      </c>
      <c r="N800" s="11" t="s">
        <v>9348</v>
      </c>
      <c r="O800" s="10">
        <v>36</v>
      </c>
      <c r="P800" s="12" t="s">
        <v>5036</v>
      </c>
      <c r="Q800" s="12" t="s">
        <v>5037</v>
      </c>
      <c r="R800" s="10">
        <v>16</v>
      </c>
      <c r="S800" s="12" t="s">
        <v>9349</v>
      </c>
      <c r="T800" s="12" t="s">
        <v>741</v>
      </c>
      <c r="U800" s="12" t="s">
        <v>9349</v>
      </c>
      <c r="V800" s="12" t="s">
        <v>5036</v>
      </c>
      <c r="X800" s="41" t="str">
        <f>IF(ISERROR(VLOOKUP(J800,'FMC by DSF_Excel'!$H$6:$H$1610,1,0)),"TIDAK ADA","ADA")</f>
        <v>ADA</v>
      </c>
      <c r="Y800" s="41"/>
    </row>
    <row r="801" spans="1:25" s="960" customFormat="1" ht="25.5" x14ac:dyDescent="0.25">
      <c r="A801" s="957">
        <v>791</v>
      </c>
      <c r="B801" s="958" t="s">
        <v>5016</v>
      </c>
      <c r="C801" s="958" t="s">
        <v>5017</v>
      </c>
      <c r="D801" s="958" t="s">
        <v>2179</v>
      </c>
      <c r="E801" s="958" t="s">
        <v>9090</v>
      </c>
      <c r="F801" s="958" t="s">
        <v>9311</v>
      </c>
      <c r="G801" s="958" t="s">
        <v>5020</v>
      </c>
      <c r="H801" s="958" t="s">
        <v>650</v>
      </c>
      <c r="I801" s="958" t="s">
        <v>5021</v>
      </c>
      <c r="J801" s="964" t="s">
        <v>9350</v>
      </c>
      <c r="K801" s="958" t="s">
        <v>9351</v>
      </c>
      <c r="L801" s="958" t="s">
        <v>9352</v>
      </c>
      <c r="M801" s="958" t="s">
        <v>6783</v>
      </c>
      <c r="N801" s="958" t="s">
        <v>9348</v>
      </c>
      <c r="O801" s="957">
        <v>36</v>
      </c>
      <c r="P801" s="959" t="s">
        <v>5036</v>
      </c>
      <c r="Q801" s="959" t="s">
        <v>5037</v>
      </c>
      <c r="R801" s="957">
        <v>16</v>
      </c>
      <c r="S801" s="959" t="s">
        <v>9349</v>
      </c>
      <c r="T801" s="959" t="s">
        <v>741</v>
      </c>
      <c r="U801" s="959" t="s">
        <v>9349</v>
      </c>
      <c r="V801" s="959" t="s">
        <v>5036</v>
      </c>
      <c r="X801" s="41" t="str">
        <f>IF(ISERROR(VLOOKUP(J801,'FMC by DSF_Excel'!$H$6:$H$1610,1,0)),"TIDAK ADA","ADA")</f>
        <v>TIDAK ADA</v>
      </c>
      <c r="Y801" s="893"/>
    </row>
    <row r="802" spans="1:25" ht="25.5" x14ac:dyDescent="0.25">
      <c r="A802" s="10">
        <v>792</v>
      </c>
      <c r="B802" s="11" t="s">
        <v>5016</v>
      </c>
      <c r="C802" s="11" t="s">
        <v>5017</v>
      </c>
      <c r="D802" s="11" t="s">
        <v>2279</v>
      </c>
      <c r="E802" s="11" t="s">
        <v>9090</v>
      </c>
      <c r="F802" s="11" t="s">
        <v>9353</v>
      </c>
      <c r="G802" s="11" t="s">
        <v>5020</v>
      </c>
      <c r="H802" s="11" t="s">
        <v>650</v>
      </c>
      <c r="I802" s="11" t="s">
        <v>5021</v>
      </c>
      <c r="J802" s="963" t="s">
        <v>9354</v>
      </c>
      <c r="K802" s="11" t="s">
        <v>9355</v>
      </c>
      <c r="L802" s="11" t="s">
        <v>9356</v>
      </c>
      <c r="M802" s="11" t="s">
        <v>9047</v>
      </c>
      <c r="N802" s="11" t="s">
        <v>9048</v>
      </c>
      <c r="O802" s="10">
        <v>36</v>
      </c>
      <c r="P802" s="12" t="s">
        <v>5027</v>
      </c>
      <c r="Q802" s="12" t="s">
        <v>5028</v>
      </c>
      <c r="R802" s="10">
        <v>15</v>
      </c>
      <c r="S802" s="12" t="s">
        <v>5313</v>
      </c>
      <c r="T802" s="12" t="s">
        <v>741</v>
      </c>
      <c r="U802" s="12" t="s">
        <v>5313</v>
      </c>
      <c r="V802" s="12" t="s">
        <v>5027</v>
      </c>
      <c r="X802" s="41" t="str">
        <f>IF(ISERROR(VLOOKUP(J802,'FMC by DSF_Excel'!$H$6:$H$1610,1,0)),"TIDAK ADA","ADA")</f>
        <v>ADA</v>
      </c>
      <c r="Y802" s="41"/>
    </row>
    <row r="803" spans="1:25" ht="25.5" x14ac:dyDescent="0.25">
      <c r="A803" s="10">
        <v>793</v>
      </c>
      <c r="B803" s="11" t="s">
        <v>5016</v>
      </c>
      <c r="C803" s="11" t="s">
        <v>5017</v>
      </c>
      <c r="D803" s="11" t="s">
        <v>2624</v>
      </c>
      <c r="E803" s="11" t="s">
        <v>9090</v>
      </c>
      <c r="F803" s="11" t="s">
        <v>8985</v>
      </c>
      <c r="G803" s="11" t="s">
        <v>5020</v>
      </c>
      <c r="H803" s="11" t="s">
        <v>650</v>
      </c>
      <c r="I803" s="11" t="s">
        <v>5021</v>
      </c>
      <c r="J803" s="963" t="s">
        <v>9357</v>
      </c>
      <c r="K803" s="11" t="s">
        <v>9358</v>
      </c>
      <c r="L803" s="11" t="s">
        <v>9359</v>
      </c>
      <c r="M803" s="11" t="s">
        <v>9360</v>
      </c>
      <c r="N803" s="11" t="s">
        <v>9361</v>
      </c>
      <c r="O803" s="10">
        <v>36</v>
      </c>
      <c r="P803" s="12" t="s">
        <v>5036</v>
      </c>
      <c r="Q803" s="12" t="s">
        <v>5037</v>
      </c>
      <c r="R803" s="10">
        <v>12</v>
      </c>
      <c r="S803" s="12" t="s">
        <v>5997</v>
      </c>
      <c r="T803" s="12" t="s">
        <v>741</v>
      </c>
      <c r="U803" s="12" t="s">
        <v>5997</v>
      </c>
      <c r="V803" s="12" t="s">
        <v>5036</v>
      </c>
      <c r="X803" s="41" t="str">
        <f>IF(ISERROR(VLOOKUP(J803,'FMC by DSF_Excel'!$H$6:$H$1610,1,0)),"TIDAK ADA","ADA")</f>
        <v>ADA</v>
      </c>
      <c r="Y803" s="41"/>
    </row>
    <row r="804" spans="1:25" ht="25.5" x14ac:dyDescent="0.25">
      <c r="A804" s="10">
        <v>794</v>
      </c>
      <c r="B804" s="11" t="s">
        <v>5016</v>
      </c>
      <c r="C804" s="11" t="s">
        <v>5017</v>
      </c>
      <c r="D804" s="11" t="s">
        <v>2715</v>
      </c>
      <c r="E804" s="11" t="s">
        <v>9090</v>
      </c>
      <c r="F804" s="11" t="s">
        <v>9362</v>
      </c>
      <c r="G804" s="11" t="s">
        <v>5020</v>
      </c>
      <c r="H804" s="11" t="s">
        <v>650</v>
      </c>
      <c r="I804" s="11" t="s">
        <v>5021</v>
      </c>
      <c r="J804" s="963" t="s">
        <v>9363</v>
      </c>
      <c r="K804" s="11" t="s">
        <v>9364</v>
      </c>
      <c r="L804" s="11" t="s">
        <v>9365</v>
      </c>
      <c r="M804" s="11" t="s">
        <v>9366</v>
      </c>
      <c r="N804" s="11" t="s">
        <v>9367</v>
      </c>
      <c r="O804" s="10">
        <v>12</v>
      </c>
      <c r="P804" s="12" t="s">
        <v>8657</v>
      </c>
      <c r="Q804" s="12" t="s">
        <v>9368</v>
      </c>
      <c r="R804" s="10">
        <v>11</v>
      </c>
      <c r="S804" s="12" t="s">
        <v>5858</v>
      </c>
      <c r="T804" s="12" t="s">
        <v>741</v>
      </c>
      <c r="U804" s="12" t="s">
        <v>5858</v>
      </c>
      <c r="V804" s="12" t="s">
        <v>8657</v>
      </c>
      <c r="X804" s="41" t="str">
        <f>IF(ISERROR(VLOOKUP(J804,'FMC by DSF_Excel'!$H$6:$H$1610,1,0)),"TIDAK ADA","ADA")</f>
        <v>ADA</v>
      </c>
      <c r="Y804" s="41"/>
    </row>
    <row r="805" spans="1:25" ht="25.5" x14ac:dyDescent="0.25">
      <c r="A805" s="10">
        <v>795</v>
      </c>
      <c r="B805" s="11" t="s">
        <v>5016</v>
      </c>
      <c r="C805" s="11" t="s">
        <v>5017</v>
      </c>
      <c r="D805" s="11" t="s">
        <v>2719</v>
      </c>
      <c r="E805" s="11" t="s">
        <v>9090</v>
      </c>
      <c r="F805" s="11" t="s">
        <v>9369</v>
      </c>
      <c r="G805" s="11" t="s">
        <v>5020</v>
      </c>
      <c r="H805" s="11" t="s">
        <v>650</v>
      </c>
      <c r="I805" s="11" t="s">
        <v>5021</v>
      </c>
      <c r="J805" s="963" t="s">
        <v>9370</v>
      </c>
      <c r="K805" s="11" t="s">
        <v>9371</v>
      </c>
      <c r="L805" s="11" t="s">
        <v>9372</v>
      </c>
      <c r="M805" s="11" t="s">
        <v>9366</v>
      </c>
      <c r="N805" s="11" t="s">
        <v>9367</v>
      </c>
      <c r="O805" s="10">
        <v>12</v>
      </c>
      <c r="P805" s="12" t="s">
        <v>8462</v>
      </c>
      <c r="Q805" s="12" t="s">
        <v>9373</v>
      </c>
      <c r="R805" s="10">
        <v>11</v>
      </c>
      <c r="S805" s="12" t="s">
        <v>9374</v>
      </c>
      <c r="T805" s="12" t="s">
        <v>9375</v>
      </c>
      <c r="U805" s="12" t="s">
        <v>9376</v>
      </c>
      <c r="V805" s="12" t="s">
        <v>9377</v>
      </c>
      <c r="X805" s="41" t="str">
        <f>IF(ISERROR(VLOOKUP(J805,'FMC by DSF_Excel'!$H$6:$H$1610,1,0)),"TIDAK ADA","ADA")</f>
        <v>ADA</v>
      </c>
      <c r="Y805" s="41"/>
    </row>
    <row r="806" spans="1:25" ht="25.5" x14ac:dyDescent="0.25">
      <c r="A806" s="10">
        <v>796</v>
      </c>
      <c r="B806" s="11" t="s">
        <v>5016</v>
      </c>
      <c r="C806" s="11" t="s">
        <v>5017</v>
      </c>
      <c r="D806" s="11" t="s">
        <v>2723</v>
      </c>
      <c r="E806" s="11" t="s">
        <v>9090</v>
      </c>
      <c r="F806" s="11" t="s">
        <v>9369</v>
      </c>
      <c r="G806" s="11" t="s">
        <v>5020</v>
      </c>
      <c r="H806" s="11" t="s">
        <v>650</v>
      </c>
      <c r="I806" s="11" t="s">
        <v>5021</v>
      </c>
      <c r="J806" s="963" t="s">
        <v>9378</v>
      </c>
      <c r="K806" s="11" t="s">
        <v>9379</v>
      </c>
      <c r="L806" s="11" t="s">
        <v>9380</v>
      </c>
      <c r="M806" s="11" t="s">
        <v>9366</v>
      </c>
      <c r="N806" s="11" t="s">
        <v>9367</v>
      </c>
      <c r="O806" s="10">
        <v>12</v>
      </c>
      <c r="P806" s="12" t="s">
        <v>8462</v>
      </c>
      <c r="Q806" s="12" t="s">
        <v>9373</v>
      </c>
      <c r="R806" s="10">
        <v>11</v>
      </c>
      <c r="S806" s="12" t="s">
        <v>9374</v>
      </c>
      <c r="T806" s="12" t="s">
        <v>9381</v>
      </c>
      <c r="U806" s="12" t="s">
        <v>9382</v>
      </c>
      <c r="V806" s="12" t="s">
        <v>9383</v>
      </c>
      <c r="X806" s="41" t="str">
        <f>IF(ISERROR(VLOOKUP(J806,'FMC by DSF_Excel'!$H$6:$H$1610,1,0)),"TIDAK ADA","ADA")</f>
        <v>ADA</v>
      </c>
      <c r="Y806" s="41"/>
    </row>
    <row r="807" spans="1:25" ht="25.5" x14ac:dyDescent="0.25">
      <c r="A807" s="10">
        <v>797</v>
      </c>
      <c r="B807" s="11" t="s">
        <v>5016</v>
      </c>
      <c r="C807" s="11" t="s">
        <v>5017</v>
      </c>
      <c r="D807" s="11" t="s">
        <v>2727</v>
      </c>
      <c r="E807" s="11" t="s">
        <v>9090</v>
      </c>
      <c r="F807" s="11" t="s">
        <v>9384</v>
      </c>
      <c r="G807" s="11" t="s">
        <v>5020</v>
      </c>
      <c r="H807" s="11" t="s">
        <v>650</v>
      </c>
      <c r="I807" s="11" t="s">
        <v>5021</v>
      </c>
      <c r="J807" s="963" t="s">
        <v>9385</v>
      </c>
      <c r="K807" s="11" t="s">
        <v>9386</v>
      </c>
      <c r="L807" s="11" t="s">
        <v>9387</v>
      </c>
      <c r="M807" s="11" t="s">
        <v>6594</v>
      </c>
      <c r="N807" s="11" t="s">
        <v>6842</v>
      </c>
      <c r="O807" s="10">
        <v>12</v>
      </c>
      <c r="P807" s="12" t="s">
        <v>8462</v>
      </c>
      <c r="Q807" s="12" t="s">
        <v>9373</v>
      </c>
      <c r="R807" s="10">
        <v>11</v>
      </c>
      <c r="S807" s="12" t="s">
        <v>9374</v>
      </c>
      <c r="T807" s="12" t="s">
        <v>741</v>
      </c>
      <c r="U807" s="12" t="s">
        <v>9374</v>
      </c>
      <c r="V807" s="12" t="s">
        <v>8462</v>
      </c>
      <c r="X807" s="41" t="str">
        <f>IF(ISERROR(VLOOKUP(J807,'FMC by DSF_Excel'!$H$6:$H$1610,1,0)),"TIDAK ADA","ADA")</f>
        <v>ADA</v>
      </c>
      <c r="Y807" s="41"/>
    </row>
    <row r="808" spans="1:25" ht="25.5" x14ac:dyDescent="0.25">
      <c r="A808" s="10">
        <v>798</v>
      </c>
      <c r="B808" s="11" t="s">
        <v>5016</v>
      </c>
      <c r="C808" s="11" t="s">
        <v>5017</v>
      </c>
      <c r="D808" s="11" t="s">
        <v>2727</v>
      </c>
      <c r="E808" s="11" t="s">
        <v>9090</v>
      </c>
      <c r="F808" s="11" t="s">
        <v>9384</v>
      </c>
      <c r="G808" s="11" t="s">
        <v>5020</v>
      </c>
      <c r="H808" s="11" t="s">
        <v>650</v>
      </c>
      <c r="I808" s="11" t="s">
        <v>5021</v>
      </c>
      <c r="J808" s="963" t="s">
        <v>9388</v>
      </c>
      <c r="K808" s="11" t="s">
        <v>9389</v>
      </c>
      <c r="L808" s="11" t="s">
        <v>9390</v>
      </c>
      <c r="M808" s="11" t="s">
        <v>6594</v>
      </c>
      <c r="N808" s="11" t="s">
        <v>6842</v>
      </c>
      <c r="O808" s="10">
        <v>12</v>
      </c>
      <c r="P808" s="12" t="s">
        <v>8462</v>
      </c>
      <c r="Q808" s="12" t="s">
        <v>9373</v>
      </c>
      <c r="R808" s="10">
        <v>11</v>
      </c>
      <c r="S808" s="12" t="s">
        <v>9374</v>
      </c>
      <c r="T808" s="12" t="s">
        <v>741</v>
      </c>
      <c r="U808" s="12" t="s">
        <v>9374</v>
      </c>
      <c r="V808" s="12" t="s">
        <v>8462</v>
      </c>
      <c r="X808" s="41" t="str">
        <f>IF(ISERROR(VLOOKUP(J808,'FMC by DSF_Excel'!$H$6:$H$1610,1,0)),"TIDAK ADA","ADA")</f>
        <v>ADA</v>
      </c>
      <c r="Y808" s="41"/>
    </row>
    <row r="809" spans="1:25" ht="25.5" x14ac:dyDescent="0.25">
      <c r="A809" s="10">
        <v>799</v>
      </c>
      <c r="B809" s="11" t="s">
        <v>5016</v>
      </c>
      <c r="C809" s="11" t="s">
        <v>5017</v>
      </c>
      <c r="D809" s="11" t="s">
        <v>2727</v>
      </c>
      <c r="E809" s="11" t="s">
        <v>9090</v>
      </c>
      <c r="F809" s="11" t="s">
        <v>9384</v>
      </c>
      <c r="G809" s="11" t="s">
        <v>5020</v>
      </c>
      <c r="H809" s="11" t="s">
        <v>650</v>
      </c>
      <c r="I809" s="11" t="s">
        <v>5021</v>
      </c>
      <c r="J809" s="963" t="s">
        <v>9391</v>
      </c>
      <c r="K809" s="11" t="s">
        <v>9392</v>
      </c>
      <c r="L809" s="11" t="s">
        <v>9393</v>
      </c>
      <c r="M809" s="11" t="s">
        <v>6594</v>
      </c>
      <c r="N809" s="11" t="s">
        <v>6842</v>
      </c>
      <c r="O809" s="10">
        <v>12</v>
      </c>
      <c r="P809" s="12" t="s">
        <v>8462</v>
      </c>
      <c r="Q809" s="12" t="s">
        <v>9373</v>
      </c>
      <c r="R809" s="10">
        <v>11</v>
      </c>
      <c r="S809" s="12" t="s">
        <v>9374</v>
      </c>
      <c r="T809" s="12" t="s">
        <v>9394</v>
      </c>
      <c r="U809" s="12" t="s">
        <v>9395</v>
      </c>
      <c r="V809" s="12" t="s">
        <v>9396</v>
      </c>
      <c r="X809" s="41" t="str">
        <f>IF(ISERROR(VLOOKUP(J809,'FMC by DSF_Excel'!$H$6:$H$1610,1,0)),"TIDAK ADA","ADA")</f>
        <v>ADA</v>
      </c>
      <c r="Y809" s="41"/>
    </row>
    <row r="810" spans="1:25" ht="25.5" x14ac:dyDescent="0.25">
      <c r="A810" s="10">
        <v>800</v>
      </c>
      <c r="B810" s="11" t="s">
        <v>5016</v>
      </c>
      <c r="C810" s="11" t="s">
        <v>5017</v>
      </c>
      <c r="D810" s="11" t="s">
        <v>2727</v>
      </c>
      <c r="E810" s="11" t="s">
        <v>9090</v>
      </c>
      <c r="F810" s="11" t="s">
        <v>9384</v>
      </c>
      <c r="G810" s="11" t="s">
        <v>5020</v>
      </c>
      <c r="H810" s="11" t="s">
        <v>650</v>
      </c>
      <c r="I810" s="11" t="s">
        <v>5021</v>
      </c>
      <c r="J810" s="963" t="s">
        <v>9397</v>
      </c>
      <c r="K810" s="11" t="s">
        <v>9398</v>
      </c>
      <c r="L810" s="11" t="s">
        <v>9399</v>
      </c>
      <c r="M810" s="11" t="s">
        <v>6594</v>
      </c>
      <c r="N810" s="11" t="s">
        <v>6842</v>
      </c>
      <c r="O810" s="10">
        <v>12</v>
      </c>
      <c r="P810" s="12" t="s">
        <v>8462</v>
      </c>
      <c r="Q810" s="12" t="s">
        <v>9373</v>
      </c>
      <c r="R810" s="10">
        <v>11</v>
      </c>
      <c r="S810" s="12" t="s">
        <v>9374</v>
      </c>
      <c r="T810" s="12" t="s">
        <v>741</v>
      </c>
      <c r="U810" s="12" t="s">
        <v>9374</v>
      </c>
      <c r="V810" s="12" t="s">
        <v>8462</v>
      </c>
      <c r="X810" s="41" t="str">
        <f>IF(ISERROR(VLOOKUP(J810,'FMC by DSF_Excel'!$H$6:$H$1610,1,0)),"TIDAK ADA","ADA")</f>
        <v>ADA</v>
      </c>
      <c r="Y810" s="41"/>
    </row>
    <row r="811" spans="1:25" ht="25.5" x14ac:dyDescent="0.25">
      <c r="A811" s="10">
        <v>801</v>
      </c>
      <c r="B811" s="11" t="s">
        <v>5016</v>
      </c>
      <c r="C811" s="11" t="s">
        <v>5017</v>
      </c>
      <c r="D811" s="11" t="s">
        <v>2727</v>
      </c>
      <c r="E811" s="11" t="s">
        <v>9090</v>
      </c>
      <c r="F811" s="11" t="s">
        <v>9384</v>
      </c>
      <c r="G811" s="11" t="s">
        <v>5020</v>
      </c>
      <c r="H811" s="11" t="s">
        <v>650</v>
      </c>
      <c r="I811" s="11" t="s">
        <v>5021</v>
      </c>
      <c r="J811" s="963" t="s">
        <v>9400</v>
      </c>
      <c r="K811" s="11" t="s">
        <v>9401</v>
      </c>
      <c r="L811" s="11" t="s">
        <v>9402</v>
      </c>
      <c r="M811" s="11" t="s">
        <v>6594</v>
      </c>
      <c r="N811" s="11" t="s">
        <v>6842</v>
      </c>
      <c r="O811" s="10">
        <v>12</v>
      </c>
      <c r="P811" s="12" t="s">
        <v>8462</v>
      </c>
      <c r="Q811" s="12" t="s">
        <v>9373</v>
      </c>
      <c r="R811" s="10">
        <v>11</v>
      </c>
      <c r="S811" s="12" t="s">
        <v>9374</v>
      </c>
      <c r="T811" s="12" t="s">
        <v>741</v>
      </c>
      <c r="U811" s="12" t="s">
        <v>9374</v>
      </c>
      <c r="V811" s="12" t="s">
        <v>8462</v>
      </c>
      <c r="X811" s="41" t="str">
        <f>IF(ISERROR(VLOOKUP(J811,'FMC by DSF_Excel'!$H$6:$H$1610,1,0)),"TIDAK ADA","ADA")</f>
        <v>ADA</v>
      </c>
      <c r="Y811" s="41"/>
    </row>
    <row r="812" spans="1:25" ht="25.5" x14ac:dyDescent="0.25">
      <c r="A812" s="10">
        <v>802</v>
      </c>
      <c r="B812" s="11" t="s">
        <v>5016</v>
      </c>
      <c r="C812" s="11" t="s">
        <v>5017</v>
      </c>
      <c r="D812" s="11" t="s">
        <v>3591</v>
      </c>
      <c r="E812" s="11" t="s">
        <v>9090</v>
      </c>
      <c r="F812" s="11" t="s">
        <v>9403</v>
      </c>
      <c r="G812" s="11" t="s">
        <v>5020</v>
      </c>
      <c r="H812" s="11" t="s">
        <v>650</v>
      </c>
      <c r="I812" s="11" t="s">
        <v>5021</v>
      </c>
      <c r="J812" s="963" t="s">
        <v>9404</v>
      </c>
      <c r="K812" s="11" t="s">
        <v>9405</v>
      </c>
      <c r="L812" s="11" t="s">
        <v>9406</v>
      </c>
      <c r="M812" s="11" t="s">
        <v>9407</v>
      </c>
      <c r="N812" s="11" t="s">
        <v>9408</v>
      </c>
      <c r="O812" s="10">
        <v>36</v>
      </c>
      <c r="P812" s="12" t="s">
        <v>5036</v>
      </c>
      <c r="Q812" s="12" t="s">
        <v>5037</v>
      </c>
      <c r="R812" s="10">
        <v>7</v>
      </c>
      <c r="S812" s="12" t="s">
        <v>8812</v>
      </c>
      <c r="T812" s="12" t="s">
        <v>741</v>
      </c>
      <c r="U812" s="12" t="s">
        <v>8812</v>
      </c>
      <c r="V812" s="12" t="s">
        <v>5036</v>
      </c>
      <c r="X812" s="41" t="str">
        <f>IF(ISERROR(VLOOKUP(J812,'FMC by DSF_Excel'!$H$6:$H$1610,1,0)),"TIDAK ADA","ADA")</f>
        <v>ADA</v>
      </c>
      <c r="Y812" s="41"/>
    </row>
    <row r="813" spans="1:25" ht="25.5" x14ac:dyDescent="0.25">
      <c r="A813" s="10">
        <v>803</v>
      </c>
      <c r="B813" s="11" t="s">
        <v>5016</v>
      </c>
      <c r="C813" s="11" t="s">
        <v>5017</v>
      </c>
      <c r="D813" s="11" t="s">
        <v>3596</v>
      </c>
      <c r="E813" s="11" t="s">
        <v>9090</v>
      </c>
      <c r="F813" s="11" t="s">
        <v>9403</v>
      </c>
      <c r="G813" s="11" t="s">
        <v>5020</v>
      </c>
      <c r="H813" s="11" t="s">
        <v>650</v>
      </c>
      <c r="I813" s="11" t="s">
        <v>5021</v>
      </c>
      <c r="J813" s="963" t="s">
        <v>9409</v>
      </c>
      <c r="K813" s="11" t="s">
        <v>9410</v>
      </c>
      <c r="L813" s="11" t="s">
        <v>9411</v>
      </c>
      <c r="M813" s="11" t="s">
        <v>9412</v>
      </c>
      <c r="N813" s="11" t="s">
        <v>8318</v>
      </c>
      <c r="O813" s="10">
        <v>36</v>
      </c>
      <c r="P813" s="12" t="s">
        <v>5036</v>
      </c>
      <c r="Q813" s="12" t="s">
        <v>5037</v>
      </c>
      <c r="R813" s="10">
        <v>7</v>
      </c>
      <c r="S813" s="12" t="s">
        <v>8812</v>
      </c>
      <c r="T813" s="12" t="s">
        <v>741</v>
      </c>
      <c r="U813" s="12" t="s">
        <v>8812</v>
      </c>
      <c r="V813" s="12" t="s">
        <v>5036</v>
      </c>
      <c r="X813" s="41" t="str">
        <f>IF(ISERROR(VLOOKUP(J813,'FMC by DSF_Excel'!$H$6:$H$1610,1,0)),"TIDAK ADA","ADA")</f>
        <v>ADA</v>
      </c>
      <c r="Y813" s="41"/>
    </row>
    <row r="814" spans="1:25" ht="25.5" x14ac:dyDescent="0.25">
      <c r="A814" s="10">
        <v>804</v>
      </c>
      <c r="B814" s="11" t="s">
        <v>5016</v>
      </c>
      <c r="C814" s="11" t="s">
        <v>5017</v>
      </c>
      <c r="D814" s="11" t="s">
        <v>3596</v>
      </c>
      <c r="E814" s="11" t="s">
        <v>9090</v>
      </c>
      <c r="F814" s="11" t="s">
        <v>9403</v>
      </c>
      <c r="G814" s="11" t="s">
        <v>5020</v>
      </c>
      <c r="H814" s="11" t="s">
        <v>650</v>
      </c>
      <c r="I814" s="11" t="s">
        <v>5021</v>
      </c>
      <c r="J814" s="963" t="s">
        <v>9413</v>
      </c>
      <c r="K814" s="11" t="s">
        <v>9414</v>
      </c>
      <c r="L814" s="11" t="s">
        <v>9415</v>
      </c>
      <c r="M814" s="11" t="s">
        <v>9412</v>
      </c>
      <c r="N814" s="11" t="s">
        <v>8318</v>
      </c>
      <c r="O814" s="10">
        <v>36</v>
      </c>
      <c r="P814" s="12" t="s">
        <v>5036</v>
      </c>
      <c r="Q814" s="12" t="s">
        <v>5037</v>
      </c>
      <c r="R814" s="10">
        <v>7</v>
      </c>
      <c r="S814" s="12" t="s">
        <v>8812</v>
      </c>
      <c r="T814" s="12" t="s">
        <v>741</v>
      </c>
      <c r="U814" s="12" t="s">
        <v>8812</v>
      </c>
      <c r="V814" s="12" t="s">
        <v>5036</v>
      </c>
      <c r="X814" s="41" t="str">
        <f>IF(ISERROR(VLOOKUP(J814,'FMC by DSF_Excel'!$H$6:$H$1610,1,0)),"TIDAK ADA","ADA")</f>
        <v>ADA</v>
      </c>
      <c r="Y814" s="41"/>
    </row>
    <row r="815" spans="1:25" ht="25.5" x14ac:dyDescent="0.25">
      <c r="A815" s="10">
        <v>805</v>
      </c>
      <c r="B815" s="11" t="s">
        <v>5016</v>
      </c>
      <c r="C815" s="11" t="s">
        <v>5017</v>
      </c>
      <c r="D815" s="11" t="s">
        <v>3596</v>
      </c>
      <c r="E815" s="11" t="s">
        <v>9090</v>
      </c>
      <c r="F815" s="11" t="s">
        <v>9403</v>
      </c>
      <c r="G815" s="11" t="s">
        <v>5020</v>
      </c>
      <c r="H815" s="11" t="s">
        <v>650</v>
      </c>
      <c r="I815" s="11" t="s">
        <v>5021</v>
      </c>
      <c r="J815" s="963" t="s">
        <v>9416</v>
      </c>
      <c r="K815" s="11" t="s">
        <v>9417</v>
      </c>
      <c r="L815" s="11" t="s">
        <v>9418</v>
      </c>
      <c r="M815" s="11" t="s">
        <v>9412</v>
      </c>
      <c r="N815" s="11" t="s">
        <v>8318</v>
      </c>
      <c r="O815" s="10">
        <v>36</v>
      </c>
      <c r="P815" s="12" t="s">
        <v>5036</v>
      </c>
      <c r="Q815" s="12" t="s">
        <v>5037</v>
      </c>
      <c r="R815" s="10">
        <v>7</v>
      </c>
      <c r="S815" s="12" t="s">
        <v>8812</v>
      </c>
      <c r="T815" s="12" t="s">
        <v>741</v>
      </c>
      <c r="U815" s="12" t="s">
        <v>8812</v>
      </c>
      <c r="V815" s="12" t="s">
        <v>5036</v>
      </c>
      <c r="X815" s="41" t="str">
        <f>IF(ISERROR(VLOOKUP(J815,'FMC by DSF_Excel'!$H$6:$H$1610,1,0)),"TIDAK ADA","ADA")</f>
        <v>ADA</v>
      </c>
      <c r="Y815" s="41"/>
    </row>
    <row r="816" spans="1:25" ht="25.5" x14ac:dyDescent="0.25">
      <c r="A816" s="10">
        <v>806</v>
      </c>
      <c r="B816" s="11" t="s">
        <v>5016</v>
      </c>
      <c r="C816" s="11" t="s">
        <v>5017</v>
      </c>
      <c r="D816" s="11" t="s">
        <v>3596</v>
      </c>
      <c r="E816" s="11" t="s">
        <v>9090</v>
      </c>
      <c r="F816" s="11" t="s">
        <v>9403</v>
      </c>
      <c r="G816" s="11" t="s">
        <v>5020</v>
      </c>
      <c r="H816" s="11" t="s">
        <v>650</v>
      </c>
      <c r="I816" s="11" t="s">
        <v>5021</v>
      </c>
      <c r="J816" s="963" t="s">
        <v>9419</v>
      </c>
      <c r="K816" s="11" t="s">
        <v>9420</v>
      </c>
      <c r="L816" s="11" t="s">
        <v>9421</v>
      </c>
      <c r="M816" s="11" t="s">
        <v>9412</v>
      </c>
      <c r="N816" s="11" t="s">
        <v>8318</v>
      </c>
      <c r="O816" s="10">
        <v>36</v>
      </c>
      <c r="P816" s="12" t="s">
        <v>5036</v>
      </c>
      <c r="Q816" s="12" t="s">
        <v>5037</v>
      </c>
      <c r="R816" s="10">
        <v>7</v>
      </c>
      <c r="S816" s="12" t="s">
        <v>8812</v>
      </c>
      <c r="T816" s="12" t="s">
        <v>741</v>
      </c>
      <c r="U816" s="12" t="s">
        <v>8812</v>
      </c>
      <c r="V816" s="12" t="s">
        <v>5036</v>
      </c>
      <c r="X816" s="41" t="str">
        <f>IF(ISERROR(VLOOKUP(J816,'FMC by DSF_Excel'!$H$6:$H$1610,1,0)),"TIDAK ADA","ADA")</f>
        <v>ADA</v>
      </c>
      <c r="Y816" s="41"/>
    </row>
    <row r="817" spans="1:25" ht="25.5" x14ac:dyDescent="0.25">
      <c r="A817" s="10">
        <v>807</v>
      </c>
      <c r="B817" s="11" t="s">
        <v>5016</v>
      </c>
      <c r="C817" s="11" t="s">
        <v>5017</v>
      </c>
      <c r="D817" s="11" t="s">
        <v>3600</v>
      </c>
      <c r="E817" s="11" t="s">
        <v>9090</v>
      </c>
      <c r="F817" s="11" t="s">
        <v>9422</v>
      </c>
      <c r="G817" s="11" t="s">
        <v>741</v>
      </c>
      <c r="H817" s="11" t="s">
        <v>741</v>
      </c>
      <c r="I817" s="11" t="s">
        <v>5021</v>
      </c>
      <c r="J817" s="963" t="s">
        <v>9423</v>
      </c>
      <c r="K817" s="11" t="s">
        <v>9424</v>
      </c>
      <c r="L817" s="11" t="s">
        <v>9425</v>
      </c>
      <c r="M817" s="11" t="s">
        <v>9426</v>
      </c>
      <c r="N817" s="11" t="s">
        <v>7441</v>
      </c>
      <c r="O817" s="10">
        <v>12</v>
      </c>
      <c r="P817" s="12" t="s">
        <v>6883</v>
      </c>
      <c r="Q817" s="12" t="s">
        <v>5243</v>
      </c>
      <c r="R817" s="10">
        <v>8</v>
      </c>
      <c r="S817" s="12" t="s">
        <v>5530</v>
      </c>
      <c r="T817" s="12" t="s">
        <v>9427</v>
      </c>
      <c r="U817" s="12" t="s">
        <v>9428</v>
      </c>
      <c r="V817" s="12" t="s">
        <v>9429</v>
      </c>
      <c r="X817" s="41" t="str">
        <f>IF(ISERROR(VLOOKUP(J817,'FMC by DSF_Excel'!$H$6:$H$1610,1,0)),"TIDAK ADA","ADA")</f>
        <v>ADA</v>
      </c>
      <c r="Y817" s="41"/>
    </row>
    <row r="818" spans="1:25" ht="25.5" x14ac:dyDescent="0.25">
      <c r="A818" s="10">
        <v>808</v>
      </c>
      <c r="B818" s="11" t="s">
        <v>5016</v>
      </c>
      <c r="C818" s="11" t="s">
        <v>5017</v>
      </c>
      <c r="D818" s="11" t="s">
        <v>3668</v>
      </c>
      <c r="E818" s="11" t="s">
        <v>9090</v>
      </c>
      <c r="F818" s="11" t="s">
        <v>8786</v>
      </c>
      <c r="G818" s="11" t="s">
        <v>741</v>
      </c>
      <c r="H818" s="11" t="s">
        <v>741</v>
      </c>
      <c r="I818" s="11" t="s">
        <v>5021</v>
      </c>
      <c r="J818" s="963" t="s">
        <v>9430</v>
      </c>
      <c r="K818" s="11" t="s">
        <v>9431</v>
      </c>
      <c r="L818" s="11" t="s">
        <v>9432</v>
      </c>
      <c r="M818" s="11" t="s">
        <v>9407</v>
      </c>
      <c r="N818" s="11" t="s">
        <v>9408</v>
      </c>
      <c r="O818" s="10">
        <v>36</v>
      </c>
      <c r="P818" s="12" t="s">
        <v>5027</v>
      </c>
      <c r="Q818" s="12" t="s">
        <v>5028</v>
      </c>
      <c r="R818" s="10">
        <v>7</v>
      </c>
      <c r="S818" s="12" t="s">
        <v>5406</v>
      </c>
      <c r="T818" s="12" t="s">
        <v>741</v>
      </c>
      <c r="U818" s="12" t="s">
        <v>5406</v>
      </c>
      <c r="V818" s="12" t="s">
        <v>5027</v>
      </c>
      <c r="X818" s="41" t="str">
        <f>IF(ISERROR(VLOOKUP(J818,'FMC by DSF_Excel'!$H$6:$H$1610,1,0)),"TIDAK ADA","ADA")</f>
        <v>ADA</v>
      </c>
      <c r="Y818" s="41"/>
    </row>
    <row r="819" spans="1:25" ht="25.5" x14ac:dyDescent="0.25">
      <c r="A819" s="10">
        <v>809</v>
      </c>
      <c r="B819" s="11" t="s">
        <v>5016</v>
      </c>
      <c r="C819" s="11" t="s">
        <v>5017</v>
      </c>
      <c r="D819" s="11" t="s">
        <v>3778</v>
      </c>
      <c r="E819" s="11" t="s">
        <v>9090</v>
      </c>
      <c r="F819" s="11" t="s">
        <v>8485</v>
      </c>
      <c r="G819" s="11" t="s">
        <v>741</v>
      </c>
      <c r="H819" s="11" t="s">
        <v>741</v>
      </c>
      <c r="I819" s="11" t="s">
        <v>5021</v>
      </c>
      <c r="J819" s="963" t="s">
        <v>9433</v>
      </c>
      <c r="K819" s="11" t="s">
        <v>9434</v>
      </c>
      <c r="L819" s="11" t="s">
        <v>9435</v>
      </c>
      <c r="M819" s="11" t="s">
        <v>7838</v>
      </c>
      <c r="N819" s="11" t="s">
        <v>5595</v>
      </c>
      <c r="O819" s="10">
        <v>36</v>
      </c>
      <c r="P819" s="12" t="s">
        <v>5027</v>
      </c>
      <c r="Q819" s="12" t="s">
        <v>5028</v>
      </c>
      <c r="R819" s="10">
        <v>6</v>
      </c>
      <c r="S819" s="12" t="s">
        <v>6645</v>
      </c>
      <c r="T819" s="12" t="s">
        <v>741</v>
      </c>
      <c r="U819" s="12" t="s">
        <v>6645</v>
      </c>
      <c r="V819" s="12" t="s">
        <v>5027</v>
      </c>
      <c r="X819" s="41" t="str">
        <f>IF(ISERROR(VLOOKUP(J819,'FMC by DSF_Excel'!$H$6:$H$1610,1,0)),"TIDAK ADA","ADA")</f>
        <v>TIDAK ADA</v>
      </c>
      <c r="Y819" s="41"/>
    </row>
    <row r="820" spans="1:25" ht="25.5" x14ac:dyDescent="0.25">
      <c r="A820" s="10">
        <v>810</v>
      </c>
      <c r="B820" s="11" t="s">
        <v>5016</v>
      </c>
      <c r="C820" s="11" t="s">
        <v>5017</v>
      </c>
      <c r="D820" s="11" t="s">
        <v>3782</v>
      </c>
      <c r="E820" s="11" t="s">
        <v>9090</v>
      </c>
      <c r="F820" s="11" t="s">
        <v>8738</v>
      </c>
      <c r="G820" s="11" t="s">
        <v>741</v>
      </c>
      <c r="H820" s="11" t="s">
        <v>741</v>
      </c>
      <c r="I820" s="11" t="s">
        <v>5021</v>
      </c>
      <c r="J820" s="963" t="s">
        <v>9436</v>
      </c>
      <c r="K820" s="11" t="s">
        <v>9437</v>
      </c>
      <c r="L820" s="11" t="s">
        <v>9438</v>
      </c>
      <c r="M820" s="11" t="s">
        <v>7838</v>
      </c>
      <c r="N820" s="11" t="s">
        <v>5595</v>
      </c>
      <c r="O820" s="10">
        <v>36</v>
      </c>
      <c r="P820" s="12" t="s">
        <v>5036</v>
      </c>
      <c r="Q820" s="12" t="s">
        <v>5037</v>
      </c>
      <c r="R820" s="10">
        <v>6</v>
      </c>
      <c r="S820" s="12" t="s">
        <v>9439</v>
      </c>
      <c r="T820" s="12" t="s">
        <v>741</v>
      </c>
      <c r="U820" s="12" t="s">
        <v>9439</v>
      </c>
      <c r="V820" s="12" t="s">
        <v>5036</v>
      </c>
      <c r="X820" s="41" t="str">
        <f>IF(ISERROR(VLOOKUP(J820,'FMC by DSF_Excel'!$H$6:$H$1610,1,0)),"TIDAK ADA","ADA")</f>
        <v>TIDAK ADA</v>
      </c>
      <c r="Y820" s="41"/>
    </row>
    <row r="821" spans="1:25" ht="25.5" x14ac:dyDescent="0.25">
      <c r="A821" s="10">
        <v>811</v>
      </c>
      <c r="B821" s="11" t="s">
        <v>5016</v>
      </c>
      <c r="C821" s="11" t="s">
        <v>5017</v>
      </c>
      <c r="D821" s="11" t="s">
        <v>4055</v>
      </c>
      <c r="E821" s="11" t="s">
        <v>9090</v>
      </c>
      <c r="F821" s="11" t="s">
        <v>8786</v>
      </c>
      <c r="G821" s="11" t="s">
        <v>741</v>
      </c>
      <c r="H821" s="11" t="s">
        <v>741</v>
      </c>
      <c r="I821" s="11" t="s">
        <v>5021</v>
      </c>
      <c r="J821" s="963" t="s">
        <v>9440</v>
      </c>
      <c r="K821" s="11" t="s">
        <v>9441</v>
      </c>
      <c r="L821" s="11" t="s">
        <v>9442</v>
      </c>
      <c r="M821" s="11" t="s">
        <v>9443</v>
      </c>
      <c r="N821" s="11" t="s">
        <v>9444</v>
      </c>
      <c r="O821" s="10">
        <v>24</v>
      </c>
      <c r="P821" s="12" t="s">
        <v>5057</v>
      </c>
      <c r="Q821" s="12" t="s">
        <v>5857</v>
      </c>
      <c r="R821" s="10">
        <v>6</v>
      </c>
      <c r="S821" s="12" t="s">
        <v>5997</v>
      </c>
      <c r="T821" s="12" t="s">
        <v>741</v>
      </c>
      <c r="U821" s="12" t="s">
        <v>5997</v>
      </c>
      <c r="V821" s="12" t="s">
        <v>5057</v>
      </c>
      <c r="X821" s="41" t="str">
        <f>IF(ISERROR(VLOOKUP(J821,'FMC by DSF_Excel'!$H$6:$H$1610,1,0)),"TIDAK ADA","ADA")</f>
        <v>ADA</v>
      </c>
      <c r="Y821" s="41"/>
    </row>
    <row r="822" spans="1:25" ht="25.5" x14ac:dyDescent="0.25">
      <c r="A822" s="10">
        <v>812</v>
      </c>
      <c r="B822" s="11" t="s">
        <v>5016</v>
      </c>
      <c r="C822" s="11" t="s">
        <v>5017</v>
      </c>
      <c r="D822" s="11" t="s">
        <v>4242</v>
      </c>
      <c r="E822" s="11" t="s">
        <v>9090</v>
      </c>
      <c r="F822" s="11" t="s">
        <v>8786</v>
      </c>
      <c r="G822" s="11" t="s">
        <v>5020</v>
      </c>
      <c r="H822" s="11" t="s">
        <v>650</v>
      </c>
      <c r="I822" s="11" t="s">
        <v>5021</v>
      </c>
      <c r="J822" s="963" t="s">
        <v>9445</v>
      </c>
      <c r="K822" s="11" t="s">
        <v>9446</v>
      </c>
      <c r="L822" s="11" t="s">
        <v>9447</v>
      </c>
      <c r="M822" s="11" t="s">
        <v>9448</v>
      </c>
      <c r="N822" s="11" t="s">
        <v>9449</v>
      </c>
      <c r="O822" s="10">
        <v>36</v>
      </c>
      <c r="P822" s="12" t="s">
        <v>5027</v>
      </c>
      <c r="Q822" s="12" t="s">
        <v>5028</v>
      </c>
      <c r="R822" s="10">
        <v>4</v>
      </c>
      <c r="S822" s="12" t="s">
        <v>5350</v>
      </c>
      <c r="T822" s="12" t="s">
        <v>741</v>
      </c>
      <c r="U822" s="12" t="s">
        <v>5350</v>
      </c>
      <c r="V822" s="12" t="s">
        <v>5027</v>
      </c>
      <c r="X822" s="41" t="str">
        <f>IF(ISERROR(VLOOKUP(J822,'FMC by DSF_Excel'!$H$6:$H$1610,1,0)),"TIDAK ADA","ADA")</f>
        <v>ADA</v>
      </c>
      <c r="Y822" s="41"/>
    </row>
    <row r="823" spans="1:25" ht="25.5" x14ac:dyDescent="0.25">
      <c r="A823" s="10">
        <v>813</v>
      </c>
      <c r="B823" s="11" t="s">
        <v>5016</v>
      </c>
      <c r="C823" s="11" t="s">
        <v>5017</v>
      </c>
      <c r="D823" s="11" t="s">
        <v>1462</v>
      </c>
      <c r="E823" s="11" t="s">
        <v>9450</v>
      </c>
      <c r="F823" s="11" t="s">
        <v>9451</v>
      </c>
      <c r="G823" s="11" t="s">
        <v>5354</v>
      </c>
      <c r="H823" s="11" t="s">
        <v>5355</v>
      </c>
      <c r="I823" s="11" t="s">
        <v>5021</v>
      </c>
      <c r="J823" s="963" t="s">
        <v>9452</v>
      </c>
      <c r="K823" s="11" t="s">
        <v>9453</v>
      </c>
      <c r="L823" s="11" t="s">
        <v>9454</v>
      </c>
      <c r="M823" s="11" t="s">
        <v>9455</v>
      </c>
      <c r="N823" s="11" t="s">
        <v>9456</v>
      </c>
      <c r="O823" s="10">
        <v>60</v>
      </c>
      <c r="P823" s="12" t="s">
        <v>8462</v>
      </c>
      <c r="Q823" s="12" t="s">
        <v>5577</v>
      </c>
      <c r="R823" s="10">
        <v>24</v>
      </c>
      <c r="S823" s="12" t="s">
        <v>5313</v>
      </c>
      <c r="T823" s="12" t="s">
        <v>9457</v>
      </c>
      <c r="U823" s="12" t="s">
        <v>9458</v>
      </c>
      <c r="V823" s="12" t="s">
        <v>9459</v>
      </c>
      <c r="X823" s="41" t="str">
        <f>IF(ISERROR(VLOOKUP(J823,'FMC by DSF_Excel'!$H$6:$H$1610,1,0)),"TIDAK ADA","ADA")</f>
        <v>ADA</v>
      </c>
      <c r="Y823" s="41"/>
    </row>
    <row r="824" spans="1:25" ht="25.5" x14ac:dyDescent="0.25">
      <c r="A824" s="10">
        <v>814</v>
      </c>
      <c r="B824" s="11" t="s">
        <v>5016</v>
      </c>
      <c r="C824" s="11" t="s">
        <v>5017</v>
      </c>
      <c r="D824" s="11" t="s">
        <v>1206</v>
      </c>
      <c r="E824" s="11" t="s">
        <v>9460</v>
      </c>
      <c r="F824" s="11" t="s">
        <v>6606</v>
      </c>
      <c r="G824" s="11" t="s">
        <v>5898</v>
      </c>
      <c r="H824" s="11" t="s">
        <v>5899</v>
      </c>
      <c r="I824" s="11" t="s">
        <v>5021</v>
      </c>
      <c r="J824" s="963" t="s">
        <v>9461</v>
      </c>
      <c r="K824" s="11" t="s">
        <v>9462</v>
      </c>
      <c r="L824" s="11" t="s">
        <v>9463</v>
      </c>
      <c r="M824" s="11" t="s">
        <v>9464</v>
      </c>
      <c r="N824" s="11" t="s">
        <v>9465</v>
      </c>
      <c r="O824" s="10">
        <v>60</v>
      </c>
      <c r="P824" s="12" t="s">
        <v>9466</v>
      </c>
      <c r="Q824" s="12" t="s">
        <v>8879</v>
      </c>
      <c r="R824" s="10">
        <v>29</v>
      </c>
      <c r="S824" s="12" t="s">
        <v>9467</v>
      </c>
      <c r="T824" s="12" t="s">
        <v>9468</v>
      </c>
      <c r="U824" s="12" t="s">
        <v>9469</v>
      </c>
      <c r="V824" s="12" t="s">
        <v>9470</v>
      </c>
      <c r="X824" s="41" t="str">
        <f>IF(ISERROR(VLOOKUP(J824,'FMC by DSF_Excel'!$H$6:$H$1610,1,0)),"TIDAK ADA","ADA")</f>
        <v>ADA</v>
      </c>
      <c r="Y824" s="41"/>
    </row>
    <row r="825" spans="1:25" ht="25.5" x14ac:dyDescent="0.25">
      <c r="A825" s="10">
        <v>815</v>
      </c>
      <c r="B825" s="11" t="s">
        <v>5016</v>
      </c>
      <c r="C825" s="11" t="s">
        <v>5017</v>
      </c>
      <c r="D825" s="11" t="s">
        <v>909</v>
      </c>
      <c r="E825" s="11" t="s">
        <v>9471</v>
      </c>
      <c r="F825" s="11" t="s">
        <v>9063</v>
      </c>
      <c r="G825" s="11" t="s">
        <v>5020</v>
      </c>
      <c r="H825" s="11" t="s">
        <v>1378</v>
      </c>
      <c r="I825" s="11" t="s">
        <v>5021</v>
      </c>
      <c r="J825" s="963" t="s">
        <v>9472</v>
      </c>
      <c r="K825" s="11" t="s">
        <v>9473</v>
      </c>
      <c r="L825" s="11" t="s">
        <v>9474</v>
      </c>
      <c r="M825" s="11" t="s">
        <v>9475</v>
      </c>
      <c r="N825" s="11" t="s">
        <v>9476</v>
      </c>
      <c r="O825" s="10">
        <v>48</v>
      </c>
      <c r="P825" s="12" t="s">
        <v>9477</v>
      </c>
      <c r="Q825" s="12" t="s">
        <v>9478</v>
      </c>
      <c r="R825" s="10">
        <v>37</v>
      </c>
      <c r="S825" s="12" t="s">
        <v>9479</v>
      </c>
      <c r="T825" s="12" t="s">
        <v>9480</v>
      </c>
      <c r="U825" s="12" t="s">
        <v>9481</v>
      </c>
      <c r="V825" s="12" t="s">
        <v>9482</v>
      </c>
      <c r="X825" s="41" t="str">
        <f>IF(ISERROR(VLOOKUP(J825,'FMC by DSF_Excel'!$H$6:$H$1610,1,0)),"TIDAK ADA","ADA")</f>
        <v>ADA</v>
      </c>
      <c r="Y825" s="41"/>
    </row>
    <row r="826" spans="1:25" ht="25.5" x14ac:dyDescent="0.25">
      <c r="A826" s="10">
        <v>816</v>
      </c>
      <c r="B826" s="11" t="s">
        <v>5016</v>
      </c>
      <c r="C826" s="11" t="s">
        <v>5017</v>
      </c>
      <c r="D826" s="11" t="s">
        <v>909</v>
      </c>
      <c r="E826" s="11" t="s">
        <v>9471</v>
      </c>
      <c r="F826" s="11" t="s">
        <v>9063</v>
      </c>
      <c r="G826" s="11" t="s">
        <v>5020</v>
      </c>
      <c r="H826" s="11" t="s">
        <v>1378</v>
      </c>
      <c r="I826" s="11" t="s">
        <v>5021</v>
      </c>
      <c r="J826" s="963" t="s">
        <v>9483</v>
      </c>
      <c r="K826" s="11" t="s">
        <v>9484</v>
      </c>
      <c r="L826" s="11" t="s">
        <v>9485</v>
      </c>
      <c r="M826" s="11" t="s">
        <v>9475</v>
      </c>
      <c r="N826" s="11" t="s">
        <v>9476</v>
      </c>
      <c r="O826" s="10">
        <v>48</v>
      </c>
      <c r="P826" s="12" t="s">
        <v>9477</v>
      </c>
      <c r="Q826" s="12" t="s">
        <v>9478</v>
      </c>
      <c r="R826" s="10">
        <v>37</v>
      </c>
      <c r="S826" s="12" t="s">
        <v>9479</v>
      </c>
      <c r="T826" s="12" t="s">
        <v>9486</v>
      </c>
      <c r="U826" s="12" t="s">
        <v>9487</v>
      </c>
      <c r="V826" s="12" t="s">
        <v>9488</v>
      </c>
      <c r="X826" s="41" t="str">
        <f>IF(ISERROR(VLOOKUP(J826,'FMC by DSF_Excel'!$H$6:$H$1610,1,0)),"TIDAK ADA","ADA")</f>
        <v>ADA</v>
      </c>
      <c r="Y826" s="41"/>
    </row>
    <row r="827" spans="1:25" ht="25.5" x14ac:dyDescent="0.25">
      <c r="A827" s="10">
        <v>817</v>
      </c>
      <c r="B827" s="11" t="s">
        <v>5016</v>
      </c>
      <c r="C827" s="11" t="s">
        <v>5017</v>
      </c>
      <c r="D827" s="11" t="s">
        <v>909</v>
      </c>
      <c r="E827" s="11" t="s">
        <v>9471</v>
      </c>
      <c r="F827" s="11" t="s">
        <v>9063</v>
      </c>
      <c r="G827" s="11" t="s">
        <v>5020</v>
      </c>
      <c r="H827" s="11" t="s">
        <v>1378</v>
      </c>
      <c r="I827" s="11" t="s">
        <v>5021</v>
      </c>
      <c r="J827" s="963" t="s">
        <v>9489</v>
      </c>
      <c r="K827" s="11" t="s">
        <v>9490</v>
      </c>
      <c r="L827" s="11" t="s">
        <v>9491</v>
      </c>
      <c r="M827" s="11" t="s">
        <v>9475</v>
      </c>
      <c r="N827" s="11" t="s">
        <v>9476</v>
      </c>
      <c r="O827" s="10">
        <v>48</v>
      </c>
      <c r="P827" s="12" t="s">
        <v>9477</v>
      </c>
      <c r="Q827" s="12" t="s">
        <v>9478</v>
      </c>
      <c r="R827" s="10">
        <v>37</v>
      </c>
      <c r="S827" s="12" t="s">
        <v>9479</v>
      </c>
      <c r="T827" s="12" t="s">
        <v>9492</v>
      </c>
      <c r="U827" s="12" t="s">
        <v>9493</v>
      </c>
      <c r="V827" s="12" t="s">
        <v>9494</v>
      </c>
      <c r="X827" s="41" t="str">
        <f>IF(ISERROR(VLOOKUP(J827,'FMC by DSF_Excel'!$H$6:$H$1610,1,0)),"TIDAK ADA","ADA")</f>
        <v>ADA</v>
      </c>
      <c r="Y827" s="41"/>
    </row>
    <row r="828" spans="1:25" ht="25.5" x14ac:dyDescent="0.25">
      <c r="A828" s="10">
        <v>818</v>
      </c>
      <c r="B828" s="11" t="s">
        <v>5016</v>
      </c>
      <c r="C828" s="11" t="s">
        <v>5017</v>
      </c>
      <c r="D828" s="11" t="s">
        <v>936</v>
      </c>
      <c r="E828" s="11" t="s">
        <v>9471</v>
      </c>
      <c r="F828" s="11" t="s">
        <v>9495</v>
      </c>
      <c r="G828" s="11" t="s">
        <v>5020</v>
      </c>
      <c r="H828" s="11" t="s">
        <v>1378</v>
      </c>
      <c r="I828" s="11" t="s">
        <v>5021</v>
      </c>
      <c r="J828" s="963" t="s">
        <v>9496</v>
      </c>
      <c r="K828" s="11" t="s">
        <v>9497</v>
      </c>
      <c r="L828" s="11" t="s">
        <v>9498</v>
      </c>
      <c r="M828" s="11" t="s">
        <v>9499</v>
      </c>
      <c r="N828" s="11" t="s">
        <v>8902</v>
      </c>
      <c r="O828" s="10">
        <v>48</v>
      </c>
      <c r="P828" s="12" t="s">
        <v>9500</v>
      </c>
      <c r="Q828" s="12" t="s">
        <v>9501</v>
      </c>
      <c r="R828" s="10">
        <v>34</v>
      </c>
      <c r="S828" s="12" t="s">
        <v>9502</v>
      </c>
      <c r="T828" s="12" t="s">
        <v>9503</v>
      </c>
      <c r="U828" s="12" t="s">
        <v>9504</v>
      </c>
      <c r="V828" s="12" t="s">
        <v>9505</v>
      </c>
      <c r="X828" s="41" t="str">
        <f>IF(ISERROR(VLOOKUP(J828,'FMC by DSF_Excel'!$H$6:$H$1610,1,0)),"TIDAK ADA","ADA")</f>
        <v>ADA</v>
      </c>
      <c r="Y828" s="41"/>
    </row>
    <row r="829" spans="1:25" ht="25.5" x14ac:dyDescent="0.25">
      <c r="A829" s="10">
        <v>819</v>
      </c>
      <c r="B829" s="11" t="s">
        <v>5016</v>
      </c>
      <c r="C829" s="11" t="s">
        <v>5017</v>
      </c>
      <c r="D829" s="11" t="s">
        <v>1274</v>
      </c>
      <c r="E829" s="11" t="s">
        <v>9471</v>
      </c>
      <c r="F829" s="11" t="s">
        <v>9506</v>
      </c>
      <c r="G829" s="11" t="s">
        <v>5020</v>
      </c>
      <c r="H829" s="11" t="s">
        <v>1378</v>
      </c>
      <c r="I829" s="11" t="s">
        <v>5021</v>
      </c>
      <c r="J829" s="963" t="s">
        <v>9507</v>
      </c>
      <c r="K829" s="11" t="s">
        <v>9508</v>
      </c>
      <c r="L829" s="11" t="s">
        <v>9509</v>
      </c>
      <c r="M829" s="11" t="s">
        <v>9510</v>
      </c>
      <c r="N829" s="11" t="s">
        <v>9511</v>
      </c>
      <c r="O829" s="10">
        <v>48</v>
      </c>
      <c r="P829" s="12" t="s">
        <v>5799</v>
      </c>
      <c r="Q829" s="12" t="s">
        <v>5405</v>
      </c>
      <c r="R829" s="10">
        <v>28</v>
      </c>
      <c r="S829" s="12" t="s">
        <v>9512</v>
      </c>
      <c r="T829" s="12" t="s">
        <v>9513</v>
      </c>
      <c r="U829" s="12" t="s">
        <v>9514</v>
      </c>
      <c r="V829" s="12" t="s">
        <v>9515</v>
      </c>
      <c r="X829" s="41" t="str">
        <f>IF(ISERROR(VLOOKUP(J829,'FMC by DSF_Excel'!$H$6:$H$1610,1,0)),"TIDAK ADA","ADA")</f>
        <v>ADA</v>
      </c>
      <c r="Y829" s="41"/>
    </row>
    <row r="830" spans="1:25" ht="25.5" x14ac:dyDescent="0.25">
      <c r="A830" s="10">
        <v>820</v>
      </c>
      <c r="B830" s="11" t="s">
        <v>5016</v>
      </c>
      <c r="C830" s="11" t="s">
        <v>5017</v>
      </c>
      <c r="D830" s="11" t="s">
        <v>1278</v>
      </c>
      <c r="E830" s="11" t="s">
        <v>9471</v>
      </c>
      <c r="F830" s="11" t="s">
        <v>9506</v>
      </c>
      <c r="G830" s="11" t="s">
        <v>5020</v>
      </c>
      <c r="H830" s="11" t="s">
        <v>1378</v>
      </c>
      <c r="I830" s="11" t="s">
        <v>5021</v>
      </c>
      <c r="J830" s="963" t="s">
        <v>9516</v>
      </c>
      <c r="K830" s="11" t="s">
        <v>9517</v>
      </c>
      <c r="L830" s="11" t="s">
        <v>9518</v>
      </c>
      <c r="M830" s="11" t="s">
        <v>9519</v>
      </c>
      <c r="N830" s="11" t="s">
        <v>9520</v>
      </c>
      <c r="O830" s="10">
        <v>48</v>
      </c>
      <c r="P830" s="12" t="s">
        <v>5799</v>
      </c>
      <c r="Q830" s="12" t="s">
        <v>5405</v>
      </c>
      <c r="R830" s="10">
        <v>28</v>
      </c>
      <c r="S830" s="12" t="s">
        <v>9512</v>
      </c>
      <c r="T830" s="12" t="s">
        <v>9521</v>
      </c>
      <c r="U830" s="12" t="s">
        <v>9522</v>
      </c>
      <c r="V830" s="12" t="s">
        <v>9523</v>
      </c>
      <c r="X830" s="41" t="str">
        <f>IF(ISERROR(VLOOKUP(J830,'FMC by DSF_Excel'!$H$6:$H$1610,1,0)),"TIDAK ADA","ADA")</f>
        <v>ADA</v>
      </c>
      <c r="Y830" s="41"/>
    </row>
    <row r="831" spans="1:25" ht="25.5" x14ac:dyDescent="0.25">
      <c r="A831" s="10">
        <v>821</v>
      </c>
      <c r="B831" s="11" t="s">
        <v>5016</v>
      </c>
      <c r="C831" s="11" t="s">
        <v>5017</v>
      </c>
      <c r="D831" s="11" t="s">
        <v>1282</v>
      </c>
      <c r="E831" s="11" t="s">
        <v>9471</v>
      </c>
      <c r="F831" s="11" t="s">
        <v>9524</v>
      </c>
      <c r="G831" s="11" t="s">
        <v>5020</v>
      </c>
      <c r="H831" s="11" t="s">
        <v>1378</v>
      </c>
      <c r="I831" s="11" t="s">
        <v>5021</v>
      </c>
      <c r="J831" s="963" t="s">
        <v>9525</v>
      </c>
      <c r="K831" s="11" t="s">
        <v>9526</v>
      </c>
      <c r="L831" s="11" t="s">
        <v>9527</v>
      </c>
      <c r="M831" s="11" t="s">
        <v>9519</v>
      </c>
      <c r="N831" s="11" t="s">
        <v>9520</v>
      </c>
      <c r="O831" s="10">
        <v>48</v>
      </c>
      <c r="P831" s="12" t="s">
        <v>5799</v>
      </c>
      <c r="Q831" s="12" t="s">
        <v>5405</v>
      </c>
      <c r="R831" s="10">
        <v>28</v>
      </c>
      <c r="S831" s="12" t="s">
        <v>9512</v>
      </c>
      <c r="T831" s="12" t="s">
        <v>9528</v>
      </c>
      <c r="U831" s="12" t="s">
        <v>9529</v>
      </c>
      <c r="V831" s="12" t="s">
        <v>9530</v>
      </c>
      <c r="X831" s="41" t="str">
        <f>IF(ISERROR(VLOOKUP(J831,'FMC by DSF_Excel'!$H$6:$H$1610,1,0)),"TIDAK ADA","ADA")</f>
        <v>ADA</v>
      </c>
      <c r="Y831" s="41"/>
    </row>
    <row r="832" spans="1:25" ht="25.5" x14ac:dyDescent="0.25">
      <c r="A832" s="10">
        <v>822</v>
      </c>
      <c r="B832" s="11" t="s">
        <v>5016</v>
      </c>
      <c r="C832" s="11" t="s">
        <v>5017</v>
      </c>
      <c r="D832" s="11" t="s">
        <v>1286</v>
      </c>
      <c r="E832" s="11" t="s">
        <v>9471</v>
      </c>
      <c r="F832" s="11" t="s">
        <v>8599</v>
      </c>
      <c r="G832" s="11" t="s">
        <v>5020</v>
      </c>
      <c r="H832" s="11" t="s">
        <v>1378</v>
      </c>
      <c r="I832" s="11" t="s">
        <v>5021</v>
      </c>
      <c r="J832" s="963" t="s">
        <v>9531</v>
      </c>
      <c r="K832" s="11" t="s">
        <v>9532</v>
      </c>
      <c r="L832" s="11" t="s">
        <v>9533</v>
      </c>
      <c r="M832" s="11" t="s">
        <v>9534</v>
      </c>
      <c r="N832" s="11" t="s">
        <v>9535</v>
      </c>
      <c r="O832" s="10">
        <v>36</v>
      </c>
      <c r="P832" s="12" t="s">
        <v>8878</v>
      </c>
      <c r="Q832" s="12" t="s">
        <v>8879</v>
      </c>
      <c r="R832" s="10">
        <v>28</v>
      </c>
      <c r="S832" s="12" t="s">
        <v>9536</v>
      </c>
      <c r="T832" s="12" t="s">
        <v>9537</v>
      </c>
      <c r="U832" s="12" t="s">
        <v>9538</v>
      </c>
      <c r="V832" s="12" t="s">
        <v>9539</v>
      </c>
      <c r="X832" s="41" t="str">
        <f>IF(ISERROR(VLOOKUP(J832,'FMC by DSF_Excel'!$H$6:$H$1610,1,0)),"TIDAK ADA","ADA")</f>
        <v>ADA</v>
      </c>
      <c r="Y832" s="41"/>
    </row>
    <row r="833" spans="1:25" ht="25.5" x14ac:dyDescent="0.25">
      <c r="A833" s="10">
        <v>823</v>
      </c>
      <c r="B833" s="11" t="s">
        <v>5016</v>
      </c>
      <c r="C833" s="11" t="s">
        <v>5017</v>
      </c>
      <c r="D833" s="11" t="s">
        <v>1511</v>
      </c>
      <c r="E833" s="11" t="s">
        <v>9471</v>
      </c>
      <c r="F833" s="11" t="s">
        <v>7858</v>
      </c>
      <c r="G833" s="11" t="s">
        <v>5020</v>
      </c>
      <c r="H833" s="11" t="s">
        <v>1378</v>
      </c>
      <c r="I833" s="11" t="s">
        <v>5021</v>
      </c>
      <c r="J833" s="963" t="s">
        <v>9540</v>
      </c>
      <c r="K833" s="11" t="s">
        <v>9541</v>
      </c>
      <c r="L833" s="11" t="s">
        <v>9542</v>
      </c>
      <c r="M833" s="11" t="s">
        <v>9543</v>
      </c>
      <c r="N833" s="11" t="s">
        <v>9544</v>
      </c>
      <c r="O833" s="10">
        <v>36</v>
      </c>
      <c r="P833" s="12" t="s">
        <v>5404</v>
      </c>
      <c r="Q833" s="12" t="s">
        <v>5405</v>
      </c>
      <c r="R833" s="10">
        <v>24</v>
      </c>
      <c r="S833" s="12" t="s">
        <v>8640</v>
      </c>
      <c r="T833" s="12" t="s">
        <v>741</v>
      </c>
      <c r="U833" s="12" t="s">
        <v>8640</v>
      </c>
      <c r="V833" s="12" t="s">
        <v>5404</v>
      </c>
      <c r="X833" s="41" t="str">
        <f>IF(ISERROR(VLOOKUP(J833,'FMC by DSF_Excel'!$H$6:$H$1610,1,0)),"TIDAK ADA","ADA")</f>
        <v>ADA</v>
      </c>
      <c r="Y833" s="41"/>
    </row>
    <row r="834" spans="1:25" ht="25.5" x14ac:dyDescent="0.25">
      <c r="A834" s="10">
        <v>824</v>
      </c>
      <c r="B834" s="11" t="s">
        <v>5016</v>
      </c>
      <c r="C834" s="11" t="s">
        <v>5017</v>
      </c>
      <c r="D834" s="11" t="s">
        <v>1612</v>
      </c>
      <c r="E834" s="11" t="s">
        <v>9471</v>
      </c>
      <c r="F834" s="11" t="s">
        <v>5459</v>
      </c>
      <c r="G834" s="11" t="s">
        <v>5020</v>
      </c>
      <c r="H834" s="11" t="s">
        <v>1378</v>
      </c>
      <c r="I834" s="11" t="s">
        <v>5021</v>
      </c>
      <c r="J834" s="963" t="s">
        <v>9545</v>
      </c>
      <c r="K834" s="11" t="s">
        <v>9546</v>
      </c>
      <c r="L834" s="11" t="s">
        <v>9547</v>
      </c>
      <c r="M834" s="11" t="s">
        <v>9548</v>
      </c>
      <c r="N834" s="11" t="s">
        <v>9549</v>
      </c>
      <c r="O834" s="10">
        <v>36</v>
      </c>
      <c r="P834" s="12" t="s">
        <v>9550</v>
      </c>
      <c r="Q834" s="12" t="s">
        <v>9551</v>
      </c>
      <c r="R834" s="10">
        <v>23</v>
      </c>
      <c r="S834" s="12" t="s">
        <v>9552</v>
      </c>
      <c r="T834" s="12" t="s">
        <v>741</v>
      </c>
      <c r="U834" s="12" t="s">
        <v>9552</v>
      </c>
      <c r="V834" s="12" t="s">
        <v>9550</v>
      </c>
      <c r="X834" s="41" t="str">
        <f>IF(ISERROR(VLOOKUP(J834,'FMC by DSF_Excel'!$H$6:$H$1610,1,0)),"TIDAK ADA","ADA")</f>
        <v>ADA</v>
      </c>
      <c r="Y834" s="41"/>
    </row>
    <row r="835" spans="1:25" ht="25.5" x14ac:dyDescent="0.25">
      <c r="A835" s="10">
        <v>825</v>
      </c>
      <c r="B835" s="11" t="s">
        <v>5016</v>
      </c>
      <c r="C835" s="11" t="s">
        <v>5017</v>
      </c>
      <c r="D835" s="11" t="s">
        <v>3083</v>
      </c>
      <c r="E835" s="11" t="s">
        <v>9471</v>
      </c>
      <c r="F835" s="11" t="s">
        <v>5030</v>
      </c>
      <c r="G835" s="11" t="s">
        <v>5343</v>
      </c>
      <c r="H835" s="11" t="s">
        <v>5344</v>
      </c>
      <c r="I835" s="11" t="s">
        <v>5021</v>
      </c>
      <c r="J835" s="963" t="s">
        <v>9553</v>
      </c>
      <c r="K835" s="11" t="s">
        <v>9554</v>
      </c>
      <c r="L835" s="11" t="s">
        <v>9555</v>
      </c>
      <c r="M835" s="11" t="s">
        <v>8466</v>
      </c>
      <c r="N835" s="11" t="s">
        <v>9556</v>
      </c>
      <c r="O835" s="10">
        <v>36</v>
      </c>
      <c r="P835" s="12" t="s">
        <v>7484</v>
      </c>
      <c r="Q835" s="12" t="s">
        <v>5252</v>
      </c>
      <c r="R835" s="10">
        <v>10</v>
      </c>
      <c r="S835" s="12" t="s">
        <v>5253</v>
      </c>
      <c r="T835" s="12" t="s">
        <v>741</v>
      </c>
      <c r="U835" s="12" t="s">
        <v>5253</v>
      </c>
      <c r="V835" s="12" t="s">
        <v>7484</v>
      </c>
      <c r="X835" s="41" t="str">
        <f>IF(ISERROR(VLOOKUP(J835,'FMC by DSF_Excel'!$H$6:$H$1610,1,0)),"TIDAK ADA","ADA")</f>
        <v>ADA</v>
      </c>
      <c r="Y835" s="41"/>
    </row>
    <row r="836" spans="1:25" ht="25.5" x14ac:dyDescent="0.25">
      <c r="A836" s="10">
        <v>826</v>
      </c>
      <c r="B836" s="11" t="s">
        <v>5016</v>
      </c>
      <c r="C836" s="11" t="s">
        <v>5017</v>
      </c>
      <c r="D836" s="11" t="s">
        <v>1243</v>
      </c>
      <c r="E836" s="11" t="s">
        <v>9557</v>
      </c>
      <c r="F836" s="11" t="s">
        <v>9558</v>
      </c>
      <c r="G836" s="11" t="s">
        <v>5020</v>
      </c>
      <c r="H836" s="11" t="s">
        <v>1378</v>
      </c>
      <c r="I836" s="11" t="s">
        <v>5021</v>
      </c>
      <c r="J836" s="963" t="s">
        <v>9559</v>
      </c>
      <c r="K836" s="11" t="s">
        <v>9560</v>
      </c>
      <c r="L836" s="11" t="s">
        <v>9561</v>
      </c>
      <c r="M836" s="11" t="s">
        <v>5110</v>
      </c>
      <c r="N836" s="11" t="s">
        <v>8191</v>
      </c>
      <c r="O836" s="10">
        <v>48</v>
      </c>
      <c r="P836" s="12" t="s">
        <v>8278</v>
      </c>
      <c r="Q836" s="12" t="s">
        <v>5955</v>
      </c>
      <c r="R836" s="10">
        <v>28</v>
      </c>
      <c r="S836" s="12" t="s">
        <v>9562</v>
      </c>
      <c r="T836" s="12" t="s">
        <v>9563</v>
      </c>
      <c r="U836" s="12" t="s">
        <v>9564</v>
      </c>
      <c r="V836" s="12" t="s">
        <v>9565</v>
      </c>
      <c r="X836" s="41" t="str">
        <f>IF(ISERROR(VLOOKUP(J836,'FMC by DSF_Excel'!$H$6:$H$1610,1,0)),"TIDAK ADA","ADA")</f>
        <v>ADA</v>
      </c>
      <c r="Y836" s="41"/>
    </row>
    <row r="837" spans="1:25" ht="25.5" x14ac:dyDescent="0.25">
      <c r="A837" s="10">
        <v>827</v>
      </c>
      <c r="B837" s="11" t="s">
        <v>5016</v>
      </c>
      <c r="C837" s="11" t="s">
        <v>5017</v>
      </c>
      <c r="D837" s="11" t="s">
        <v>1644</v>
      </c>
      <c r="E837" s="11" t="s">
        <v>9557</v>
      </c>
      <c r="F837" s="11" t="s">
        <v>7637</v>
      </c>
      <c r="G837" s="11" t="s">
        <v>5020</v>
      </c>
      <c r="H837" s="11" t="s">
        <v>5226</v>
      </c>
      <c r="I837" s="11" t="s">
        <v>5021</v>
      </c>
      <c r="J837" s="963" t="s">
        <v>9566</v>
      </c>
      <c r="K837" s="11" t="s">
        <v>9567</v>
      </c>
      <c r="L837" s="11" t="s">
        <v>9568</v>
      </c>
      <c r="M837" s="11" t="s">
        <v>9569</v>
      </c>
      <c r="N837" s="11" t="s">
        <v>9570</v>
      </c>
      <c r="O837" s="10">
        <v>36</v>
      </c>
      <c r="P837" s="12" t="s">
        <v>6721</v>
      </c>
      <c r="Q837" s="12" t="s">
        <v>5243</v>
      </c>
      <c r="R837" s="10">
        <v>22</v>
      </c>
      <c r="S837" s="12" t="s">
        <v>8639</v>
      </c>
      <c r="T837" s="12" t="s">
        <v>741</v>
      </c>
      <c r="U837" s="12" t="s">
        <v>8639</v>
      </c>
      <c r="V837" s="12" t="s">
        <v>6721</v>
      </c>
      <c r="X837" s="41" t="str">
        <f>IF(ISERROR(VLOOKUP(J837,'FMC by DSF_Excel'!$H$6:$H$1610,1,0)),"TIDAK ADA","ADA")</f>
        <v>ADA</v>
      </c>
      <c r="Y837" s="41"/>
    </row>
    <row r="838" spans="1:25" ht="25.5" x14ac:dyDescent="0.25">
      <c r="A838" s="10">
        <v>828</v>
      </c>
      <c r="B838" s="11" t="s">
        <v>5016</v>
      </c>
      <c r="C838" s="11" t="s">
        <v>5017</v>
      </c>
      <c r="D838" s="11" t="s">
        <v>1648</v>
      </c>
      <c r="E838" s="11" t="s">
        <v>9557</v>
      </c>
      <c r="F838" s="11" t="s">
        <v>7637</v>
      </c>
      <c r="G838" s="11" t="s">
        <v>5020</v>
      </c>
      <c r="H838" s="11" t="s">
        <v>124</v>
      </c>
      <c r="I838" s="11" t="s">
        <v>5021</v>
      </c>
      <c r="J838" s="963" t="s">
        <v>9571</v>
      </c>
      <c r="K838" s="11" t="s">
        <v>9572</v>
      </c>
      <c r="L838" s="11" t="s">
        <v>9573</v>
      </c>
      <c r="M838" s="11" t="s">
        <v>9574</v>
      </c>
      <c r="N838" s="11" t="s">
        <v>9575</v>
      </c>
      <c r="O838" s="10">
        <v>36</v>
      </c>
      <c r="P838" s="12" t="s">
        <v>6721</v>
      </c>
      <c r="Q838" s="12" t="s">
        <v>5243</v>
      </c>
      <c r="R838" s="10">
        <v>20</v>
      </c>
      <c r="S838" s="12" t="s">
        <v>5936</v>
      </c>
      <c r="T838" s="12" t="s">
        <v>741</v>
      </c>
      <c r="U838" s="12" t="s">
        <v>5936</v>
      </c>
      <c r="V838" s="12" t="s">
        <v>6721</v>
      </c>
      <c r="X838" s="41" t="str">
        <f>IF(ISERROR(VLOOKUP(J838,'FMC by DSF_Excel'!$H$6:$H$1610,1,0)),"TIDAK ADA","ADA")</f>
        <v>ADA</v>
      </c>
      <c r="Y838" s="41"/>
    </row>
    <row r="839" spans="1:25" ht="25.5" x14ac:dyDescent="0.25">
      <c r="A839" s="10">
        <v>829</v>
      </c>
      <c r="B839" s="11" t="s">
        <v>5016</v>
      </c>
      <c r="C839" s="11" t="s">
        <v>5017</v>
      </c>
      <c r="D839" s="11" t="s">
        <v>1648</v>
      </c>
      <c r="E839" s="11" t="s">
        <v>9557</v>
      </c>
      <c r="F839" s="11" t="s">
        <v>7637</v>
      </c>
      <c r="G839" s="11" t="s">
        <v>5020</v>
      </c>
      <c r="H839" s="11" t="s">
        <v>124</v>
      </c>
      <c r="I839" s="11" t="s">
        <v>5021</v>
      </c>
      <c r="J839" s="963" t="s">
        <v>9576</v>
      </c>
      <c r="K839" s="11" t="s">
        <v>9577</v>
      </c>
      <c r="L839" s="11" t="s">
        <v>9578</v>
      </c>
      <c r="M839" s="11" t="s">
        <v>9574</v>
      </c>
      <c r="N839" s="11" t="s">
        <v>9575</v>
      </c>
      <c r="O839" s="10">
        <v>36</v>
      </c>
      <c r="P839" s="12" t="s">
        <v>6721</v>
      </c>
      <c r="Q839" s="12" t="s">
        <v>5243</v>
      </c>
      <c r="R839" s="10">
        <v>20</v>
      </c>
      <c r="S839" s="12" t="s">
        <v>5936</v>
      </c>
      <c r="T839" s="12" t="s">
        <v>9579</v>
      </c>
      <c r="U839" s="12" t="s">
        <v>9580</v>
      </c>
      <c r="V839" s="12" t="s">
        <v>9581</v>
      </c>
      <c r="X839" s="41" t="str">
        <f>IF(ISERROR(VLOOKUP(J839,'FMC by DSF_Excel'!$H$6:$H$1610,1,0)),"TIDAK ADA","ADA")</f>
        <v>ADA</v>
      </c>
      <c r="Y839" s="41"/>
    </row>
    <row r="840" spans="1:25" ht="25.5" x14ac:dyDescent="0.25">
      <c r="A840" s="10">
        <v>830</v>
      </c>
      <c r="B840" s="11" t="s">
        <v>5016</v>
      </c>
      <c r="C840" s="11" t="s">
        <v>5017</v>
      </c>
      <c r="D840" s="11" t="s">
        <v>886</v>
      </c>
      <c r="E840" s="11" t="s">
        <v>9582</v>
      </c>
      <c r="F840" s="11" t="s">
        <v>8341</v>
      </c>
      <c r="G840" s="11" t="s">
        <v>1428</v>
      </c>
      <c r="H840" s="11" t="s">
        <v>1423</v>
      </c>
      <c r="I840" s="11" t="s">
        <v>5066</v>
      </c>
      <c r="J840" s="963" t="s">
        <v>9583</v>
      </c>
      <c r="K840" s="11" t="s">
        <v>9584</v>
      </c>
      <c r="L840" s="11" t="s">
        <v>9585</v>
      </c>
      <c r="M840" s="11" t="s">
        <v>9586</v>
      </c>
      <c r="N840" s="11" t="s">
        <v>9587</v>
      </c>
      <c r="O840" s="10">
        <v>36</v>
      </c>
      <c r="P840" s="12" t="s">
        <v>9095</v>
      </c>
      <c r="Q840" s="12" t="s">
        <v>9096</v>
      </c>
      <c r="R840" s="10">
        <v>36</v>
      </c>
      <c r="S840" s="12" t="s">
        <v>9095</v>
      </c>
      <c r="T840" s="12" t="s">
        <v>9588</v>
      </c>
      <c r="U840" s="12" t="s">
        <v>9589</v>
      </c>
      <c r="V840" s="12" t="s">
        <v>9589</v>
      </c>
      <c r="X840" s="41" t="str">
        <f>IF(ISERROR(VLOOKUP(J840,'FMC by DSF_Excel'!$H$6:$H$1610,1,0)),"TIDAK ADA","ADA")</f>
        <v>TIDAK ADA</v>
      </c>
      <c r="Y840" s="41"/>
    </row>
    <row r="841" spans="1:25" ht="25.5" x14ac:dyDescent="0.25">
      <c r="A841" s="10">
        <v>831</v>
      </c>
      <c r="B841" s="11" t="s">
        <v>5016</v>
      </c>
      <c r="C841" s="11" t="s">
        <v>5017</v>
      </c>
      <c r="D841" s="11" t="s">
        <v>975</v>
      </c>
      <c r="E841" s="11" t="s">
        <v>9582</v>
      </c>
      <c r="F841" s="11" t="s">
        <v>9590</v>
      </c>
      <c r="G841" s="11" t="s">
        <v>5020</v>
      </c>
      <c r="H841" s="11" t="s">
        <v>1252</v>
      </c>
      <c r="I841" s="11" t="s">
        <v>5021</v>
      </c>
      <c r="J841" s="963" t="s">
        <v>9591</v>
      </c>
      <c r="K841" s="11" t="s">
        <v>9592</v>
      </c>
      <c r="L841" s="11" t="s">
        <v>9593</v>
      </c>
      <c r="M841" s="11" t="s">
        <v>9499</v>
      </c>
      <c r="N841" s="11" t="s">
        <v>6671</v>
      </c>
      <c r="O841" s="10">
        <v>36</v>
      </c>
      <c r="P841" s="12" t="s">
        <v>9594</v>
      </c>
      <c r="Q841" s="12" t="s">
        <v>9595</v>
      </c>
      <c r="R841" s="10">
        <v>34</v>
      </c>
      <c r="S841" s="12" t="s">
        <v>9596</v>
      </c>
      <c r="T841" s="12" t="s">
        <v>9597</v>
      </c>
      <c r="U841" s="12" t="s">
        <v>9598</v>
      </c>
      <c r="V841" s="12" t="s">
        <v>9599</v>
      </c>
      <c r="X841" s="41" t="str">
        <f>IF(ISERROR(VLOOKUP(J841,'FMC by DSF_Excel'!$H$6:$H$1610,1,0)),"TIDAK ADA","ADA")</f>
        <v>ADA</v>
      </c>
      <c r="Y841" s="41"/>
    </row>
    <row r="842" spans="1:25" ht="25.5" x14ac:dyDescent="0.25">
      <c r="A842" s="10">
        <v>832</v>
      </c>
      <c r="B842" s="11" t="s">
        <v>5016</v>
      </c>
      <c r="C842" s="11" t="s">
        <v>5017</v>
      </c>
      <c r="D842" s="11" t="s">
        <v>985</v>
      </c>
      <c r="E842" s="11" t="s">
        <v>9582</v>
      </c>
      <c r="F842" s="11" t="s">
        <v>8661</v>
      </c>
      <c r="G842" s="11" t="s">
        <v>5020</v>
      </c>
      <c r="H842" s="11" t="s">
        <v>1252</v>
      </c>
      <c r="I842" s="11" t="s">
        <v>5021</v>
      </c>
      <c r="J842" s="963" t="s">
        <v>9600</v>
      </c>
      <c r="K842" s="11" t="s">
        <v>9601</v>
      </c>
      <c r="L842" s="11" t="s">
        <v>9602</v>
      </c>
      <c r="M842" s="11" t="s">
        <v>9499</v>
      </c>
      <c r="N842" s="11" t="s">
        <v>6671</v>
      </c>
      <c r="O842" s="10">
        <v>36</v>
      </c>
      <c r="P842" s="12" t="s">
        <v>9594</v>
      </c>
      <c r="Q842" s="12" t="s">
        <v>9595</v>
      </c>
      <c r="R842" s="10">
        <v>34</v>
      </c>
      <c r="S842" s="12" t="s">
        <v>9596</v>
      </c>
      <c r="T842" s="12" t="s">
        <v>9603</v>
      </c>
      <c r="U842" s="12" t="s">
        <v>9604</v>
      </c>
      <c r="V842" s="12" t="s">
        <v>9605</v>
      </c>
      <c r="X842" s="41" t="str">
        <f>IF(ISERROR(VLOOKUP(J842,'FMC by DSF_Excel'!$H$6:$H$1610,1,0)),"TIDAK ADA","ADA")</f>
        <v>ADA</v>
      </c>
      <c r="Y842" s="41"/>
    </row>
    <row r="843" spans="1:25" ht="25.5" x14ac:dyDescent="0.25">
      <c r="A843" s="10">
        <v>833</v>
      </c>
      <c r="B843" s="11" t="s">
        <v>5016</v>
      </c>
      <c r="C843" s="11" t="s">
        <v>5017</v>
      </c>
      <c r="D843" s="11" t="s">
        <v>1051</v>
      </c>
      <c r="E843" s="11" t="s">
        <v>9582</v>
      </c>
      <c r="F843" s="11" t="s">
        <v>9160</v>
      </c>
      <c r="G843" s="11" t="s">
        <v>5020</v>
      </c>
      <c r="H843" s="11" t="s">
        <v>1252</v>
      </c>
      <c r="I843" s="11" t="s">
        <v>5021</v>
      </c>
      <c r="J843" s="963" t="s">
        <v>9606</v>
      </c>
      <c r="K843" s="11" t="s">
        <v>9607</v>
      </c>
      <c r="L843" s="11" t="s">
        <v>9608</v>
      </c>
      <c r="M843" s="11" t="s">
        <v>8276</v>
      </c>
      <c r="N843" s="11" t="s">
        <v>9609</v>
      </c>
      <c r="O843" s="10">
        <v>36</v>
      </c>
      <c r="P843" s="12" t="s">
        <v>9166</v>
      </c>
      <c r="Q843" s="12" t="s">
        <v>9167</v>
      </c>
      <c r="R843" s="10">
        <v>32</v>
      </c>
      <c r="S843" s="12" t="s">
        <v>9168</v>
      </c>
      <c r="T843" s="12" t="s">
        <v>9610</v>
      </c>
      <c r="U843" s="12" t="s">
        <v>9611</v>
      </c>
      <c r="V843" s="12" t="s">
        <v>9612</v>
      </c>
      <c r="X843" s="41" t="str">
        <f>IF(ISERROR(VLOOKUP(J843,'FMC by DSF_Excel'!$H$6:$H$1610,1,0)),"TIDAK ADA","ADA")</f>
        <v>ADA</v>
      </c>
      <c r="Y843" s="41"/>
    </row>
    <row r="844" spans="1:25" ht="25.5" x14ac:dyDescent="0.25">
      <c r="A844" s="10">
        <v>834</v>
      </c>
      <c r="B844" s="11" t="s">
        <v>5016</v>
      </c>
      <c r="C844" s="11" t="s">
        <v>5017</v>
      </c>
      <c r="D844" s="11" t="s">
        <v>1051</v>
      </c>
      <c r="E844" s="11" t="s">
        <v>9582</v>
      </c>
      <c r="F844" s="11" t="s">
        <v>9160</v>
      </c>
      <c r="G844" s="11" t="s">
        <v>5020</v>
      </c>
      <c r="H844" s="11" t="s">
        <v>1252</v>
      </c>
      <c r="I844" s="11" t="s">
        <v>5021</v>
      </c>
      <c r="J844" s="963" t="s">
        <v>9613</v>
      </c>
      <c r="K844" s="11" t="s">
        <v>9614</v>
      </c>
      <c r="L844" s="11" t="s">
        <v>9615</v>
      </c>
      <c r="M844" s="11" t="s">
        <v>8276</v>
      </c>
      <c r="N844" s="11" t="s">
        <v>9609</v>
      </c>
      <c r="O844" s="10">
        <v>36</v>
      </c>
      <c r="P844" s="12" t="s">
        <v>9166</v>
      </c>
      <c r="Q844" s="12" t="s">
        <v>9167</v>
      </c>
      <c r="R844" s="10">
        <v>32</v>
      </c>
      <c r="S844" s="12" t="s">
        <v>9168</v>
      </c>
      <c r="T844" s="12" t="s">
        <v>9616</v>
      </c>
      <c r="U844" s="12" t="s">
        <v>9617</v>
      </c>
      <c r="V844" s="12" t="s">
        <v>9618</v>
      </c>
      <c r="X844" s="41" t="str">
        <f>IF(ISERROR(VLOOKUP(J844,'FMC by DSF_Excel'!$H$6:$H$1610,1,0)),"TIDAK ADA","ADA")</f>
        <v>ADA</v>
      </c>
      <c r="Y844" s="41"/>
    </row>
    <row r="845" spans="1:25" ht="25.5" x14ac:dyDescent="0.25">
      <c r="A845" s="10">
        <v>835</v>
      </c>
      <c r="B845" s="11" t="s">
        <v>5016</v>
      </c>
      <c r="C845" s="11" t="s">
        <v>5017</v>
      </c>
      <c r="D845" s="11" t="s">
        <v>1065</v>
      </c>
      <c r="E845" s="11" t="s">
        <v>9582</v>
      </c>
      <c r="F845" s="11" t="s">
        <v>9160</v>
      </c>
      <c r="G845" s="11" t="s">
        <v>5020</v>
      </c>
      <c r="H845" s="11" t="s">
        <v>1252</v>
      </c>
      <c r="I845" s="11" t="s">
        <v>5021</v>
      </c>
      <c r="J845" s="963" t="s">
        <v>9619</v>
      </c>
      <c r="K845" s="11" t="s">
        <v>9620</v>
      </c>
      <c r="L845" s="11" t="s">
        <v>9621</v>
      </c>
      <c r="M845" s="11" t="s">
        <v>9622</v>
      </c>
      <c r="N845" s="11" t="s">
        <v>9623</v>
      </c>
      <c r="O845" s="10">
        <v>36</v>
      </c>
      <c r="P845" s="12" t="s">
        <v>9166</v>
      </c>
      <c r="Q845" s="12" t="s">
        <v>9167</v>
      </c>
      <c r="R845" s="10">
        <v>32</v>
      </c>
      <c r="S845" s="12" t="s">
        <v>9168</v>
      </c>
      <c r="T845" s="12" t="s">
        <v>9624</v>
      </c>
      <c r="U845" s="12" t="s">
        <v>9625</v>
      </c>
      <c r="V845" s="12" t="s">
        <v>9626</v>
      </c>
      <c r="X845" s="41" t="str">
        <f>IF(ISERROR(VLOOKUP(J845,'FMC by DSF_Excel'!$H$6:$H$1610,1,0)),"TIDAK ADA","ADA")</f>
        <v>ADA</v>
      </c>
      <c r="Y845" s="41"/>
    </row>
    <row r="846" spans="1:25" ht="25.5" x14ac:dyDescent="0.25">
      <c r="A846" s="10">
        <v>836</v>
      </c>
      <c r="B846" s="11" t="s">
        <v>5016</v>
      </c>
      <c r="C846" s="11" t="s">
        <v>5017</v>
      </c>
      <c r="D846" s="11" t="s">
        <v>1117</v>
      </c>
      <c r="E846" s="11" t="s">
        <v>9582</v>
      </c>
      <c r="F846" s="11" t="s">
        <v>9160</v>
      </c>
      <c r="G846" s="11" t="s">
        <v>5020</v>
      </c>
      <c r="H846" s="11" t="s">
        <v>1252</v>
      </c>
      <c r="I846" s="11" t="s">
        <v>5021</v>
      </c>
      <c r="J846" s="963" t="s">
        <v>9627</v>
      </c>
      <c r="K846" s="11" t="s">
        <v>9628</v>
      </c>
      <c r="L846" s="11" t="s">
        <v>9629</v>
      </c>
      <c r="M846" s="11" t="s">
        <v>5854</v>
      </c>
      <c r="N846" s="11" t="s">
        <v>5855</v>
      </c>
      <c r="O846" s="10">
        <v>36</v>
      </c>
      <c r="P846" s="12" t="s">
        <v>9166</v>
      </c>
      <c r="Q846" s="12" t="s">
        <v>9167</v>
      </c>
      <c r="R846" s="10">
        <v>31</v>
      </c>
      <c r="S846" s="12" t="s">
        <v>9630</v>
      </c>
      <c r="T846" s="12" t="s">
        <v>9631</v>
      </c>
      <c r="U846" s="12" t="s">
        <v>9632</v>
      </c>
      <c r="V846" s="12" t="s">
        <v>9633</v>
      </c>
      <c r="X846" s="41" t="str">
        <f>IF(ISERROR(VLOOKUP(J846,'FMC by DSF_Excel'!$H$6:$H$1610,1,0)),"TIDAK ADA","ADA")</f>
        <v>ADA</v>
      </c>
      <c r="Y846" s="41"/>
    </row>
    <row r="847" spans="1:25" ht="25.5" x14ac:dyDescent="0.25">
      <c r="A847" s="10">
        <v>837</v>
      </c>
      <c r="B847" s="11" t="s">
        <v>5016</v>
      </c>
      <c r="C847" s="11" t="s">
        <v>5017</v>
      </c>
      <c r="D847" s="11" t="s">
        <v>1125</v>
      </c>
      <c r="E847" s="11" t="s">
        <v>9582</v>
      </c>
      <c r="F847" s="11" t="s">
        <v>5993</v>
      </c>
      <c r="G847" s="11" t="s">
        <v>5020</v>
      </c>
      <c r="H847" s="11" t="s">
        <v>1252</v>
      </c>
      <c r="I847" s="11" t="s">
        <v>5021</v>
      </c>
      <c r="J847" s="963" t="s">
        <v>9634</v>
      </c>
      <c r="K847" s="11" t="s">
        <v>9635</v>
      </c>
      <c r="L847" s="11" t="s">
        <v>9636</v>
      </c>
      <c r="M847" s="11" t="s">
        <v>9637</v>
      </c>
      <c r="N847" s="11" t="s">
        <v>9638</v>
      </c>
      <c r="O847" s="10">
        <v>36</v>
      </c>
      <c r="P847" s="12" t="s">
        <v>5027</v>
      </c>
      <c r="Q847" s="12" t="s">
        <v>5028</v>
      </c>
      <c r="R847" s="10">
        <v>30</v>
      </c>
      <c r="S847" s="12" t="s">
        <v>5251</v>
      </c>
      <c r="T847" s="12" t="s">
        <v>741</v>
      </c>
      <c r="U847" s="12" t="s">
        <v>5251</v>
      </c>
      <c r="V847" s="12" t="s">
        <v>5027</v>
      </c>
      <c r="X847" s="41" t="str">
        <f>IF(ISERROR(VLOOKUP(J847,'FMC by DSF_Excel'!$H$6:$H$1610,1,0)),"TIDAK ADA","ADA")</f>
        <v>ADA</v>
      </c>
      <c r="Y847" s="41"/>
    </row>
    <row r="848" spans="1:25" ht="25.5" x14ac:dyDescent="0.25">
      <c r="A848" s="10">
        <v>838</v>
      </c>
      <c r="B848" s="11" t="s">
        <v>5016</v>
      </c>
      <c r="C848" s="11" t="s">
        <v>5017</v>
      </c>
      <c r="D848" s="11" t="s">
        <v>1129</v>
      </c>
      <c r="E848" s="11" t="s">
        <v>9582</v>
      </c>
      <c r="F848" s="11" t="s">
        <v>5993</v>
      </c>
      <c r="G848" s="11" t="s">
        <v>5020</v>
      </c>
      <c r="H848" s="11" t="s">
        <v>1252</v>
      </c>
      <c r="I848" s="11" t="s">
        <v>5021</v>
      </c>
      <c r="J848" s="963" t="s">
        <v>9639</v>
      </c>
      <c r="K848" s="11" t="s">
        <v>9640</v>
      </c>
      <c r="L848" s="11" t="s">
        <v>9641</v>
      </c>
      <c r="M848" s="11" t="s">
        <v>9637</v>
      </c>
      <c r="N848" s="11" t="s">
        <v>9638</v>
      </c>
      <c r="O848" s="10">
        <v>36</v>
      </c>
      <c r="P848" s="12" t="s">
        <v>5027</v>
      </c>
      <c r="Q848" s="12" t="s">
        <v>5028</v>
      </c>
      <c r="R848" s="10">
        <v>30</v>
      </c>
      <c r="S848" s="12" t="s">
        <v>5251</v>
      </c>
      <c r="T848" s="12" t="s">
        <v>9642</v>
      </c>
      <c r="U848" s="12" t="s">
        <v>9643</v>
      </c>
      <c r="V848" s="12" t="s">
        <v>9644</v>
      </c>
      <c r="X848" s="41" t="str">
        <f>IF(ISERROR(VLOOKUP(J848,'FMC by DSF_Excel'!$H$6:$H$1610,1,0)),"TIDAK ADA","ADA")</f>
        <v>ADA</v>
      </c>
      <c r="Y848" s="41"/>
    </row>
    <row r="849" spans="1:25" ht="25.5" x14ac:dyDescent="0.25">
      <c r="A849" s="10">
        <v>839</v>
      </c>
      <c r="B849" s="11" t="s">
        <v>5016</v>
      </c>
      <c r="C849" s="11" t="s">
        <v>5017</v>
      </c>
      <c r="D849" s="11" t="s">
        <v>2283</v>
      </c>
      <c r="E849" s="11" t="s">
        <v>9582</v>
      </c>
      <c r="F849" s="11" t="s">
        <v>9353</v>
      </c>
      <c r="G849" s="11" t="s">
        <v>5020</v>
      </c>
      <c r="H849" s="11" t="s">
        <v>1252</v>
      </c>
      <c r="I849" s="11" t="s">
        <v>5021</v>
      </c>
      <c r="J849" s="963" t="s">
        <v>9645</v>
      </c>
      <c r="K849" s="11" t="s">
        <v>9646</v>
      </c>
      <c r="L849" s="11" t="s">
        <v>9647</v>
      </c>
      <c r="M849" s="11" t="s">
        <v>7722</v>
      </c>
      <c r="N849" s="11" t="s">
        <v>9648</v>
      </c>
      <c r="O849" s="10">
        <v>36</v>
      </c>
      <c r="P849" s="12" t="s">
        <v>5027</v>
      </c>
      <c r="Q849" s="12" t="s">
        <v>5028</v>
      </c>
      <c r="R849" s="10">
        <v>15</v>
      </c>
      <c r="S849" s="12" t="s">
        <v>5313</v>
      </c>
      <c r="T849" s="12" t="s">
        <v>741</v>
      </c>
      <c r="U849" s="12" t="s">
        <v>5313</v>
      </c>
      <c r="V849" s="12" t="s">
        <v>5027</v>
      </c>
      <c r="X849" s="41" t="str">
        <f>IF(ISERROR(VLOOKUP(J849,'FMC by DSF_Excel'!$H$6:$H$1610,1,0)),"TIDAK ADA","ADA")</f>
        <v>ADA</v>
      </c>
      <c r="Y849" s="41"/>
    </row>
    <row r="850" spans="1:25" ht="25.5" x14ac:dyDescent="0.25">
      <c r="A850" s="10">
        <v>840</v>
      </c>
      <c r="B850" s="11" t="s">
        <v>5016</v>
      </c>
      <c r="C850" s="11" t="s">
        <v>5017</v>
      </c>
      <c r="D850" s="11" t="s">
        <v>2554</v>
      </c>
      <c r="E850" s="11" t="s">
        <v>9582</v>
      </c>
      <c r="F850" s="11" t="s">
        <v>9353</v>
      </c>
      <c r="G850" s="11" t="s">
        <v>5020</v>
      </c>
      <c r="H850" s="11" t="s">
        <v>650</v>
      </c>
      <c r="I850" s="11" t="s">
        <v>5021</v>
      </c>
      <c r="J850" s="963" t="s">
        <v>9649</v>
      </c>
      <c r="K850" s="11" t="s">
        <v>9650</v>
      </c>
      <c r="L850" s="11" t="s">
        <v>9651</v>
      </c>
      <c r="M850" s="11" t="s">
        <v>6709</v>
      </c>
      <c r="N850" s="11" t="s">
        <v>6710</v>
      </c>
      <c r="O850" s="10">
        <v>36</v>
      </c>
      <c r="P850" s="12" t="s">
        <v>5027</v>
      </c>
      <c r="Q850" s="12" t="s">
        <v>5028</v>
      </c>
      <c r="R850" s="10">
        <v>13</v>
      </c>
      <c r="S850" s="12" t="s">
        <v>8750</v>
      </c>
      <c r="T850" s="12" t="s">
        <v>741</v>
      </c>
      <c r="U850" s="12" t="s">
        <v>8750</v>
      </c>
      <c r="V850" s="12" t="s">
        <v>5027</v>
      </c>
      <c r="X850" s="41" t="str">
        <f>IF(ISERROR(VLOOKUP(J850,'FMC by DSF_Excel'!$H$6:$H$1610,1,0)),"TIDAK ADA","ADA")</f>
        <v>TIDAK ADA</v>
      </c>
      <c r="Y850" s="41"/>
    </row>
    <row r="851" spans="1:25" ht="25.5" x14ac:dyDescent="0.25">
      <c r="A851" s="10">
        <v>841</v>
      </c>
      <c r="B851" s="11" t="s">
        <v>5016</v>
      </c>
      <c r="C851" s="11" t="s">
        <v>5017</v>
      </c>
      <c r="D851" s="11" t="s">
        <v>3925</v>
      </c>
      <c r="E851" s="11" t="s">
        <v>9582</v>
      </c>
      <c r="F851" s="11" t="s">
        <v>8786</v>
      </c>
      <c r="G851" s="11" t="s">
        <v>5020</v>
      </c>
      <c r="H851" s="11" t="s">
        <v>650</v>
      </c>
      <c r="I851" s="11" t="s">
        <v>5021</v>
      </c>
      <c r="J851" s="963" t="s">
        <v>9652</v>
      </c>
      <c r="K851" s="11" t="s">
        <v>9653</v>
      </c>
      <c r="L851" s="11" t="s">
        <v>9654</v>
      </c>
      <c r="M851" s="11" t="s">
        <v>9655</v>
      </c>
      <c r="N851" s="11" t="s">
        <v>9656</v>
      </c>
      <c r="O851" s="10">
        <v>36</v>
      </c>
      <c r="P851" s="12" t="s">
        <v>5027</v>
      </c>
      <c r="Q851" s="12" t="s">
        <v>5028</v>
      </c>
      <c r="R851" s="10">
        <v>7</v>
      </c>
      <c r="S851" s="12" t="s">
        <v>5406</v>
      </c>
      <c r="T851" s="12" t="s">
        <v>741</v>
      </c>
      <c r="U851" s="12" t="s">
        <v>5406</v>
      </c>
      <c r="V851" s="12" t="s">
        <v>5027</v>
      </c>
      <c r="X851" s="41" t="str">
        <f>IF(ISERROR(VLOOKUP(J851,'FMC by DSF_Excel'!$H$6:$H$1610,1,0)),"TIDAK ADA","ADA")</f>
        <v>TIDAK ADA</v>
      </c>
      <c r="Y851" s="41"/>
    </row>
    <row r="852" spans="1:25" ht="25.5" x14ac:dyDescent="0.25">
      <c r="A852" s="10">
        <v>842</v>
      </c>
      <c r="B852" s="11" t="s">
        <v>5016</v>
      </c>
      <c r="C852" s="11" t="s">
        <v>5017</v>
      </c>
      <c r="D852" s="11" t="s">
        <v>4028</v>
      </c>
      <c r="E852" s="11" t="s">
        <v>9582</v>
      </c>
      <c r="F852" s="11" t="s">
        <v>9657</v>
      </c>
      <c r="G852" s="11" t="s">
        <v>5020</v>
      </c>
      <c r="H852" s="11" t="s">
        <v>650</v>
      </c>
      <c r="I852" s="11" t="s">
        <v>5021</v>
      </c>
      <c r="J852" s="963" t="s">
        <v>9658</v>
      </c>
      <c r="K852" s="11" t="s">
        <v>9659</v>
      </c>
      <c r="L852" s="11" t="s">
        <v>9660</v>
      </c>
      <c r="M852" s="11" t="s">
        <v>9661</v>
      </c>
      <c r="N852" s="11" t="s">
        <v>9662</v>
      </c>
      <c r="O852" s="10">
        <v>36</v>
      </c>
      <c r="P852" s="12" t="s">
        <v>5027</v>
      </c>
      <c r="Q852" s="12" t="s">
        <v>5028</v>
      </c>
      <c r="R852" s="10">
        <v>6</v>
      </c>
      <c r="S852" s="12" t="s">
        <v>6645</v>
      </c>
      <c r="T852" s="12" t="s">
        <v>741</v>
      </c>
      <c r="U852" s="12" t="s">
        <v>6645</v>
      </c>
      <c r="V852" s="12" t="s">
        <v>5027</v>
      </c>
      <c r="X852" s="41" t="str">
        <f>IF(ISERROR(VLOOKUP(J852,'FMC by DSF_Excel'!$H$6:$H$1610,1,0)),"TIDAK ADA","ADA")</f>
        <v>ADA</v>
      </c>
      <c r="Y852" s="41"/>
    </row>
    <row r="853" spans="1:25" ht="25.5" x14ac:dyDescent="0.25">
      <c r="A853" s="10">
        <v>843</v>
      </c>
      <c r="B853" s="11" t="s">
        <v>5016</v>
      </c>
      <c r="C853" s="11" t="s">
        <v>5017</v>
      </c>
      <c r="D853" s="11" t="s">
        <v>4028</v>
      </c>
      <c r="E853" s="11" t="s">
        <v>9582</v>
      </c>
      <c r="F853" s="11" t="s">
        <v>9657</v>
      </c>
      <c r="G853" s="11" t="s">
        <v>5020</v>
      </c>
      <c r="H853" s="11" t="s">
        <v>650</v>
      </c>
      <c r="I853" s="11" t="s">
        <v>5021</v>
      </c>
      <c r="J853" s="963" t="s">
        <v>9663</v>
      </c>
      <c r="K853" s="11" t="s">
        <v>9664</v>
      </c>
      <c r="L853" s="11" t="s">
        <v>9665</v>
      </c>
      <c r="M853" s="11" t="s">
        <v>9661</v>
      </c>
      <c r="N853" s="11" t="s">
        <v>9662</v>
      </c>
      <c r="O853" s="10">
        <v>36</v>
      </c>
      <c r="P853" s="12" t="s">
        <v>5027</v>
      </c>
      <c r="Q853" s="12" t="s">
        <v>5028</v>
      </c>
      <c r="R853" s="10">
        <v>6</v>
      </c>
      <c r="S853" s="12" t="s">
        <v>6645</v>
      </c>
      <c r="T853" s="12" t="s">
        <v>741</v>
      </c>
      <c r="U853" s="12" t="s">
        <v>6645</v>
      </c>
      <c r="V853" s="12" t="s">
        <v>5027</v>
      </c>
      <c r="X853" s="41" t="str">
        <f>IF(ISERROR(VLOOKUP(J853,'FMC by DSF_Excel'!$H$6:$H$1610,1,0)),"TIDAK ADA","ADA")</f>
        <v>ADA</v>
      </c>
      <c r="Y853" s="41"/>
    </row>
    <row r="854" spans="1:25" ht="25.5" x14ac:dyDescent="0.25">
      <c r="A854" s="10">
        <v>844</v>
      </c>
      <c r="B854" s="11" t="s">
        <v>5016</v>
      </c>
      <c r="C854" s="11" t="s">
        <v>5017</v>
      </c>
      <c r="D854" s="11" t="s">
        <v>4028</v>
      </c>
      <c r="E854" s="11" t="s">
        <v>9582</v>
      </c>
      <c r="F854" s="11" t="s">
        <v>9657</v>
      </c>
      <c r="G854" s="11" t="s">
        <v>5020</v>
      </c>
      <c r="H854" s="11" t="s">
        <v>650</v>
      </c>
      <c r="I854" s="11" t="s">
        <v>5021</v>
      </c>
      <c r="J854" s="963" t="s">
        <v>9666</v>
      </c>
      <c r="K854" s="11" t="s">
        <v>9667</v>
      </c>
      <c r="L854" s="11" t="s">
        <v>9668</v>
      </c>
      <c r="M854" s="11" t="s">
        <v>9661</v>
      </c>
      <c r="N854" s="11" t="s">
        <v>9662</v>
      </c>
      <c r="O854" s="10">
        <v>36</v>
      </c>
      <c r="P854" s="12" t="s">
        <v>5027</v>
      </c>
      <c r="Q854" s="12" t="s">
        <v>5028</v>
      </c>
      <c r="R854" s="10">
        <v>6</v>
      </c>
      <c r="S854" s="12" t="s">
        <v>6645</v>
      </c>
      <c r="T854" s="12" t="s">
        <v>741</v>
      </c>
      <c r="U854" s="12" t="s">
        <v>6645</v>
      </c>
      <c r="V854" s="12" t="s">
        <v>5027</v>
      </c>
      <c r="X854" s="41" t="str">
        <f>IF(ISERROR(VLOOKUP(J854,'FMC by DSF_Excel'!$H$6:$H$1610,1,0)),"TIDAK ADA","ADA")</f>
        <v>ADA</v>
      </c>
      <c r="Y854" s="41"/>
    </row>
    <row r="855" spans="1:25" ht="25.5" x14ac:dyDescent="0.25">
      <c r="A855" s="10">
        <v>845</v>
      </c>
      <c r="B855" s="11" t="s">
        <v>5016</v>
      </c>
      <c r="C855" s="11" t="s">
        <v>5017</v>
      </c>
      <c r="D855" s="11" t="s">
        <v>4541</v>
      </c>
      <c r="E855" s="11" t="s">
        <v>9582</v>
      </c>
      <c r="F855" s="11" t="s">
        <v>9657</v>
      </c>
      <c r="G855" s="11" t="s">
        <v>5020</v>
      </c>
      <c r="H855" s="11" t="s">
        <v>650</v>
      </c>
      <c r="I855" s="11" t="s">
        <v>5021</v>
      </c>
      <c r="J855" s="963" t="s">
        <v>9669</v>
      </c>
      <c r="K855" s="11" t="s">
        <v>9670</v>
      </c>
      <c r="L855" s="11" t="s">
        <v>9671</v>
      </c>
      <c r="M855" s="11" t="s">
        <v>9672</v>
      </c>
      <c r="N855" s="11" t="s">
        <v>9673</v>
      </c>
      <c r="O855" s="10">
        <v>36</v>
      </c>
      <c r="P855" s="12" t="s">
        <v>5027</v>
      </c>
      <c r="Q855" s="12" t="s">
        <v>5028</v>
      </c>
      <c r="R855" s="10">
        <v>4</v>
      </c>
      <c r="S855" s="12" t="s">
        <v>5350</v>
      </c>
      <c r="T855" s="12" t="s">
        <v>741</v>
      </c>
      <c r="U855" s="12" t="s">
        <v>5350</v>
      </c>
      <c r="V855" s="12" t="s">
        <v>5027</v>
      </c>
      <c r="X855" s="41" t="str">
        <f>IF(ISERROR(VLOOKUP(J855,'FMC by DSF_Excel'!$H$6:$H$1610,1,0)),"TIDAK ADA","ADA")</f>
        <v>TIDAK ADA</v>
      </c>
      <c r="Y855" s="41"/>
    </row>
    <row r="856" spans="1:25" ht="25.5" x14ac:dyDescent="0.25">
      <c r="A856" s="10">
        <v>846</v>
      </c>
      <c r="B856" s="11" t="s">
        <v>5016</v>
      </c>
      <c r="C856" s="11" t="s">
        <v>5017</v>
      </c>
      <c r="D856" s="11" t="s">
        <v>1303</v>
      </c>
      <c r="E856" s="11" t="s">
        <v>9674</v>
      </c>
      <c r="F856" s="11" t="s">
        <v>8653</v>
      </c>
      <c r="G856" s="11" t="s">
        <v>1428</v>
      </c>
      <c r="H856" s="11" t="s">
        <v>5570</v>
      </c>
      <c r="I856" s="11" t="s">
        <v>5066</v>
      </c>
      <c r="J856" s="963" t="s">
        <v>9675</v>
      </c>
      <c r="K856" s="11" t="s">
        <v>9676</v>
      </c>
      <c r="L856" s="11" t="s">
        <v>9677</v>
      </c>
      <c r="M856" s="11" t="s">
        <v>9678</v>
      </c>
      <c r="N856" s="11" t="s">
        <v>9679</v>
      </c>
      <c r="O856" s="10">
        <v>36</v>
      </c>
      <c r="P856" s="12" t="s">
        <v>5027</v>
      </c>
      <c r="Q856" s="12" t="s">
        <v>5028</v>
      </c>
      <c r="R856" s="10">
        <v>27</v>
      </c>
      <c r="S856" s="12" t="s">
        <v>5518</v>
      </c>
      <c r="T856" s="12" t="s">
        <v>9680</v>
      </c>
      <c r="U856" s="12" t="s">
        <v>9681</v>
      </c>
      <c r="V856" s="12" t="s">
        <v>9682</v>
      </c>
      <c r="X856" s="41" t="str">
        <f>IF(ISERROR(VLOOKUP(J856,'FMC by DSF_Excel'!$H$6:$H$1610,1,0)),"TIDAK ADA","ADA")</f>
        <v>ADA</v>
      </c>
      <c r="Y856" s="41"/>
    </row>
    <row r="857" spans="1:25" ht="25.5" x14ac:dyDescent="0.25">
      <c r="A857" s="10">
        <v>847</v>
      </c>
      <c r="B857" s="11" t="s">
        <v>5016</v>
      </c>
      <c r="C857" s="11" t="s">
        <v>5017</v>
      </c>
      <c r="D857" s="11" t="s">
        <v>1303</v>
      </c>
      <c r="E857" s="11" t="s">
        <v>9674</v>
      </c>
      <c r="F857" s="11" t="s">
        <v>8653</v>
      </c>
      <c r="G857" s="11" t="s">
        <v>1428</v>
      </c>
      <c r="H857" s="11" t="s">
        <v>5570</v>
      </c>
      <c r="I857" s="11" t="s">
        <v>5021</v>
      </c>
      <c r="J857" s="963" t="s">
        <v>9683</v>
      </c>
      <c r="K857" s="11" t="s">
        <v>9684</v>
      </c>
      <c r="L857" s="11" t="s">
        <v>9685</v>
      </c>
      <c r="M857" s="11" t="s">
        <v>9678</v>
      </c>
      <c r="N857" s="11" t="s">
        <v>9679</v>
      </c>
      <c r="O857" s="10">
        <v>36</v>
      </c>
      <c r="P857" s="12" t="s">
        <v>5027</v>
      </c>
      <c r="Q857" s="12" t="s">
        <v>5028</v>
      </c>
      <c r="R857" s="10">
        <v>27</v>
      </c>
      <c r="S857" s="12" t="s">
        <v>5518</v>
      </c>
      <c r="T857" s="12" t="s">
        <v>5664</v>
      </c>
      <c r="U857" s="12" t="s">
        <v>9686</v>
      </c>
      <c r="V857" s="12" t="s">
        <v>9687</v>
      </c>
      <c r="X857" s="41" t="str">
        <f>IF(ISERROR(VLOOKUP(J857,'FMC by DSF_Excel'!$H$6:$H$1610,1,0)),"TIDAK ADA","ADA")</f>
        <v>ADA</v>
      </c>
      <c r="Y857" s="41"/>
    </row>
    <row r="858" spans="1:25" ht="25.5" x14ac:dyDescent="0.25">
      <c r="A858" s="10">
        <v>848</v>
      </c>
      <c r="B858" s="11" t="s">
        <v>5016</v>
      </c>
      <c r="C858" s="11" t="s">
        <v>5017</v>
      </c>
      <c r="D858" s="11" t="s">
        <v>1303</v>
      </c>
      <c r="E858" s="11" t="s">
        <v>9674</v>
      </c>
      <c r="F858" s="11" t="s">
        <v>8653</v>
      </c>
      <c r="G858" s="11" t="s">
        <v>1428</v>
      </c>
      <c r="H858" s="11" t="s">
        <v>5570</v>
      </c>
      <c r="I858" s="11" t="s">
        <v>5021</v>
      </c>
      <c r="J858" s="963" t="s">
        <v>9688</v>
      </c>
      <c r="K858" s="11" t="s">
        <v>9689</v>
      </c>
      <c r="L858" s="11" t="s">
        <v>9690</v>
      </c>
      <c r="M858" s="11" t="s">
        <v>9678</v>
      </c>
      <c r="N858" s="11" t="s">
        <v>9679</v>
      </c>
      <c r="O858" s="10">
        <v>36</v>
      </c>
      <c r="P858" s="12" t="s">
        <v>5027</v>
      </c>
      <c r="Q858" s="12" t="s">
        <v>5028</v>
      </c>
      <c r="R858" s="10">
        <v>27</v>
      </c>
      <c r="S858" s="12" t="s">
        <v>5518</v>
      </c>
      <c r="T858" s="12" t="s">
        <v>9691</v>
      </c>
      <c r="U858" s="12" t="s">
        <v>9692</v>
      </c>
      <c r="V858" s="12" t="s">
        <v>9693</v>
      </c>
      <c r="X858" s="41" t="str">
        <f>IF(ISERROR(VLOOKUP(J858,'FMC by DSF_Excel'!$H$6:$H$1610,1,0)),"TIDAK ADA","ADA")</f>
        <v>ADA</v>
      </c>
      <c r="Y858" s="41"/>
    </row>
    <row r="859" spans="1:25" ht="25.5" x14ac:dyDescent="0.25">
      <c r="A859" s="10">
        <v>849</v>
      </c>
      <c r="B859" s="11" t="s">
        <v>5016</v>
      </c>
      <c r="C859" s="11" t="s">
        <v>5017</v>
      </c>
      <c r="D859" s="11" t="s">
        <v>1303</v>
      </c>
      <c r="E859" s="11" t="s">
        <v>9674</v>
      </c>
      <c r="F859" s="11" t="s">
        <v>8653</v>
      </c>
      <c r="G859" s="11" t="s">
        <v>1428</v>
      </c>
      <c r="H859" s="11" t="s">
        <v>5570</v>
      </c>
      <c r="I859" s="11" t="s">
        <v>5021</v>
      </c>
      <c r="J859" s="963" t="s">
        <v>9694</v>
      </c>
      <c r="K859" s="11" t="s">
        <v>9695</v>
      </c>
      <c r="L859" s="11" t="s">
        <v>9696</v>
      </c>
      <c r="M859" s="11" t="s">
        <v>9678</v>
      </c>
      <c r="N859" s="11" t="s">
        <v>9679</v>
      </c>
      <c r="O859" s="10">
        <v>36</v>
      </c>
      <c r="P859" s="12" t="s">
        <v>5027</v>
      </c>
      <c r="Q859" s="12" t="s">
        <v>5028</v>
      </c>
      <c r="R859" s="10">
        <v>27</v>
      </c>
      <c r="S859" s="12" t="s">
        <v>5518</v>
      </c>
      <c r="T859" s="12" t="s">
        <v>741</v>
      </c>
      <c r="U859" s="12" t="s">
        <v>5518</v>
      </c>
      <c r="V859" s="12" t="s">
        <v>5027</v>
      </c>
      <c r="X859" s="41" t="str">
        <f>IF(ISERROR(VLOOKUP(J859,'FMC by DSF_Excel'!$H$6:$H$1610,1,0)),"TIDAK ADA","ADA")</f>
        <v>ADA</v>
      </c>
      <c r="Y859" s="41"/>
    </row>
    <row r="860" spans="1:25" ht="25.5" x14ac:dyDescent="0.25">
      <c r="A860" s="10">
        <v>850</v>
      </c>
      <c r="B860" s="11" t="s">
        <v>5016</v>
      </c>
      <c r="C860" s="11" t="s">
        <v>5017</v>
      </c>
      <c r="D860" s="11" t="s">
        <v>4339</v>
      </c>
      <c r="E860" s="11" t="s">
        <v>9674</v>
      </c>
      <c r="F860" s="11" t="s">
        <v>5362</v>
      </c>
      <c r="G860" s="11" t="s">
        <v>5020</v>
      </c>
      <c r="H860" s="11" t="s">
        <v>650</v>
      </c>
      <c r="I860" s="11" t="s">
        <v>5021</v>
      </c>
      <c r="J860" s="963" t="s">
        <v>9697</v>
      </c>
      <c r="K860" s="11" t="s">
        <v>9698</v>
      </c>
      <c r="L860" s="11" t="s">
        <v>9699</v>
      </c>
      <c r="M860" s="11" t="s">
        <v>9700</v>
      </c>
      <c r="N860" s="11" t="s">
        <v>9701</v>
      </c>
      <c r="O860" s="10">
        <v>36</v>
      </c>
      <c r="P860" s="12" t="s">
        <v>5027</v>
      </c>
      <c r="Q860" s="12" t="s">
        <v>5028</v>
      </c>
      <c r="R860" s="10">
        <v>5</v>
      </c>
      <c r="S860" s="12" t="s">
        <v>5253</v>
      </c>
      <c r="T860" s="12" t="s">
        <v>741</v>
      </c>
      <c r="U860" s="12" t="s">
        <v>5253</v>
      </c>
      <c r="V860" s="12" t="s">
        <v>5027</v>
      </c>
      <c r="X860" s="41" t="str">
        <f>IF(ISERROR(VLOOKUP(J860,'FMC by DSF_Excel'!$H$6:$H$1610,1,0)),"TIDAK ADA","ADA")</f>
        <v>TIDAK ADA</v>
      </c>
      <c r="Y860" s="41"/>
    </row>
    <row r="861" spans="1:25" s="960" customFormat="1" ht="25.5" x14ac:dyDescent="0.25">
      <c r="A861" s="957">
        <v>851</v>
      </c>
      <c r="B861" s="958" t="s">
        <v>5016</v>
      </c>
      <c r="C861" s="958" t="s">
        <v>5017</v>
      </c>
      <c r="D861" s="958" t="s">
        <v>4339</v>
      </c>
      <c r="E861" s="958" t="s">
        <v>9674</v>
      </c>
      <c r="F861" s="958" t="s">
        <v>5362</v>
      </c>
      <c r="G861" s="958" t="s">
        <v>5020</v>
      </c>
      <c r="H861" s="958" t="s">
        <v>650</v>
      </c>
      <c r="I861" s="958" t="s">
        <v>5021</v>
      </c>
      <c r="J861" s="964" t="s">
        <v>9702</v>
      </c>
      <c r="K861" s="958" t="s">
        <v>9703</v>
      </c>
      <c r="L861" s="958" t="s">
        <v>9704</v>
      </c>
      <c r="M861" s="958" t="s">
        <v>9700</v>
      </c>
      <c r="N861" s="958" t="s">
        <v>9701</v>
      </c>
      <c r="O861" s="957">
        <v>36</v>
      </c>
      <c r="P861" s="959" t="s">
        <v>5027</v>
      </c>
      <c r="Q861" s="959" t="s">
        <v>5028</v>
      </c>
      <c r="R861" s="957">
        <v>5</v>
      </c>
      <c r="S861" s="959" t="s">
        <v>5253</v>
      </c>
      <c r="T861" s="959" t="s">
        <v>741</v>
      </c>
      <c r="U861" s="959" t="s">
        <v>5253</v>
      </c>
      <c r="V861" s="959" t="s">
        <v>5027</v>
      </c>
      <c r="X861" s="41" t="str">
        <f>IF(ISERROR(VLOOKUP(J861,'FMC by DSF_Excel'!$H$6:$H$1610,1,0)),"TIDAK ADA","ADA")</f>
        <v>TIDAK ADA</v>
      </c>
      <c r="Y861" s="893"/>
    </row>
    <row r="862" spans="1:25" ht="25.5" x14ac:dyDescent="0.25">
      <c r="A862" s="10">
        <v>852</v>
      </c>
      <c r="B862" s="11" t="s">
        <v>5016</v>
      </c>
      <c r="C862" s="11" t="s">
        <v>5017</v>
      </c>
      <c r="D862" s="11" t="s">
        <v>1158</v>
      </c>
      <c r="E862" s="11" t="s">
        <v>9705</v>
      </c>
      <c r="F862" s="11" t="s">
        <v>9706</v>
      </c>
      <c r="G862" s="11" t="s">
        <v>5020</v>
      </c>
      <c r="H862" s="11" t="s">
        <v>1378</v>
      </c>
      <c r="I862" s="11" t="s">
        <v>5021</v>
      </c>
      <c r="J862" s="963" t="s">
        <v>9707</v>
      </c>
      <c r="K862" s="11" t="s">
        <v>9708</v>
      </c>
      <c r="L862" s="11" t="s">
        <v>9709</v>
      </c>
      <c r="M862" s="11" t="s">
        <v>9710</v>
      </c>
      <c r="N862" s="11" t="s">
        <v>9711</v>
      </c>
      <c r="O862" s="10">
        <v>36</v>
      </c>
      <c r="P862" s="12" t="s">
        <v>5954</v>
      </c>
      <c r="Q862" s="12" t="s">
        <v>5955</v>
      </c>
      <c r="R862" s="10">
        <v>29</v>
      </c>
      <c r="S862" s="12" t="s">
        <v>9712</v>
      </c>
      <c r="T862" s="12" t="s">
        <v>9713</v>
      </c>
      <c r="U862" s="12" t="s">
        <v>9714</v>
      </c>
      <c r="V862" s="12" t="s">
        <v>9715</v>
      </c>
      <c r="X862" s="41" t="str">
        <f>IF(ISERROR(VLOOKUP(J862,'FMC by DSF_Excel'!$H$6:$H$1610,1,0)),"TIDAK ADA","ADA")</f>
        <v>ADA</v>
      </c>
      <c r="Y862" s="41"/>
    </row>
    <row r="863" spans="1:25" ht="25.5" x14ac:dyDescent="0.25">
      <c r="A863" s="10">
        <v>853</v>
      </c>
      <c r="B863" s="11" t="s">
        <v>5016</v>
      </c>
      <c r="C863" s="11" t="s">
        <v>5017</v>
      </c>
      <c r="D863" s="11" t="s">
        <v>2187</v>
      </c>
      <c r="E863" s="11" t="s">
        <v>9705</v>
      </c>
      <c r="F863" s="11" t="s">
        <v>5459</v>
      </c>
      <c r="G863" s="11" t="s">
        <v>5244</v>
      </c>
      <c r="H863" s="11" t="s">
        <v>5245</v>
      </c>
      <c r="I863" s="11" t="s">
        <v>5021</v>
      </c>
      <c r="J863" s="963" t="s">
        <v>9716</v>
      </c>
      <c r="K863" s="11" t="s">
        <v>9717</v>
      </c>
      <c r="L863" s="11" t="s">
        <v>9718</v>
      </c>
      <c r="M863" s="11" t="s">
        <v>6783</v>
      </c>
      <c r="N863" s="11" t="s">
        <v>9719</v>
      </c>
      <c r="O863" s="10">
        <v>48</v>
      </c>
      <c r="P863" s="12" t="s">
        <v>5279</v>
      </c>
      <c r="Q863" s="12" t="s">
        <v>5252</v>
      </c>
      <c r="R863" s="10">
        <v>16</v>
      </c>
      <c r="S863" s="12" t="s">
        <v>5281</v>
      </c>
      <c r="T863" s="12" t="s">
        <v>741</v>
      </c>
      <c r="U863" s="12" t="s">
        <v>5281</v>
      </c>
      <c r="V863" s="12" t="s">
        <v>5279</v>
      </c>
      <c r="X863" s="41" t="str">
        <f>IF(ISERROR(VLOOKUP(J863,'FMC by DSF_Excel'!$H$6:$H$1610,1,0)),"TIDAK ADA","ADA")</f>
        <v>ADA</v>
      </c>
      <c r="Y863" s="41"/>
    </row>
    <row r="864" spans="1:25" ht="25.5" x14ac:dyDescent="0.25">
      <c r="A864" s="10">
        <v>854</v>
      </c>
      <c r="B864" s="11" t="s">
        <v>5016</v>
      </c>
      <c r="C864" s="11" t="s">
        <v>5017</v>
      </c>
      <c r="D864" s="11" t="s">
        <v>2191</v>
      </c>
      <c r="E864" s="11" t="s">
        <v>9705</v>
      </c>
      <c r="F864" s="11" t="s">
        <v>5459</v>
      </c>
      <c r="G864" s="11" t="s">
        <v>6689</v>
      </c>
      <c r="H864" s="11" t="s">
        <v>2386</v>
      </c>
      <c r="I864" s="11" t="s">
        <v>5021</v>
      </c>
      <c r="J864" s="963" t="s">
        <v>9720</v>
      </c>
      <c r="K864" s="11" t="s">
        <v>9721</v>
      </c>
      <c r="L864" s="11" t="s">
        <v>9722</v>
      </c>
      <c r="M864" s="11" t="s">
        <v>5111</v>
      </c>
      <c r="N864" s="11" t="s">
        <v>9723</v>
      </c>
      <c r="O864" s="10">
        <v>48</v>
      </c>
      <c r="P864" s="12" t="s">
        <v>5279</v>
      </c>
      <c r="Q864" s="12" t="s">
        <v>5252</v>
      </c>
      <c r="R864" s="10">
        <v>16</v>
      </c>
      <c r="S864" s="12" t="s">
        <v>5281</v>
      </c>
      <c r="T864" s="12" t="s">
        <v>741</v>
      </c>
      <c r="U864" s="12" t="s">
        <v>5281</v>
      </c>
      <c r="V864" s="12" t="s">
        <v>5279</v>
      </c>
      <c r="X864" s="41" t="str">
        <f>IF(ISERROR(VLOOKUP(J864,'FMC by DSF_Excel'!$H$6:$H$1610,1,0)),"TIDAK ADA","ADA")</f>
        <v>ADA</v>
      </c>
      <c r="Y864" s="41"/>
    </row>
    <row r="865" spans="1:25" ht="25.5" x14ac:dyDescent="0.25">
      <c r="A865" s="10">
        <v>855</v>
      </c>
      <c r="B865" s="11" t="s">
        <v>5016</v>
      </c>
      <c r="C865" s="11" t="s">
        <v>5017</v>
      </c>
      <c r="D865" s="11" t="s">
        <v>2195</v>
      </c>
      <c r="E865" s="11" t="s">
        <v>9705</v>
      </c>
      <c r="F865" s="11" t="s">
        <v>5459</v>
      </c>
      <c r="G865" s="11" t="s">
        <v>5020</v>
      </c>
      <c r="H865" s="11" t="s">
        <v>124</v>
      </c>
      <c r="I865" s="11" t="s">
        <v>5066</v>
      </c>
      <c r="J865" s="963" t="s">
        <v>9724</v>
      </c>
      <c r="K865" s="11" t="s">
        <v>9725</v>
      </c>
      <c r="L865" s="11" t="s">
        <v>9726</v>
      </c>
      <c r="M865" s="11" t="s">
        <v>6783</v>
      </c>
      <c r="N865" s="11" t="s">
        <v>9719</v>
      </c>
      <c r="O865" s="10">
        <v>48</v>
      </c>
      <c r="P865" s="12" t="s">
        <v>5279</v>
      </c>
      <c r="Q865" s="12" t="s">
        <v>5252</v>
      </c>
      <c r="R865" s="10">
        <v>16</v>
      </c>
      <c r="S865" s="12" t="s">
        <v>5281</v>
      </c>
      <c r="T865" s="12" t="s">
        <v>741</v>
      </c>
      <c r="U865" s="12" t="s">
        <v>5281</v>
      </c>
      <c r="V865" s="12" t="s">
        <v>5279</v>
      </c>
      <c r="X865" s="41" t="str">
        <f>IF(ISERROR(VLOOKUP(J865,'FMC by DSF_Excel'!$H$6:$H$1610,1,0)),"TIDAK ADA","ADA")</f>
        <v>ADA</v>
      </c>
      <c r="Y865" s="41"/>
    </row>
    <row r="866" spans="1:25" ht="25.5" x14ac:dyDescent="0.25">
      <c r="A866" s="10">
        <v>856</v>
      </c>
      <c r="B866" s="11" t="s">
        <v>5016</v>
      </c>
      <c r="C866" s="11" t="s">
        <v>5017</v>
      </c>
      <c r="D866" s="11" t="s">
        <v>2905</v>
      </c>
      <c r="E866" s="11" t="s">
        <v>9705</v>
      </c>
      <c r="F866" s="11" t="s">
        <v>5987</v>
      </c>
      <c r="G866" s="11" t="s">
        <v>5020</v>
      </c>
      <c r="H866" s="11" t="s">
        <v>5226</v>
      </c>
      <c r="I866" s="11" t="s">
        <v>5021</v>
      </c>
      <c r="J866" s="963" t="s">
        <v>9727</v>
      </c>
      <c r="K866" s="11" t="s">
        <v>9728</v>
      </c>
      <c r="L866" s="11" t="s">
        <v>9729</v>
      </c>
      <c r="M866" s="11" t="s">
        <v>6873</v>
      </c>
      <c r="N866" s="11" t="s">
        <v>9730</v>
      </c>
      <c r="O866" s="10">
        <v>48</v>
      </c>
      <c r="P866" s="12" t="s">
        <v>5279</v>
      </c>
      <c r="Q866" s="12" t="s">
        <v>5252</v>
      </c>
      <c r="R866" s="10">
        <v>12</v>
      </c>
      <c r="S866" s="12" t="s">
        <v>6645</v>
      </c>
      <c r="T866" s="12" t="s">
        <v>741</v>
      </c>
      <c r="U866" s="12" t="s">
        <v>6645</v>
      </c>
      <c r="V866" s="12" t="s">
        <v>5279</v>
      </c>
      <c r="X866" s="41" t="str">
        <f>IF(ISERROR(VLOOKUP(J866,'FMC by DSF_Excel'!$H$6:$H$1610,1,0)),"TIDAK ADA","ADA")</f>
        <v>ADA</v>
      </c>
      <c r="Y866" s="41"/>
    </row>
    <row r="867" spans="1:25" ht="25.5" x14ac:dyDescent="0.25">
      <c r="A867" s="10">
        <v>857</v>
      </c>
      <c r="B867" s="11" t="s">
        <v>5016</v>
      </c>
      <c r="C867" s="11" t="s">
        <v>5017</v>
      </c>
      <c r="D867" s="11" t="s">
        <v>3564</v>
      </c>
      <c r="E867" s="11" t="s">
        <v>9705</v>
      </c>
      <c r="F867" s="11" t="s">
        <v>9657</v>
      </c>
      <c r="G867" s="11" t="s">
        <v>5020</v>
      </c>
      <c r="H867" s="11" t="s">
        <v>5226</v>
      </c>
      <c r="I867" s="11" t="s">
        <v>5021</v>
      </c>
      <c r="J867" s="963" t="s">
        <v>9731</v>
      </c>
      <c r="K867" s="11" t="s">
        <v>9732</v>
      </c>
      <c r="L867" s="11" t="s">
        <v>9733</v>
      </c>
      <c r="M867" s="11" t="s">
        <v>9734</v>
      </c>
      <c r="N867" s="11" t="s">
        <v>9735</v>
      </c>
      <c r="O867" s="10">
        <v>48</v>
      </c>
      <c r="P867" s="12" t="s">
        <v>5935</v>
      </c>
      <c r="Q867" s="12" t="s">
        <v>5391</v>
      </c>
      <c r="R867" s="10">
        <v>8</v>
      </c>
      <c r="S867" s="12" t="s">
        <v>9736</v>
      </c>
      <c r="T867" s="12" t="s">
        <v>741</v>
      </c>
      <c r="U867" s="12" t="s">
        <v>9736</v>
      </c>
      <c r="V867" s="12" t="s">
        <v>5935</v>
      </c>
      <c r="X867" s="41" t="str">
        <f>IF(ISERROR(VLOOKUP(J867,'FMC by DSF_Excel'!$H$6:$H$1610,1,0)),"TIDAK ADA","ADA")</f>
        <v>ADA</v>
      </c>
      <c r="Y867" s="41"/>
    </row>
    <row r="868" spans="1:25" ht="25.5" x14ac:dyDescent="0.25">
      <c r="A868" s="10">
        <v>858</v>
      </c>
      <c r="B868" s="11" t="s">
        <v>5016</v>
      </c>
      <c r="C868" s="11" t="s">
        <v>5017</v>
      </c>
      <c r="D868" s="11" t="s">
        <v>1175</v>
      </c>
      <c r="E868" s="11" t="s">
        <v>9737</v>
      </c>
      <c r="F868" s="11" t="s">
        <v>5480</v>
      </c>
      <c r="G868" s="11" t="s">
        <v>5020</v>
      </c>
      <c r="H868" s="11" t="s">
        <v>124</v>
      </c>
      <c r="I868" s="11" t="s">
        <v>5021</v>
      </c>
      <c r="J868" s="963" t="s">
        <v>9738</v>
      </c>
      <c r="K868" s="11" t="s">
        <v>9739</v>
      </c>
      <c r="L868" s="11" t="s">
        <v>9740</v>
      </c>
      <c r="M868" s="11" t="s">
        <v>9741</v>
      </c>
      <c r="N868" s="11" t="s">
        <v>9742</v>
      </c>
      <c r="O868" s="10">
        <v>60</v>
      </c>
      <c r="P868" s="12" t="s">
        <v>5464</v>
      </c>
      <c r="Q868" s="12" t="s">
        <v>5405</v>
      </c>
      <c r="R868" s="10">
        <v>29</v>
      </c>
      <c r="S868" s="12" t="s">
        <v>9743</v>
      </c>
      <c r="T868" s="12" t="s">
        <v>9744</v>
      </c>
      <c r="U868" s="12" t="s">
        <v>9745</v>
      </c>
      <c r="V868" s="12" t="s">
        <v>9746</v>
      </c>
      <c r="X868" s="41" t="str">
        <f>IF(ISERROR(VLOOKUP(J868,'FMC by DSF_Excel'!$H$6:$H$1610,1,0)),"TIDAK ADA","ADA")</f>
        <v>ADA</v>
      </c>
      <c r="Y868" s="41"/>
    </row>
    <row r="869" spans="1:25" ht="25.5" x14ac:dyDescent="0.25">
      <c r="A869" s="10">
        <v>859</v>
      </c>
      <c r="B869" s="11" t="s">
        <v>5016</v>
      </c>
      <c r="C869" s="11" t="s">
        <v>5017</v>
      </c>
      <c r="D869" s="11" t="s">
        <v>1175</v>
      </c>
      <c r="E869" s="11" t="s">
        <v>9737</v>
      </c>
      <c r="F869" s="11" t="s">
        <v>5480</v>
      </c>
      <c r="G869" s="11" t="s">
        <v>5020</v>
      </c>
      <c r="H869" s="11" t="s">
        <v>124</v>
      </c>
      <c r="I869" s="11" t="s">
        <v>5021</v>
      </c>
      <c r="J869" s="963" t="s">
        <v>9747</v>
      </c>
      <c r="K869" s="11" t="s">
        <v>9748</v>
      </c>
      <c r="L869" s="11" t="s">
        <v>9749</v>
      </c>
      <c r="M869" s="11" t="s">
        <v>9741</v>
      </c>
      <c r="N869" s="11" t="s">
        <v>9742</v>
      </c>
      <c r="O869" s="10">
        <v>60</v>
      </c>
      <c r="P869" s="12" t="s">
        <v>5464</v>
      </c>
      <c r="Q869" s="12" t="s">
        <v>5405</v>
      </c>
      <c r="R869" s="10">
        <v>29</v>
      </c>
      <c r="S869" s="12" t="s">
        <v>9743</v>
      </c>
      <c r="T869" s="12" t="s">
        <v>9750</v>
      </c>
      <c r="U869" s="12" t="s">
        <v>9751</v>
      </c>
      <c r="V869" s="12" t="s">
        <v>9752</v>
      </c>
      <c r="X869" s="41" t="str">
        <f>IF(ISERROR(VLOOKUP(J869,'FMC by DSF_Excel'!$H$6:$H$1610,1,0)),"TIDAK ADA","ADA")</f>
        <v>ADA</v>
      </c>
      <c r="Y869" s="41"/>
    </row>
    <row r="870" spans="1:25" ht="25.5" x14ac:dyDescent="0.25">
      <c r="A870" s="10">
        <v>860</v>
      </c>
      <c r="B870" s="11" t="s">
        <v>5016</v>
      </c>
      <c r="C870" s="11" t="s">
        <v>5017</v>
      </c>
      <c r="D870" s="11" t="s">
        <v>1175</v>
      </c>
      <c r="E870" s="11" t="s">
        <v>9737</v>
      </c>
      <c r="F870" s="11" t="s">
        <v>5480</v>
      </c>
      <c r="G870" s="11" t="s">
        <v>5020</v>
      </c>
      <c r="H870" s="11" t="s">
        <v>124</v>
      </c>
      <c r="I870" s="11" t="s">
        <v>5021</v>
      </c>
      <c r="J870" s="963" t="s">
        <v>9753</v>
      </c>
      <c r="K870" s="11" t="s">
        <v>9754</v>
      </c>
      <c r="L870" s="11" t="s">
        <v>9755</v>
      </c>
      <c r="M870" s="11" t="s">
        <v>9741</v>
      </c>
      <c r="N870" s="11" t="s">
        <v>9742</v>
      </c>
      <c r="O870" s="10">
        <v>60</v>
      </c>
      <c r="P870" s="12" t="s">
        <v>5464</v>
      </c>
      <c r="Q870" s="12" t="s">
        <v>5405</v>
      </c>
      <c r="R870" s="10">
        <v>29</v>
      </c>
      <c r="S870" s="12" t="s">
        <v>9743</v>
      </c>
      <c r="T870" s="12" t="s">
        <v>9756</v>
      </c>
      <c r="U870" s="12" t="s">
        <v>9757</v>
      </c>
      <c r="V870" s="12" t="s">
        <v>9758</v>
      </c>
      <c r="X870" s="41" t="str">
        <f>IF(ISERROR(VLOOKUP(J870,'FMC by DSF_Excel'!$H$6:$H$1610,1,0)),"TIDAK ADA","ADA")</f>
        <v>ADA</v>
      </c>
      <c r="Y870" s="41"/>
    </row>
    <row r="871" spans="1:25" ht="25.5" x14ac:dyDescent="0.25">
      <c r="A871" s="10">
        <v>861</v>
      </c>
      <c r="B871" s="11" t="s">
        <v>5016</v>
      </c>
      <c r="C871" s="11" t="s">
        <v>5017</v>
      </c>
      <c r="D871" s="11" t="s">
        <v>1179</v>
      </c>
      <c r="E871" s="11" t="s">
        <v>9737</v>
      </c>
      <c r="F871" s="11" t="s">
        <v>5480</v>
      </c>
      <c r="G871" s="11" t="s">
        <v>5020</v>
      </c>
      <c r="H871" s="11" t="s">
        <v>124</v>
      </c>
      <c r="I871" s="11" t="s">
        <v>5021</v>
      </c>
      <c r="J871" s="963" t="s">
        <v>9759</v>
      </c>
      <c r="K871" s="11" t="s">
        <v>9760</v>
      </c>
      <c r="L871" s="11" t="s">
        <v>9761</v>
      </c>
      <c r="M871" s="11" t="s">
        <v>9762</v>
      </c>
      <c r="N871" s="11" t="s">
        <v>9763</v>
      </c>
      <c r="O871" s="10">
        <v>60</v>
      </c>
      <c r="P871" s="12" t="s">
        <v>7456</v>
      </c>
      <c r="Q871" s="12" t="s">
        <v>5955</v>
      </c>
      <c r="R871" s="10">
        <v>27</v>
      </c>
      <c r="S871" s="12" t="s">
        <v>9764</v>
      </c>
      <c r="T871" s="12" t="s">
        <v>9765</v>
      </c>
      <c r="U871" s="12" t="s">
        <v>9766</v>
      </c>
      <c r="V871" s="12" t="s">
        <v>9767</v>
      </c>
      <c r="X871" s="41" t="str">
        <f>IF(ISERROR(VLOOKUP(J871,'FMC by DSF_Excel'!$H$6:$H$1610,1,0)),"TIDAK ADA","ADA")</f>
        <v>ADA</v>
      </c>
      <c r="Y871" s="41"/>
    </row>
    <row r="872" spans="1:25" ht="25.5" x14ac:dyDescent="0.25">
      <c r="A872" s="10">
        <v>862</v>
      </c>
      <c r="B872" s="11" t="s">
        <v>5016</v>
      </c>
      <c r="C872" s="11" t="s">
        <v>5017</v>
      </c>
      <c r="D872" s="11" t="s">
        <v>1179</v>
      </c>
      <c r="E872" s="11" t="s">
        <v>9737</v>
      </c>
      <c r="F872" s="11" t="s">
        <v>5480</v>
      </c>
      <c r="G872" s="11" t="s">
        <v>5020</v>
      </c>
      <c r="H872" s="11" t="s">
        <v>124</v>
      </c>
      <c r="I872" s="11" t="s">
        <v>5021</v>
      </c>
      <c r="J872" s="963" t="s">
        <v>9768</v>
      </c>
      <c r="K872" s="11" t="s">
        <v>9769</v>
      </c>
      <c r="L872" s="11" t="s">
        <v>9770</v>
      </c>
      <c r="M872" s="11" t="s">
        <v>9762</v>
      </c>
      <c r="N872" s="11" t="s">
        <v>9763</v>
      </c>
      <c r="O872" s="10">
        <v>60</v>
      </c>
      <c r="P872" s="12" t="s">
        <v>7456</v>
      </c>
      <c r="Q872" s="12" t="s">
        <v>5955</v>
      </c>
      <c r="R872" s="10">
        <v>27</v>
      </c>
      <c r="S872" s="12" t="s">
        <v>9764</v>
      </c>
      <c r="T872" s="12" t="s">
        <v>9771</v>
      </c>
      <c r="U872" s="12" t="s">
        <v>9772</v>
      </c>
      <c r="V872" s="12" t="s">
        <v>9773</v>
      </c>
      <c r="X872" s="41" t="str">
        <f>IF(ISERROR(VLOOKUP(J872,'FMC by DSF_Excel'!$H$6:$H$1610,1,0)),"TIDAK ADA","ADA")</f>
        <v>ADA</v>
      </c>
      <c r="Y872" s="41"/>
    </row>
    <row r="873" spans="1:25" ht="25.5" x14ac:dyDescent="0.25">
      <c r="A873" s="10">
        <v>863</v>
      </c>
      <c r="B873" s="11" t="s">
        <v>5016</v>
      </c>
      <c r="C873" s="11" t="s">
        <v>5017</v>
      </c>
      <c r="D873" s="11" t="s">
        <v>1179</v>
      </c>
      <c r="E873" s="11" t="s">
        <v>9737</v>
      </c>
      <c r="F873" s="11" t="s">
        <v>5480</v>
      </c>
      <c r="G873" s="11" t="s">
        <v>5020</v>
      </c>
      <c r="H873" s="11" t="s">
        <v>124</v>
      </c>
      <c r="I873" s="11" t="s">
        <v>5021</v>
      </c>
      <c r="J873" s="963" t="s">
        <v>9774</v>
      </c>
      <c r="K873" s="11" t="s">
        <v>9775</v>
      </c>
      <c r="L873" s="11" t="s">
        <v>9776</v>
      </c>
      <c r="M873" s="11" t="s">
        <v>9762</v>
      </c>
      <c r="N873" s="11" t="s">
        <v>9763</v>
      </c>
      <c r="O873" s="10">
        <v>60</v>
      </c>
      <c r="P873" s="12" t="s">
        <v>7456</v>
      </c>
      <c r="Q873" s="12" t="s">
        <v>5955</v>
      </c>
      <c r="R873" s="10">
        <v>27</v>
      </c>
      <c r="S873" s="12" t="s">
        <v>9764</v>
      </c>
      <c r="T873" s="12" t="s">
        <v>9777</v>
      </c>
      <c r="U873" s="12" t="s">
        <v>9778</v>
      </c>
      <c r="V873" s="12" t="s">
        <v>9779</v>
      </c>
      <c r="X873" s="41" t="str">
        <f>IF(ISERROR(VLOOKUP(J873,'FMC by DSF_Excel'!$H$6:$H$1610,1,0)),"TIDAK ADA","ADA")</f>
        <v>ADA</v>
      </c>
      <c r="Y873" s="41"/>
    </row>
    <row r="874" spans="1:25" ht="25.5" x14ac:dyDescent="0.25">
      <c r="A874" s="10">
        <v>864</v>
      </c>
      <c r="B874" s="11" t="s">
        <v>5016</v>
      </c>
      <c r="C874" s="11" t="s">
        <v>5017</v>
      </c>
      <c r="D874" s="11" t="s">
        <v>1183</v>
      </c>
      <c r="E874" s="11" t="s">
        <v>9737</v>
      </c>
      <c r="F874" s="11" t="s">
        <v>5480</v>
      </c>
      <c r="G874" s="11" t="s">
        <v>5020</v>
      </c>
      <c r="H874" s="11" t="s">
        <v>124</v>
      </c>
      <c r="I874" s="11" t="s">
        <v>5021</v>
      </c>
      <c r="J874" s="963" t="s">
        <v>9780</v>
      </c>
      <c r="K874" s="11" t="s">
        <v>9781</v>
      </c>
      <c r="L874" s="11" t="s">
        <v>9782</v>
      </c>
      <c r="M874" s="11" t="s">
        <v>9783</v>
      </c>
      <c r="N874" s="11" t="s">
        <v>9784</v>
      </c>
      <c r="O874" s="10">
        <v>60</v>
      </c>
      <c r="P874" s="12" t="s">
        <v>5935</v>
      </c>
      <c r="Q874" s="12" t="s">
        <v>5280</v>
      </c>
      <c r="R874" s="10">
        <v>28</v>
      </c>
      <c r="S874" s="12" t="s">
        <v>9785</v>
      </c>
      <c r="T874" s="12" t="s">
        <v>9786</v>
      </c>
      <c r="U874" s="12" t="s">
        <v>9787</v>
      </c>
      <c r="V874" s="12" t="s">
        <v>9788</v>
      </c>
      <c r="X874" s="41" t="str">
        <f>IF(ISERROR(VLOOKUP(J874,'FMC by DSF_Excel'!$H$6:$H$1610,1,0)),"TIDAK ADA","ADA")</f>
        <v>ADA</v>
      </c>
      <c r="Y874" s="41"/>
    </row>
    <row r="875" spans="1:25" ht="25.5" x14ac:dyDescent="0.25">
      <c r="A875" s="10">
        <v>865</v>
      </c>
      <c r="B875" s="11" t="s">
        <v>5016</v>
      </c>
      <c r="C875" s="11" t="s">
        <v>5017</v>
      </c>
      <c r="D875" s="11" t="s">
        <v>1183</v>
      </c>
      <c r="E875" s="11" t="s">
        <v>9737</v>
      </c>
      <c r="F875" s="11" t="s">
        <v>5480</v>
      </c>
      <c r="G875" s="11" t="s">
        <v>5020</v>
      </c>
      <c r="H875" s="11" t="s">
        <v>124</v>
      </c>
      <c r="I875" s="11" t="s">
        <v>5021</v>
      </c>
      <c r="J875" s="963" t="s">
        <v>9789</v>
      </c>
      <c r="K875" s="11" t="s">
        <v>9790</v>
      </c>
      <c r="L875" s="11" t="s">
        <v>9791</v>
      </c>
      <c r="M875" s="11" t="s">
        <v>9783</v>
      </c>
      <c r="N875" s="11" t="s">
        <v>9784</v>
      </c>
      <c r="O875" s="10">
        <v>60</v>
      </c>
      <c r="P875" s="12" t="s">
        <v>5935</v>
      </c>
      <c r="Q875" s="12" t="s">
        <v>5280</v>
      </c>
      <c r="R875" s="10">
        <v>28</v>
      </c>
      <c r="S875" s="12" t="s">
        <v>9785</v>
      </c>
      <c r="T875" s="12" t="s">
        <v>9792</v>
      </c>
      <c r="U875" s="12" t="s">
        <v>9793</v>
      </c>
      <c r="V875" s="12" t="s">
        <v>9794</v>
      </c>
      <c r="X875" s="41" t="str">
        <f>IF(ISERROR(VLOOKUP(J875,'FMC by DSF_Excel'!$H$6:$H$1610,1,0)),"TIDAK ADA","ADA")</f>
        <v>ADA</v>
      </c>
      <c r="Y875" s="41"/>
    </row>
    <row r="876" spans="1:25" ht="25.5" x14ac:dyDescent="0.25">
      <c r="A876" s="10">
        <v>866</v>
      </c>
      <c r="B876" s="11" t="s">
        <v>5016</v>
      </c>
      <c r="C876" s="11" t="s">
        <v>5017</v>
      </c>
      <c r="D876" s="11" t="s">
        <v>1187</v>
      </c>
      <c r="E876" s="11" t="s">
        <v>9737</v>
      </c>
      <c r="F876" s="11" t="s">
        <v>5480</v>
      </c>
      <c r="G876" s="11" t="s">
        <v>5020</v>
      </c>
      <c r="H876" s="11" t="s">
        <v>124</v>
      </c>
      <c r="I876" s="11" t="s">
        <v>5021</v>
      </c>
      <c r="J876" s="963" t="s">
        <v>9795</v>
      </c>
      <c r="K876" s="11" t="s">
        <v>9796</v>
      </c>
      <c r="L876" s="11" t="s">
        <v>9797</v>
      </c>
      <c r="M876" s="11" t="s">
        <v>9798</v>
      </c>
      <c r="N876" s="11" t="s">
        <v>9799</v>
      </c>
      <c r="O876" s="10">
        <v>60</v>
      </c>
      <c r="P876" s="12" t="s">
        <v>5935</v>
      </c>
      <c r="Q876" s="12" t="s">
        <v>5280</v>
      </c>
      <c r="R876" s="10">
        <v>29</v>
      </c>
      <c r="S876" s="12" t="s">
        <v>9800</v>
      </c>
      <c r="T876" s="12" t="s">
        <v>9801</v>
      </c>
      <c r="U876" s="12" t="s">
        <v>9802</v>
      </c>
      <c r="V876" s="12" t="s">
        <v>9803</v>
      </c>
      <c r="X876" s="41" t="str">
        <f>IF(ISERROR(VLOOKUP(J876,'FMC by DSF_Excel'!$H$6:$H$1610,1,0)),"TIDAK ADA","ADA")</f>
        <v>ADA</v>
      </c>
      <c r="Y876" s="41"/>
    </row>
    <row r="877" spans="1:25" ht="25.5" x14ac:dyDescent="0.25">
      <c r="A877" s="10">
        <v>867</v>
      </c>
      <c r="B877" s="11" t="s">
        <v>5016</v>
      </c>
      <c r="C877" s="11" t="s">
        <v>5017</v>
      </c>
      <c r="D877" s="11" t="s">
        <v>1191</v>
      </c>
      <c r="E877" s="11" t="s">
        <v>9737</v>
      </c>
      <c r="F877" s="11" t="s">
        <v>5480</v>
      </c>
      <c r="G877" s="11" t="s">
        <v>1433</v>
      </c>
      <c r="H877" s="11" t="s">
        <v>1728</v>
      </c>
      <c r="I877" s="11" t="s">
        <v>5021</v>
      </c>
      <c r="J877" s="963" t="s">
        <v>9804</v>
      </c>
      <c r="K877" s="11" t="s">
        <v>9805</v>
      </c>
      <c r="L877" s="11" t="s">
        <v>9806</v>
      </c>
      <c r="M877" s="11" t="s">
        <v>9762</v>
      </c>
      <c r="N877" s="11" t="s">
        <v>9763</v>
      </c>
      <c r="O877" s="10">
        <v>60</v>
      </c>
      <c r="P877" s="12" t="s">
        <v>7456</v>
      </c>
      <c r="Q877" s="12" t="s">
        <v>5955</v>
      </c>
      <c r="R877" s="10">
        <v>27</v>
      </c>
      <c r="S877" s="12" t="s">
        <v>9764</v>
      </c>
      <c r="T877" s="12" t="s">
        <v>9807</v>
      </c>
      <c r="U877" s="12" t="s">
        <v>9808</v>
      </c>
      <c r="V877" s="12" t="s">
        <v>9809</v>
      </c>
      <c r="X877" s="41" t="str">
        <f>IF(ISERROR(VLOOKUP(J877,'FMC by DSF_Excel'!$H$6:$H$1610,1,0)),"TIDAK ADA","ADA")</f>
        <v>ADA</v>
      </c>
      <c r="Y877" s="41"/>
    </row>
    <row r="878" spans="1:25" ht="25.5" x14ac:dyDescent="0.25">
      <c r="A878" s="10">
        <v>868</v>
      </c>
      <c r="B878" s="11" t="s">
        <v>5016</v>
      </c>
      <c r="C878" s="11" t="s">
        <v>5017</v>
      </c>
      <c r="D878" s="11" t="s">
        <v>1191</v>
      </c>
      <c r="E878" s="11" t="s">
        <v>9737</v>
      </c>
      <c r="F878" s="11" t="s">
        <v>5480</v>
      </c>
      <c r="G878" s="11" t="s">
        <v>5020</v>
      </c>
      <c r="H878" s="11" t="s">
        <v>124</v>
      </c>
      <c r="I878" s="11" t="s">
        <v>5021</v>
      </c>
      <c r="J878" s="963" t="s">
        <v>9810</v>
      </c>
      <c r="K878" s="11" t="s">
        <v>9811</v>
      </c>
      <c r="L878" s="11" t="s">
        <v>9812</v>
      </c>
      <c r="M878" s="11" t="s">
        <v>9762</v>
      </c>
      <c r="N878" s="11" t="s">
        <v>9763</v>
      </c>
      <c r="O878" s="10">
        <v>60</v>
      </c>
      <c r="P878" s="12" t="s">
        <v>7456</v>
      </c>
      <c r="Q878" s="12" t="s">
        <v>5955</v>
      </c>
      <c r="R878" s="10">
        <v>27</v>
      </c>
      <c r="S878" s="12" t="s">
        <v>9764</v>
      </c>
      <c r="T878" s="12" t="s">
        <v>9813</v>
      </c>
      <c r="U878" s="12" t="s">
        <v>9814</v>
      </c>
      <c r="V878" s="12" t="s">
        <v>9815</v>
      </c>
      <c r="X878" s="41" t="str">
        <f>IF(ISERROR(VLOOKUP(J878,'FMC by DSF_Excel'!$H$6:$H$1610,1,0)),"TIDAK ADA","ADA")</f>
        <v>ADA</v>
      </c>
      <c r="Y878" s="41"/>
    </row>
    <row r="879" spans="1:25" ht="25.5" x14ac:dyDescent="0.25">
      <c r="A879" s="10">
        <v>869</v>
      </c>
      <c r="B879" s="11" t="s">
        <v>5016</v>
      </c>
      <c r="C879" s="11" t="s">
        <v>5017</v>
      </c>
      <c r="D879" s="11" t="s">
        <v>1307</v>
      </c>
      <c r="E879" s="11" t="s">
        <v>9737</v>
      </c>
      <c r="F879" s="11" t="s">
        <v>7637</v>
      </c>
      <c r="G879" s="11" t="s">
        <v>5020</v>
      </c>
      <c r="H879" s="11" t="s">
        <v>124</v>
      </c>
      <c r="I879" s="11" t="s">
        <v>5021</v>
      </c>
      <c r="J879" s="963" t="s">
        <v>9816</v>
      </c>
      <c r="K879" s="11" t="s">
        <v>9817</v>
      </c>
      <c r="L879" s="11" t="s">
        <v>9818</v>
      </c>
      <c r="M879" s="11" t="s">
        <v>9819</v>
      </c>
      <c r="N879" s="11" t="s">
        <v>9820</v>
      </c>
      <c r="O879" s="10">
        <v>60</v>
      </c>
      <c r="P879" s="12" t="s">
        <v>7383</v>
      </c>
      <c r="Q879" s="12" t="s">
        <v>5351</v>
      </c>
      <c r="R879" s="10">
        <v>27</v>
      </c>
      <c r="S879" s="12" t="s">
        <v>5368</v>
      </c>
      <c r="T879" s="12" t="s">
        <v>741</v>
      </c>
      <c r="U879" s="12" t="s">
        <v>5368</v>
      </c>
      <c r="V879" s="12" t="s">
        <v>7383</v>
      </c>
      <c r="X879" s="41" t="str">
        <f>IF(ISERROR(VLOOKUP(J879,'FMC by DSF_Excel'!$H$6:$H$1610,1,0)),"TIDAK ADA","ADA")</f>
        <v>ADA</v>
      </c>
      <c r="Y879" s="41"/>
    </row>
    <row r="880" spans="1:25" ht="25.5" x14ac:dyDescent="0.25">
      <c r="A880" s="10">
        <v>870</v>
      </c>
      <c r="B880" s="11" t="s">
        <v>5016</v>
      </c>
      <c r="C880" s="11" t="s">
        <v>5017</v>
      </c>
      <c r="D880" s="11" t="s">
        <v>1977</v>
      </c>
      <c r="E880" s="11" t="s">
        <v>9737</v>
      </c>
      <c r="F880" s="11" t="s">
        <v>5051</v>
      </c>
      <c r="G880" s="11" t="s">
        <v>5020</v>
      </c>
      <c r="H880" s="11" t="s">
        <v>124</v>
      </c>
      <c r="I880" s="11" t="s">
        <v>5021</v>
      </c>
      <c r="J880" s="963" t="s">
        <v>9821</v>
      </c>
      <c r="K880" s="11" t="s">
        <v>9822</v>
      </c>
      <c r="L880" s="11" t="s">
        <v>9823</v>
      </c>
      <c r="M880" s="11" t="s">
        <v>9824</v>
      </c>
      <c r="N880" s="11" t="s">
        <v>9825</v>
      </c>
      <c r="O880" s="10">
        <v>36</v>
      </c>
      <c r="P880" s="12" t="s">
        <v>9826</v>
      </c>
      <c r="Q880" s="12" t="s">
        <v>9827</v>
      </c>
      <c r="R880" s="10">
        <v>18</v>
      </c>
      <c r="S880" s="12" t="s">
        <v>9828</v>
      </c>
      <c r="T880" s="12" t="s">
        <v>9829</v>
      </c>
      <c r="U880" s="12" t="s">
        <v>9830</v>
      </c>
      <c r="V880" s="12" t="s">
        <v>9831</v>
      </c>
      <c r="X880" s="41" t="str">
        <f>IF(ISERROR(VLOOKUP(J880,'FMC by DSF_Excel'!$H$6:$H$1610,1,0)),"TIDAK ADA","ADA")</f>
        <v>ADA</v>
      </c>
      <c r="Y880" s="41"/>
    </row>
    <row r="881" spans="1:25" ht="25.5" x14ac:dyDescent="0.25">
      <c r="A881" s="10">
        <v>871</v>
      </c>
      <c r="B881" s="11" t="s">
        <v>5016</v>
      </c>
      <c r="C881" s="11" t="s">
        <v>5017</v>
      </c>
      <c r="D881" s="11" t="s">
        <v>1977</v>
      </c>
      <c r="E881" s="11" t="s">
        <v>9737</v>
      </c>
      <c r="F881" s="11" t="s">
        <v>5051</v>
      </c>
      <c r="G881" s="11" t="s">
        <v>5020</v>
      </c>
      <c r="H881" s="11" t="s">
        <v>124</v>
      </c>
      <c r="I881" s="11" t="s">
        <v>5021</v>
      </c>
      <c r="J881" s="963" t="s">
        <v>9832</v>
      </c>
      <c r="K881" s="11" t="s">
        <v>9833</v>
      </c>
      <c r="L881" s="11" t="s">
        <v>9834</v>
      </c>
      <c r="M881" s="11" t="s">
        <v>9824</v>
      </c>
      <c r="N881" s="11" t="s">
        <v>9825</v>
      </c>
      <c r="O881" s="10">
        <v>36</v>
      </c>
      <c r="P881" s="12" t="s">
        <v>9826</v>
      </c>
      <c r="Q881" s="12" t="s">
        <v>9827</v>
      </c>
      <c r="R881" s="10">
        <v>18</v>
      </c>
      <c r="S881" s="12" t="s">
        <v>9828</v>
      </c>
      <c r="T881" s="12" t="s">
        <v>9835</v>
      </c>
      <c r="U881" s="12" t="s">
        <v>9836</v>
      </c>
      <c r="V881" s="12" t="s">
        <v>9837</v>
      </c>
      <c r="X881" s="41" t="str">
        <f>IF(ISERROR(VLOOKUP(J881,'FMC by DSF_Excel'!$H$6:$H$1610,1,0)),"TIDAK ADA","ADA")</f>
        <v>ADA</v>
      </c>
      <c r="Y881" s="41"/>
    </row>
    <row r="882" spans="1:25" ht="25.5" x14ac:dyDescent="0.25">
      <c r="A882" s="10">
        <v>872</v>
      </c>
      <c r="B882" s="11" t="s">
        <v>5016</v>
      </c>
      <c r="C882" s="11" t="s">
        <v>5017</v>
      </c>
      <c r="D882" s="11" t="s">
        <v>1977</v>
      </c>
      <c r="E882" s="11" t="s">
        <v>9737</v>
      </c>
      <c r="F882" s="11" t="s">
        <v>5051</v>
      </c>
      <c r="G882" s="11" t="s">
        <v>5020</v>
      </c>
      <c r="H882" s="11" t="s">
        <v>124</v>
      </c>
      <c r="I882" s="11" t="s">
        <v>5021</v>
      </c>
      <c r="J882" s="963" t="s">
        <v>9838</v>
      </c>
      <c r="K882" s="11" t="s">
        <v>9839</v>
      </c>
      <c r="L882" s="11" t="s">
        <v>9840</v>
      </c>
      <c r="M882" s="11" t="s">
        <v>9824</v>
      </c>
      <c r="N882" s="11" t="s">
        <v>9825</v>
      </c>
      <c r="O882" s="10">
        <v>36</v>
      </c>
      <c r="P882" s="12" t="s">
        <v>9826</v>
      </c>
      <c r="Q882" s="12" t="s">
        <v>9827</v>
      </c>
      <c r="R882" s="10">
        <v>18</v>
      </c>
      <c r="S882" s="12" t="s">
        <v>9828</v>
      </c>
      <c r="T882" s="12" t="s">
        <v>9841</v>
      </c>
      <c r="U882" s="12" t="s">
        <v>9842</v>
      </c>
      <c r="V882" s="12" t="s">
        <v>9843</v>
      </c>
      <c r="X882" s="41" t="str">
        <f>IF(ISERROR(VLOOKUP(J882,'FMC by DSF_Excel'!$H$6:$H$1610,1,0)),"TIDAK ADA","ADA")</f>
        <v>ADA</v>
      </c>
      <c r="Y882" s="41"/>
    </row>
    <row r="883" spans="1:25" ht="25.5" x14ac:dyDescent="0.25">
      <c r="A883" s="10">
        <v>873</v>
      </c>
      <c r="B883" s="11" t="s">
        <v>5016</v>
      </c>
      <c r="C883" s="11" t="s">
        <v>5017</v>
      </c>
      <c r="D883" s="11" t="s">
        <v>1977</v>
      </c>
      <c r="E883" s="11" t="s">
        <v>9737</v>
      </c>
      <c r="F883" s="11" t="s">
        <v>5051</v>
      </c>
      <c r="G883" s="11" t="s">
        <v>5020</v>
      </c>
      <c r="H883" s="11" t="s">
        <v>124</v>
      </c>
      <c r="I883" s="11" t="s">
        <v>5021</v>
      </c>
      <c r="J883" s="963" t="s">
        <v>9844</v>
      </c>
      <c r="K883" s="11" t="s">
        <v>9845</v>
      </c>
      <c r="L883" s="11" t="s">
        <v>9846</v>
      </c>
      <c r="M883" s="11" t="s">
        <v>9824</v>
      </c>
      <c r="N883" s="11" t="s">
        <v>9825</v>
      </c>
      <c r="O883" s="10">
        <v>36</v>
      </c>
      <c r="P883" s="12" t="s">
        <v>9826</v>
      </c>
      <c r="Q883" s="12" t="s">
        <v>9827</v>
      </c>
      <c r="R883" s="10">
        <v>18</v>
      </c>
      <c r="S883" s="12" t="s">
        <v>9828</v>
      </c>
      <c r="T883" s="12" t="s">
        <v>9847</v>
      </c>
      <c r="U883" s="12" t="s">
        <v>9848</v>
      </c>
      <c r="V883" s="12" t="s">
        <v>9849</v>
      </c>
      <c r="X883" s="41" t="str">
        <f>IF(ISERROR(VLOOKUP(J883,'FMC by DSF_Excel'!$H$6:$H$1610,1,0)),"TIDAK ADA","ADA")</f>
        <v>ADA</v>
      </c>
      <c r="Y883" s="41"/>
    </row>
    <row r="884" spans="1:25" ht="25.5" x14ac:dyDescent="0.25">
      <c r="A884" s="10">
        <v>874</v>
      </c>
      <c r="B884" s="11" t="s">
        <v>5016</v>
      </c>
      <c r="C884" s="11" t="s">
        <v>5017</v>
      </c>
      <c r="D884" s="11" t="s">
        <v>1981</v>
      </c>
      <c r="E884" s="11" t="s">
        <v>9737</v>
      </c>
      <c r="F884" s="11" t="s">
        <v>8186</v>
      </c>
      <c r="G884" s="11" t="s">
        <v>5020</v>
      </c>
      <c r="H884" s="11" t="s">
        <v>124</v>
      </c>
      <c r="I884" s="11" t="s">
        <v>5021</v>
      </c>
      <c r="J884" s="963" t="s">
        <v>9850</v>
      </c>
      <c r="K884" s="11" t="s">
        <v>9851</v>
      </c>
      <c r="L884" s="11" t="s">
        <v>9852</v>
      </c>
      <c r="M884" s="11" t="s">
        <v>9853</v>
      </c>
      <c r="N884" s="11" t="s">
        <v>9854</v>
      </c>
      <c r="O884" s="10">
        <v>36</v>
      </c>
      <c r="P884" s="12" t="s">
        <v>9855</v>
      </c>
      <c r="Q884" s="12" t="s">
        <v>9856</v>
      </c>
      <c r="R884" s="10">
        <v>17</v>
      </c>
      <c r="S884" s="12" t="s">
        <v>9857</v>
      </c>
      <c r="T884" s="12" t="s">
        <v>9858</v>
      </c>
      <c r="U884" s="12" t="s">
        <v>9859</v>
      </c>
      <c r="V884" s="12" t="s">
        <v>9860</v>
      </c>
      <c r="X884" s="41" t="str">
        <f>IF(ISERROR(VLOOKUP(J884,'FMC by DSF_Excel'!$H$6:$H$1610,1,0)),"TIDAK ADA","ADA")</f>
        <v>ADA</v>
      </c>
      <c r="Y884" s="41"/>
    </row>
    <row r="885" spans="1:25" ht="25.5" x14ac:dyDescent="0.25">
      <c r="A885" s="10">
        <v>875</v>
      </c>
      <c r="B885" s="11" t="s">
        <v>5016</v>
      </c>
      <c r="C885" s="11" t="s">
        <v>5017</v>
      </c>
      <c r="D885" s="11" t="s">
        <v>1981</v>
      </c>
      <c r="E885" s="11" t="s">
        <v>9737</v>
      </c>
      <c r="F885" s="11" t="s">
        <v>8186</v>
      </c>
      <c r="G885" s="11" t="s">
        <v>5020</v>
      </c>
      <c r="H885" s="11" t="s">
        <v>124</v>
      </c>
      <c r="I885" s="11" t="s">
        <v>5021</v>
      </c>
      <c r="J885" s="963" t="s">
        <v>9861</v>
      </c>
      <c r="K885" s="11" t="s">
        <v>9862</v>
      </c>
      <c r="L885" s="11" t="s">
        <v>9863</v>
      </c>
      <c r="M885" s="11" t="s">
        <v>9853</v>
      </c>
      <c r="N885" s="11" t="s">
        <v>9854</v>
      </c>
      <c r="O885" s="10">
        <v>36</v>
      </c>
      <c r="P885" s="12" t="s">
        <v>9855</v>
      </c>
      <c r="Q885" s="12" t="s">
        <v>9856</v>
      </c>
      <c r="R885" s="10">
        <v>17</v>
      </c>
      <c r="S885" s="12" t="s">
        <v>9857</v>
      </c>
      <c r="T885" s="12" t="s">
        <v>9864</v>
      </c>
      <c r="U885" s="12" t="s">
        <v>9865</v>
      </c>
      <c r="V885" s="12" t="s">
        <v>9866</v>
      </c>
      <c r="X885" s="41" t="str">
        <f>IF(ISERROR(VLOOKUP(J885,'FMC by DSF_Excel'!$H$6:$H$1610,1,0)),"TIDAK ADA","ADA")</f>
        <v>ADA</v>
      </c>
      <c r="Y885" s="41"/>
    </row>
    <row r="886" spans="1:25" ht="25.5" x14ac:dyDescent="0.25">
      <c r="A886" s="10">
        <v>876</v>
      </c>
      <c r="B886" s="11" t="s">
        <v>5016</v>
      </c>
      <c r="C886" s="11" t="s">
        <v>5017</v>
      </c>
      <c r="D886" s="11" t="s">
        <v>2456</v>
      </c>
      <c r="E886" s="11" t="s">
        <v>9737</v>
      </c>
      <c r="F886" s="11" t="s">
        <v>9867</v>
      </c>
      <c r="G886" s="11" t="s">
        <v>5020</v>
      </c>
      <c r="H886" s="11" t="s">
        <v>124</v>
      </c>
      <c r="I886" s="11" t="s">
        <v>5021</v>
      </c>
      <c r="J886" s="963" t="s">
        <v>9868</v>
      </c>
      <c r="K886" s="11" t="s">
        <v>9869</v>
      </c>
      <c r="L886" s="11" t="s">
        <v>9870</v>
      </c>
      <c r="M886" s="11" t="s">
        <v>9871</v>
      </c>
      <c r="N886" s="11" t="s">
        <v>9872</v>
      </c>
      <c r="O886" s="10">
        <v>12</v>
      </c>
      <c r="P886" s="12" t="s">
        <v>5406</v>
      </c>
      <c r="Q886" s="12" t="s">
        <v>5405</v>
      </c>
      <c r="R886" s="10">
        <v>12</v>
      </c>
      <c r="S886" s="12" t="s">
        <v>5406</v>
      </c>
      <c r="T886" s="12" t="s">
        <v>9873</v>
      </c>
      <c r="U886" s="12" t="s">
        <v>9874</v>
      </c>
      <c r="V886" s="12" t="s">
        <v>9874</v>
      </c>
      <c r="X886" s="41" t="str">
        <f>IF(ISERROR(VLOOKUP(J886,'FMC by DSF_Excel'!$H$6:$H$1610,1,0)),"TIDAK ADA","ADA")</f>
        <v>ADA</v>
      </c>
      <c r="Y886" s="41"/>
    </row>
    <row r="887" spans="1:25" ht="25.5" x14ac:dyDescent="0.25">
      <c r="A887" s="10">
        <v>877</v>
      </c>
      <c r="B887" s="11" t="s">
        <v>5016</v>
      </c>
      <c r="C887" s="11" t="s">
        <v>5017</v>
      </c>
      <c r="D887" s="11" t="s">
        <v>2456</v>
      </c>
      <c r="E887" s="11" t="s">
        <v>9737</v>
      </c>
      <c r="F887" s="11" t="s">
        <v>9867</v>
      </c>
      <c r="G887" s="11" t="s">
        <v>5020</v>
      </c>
      <c r="H887" s="11" t="s">
        <v>1378</v>
      </c>
      <c r="I887" s="11" t="s">
        <v>5021</v>
      </c>
      <c r="J887" s="963" t="s">
        <v>9875</v>
      </c>
      <c r="K887" s="11" t="s">
        <v>9876</v>
      </c>
      <c r="L887" s="11" t="s">
        <v>9877</v>
      </c>
      <c r="M887" s="11" t="s">
        <v>9871</v>
      </c>
      <c r="N887" s="11" t="s">
        <v>9872</v>
      </c>
      <c r="O887" s="10">
        <v>12</v>
      </c>
      <c r="P887" s="12" t="s">
        <v>5406</v>
      </c>
      <c r="Q887" s="12" t="s">
        <v>5405</v>
      </c>
      <c r="R887" s="10">
        <v>12</v>
      </c>
      <c r="S887" s="12" t="s">
        <v>5406</v>
      </c>
      <c r="T887" s="12" t="s">
        <v>9878</v>
      </c>
      <c r="U887" s="12" t="s">
        <v>9879</v>
      </c>
      <c r="V887" s="12" t="s">
        <v>9879</v>
      </c>
      <c r="X887" s="41" t="str">
        <f>IF(ISERROR(VLOOKUP(J887,'FMC by DSF_Excel'!$H$6:$H$1610,1,0)),"TIDAK ADA","ADA")</f>
        <v>ADA</v>
      </c>
      <c r="Y887" s="41"/>
    </row>
    <row r="888" spans="1:25" ht="25.5" x14ac:dyDescent="0.25">
      <c r="A888" s="10">
        <v>878</v>
      </c>
      <c r="B888" s="11" t="s">
        <v>5016</v>
      </c>
      <c r="C888" s="11" t="s">
        <v>5017</v>
      </c>
      <c r="D888" s="11" t="s">
        <v>2932</v>
      </c>
      <c r="E888" s="11" t="s">
        <v>9737</v>
      </c>
      <c r="F888" s="11" t="s">
        <v>5051</v>
      </c>
      <c r="G888" s="11" t="s">
        <v>1428</v>
      </c>
      <c r="H888" s="11" t="s">
        <v>1955</v>
      </c>
      <c r="I888" s="11" t="s">
        <v>5066</v>
      </c>
      <c r="J888" s="963" t="s">
        <v>9880</v>
      </c>
      <c r="K888" s="11" t="s">
        <v>9881</v>
      </c>
      <c r="L888" s="11" t="s">
        <v>9882</v>
      </c>
      <c r="M888" s="11" t="s">
        <v>9883</v>
      </c>
      <c r="N888" s="11" t="s">
        <v>9884</v>
      </c>
      <c r="O888" s="10">
        <v>12</v>
      </c>
      <c r="P888" s="12" t="s">
        <v>7383</v>
      </c>
      <c r="Q888" s="12" t="s">
        <v>6766</v>
      </c>
      <c r="R888" s="10">
        <v>10</v>
      </c>
      <c r="S888" s="12" t="s">
        <v>8310</v>
      </c>
      <c r="T888" s="12" t="s">
        <v>9885</v>
      </c>
      <c r="U888" s="12" t="s">
        <v>9886</v>
      </c>
      <c r="V888" s="12" t="s">
        <v>9887</v>
      </c>
      <c r="X888" s="41" t="str">
        <f>IF(ISERROR(VLOOKUP(J888,'FMC by DSF_Excel'!$H$6:$H$1610,1,0)),"TIDAK ADA","ADA")</f>
        <v>ADA</v>
      </c>
      <c r="Y888" s="41"/>
    </row>
    <row r="889" spans="1:25" ht="25.5" x14ac:dyDescent="0.25">
      <c r="A889" s="10">
        <v>879</v>
      </c>
      <c r="B889" s="11" t="s">
        <v>5016</v>
      </c>
      <c r="C889" s="11" t="s">
        <v>5017</v>
      </c>
      <c r="D889" s="11" t="s">
        <v>2932</v>
      </c>
      <c r="E889" s="11" t="s">
        <v>9737</v>
      </c>
      <c r="F889" s="11" t="s">
        <v>5051</v>
      </c>
      <c r="G889" s="11" t="s">
        <v>5792</v>
      </c>
      <c r="H889" s="11" t="s">
        <v>1163</v>
      </c>
      <c r="I889" s="11" t="s">
        <v>5066</v>
      </c>
      <c r="J889" s="963" t="s">
        <v>9888</v>
      </c>
      <c r="K889" s="11" t="s">
        <v>9889</v>
      </c>
      <c r="L889" s="11" t="s">
        <v>9890</v>
      </c>
      <c r="M889" s="11" t="s">
        <v>9883</v>
      </c>
      <c r="N889" s="11" t="s">
        <v>9884</v>
      </c>
      <c r="O889" s="10">
        <v>12</v>
      </c>
      <c r="P889" s="12" t="s">
        <v>7383</v>
      </c>
      <c r="Q889" s="12" t="s">
        <v>6766</v>
      </c>
      <c r="R889" s="10">
        <v>10</v>
      </c>
      <c r="S889" s="12" t="s">
        <v>8310</v>
      </c>
      <c r="T889" s="12" t="s">
        <v>9891</v>
      </c>
      <c r="U889" s="12" t="s">
        <v>9892</v>
      </c>
      <c r="V889" s="12" t="s">
        <v>9893</v>
      </c>
      <c r="X889" s="41" t="str">
        <f>IF(ISERROR(VLOOKUP(J889,'FMC by DSF_Excel'!$H$6:$H$1610,1,0)),"TIDAK ADA","ADA")</f>
        <v>ADA</v>
      </c>
      <c r="Y889" s="41"/>
    </row>
    <row r="890" spans="1:25" ht="25.5" x14ac:dyDescent="0.25">
      <c r="A890" s="10">
        <v>880</v>
      </c>
      <c r="B890" s="11" t="s">
        <v>5016</v>
      </c>
      <c r="C890" s="11" t="s">
        <v>5017</v>
      </c>
      <c r="D890" s="11" t="s">
        <v>2932</v>
      </c>
      <c r="E890" s="11" t="s">
        <v>9737</v>
      </c>
      <c r="F890" s="11" t="s">
        <v>5051</v>
      </c>
      <c r="G890" s="11" t="s">
        <v>1428</v>
      </c>
      <c r="H890" s="11" t="s">
        <v>1955</v>
      </c>
      <c r="I890" s="11" t="s">
        <v>5021</v>
      </c>
      <c r="J890" s="963" t="s">
        <v>9894</v>
      </c>
      <c r="K890" s="11" t="s">
        <v>9895</v>
      </c>
      <c r="L890" s="11" t="s">
        <v>9896</v>
      </c>
      <c r="M890" s="11" t="s">
        <v>9883</v>
      </c>
      <c r="N890" s="11" t="s">
        <v>9884</v>
      </c>
      <c r="O890" s="10">
        <v>12</v>
      </c>
      <c r="P890" s="12" t="s">
        <v>7383</v>
      </c>
      <c r="Q890" s="12" t="s">
        <v>6766</v>
      </c>
      <c r="R890" s="10">
        <v>10</v>
      </c>
      <c r="S890" s="12" t="s">
        <v>8310</v>
      </c>
      <c r="T890" s="12" t="s">
        <v>9897</v>
      </c>
      <c r="U890" s="12" t="s">
        <v>9898</v>
      </c>
      <c r="V890" s="12" t="s">
        <v>9899</v>
      </c>
      <c r="X890" s="41" t="str">
        <f>IF(ISERROR(VLOOKUP(J890,'FMC by DSF_Excel'!$H$6:$H$1610,1,0)),"TIDAK ADA","ADA")</f>
        <v>ADA</v>
      </c>
      <c r="Y890" s="41"/>
    </row>
    <row r="891" spans="1:25" ht="25.5" x14ac:dyDescent="0.25">
      <c r="A891" s="10">
        <v>881</v>
      </c>
      <c r="B891" s="11" t="s">
        <v>5016</v>
      </c>
      <c r="C891" s="11" t="s">
        <v>5017</v>
      </c>
      <c r="D891" s="11" t="s">
        <v>2183</v>
      </c>
      <c r="E891" s="11" t="s">
        <v>9900</v>
      </c>
      <c r="F891" s="11" t="s">
        <v>5370</v>
      </c>
      <c r="G891" s="11" t="s">
        <v>5020</v>
      </c>
      <c r="H891" s="11" t="s">
        <v>124</v>
      </c>
      <c r="I891" s="11" t="s">
        <v>5021</v>
      </c>
      <c r="J891" s="963" t="s">
        <v>9901</v>
      </c>
      <c r="K891" s="11" t="s">
        <v>9902</v>
      </c>
      <c r="L891" s="11" t="s">
        <v>9903</v>
      </c>
      <c r="M891" s="11" t="s">
        <v>6764</v>
      </c>
      <c r="N891" s="11" t="s">
        <v>9904</v>
      </c>
      <c r="O891" s="10">
        <v>12</v>
      </c>
      <c r="P891" s="12" t="s">
        <v>7383</v>
      </c>
      <c r="Q891" s="12" t="s">
        <v>6766</v>
      </c>
      <c r="R891" s="10">
        <v>12</v>
      </c>
      <c r="S891" s="12" t="s">
        <v>7383</v>
      </c>
      <c r="T891" s="12" t="s">
        <v>9905</v>
      </c>
      <c r="U891" s="12" t="s">
        <v>9906</v>
      </c>
      <c r="V891" s="12" t="s">
        <v>9906</v>
      </c>
      <c r="X891" s="41" t="str">
        <f>IF(ISERROR(VLOOKUP(J891,'FMC by DSF_Excel'!$H$6:$H$1610,1,0)),"TIDAK ADA","ADA")</f>
        <v>ADA</v>
      </c>
      <c r="Y891" s="41"/>
    </row>
    <row r="892" spans="1:25" ht="25.5" x14ac:dyDescent="0.25">
      <c r="A892" s="10">
        <v>882</v>
      </c>
      <c r="B892" s="11" t="s">
        <v>5016</v>
      </c>
      <c r="C892" s="11" t="s">
        <v>5017</v>
      </c>
      <c r="D892" s="11" t="s">
        <v>2183</v>
      </c>
      <c r="E892" s="11" t="s">
        <v>9900</v>
      </c>
      <c r="F892" s="11" t="s">
        <v>5370</v>
      </c>
      <c r="G892" s="11" t="s">
        <v>5020</v>
      </c>
      <c r="H892" s="11" t="s">
        <v>124</v>
      </c>
      <c r="I892" s="11" t="s">
        <v>5021</v>
      </c>
      <c r="J892" s="963" t="s">
        <v>9907</v>
      </c>
      <c r="K892" s="11" t="s">
        <v>9908</v>
      </c>
      <c r="L892" s="11" t="s">
        <v>9909</v>
      </c>
      <c r="M892" s="11" t="s">
        <v>6764</v>
      </c>
      <c r="N892" s="11" t="s">
        <v>9904</v>
      </c>
      <c r="O892" s="10">
        <v>12</v>
      </c>
      <c r="P892" s="12" t="s">
        <v>7383</v>
      </c>
      <c r="Q892" s="12" t="s">
        <v>6766</v>
      </c>
      <c r="R892" s="10">
        <v>12</v>
      </c>
      <c r="S892" s="12" t="s">
        <v>7383</v>
      </c>
      <c r="T892" s="12" t="s">
        <v>9910</v>
      </c>
      <c r="U892" s="12" t="s">
        <v>9911</v>
      </c>
      <c r="V892" s="12" t="s">
        <v>9911</v>
      </c>
      <c r="X892" s="41" t="str">
        <f>IF(ISERROR(VLOOKUP(J892,'FMC by DSF_Excel'!$H$6:$H$1610,1,0)),"TIDAK ADA","ADA")</f>
        <v>ADA</v>
      </c>
      <c r="Y892" s="41"/>
    </row>
    <row r="893" spans="1:25" ht="25.5" x14ac:dyDescent="0.25">
      <c r="A893" s="10">
        <v>883</v>
      </c>
      <c r="B893" s="11" t="s">
        <v>5016</v>
      </c>
      <c r="C893" s="11" t="s">
        <v>5017</v>
      </c>
      <c r="D893" s="11" t="s">
        <v>2183</v>
      </c>
      <c r="E893" s="11" t="s">
        <v>9900</v>
      </c>
      <c r="F893" s="11" t="s">
        <v>5370</v>
      </c>
      <c r="G893" s="11" t="s">
        <v>5020</v>
      </c>
      <c r="H893" s="11" t="s">
        <v>124</v>
      </c>
      <c r="I893" s="11" t="s">
        <v>5021</v>
      </c>
      <c r="J893" s="963" t="s">
        <v>9912</v>
      </c>
      <c r="K893" s="11" t="s">
        <v>9913</v>
      </c>
      <c r="L893" s="11" t="s">
        <v>9914</v>
      </c>
      <c r="M893" s="11" t="s">
        <v>6764</v>
      </c>
      <c r="N893" s="11" t="s">
        <v>9904</v>
      </c>
      <c r="O893" s="10">
        <v>12</v>
      </c>
      <c r="P893" s="12" t="s">
        <v>7383</v>
      </c>
      <c r="Q893" s="12" t="s">
        <v>6766</v>
      </c>
      <c r="R893" s="10">
        <v>12</v>
      </c>
      <c r="S893" s="12" t="s">
        <v>7383</v>
      </c>
      <c r="T893" s="12" t="s">
        <v>9915</v>
      </c>
      <c r="U893" s="12" t="s">
        <v>9916</v>
      </c>
      <c r="V893" s="12" t="s">
        <v>9916</v>
      </c>
      <c r="X893" s="41" t="str">
        <f>IF(ISERROR(VLOOKUP(J893,'FMC by DSF_Excel'!$H$6:$H$1610,1,0)),"TIDAK ADA","ADA")</f>
        <v>ADA</v>
      </c>
      <c r="Y893" s="41"/>
    </row>
    <row r="894" spans="1:25" ht="25.5" x14ac:dyDescent="0.25">
      <c r="A894" s="10">
        <v>884</v>
      </c>
      <c r="B894" s="11" t="s">
        <v>5016</v>
      </c>
      <c r="C894" s="11" t="s">
        <v>5017</v>
      </c>
      <c r="D894" s="11" t="s">
        <v>1202</v>
      </c>
      <c r="E894" s="11" t="s">
        <v>9917</v>
      </c>
      <c r="F894" s="11" t="s">
        <v>7333</v>
      </c>
      <c r="G894" s="11" t="s">
        <v>5792</v>
      </c>
      <c r="H894" s="11" t="s">
        <v>7646</v>
      </c>
      <c r="I894" s="11" t="s">
        <v>5066</v>
      </c>
      <c r="J894" s="963" t="s">
        <v>9918</v>
      </c>
      <c r="K894" s="11" t="s">
        <v>9919</v>
      </c>
      <c r="L894" s="11" t="s">
        <v>9920</v>
      </c>
      <c r="M894" s="11" t="s">
        <v>9921</v>
      </c>
      <c r="N894" s="11" t="s">
        <v>9922</v>
      </c>
      <c r="O894" s="10">
        <v>36</v>
      </c>
      <c r="P894" s="12" t="s">
        <v>5470</v>
      </c>
      <c r="Q894" s="12" t="s">
        <v>5351</v>
      </c>
      <c r="R894" s="10">
        <v>29</v>
      </c>
      <c r="S894" s="12" t="s">
        <v>9923</v>
      </c>
      <c r="T894" s="12" t="s">
        <v>9924</v>
      </c>
      <c r="U894" s="12" t="s">
        <v>9925</v>
      </c>
      <c r="V894" s="12" t="s">
        <v>9926</v>
      </c>
      <c r="X894" s="41" t="str">
        <f>IF(ISERROR(VLOOKUP(J894,'FMC by DSF_Excel'!$H$6:$H$1610,1,0)),"TIDAK ADA","ADA")</f>
        <v>TIDAK ADA</v>
      </c>
      <c r="Y894" s="41"/>
    </row>
    <row r="895" spans="1:25" ht="25.5" x14ac:dyDescent="0.25">
      <c r="A895" s="10">
        <v>885</v>
      </c>
      <c r="B895" s="11" t="s">
        <v>5016</v>
      </c>
      <c r="C895" s="11" t="s">
        <v>5017</v>
      </c>
      <c r="D895" s="11" t="s">
        <v>1231</v>
      </c>
      <c r="E895" s="11" t="s">
        <v>9917</v>
      </c>
      <c r="F895" s="11" t="s">
        <v>7333</v>
      </c>
      <c r="G895" s="11" t="s">
        <v>5020</v>
      </c>
      <c r="H895" s="11" t="s">
        <v>5226</v>
      </c>
      <c r="I895" s="11" t="s">
        <v>5114</v>
      </c>
      <c r="J895" s="963" t="s">
        <v>9927</v>
      </c>
      <c r="K895" s="11" t="s">
        <v>9928</v>
      </c>
      <c r="L895" s="11" t="s">
        <v>9929</v>
      </c>
      <c r="M895" s="11" t="s">
        <v>9930</v>
      </c>
      <c r="N895" s="11" t="s">
        <v>9931</v>
      </c>
      <c r="O895" s="10">
        <v>36</v>
      </c>
      <c r="P895" s="12" t="s">
        <v>5470</v>
      </c>
      <c r="Q895" s="12" t="s">
        <v>5351</v>
      </c>
      <c r="R895" s="10">
        <v>29</v>
      </c>
      <c r="S895" s="12" t="s">
        <v>9923</v>
      </c>
      <c r="T895" s="12" t="s">
        <v>9932</v>
      </c>
      <c r="U895" s="12" t="s">
        <v>9933</v>
      </c>
      <c r="V895" s="12" t="s">
        <v>9934</v>
      </c>
      <c r="X895" s="41" t="str">
        <f>IF(ISERROR(VLOOKUP(J895,'FMC by DSF_Excel'!$H$6:$H$1610,1,0)),"TIDAK ADA","ADA")</f>
        <v>TIDAK ADA</v>
      </c>
      <c r="Y895" s="41"/>
    </row>
    <row r="896" spans="1:25" ht="25.5" x14ac:dyDescent="0.25">
      <c r="A896" s="10">
        <v>886</v>
      </c>
      <c r="B896" s="11" t="s">
        <v>5016</v>
      </c>
      <c r="C896" s="11" t="s">
        <v>5017</v>
      </c>
      <c r="D896" s="11" t="s">
        <v>1231</v>
      </c>
      <c r="E896" s="11" t="s">
        <v>9917</v>
      </c>
      <c r="F896" s="11" t="s">
        <v>7333</v>
      </c>
      <c r="G896" s="11" t="s">
        <v>1428</v>
      </c>
      <c r="H896" s="11" t="s">
        <v>1754</v>
      </c>
      <c r="I896" s="11" t="s">
        <v>5066</v>
      </c>
      <c r="J896" s="963" t="s">
        <v>9935</v>
      </c>
      <c r="K896" s="11" t="s">
        <v>9936</v>
      </c>
      <c r="L896" s="11" t="s">
        <v>9937</v>
      </c>
      <c r="M896" s="11" t="s">
        <v>9930</v>
      </c>
      <c r="N896" s="11" t="s">
        <v>9931</v>
      </c>
      <c r="O896" s="10">
        <v>36</v>
      </c>
      <c r="P896" s="12" t="s">
        <v>5470</v>
      </c>
      <c r="Q896" s="12" t="s">
        <v>5351</v>
      </c>
      <c r="R896" s="10">
        <v>29</v>
      </c>
      <c r="S896" s="12" t="s">
        <v>9923</v>
      </c>
      <c r="T896" s="12" t="s">
        <v>9938</v>
      </c>
      <c r="U896" s="12" t="s">
        <v>9939</v>
      </c>
      <c r="V896" s="12" t="s">
        <v>9940</v>
      </c>
      <c r="X896" s="41" t="str">
        <f>IF(ISERROR(VLOOKUP(J896,'FMC by DSF_Excel'!$H$6:$H$1610,1,0)),"TIDAK ADA","ADA")</f>
        <v>TIDAK ADA</v>
      </c>
      <c r="Y896" s="41"/>
    </row>
    <row r="897" spans="1:791 1047:1815 2071:2839 3095:3863 4119:4887 5143:5911 6167:6935 7191:7959 8215:8983 9239:10007 10263:11031 11287:12055 12311:13079 13335:14103 14359:15127 15383:16151" ht="25.5" x14ac:dyDescent="0.25">
      <c r="A897" s="10">
        <v>887</v>
      </c>
      <c r="B897" s="11" t="s">
        <v>5016</v>
      </c>
      <c r="C897" s="11" t="s">
        <v>5017</v>
      </c>
      <c r="D897" s="11" t="s">
        <v>1235</v>
      </c>
      <c r="E897" s="11" t="s">
        <v>9917</v>
      </c>
      <c r="F897" s="11" t="s">
        <v>7333</v>
      </c>
      <c r="G897" s="11" t="s">
        <v>741</v>
      </c>
      <c r="H897" s="11" t="s">
        <v>741</v>
      </c>
      <c r="I897" s="11" t="s">
        <v>5021</v>
      </c>
      <c r="J897" s="963" t="s">
        <v>9941</v>
      </c>
      <c r="K897" s="11" t="s">
        <v>9942</v>
      </c>
      <c r="L897" s="11" t="s">
        <v>9943</v>
      </c>
      <c r="M897" s="11" t="s">
        <v>9819</v>
      </c>
      <c r="N897" s="11" t="s">
        <v>9944</v>
      </c>
      <c r="O897" s="10">
        <v>36</v>
      </c>
      <c r="P897" s="12" t="s">
        <v>5470</v>
      </c>
      <c r="Q897" s="12" t="s">
        <v>5351</v>
      </c>
      <c r="R897" s="10">
        <v>27</v>
      </c>
      <c r="S897" s="12" t="s">
        <v>5368</v>
      </c>
      <c r="T897" s="12" t="s">
        <v>9945</v>
      </c>
      <c r="U897" s="12" t="s">
        <v>9946</v>
      </c>
      <c r="V897" s="12" t="s">
        <v>9947</v>
      </c>
      <c r="X897" s="41" t="str">
        <f>IF(ISERROR(VLOOKUP(J897,'FMC by DSF_Excel'!$H$6:$H$1610,1,0)),"TIDAK ADA","ADA")</f>
        <v>ADA</v>
      </c>
      <c r="Y897" s="41"/>
    </row>
    <row r="898" spans="1:791 1047:1815 2071:2839 3095:3863 4119:4887 5143:5911 6167:6935 7191:7959 8215:8983 9239:10007 10263:11031 11287:12055 12311:13079 13335:14103 14359:15127 15383:16151" ht="25.5" x14ac:dyDescent="0.25">
      <c r="A898" s="10">
        <v>888</v>
      </c>
      <c r="B898" s="11" t="s">
        <v>5016</v>
      </c>
      <c r="C898" s="11" t="s">
        <v>5017</v>
      </c>
      <c r="D898" s="11" t="s">
        <v>1235</v>
      </c>
      <c r="E898" s="11" t="s">
        <v>9917</v>
      </c>
      <c r="F898" s="11" t="s">
        <v>7333</v>
      </c>
      <c r="G898" s="11" t="s">
        <v>5020</v>
      </c>
      <c r="H898" s="11" t="s">
        <v>650</v>
      </c>
      <c r="I898" s="11" t="s">
        <v>5066</v>
      </c>
      <c r="J898" s="963" t="s">
        <v>9948</v>
      </c>
      <c r="K898" s="11" t="s">
        <v>9949</v>
      </c>
      <c r="L898" s="11" t="s">
        <v>9950</v>
      </c>
      <c r="M898" s="11" t="s">
        <v>9819</v>
      </c>
      <c r="N898" s="11" t="s">
        <v>9944</v>
      </c>
      <c r="O898" s="10">
        <v>36</v>
      </c>
      <c r="P898" s="12" t="s">
        <v>5470</v>
      </c>
      <c r="Q898" s="12" t="s">
        <v>5351</v>
      </c>
      <c r="R898" s="10">
        <v>27</v>
      </c>
      <c r="S898" s="12" t="s">
        <v>5368</v>
      </c>
      <c r="T898" s="12" t="s">
        <v>9951</v>
      </c>
      <c r="U898" s="12" t="s">
        <v>9952</v>
      </c>
      <c r="V898" s="12" t="s">
        <v>9953</v>
      </c>
      <c r="X898" s="41" t="str">
        <f>IF(ISERROR(VLOOKUP(J898,'FMC by DSF_Excel'!$H$6:$H$1610,1,0)),"TIDAK ADA","ADA")</f>
        <v>ADA</v>
      </c>
      <c r="Y898" s="41"/>
    </row>
    <row r="899" spans="1:791 1047:1815 2071:2839 3095:3863 4119:4887 5143:5911 6167:6935 7191:7959 8215:8983 9239:10007 10263:11031 11287:12055 12311:13079 13335:14103 14359:15127 15383:16151" ht="25.5" x14ac:dyDescent="0.25">
      <c r="A899" s="10">
        <v>889</v>
      </c>
      <c r="B899" s="11" t="s">
        <v>5016</v>
      </c>
      <c r="C899" s="11" t="s">
        <v>5017</v>
      </c>
      <c r="D899" s="11" t="s">
        <v>1239</v>
      </c>
      <c r="E899" s="11" t="s">
        <v>9917</v>
      </c>
      <c r="F899" s="11" t="s">
        <v>9954</v>
      </c>
      <c r="G899" s="11" t="s">
        <v>5020</v>
      </c>
      <c r="H899" s="11" t="s">
        <v>5226</v>
      </c>
      <c r="I899" s="11" t="s">
        <v>5021</v>
      </c>
      <c r="J899" s="963" t="s">
        <v>9955</v>
      </c>
      <c r="K899" s="11" t="s">
        <v>9956</v>
      </c>
      <c r="L899" s="11" t="s">
        <v>9957</v>
      </c>
      <c r="M899" s="11" t="s">
        <v>9930</v>
      </c>
      <c r="N899" s="11" t="s">
        <v>9931</v>
      </c>
      <c r="O899" s="10">
        <v>36</v>
      </c>
      <c r="P899" s="12" t="s">
        <v>5470</v>
      </c>
      <c r="Q899" s="12" t="s">
        <v>5351</v>
      </c>
      <c r="R899" s="10">
        <v>29</v>
      </c>
      <c r="S899" s="12" t="s">
        <v>9923</v>
      </c>
      <c r="T899" s="12" t="s">
        <v>9537</v>
      </c>
      <c r="U899" s="12" t="s">
        <v>9958</v>
      </c>
      <c r="V899" s="12" t="s">
        <v>9959</v>
      </c>
      <c r="X899" s="41" t="str">
        <f>IF(ISERROR(VLOOKUP(J899,'FMC by DSF_Excel'!$H$6:$H$1610,1,0)),"TIDAK ADA","ADA")</f>
        <v>ADA</v>
      </c>
      <c r="Y899" s="41"/>
    </row>
    <row r="900" spans="1:791 1047:1815 2071:2839 3095:3863 4119:4887 5143:5911 6167:6935 7191:7959 8215:8983 9239:10007 10263:11031 11287:12055 12311:13079 13335:14103 14359:15127 15383:16151" ht="25.5" x14ac:dyDescent="0.25">
      <c r="A900" s="10">
        <v>890</v>
      </c>
      <c r="B900" s="11" t="s">
        <v>5016</v>
      </c>
      <c r="C900" s="11" t="s">
        <v>5017</v>
      </c>
      <c r="D900" s="11" t="s">
        <v>2339</v>
      </c>
      <c r="E900" s="11" t="s">
        <v>9960</v>
      </c>
      <c r="F900" s="11" t="s">
        <v>9961</v>
      </c>
      <c r="G900" s="11" t="s">
        <v>1428</v>
      </c>
      <c r="H900" s="11" t="s">
        <v>2153</v>
      </c>
      <c r="I900" s="11" t="s">
        <v>5066</v>
      </c>
      <c r="J900" s="963" t="s">
        <v>9962</v>
      </c>
      <c r="K900" s="11" t="s">
        <v>9963</v>
      </c>
      <c r="L900" s="11" t="s">
        <v>9964</v>
      </c>
      <c r="M900" s="11" t="s">
        <v>7631</v>
      </c>
      <c r="N900" s="11" t="s">
        <v>9965</v>
      </c>
      <c r="O900" s="10">
        <v>12</v>
      </c>
      <c r="P900" s="12" t="s">
        <v>5029</v>
      </c>
      <c r="Q900" s="12" t="s">
        <v>5391</v>
      </c>
      <c r="R900" s="10">
        <v>12</v>
      </c>
      <c r="S900" s="12" t="s">
        <v>5029</v>
      </c>
      <c r="T900" s="12" t="s">
        <v>9966</v>
      </c>
      <c r="U900" s="12" t="s">
        <v>9967</v>
      </c>
      <c r="V900" s="12" t="s">
        <v>9967</v>
      </c>
      <c r="X900" s="41" t="str">
        <f>IF(ISERROR(VLOOKUP(J900,'FMC by DSF_Excel'!$H$6:$H$1610,1,0)),"TIDAK ADA","ADA")</f>
        <v>ADA</v>
      </c>
      <c r="Y900" s="41"/>
    </row>
    <row r="901" spans="1:791 1047:1815 2071:2839 3095:3863 4119:4887 5143:5911 6167:6935 7191:7959 8215:8983 9239:10007 10263:11031 11287:12055 12311:13079 13335:14103 14359:15127 15383:16151" ht="25.5" x14ac:dyDescent="0.25">
      <c r="A901" s="10">
        <v>891</v>
      </c>
      <c r="B901" s="11" t="s">
        <v>5016</v>
      </c>
      <c r="C901" s="11" t="s">
        <v>5017</v>
      </c>
      <c r="D901" s="11" t="s">
        <v>2939</v>
      </c>
      <c r="E901" s="11" t="s">
        <v>9960</v>
      </c>
      <c r="F901" s="11" t="s">
        <v>9961</v>
      </c>
      <c r="G901" s="11" t="s">
        <v>1428</v>
      </c>
      <c r="H901" s="11" t="s">
        <v>2153</v>
      </c>
      <c r="I901" s="11" t="s">
        <v>5021</v>
      </c>
      <c r="J901" s="963" t="s">
        <v>9962</v>
      </c>
      <c r="K901" s="11" t="s">
        <v>9963</v>
      </c>
      <c r="L901" s="11" t="s">
        <v>9964</v>
      </c>
      <c r="M901" s="11" t="s">
        <v>6031</v>
      </c>
      <c r="N901" s="11" t="s">
        <v>9968</v>
      </c>
      <c r="O901" s="10">
        <v>12</v>
      </c>
      <c r="P901" s="12" t="s">
        <v>5029</v>
      </c>
      <c r="Q901" s="12" t="s">
        <v>5391</v>
      </c>
      <c r="R901" s="10">
        <v>11</v>
      </c>
      <c r="S901" s="12" t="s">
        <v>5392</v>
      </c>
      <c r="T901" s="12" t="s">
        <v>9969</v>
      </c>
      <c r="U901" s="12" t="s">
        <v>9970</v>
      </c>
      <c r="V901" s="12" t="s">
        <v>9971</v>
      </c>
      <c r="X901" s="41" t="str">
        <f>IF(ISERROR(VLOOKUP(J901,'FMC by DSF_Excel'!$H$6:$H$1610,1,0)),"TIDAK ADA","ADA")</f>
        <v>ADA</v>
      </c>
      <c r="Y901" s="41"/>
    </row>
    <row r="902" spans="1:791 1047:1815 2071:2839 3095:3863 4119:4887 5143:5911 6167:6935 7191:7959 8215:8983 9239:10007 10263:11031 11287:12055 12311:13079 13335:14103 14359:15127 15383:16151" ht="25.5" x14ac:dyDescent="0.25">
      <c r="A902" s="10">
        <v>892</v>
      </c>
      <c r="B902" s="11" t="s">
        <v>5016</v>
      </c>
      <c r="C902" s="11" t="s">
        <v>5017</v>
      </c>
      <c r="D902" s="11" t="s">
        <v>4521</v>
      </c>
      <c r="E902" s="11" t="s">
        <v>9972</v>
      </c>
      <c r="F902" s="11" t="s">
        <v>8738</v>
      </c>
      <c r="G902" s="11" t="s">
        <v>5020</v>
      </c>
      <c r="H902" s="11" t="s">
        <v>1378</v>
      </c>
      <c r="I902" s="11" t="s">
        <v>5021</v>
      </c>
      <c r="J902" s="963" t="s">
        <v>9973</v>
      </c>
      <c r="K902" s="11" t="s">
        <v>9974</v>
      </c>
      <c r="L902" s="11" t="s">
        <v>9975</v>
      </c>
      <c r="M902" s="11" t="s">
        <v>9672</v>
      </c>
      <c r="N902" s="11" t="s">
        <v>8676</v>
      </c>
      <c r="O902" s="10">
        <v>12</v>
      </c>
      <c r="P902" s="12" t="s">
        <v>5925</v>
      </c>
      <c r="Q902" s="12" t="s">
        <v>5973</v>
      </c>
      <c r="R902" s="10">
        <v>4</v>
      </c>
      <c r="S902" s="12" t="s">
        <v>5028</v>
      </c>
      <c r="T902" s="12" t="s">
        <v>741</v>
      </c>
      <c r="U902" s="12" t="s">
        <v>5028</v>
      </c>
      <c r="V902" s="12" t="s">
        <v>5925</v>
      </c>
      <c r="X902" s="41" t="str">
        <f>IF(ISERROR(VLOOKUP(J902,'FMC by DSF_Excel'!$H$6:$H$1610,1,0)),"TIDAK ADA","ADA")</f>
        <v>ADA</v>
      </c>
      <c r="Y902" s="41"/>
    </row>
    <row r="903" spans="1:791 1047:1815 2071:2839 3095:3863 4119:4887 5143:5911 6167:6935 7191:7959 8215:8983 9239:10007 10263:11031 11287:12055 12311:13079 13335:14103 14359:15127 15383:16151" ht="25.5" x14ac:dyDescent="0.25">
      <c r="A903" s="10">
        <v>893</v>
      </c>
      <c r="B903" s="11" t="s">
        <v>5016</v>
      </c>
      <c r="C903" s="11" t="s">
        <v>5017</v>
      </c>
      <c r="D903" s="11" t="s">
        <v>2943</v>
      </c>
      <c r="E903" s="11" t="s">
        <v>9976</v>
      </c>
      <c r="F903" s="11" t="s">
        <v>8365</v>
      </c>
      <c r="G903" s="11" t="s">
        <v>5792</v>
      </c>
      <c r="H903" s="11" t="s">
        <v>1902</v>
      </c>
      <c r="I903" s="11" t="s">
        <v>5021</v>
      </c>
      <c r="J903" s="963" t="s">
        <v>9977</v>
      </c>
      <c r="K903" s="11" t="s">
        <v>9978</v>
      </c>
      <c r="L903" s="11" t="s">
        <v>9979</v>
      </c>
      <c r="M903" s="11" t="s">
        <v>9980</v>
      </c>
      <c r="N903" s="11" t="s">
        <v>9981</v>
      </c>
      <c r="O903" s="10">
        <v>36</v>
      </c>
      <c r="P903" s="12" t="s">
        <v>5313</v>
      </c>
      <c r="Q903" s="12" t="s">
        <v>5314</v>
      </c>
      <c r="R903" s="10">
        <v>11</v>
      </c>
      <c r="S903" s="12" t="s">
        <v>5323</v>
      </c>
      <c r="T903" s="12" t="s">
        <v>741</v>
      </c>
      <c r="U903" s="12" t="s">
        <v>5323</v>
      </c>
      <c r="V903" s="12" t="s">
        <v>5313</v>
      </c>
      <c r="X903" s="41" t="str">
        <f>IF(ISERROR(VLOOKUP(J903,'FMC by DSF_Excel'!$H$6:$H$1610,1,0)),"TIDAK ADA","ADA")</f>
        <v>ADA</v>
      </c>
      <c r="Y903" s="41"/>
    </row>
    <row r="904" spans="1:791 1047:1815 2071:2839 3095:3863 4119:4887 5143:5911 6167:6935 7191:7959 8215:8983 9239:10007 10263:11031 11287:12055 12311:13079 13335:14103 14359:15127 15383:16151" ht="25.5" x14ac:dyDescent="0.25">
      <c r="A904" s="10">
        <v>894</v>
      </c>
      <c r="B904" s="11" t="s">
        <v>5016</v>
      </c>
      <c r="C904" s="11" t="s">
        <v>5017</v>
      </c>
      <c r="D904" s="11" t="s">
        <v>2943</v>
      </c>
      <c r="E904" s="11" t="s">
        <v>9976</v>
      </c>
      <c r="F904" s="11" t="s">
        <v>8365</v>
      </c>
      <c r="G904" s="11" t="s">
        <v>5792</v>
      </c>
      <c r="H904" s="11" t="s">
        <v>1902</v>
      </c>
      <c r="I904" s="11" t="s">
        <v>5021</v>
      </c>
      <c r="J904" s="963" t="s">
        <v>9982</v>
      </c>
      <c r="K904" s="11" t="s">
        <v>9983</v>
      </c>
      <c r="L904" s="11" t="s">
        <v>9984</v>
      </c>
      <c r="M904" s="11" t="s">
        <v>9980</v>
      </c>
      <c r="N904" s="11" t="s">
        <v>9981</v>
      </c>
      <c r="O904" s="10">
        <v>36</v>
      </c>
      <c r="P904" s="12" t="s">
        <v>5313</v>
      </c>
      <c r="Q904" s="12" t="s">
        <v>5314</v>
      </c>
      <c r="R904" s="10">
        <v>11</v>
      </c>
      <c r="S904" s="12" t="s">
        <v>5323</v>
      </c>
      <c r="T904" s="12" t="s">
        <v>741</v>
      </c>
      <c r="U904" s="12" t="s">
        <v>5323</v>
      </c>
      <c r="V904" s="12" t="s">
        <v>5313</v>
      </c>
      <c r="X904" s="41" t="str">
        <f>IF(ISERROR(VLOOKUP(J904,'FMC by DSF_Excel'!$H$6:$H$1610,1,0)),"TIDAK ADA","ADA")</f>
        <v>ADA</v>
      </c>
      <c r="Y904" s="41"/>
    </row>
    <row r="905" spans="1:791 1047:1815 2071:2839 3095:3863 4119:4887 5143:5911 6167:6935 7191:7959 8215:8983 9239:10007 10263:11031 11287:12055 12311:13079 13335:14103 14359:15127 15383:16151" ht="25.5" x14ac:dyDescent="0.25">
      <c r="A905" s="10">
        <v>895</v>
      </c>
      <c r="B905" s="11" t="s">
        <v>5016</v>
      </c>
      <c r="C905" s="11" t="s">
        <v>5017</v>
      </c>
      <c r="D905" s="11" t="s">
        <v>2947</v>
      </c>
      <c r="E905" s="11" t="s">
        <v>9976</v>
      </c>
      <c r="F905" s="11" t="s">
        <v>5040</v>
      </c>
      <c r="G905" s="11" t="s">
        <v>5792</v>
      </c>
      <c r="H905" s="11" t="s">
        <v>1163</v>
      </c>
      <c r="I905" s="11" t="s">
        <v>5021</v>
      </c>
      <c r="J905" s="963" t="s">
        <v>9985</v>
      </c>
      <c r="K905" s="11" t="s">
        <v>9986</v>
      </c>
      <c r="L905" s="11" t="s">
        <v>9987</v>
      </c>
      <c r="M905" s="11" t="s">
        <v>9067</v>
      </c>
      <c r="N905" s="11" t="s">
        <v>9988</v>
      </c>
      <c r="O905" s="10">
        <v>36</v>
      </c>
      <c r="P905" s="12" t="s">
        <v>5313</v>
      </c>
      <c r="Q905" s="12" t="s">
        <v>5314</v>
      </c>
      <c r="R905" s="10">
        <v>11</v>
      </c>
      <c r="S905" s="12" t="s">
        <v>5323</v>
      </c>
      <c r="T905" s="12" t="s">
        <v>9989</v>
      </c>
      <c r="U905" s="12" t="s">
        <v>9990</v>
      </c>
      <c r="V905" s="12" t="s">
        <v>9991</v>
      </c>
      <c r="X905" s="41" t="str">
        <f>IF(ISERROR(VLOOKUP(J905,'FMC by DSF_Excel'!$H$6:$H$1610,1,0)),"TIDAK ADA","ADA")</f>
        <v>ADA</v>
      </c>
      <c r="Y905" s="41"/>
    </row>
    <row r="906" spans="1:791 1047:1815 2071:2839 3095:3863 4119:4887 5143:5911 6167:6935 7191:7959 8215:8983 9239:10007 10263:11031 11287:12055 12311:13079 13335:14103 14359:15127 15383:16151" ht="25.5" x14ac:dyDescent="0.25">
      <c r="A906" s="10">
        <v>896</v>
      </c>
      <c r="B906" s="11" t="s">
        <v>5016</v>
      </c>
      <c r="C906" s="11" t="s">
        <v>5017</v>
      </c>
      <c r="D906" s="11" t="s">
        <v>2947</v>
      </c>
      <c r="E906" s="11" t="s">
        <v>9976</v>
      </c>
      <c r="F906" s="11" t="s">
        <v>5040</v>
      </c>
      <c r="G906" s="11" t="s">
        <v>5792</v>
      </c>
      <c r="H906" s="11" t="s">
        <v>1163</v>
      </c>
      <c r="I906" s="11" t="s">
        <v>5021</v>
      </c>
      <c r="J906" s="963" t="s">
        <v>9992</v>
      </c>
      <c r="K906" s="11" t="s">
        <v>9993</v>
      </c>
      <c r="L906" s="11" t="s">
        <v>9994</v>
      </c>
      <c r="M906" s="11" t="s">
        <v>9067</v>
      </c>
      <c r="N906" s="11" t="s">
        <v>9988</v>
      </c>
      <c r="O906" s="10">
        <v>36</v>
      </c>
      <c r="P906" s="12" t="s">
        <v>5313</v>
      </c>
      <c r="Q906" s="12" t="s">
        <v>5314</v>
      </c>
      <c r="R906" s="10">
        <v>11</v>
      </c>
      <c r="S906" s="12" t="s">
        <v>5323</v>
      </c>
      <c r="T906" s="12" t="s">
        <v>9995</v>
      </c>
      <c r="U906" s="12" t="s">
        <v>9996</v>
      </c>
      <c r="V906" s="12" t="s">
        <v>9997</v>
      </c>
      <c r="X906" s="41" t="str">
        <f>IF(ISERROR(VLOOKUP(J906,'FMC by DSF_Excel'!$H$6:$H$1610,1,0)),"TIDAK ADA","ADA")</f>
        <v>ADA</v>
      </c>
      <c r="Y906" s="41"/>
    </row>
    <row r="907" spans="1:791 1047:1815 2071:2839 3095:3863 4119:4887 5143:5911 6167:6935 7191:7959 8215:8983 9239:10007 10263:11031 11287:12055 12311:13079 13335:14103 14359:15127 15383:16151" ht="25.5" x14ac:dyDescent="0.25">
      <c r="A907" s="10">
        <v>897</v>
      </c>
      <c r="B907" s="11" t="s">
        <v>5016</v>
      </c>
      <c r="C907" s="11" t="s">
        <v>5017</v>
      </c>
      <c r="D907" s="11" t="s">
        <v>1402</v>
      </c>
      <c r="E907" s="11" t="s">
        <v>9998</v>
      </c>
      <c r="F907" s="11" t="s">
        <v>5967</v>
      </c>
      <c r="G907" s="11" t="s">
        <v>1428</v>
      </c>
      <c r="H907" s="11" t="s">
        <v>5570</v>
      </c>
      <c r="I907" s="11" t="s">
        <v>5021</v>
      </c>
      <c r="J907" s="963" t="s">
        <v>9999</v>
      </c>
      <c r="K907" s="11" t="s">
        <v>10000</v>
      </c>
      <c r="L907" s="11" t="s">
        <v>10001</v>
      </c>
      <c r="M907" s="11" t="s">
        <v>10002</v>
      </c>
      <c r="N907" s="11" t="s">
        <v>10003</v>
      </c>
      <c r="O907" s="10">
        <v>36</v>
      </c>
      <c r="P907" s="12" t="s">
        <v>5313</v>
      </c>
      <c r="Q907" s="12" t="s">
        <v>5314</v>
      </c>
      <c r="R907" s="10">
        <v>24</v>
      </c>
      <c r="S907" s="12" t="s">
        <v>5029</v>
      </c>
      <c r="T907" s="12" t="s">
        <v>741</v>
      </c>
      <c r="U907" s="12" t="s">
        <v>5029</v>
      </c>
      <c r="V907" s="12" t="s">
        <v>5313</v>
      </c>
      <c r="X907" s="41" t="str">
        <f>IF(ISERROR(VLOOKUP(J907,'FMC by DSF_Excel'!$H$6:$H$1610,1,0)),"TIDAK ADA","ADA")</f>
        <v>ADA</v>
      </c>
      <c r="Y907" s="41"/>
    </row>
    <row r="908" spans="1:791 1047:1815 2071:2839 3095:3863 4119:4887 5143:5911 6167:6935 7191:7959 8215:8983 9239:10007 10263:11031 11287:12055 12311:13079 13335:14103 14359:15127 15383:16151" ht="25.5" x14ac:dyDescent="0.25">
      <c r="A908" s="10">
        <v>898</v>
      </c>
      <c r="B908" s="11" t="s">
        <v>5016</v>
      </c>
      <c r="C908" s="11" t="s">
        <v>5017</v>
      </c>
      <c r="D908" s="11" t="s">
        <v>2063</v>
      </c>
      <c r="E908" s="11" t="s">
        <v>9998</v>
      </c>
      <c r="F908" s="11" t="s">
        <v>6917</v>
      </c>
      <c r="G908" s="11" t="s">
        <v>1428</v>
      </c>
      <c r="H908" s="11" t="s">
        <v>1754</v>
      </c>
      <c r="I908" s="11" t="s">
        <v>5021</v>
      </c>
      <c r="J908" s="963" t="s">
        <v>10004</v>
      </c>
      <c r="K908" s="11" t="s">
        <v>10005</v>
      </c>
      <c r="L908" s="11" t="s">
        <v>10006</v>
      </c>
      <c r="M908" s="11" t="s">
        <v>7782</v>
      </c>
      <c r="N908" s="11" t="s">
        <v>9320</v>
      </c>
      <c r="O908" s="10">
        <v>36</v>
      </c>
      <c r="P908" s="12" t="s">
        <v>5313</v>
      </c>
      <c r="Q908" s="12" t="s">
        <v>5314</v>
      </c>
      <c r="R908" s="10">
        <v>17</v>
      </c>
      <c r="S908" s="12" t="s">
        <v>7784</v>
      </c>
      <c r="T908" s="12" t="s">
        <v>10007</v>
      </c>
      <c r="U908" s="12" t="s">
        <v>10008</v>
      </c>
      <c r="V908" s="12" t="s">
        <v>10009</v>
      </c>
      <c r="X908" s="41" t="str">
        <f>IF(ISERROR(VLOOKUP(J908,'FMC by DSF_Excel'!$H$6:$H$1610,1,0)),"TIDAK ADA","ADA")</f>
        <v>ADA</v>
      </c>
      <c r="Y908" s="41"/>
    </row>
    <row r="909" spans="1:791 1047:1815 2071:2839 3095:3863 4119:4887 5143:5911 6167:6935 7191:7959 8215:8983 9239:10007 10263:11031 11287:12055 12311:13079 13335:14103 14359:15127 15383:16151" ht="25.5" x14ac:dyDescent="0.25">
      <c r="A909" s="10">
        <v>899</v>
      </c>
      <c r="B909" s="11" t="s">
        <v>5016</v>
      </c>
      <c r="C909" s="11" t="s">
        <v>5017</v>
      </c>
      <c r="D909" s="11" t="s">
        <v>2634</v>
      </c>
      <c r="E909" s="11" t="s">
        <v>9998</v>
      </c>
      <c r="F909" s="11" t="s">
        <v>6869</v>
      </c>
      <c r="G909" s="11" t="s">
        <v>1428</v>
      </c>
      <c r="H909" s="11" t="s">
        <v>1754</v>
      </c>
      <c r="I909" s="11" t="s">
        <v>5021</v>
      </c>
      <c r="J909" s="963" t="s">
        <v>10010</v>
      </c>
      <c r="K909" s="11" t="s">
        <v>10011</v>
      </c>
      <c r="L909" s="11" t="s">
        <v>10012</v>
      </c>
      <c r="M909" s="11" t="s">
        <v>10013</v>
      </c>
      <c r="N909" s="11" t="s">
        <v>10014</v>
      </c>
      <c r="O909" s="10">
        <v>36</v>
      </c>
      <c r="P909" s="12" t="s">
        <v>5313</v>
      </c>
      <c r="Q909" s="12" t="s">
        <v>5314</v>
      </c>
      <c r="R909" s="10">
        <v>13</v>
      </c>
      <c r="S909" s="12" t="s">
        <v>8374</v>
      </c>
      <c r="T909" s="12" t="s">
        <v>8592</v>
      </c>
      <c r="U909" s="12" t="s">
        <v>10015</v>
      </c>
      <c r="V909" s="12" t="s">
        <v>10016</v>
      </c>
      <c r="X909" s="41" t="str">
        <f>IF(ISERROR(VLOOKUP(J909,'FMC by DSF_Excel'!$H$6:$H$1610,1,0)),"TIDAK ADA","ADA")</f>
        <v>ADA</v>
      </c>
      <c r="Y909" s="41"/>
    </row>
    <row r="910" spans="1:791 1047:1815 2071:2839 3095:3863 4119:4887 5143:5911 6167:6935 7191:7959 8215:8983 9239:10007 10263:11031 11287:12055 12311:13079 13335:14103 14359:15127 15383:16151" ht="25.5" x14ac:dyDescent="0.25">
      <c r="A910" s="10">
        <v>900</v>
      </c>
      <c r="B910" s="11" t="s">
        <v>5016</v>
      </c>
      <c r="C910" s="11" t="s">
        <v>5017</v>
      </c>
      <c r="D910" s="11" t="s">
        <v>2115</v>
      </c>
      <c r="E910" s="11" t="s">
        <v>10017</v>
      </c>
      <c r="F910" s="11" t="s">
        <v>6013</v>
      </c>
      <c r="G910" s="11" t="s">
        <v>5343</v>
      </c>
      <c r="H910" s="11" t="s">
        <v>7369</v>
      </c>
      <c r="I910" s="11" t="s">
        <v>5021</v>
      </c>
      <c r="J910" s="963" t="s">
        <v>10018</v>
      </c>
      <c r="K910" s="11" t="s">
        <v>10019</v>
      </c>
      <c r="L910" s="11" t="s">
        <v>10020</v>
      </c>
      <c r="M910" s="11" t="s">
        <v>6764</v>
      </c>
      <c r="N910" s="11" t="s">
        <v>6765</v>
      </c>
      <c r="O910" s="10">
        <v>24</v>
      </c>
      <c r="P910" s="12" t="s">
        <v>6743</v>
      </c>
      <c r="Q910" s="12" t="s">
        <v>6744</v>
      </c>
      <c r="R910" s="10">
        <v>16</v>
      </c>
      <c r="S910" s="12" t="s">
        <v>6785</v>
      </c>
      <c r="T910" s="12" t="s">
        <v>10021</v>
      </c>
      <c r="U910" s="12" t="s">
        <v>10022</v>
      </c>
      <c r="V910" s="12" t="s">
        <v>10023</v>
      </c>
      <c r="X910" s="41" t="str">
        <f>IF(ISERROR(VLOOKUP(J910,'FMC by DSF_Excel'!$H$6:$H$1610,1,0)),"TIDAK ADA","ADA")</f>
        <v>ADA</v>
      </c>
      <c r="Y910" s="41"/>
    </row>
    <row r="911" spans="1:791 1047:1815 2071:2839 3095:3863 4119:4887 5143:5911 6167:6935 7191:7959 8215:8983 9239:10007 10263:11031 11287:12055 12311:13079 13335:14103 14359:15127 15383:16151" s="960" customFormat="1" ht="25.5" x14ac:dyDescent="0.25">
      <c r="A911" s="957">
        <v>901</v>
      </c>
      <c r="B911" s="958" t="s">
        <v>5016</v>
      </c>
      <c r="C911" s="958" t="s">
        <v>5017</v>
      </c>
      <c r="D911" s="958" t="s">
        <v>2365</v>
      </c>
      <c r="E911" s="958" t="s">
        <v>10017</v>
      </c>
      <c r="F911" s="958" t="s">
        <v>6013</v>
      </c>
      <c r="G911" s="958" t="s">
        <v>5343</v>
      </c>
      <c r="H911" s="958" t="s">
        <v>7369</v>
      </c>
      <c r="I911" s="958" t="s">
        <v>5021</v>
      </c>
      <c r="J911" s="964" t="s">
        <v>10024</v>
      </c>
      <c r="K911" s="958" t="s">
        <v>10025</v>
      </c>
      <c r="L911" s="958" t="s">
        <v>10026</v>
      </c>
      <c r="M911" s="958" t="s">
        <v>8980</v>
      </c>
      <c r="N911" s="958" t="s">
        <v>8981</v>
      </c>
      <c r="O911" s="957">
        <v>24</v>
      </c>
      <c r="P911" s="959" t="s">
        <v>6743</v>
      </c>
      <c r="Q911" s="959" t="s">
        <v>6744</v>
      </c>
      <c r="R911" s="957">
        <v>15</v>
      </c>
      <c r="S911" s="959" t="s">
        <v>6745</v>
      </c>
      <c r="T911" s="959" t="s">
        <v>10027</v>
      </c>
      <c r="U911" s="959" t="s">
        <v>10028</v>
      </c>
      <c r="V911" s="959" t="s">
        <v>10029</v>
      </c>
      <c r="W911"/>
      <c r="X911" s="41" t="str">
        <f>IF(ISERROR(VLOOKUP(J911,'FMC by DSF_Excel'!$H$6:$H$1610,1,0)),"TIDAK ADA","ADA")</f>
        <v>TIDAK ADA</v>
      </c>
      <c r="Y911" s="893"/>
      <c r="JS911"/>
      <c r="TO911"/>
      <c r="ADK911"/>
      <c r="ANG911"/>
      <c r="AXC911"/>
      <c r="BGY911"/>
      <c r="BQU911"/>
      <c r="CAQ911"/>
      <c r="CKM911"/>
      <c r="CUI911"/>
      <c r="DEE911"/>
      <c r="DOA911"/>
      <c r="DXW911"/>
      <c r="EHS911"/>
      <c r="ERO911"/>
      <c r="FBK911"/>
      <c r="FLG911"/>
      <c r="FVC911"/>
      <c r="GEY911"/>
      <c r="GOU911"/>
      <c r="GYQ911"/>
      <c r="HIM911"/>
      <c r="HSI911"/>
      <c r="ICE911"/>
      <c r="IMA911"/>
      <c r="IVW911"/>
      <c r="JFS911"/>
      <c r="JPO911"/>
      <c r="JZK911"/>
      <c r="KJG911"/>
      <c r="KTC911"/>
      <c r="LCY911"/>
      <c r="LMU911"/>
      <c r="LWQ911"/>
      <c r="MGM911"/>
      <c r="MQI911"/>
      <c r="NAE911"/>
      <c r="NKA911"/>
      <c r="NTW911"/>
      <c r="ODS911"/>
      <c r="ONO911"/>
      <c r="OXK911"/>
      <c r="PHG911"/>
      <c r="PRC911"/>
      <c r="QAY911"/>
      <c r="QKU911"/>
      <c r="QUQ911"/>
      <c r="REM911"/>
      <c r="ROI911"/>
      <c r="RYE911"/>
      <c r="SIA911"/>
      <c r="SRW911"/>
      <c r="TBS911"/>
      <c r="TLO911"/>
      <c r="TVK911"/>
      <c r="UFG911"/>
      <c r="UPC911"/>
      <c r="UYY911"/>
      <c r="VIU911"/>
      <c r="VSQ911"/>
      <c r="WCM911"/>
      <c r="WMI911"/>
      <c r="WWE911"/>
    </row>
    <row r="912" spans="1:791 1047:1815 2071:2839 3095:3863 4119:4887 5143:5911 6167:6935 7191:7959 8215:8983 9239:10007 10263:11031 11287:12055 12311:13079 13335:14103 14359:15127 15383:16151" ht="25.5" x14ac:dyDescent="0.25">
      <c r="A912" s="10">
        <v>902</v>
      </c>
      <c r="B912" s="11" t="s">
        <v>5016</v>
      </c>
      <c r="C912" s="11" t="s">
        <v>5017</v>
      </c>
      <c r="D912" s="11" t="s">
        <v>2369</v>
      </c>
      <c r="E912" s="11" t="s">
        <v>10017</v>
      </c>
      <c r="F912" s="11" t="s">
        <v>6771</v>
      </c>
      <c r="G912" s="11" t="s">
        <v>5343</v>
      </c>
      <c r="H912" s="11" t="s">
        <v>7369</v>
      </c>
      <c r="I912" s="11" t="s">
        <v>5021</v>
      </c>
      <c r="J912" s="963" t="s">
        <v>10030</v>
      </c>
      <c r="K912" s="11" t="s">
        <v>10031</v>
      </c>
      <c r="L912" s="11" t="s">
        <v>10032</v>
      </c>
      <c r="M912" s="11" t="s">
        <v>8980</v>
      </c>
      <c r="N912" s="11" t="s">
        <v>8981</v>
      </c>
      <c r="O912" s="10">
        <v>24</v>
      </c>
      <c r="P912" s="12" t="s">
        <v>6743</v>
      </c>
      <c r="Q912" s="12" t="s">
        <v>6744</v>
      </c>
      <c r="R912" s="10">
        <v>15</v>
      </c>
      <c r="S912" s="12" t="s">
        <v>6745</v>
      </c>
      <c r="T912" s="12" t="s">
        <v>10033</v>
      </c>
      <c r="U912" s="12" t="s">
        <v>10034</v>
      </c>
      <c r="V912" s="12" t="s">
        <v>10035</v>
      </c>
      <c r="X912" s="41" t="str">
        <f>IF(ISERROR(VLOOKUP(J912,'FMC by DSF_Excel'!$H$6:$H$1610,1,0)),"TIDAK ADA","ADA")</f>
        <v>ADA</v>
      </c>
      <c r="Y912" s="41"/>
    </row>
    <row r="913" spans="1:791 1047:1815 2071:2839 3095:3863 4119:4887 5143:5911 6167:6935 7191:7959 8215:8983 9239:10007 10263:11031 11287:12055 12311:13079 13335:14103 14359:15127 15383:16151" s="960" customFormat="1" ht="25.5" x14ac:dyDescent="0.25">
      <c r="A913" s="957">
        <v>903</v>
      </c>
      <c r="B913" s="958" t="s">
        <v>5016</v>
      </c>
      <c r="C913" s="958" t="s">
        <v>5017</v>
      </c>
      <c r="D913" s="958" t="s">
        <v>3051</v>
      </c>
      <c r="E913" s="958" t="s">
        <v>10017</v>
      </c>
      <c r="F913" s="958" t="s">
        <v>9075</v>
      </c>
      <c r="G913" s="958" t="s">
        <v>5244</v>
      </c>
      <c r="H913" s="958" t="s">
        <v>5245</v>
      </c>
      <c r="I913" s="958" t="s">
        <v>5021</v>
      </c>
      <c r="J913" s="964" t="s">
        <v>10036</v>
      </c>
      <c r="K913" s="958" t="s">
        <v>10037</v>
      </c>
      <c r="L913" s="958" t="s">
        <v>10038</v>
      </c>
      <c r="M913" s="958" t="s">
        <v>6731</v>
      </c>
      <c r="N913" s="958" t="s">
        <v>10039</v>
      </c>
      <c r="O913" s="957">
        <v>36</v>
      </c>
      <c r="P913" s="959" t="s">
        <v>10040</v>
      </c>
      <c r="Q913" s="959" t="s">
        <v>10041</v>
      </c>
      <c r="R913" s="957">
        <v>10</v>
      </c>
      <c r="S913" s="959" t="s">
        <v>7870</v>
      </c>
      <c r="T913" s="959" t="s">
        <v>10042</v>
      </c>
      <c r="U913" s="959" t="s">
        <v>10043</v>
      </c>
      <c r="V913" s="959" t="s">
        <v>10044</v>
      </c>
      <c r="W913"/>
      <c r="X913" s="41" t="str">
        <f>IF(ISERROR(VLOOKUP(J913,'FMC by DSF_Excel'!$H$6:$H$1610,1,0)),"TIDAK ADA","ADA")</f>
        <v>TIDAK ADA</v>
      </c>
      <c r="Y913" s="893"/>
      <c r="JS913"/>
      <c r="TO913"/>
      <c r="ADK913"/>
      <c r="ANG913"/>
      <c r="AXC913"/>
      <c r="BGY913"/>
      <c r="BQU913"/>
      <c r="CAQ913"/>
      <c r="CKM913"/>
      <c r="CUI913"/>
      <c r="DEE913"/>
      <c r="DOA913"/>
      <c r="DXW913"/>
      <c r="EHS913"/>
      <c r="ERO913"/>
      <c r="FBK913"/>
      <c r="FLG913"/>
      <c r="FVC913"/>
      <c r="GEY913"/>
      <c r="GOU913"/>
      <c r="GYQ913"/>
      <c r="HIM913"/>
      <c r="HSI913"/>
      <c r="ICE913"/>
      <c r="IMA913"/>
      <c r="IVW913"/>
      <c r="JFS913"/>
      <c r="JPO913"/>
      <c r="JZK913"/>
      <c r="KJG913"/>
      <c r="KTC913"/>
      <c r="LCY913"/>
      <c r="LMU913"/>
      <c r="LWQ913"/>
      <c r="MGM913"/>
      <c r="MQI913"/>
      <c r="NAE913"/>
      <c r="NKA913"/>
      <c r="NTW913"/>
      <c r="ODS913"/>
      <c r="ONO913"/>
      <c r="OXK913"/>
      <c r="PHG913"/>
      <c r="PRC913"/>
      <c r="QAY913"/>
      <c r="QKU913"/>
      <c r="QUQ913"/>
      <c r="REM913"/>
      <c r="ROI913"/>
      <c r="RYE913"/>
      <c r="SIA913"/>
      <c r="SRW913"/>
      <c r="TBS913"/>
      <c r="TLO913"/>
      <c r="TVK913"/>
      <c r="UFG913"/>
      <c r="UPC913"/>
      <c r="UYY913"/>
      <c r="VIU913"/>
      <c r="VSQ913"/>
      <c r="WCM913"/>
      <c r="WMI913"/>
      <c r="WWE913"/>
    </row>
    <row r="914" spans="1:791 1047:1815 2071:2839 3095:3863 4119:4887 5143:5911 6167:6935 7191:7959 8215:8983 9239:10007 10263:11031 11287:12055 12311:13079 13335:14103 14359:15127 15383:16151" ht="25.5" x14ac:dyDescent="0.25">
      <c r="A914" s="10">
        <v>904</v>
      </c>
      <c r="B914" s="11" t="s">
        <v>5016</v>
      </c>
      <c r="C914" s="11" t="s">
        <v>5017</v>
      </c>
      <c r="D914" s="11" t="s">
        <v>3056</v>
      </c>
      <c r="E914" s="11" t="s">
        <v>10017</v>
      </c>
      <c r="F914" s="11" t="s">
        <v>9075</v>
      </c>
      <c r="G914" s="11" t="s">
        <v>5384</v>
      </c>
      <c r="H914" s="11" t="s">
        <v>5385</v>
      </c>
      <c r="I914" s="11" t="s">
        <v>5021</v>
      </c>
      <c r="J914" s="963" t="s">
        <v>10045</v>
      </c>
      <c r="K914" s="11" t="s">
        <v>10046</v>
      </c>
      <c r="L914" s="11" t="s">
        <v>10047</v>
      </c>
      <c r="M914" s="11" t="s">
        <v>10048</v>
      </c>
      <c r="N914" s="11" t="s">
        <v>10049</v>
      </c>
      <c r="O914" s="10">
        <v>36</v>
      </c>
      <c r="P914" s="12" t="s">
        <v>10040</v>
      </c>
      <c r="Q914" s="12" t="s">
        <v>10041</v>
      </c>
      <c r="R914" s="10">
        <v>10</v>
      </c>
      <c r="S914" s="12" t="s">
        <v>7870</v>
      </c>
      <c r="T914" s="12" t="s">
        <v>10050</v>
      </c>
      <c r="U914" s="12" t="s">
        <v>10051</v>
      </c>
      <c r="V914" s="12" t="s">
        <v>10052</v>
      </c>
      <c r="X914" s="41" t="str">
        <f>IF(ISERROR(VLOOKUP(J914,'FMC by DSF_Excel'!$H$6:$H$1610,1,0)),"TIDAK ADA","ADA")</f>
        <v>ADA</v>
      </c>
      <c r="Y914" s="41"/>
    </row>
    <row r="915" spans="1:791 1047:1815 2071:2839 3095:3863 4119:4887 5143:5911 6167:6935 7191:7959 8215:8983 9239:10007 10263:11031 11287:12055 12311:13079 13335:14103 14359:15127 15383:16151" ht="25.5" x14ac:dyDescent="0.25">
      <c r="A915" s="10">
        <v>905</v>
      </c>
      <c r="B915" s="11" t="s">
        <v>5016</v>
      </c>
      <c r="C915" s="11" t="s">
        <v>5017</v>
      </c>
      <c r="D915" s="11" t="s">
        <v>3061</v>
      </c>
      <c r="E915" s="11" t="s">
        <v>10017</v>
      </c>
      <c r="F915" s="11" t="s">
        <v>9075</v>
      </c>
      <c r="G915" s="11" t="s">
        <v>5244</v>
      </c>
      <c r="H915" s="11" t="s">
        <v>5245</v>
      </c>
      <c r="I915" s="11" t="s">
        <v>5021</v>
      </c>
      <c r="J915" s="963" t="s">
        <v>10053</v>
      </c>
      <c r="K915" s="11" t="s">
        <v>10054</v>
      </c>
      <c r="L915" s="11" t="s">
        <v>10055</v>
      </c>
      <c r="M915" s="11" t="s">
        <v>10056</v>
      </c>
      <c r="N915" s="11" t="s">
        <v>10057</v>
      </c>
      <c r="O915" s="10">
        <v>36</v>
      </c>
      <c r="P915" s="12" t="s">
        <v>10040</v>
      </c>
      <c r="Q915" s="12" t="s">
        <v>10041</v>
      </c>
      <c r="R915" s="10">
        <v>10</v>
      </c>
      <c r="S915" s="12" t="s">
        <v>7870</v>
      </c>
      <c r="T915" s="12" t="s">
        <v>10058</v>
      </c>
      <c r="U915" s="12" t="s">
        <v>10059</v>
      </c>
      <c r="V915" s="12" t="s">
        <v>10060</v>
      </c>
      <c r="X915" s="41" t="str">
        <f>IF(ISERROR(VLOOKUP(J915,'FMC by DSF_Excel'!$H$6:$H$1610,1,0)),"TIDAK ADA","ADA")</f>
        <v>ADA</v>
      </c>
      <c r="Y915" s="41"/>
    </row>
    <row r="916" spans="1:791 1047:1815 2071:2839 3095:3863 4119:4887 5143:5911 6167:6935 7191:7959 8215:8983 9239:10007 10263:11031 11287:12055 12311:13079 13335:14103 14359:15127 15383:16151" ht="25.5" x14ac:dyDescent="0.25">
      <c r="A916" s="10">
        <v>906</v>
      </c>
      <c r="B916" s="11" t="s">
        <v>5016</v>
      </c>
      <c r="C916" s="11" t="s">
        <v>5017</v>
      </c>
      <c r="D916" s="11" t="s">
        <v>3065</v>
      </c>
      <c r="E916" s="11" t="s">
        <v>10017</v>
      </c>
      <c r="F916" s="11" t="s">
        <v>9075</v>
      </c>
      <c r="G916" s="11" t="s">
        <v>6169</v>
      </c>
      <c r="H916" s="11" t="s">
        <v>6169</v>
      </c>
      <c r="I916" s="11" t="s">
        <v>5021</v>
      </c>
      <c r="J916" s="963" t="s">
        <v>10061</v>
      </c>
      <c r="K916" s="11" t="s">
        <v>10062</v>
      </c>
      <c r="L916" s="11" t="s">
        <v>10063</v>
      </c>
      <c r="M916" s="11" t="s">
        <v>5829</v>
      </c>
      <c r="N916" s="11" t="s">
        <v>5830</v>
      </c>
      <c r="O916" s="10">
        <v>36</v>
      </c>
      <c r="P916" s="12" t="s">
        <v>10040</v>
      </c>
      <c r="Q916" s="12" t="s">
        <v>10041</v>
      </c>
      <c r="R916" s="10">
        <v>10</v>
      </c>
      <c r="S916" s="12" t="s">
        <v>7870</v>
      </c>
      <c r="T916" s="12" t="s">
        <v>10064</v>
      </c>
      <c r="U916" s="12" t="s">
        <v>10065</v>
      </c>
      <c r="V916" s="12" t="s">
        <v>10066</v>
      </c>
      <c r="X916" s="41" t="str">
        <f>IF(ISERROR(VLOOKUP(J916,'FMC by DSF_Excel'!$H$6:$H$1610,1,0)),"TIDAK ADA","ADA")</f>
        <v>ADA</v>
      </c>
      <c r="Y916" s="41"/>
    </row>
    <row r="917" spans="1:791 1047:1815 2071:2839 3095:3863 4119:4887 5143:5911 6167:6935 7191:7959 8215:8983 9239:10007 10263:11031 11287:12055 12311:13079 13335:14103 14359:15127 15383:16151" ht="25.5" x14ac:dyDescent="0.25">
      <c r="A917" s="10">
        <v>907</v>
      </c>
      <c r="B917" s="11" t="s">
        <v>5016</v>
      </c>
      <c r="C917" s="11" t="s">
        <v>5017</v>
      </c>
      <c r="D917" s="11" t="s">
        <v>3168</v>
      </c>
      <c r="E917" s="11" t="s">
        <v>10017</v>
      </c>
      <c r="F917" s="11" t="s">
        <v>6013</v>
      </c>
      <c r="G917" s="11" t="s">
        <v>5384</v>
      </c>
      <c r="H917" s="11" t="s">
        <v>5385</v>
      </c>
      <c r="I917" s="11" t="s">
        <v>5021</v>
      </c>
      <c r="J917" s="963" t="s">
        <v>10067</v>
      </c>
      <c r="K917" s="11" t="s">
        <v>10068</v>
      </c>
      <c r="L917" s="11" t="s">
        <v>10069</v>
      </c>
      <c r="M917" s="11" t="s">
        <v>10048</v>
      </c>
      <c r="N917" s="11" t="s">
        <v>10049</v>
      </c>
      <c r="O917" s="10">
        <v>36</v>
      </c>
      <c r="P917" s="12" t="s">
        <v>10070</v>
      </c>
      <c r="Q917" s="12" t="s">
        <v>5849</v>
      </c>
      <c r="R917" s="10">
        <v>10</v>
      </c>
      <c r="S917" s="12" t="s">
        <v>7383</v>
      </c>
      <c r="T917" s="12" t="s">
        <v>10071</v>
      </c>
      <c r="U917" s="12" t="s">
        <v>10072</v>
      </c>
      <c r="V917" s="12" t="s">
        <v>10073</v>
      </c>
      <c r="X917" s="41" t="str">
        <f>IF(ISERROR(VLOOKUP(J917,'FMC by DSF_Excel'!$H$6:$H$1610,1,0)),"TIDAK ADA","ADA")</f>
        <v>ADA</v>
      </c>
      <c r="Y917" s="41"/>
    </row>
    <row r="918" spans="1:791 1047:1815 2071:2839 3095:3863 4119:4887 5143:5911 6167:6935 7191:7959 8215:8983 9239:10007 10263:11031 11287:12055 12311:13079 13335:14103 14359:15127 15383:16151" ht="25.5" x14ac:dyDescent="0.25">
      <c r="A918" s="10">
        <v>908</v>
      </c>
      <c r="B918" s="11" t="s">
        <v>5016</v>
      </c>
      <c r="C918" s="11" t="s">
        <v>5017</v>
      </c>
      <c r="D918" s="11" t="s">
        <v>1055</v>
      </c>
      <c r="E918" s="11" t="s">
        <v>10074</v>
      </c>
      <c r="F918" s="11" t="s">
        <v>10075</v>
      </c>
      <c r="G918" s="11" t="s">
        <v>5020</v>
      </c>
      <c r="H918" s="11" t="s">
        <v>124</v>
      </c>
      <c r="I918" s="11" t="s">
        <v>5021</v>
      </c>
      <c r="J918" s="963" t="s">
        <v>10076</v>
      </c>
      <c r="K918" s="11" t="s">
        <v>10077</v>
      </c>
      <c r="L918" s="11" t="s">
        <v>10078</v>
      </c>
      <c r="M918" s="11" t="s">
        <v>10079</v>
      </c>
      <c r="N918" s="11" t="s">
        <v>10080</v>
      </c>
      <c r="O918" s="10">
        <v>48</v>
      </c>
      <c r="P918" s="12" t="s">
        <v>7685</v>
      </c>
      <c r="Q918" s="12" t="s">
        <v>5280</v>
      </c>
      <c r="R918" s="10">
        <v>32</v>
      </c>
      <c r="S918" s="12" t="s">
        <v>10081</v>
      </c>
      <c r="T918" s="12" t="s">
        <v>10082</v>
      </c>
      <c r="U918" s="12" t="s">
        <v>10083</v>
      </c>
      <c r="V918" s="12" t="s">
        <v>10084</v>
      </c>
      <c r="X918" s="41" t="str">
        <f>IF(ISERROR(VLOOKUP(J918,'FMC by DSF_Excel'!$H$6:$H$1610,1,0)),"TIDAK ADA","ADA")</f>
        <v>ADA</v>
      </c>
      <c r="Y918" s="41"/>
    </row>
    <row r="919" spans="1:791 1047:1815 2071:2839 3095:3863 4119:4887 5143:5911 6167:6935 7191:7959 8215:8983 9239:10007 10263:11031 11287:12055 12311:13079 13335:14103 14359:15127 15383:16151" ht="25.5" x14ac:dyDescent="0.25">
      <c r="A919" s="10">
        <v>909</v>
      </c>
      <c r="B919" s="11" t="s">
        <v>5016</v>
      </c>
      <c r="C919" s="11" t="s">
        <v>5017</v>
      </c>
      <c r="D919" s="11" t="s">
        <v>1563</v>
      </c>
      <c r="E919" s="11" t="s">
        <v>10085</v>
      </c>
      <c r="F919" s="11" t="s">
        <v>10086</v>
      </c>
      <c r="G919" s="11" t="s">
        <v>5020</v>
      </c>
      <c r="H919" s="11" t="s">
        <v>1378</v>
      </c>
      <c r="I919" s="11" t="s">
        <v>5021</v>
      </c>
      <c r="J919" s="963" t="s">
        <v>10087</v>
      </c>
      <c r="K919" s="11" t="s">
        <v>10088</v>
      </c>
      <c r="L919" s="11" t="s">
        <v>10089</v>
      </c>
      <c r="M919" s="11" t="s">
        <v>10090</v>
      </c>
      <c r="N919" s="11" t="s">
        <v>10091</v>
      </c>
      <c r="O919" s="10">
        <v>48</v>
      </c>
      <c r="P919" s="12" t="s">
        <v>5057</v>
      </c>
      <c r="Q919" s="12" t="s">
        <v>5037</v>
      </c>
      <c r="R919" s="10">
        <v>24</v>
      </c>
      <c r="S919" s="12" t="s">
        <v>9332</v>
      </c>
      <c r="T919" s="12" t="s">
        <v>10092</v>
      </c>
      <c r="U919" s="12" t="s">
        <v>10093</v>
      </c>
      <c r="V919" s="12" t="s">
        <v>10094</v>
      </c>
      <c r="X919" s="41" t="str">
        <f>IF(ISERROR(VLOOKUP(J919,'FMC by DSF_Excel'!$H$6:$H$1610,1,0)),"TIDAK ADA","ADA")</f>
        <v>ADA</v>
      </c>
      <c r="Y919" s="41"/>
    </row>
    <row r="920" spans="1:791 1047:1815 2071:2839 3095:3863 4119:4887 5143:5911 6167:6935 7191:7959 8215:8983 9239:10007 10263:11031 11287:12055 12311:13079 13335:14103 14359:15127 15383:16151" ht="25.5" x14ac:dyDescent="0.25">
      <c r="A920" s="10">
        <v>910</v>
      </c>
      <c r="B920" s="11" t="s">
        <v>5016</v>
      </c>
      <c r="C920" s="11" t="s">
        <v>5017</v>
      </c>
      <c r="D920" s="11" t="s">
        <v>1571</v>
      </c>
      <c r="E920" s="11" t="s">
        <v>10085</v>
      </c>
      <c r="F920" s="11" t="s">
        <v>6917</v>
      </c>
      <c r="G920" s="11" t="s">
        <v>5020</v>
      </c>
      <c r="H920" s="11" t="s">
        <v>1378</v>
      </c>
      <c r="I920" s="11" t="s">
        <v>5021</v>
      </c>
      <c r="J920" s="963" t="s">
        <v>10095</v>
      </c>
      <c r="K920" s="11" t="s">
        <v>10096</v>
      </c>
      <c r="L920" s="11" t="s">
        <v>10097</v>
      </c>
      <c r="M920" s="11" t="s">
        <v>10098</v>
      </c>
      <c r="N920" s="11" t="s">
        <v>10099</v>
      </c>
      <c r="O920" s="10">
        <v>48</v>
      </c>
      <c r="P920" s="12" t="s">
        <v>5279</v>
      </c>
      <c r="Q920" s="12" t="s">
        <v>5252</v>
      </c>
      <c r="R920" s="10">
        <v>23</v>
      </c>
      <c r="S920" s="12" t="s">
        <v>7485</v>
      </c>
      <c r="T920" s="12" t="s">
        <v>741</v>
      </c>
      <c r="U920" s="12" t="s">
        <v>7485</v>
      </c>
      <c r="V920" s="12" t="s">
        <v>5279</v>
      </c>
      <c r="X920" s="41" t="str">
        <f>IF(ISERROR(VLOOKUP(J920,'FMC by DSF_Excel'!$H$6:$H$1610,1,0)),"TIDAK ADA","ADA")</f>
        <v>ADA</v>
      </c>
      <c r="Y920" s="41"/>
    </row>
    <row r="921" spans="1:791 1047:1815 2071:2839 3095:3863 4119:4887 5143:5911 6167:6935 7191:7959 8215:8983 9239:10007 10263:11031 11287:12055 12311:13079 13335:14103 14359:15127 15383:16151" ht="25.5" x14ac:dyDescent="0.25">
      <c r="A921" s="10">
        <v>911</v>
      </c>
      <c r="B921" s="11" t="s">
        <v>5016</v>
      </c>
      <c r="C921" s="11" t="s">
        <v>5017</v>
      </c>
      <c r="D921" s="11" t="s">
        <v>1575</v>
      </c>
      <c r="E921" s="11" t="s">
        <v>10085</v>
      </c>
      <c r="F921" s="11" t="s">
        <v>10086</v>
      </c>
      <c r="G921" s="11" t="s">
        <v>5020</v>
      </c>
      <c r="H921" s="11" t="s">
        <v>1378</v>
      </c>
      <c r="I921" s="11" t="s">
        <v>5021</v>
      </c>
      <c r="J921" s="963" t="s">
        <v>10100</v>
      </c>
      <c r="K921" s="11" t="s">
        <v>10101</v>
      </c>
      <c r="L921" s="11" t="s">
        <v>10102</v>
      </c>
      <c r="M921" s="11" t="s">
        <v>7391</v>
      </c>
      <c r="N921" s="11" t="s">
        <v>7392</v>
      </c>
      <c r="O921" s="10">
        <v>48</v>
      </c>
      <c r="P921" s="12" t="s">
        <v>5057</v>
      </c>
      <c r="Q921" s="12" t="s">
        <v>5037</v>
      </c>
      <c r="R921" s="10">
        <v>23</v>
      </c>
      <c r="S921" s="12" t="s">
        <v>10103</v>
      </c>
      <c r="T921" s="12" t="s">
        <v>10104</v>
      </c>
      <c r="U921" s="12" t="s">
        <v>10105</v>
      </c>
      <c r="V921" s="12" t="s">
        <v>10106</v>
      </c>
      <c r="X921" s="41" t="str">
        <f>IF(ISERROR(VLOOKUP(J921,'FMC by DSF_Excel'!$H$6:$H$1610,1,0)),"TIDAK ADA","ADA")</f>
        <v>ADA</v>
      </c>
      <c r="Y921" s="41"/>
    </row>
    <row r="922" spans="1:791 1047:1815 2071:2839 3095:3863 4119:4887 5143:5911 6167:6935 7191:7959 8215:8983 9239:10007 10263:11031 11287:12055 12311:13079 13335:14103 14359:15127 15383:16151" ht="25.5" x14ac:dyDescent="0.25">
      <c r="A922" s="10">
        <v>912</v>
      </c>
      <c r="B922" s="11" t="s">
        <v>5016</v>
      </c>
      <c r="C922" s="11" t="s">
        <v>5017</v>
      </c>
      <c r="D922" s="11" t="s">
        <v>1576</v>
      </c>
      <c r="E922" s="11" t="s">
        <v>10085</v>
      </c>
      <c r="F922" s="11" t="s">
        <v>6917</v>
      </c>
      <c r="G922" s="11" t="s">
        <v>5020</v>
      </c>
      <c r="H922" s="11" t="s">
        <v>1378</v>
      </c>
      <c r="I922" s="11" t="s">
        <v>5021</v>
      </c>
      <c r="J922" s="963" t="s">
        <v>10107</v>
      </c>
      <c r="K922" s="11" t="s">
        <v>10108</v>
      </c>
      <c r="L922" s="11" t="s">
        <v>10109</v>
      </c>
      <c r="M922" s="11" t="s">
        <v>7391</v>
      </c>
      <c r="N922" s="11" t="s">
        <v>7392</v>
      </c>
      <c r="O922" s="10">
        <v>48</v>
      </c>
      <c r="P922" s="12" t="s">
        <v>5279</v>
      </c>
      <c r="Q922" s="12" t="s">
        <v>5252</v>
      </c>
      <c r="R922" s="10">
        <v>23</v>
      </c>
      <c r="S922" s="12" t="s">
        <v>7485</v>
      </c>
      <c r="T922" s="12" t="s">
        <v>741</v>
      </c>
      <c r="U922" s="12" t="s">
        <v>7485</v>
      </c>
      <c r="V922" s="12" t="s">
        <v>5279</v>
      </c>
      <c r="X922" s="41" t="str">
        <f>IF(ISERROR(VLOOKUP(J922,'FMC by DSF_Excel'!$H$6:$H$1610,1,0)),"TIDAK ADA","ADA")</f>
        <v>ADA</v>
      </c>
      <c r="Y922" s="41"/>
    </row>
    <row r="923" spans="1:791 1047:1815 2071:2839 3095:3863 4119:4887 5143:5911 6167:6935 7191:7959 8215:8983 9239:10007 10263:11031 11287:12055 12311:13079 13335:14103 14359:15127 15383:16151" ht="25.5" x14ac:dyDescent="0.25">
      <c r="A923" s="10">
        <v>913</v>
      </c>
      <c r="B923" s="11" t="s">
        <v>5016</v>
      </c>
      <c r="C923" s="11" t="s">
        <v>5017</v>
      </c>
      <c r="D923" s="11" t="s">
        <v>3293</v>
      </c>
      <c r="E923" s="11" t="s">
        <v>10110</v>
      </c>
      <c r="F923" s="11" t="s">
        <v>9403</v>
      </c>
      <c r="G923" s="11" t="s">
        <v>5020</v>
      </c>
      <c r="H923" s="11" t="s">
        <v>5226</v>
      </c>
      <c r="I923" s="11" t="s">
        <v>5021</v>
      </c>
      <c r="J923" s="963" t="s">
        <v>10111</v>
      </c>
      <c r="K923" s="11" t="s">
        <v>10112</v>
      </c>
      <c r="L923" s="11" t="s">
        <v>10113</v>
      </c>
      <c r="M923" s="11" t="s">
        <v>10114</v>
      </c>
      <c r="N923" s="11" t="s">
        <v>10115</v>
      </c>
      <c r="O923" s="10">
        <v>48</v>
      </c>
      <c r="P923" s="12" t="s">
        <v>6686</v>
      </c>
      <c r="Q923" s="12" t="s">
        <v>5243</v>
      </c>
      <c r="R923" s="10">
        <v>9</v>
      </c>
      <c r="S923" s="12" t="s">
        <v>10116</v>
      </c>
      <c r="T923" s="12" t="s">
        <v>741</v>
      </c>
      <c r="U923" s="12" t="s">
        <v>10116</v>
      </c>
      <c r="V923" s="12" t="s">
        <v>6686</v>
      </c>
      <c r="X923" s="41" t="str">
        <f>IF(ISERROR(VLOOKUP(J923,'FMC by DSF_Excel'!$H$6:$H$1610,1,0)),"TIDAK ADA","ADA")</f>
        <v>ADA</v>
      </c>
      <c r="Y923" s="41"/>
    </row>
    <row r="924" spans="1:791 1047:1815 2071:2839 3095:3863 4119:4887 5143:5911 6167:6935 7191:7959 8215:8983 9239:10007 10263:11031 11287:12055 12311:13079 13335:14103 14359:15127 15383:16151" ht="25.5" x14ac:dyDescent="0.25">
      <c r="A924" s="10">
        <v>914</v>
      </c>
      <c r="B924" s="11" t="s">
        <v>5016</v>
      </c>
      <c r="C924" s="11" t="s">
        <v>5017</v>
      </c>
      <c r="D924" s="11" t="s">
        <v>3296</v>
      </c>
      <c r="E924" s="11" t="s">
        <v>10110</v>
      </c>
      <c r="F924" s="11" t="s">
        <v>5030</v>
      </c>
      <c r="G924" s="11" t="s">
        <v>5020</v>
      </c>
      <c r="H924" s="11" t="s">
        <v>5226</v>
      </c>
      <c r="I924" s="11" t="s">
        <v>5021</v>
      </c>
      <c r="J924" s="963" t="s">
        <v>10117</v>
      </c>
      <c r="K924" s="11" t="s">
        <v>10118</v>
      </c>
      <c r="L924" s="11" t="s">
        <v>10119</v>
      </c>
      <c r="M924" s="11" t="s">
        <v>10114</v>
      </c>
      <c r="N924" s="11" t="s">
        <v>10115</v>
      </c>
      <c r="O924" s="10">
        <v>48</v>
      </c>
      <c r="P924" s="12" t="s">
        <v>6686</v>
      </c>
      <c r="Q924" s="12" t="s">
        <v>5243</v>
      </c>
      <c r="R924" s="10">
        <v>9</v>
      </c>
      <c r="S924" s="12" t="s">
        <v>10116</v>
      </c>
      <c r="T924" s="12" t="s">
        <v>741</v>
      </c>
      <c r="U924" s="12" t="s">
        <v>10116</v>
      </c>
      <c r="V924" s="12" t="s">
        <v>6686</v>
      </c>
      <c r="X924" s="41" t="str">
        <f>IF(ISERROR(VLOOKUP(J924,'FMC by DSF_Excel'!$H$6:$H$1610,1,0)),"TIDAK ADA","ADA")</f>
        <v>ADA</v>
      </c>
      <c r="Y924" s="41"/>
    </row>
    <row r="925" spans="1:791 1047:1815 2071:2839 3095:3863 4119:4887 5143:5911 6167:6935 7191:7959 8215:8983 9239:10007 10263:11031 11287:12055 12311:13079 13335:14103 14359:15127 15383:16151" ht="25.5" x14ac:dyDescent="0.25">
      <c r="A925" s="10">
        <v>915</v>
      </c>
      <c r="B925" s="11" t="s">
        <v>5016</v>
      </c>
      <c r="C925" s="11" t="s">
        <v>5017</v>
      </c>
      <c r="D925" s="11" t="s">
        <v>2480</v>
      </c>
      <c r="E925" s="11" t="s">
        <v>10120</v>
      </c>
      <c r="F925" s="11" t="s">
        <v>6727</v>
      </c>
      <c r="G925" s="11" t="s">
        <v>1438</v>
      </c>
      <c r="H925" s="11" t="s">
        <v>1695</v>
      </c>
      <c r="I925" s="11" t="s">
        <v>5021</v>
      </c>
      <c r="J925" s="963" t="s">
        <v>10121</v>
      </c>
      <c r="K925" s="11" t="s">
        <v>10122</v>
      </c>
      <c r="L925" s="11" t="s">
        <v>10123</v>
      </c>
      <c r="M925" s="11" t="s">
        <v>10124</v>
      </c>
      <c r="N925" s="11" t="s">
        <v>10125</v>
      </c>
      <c r="O925" s="10">
        <v>36</v>
      </c>
      <c r="P925" s="12" t="s">
        <v>10126</v>
      </c>
      <c r="Q925" s="12" t="s">
        <v>10127</v>
      </c>
      <c r="R925" s="10">
        <v>13</v>
      </c>
      <c r="S925" s="12" t="s">
        <v>10128</v>
      </c>
      <c r="T925" s="12" t="s">
        <v>10129</v>
      </c>
      <c r="U925" s="12" t="s">
        <v>10130</v>
      </c>
      <c r="V925" s="12" t="s">
        <v>10131</v>
      </c>
      <c r="X925" s="41" t="str">
        <f>IF(ISERROR(VLOOKUP(J925,'FMC by DSF_Excel'!$H$6:$H$1610,1,0)),"TIDAK ADA","ADA")</f>
        <v>ADA</v>
      </c>
      <c r="Y925" s="41"/>
    </row>
    <row r="926" spans="1:791 1047:1815 2071:2839 3095:3863 4119:4887 5143:5911 6167:6935 7191:7959 8215:8983 9239:10007 10263:11031 11287:12055 12311:13079 13335:14103 14359:15127 15383:16151" ht="25.5" x14ac:dyDescent="0.25">
      <c r="A926" s="10">
        <v>916</v>
      </c>
      <c r="B926" s="11" t="s">
        <v>5016</v>
      </c>
      <c r="C926" s="11" t="s">
        <v>5017</v>
      </c>
      <c r="D926" s="11" t="s">
        <v>2480</v>
      </c>
      <c r="E926" s="11" t="s">
        <v>10120</v>
      </c>
      <c r="F926" s="11" t="s">
        <v>6727</v>
      </c>
      <c r="G926" s="11" t="s">
        <v>1438</v>
      </c>
      <c r="H926" s="11" t="s">
        <v>1695</v>
      </c>
      <c r="I926" s="11" t="s">
        <v>5021</v>
      </c>
      <c r="J926" s="963" t="s">
        <v>10132</v>
      </c>
      <c r="K926" s="11" t="s">
        <v>10133</v>
      </c>
      <c r="L926" s="11" t="s">
        <v>10134</v>
      </c>
      <c r="M926" s="11" t="s">
        <v>10124</v>
      </c>
      <c r="N926" s="11" t="s">
        <v>10125</v>
      </c>
      <c r="O926" s="10">
        <v>36</v>
      </c>
      <c r="P926" s="12" t="s">
        <v>10126</v>
      </c>
      <c r="Q926" s="12" t="s">
        <v>10127</v>
      </c>
      <c r="R926" s="10">
        <v>13</v>
      </c>
      <c r="S926" s="12" t="s">
        <v>10128</v>
      </c>
      <c r="T926" s="12" t="s">
        <v>10135</v>
      </c>
      <c r="U926" s="12" t="s">
        <v>10136</v>
      </c>
      <c r="V926" s="12" t="s">
        <v>10137</v>
      </c>
      <c r="X926" s="41" t="str">
        <f>IF(ISERROR(VLOOKUP(J926,'FMC by DSF_Excel'!$H$6:$H$1610,1,0)),"TIDAK ADA","ADA")</f>
        <v>ADA</v>
      </c>
      <c r="Y926" s="41"/>
    </row>
    <row r="927" spans="1:791 1047:1815 2071:2839 3095:3863 4119:4887 5143:5911 6167:6935 7191:7959 8215:8983 9239:10007 10263:11031 11287:12055 12311:13079 13335:14103 14359:15127 15383:16151" ht="25.5" x14ac:dyDescent="0.25">
      <c r="A927" s="10">
        <v>917</v>
      </c>
      <c r="B927" s="11" t="s">
        <v>5016</v>
      </c>
      <c r="C927" s="11" t="s">
        <v>5017</v>
      </c>
      <c r="D927" s="11" t="s">
        <v>2480</v>
      </c>
      <c r="E927" s="11" t="s">
        <v>10120</v>
      </c>
      <c r="F927" s="11" t="s">
        <v>6727</v>
      </c>
      <c r="G927" s="11" t="s">
        <v>1438</v>
      </c>
      <c r="H927" s="11" t="s">
        <v>1695</v>
      </c>
      <c r="I927" s="11" t="s">
        <v>5021</v>
      </c>
      <c r="J927" s="963" t="s">
        <v>10138</v>
      </c>
      <c r="K927" s="11" t="s">
        <v>10139</v>
      </c>
      <c r="L927" s="11" t="s">
        <v>10140</v>
      </c>
      <c r="M927" s="11" t="s">
        <v>10124</v>
      </c>
      <c r="N927" s="11" t="s">
        <v>10125</v>
      </c>
      <c r="O927" s="10">
        <v>36</v>
      </c>
      <c r="P927" s="12" t="s">
        <v>10126</v>
      </c>
      <c r="Q927" s="12" t="s">
        <v>10127</v>
      </c>
      <c r="R927" s="10">
        <v>13</v>
      </c>
      <c r="S927" s="12" t="s">
        <v>10128</v>
      </c>
      <c r="T927" s="12" t="s">
        <v>10141</v>
      </c>
      <c r="U927" s="12" t="s">
        <v>10142</v>
      </c>
      <c r="V927" s="12" t="s">
        <v>10143</v>
      </c>
      <c r="X927" s="41" t="str">
        <f>IF(ISERROR(VLOOKUP(J927,'FMC by DSF_Excel'!$H$6:$H$1610,1,0)),"TIDAK ADA","ADA")</f>
        <v>ADA</v>
      </c>
      <c r="Y927" s="41"/>
    </row>
    <row r="928" spans="1:791 1047:1815 2071:2839 3095:3863 4119:4887 5143:5911 6167:6935 7191:7959 8215:8983 9239:10007 10263:11031 11287:12055 12311:13079 13335:14103 14359:15127 15383:16151" ht="25.5" x14ac:dyDescent="0.25">
      <c r="A928" s="10">
        <v>918</v>
      </c>
      <c r="B928" s="11" t="s">
        <v>5016</v>
      </c>
      <c r="C928" s="11" t="s">
        <v>5017</v>
      </c>
      <c r="D928" s="11" t="s">
        <v>2480</v>
      </c>
      <c r="E928" s="11" t="s">
        <v>10120</v>
      </c>
      <c r="F928" s="11" t="s">
        <v>6727</v>
      </c>
      <c r="G928" s="11" t="s">
        <v>1438</v>
      </c>
      <c r="H928" s="11" t="s">
        <v>1695</v>
      </c>
      <c r="I928" s="11" t="s">
        <v>5021</v>
      </c>
      <c r="J928" s="963" t="s">
        <v>10144</v>
      </c>
      <c r="K928" s="11" t="s">
        <v>10145</v>
      </c>
      <c r="L928" s="11" t="s">
        <v>10146</v>
      </c>
      <c r="M928" s="11" t="s">
        <v>10124</v>
      </c>
      <c r="N928" s="11" t="s">
        <v>10125</v>
      </c>
      <c r="O928" s="10">
        <v>36</v>
      </c>
      <c r="P928" s="12" t="s">
        <v>10126</v>
      </c>
      <c r="Q928" s="12" t="s">
        <v>10127</v>
      </c>
      <c r="R928" s="10">
        <v>13</v>
      </c>
      <c r="S928" s="12" t="s">
        <v>10128</v>
      </c>
      <c r="T928" s="12" t="s">
        <v>10147</v>
      </c>
      <c r="U928" s="12" t="s">
        <v>10148</v>
      </c>
      <c r="V928" s="12" t="s">
        <v>10149</v>
      </c>
      <c r="X928" s="41" t="str">
        <f>IF(ISERROR(VLOOKUP(J928,'FMC by DSF_Excel'!$H$6:$H$1610,1,0)),"TIDAK ADA","ADA")</f>
        <v>TIDAK ADA</v>
      </c>
      <c r="Y928" s="41"/>
    </row>
    <row r="929" spans="1:25" ht="25.5" x14ac:dyDescent="0.25">
      <c r="A929" s="10">
        <v>919</v>
      </c>
      <c r="B929" s="11" t="s">
        <v>5016</v>
      </c>
      <c r="C929" s="11" t="s">
        <v>5017</v>
      </c>
      <c r="D929" s="11" t="s">
        <v>2480</v>
      </c>
      <c r="E929" s="11" t="s">
        <v>10120</v>
      </c>
      <c r="F929" s="11" t="s">
        <v>6727</v>
      </c>
      <c r="G929" s="11" t="s">
        <v>1438</v>
      </c>
      <c r="H929" s="11" t="s">
        <v>1695</v>
      </c>
      <c r="I929" s="11" t="s">
        <v>5021</v>
      </c>
      <c r="J929" s="963" t="s">
        <v>10150</v>
      </c>
      <c r="K929" s="11" t="s">
        <v>10151</v>
      </c>
      <c r="L929" s="11" t="s">
        <v>10152</v>
      </c>
      <c r="M929" s="11" t="s">
        <v>10124</v>
      </c>
      <c r="N929" s="11" t="s">
        <v>10125</v>
      </c>
      <c r="O929" s="10">
        <v>36</v>
      </c>
      <c r="P929" s="12" t="s">
        <v>10126</v>
      </c>
      <c r="Q929" s="12" t="s">
        <v>10127</v>
      </c>
      <c r="R929" s="10">
        <v>13</v>
      </c>
      <c r="S929" s="12" t="s">
        <v>10128</v>
      </c>
      <c r="T929" s="12" t="s">
        <v>10153</v>
      </c>
      <c r="U929" s="12" t="s">
        <v>10154</v>
      </c>
      <c r="V929" s="12" t="s">
        <v>10155</v>
      </c>
      <c r="X929" s="41" t="str">
        <f>IF(ISERROR(VLOOKUP(J929,'FMC by DSF_Excel'!$H$6:$H$1610,1,0)),"TIDAK ADA","ADA")</f>
        <v>TIDAK ADA</v>
      </c>
      <c r="Y929" s="41"/>
    </row>
    <row r="930" spans="1:25" ht="25.5" x14ac:dyDescent="0.25">
      <c r="A930" s="10">
        <v>920</v>
      </c>
      <c r="B930" s="11" t="s">
        <v>5016</v>
      </c>
      <c r="C930" s="11" t="s">
        <v>5017</v>
      </c>
      <c r="D930" s="11" t="s">
        <v>2480</v>
      </c>
      <c r="E930" s="11" t="s">
        <v>10120</v>
      </c>
      <c r="F930" s="11" t="s">
        <v>6727</v>
      </c>
      <c r="G930" s="11" t="s">
        <v>1438</v>
      </c>
      <c r="H930" s="11" t="s">
        <v>1695</v>
      </c>
      <c r="I930" s="11" t="s">
        <v>5021</v>
      </c>
      <c r="J930" s="963" t="s">
        <v>10156</v>
      </c>
      <c r="K930" s="11" t="s">
        <v>10157</v>
      </c>
      <c r="L930" s="11" t="s">
        <v>10158</v>
      </c>
      <c r="M930" s="11" t="s">
        <v>10124</v>
      </c>
      <c r="N930" s="11" t="s">
        <v>10125</v>
      </c>
      <c r="O930" s="10">
        <v>36</v>
      </c>
      <c r="P930" s="12" t="s">
        <v>10126</v>
      </c>
      <c r="Q930" s="12" t="s">
        <v>10127</v>
      </c>
      <c r="R930" s="10">
        <v>13</v>
      </c>
      <c r="S930" s="12" t="s">
        <v>10128</v>
      </c>
      <c r="T930" s="12" t="s">
        <v>10159</v>
      </c>
      <c r="U930" s="12" t="s">
        <v>10160</v>
      </c>
      <c r="V930" s="12" t="s">
        <v>10161</v>
      </c>
      <c r="X930" s="41" t="str">
        <f>IF(ISERROR(VLOOKUP(J930,'FMC by DSF_Excel'!$H$6:$H$1610,1,0)),"TIDAK ADA","ADA")</f>
        <v>TIDAK ADA</v>
      </c>
      <c r="Y930" s="41"/>
    </row>
    <row r="931" spans="1:25" ht="25.5" x14ac:dyDescent="0.25">
      <c r="A931" s="10">
        <v>921</v>
      </c>
      <c r="B931" s="11" t="s">
        <v>5016</v>
      </c>
      <c r="C931" s="11" t="s">
        <v>5017</v>
      </c>
      <c r="D931" s="11" t="s">
        <v>2480</v>
      </c>
      <c r="E931" s="11" t="s">
        <v>10120</v>
      </c>
      <c r="F931" s="11" t="s">
        <v>6727</v>
      </c>
      <c r="G931" s="11" t="s">
        <v>1438</v>
      </c>
      <c r="H931" s="11" t="s">
        <v>1695</v>
      </c>
      <c r="I931" s="11" t="s">
        <v>5021</v>
      </c>
      <c r="J931" s="963" t="s">
        <v>10162</v>
      </c>
      <c r="K931" s="11" t="s">
        <v>10163</v>
      </c>
      <c r="L931" s="11" t="s">
        <v>10164</v>
      </c>
      <c r="M931" s="11" t="s">
        <v>10124</v>
      </c>
      <c r="N931" s="11" t="s">
        <v>10125</v>
      </c>
      <c r="O931" s="10">
        <v>36</v>
      </c>
      <c r="P931" s="12" t="s">
        <v>10126</v>
      </c>
      <c r="Q931" s="12" t="s">
        <v>10127</v>
      </c>
      <c r="R931" s="10">
        <v>13</v>
      </c>
      <c r="S931" s="12" t="s">
        <v>10128</v>
      </c>
      <c r="T931" s="12" t="s">
        <v>10165</v>
      </c>
      <c r="U931" s="12" t="s">
        <v>10166</v>
      </c>
      <c r="V931" s="12" t="s">
        <v>10167</v>
      </c>
      <c r="X931" s="41" t="str">
        <f>IF(ISERROR(VLOOKUP(J931,'FMC by DSF_Excel'!$H$6:$H$1610,1,0)),"TIDAK ADA","ADA")</f>
        <v>ADA</v>
      </c>
      <c r="Y931" s="41"/>
    </row>
    <row r="932" spans="1:25" ht="25.5" x14ac:dyDescent="0.25">
      <c r="A932" s="10">
        <v>922</v>
      </c>
      <c r="B932" s="11" t="s">
        <v>5016</v>
      </c>
      <c r="C932" s="11" t="s">
        <v>5017</v>
      </c>
      <c r="D932" s="11" t="s">
        <v>2480</v>
      </c>
      <c r="E932" s="11" t="s">
        <v>10120</v>
      </c>
      <c r="F932" s="11" t="s">
        <v>6727</v>
      </c>
      <c r="G932" s="11" t="s">
        <v>1438</v>
      </c>
      <c r="H932" s="11" t="s">
        <v>1695</v>
      </c>
      <c r="I932" s="11" t="s">
        <v>5021</v>
      </c>
      <c r="J932" s="963" t="s">
        <v>10168</v>
      </c>
      <c r="K932" s="11" t="s">
        <v>10169</v>
      </c>
      <c r="L932" s="11" t="s">
        <v>10170</v>
      </c>
      <c r="M932" s="11" t="s">
        <v>10124</v>
      </c>
      <c r="N932" s="11" t="s">
        <v>10125</v>
      </c>
      <c r="O932" s="10">
        <v>36</v>
      </c>
      <c r="P932" s="12" t="s">
        <v>10126</v>
      </c>
      <c r="Q932" s="12" t="s">
        <v>10127</v>
      </c>
      <c r="R932" s="10">
        <v>13</v>
      </c>
      <c r="S932" s="12" t="s">
        <v>10128</v>
      </c>
      <c r="T932" s="12" t="s">
        <v>10171</v>
      </c>
      <c r="U932" s="12" t="s">
        <v>10172</v>
      </c>
      <c r="V932" s="12" t="s">
        <v>10173</v>
      </c>
      <c r="X932" s="41" t="str">
        <f>IF(ISERROR(VLOOKUP(J932,'FMC by DSF_Excel'!$H$6:$H$1610,1,0)),"TIDAK ADA","ADA")</f>
        <v>ADA</v>
      </c>
      <c r="Y932" s="41"/>
    </row>
    <row r="933" spans="1:25" ht="25.5" x14ac:dyDescent="0.25">
      <c r="A933" s="10">
        <v>923</v>
      </c>
      <c r="B933" s="11" t="s">
        <v>5016</v>
      </c>
      <c r="C933" s="11" t="s">
        <v>5017</v>
      </c>
      <c r="D933" s="11" t="s">
        <v>2480</v>
      </c>
      <c r="E933" s="11" t="s">
        <v>10120</v>
      </c>
      <c r="F933" s="11" t="s">
        <v>6727</v>
      </c>
      <c r="G933" s="11" t="s">
        <v>1438</v>
      </c>
      <c r="H933" s="11" t="s">
        <v>1695</v>
      </c>
      <c r="I933" s="11" t="s">
        <v>5021</v>
      </c>
      <c r="J933" s="963" t="s">
        <v>10174</v>
      </c>
      <c r="K933" s="11" t="s">
        <v>10175</v>
      </c>
      <c r="L933" s="11" t="s">
        <v>10176</v>
      </c>
      <c r="M933" s="11" t="s">
        <v>10124</v>
      </c>
      <c r="N933" s="11" t="s">
        <v>10125</v>
      </c>
      <c r="O933" s="10">
        <v>36</v>
      </c>
      <c r="P933" s="12" t="s">
        <v>10126</v>
      </c>
      <c r="Q933" s="12" t="s">
        <v>10127</v>
      </c>
      <c r="R933" s="10">
        <v>13</v>
      </c>
      <c r="S933" s="12" t="s">
        <v>10128</v>
      </c>
      <c r="T933" s="12" t="s">
        <v>10177</v>
      </c>
      <c r="U933" s="12" t="s">
        <v>10178</v>
      </c>
      <c r="V933" s="12" t="s">
        <v>10179</v>
      </c>
      <c r="X933" s="41" t="str">
        <f>IF(ISERROR(VLOOKUP(J933,'FMC by DSF_Excel'!$H$6:$H$1610,1,0)),"TIDAK ADA","ADA")</f>
        <v>ADA</v>
      </c>
      <c r="Y933" s="41"/>
    </row>
    <row r="934" spans="1:25" ht="25.5" x14ac:dyDescent="0.25">
      <c r="A934" s="10">
        <v>924</v>
      </c>
      <c r="B934" s="11" t="s">
        <v>5016</v>
      </c>
      <c r="C934" s="11" t="s">
        <v>5017</v>
      </c>
      <c r="D934" s="11" t="s">
        <v>2480</v>
      </c>
      <c r="E934" s="11" t="s">
        <v>10120</v>
      </c>
      <c r="F934" s="11" t="s">
        <v>6727</v>
      </c>
      <c r="G934" s="11" t="s">
        <v>1438</v>
      </c>
      <c r="H934" s="11" t="s">
        <v>1695</v>
      </c>
      <c r="I934" s="11" t="s">
        <v>5021</v>
      </c>
      <c r="J934" s="963" t="s">
        <v>10180</v>
      </c>
      <c r="K934" s="11" t="s">
        <v>10181</v>
      </c>
      <c r="L934" s="11" t="s">
        <v>10182</v>
      </c>
      <c r="M934" s="11" t="s">
        <v>10124</v>
      </c>
      <c r="N934" s="11" t="s">
        <v>10125</v>
      </c>
      <c r="O934" s="10">
        <v>36</v>
      </c>
      <c r="P934" s="12" t="s">
        <v>10126</v>
      </c>
      <c r="Q934" s="12" t="s">
        <v>10127</v>
      </c>
      <c r="R934" s="10">
        <v>13</v>
      </c>
      <c r="S934" s="12" t="s">
        <v>10128</v>
      </c>
      <c r="T934" s="12" t="s">
        <v>10183</v>
      </c>
      <c r="U934" s="12" t="s">
        <v>10184</v>
      </c>
      <c r="V934" s="12" t="s">
        <v>10185</v>
      </c>
      <c r="X934" s="41" t="str">
        <f>IF(ISERROR(VLOOKUP(J934,'FMC by DSF_Excel'!$H$6:$H$1610,1,0)),"TIDAK ADA","ADA")</f>
        <v>ADA</v>
      </c>
      <c r="Y934" s="41"/>
    </row>
    <row r="935" spans="1:25" ht="25.5" x14ac:dyDescent="0.25">
      <c r="A935" s="10">
        <v>925</v>
      </c>
      <c r="B935" s="11" t="s">
        <v>5016</v>
      </c>
      <c r="C935" s="11" t="s">
        <v>5017</v>
      </c>
      <c r="D935" s="11" t="s">
        <v>2480</v>
      </c>
      <c r="E935" s="11" t="s">
        <v>10120</v>
      </c>
      <c r="F935" s="11" t="s">
        <v>6727</v>
      </c>
      <c r="G935" s="11" t="s">
        <v>1438</v>
      </c>
      <c r="H935" s="11" t="s">
        <v>1695</v>
      </c>
      <c r="I935" s="11" t="s">
        <v>5021</v>
      </c>
      <c r="J935" s="963" t="s">
        <v>10186</v>
      </c>
      <c r="K935" s="11" t="s">
        <v>10187</v>
      </c>
      <c r="L935" s="11" t="s">
        <v>10188</v>
      </c>
      <c r="M935" s="11" t="s">
        <v>10124</v>
      </c>
      <c r="N935" s="11" t="s">
        <v>10125</v>
      </c>
      <c r="O935" s="10">
        <v>36</v>
      </c>
      <c r="P935" s="12" t="s">
        <v>10126</v>
      </c>
      <c r="Q935" s="12" t="s">
        <v>10127</v>
      </c>
      <c r="R935" s="10">
        <v>13</v>
      </c>
      <c r="S935" s="12" t="s">
        <v>10128</v>
      </c>
      <c r="T935" s="12" t="s">
        <v>10189</v>
      </c>
      <c r="U935" s="12" t="s">
        <v>10190</v>
      </c>
      <c r="V935" s="12" t="s">
        <v>10191</v>
      </c>
      <c r="X935" s="41" t="str">
        <f>IF(ISERROR(VLOOKUP(J935,'FMC by DSF_Excel'!$H$6:$H$1610,1,0)),"TIDAK ADA","ADA")</f>
        <v>ADA</v>
      </c>
      <c r="Y935" s="41"/>
    </row>
    <row r="936" spans="1:25" ht="25.5" x14ac:dyDescent="0.25">
      <c r="A936" s="10">
        <v>926</v>
      </c>
      <c r="B936" s="11" t="s">
        <v>5016</v>
      </c>
      <c r="C936" s="11" t="s">
        <v>5017</v>
      </c>
      <c r="D936" s="11" t="s">
        <v>2480</v>
      </c>
      <c r="E936" s="11" t="s">
        <v>10120</v>
      </c>
      <c r="F936" s="11" t="s">
        <v>6727</v>
      </c>
      <c r="G936" s="11" t="s">
        <v>1438</v>
      </c>
      <c r="H936" s="11" t="s">
        <v>1695</v>
      </c>
      <c r="I936" s="11" t="s">
        <v>5021</v>
      </c>
      <c r="J936" s="963" t="s">
        <v>10192</v>
      </c>
      <c r="K936" s="11" t="s">
        <v>10193</v>
      </c>
      <c r="L936" s="11" t="s">
        <v>10194</v>
      </c>
      <c r="M936" s="11" t="s">
        <v>10124</v>
      </c>
      <c r="N936" s="11" t="s">
        <v>10125</v>
      </c>
      <c r="O936" s="10">
        <v>36</v>
      </c>
      <c r="P936" s="12" t="s">
        <v>10126</v>
      </c>
      <c r="Q936" s="12" t="s">
        <v>10127</v>
      </c>
      <c r="R936" s="10">
        <v>13</v>
      </c>
      <c r="S936" s="12" t="s">
        <v>10128</v>
      </c>
      <c r="T936" s="12" t="s">
        <v>10195</v>
      </c>
      <c r="U936" s="12" t="s">
        <v>10196</v>
      </c>
      <c r="V936" s="12" t="s">
        <v>10197</v>
      </c>
      <c r="X936" s="41" t="str">
        <f>IF(ISERROR(VLOOKUP(J936,'FMC by DSF_Excel'!$H$6:$H$1610,1,0)),"TIDAK ADA","ADA")</f>
        <v>ADA</v>
      </c>
      <c r="Y936" s="41"/>
    </row>
    <row r="937" spans="1:25" ht="25.5" x14ac:dyDescent="0.25">
      <c r="A937" s="10">
        <v>927</v>
      </c>
      <c r="B937" s="11" t="s">
        <v>5016</v>
      </c>
      <c r="C937" s="11" t="s">
        <v>5017</v>
      </c>
      <c r="D937" s="11" t="s">
        <v>2480</v>
      </c>
      <c r="E937" s="11" t="s">
        <v>10120</v>
      </c>
      <c r="F937" s="11" t="s">
        <v>6727</v>
      </c>
      <c r="G937" s="11" t="s">
        <v>1438</v>
      </c>
      <c r="H937" s="11" t="s">
        <v>1695</v>
      </c>
      <c r="I937" s="11" t="s">
        <v>5021</v>
      </c>
      <c r="J937" s="963" t="s">
        <v>10198</v>
      </c>
      <c r="K937" s="11" t="s">
        <v>10199</v>
      </c>
      <c r="L937" s="11" t="s">
        <v>10200</v>
      </c>
      <c r="M937" s="11" t="s">
        <v>10124</v>
      </c>
      <c r="N937" s="11" t="s">
        <v>10125</v>
      </c>
      <c r="O937" s="10">
        <v>36</v>
      </c>
      <c r="P937" s="12" t="s">
        <v>10126</v>
      </c>
      <c r="Q937" s="12" t="s">
        <v>10127</v>
      </c>
      <c r="R937" s="10">
        <v>13</v>
      </c>
      <c r="S937" s="12" t="s">
        <v>10128</v>
      </c>
      <c r="T937" s="12" t="s">
        <v>10201</v>
      </c>
      <c r="U937" s="12" t="s">
        <v>10202</v>
      </c>
      <c r="V937" s="12" t="s">
        <v>10203</v>
      </c>
      <c r="X937" s="41" t="str">
        <f>IF(ISERROR(VLOOKUP(J937,'FMC by DSF_Excel'!$H$6:$H$1610,1,0)),"TIDAK ADA","ADA")</f>
        <v>ADA</v>
      </c>
      <c r="Y937" s="41"/>
    </row>
    <row r="938" spans="1:25" ht="25.5" x14ac:dyDescent="0.25">
      <c r="A938" s="10">
        <v>928</v>
      </c>
      <c r="B938" s="11" t="s">
        <v>5016</v>
      </c>
      <c r="C938" s="11" t="s">
        <v>5017</v>
      </c>
      <c r="D938" s="11" t="s">
        <v>2480</v>
      </c>
      <c r="E938" s="11" t="s">
        <v>10120</v>
      </c>
      <c r="F938" s="11" t="s">
        <v>6727</v>
      </c>
      <c r="G938" s="11" t="s">
        <v>1438</v>
      </c>
      <c r="H938" s="11" t="s">
        <v>1695</v>
      </c>
      <c r="I938" s="11" t="s">
        <v>5021</v>
      </c>
      <c r="J938" s="963" t="s">
        <v>10204</v>
      </c>
      <c r="K938" s="11" t="s">
        <v>10205</v>
      </c>
      <c r="L938" s="11" t="s">
        <v>10206</v>
      </c>
      <c r="M938" s="11" t="s">
        <v>10124</v>
      </c>
      <c r="N938" s="11" t="s">
        <v>10125</v>
      </c>
      <c r="O938" s="10">
        <v>36</v>
      </c>
      <c r="P938" s="12" t="s">
        <v>10126</v>
      </c>
      <c r="Q938" s="12" t="s">
        <v>10127</v>
      </c>
      <c r="R938" s="10">
        <v>13</v>
      </c>
      <c r="S938" s="12" t="s">
        <v>10128</v>
      </c>
      <c r="T938" s="12" t="s">
        <v>10207</v>
      </c>
      <c r="U938" s="12" t="s">
        <v>10208</v>
      </c>
      <c r="V938" s="12" t="s">
        <v>10209</v>
      </c>
      <c r="X938" s="41" t="str">
        <f>IF(ISERROR(VLOOKUP(J938,'FMC by DSF_Excel'!$H$6:$H$1610,1,0)),"TIDAK ADA","ADA")</f>
        <v>ADA</v>
      </c>
      <c r="Y938" s="41"/>
    </row>
    <row r="939" spans="1:25" ht="25.5" x14ac:dyDescent="0.25">
      <c r="A939" s="10">
        <v>929</v>
      </c>
      <c r="B939" s="11" t="s">
        <v>5016</v>
      </c>
      <c r="C939" s="11" t="s">
        <v>5017</v>
      </c>
      <c r="D939" s="11" t="s">
        <v>2480</v>
      </c>
      <c r="E939" s="11" t="s">
        <v>10120</v>
      </c>
      <c r="F939" s="11" t="s">
        <v>6727</v>
      </c>
      <c r="G939" s="11" t="s">
        <v>1438</v>
      </c>
      <c r="H939" s="11" t="s">
        <v>1695</v>
      </c>
      <c r="I939" s="11" t="s">
        <v>5021</v>
      </c>
      <c r="J939" s="963" t="s">
        <v>10210</v>
      </c>
      <c r="K939" s="11" t="s">
        <v>10211</v>
      </c>
      <c r="L939" s="11" t="s">
        <v>10212</v>
      </c>
      <c r="M939" s="11" t="s">
        <v>10124</v>
      </c>
      <c r="N939" s="11" t="s">
        <v>10125</v>
      </c>
      <c r="O939" s="10">
        <v>36</v>
      </c>
      <c r="P939" s="12" t="s">
        <v>10126</v>
      </c>
      <c r="Q939" s="12" t="s">
        <v>10127</v>
      </c>
      <c r="R939" s="10">
        <v>13</v>
      </c>
      <c r="S939" s="12" t="s">
        <v>10128</v>
      </c>
      <c r="T939" s="12" t="s">
        <v>10213</v>
      </c>
      <c r="U939" s="12" t="s">
        <v>10214</v>
      </c>
      <c r="V939" s="12" t="s">
        <v>10215</v>
      </c>
      <c r="X939" s="41" t="str">
        <f>IF(ISERROR(VLOOKUP(J939,'FMC by DSF_Excel'!$H$6:$H$1610,1,0)),"TIDAK ADA","ADA")</f>
        <v>ADA</v>
      </c>
      <c r="Y939" s="41"/>
    </row>
    <row r="940" spans="1:25" ht="25.5" x14ac:dyDescent="0.25">
      <c r="A940" s="10">
        <v>930</v>
      </c>
      <c r="B940" s="11" t="s">
        <v>5016</v>
      </c>
      <c r="C940" s="11" t="s">
        <v>5017</v>
      </c>
      <c r="D940" s="11" t="s">
        <v>1418</v>
      </c>
      <c r="E940" s="11" t="s">
        <v>10216</v>
      </c>
      <c r="F940" s="11" t="s">
        <v>10217</v>
      </c>
      <c r="G940" s="11" t="s">
        <v>5020</v>
      </c>
      <c r="H940" s="11" t="s">
        <v>1378</v>
      </c>
      <c r="I940" s="11" t="s">
        <v>5021</v>
      </c>
      <c r="J940" s="963" t="s">
        <v>10218</v>
      </c>
      <c r="K940" s="11" t="s">
        <v>10219</v>
      </c>
      <c r="L940" s="11" t="s">
        <v>10220</v>
      </c>
      <c r="M940" s="11" t="s">
        <v>10221</v>
      </c>
      <c r="N940" s="11" t="s">
        <v>10222</v>
      </c>
      <c r="O940" s="10">
        <v>36</v>
      </c>
      <c r="P940" s="12" t="s">
        <v>5404</v>
      </c>
      <c r="Q940" s="12" t="s">
        <v>5405</v>
      </c>
      <c r="R940" s="10">
        <v>24</v>
      </c>
      <c r="S940" s="12" t="s">
        <v>8640</v>
      </c>
      <c r="T940" s="12" t="s">
        <v>10223</v>
      </c>
      <c r="U940" s="12" t="s">
        <v>10224</v>
      </c>
      <c r="V940" s="12" t="s">
        <v>10225</v>
      </c>
      <c r="X940" s="41" t="str">
        <f>IF(ISERROR(VLOOKUP(J940,'FMC by DSF_Excel'!$H$6:$H$1610,1,0)),"TIDAK ADA","ADA")</f>
        <v>ADA</v>
      </c>
      <c r="Y940" s="41"/>
    </row>
    <row r="941" spans="1:25" ht="25.5" x14ac:dyDescent="0.25">
      <c r="A941" s="10">
        <v>931</v>
      </c>
      <c r="B941" s="11" t="s">
        <v>5016</v>
      </c>
      <c r="C941" s="11" t="s">
        <v>5017</v>
      </c>
      <c r="D941" s="11" t="s">
        <v>1418</v>
      </c>
      <c r="E941" s="11" t="s">
        <v>10216</v>
      </c>
      <c r="F941" s="11" t="s">
        <v>10217</v>
      </c>
      <c r="G941" s="11" t="s">
        <v>5020</v>
      </c>
      <c r="H941" s="11" t="s">
        <v>1378</v>
      </c>
      <c r="I941" s="11" t="s">
        <v>5021</v>
      </c>
      <c r="J941" s="963" t="s">
        <v>10226</v>
      </c>
      <c r="K941" s="11" t="s">
        <v>10227</v>
      </c>
      <c r="L941" s="11" t="s">
        <v>10228</v>
      </c>
      <c r="M941" s="11" t="s">
        <v>10221</v>
      </c>
      <c r="N941" s="11" t="s">
        <v>10222</v>
      </c>
      <c r="O941" s="10">
        <v>36</v>
      </c>
      <c r="P941" s="12" t="s">
        <v>5404</v>
      </c>
      <c r="Q941" s="12" t="s">
        <v>5405</v>
      </c>
      <c r="R941" s="10">
        <v>24</v>
      </c>
      <c r="S941" s="12" t="s">
        <v>8640</v>
      </c>
      <c r="T941" s="12" t="s">
        <v>10229</v>
      </c>
      <c r="U941" s="12" t="s">
        <v>10230</v>
      </c>
      <c r="V941" s="12" t="s">
        <v>10231</v>
      </c>
      <c r="X941" s="41" t="str">
        <f>IF(ISERROR(VLOOKUP(J941,'FMC by DSF_Excel'!$H$6:$H$1610,1,0)),"TIDAK ADA","ADA")</f>
        <v>ADA</v>
      </c>
      <c r="Y941" s="41"/>
    </row>
    <row r="942" spans="1:25" ht="25.5" x14ac:dyDescent="0.25">
      <c r="A942" s="10">
        <v>932</v>
      </c>
      <c r="B942" s="11" t="s">
        <v>5016</v>
      </c>
      <c r="C942" s="11" t="s">
        <v>5017</v>
      </c>
      <c r="D942" s="11" t="s">
        <v>1418</v>
      </c>
      <c r="E942" s="11" t="s">
        <v>10216</v>
      </c>
      <c r="F942" s="11" t="s">
        <v>10217</v>
      </c>
      <c r="G942" s="11" t="s">
        <v>5020</v>
      </c>
      <c r="H942" s="11" t="s">
        <v>1378</v>
      </c>
      <c r="I942" s="11" t="s">
        <v>5021</v>
      </c>
      <c r="J942" s="963" t="s">
        <v>10232</v>
      </c>
      <c r="K942" s="11" t="s">
        <v>10233</v>
      </c>
      <c r="L942" s="11" t="s">
        <v>10234</v>
      </c>
      <c r="M942" s="11" t="s">
        <v>10221</v>
      </c>
      <c r="N942" s="11" t="s">
        <v>10222</v>
      </c>
      <c r="O942" s="10">
        <v>36</v>
      </c>
      <c r="P942" s="12" t="s">
        <v>5404</v>
      </c>
      <c r="Q942" s="12" t="s">
        <v>5405</v>
      </c>
      <c r="R942" s="10">
        <v>24</v>
      </c>
      <c r="S942" s="12" t="s">
        <v>8640</v>
      </c>
      <c r="T942" s="12" t="s">
        <v>10235</v>
      </c>
      <c r="U942" s="12" t="s">
        <v>10236</v>
      </c>
      <c r="V942" s="12" t="s">
        <v>10237</v>
      </c>
      <c r="X942" s="41" t="str">
        <f>IF(ISERROR(VLOOKUP(J942,'FMC by DSF_Excel'!$H$6:$H$1610,1,0)),"TIDAK ADA","ADA")</f>
        <v>ADA</v>
      </c>
      <c r="Y942" s="41"/>
    </row>
    <row r="943" spans="1:25" ht="25.5" x14ac:dyDescent="0.25">
      <c r="A943" s="10">
        <v>933</v>
      </c>
      <c r="B943" s="11" t="s">
        <v>5016</v>
      </c>
      <c r="C943" s="11" t="s">
        <v>5017</v>
      </c>
      <c r="D943" s="11" t="s">
        <v>1418</v>
      </c>
      <c r="E943" s="11" t="s">
        <v>10216</v>
      </c>
      <c r="F943" s="11" t="s">
        <v>10217</v>
      </c>
      <c r="G943" s="11" t="s">
        <v>1438</v>
      </c>
      <c r="H943" s="11" t="s">
        <v>1695</v>
      </c>
      <c r="I943" s="11" t="s">
        <v>5021</v>
      </c>
      <c r="J943" s="963" t="s">
        <v>10238</v>
      </c>
      <c r="K943" s="11" t="s">
        <v>10239</v>
      </c>
      <c r="L943" s="11" t="s">
        <v>10240</v>
      </c>
      <c r="M943" s="11" t="s">
        <v>10221</v>
      </c>
      <c r="N943" s="11" t="s">
        <v>10222</v>
      </c>
      <c r="O943" s="10">
        <v>36</v>
      </c>
      <c r="P943" s="12" t="s">
        <v>5404</v>
      </c>
      <c r="Q943" s="12" t="s">
        <v>5405</v>
      </c>
      <c r="R943" s="10">
        <v>24</v>
      </c>
      <c r="S943" s="12" t="s">
        <v>8640</v>
      </c>
      <c r="T943" s="12" t="s">
        <v>10241</v>
      </c>
      <c r="U943" s="12" t="s">
        <v>10242</v>
      </c>
      <c r="V943" s="12" t="s">
        <v>10243</v>
      </c>
      <c r="X943" s="41" t="str">
        <f>IF(ISERROR(VLOOKUP(J943,'FMC by DSF_Excel'!$H$6:$H$1610,1,0)),"TIDAK ADA","ADA")</f>
        <v>ADA</v>
      </c>
      <c r="Y943" s="41"/>
    </row>
    <row r="944" spans="1:25" ht="25.5" x14ac:dyDescent="0.25">
      <c r="A944" s="10">
        <v>934</v>
      </c>
      <c r="B944" s="11" t="s">
        <v>5016</v>
      </c>
      <c r="C944" s="11" t="s">
        <v>5017</v>
      </c>
      <c r="D944" s="11" t="s">
        <v>1418</v>
      </c>
      <c r="E944" s="11" t="s">
        <v>10216</v>
      </c>
      <c r="F944" s="11" t="s">
        <v>10217</v>
      </c>
      <c r="G944" s="11" t="s">
        <v>5020</v>
      </c>
      <c r="H944" s="11" t="s">
        <v>1378</v>
      </c>
      <c r="I944" s="11" t="s">
        <v>5021</v>
      </c>
      <c r="J944" s="963" t="s">
        <v>10244</v>
      </c>
      <c r="K944" s="11" t="s">
        <v>10245</v>
      </c>
      <c r="L944" s="11" t="s">
        <v>10246</v>
      </c>
      <c r="M944" s="11" t="s">
        <v>10221</v>
      </c>
      <c r="N944" s="11" t="s">
        <v>10222</v>
      </c>
      <c r="O944" s="10">
        <v>36</v>
      </c>
      <c r="P944" s="12" t="s">
        <v>5404</v>
      </c>
      <c r="Q944" s="12" t="s">
        <v>5405</v>
      </c>
      <c r="R944" s="10">
        <v>24</v>
      </c>
      <c r="S944" s="12" t="s">
        <v>8640</v>
      </c>
      <c r="T944" s="12" t="s">
        <v>10247</v>
      </c>
      <c r="U944" s="12" t="s">
        <v>10248</v>
      </c>
      <c r="V944" s="12" t="s">
        <v>10249</v>
      </c>
      <c r="X944" s="41" t="str">
        <f>IF(ISERROR(VLOOKUP(J944,'FMC by DSF_Excel'!$H$6:$H$1610,1,0)),"TIDAK ADA","ADA")</f>
        <v>ADA</v>
      </c>
      <c r="Y944" s="41"/>
    </row>
    <row r="945" spans="1:25" ht="25.5" x14ac:dyDescent="0.25">
      <c r="A945" s="10">
        <v>935</v>
      </c>
      <c r="B945" s="11" t="s">
        <v>5016</v>
      </c>
      <c r="C945" s="11" t="s">
        <v>5017</v>
      </c>
      <c r="D945" s="11" t="s">
        <v>1418</v>
      </c>
      <c r="E945" s="11" t="s">
        <v>10216</v>
      </c>
      <c r="F945" s="11" t="s">
        <v>10217</v>
      </c>
      <c r="G945" s="11" t="s">
        <v>5020</v>
      </c>
      <c r="H945" s="11" t="s">
        <v>1378</v>
      </c>
      <c r="I945" s="11" t="s">
        <v>5021</v>
      </c>
      <c r="J945" s="963" t="s">
        <v>10250</v>
      </c>
      <c r="K945" s="11" t="s">
        <v>10251</v>
      </c>
      <c r="L945" s="11" t="s">
        <v>10252</v>
      </c>
      <c r="M945" s="11" t="s">
        <v>10221</v>
      </c>
      <c r="N945" s="11" t="s">
        <v>10222</v>
      </c>
      <c r="O945" s="10">
        <v>36</v>
      </c>
      <c r="P945" s="12" t="s">
        <v>5404</v>
      </c>
      <c r="Q945" s="12" t="s">
        <v>5405</v>
      </c>
      <c r="R945" s="10">
        <v>24</v>
      </c>
      <c r="S945" s="12" t="s">
        <v>8640</v>
      </c>
      <c r="T945" s="12" t="s">
        <v>10253</v>
      </c>
      <c r="U945" s="12" t="s">
        <v>10254</v>
      </c>
      <c r="V945" s="12" t="s">
        <v>10255</v>
      </c>
      <c r="X945" s="41" t="str">
        <f>IF(ISERROR(VLOOKUP(J945,'FMC by DSF_Excel'!$H$6:$H$1610,1,0)),"TIDAK ADA","ADA")</f>
        <v>ADA</v>
      </c>
      <c r="Y945" s="41"/>
    </row>
    <row r="946" spans="1:25" ht="25.5" x14ac:dyDescent="0.25">
      <c r="A946" s="10">
        <v>936</v>
      </c>
      <c r="B946" s="11" t="s">
        <v>5016</v>
      </c>
      <c r="C946" s="11" t="s">
        <v>5017</v>
      </c>
      <c r="D946" s="11" t="s">
        <v>1418</v>
      </c>
      <c r="E946" s="11" t="s">
        <v>10216</v>
      </c>
      <c r="F946" s="11" t="s">
        <v>10217</v>
      </c>
      <c r="G946" s="11" t="s">
        <v>5020</v>
      </c>
      <c r="H946" s="11" t="s">
        <v>1378</v>
      </c>
      <c r="I946" s="11" t="s">
        <v>5021</v>
      </c>
      <c r="J946" s="963" t="s">
        <v>10256</v>
      </c>
      <c r="K946" s="11" t="s">
        <v>10257</v>
      </c>
      <c r="L946" s="11" t="s">
        <v>10258</v>
      </c>
      <c r="M946" s="11" t="s">
        <v>10221</v>
      </c>
      <c r="N946" s="11" t="s">
        <v>10222</v>
      </c>
      <c r="O946" s="10">
        <v>36</v>
      </c>
      <c r="P946" s="12" t="s">
        <v>5404</v>
      </c>
      <c r="Q946" s="12" t="s">
        <v>5405</v>
      </c>
      <c r="R946" s="10">
        <v>24</v>
      </c>
      <c r="S946" s="12" t="s">
        <v>8640</v>
      </c>
      <c r="T946" s="12" t="s">
        <v>10259</v>
      </c>
      <c r="U946" s="12" t="s">
        <v>10260</v>
      </c>
      <c r="V946" s="12" t="s">
        <v>10261</v>
      </c>
      <c r="X946" s="41" t="str">
        <f>IF(ISERROR(VLOOKUP(J946,'FMC by DSF_Excel'!$H$6:$H$1610,1,0)),"TIDAK ADA","ADA")</f>
        <v>ADA</v>
      </c>
      <c r="Y946" s="41"/>
    </row>
    <row r="947" spans="1:25" ht="25.5" x14ac:dyDescent="0.25">
      <c r="A947" s="10">
        <v>937</v>
      </c>
      <c r="B947" s="11" t="s">
        <v>5016</v>
      </c>
      <c r="C947" s="11" t="s">
        <v>5017</v>
      </c>
      <c r="D947" s="11" t="s">
        <v>1418</v>
      </c>
      <c r="E947" s="11" t="s">
        <v>10216</v>
      </c>
      <c r="F947" s="11" t="s">
        <v>10217</v>
      </c>
      <c r="G947" s="11" t="s">
        <v>5020</v>
      </c>
      <c r="H947" s="11" t="s">
        <v>1378</v>
      </c>
      <c r="I947" s="11" t="s">
        <v>5021</v>
      </c>
      <c r="J947" s="963" t="s">
        <v>10262</v>
      </c>
      <c r="K947" s="11" t="s">
        <v>10263</v>
      </c>
      <c r="L947" s="11" t="s">
        <v>10264</v>
      </c>
      <c r="M947" s="11" t="s">
        <v>10221</v>
      </c>
      <c r="N947" s="11" t="s">
        <v>10222</v>
      </c>
      <c r="O947" s="10">
        <v>36</v>
      </c>
      <c r="P947" s="12" t="s">
        <v>5404</v>
      </c>
      <c r="Q947" s="12" t="s">
        <v>5405</v>
      </c>
      <c r="R947" s="10">
        <v>24</v>
      </c>
      <c r="S947" s="12" t="s">
        <v>8640</v>
      </c>
      <c r="T947" s="12" t="s">
        <v>10265</v>
      </c>
      <c r="U947" s="12" t="s">
        <v>10266</v>
      </c>
      <c r="V947" s="12" t="s">
        <v>10267</v>
      </c>
      <c r="X947" s="41" t="str">
        <f>IF(ISERROR(VLOOKUP(J947,'FMC by DSF_Excel'!$H$6:$H$1610,1,0)),"TIDAK ADA","ADA")</f>
        <v>ADA</v>
      </c>
      <c r="Y947" s="41"/>
    </row>
    <row r="948" spans="1:25" ht="25.5" x14ac:dyDescent="0.25">
      <c r="A948" s="10">
        <v>938</v>
      </c>
      <c r="B948" s="11" t="s">
        <v>5016</v>
      </c>
      <c r="C948" s="11" t="s">
        <v>5017</v>
      </c>
      <c r="D948" s="11" t="s">
        <v>1418</v>
      </c>
      <c r="E948" s="11" t="s">
        <v>10216</v>
      </c>
      <c r="F948" s="11" t="s">
        <v>10217</v>
      </c>
      <c r="G948" s="11" t="s">
        <v>5020</v>
      </c>
      <c r="H948" s="11" t="s">
        <v>1378</v>
      </c>
      <c r="I948" s="11" t="s">
        <v>5021</v>
      </c>
      <c r="J948" s="963" t="s">
        <v>10268</v>
      </c>
      <c r="K948" s="11" t="s">
        <v>10269</v>
      </c>
      <c r="L948" s="11" t="s">
        <v>10270</v>
      </c>
      <c r="M948" s="11" t="s">
        <v>10221</v>
      </c>
      <c r="N948" s="11" t="s">
        <v>10222</v>
      </c>
      <c r="O948" s="10">
        <v>36</v>
      </c>
      <c r="P948" s="12" t="s">
        <v>5404</v>
      </c>
      <c r="Q948" s="12" t="s">
        <v>5405</v>
      </c>
      <c r="R948" s="10">
        <v>24</v>
      </c>
      <c r="S948" s="12" t="s">
        <v>8640</v>
      </c>
      <c r="T948" s="12" t="s">
        <v>10271</v>
      </c>
      <c r="U948" s="12" t="s">
        <v>10272</v>
      </c>
      <c r="V948" s="12" t="s">
        <v>10273</v>
      </c>
      <c r="X948" s="41" t="str">
        <f>IF(ISERROR(VLOOKUP(J948,'FMC by DSF_Excel'!$H$6:$H$1610,1,0)),"TIDAK ADA","ADA")</f>
        <v>ADA</v>
      </c>
      <c r="Y948" s="41"/>
    </row>
    <row r="949" spans="1:25" ht="25.5" x14ac:dyDescent="0.25">
      <c r="A949" s="10">
        <v>939</v>
      </c>
      <c r="B949" s="11" t="s">
        <v>5016</v>
      </c>
      <c r="C949" s="11" t="s">
        <v>5017</v>
      </c>
      <c r="D949" s="11" t="s">
        <v>1418</v>
      </c>
      <c r="E949" s="11" t="s">
        <v>10216</v>
      </c>
      <c r="F949" s="11" t="s">
        <v>10217</v>
      </c>
      <c r="G949" s="11" t="s">
        <v>1428</v>
      </c>
      <c r="H949" s="11" t="s">
        <v>1955</v>
      </c>
      <c r="I949" s="11" t="s">
        <v>5021</v>
      </c>
      <c r="J949" s="963" t="s">
        <v>10274</v>
      </c>
      <c r="K949" s="11" t="s">
        <v>10275</v>
      </c>
      <c r="L949" s="11" t="s">
        <v>10276</v>
      </c>
      <c r="M949" s="11" t="s">
        <v>10221</v>
      </c>
      <c r="N949" s="11" t="s">
        <v>10222</v>
      </c>
      <c r="O949" s="10">
        <v>36</v>
      </c>
      <c r="P949" s="12" t="s">
        <v>5404</v>
      </c>
      <c r="Q949" s="12" t="s">
        <v>5405</v>
      </c>
      <c r="R949" s="10">
        <v>24</v>
      </c>
      <c r="S949" s="12" t="s">
        <v>8640</v>
      </c>
      <c r="T949" s="12" t="s">
        <v>10277</v>
      </c>
      <c r="U949" s="12" t="s">
        <v>10278</v>
      </c>
      <c r="V949" s="12" t="s">
        <v>10279</v>
      </c>
      <c r="X949" s="41" t="str">
        <f>IF(ISERROR(VLOOKUP(J949,'FMC by DSF_Excel'!$H$6:$H$1610,1,0)),"TIDAK ADA","ADA")</f>
        <v>ADA</v>
      </c>
      <c r="Y949" s="41"/>
    </row>
    <row r="950" spans="1:25" ht="25.5" x14ac:dyDescent="0.25">
      <c r="A950" s="10">
        <v>940</v>
      </c>
      <c r="B950" s="11" t="s">
        <v>5016</v>
      </c>
      <c r="C950" s="11" t="s">
        <v>5017</v>
      </c>
      <c r="D950" s="11" t="s">
        <v>1418</v>
      </c>
      <c r="E950" s="11" t="s">
        <v>10216</v>
      </c>
      <c r="F950" s="11" t="s">
        <v>10217</v>
      </c>
      <c r="G950" s="11" t="s">
        <v>5020</v>
      </c>
      <c r="H950" s="11" t="s">
        <v>1378</v>
      </c>
      <c r="I950" s="11" t="s">
        <v>5021</v>
      </c>
      <c r="J950" s="963" t="s">
        <v>10280</v>
      </c>
      <c r="K950" s="11" t="s">
        <v>10281</v>
      </c>
      <c r="L950" s="11" t="s">
        <v>10282</v>
      </c>
      <c r="M950" s="11" t="s">
        <v>10221</v>
      </c>
      <c r="N950" s="11" t="s">
        <v>10222</v>
      </c>
      <c r="O950" s="10">
        <v>36</v>
      </c>
      <c r="P950" s="12" t="s">
        <v>5404</v>
      </c>
      <c r="Q950" s="12" t="s">
        <v>5405</v>
      </c>
      <c r="R950" s="10">
        <v>24</v>
      </c>
      <c r="S950" s="12" t="s">
        <v>8640</v>
      </c>
      <c r="T950" s="12" t="s">
        <v>10283</v>
      </c>
      <c r="U950" s="12" t="s">
        <v>10284</v>
      </c>
      <c r="V950" s="12" t="s">
        <v>10285</v>
      </c>
      <c r="X950" s="41" t="str">
        <f>IF(ISERROR(VLOOKUP(J950,'FMC by DSF_Excel'!$H$6:$H$1610,1,0)),"TIDAK ADA","ADA")</f>
        <v>ADA</v>
      </c>
      <c r="Y950" s="41"/>
    </row>
    <row r="951" spans="1:25" ht="25.5" x14ac:dyDescent="0.25">
      <c r="A951" s="10">
        <v>941</v>
      </c>
      <c r="B951" s="11" t="s">
        <v>5016</v>
      </c>
      <c r="C951" s="11" t="s">
        <v>5017</v>
      </c>
      <c r="D951" s="11" t="s">
        <v>1418</v>
      </c>
      <c r="E951" s="11" t="s">
        <v>10216</v>
      </c>
      <c r="F951" s="11" t="s">
        <v>10217</v>
      </c>
      <c r="G951" s="11" t="s">
        <v>5020</v>
      </c>
      <c r="H951" s="11" t="s">
        <v>1378</v>
      </c>
      <c r="I951" s="11" t="s">
        <v>5021</v>
      </c>
      <c r="J951" s="963" t="s">
        <v>10286</v>
      </c>
      <c r="K951" s="11" t="s">
        <v>10287</v>
      </c>
      <c r="L951" s="11" t="s">
        <v>10288</v>
      </c>
      <c r="M951" s="11" t="s">
        <v>10221</v>
      </c>
      <c r="N951" s="11" t="s">
        <v>10222</v>
      </c>
      <c r="O951" s="10">
        <v>36</v>
      </c>
      <c r="P951" s="12" t="s">
        <v>5404</v>
      </c>
      <c r="Q951" s="12" t="s">
        <v>5405</v>
      </c>
      <c r="R951" s="10">
        <v>24</v>
      </c>
      <c r="S951" s="12" t="s">
        <v>8640</v>
      </c>
      <c r="T951" s="12" t="s">
        <v>10289</v>
      </c>
      <c r="U951" s="12" t="s">
        <v>10290</v>
      </c>
      <c r="V951" s="12" t="s">
        <v>10291</v>
      </c>
      <c r="X951" s="41" t="str">
        <f>IF(ISERROR(VLOOKUP(J951,'FMC by DSF_Excel'!$H$6:$H$1610,1,0)),"TIDAK ADA","ADA")</f>
        <v>ADA</v>
      </c>
      <c r="Y951" s="41"/>
    </row>
    <row r="952" spans="1:25" ht="25.5" x14ac:dyDescent="0.25">
      <c r="A952" s="10">
        <v>942</v>
      </c>
      <c r="B952" s="11" t="s">
        <v>5016</v>
      </c>
      <c r="C952" s="11" t="s">
        <v>5017</v>
      </c>
      <c r="D952" s="11" t="s">
        <v>1418</v>
      </c>
      <c r="E952" s="11" t="s">
        <v>10216</v>
      </c>
      <c r="F952" s="11" t="s">
        <v>10217</v>
      </c>
      <c r="G952" s="11" t="s">
        <v>5020</v>
      </c>
      <c r="H952" s="11" t="s">
        <v>1378</v>
      </c>
      <c r="I952" s="11" t="s">
        <v>5021</v>
      </c>
      <c r="J952" s="963" t="s">
        <v>10292</v>
      </c>
      <c r="K952" s="11" t="s">
        <v>10293</v>
      </c>
      <c r="L952" s="11" t="s">
        <v>10294</v>
      </c>
      <c r="M952" s="11" t="s">
        <v>10221</v>
      </c>
      <c r="N952" s="11" t="s">
        <v>10222</v>
      </c>
      <c r="O952" s="10">
        <v>36</v>
      </c>
      <c r="P952" s="12" t="s">
        <v>5404</v>
      </c>
      <c r="Q952" s="12" t="s">
        <v>5405</v>
      </c>
      <c r="R952" s="10">
        <v>24</v>
      </c>
      <c r="S952" s="12" t="s">
        <v>8640</v>
      </c>
      <c r="T952" s="12" t="s">
        <v>10295</v>
      </c>
      <c r="U952" s="12" t="s">
        <v>10296</v>
      </c>
      <c r="V952" s="12" t="s">
        <v>10297</v>
      </c>
      <c r="X952" s="41" t="str">
        <f>IF(ISERROR(VLOOKUP(J952,'FMC by DSF_Excel'!$H$6:$H$1610,1,0)),"TIDAK ADA","ADA")</f>
        <v>ADA</v>
      </c>
      <c r="Y952" s="41"/>
    </row>
    <row r="953" spans="1:25" ht="25.5" x14ac:dyDescent="0.25">
      <c r="A953" s="10">
        <v>943</v>
      </c>
      <c r="B953" s="11" t="s">
        <v>5016</v>
      </c>
      <c r="C953" s="11" t="s">
        <v>5017</v>
      </c>
      <c r="D953" s="11" t="s">
        <v>1418</v>
      </c>
      <c r="E953" s="11" t="s">
        <v>10216</v>
      </c>
      <c r="F953" s="11" t="s">
        <v>10217</v>
      </c>
      <c r="G953" s="11" t="s">
        <v>5020</v>
      </c>
      <c r="H953" s="11" t="s">
        <v>1378</v>
      </c>
      <c r="I953" s="11" t="s">
        <v>5021</v>
      </c>
      <c r="J953" s="963" t="s">
        <v>10298</v>
      </c>
      <c r="K953" s="11" t="s">
        <v>10299</v>
      </c>
      <c r="L953" s="11" t="s">
        <v>10300</v>
      </c>
      <c r="M953" s="11" t="s">
        <v>10221</v>
      </c>
      <c r="N953" s="11" t="s">
        <v>10222</v>
      </c>
      <c r="O953" s="10">
        <v>36</v>
      </c>
      <c r="P953" s="12" t="s">
        <v>5404</v>
      </c>
      <c r="Q953" s="12" t="s">
        <v>5405</v>
      </c>
      <c r="R953" s="10">
        <v>24</v>
      </c>
      <c r="S953" s="12" t="s">
        <v>8640</v>
      </c>
      <c r="T953" s="12" t="s">
        <v>10301</v>
      </c>
      <c r="U953" s="12" t="s">
        <v>10302</v>
      </c>
      <c r="V953" s="12" t="s">
        <v>10303</v>
      </c>
      <c r="X953" s="41" t="str">
        <f>IF(ISERROR(VLOOKUP(J953,'FMC by DSF_Excel'!$H$6:$H$1610,1,0)),"TIDAK ADA","ADA")</f>
        <v>ADA</v>
      </c>
      <c r="Y953" s="41"/>
    </row>
    <row r="954" spans="1:25" ht="25.5" x14ac:dyDescent="0.25">
      <c r="A954" s="10">
        <v>944</v>
      </c>
      <c r="B954" s="11" t="s">
        <v>5016</v>
      </c>
      <c r="C954" s="11" t="s">
        <v>5017</v>
      </c>
      <c r="D954" s="11" t="s">
        <v>1418</v>
      </c>
      <c r="E954" s="11" t="s">
        <v>10216</v>
      </c>
      <c r="F954" s="11" t="s">
        <v>10217</v>
      </c>
      <c r="G954" s="11" t="s">
        <v>5020</v>
      </c>
      <c r="H954" s="11" t="s">
        <v>1378</v>
      </c>
      <c r="I954" s="11" t="s">
        <v>5021</v>
      </c>
      <c r="J954" s="963" t="s">
        <v>10304</v>
      </c>
      <c r="K954" s="11" t="s">
        <v>10305</v>
      </c>
      <c r="L954" s="11" t="s">
        <v>10306</v>
      </c>
      <c r="M954" s="11" t="s">
        <v>10221</v>
      </c>
      <c r="N954" s="11" t="s">
        <v>10222</v>
      </c>
      <c r="O954" s="10">
        <v>36</v>
      </c>
      <c r="P954" s="12" t="s">
        <v>5404</v>
      </c>
      <c r="Q954" s="12" t="s">
        <v>5405</v>
      </c>
      <c r="R954" s="10">
        <v>24</v>
      </c>
      <c r="S954" s="12" t="s">
        <v>8640</v>
      </c>
      <c r="T954" s="12" t="s">
        <v>10307</v>
      </c>
      <c r="U954" s="12" t="s">
        <v>10308</v>
      </c>
      <c r="V954" s="12" t="s">
        <v>10309</v>
      </c>
      <c r="X954" s="41" t="str">
        <f>IF(ISERROR(VLOOKUP(J954,'FMC by DSF_Excel'!$H$6:$H$1610,1,0)),"TIDAK ADA","ADA")</f>
        <v>ADA</v>
      </c>
      <c r="Y954" s="41"/>
    </row>
    <row r="955" spans="1:25" ht="25.5" x14ac:dyDescent="0.25">
      <c r="A955" s="10">
        <v>945</v>
      </c>
      <c r="B955" s="11" t="s">
        <v>5016</v>
      </c>
      <c r="C955" s="11" t="s">
        <v>5017</v>
      </c>
      <c r="D955" s="11" t="s">
        <v>1418</v>
      </c>
      <c r="E955" s="11" t="s">
        <v>10216</v>
      </c>
      <c r="F955" s="11" t="s">
        <v>10217</v>
      </c>
      <c r="G955" s="11" t="s">
        <v>5020</v>
      </c>
      <c r="H955" s="11" t="s">
        <v>1378</v>
      </c>
      <c r="I955" s="11" t="s">
        <v>5021</v>
      </c>
      <c r="J955" s="963" t="s">
        <v>10310</v>
      </c>
      <c r="K955" s="11" t="s">
        <v>10311</v>
      </c>
      <c r="L955" s="11" t="s">
        <v>10312</v>
      </c>
      <c r="M955" s="11" t="s">
        <v>10221</v>
      </c>
      <c r="N955" s="11" t="s">
        <v>10222</v>
      </c>
      <c r="O955" s="10">
        <v>36</v>
      </c>
      <c r="P955" s="12" t="s">
        <v>5404</v>
      </c>
      <c r="Q955" s="12" t="s">
        <v>5405</v>
      </c>
      <c r="R955" s="10">
        <v>24</v>
      </c>
      <c r="S955" s="12" t="s">
        <v>8640</v>
      </c>
      <c r="T955" s="12" t="s">
        <v>10313</v>
      </c>
      <c r="U955" s="12" t="s">
        <v>10314</v>
      </c>
      <c r="V955" s="12" t="s">
        <v>10315</v>
      </c>
      <c r="X955" s="41" t="str">
        <f>IF(ISERROR(VLOOKUP(J955,'FMC by DSF_Excel'!$H$6:$H$1610,1,0)),"TIDAK ADA","ADA")</f>
        <v>ADA</v>
      </c>
      <c r="Y955" s="41"/>
    </row>
    <row r="956" spans="1:25" ht="25.5" x14ac:dyDescent="0.25">
      <c r="A956" s="10">
        <v>946</v>
      </c>
      <c r="B956" s="11" t="s">
        <v>5016</v>
      </c>
      <c r="C956" s="11" t="s">
        <v>5017</v>
      </c>
      <c r="D956" s="11" t="s">
        <v>1422</v>
      </c>
      <c r="E956" s="11" t="s">
        <v>10216</v>
      </c>
      <c r="F956" s="11" t="s">
        <v>10217</v>
      </c>
      <c r="G956" s="11" t="s">
        <v>1428</v>
      </c>
      <c r="H956" s="11" t="s">
        <v>1423</v>
      </c>
      <c r="I956" s="11" t="s">
        <v>5021</v>
      </c>
      <c r="J956" s="963" t="s">
        <v>10316</v>
      </c>
      <c r="K956" s="11" t="s">
        <v>10317</v>
      </c>
      <c r="L956" s="11" t="s">
        <v>10318</v>
      </c>
      <c r="M956" s="11" t="s">
        <v>10319</v>
      </c>
      <c r="N956" s="11" t="s">
        <v>10320</v>
      </c>
      <c r="O956" s="10">
        <v>36</v>
      </c>
      <c r="P956" s="12" t="s">
        <v>5404</v>
      </c>
      <c r="Q956" s="12" t="s">
        <v>5405</v>
      </c>
      <c r="R956" s="10">
        <v>24</v>
      </c>
      <c r="S956" s="12" t="s">
        <v>8640</v>
      </c>
      <c r="T956" s="12" t="s">
        <v>10321</v>
      </c>
      <c r="U956" s="12" t="s">
        <v>10322</v>
      </c>
      <c r="V956" s="12" t="s">
        <v>10323</v>
      </c>
      <c r="X956" s="41" t="str">
        <f>IF(ISERROR(VLOOKUP(J956,'FMC by DSF_Excel'!$H$6:$H$1610,1,0)),"TIDAK ADA","ADA")</f>
        <v>ADA</v>
      </c>
      <c r="Y956" s="41"/>
    </row>
    <row r="957" spans="1:25" ht="25.5" x14ac:dyDescent="0.25">
      <c r="A957" s="10">
        <v>947</v>
      </c>
      <c r="B957" s="11" t="s">
        <v>5016</v>
      </c>
      <c r="C957" s="11" t="s">
        <v>5017</v>
      </c>
      <c r="D957" s="11" t="s">
        <v>1422</v>
      </c>
      <c r="E957" s="11" t="s">
        <v>10216</v>
      </c>
      <c r="F957" s="11" t="s">
        <v>10217</v>
      </c>
      <c r="G957" s="11" t="s">
        <v>1428</v>
      </c>
      <c r="H957" s="11" t="s">
        <v>1423</v>
      </c>
      <c r="I957" s="11" t="s">
        <v>5021</v>
      </c>
      <c r="J957" s="963" t="s">
        <v>10324</v>
      </c>
      <c r="K957" s="11" t="s">
        <v>10325</v>
      </c>
      <c r="L957" s="11" t="s">
        <v>10326</v>
      </c>
      <c r="M957" s="11" t="s">
        <v>10319</v>
      </c>
      <c r="N957" s="11" t="s">
        <v>10320</v>
      </c>
      <c r="O957" s="10">
        <v>36</v>
      </c>
      <c r="P957" s="12" t="s">
        <v>5404</v>
      </c>
      <c r="Q957" s="12" t="s">
        <v>5405</v>
      </c>
      <c r="R957" s="10">
        <v>24</v>
      </c>
      <c r="S957" s="12" t="s">
        <v>8640</v>
      </c>
      <c r="T957" s="12" t="s">
        <v>10327</v>
      </c>
      <c r="U957" s="12" t="s">
        <v>10328</v>
      </c>
      <c r="V957" s="12" t="s">
        <v>10329</v>
      </c>
      <c r="X957" s="41" t="str">
        <f>IF(ISERROR(VLOOKUP(J957,'FMC by DSF_Excel'!$H$6:$H$1610,1,0)),"TIDAK ADA","ADA")</f>
        <v>ADA</v>
      </c>
      <c r="Y957" s="41"/>
    </row>
    <row r="958" spans="1:25" ht="25.5" x14ac:dyDescent="0.25">
      <c r="A958" s="10">
        <v>948</v>
      </c>
      <c r="B958" s="11" t="s">
        <v>5016</v>
      </c>
      <c r="C958" s="11" t="s">
        <v>5017</v>
      </c>
      <c r="D958" s="11" t="s">
        <v>1427</v>
      </c>
      <c r="E958" s="11" t="s">
        <v>10216</v>
      </c>
      <c r="F958" s="11" t="s">
        <v>10217</v>
      </c>
      <c r="G958" s="11" t="s">
        <v>1428</v>
      </c>
      <c r="H958" s="11" t="s">
        <v>5398</v>
      </c>
      <c r="I958" s="11" t="s">
        <v>5021</v>
      </c>
      <c r="J958" s="963" t="s">
        <v>10330</v>
      </c>
      <c r="K958" s="11" t="s">
        <v>10331</v>
      </c>
      <c r="L958" s="11" t="s">
        <v>10332</v>
      </c>
      <c r="M958" s="11" t="s">
        <v>10333</v>
      </c>
      <c r="N958" s="11" t="s">
        <v>10334</v>
      </c>
      <c r="O958" s="10">
        <v>36</v>
      </c>
      <c r="P958" s="12" t="s">
        <v>5404</v>
      </c>
      <c r="Q958" s="12" t="s">
        <v>5405</v>
      </c>
      <c r="R958" s="10">
        <v>24</v>
      </c>
      <c r="S958" s="12" t="s">
        <v>8640</v>
      </c>
      <c r="T958" s="12" t="s">
        <v>10335</v>
      </c>
      <c r="U958" s="12" t="s">
        <v>10336</v>
      </c>
      <c r="V958" s="12" t="s">
        <v>10337</v>
      </c>
      <c r="X958" s="41" t="str">
        <f>IF(ISERROR(VLOOKUP(J958,'FMC by DSF_Excel'!$H$6:$H$1610,1,0)),"TIDAK ADA","ADA")</f>
        <v>ADA</v>
      </c>
      <c r="Y958" s="41"/>
    </row>
    <row r="959" spans="1:25" ht="25.5" x14ac:dyDescent="0.25">
      <c r="A959" s="10">
        <v>949</v>
      </c>
      <c r="B959" s="11" t="s">
        <v>5016</v>
      </c>
      <c r="C959" s="11" t="s">
        <v>5017</v>
      </c>
      <c r="D959" s="11" t="s">
        <v>1432</v>
      </c>
      <c r="E959" s="11" t="s">
        <v>10216</v>
      </c>
      <c r="F959" s="11" t="s">
        <v>10217</v>
      </c>
      <c r="G959" s="11" t="s">
        <v>5912</v>
      </c>
      <c r="H959" s="11" t="s">
        <v>5913</v>
      </c>
      <c r="I959" s="11" t="s">
        <v>5021</v>
      </c>
      <c r="J959" s="963" t="s">
        <v>10338</v>
      </c>
      <c r="K959" s="11" t="s">
        <v>10339</v>
      </c>
      <c r="L959" s="11" t="s">
        <v>10340</v>
      </c>
      <c r="M959" s="11" t="s">
        <v>10341</v>
      </c>
      <c r="N959" s="11" t="s">
        <v>10342</v>
      </c>
      <c r="O959" s="10">
        <v>36</v>
      </c>
      <c r="P959" s="12" t="s">
        <v>5404</v>
      </c>
      <c r="Q959" s="12" t="s">
        <v>5405</v>
      </c>
      <c r="R959" s="10">
        <v>24</v>
      </c>
      <c r="S959" s="12" t="s">
        <v>8640</v>
      </c>
      <c r="T959" s="12" t="s">
        <v>10343</v>
      </c>
      <c r="U959" s="12" t="s">
        <v>10344</v>
      </c>
      <c r="V959" s="12" t="s">
        <v>10345</v>
      </c>
      <c r="X959" s="41" t="str">
        <f>IF(ISERROR(VLOOKUP(J959,'FMC by DSF_Excel'!$H$6:$H$1610,1,0)),"TIDAK ADA","ADA")</f>
        <v>ADA</v>
      </c>
      <c r="Y959" s="41"/>
    </row>
    <row r="960" spans="1:25" ht="25.5" x14ac:dyDescent="0.25">
      <c r="A960" s="10">
        <v>950</v>
      </c>
      <c r="B960" s="11" t="s">
        <v>5016</v>
      </c>
      <c r="C960" s="11" t="s">
        <v>5017</v>
      </c>
      <c r="D960" s="11" t="s">
        <v>1437</v>
      </c>
      <c r="E960" s="11" t="s">
        <v>10216</v>
      </c>
      <c r="F960" s="11" t="s">
        <v>10217</v>
      </c>
      <c r="G960" s="11" t="s">
        <v>1438</v>
      </c>
      <c r="H960" s="11" t="s">
        <v>1695</v>
      </c>
      <c r="I960" s="11" t="s">
        <v>5021</v>
      </c>
      <c r="J960" s="963" t="s">
        <v>10346</v>
      </c>
      <c r="K960" s="11" t="s">
        <v>10347</v>
      </c>
      <c r="L960" s="11" t="s">
        <v>10348</v>
      </c>
      <c r="M960" s="11" t="s">
        <v>10349</v>
      </c>
      <c r="N960" s="11" t="s">
        <v>10350</v>
      </c>
      <c r="O960" s="10">
        <v>36</v>
      </c>
      <c r="P960" s="12" t="s">
        <v>5404</v>
      </c>
      <c r="Q960" s="12" t="s">
        <v>5405</v>
      </c>
      <c r="R960" s="10">
        <v>24</v>
      </c>
      <c r="S960" s="12" t="s">
        <v>8640</v>
      </c>
      <c r="T960" s="12" t="s">
        <v>10351</v>
      </c>
      <c r="U960" s="12" t="s">
        <v>10352</v>
      </c>
      <c r="V960" s="12" t="s">
        <v>10353</v>
      </c>
      <c r="X960" s="41" t="str">
        <f>IF(ISERROR(VLOOKUP(J960,'FMC by DSF_Excel'!$H$6:$H$1610,1,0)),"TIDAK ADA","ADA")</f>
        <v>ADA</v>
      </c>
      <c r="Y960" s="41"/>
    </row>
    <row r="961" spans="1:25" ht="25.5" x14ac:dyDescent="0.25">
      <c r="A961" s="10">
        <v>951</v>
      </c>
      <c r="B961" s="11" t="s">
        <v>5016</v>
      </c>
      <c r="C961" s="11" t="s">
        <v>5017</v>
      </c>
      <c r="D961" s="11" t="s">
        <v>1437</v>
      </c>
      <c r="E961" s="11" t="s">
        <v>10216</v>
      </c>
      <c r="F961" s="11" t="s">
        <v>10217</v>
      </c>
      <c r="G961" s="11" t="s">
        <v>1438</v>
      </c>
      <c r="H961" s="11" t="s">
        <v>1695</v>
      </c>
      <c r="I961" s="11" t="s">
        <v>5021</v>
      </c>
      <c r="J961" s="963" t="s">
        <v>10354</v>
      </c>
      <c r="K961" s="11" t="s">
        <v>10355</v>
      </c>
      <c r="L961" s="11" t="s">
        <v>10356</v>
      </c>
      <c r="M961" s="11" t="s">
        <v>10349</v>
      </c>
      <c r="N961" s="11" t="s">
        <v>10350</v>
      </c>
      <c r="O961" s="10">
        <v>36</v>
      </c>
      <c r="P961" s="12" t="s">
        <v>5404</v>
      </c>
      <c r="Q961" s="12" t="s">
        <v>5405</v>
      </c>
      <c r="R961" s="10">
        <v>24</v>
      </c>
      <c r="S961" s="12" t="s">
        <v>8640</v>
      </c>
      <c r="T961" s="12" t="s">
        <v>10357</v>
      </c>
      <c r="U961" s="12" t="s">
        <v>10358</v>
      </c>
      <c r="V961" s="12" t="s">
        <v>10359</v>
      </c>
      <c r="X961" s="41" t="str">
        <f>IF(ISERROR(VLOOKUP(J961,'FMC by DSF_Excel'!$H$6:$H$1610,1,0)),"TIDAK ADA","ADA")</f>
        <v>ADA</v>
      </c>
      <c r="Y961" s="41"/>
    </row>
    <row r="962" spans="1:25" ht="25.5" x14ac:dyDescent="0.25">
      <c r="A962" s="10">
        <v>952</v>
      </c>
      <c r="B962" s="11" t="s">
        <v>5016</v>
      </c>
      <c r="C962" s="11" t="s">
        <v>5017</v>
      </c>
      <c r="D962" s="11" t="s">
        <v>1437</v>
      </c>
      <c r="E962" s="11" t="s">
        <v>10216</v>
      </c>
      <c r="F962" s="11" t="s">
        <v>10217</v>
      </c>
      <c r="G962" s="11" t="s">
        <v>1438</v>
      </c>
      <c r="H962" s="11" t="s">
        <v>1695</v>
      </c>
      <c r="I962" s="11" t="s">
        <v>5021</v>
      </c>
      <c r="J962" s="963" t="s">
        <v>10360</v>
      </c>
      <c r="K962" s="11" t="s">
        <v>10361</v>
      </c>
      <c r="L962" s="11" t="s">
        <v>10362</v>
      </c>
      <c r="M962" s="11" t="s">
        <v>10349</v>
      </c>
      <c r="N962" s="11" t="s">
        <v>10350</v>
      </c>
      <c r="O962" s="10">
        <v>36</v>
      </c>
      <c r="P962" s="12" t="s">
        <v>5404</v>
      </c>
      <c r="Q962" s="12" t="s">
        <v>5405</v>
      </c>
      <c r="R962" s="10">
        <v>24</v>
      </c>
      <c r="S962" s="12" t="s">
        <v>8640</v>
      </c>
      <c r="T962" s="12" t="s">
        <v>10363</v>
      </c>
      <c r="U962" s="12" t="s">
        <v>10364</v>
      </c>
      <c r="V962" s="12" t="s">
        <v>10365</v>
      </c>
      <c r="X962" s="41" t="str">
        <f>IF(ISERROR(VLOOKUP(J962,'FMC by DSF_Excel'!$H$6:$H$1610,1,0)),"TIDAK ADA","ADA")</f>
        <v>ADA</v>
      </c>
      <c r="Y962" s="41"/>
    </row>
    <row r="963" spans="1:25" ht="25.5" x14ac:dyDescent="0.25">
      <c r="A963" s="10">
        <v>953</v>
      </c>
      <c r="B963" s="11" t="s">
        <v>5016</v>
      </c>
      <c r="C963" s="11" t="s">
        <v>5017</v>
      </c>
      <c r="D963" s="11" t="s">
        <v>1437</v>
      </c>
      <c r="E963" s="11" t="s">
        <v>10216</v>
      </c>
      <c r="F963" s="11" t="s">
        <v>10217</v>
      </c>
      <c r="G963" s="11" t="s">
        <v>1438</v>
      </c>
      <c r="H963" s="11" t="s">
        <v>1695</v>
      </c>
      <c r="I963" s="11" t="s">
        <v>5021</v>
      </c>
      <c r="J963" s="963" t="s">
        <v>10366</v>
      </c>
      <c r="K963" s="11" t="s">
        <v>10367</v>
      </c>
      <c r="L963" s="11" t="s">
        <v>10368</v>
      </c>
      <c r="M963" s="11" t="s">
        <v>10349</v>
      </c>
      <c r="N963" s="11" t="s">
        <v>10350</v>
      </c>
      <c r="O963" s="10">
        <v>36</v>
      </c>
      <c r="P963" s="12" t="s">
        <v>5404</v>
      </c>
      <c r="Q963" s="12" t="s">
        <v>5405</v>
      </c>
      <c r="R963" s="10">
        <v>24</v>
      </c>
      <c r="S963" s="12" t="s">
        <v>8640</v>
      </c>
      <c r="T963" s="12" t="s">
        <v>10369</v>
      </c>
      <c r="U963" s="12" t="s">
        <v>10370</v>
      </c>
      <c r="V963" s="12" t="s">
        <v>10371</v>
      </c>
      <c r="X963" s="41" t="str">
        <f>IF(ISERROR(VLOOKUP(J963,'FMC by DSF_Excel'!$H$6:$H$1610,1,0)),"TIDAK ADA","ADA")</f>
        <v>ADA</v>
      </c>
      <c r="Y963" s="41"/>
    </row>
    <row r="964" spans="1:25" ht="25.5" x14ac:dyDescent="0.25">
      <c r="A964" s="10">
        <v>954</v>
      </c>
      <c r="B964" s="11" t="s">
        <v>5016</v>
      </c>
      <c r="C964" s="11" t="s">
        <v>5017</v>
      </c>
      <c r="D964" s="11" t="s">
        <v>1437</v>
      </c>
      <c r="E964" s="11" t="s">
        <v>10216</v>
      </c>
      <c r="F964" s="11" t="s">
        <v>10217</v>
      </c>
      <c r="G964" s="11" t="s">
        <v>1438</v>
      </c>
      <c r="H964" s="11" t="s">
        <v>1695</v>
      </c>
      <c r="I964" s="11" t="s">
        <v>5021</v>
      </c>
      <c r="J964" s="963" t="s">
        <v>10372</v>
      </c>
      <c r="K964" s="11" t="s">
        <v>10373</v>
      </c>
      <c r="L964" s="11" t="s">
        <v>10374</v>
      </c>
      <c r="M964" s="11" t="s">
        <v>10349</v>
      </c>
      <c r="N964" s="11" t="s">
        <v>10350</v>
      </c>
      <c r="O964" s="10">
        <v>36</v>
      </c>
      <c r="P964" s="12" t="s">
        <v>5404</v>
      </c>
      <c r="Q964" s="12" t="s">
        <v>5405</v>
      </c>
      <c r="R964" s="10">
        <v>24</v>
      </c>
      <c r="S964" s="12" t="s">
        <v>8640</v>
      </c>
      <c r="T964" s="12" t="s">
        <v>10375</v>
      </c>
      <c r="U964" s="12" t="s">
        <v>10376</v>
      </c>
      <c r="V964" s="12" t="s">
        <v>10377</v>
      </c>
      <c r="X964" s="41" t="str">
        <f>IF(ISERROR(VLOOKUP(J964,'FMC by DSF_Excel'!$H$6:$H$1610,1,0)),"TIDAK ADA","ADA")</f>
        <v>ADA</v>
      </c>
      <c r="Y964" s="41"/>
    </row>
    <row r="965" spans="1:25" ht="25.5" x14ac:dyDescent="0.25">
      <c r="A965" s="10">
        <v>955</v>
      </c>
      <c r="B965" s="11" t="s">
        <v>5016</v>
      </c>
      <c r="C965" s="11" t="s">
        <v>5017</v>
      </c>
      <c r="D965" s="11" t="s">
        <v>1550</v>
      </c>
      <c r="E965" s="11" t="s">
        <v>10216</v>
      </c>
      <c r="F965" s="11" t="s">
        <v>10378</v>
      </c>
      <c r="G965" s="11" t="s">
        <v>5020</v>
      </c>
      <c r="H965" s="11" t="s">
        <v>1378</v>
      </c>
      <c r="I965" s="11" t="s">
        <v>5021</v>
      </c>
      <c r="J965" s="963" t="s">
        <v>10379</v>
      </c>
      <c r="K965" s="11" t="s">
        <v>10380</v>
      </c>
      <c r="L965" s="11" t="s">
        <v>10381</v>
      </c>
      <c r="M965" s="11" t="s">
        <v>9224</v>
      </c>
      <c r="N965" s="11" t="s">
        <v>9225</v>
      </c>
      <c r="O965" s="10">
        <v>36</v>
      </c>
      <c r="P965" s="12" t="s">
        <v>5404</v>
      </c>
      <c r="Q965" s="12" t="s">
        <v>5405</v>
      </c>
      <c r="R965" s="10">
        <v>23</v>
      </c>
      <c r="S965" s="12" t="s">
        <v>10382</v>
      </c>
      <c r="T965" s="12" t="s">
        <v>10383</v>
      </c>
      <c r="U965" s="12" t="s">
        <v>10384</v>
      </c>
      <c r="V965" s="12" t="s">
        <v>10385</v>
      </c>
      <c r="X965" s="41" t="str">
        <f>IF(ISERROR(VLOOKUP(J965,'FMC by DSF_Excel'!$H$6:$H$1610,1,0)),"TIDAK ADA","ADA")</f>
        <v>ADA</v>
      </c>
      <c r="Y965" s="41"/>
    </row>
    <row r="966" spans="1:25" ht="25.5" x14ac:dyDescent="0.25">
      <c r="A966" s="10">
        <v>956</v>
      </c>
      <c r="B966" s="11" t="s">
        <v>5016</v>
      </c>
      <c r="C966" s="11" t="s">
        <v>5017</v>
      </c>
      <c r="D966" s="11" t="s">
        <v>1550</v>
      </c>
      <c r="E966" s="11" t="s">
        <v>10216</v>
      </c>
      <c r="F966" s="11" t="s">
        <v>10378</v>
      </c>
      <c r="G966" s="11" t="s">
        <v>5020</v>
      </c>
      <c r="H966" s="11" t="s">
        <v>1378</v>
      </c>
      <c r="I966" s="11" t="s">
        <v>5021</v>
      </c>
      <c r="J966" s="963" t="s">
        <v>10386</v>
      </c>
      <c r="K966" s="11" t="s">
        <v>10387</v>
      </c>
      <c r="L966" s="11" t="s">
        <v>10388</v>
      </c>
      <c r="M966" s="11" t="s">
        <v>9224</v>
      </c>
      <c r="N966" s="11" t="s">
        <v>9225</v>
      </c>
      <c r="O966" s="10">
        <v>36</v>
      </c>
      <c r="P966" s="12" t="s">
        <v>5404</v>
      </c>
      <c r="Q966" s="12" t="s">
        <v>5405</v>
      </c>
      <c r="R966" s="10">
        <v>23</v>
      </c>
      <c r="S966" s="12" t="s">
        <v>10382</v>
      </c>
      <c r="T966" s="12" t="s">
        <v>10389</v>
      </c>
      <c r="U966" s="12" t="s">
        <v>10390</v>
      </c>
      <c r="V966" s="12" t="s">
        <v>10391</v>
      </c>
      <c r="X966" s="41" t="str">
        <f>IF(ISERROR(VLOOKUP(J966,'FMC by DSF_Excel'!$H$6:$H$1610,1,0)),"TIDAK ADA","ADA")</f>
        <v>ADA</v>
      </c>
      <c r="Y966" s="41"/>
    </row>
    <row r="967" spans="1:25" ht="25.5" x14ac:dyDescent="0.25">
      <c r="A967" s="10">
        <v>957</v>
      </c>
      <c r="B967" s="11" t="s">
        <v>5016</v>
      </c>
      <c r="C967" s="11" t="s">
        <v>5017</v>
      </c>
      <c r="D967" s="11" t="s">
        <v>1554</v>
      </c>
      <c r="E967" s="11" t="s">
        <v>10216</v>
      </c>
      <c r="F967" s="11" t="s">
        <v>5051</v>
      </c>
      <c r="G967" s="11" t="s">
        <v>5020</v>
      </c>
      <c r="H967" s="11" t="s">
        <v>1378</v>
      </c>
      <c r="I967" s="11" t="s">
        <v>5021</v>
      </c>
      <c r="J967" s="963" t="s">
        <v>10392</v>
      </c>
      <c r="K967" s="11" t="s">
        <v>10393</v>
      </c>
      <c r="L967" s="11" t="s">
        <v>10394</v>
      </c>
      <c r="M967" s="11" t="s">
        <v>7381</v>
      </c>
      <c r="N967" s="11" t="s">
        <v>10395</v>
      </c>
      <c r="O967" s="10">
        <v>36</v>
      </c>
      <c r="P967" s="12" t="s">
        <v>7868</v>
      </c>
      <c r="Q967" s="12" t="s">
        <v>7869</v>
      </c>
      <c r="R967" s="10">
        <v>24</v>
      </c>
      <c r="S967" s="12" t="s">
        <v>5799</v>
      </c>
      <c r="T967" s="12" t="s">
        <v>10396</v>
      </c>
      <c r="U967" s="12" t="s">
        <v>10397</v>
      </c>
      <c r="V967" s="12" t="s">
        <v>10398</v>
      </c>
      <c r="X967" s="41" t="str">
        <f>IF(ISERROR(VLOOKUP(J967,'FMC by DSF_Excel'!$H$6:$H$1610,1,0)),"TIDAK ADA","ADA")</f>
        <v>ADA</v>
      </c>
      <c r="Y967" s="41"/>
    </row>
    <row r="968" spans="1:25" ht="25.5" x14ac:dyDescent="0.25">
      <c r="A968" s="10">
        <v>958</v>
      </c>
      <c r="B968" s="11" t="s">
        <v>5016</v>
      </c>
      <c r="C968" s="11" t="s">
        <v>5017</v>
      </c>
      <c r="D968" s="11" t="s">
        <v>1596</v>
      </c>
      <c r="E968" s="11" t="s">
        <v>10216</v>
      </c>
      <c r="F968" s="11" t="s">
        <v>10399</v>
      </c>
      <c r="G968" s="11" t="s">
        <v>5020</v>
      </c>
      <c r="H968" s="11" t="s">
        <v>1378</v>
      </c>
      <c r="I968" s="11" t="s">
        <v>5021</v>
      </c>
      <c r="J968" s="963" t="s">
        <v>10400</v>
      </c>
      <c r="K968" s="11" t="s">
        <v>10401</v>
      </c>
      <c r="L968" s="11" t="s">
        <v>10402</v>
      </c>
      <c r="M968" s="11" t="s">
        <v>10098</v>
      </c>
      <c r="N968" s="11" t="s">
        <v>10403</v>
      </c>
      <c r="O968" s="10">
        <v>36</v>
      </c>
      <c r="P968" s="12" t="s">
        <v>5404</v>
      </c>
      <c r="Q968" s="12" t="s">
        <v>5405</v>
      </c>
      <c r="R968" s="10">
        <v>23</v>
      </c>
      <c r="S968" s="12" t="s">
        <v>10382</v>
      </c>
      <c r="T968" s="12" t="s">
        <v>10404</v>
      </c>
      <c r="U968" s="12" t="s">
        <v>10405</v>
      </c>
      <c r="V968" s="12" t="s">
        <v>10406</v>
      </c>
      <c r="X968" s="41" t="str">
        <f>IF(ISERROR(VLOOKUP(J968,'FMC by DSF_Excel'!$H$6:$H$1610,1,0)),"TIDAK ADA","ADA")</f>
        <v>ADA</v>
      </c>
      <c r="Y968" s="41"/>
    </row>
    <row r="969" spans="1:25" ht="25.5" x14ac:dyDescent="0.25">
      <c r="A969" s="10">
        <v>959</v>
      </c>
      <c r="B969" s="11" t="s">
        <v>5016</v>
      </c>
      <c r="C969" s="11" t="s">
        <v>5017</v>
      </c>
      <c r="D969" s="11" t="s">
        <v>1596</v>
      </c>
      <c r="E969" s="11" t="s">
        <v>10216</v>
      </c>
      <c r="F969" s="11" t="s">
        <v>10399</v>
      </c>
      <c r="G969" s="11" t="s">
        <v>5020</v>
      </c>
      <c r="H969" s="11" t="s">
        <v>1378</v>
      </c>
      <c r="I969" s="11" t="s">
        <v>5021</v>
      </c>
      <c r="J969" s="963" t="s">
        <v>10407</v>
      </c>
      <c r="K969" s="11" t="s">
        <v>10408</v>
      </c>
      <c r="L969" s="11" t="s">
        <v>10409</v>
      </c>
      <c r="M969" s="11" t="s">
        <v>10098</v>
      </c>
      <c r="N969" s="11" t="s">
        <v>10403</v>
      </c>
      <c r="O969" s="10">
        <v>36</v>
      </c>
      <c r="P969" s="12" t="s">
        <v>5404</v>
      </c>
      <c r="Q969" s="12" t="s">
        <v>5405</v>
      </c>
      <c r="R969" s="10">
        <v>23</v>
      </c>
      <c r="S969" s="12" t="s">
        <v>10382</v>
      </c>
      <c r="T969" s="12" t="s">
        <v>10410</v>
      </c>
      <c r="U969" s="12" t="s">
        <v>10411</v>
      </c>
      <c r="V969" s="12" t="s">
        <v>10412</v>
      </c>
      <c r="X969" s="41" t="str">
        <f>IF(ISERROR(VLOOKUP(J969,'FMC by DSF_Excel'!$H$6:$H$1610,1,0)),"TIDAK ADA","ADA")</f>
        <v>ADA</v>
      </c>
      <c r="Y969" s="41"/>
    </row>
    <row r="970" spans="1:25" ht="25.5" x14ac:dyDescent="0.25">
      <c r="A970" s="10">
        <v>960</v>
      </c>
      <c r="B970" s="11" t="s">
        <v>5016</v>
      </c>
      <c r="C970" s="11" t="s">
        <v>5017</v>
      </c>
      <c r="D970" s="11" t="s">
        <v>1596</v>
      </c>
      <c r="E970" s="11" t="s">
        <v>10216</v>
      </c>
      <c r="F970" s="11" t="s">
        <v>10399</v>
      </c>
      <c r="G970" s="11" t="s">
        <v>5020</v>
      </c>
      <c r="H970" s="11" t="s">
        <v>1378</v>
      </c>
      <c r="I970" s="11" t="s">
        <v>5021</v>
      </c>
      <c r="J970" s="963" t="s">
        <v>10413</v>
      </c>
      <c r="K970" s="11" t="s">
        <v>10414</v>
      </c>
      <c r="L970" s="11" t="s">
        <v>10415</v>
      </c>
      <c r="M970" s="11" t="s">
        <v>10098</v>
      </c>
      <c r="N970" s="11" t="s">
        <v>10403</v>
      </c>
      <c r="O970" s="10">
        <v>36</v>
      </c>
      <c r="P970" s="12" t="s">
        <v>5404</v>
      </c>
      <c r="Q970" s="12" t="s">
        <v>5405</v>
      </c>
      <c r="R970" s="10">
        <v>23</v>
      </c>
      <c r="S970" s="12" t="s">
        <v>10382</v>
      </c>
      <c r="T970" s="12" t="s">
        <v>10416</v>
      </c>
      <c r="U970" s="12" t="s">
        <v>10417</v>
      </c>
      <c r="V970" s="12" t="s">
        <v>10418</v>
      </c>
      <c r="X970" s="41" t="str">
        <f>IF(ISERROR(VLOOKUP(J970,'FMC by DSF_Excel'!$H$6:$H$1610,1,0)),"TIDAK ADA","ADA")</f>
        <v>ADA</v>
      </c>
      <c r="Y970" s="41"/>
    </row>
    <row r="971" spans="1:25" ht="25.5" x14ac:dyDescent="0.25">
      <c r="A971" s="10">
        <v>961</v>
      </c>
      <c r="B971" s="11" t="s">
        <v>5016</v>
      </c>
      <c r="C971" s="11" t="s">
        <v>5017</v>
      </c>
      <c r="D971" s="11" t="s">
        <v>1596</v>
      </c>
      <c r="E971" s="11" t="s">
        <v>10216</v>
      </c>
      <c r="F971" s="11" t="s">
        <v>10399</v>
      </c>
      <c r="G971" s="11" t="s">
        <v>5020</v>
      </c>
      <c r="H971" s="11" t="s">
        <v>1378</v>
      </c>
      <c r="I971" s="11" t="s">
        <v>5021</v>
      </c>
      <c r="J971" s="963" t="s">
        <v>10419</v>
      </c>
      <c r="K971" s="11" t="s">
        <v>10420</v>
      </c>
      <c r="L971" s="11" t="s">
        <v>10421</v>
      </c>
      <c r="M971" s="11" t="s">
        <v>10098</v>
      </c>
      <c r="N971" s="11" t="s">
        <v>10403</v>
      </c>
      <c r="O971" s="10">
        <v>36</v>
      </c>
      <c r="P971" s="12" t="s">
        <v>5404</v>
      </c>
      <c r="Q971" s="12" t="s">
        <v>5405</v>
      </c>
      <c r="R971" s="10">
        <v>23</v>
      </c>
      <c r="S971" s="12" t="s">
        <v>10382</v>
      </c>
      <c r="T971" s="12" t="s">
        <v>10422</v>
      </c>
      <c r="U971" s="12" t="s">
        <v>10423</v>
      </c>
      <c r="V971" s="12" t="s">
        <v>10424</v>
      </c>
      <c r="X971" s="41" t="str">
        <f>IF(ISERROR(VLOOKUP(J971,'FMC by DSF_Excel'!$H$6:$H$1610,1,0)),"TIDAK ADA","ADA")</f>
        <v>ADA</v>
      </c>
      <c r="Y971" s="41"/>
    </row>
    <row r="972" spans="1:25" ht="25.5" x14ac:dyDescent="0.25">
      <c r="A972" s="10">
        <v>962</v>
      </c>
      <c r="B972" s="11" t="s">
        <v>5016</v>
      </c>
      <c r="C972" s="11" t="s">
        <v>5017</v>
      </c>
      <c r="D972" s="11" t="s">
        <v>1596</v>
      </c>
      <c r="E972" s="11" t="s">
        <v>10216</v>
      </c>
      <c r="F972" s="11" t="s">
        <v>10399</v>
      </c>
      <c r="G972" s="11" t="s">
        <v>5020</v>
      </c>
      <c r="H972" s="11" t="s">
        <v>1378</v>
      </c>
      <c r="I972" s="11" t="s">
        <v>5021</v>
      </c>
      <c r="J972" s="963" t="s">
        <v>10425</v>
      </c>
      <c r="K972" s="11" t="s">
        <v>10426</v>
      </c>
      <c r="L972" s="11" t="s">
        <v>10427</v>
      </c>
      <c r="M972" s="11" t="s">
        <v>10098</v>
      </c>
      <c r="N972" s="11" t="s">
        <v>10403</v>
      </c>
      <c r="O972" s="10">
        <v>36</v>
      </c>
      <c r="P972" s="12" t="s">
        <v>5404</v>
      </c>
      <c r="Q972" s="12" t="s">
        <v>5405</v>
      </c>
      <c r="R972" s="10">
        <v>23</v>
      </c>
      <c r="S972" s="12" t="s">
        <v>10382</v>
      </c>
      <c r="T972" s="12" t="s">
        <v>10428</v>
      </c>
      <c r="U972" s="12" t="s">
        <v>10429</v>
      </c>
      <c r="V972" s="12" t="s">
        <v>10430</v>
      </c>
      <c r="X972" s="41" t="str">
        <f>IF(ISERROR(VLOOKUP(J972,'FMC by DSF_Excel'!$H$6:$H$1610,1,0)),"TIDAK ADA","ADA")</f>
        <v>ADA</v>
      </c>
      <c r="Y972" s="41"/>
    </row>
    <row r="973" spans="1:25" ht="25.5" x14ac:dyDescent="0.25">
      <c r="A973" s="10">
        <v>963</v>
      </c>
      <c r="B973" s="11" t="s">
        <v>5016</v>
      </c>
      <c r="C973" s="11" t="s">
        <v>5017</v>
      </c>
      <c r="D973" s="11" t="s">
        <v>1596</v>
      </c>
      <c r="E973" s="11" t="s">
        <v>10216</v>
      </c>
      <c r="F973" s="11" t="s">
        <v>10399</v>
      </c>
      <c r="G973" s="11" t="s">
        <v>5020</v>
      </c>
      <c r="H973" s="11" t="s">
        <v>1378</v>
      </c>
      <c r="I973" s="11" t="s">
        <v>5021</v>
      </c>
      <c r="J973" s="963" t="s">
        <v>10431</v>
      </c>
      <c r="K973" s="11" t="s">
        <v>10432</v>
      </c>
      <c r="L973" s="11" t="s">
        <v>10433</v>
      </c>
      <c r="M973" s="11" t="s">
        <v>10098</v>
      </c>
      <c r="N973" s="11" t="s">
        <v>10403</v>
      </c>
      <c r="O973" s="10">
        <v>36</v>
      </c>
      <c r="P973" s="12" t="s">
        <v>5404</v>
      </c>
      <c r="Q973" s="12" t="s">
        <v>5405</v>
      </c>
      <c r="R973" s="10">
        <v>23</v>
      </c>
      <c r="S973" s="12" t="s">
        <v>10382</v>
      </c>
      <c r="T973" s="12" t="s">
        <v>10434</v>
      </c>
      <c r="U973" s="12" t="s">
        <v>10435</v>
      </c>
      <c r="V973" s="12" t="s">
        <v>10436</v>
      </c>
      <c r="X973" s="41" t="str">
        <f>IF(ISERROR(VLOOKUP(J973,'FMC by DSF_Excel'!$H$6:$H$1610,1,0)),"TIDAK ADA","ADA")</f>
        <v>ADA</v>
      </c>
      <c r="Y973" s="41"/>
    </row>
    <row r="974" spans="1:25" ht="25.5" x14ac:dyDescent="0.25">
      <c r="A974" s="10">
        <v>964</v>
      </c>
      <c r="B974" s="11" t="s">
        <v>5016</v>
      </c>
      <c r="C974" s="11" t="s">
        <v>5017</v>
      </c>
      <c r="D974" s="11" t="s">
        <v>1596</v>
      </c>
      <c r="E974" s="11" t="s">
        <v>10216</v>
      </c>
      <c r="F974" s="11" t="s">
        <v>10399</v>
      </c>
      <c r="G974" s="11" t="s">
        <v>5020</v>
      </c>
      <c r="H974" s="11" t="s">
        <v>1378</v>
      </c>
      <c r="I974" s="11" t="s">
        <v>5021</v>
      </c>
      <c r="J974" s="963" t="s">
        <v>10437</v>
      </c>
      <c r="K974" s="11" t="s">
        <v>10438</v>
      </c>
      <c r="L974" s="11" t="s">
        <v>10439</v>
      </c>
      <c r="M974" s="11" t="s">
        <v>10098</v>
      </c>
      <c r="N974" s="11" t="s">
        <v>10403</v>
      </c>
      <c r="O974" s="10">
        <v>36</v>
      </c>
      <c r="P974" s="12" t="s">
        <v>5404</v>
      </c>
      <c r="Q974" s="12" t="s">
        <v>5405</v>
      </c>
      <c r="R974" s="10">
        <v>23</v>
      </c>
      <c r="S974" s="12" t="s">
        <v>10382</v>
      </c>
      <c r="T974" s="12" t="s">
        <v>10440</v>
      </c>
      <c r="U974" s="12" t="s">
        <v>10441</v>
      </c>
      <c r="V974" s="12" t="s">
        <v>10442</v>
      </c>
      <c r="X974" s="41" t="str">
        <f>IF(ISERROR(VLOOKUP(J974,'FMC by DSF_Excel'!$H$6:$H$1610,1,0)),"TIDAK ADA","ADA")</f>
        <v>ADA</v>
      </c>
      <c r="Y974" s="41"/>
    </row>
    <row r="975" spans="1:25" ht="25.5" x14ac:dyDescent="0.25">
      <c r="A975" s="10">
        <v>965</v>
      </c>
      <c r="B975" s="11" t="s">
        <v>5016</v>
      </c>
      <c r="C975" s="11" t="s">
        <v>5017</v>
      </c>
      <c r="D975" s="11" t="s">
        <v>1600</v>
      </c>
      <c r="E975" s="11" t="s">
        <v>10216</v>
      </c>
      <c r="F975" s="11" t="s">
        <v>10399</v>
      </c>
      <c r="G975" s="11" t="s">
        <v>5020</v>
      </c>
      <c r="H975" s="11" t="s">
        <v>1378</v>
      </c>
      <c r="I975" s="11" t="s">
        <v>5021</v>
      </c>
      <c r="J975" s="963" t="s">
        <v>10443</v>
      </c>
      <c r="K975" s="11" t="s">
        <v>10444</v>
      </c>
      <c r="L975" s="11" t="s">
        <v>10445</v>
      </c>
      <c r="M975" s="11" t="s">
        <v>10446</v>
      </c>
      <c r="N975" s="11" t="s">
        <v>6579</v>
      </c>
      <c r="O975" s="10">
        <v>36</v>
      </c>
      <c r="P975" s="12" t="s">
        <v>5404</v>
      </c>
      <c r="Q975" s="12" t="s">
        <v>5405</v>
      </c>
      <c r="R975" s="10">
        <v>23</v>
      </c>
      <c r="S975" s="12" t="s">
        <v>10382</v>
      </c>
      <c r="T975" s="12" t="s">
        <v>10447</v>
      </c>
      <c r="U975" s="12" t="s">
        <v>10448</v>
      </c>
      <c r="V975" s="12" t="s">
        <v>10449</v>
      </c>
      <c r="X975" s="41" t="str">
        <f>IF(ISERROR(VLOOKUP(J975,'FMC by DSF_Excel'!$H$6:$H$1610,1,0)),"TIDAK ADA","ADA")</f>
        <v>ADA</v>
      </c>
      <c r="Y975" s="41"/>
    </row>
    <row r="976" spans="1:25" ht="25.5" x14ac:dyDescent="0.25">
      <c r="A976" s="10">
        <v>966</v>
      </c>
      <c r="B976" s="11" t="s">
        <v>5016</v>
      </c>
      <c r="C976" s="11" t="s">
        <v>5017</v>
      </c>
      <c r="D976" s="11" t="s">
        <v>1723</v>
      </c>
      <c r="E976" s="11" t="s">
        <v>10216</v>
      </c>
      <c r="F976" s="11" t="s">
        <v>5051</v>
      </c>
      <c r="G976" s="11" t="s">
        <v>5020</v>
      </c>
      <c r="H976" s="11" t="s">
        <v>1378</v>
      </c>
      <c r="I976" s="11" t="s">
        <v>5021</v>
      </c>
      <c r="J976" s="963" t="s">
        <v>10450</v>
      </c>
      <c r="K976" s="11" t="s">
        <v>10451</v>
      </c>
      <c r="L976" s="11" t="s">
        <v>10452</v>
      </c>
      <c r="M976" s="11" t="s">
        <v>10453</v>
      </c>
      <c r="N976" s="11" t="s">
        <v>10454</v>
      </c>
      <c r="O976" s="10">
        <v>36</v>
      </c>
      <c r="P976" s="12" t="s">
        <v>5436</v>
      </c>
      <c r="Q976" s="12" t="s">
        <v>5437</v>
      </c>
      <c r="R976" s="10">
        <v>21</v>
      </c>
      <c r="S976" s="12" t="s">
        <v>5598</v>
      </c>
      <c r="T976" s="12" t="s">
        <v>10455</v>
      </c>
      <c r="U976" s="12" t="s">
        <v>10456</v>
      </c>
      <c r="V976" s="12" t="s">
        <v>10457</v>
      </c>
      <c r="X976" s="41" t="str">
        <f>IF(ISERROR(VLOOKUP(J976,'FMC by DSF_Excel'!$H$6:$H$1610,1,0)),"TIDAK ADA","ADA")</f>
        <v>ADA</v>
      </c>
      <c r="Y976" s="41"/>
    </row>
    <row r="977" spans="1:25" ht="25.5" x14ac:dyDescent="0.25">
      <c r="A977" s="10">
        <v>967</v>
      </c>
      <c r="B977" s="11" t="s">
        <v>5016</v>
      </c>
      <c r="C977" s="11" t="s">
        <v>5017</v>
      </c>
      <c r="D977" s="11" t="s">
        <v>1835</v>
      </c>
      <c r="E977" s="11" t="s">
        <v>10216</v>
      </c>
      <c r="F977" s="11" t="s">
        <v>7251</v>
      </c>
      <c r="G977" s="11" t="s">
        <v>5343</v>
      </c>
      <c r="H977" s="11" t="s">
        <v>5344</v>
      </c>
      <c r="I977" s="11" t="s">
        <v>5021</v>
      </c>
      <c r="J977" s="963" t="s">
        <v>10458</v>
      </c>
      <c r="K977" s="11" t="s">
        <v>10459</v>
      </c>
      <c r="L977" s="11" t="s">
        <v>10460</v>
      </c>
      <c r="M977" s="11" t="s">
        <v>10461</v>
      </c>
      <c r="N977" s="11" t="s">
        <v>10462</v>
      </c>
      <c r="O977" s="10">
        <v>36</v>
      </c>
      <c r="P977" s="12" t="s">
        <v>5027</v>
      </c>
      <c r="Q977" s="12" t="s">
        <v>5028</v>
      </c>
      <c r="R977" s="10">
        <v>18</v>
      </c>
      <c r="S977" s="12" t="s">
        <v>7484</v>
      </c>
      <c r="T977" s="12" t="s">
        <v>10463</v>
      </c>
      <c r="U977" s="12" t="s">
        <v>10464</v>
      </c>
      <c r="V977" s="12" t="s">
        <v>10465</v>
      </c>
      <c r="X977" s="41" t="str">
        <f>IF(ISERROR(VLOOKUP(J977,'FMC by DSF_Excel'!$H$6:$H$1610,1,0)),"TIDAK ADA","ADA")</f>
        <v>ADA</v>
      </c>
      <c r="Y977" s="41"/>
    </row>
    <row r="978" spans="1:25" ht="25.5" x14ac:dyDescent="0.25">
      <c r="A978" s="10">
        <v>968</v>
      </c>
      <c r="B978" s="11" t="s">
        <v>5016</v>
      </c>
      <c r="C978" s="11" t="s">
        <v>5017</v>
      </c>
      <c r="D978" s="11" t="s">
        <v>1839</v>
      </c>
      <c r="E978" s="11" t="s">
        <v>10216</v>
      </c>
      <c r="F978" s="11" t="s">
        <v>7251</v>
      </c>
      <c r="G978" s="11" t="s">
        <v>5020</v>
      </c>
      <c r="H978" s="11" t="s">
        <v>124</v>
      </c>
      <c r="I978" s="11" t="s">
        <v>5021</v>
      </c>
      <c r="J978" s="963" t="s">
        <v>10466</v>
      </c>
      <c r="K978" s="11" t="s">
        <v>10467</v>
      </c>
      <c r="L978" s="11" t="s">
        <v>10468</v>
      </c>
      <c r="M978" s="11" t="s">
        <v>6017</v>
      </c>
      <c r="N978" s="11" t="s">
        <v>10469</v>
      </c>
      <c r="O978" s="10">
        <v>36</v>
      </c>
      <c r="P978" s="12" t="s">
        <v>5027</v>
      </c>
      <c r="Q978" s="12" t="s">
        <v>5028</v>
      </c>
      <c r="R978" s="10">
        <v>19</v>
      </c>
      <c r="S978" s="12" t="s">
        <v>5585</v>
      </c>
      <c r="T978" s="12" t="s">
        <v>10470</v>
      </c>
      <c r="U978" s="12" t="s">
        <v>10471</v>
      </c>
      <c r="V978" s="12" t="s">
        <v>10472</v>
      </c>
      <c r="X978" s="41" t="str">
        <f>IF(ISERROR(VLOOKUP(J978,'FMC by DSF_Excel'!$H$6:$H$1610,1,0)),"TIDAK ADA","ADA")</f>
        <v>ADA</v>
      </c>
      <c r="Y978" s="41"/>
    </row>
    <row r="979" spans="1:25" ht="25.5" x14ac:dyDescent="0.25">
      <c r="A979" s="10">
        <v>969</v>
      </c>
      <c r="B979" s="11" t="s">
        <v>5016</v>
      </c>
      <c r="C979" s="11" t="s">
        <v>5017</v>
      </c>
      <c r="D979" s="11" t="s">
        <v>1868</v>
      </c>
      <c r="E979" s="11" t="s">
        <v>10216</v>
      </c>
      <c r="F979" s="11" t="s">
        <v>9034</v>
      </c>
      <c r="G979" s="11" t="s">
        <v>1433</v>
      </c>
      <c r="H979" s="11" t="s">
        <v>6083</v>
      </c>
      <c r="I979" s="11" t="s">
        <v>5021</v>
      </c>
      <c r="J979" s="963" t="s">
        <v>10473</v>
      </c>
      <c r="K979" s="11" t="s">
        <v>10474</v>
      </c>
      <c r="L979" s="11" t="s">
        <v>10475</v>
      </c>
      <c r="M979" s="11" t="s">
        <v>8105</v>
      </c>
      <c r="N979" s="11" t="s">
        <v>8106</v>
      </c>
      <c r="O979" s="10">
        <v>36</v>
      </c>
      <c r="P979" s="12" t="s">
        <v>7484</v>
      </c>
      <c r="Q979" s="12" t="s">
        <v>5252</v>
      </c>
      <c r="R979" s="10">
        <v>18</v>
      </c>
      <c r="S979" s="12" t="s">
        <v>5368</v>
      </c>
      <c r="T979" s="12" t="s">
        <v>10476</v>
      </c>
      <c r="U979" s="12" t="s">
        <v>10477</v>
      </c>
      <c r="V979" s="12" t="s">
        <v>10478</v>
      </c>
      <c r="X979" s="41" t="str">
        <f>IF(ISERROR(VLOOKUP(J979,'FMC by DSF_Excel'!$H$6:$H$1610,1,0)),"TIDAK ADA","ADA")</f>
        <v>ADA</v>
      </c>
      <c r="Y979" s="41"/>
    </row>
    <row r="980" spans="1:25" ht="25.5" x14ac:dyDescent="0.25">
      <c r="A980" s="10">
        <v>970</v>
      </c>
      <c r="B980" s="11" t="s">
        <v>5016</v>
      </c>
      <c r="C980" s="11" t="s">
        <v>5017</v>
      </c>
      <c r="D980" s="11" t="s">
        <v>1872</v>
      </c>
      <c r="E980" s="11" t="s">
        <v>10216</v>
      </c>
      <c r="F980" s="11" t="s">
        <v>9034</v>
      </c>
      <c r="G980" s="11" t="s">
        <v>1428</v>
      </c>
      <c r="H980" s="11" t="s">
        <v>2153</v>
      </c>
      <c r="I980" s="11" t="s">
        <v>5021</v>
      </c>
      <c r="J980" s="963" t="s">
        <v>10479</v>
      </c>
      <c r="K980" s="11" t="s">
        <v>10480</v>
      </c>
      <c r="L980" s="11" t="s">
        <v>10481</v>
      </c>
      <c r="M980" s="11" t="s">
        <v>10482</v>
      </c>
      <c r="N980" s="11" t="s">
        <v>10483</v>
      </c>
      <c r="O980" s="10">
        <v>36</v>
      </c>
      <c r="P980" s="12" t="s">
        <v>7484</v>
      </c>
      <c r="Q980" s="12" t="s">
        <v>5252</v>
      </c>
      <c r="R980" s="10">
        <v>18</v>
      </c>
      <c r="S980" s="12" t="s">
        <v>5368</v>
      </c>
      <c r="T980" s="12" t="s">
        <v>10484</v>
      </c>
      <c r="U980" s="12" t="s">
        <v>10485</v>
      </c>
      <c r="V980" s="12" t="s">
        <v>10486</v>
      </c>
      <c r="X980" s="41" t="str">
        <f>IF(ISERROR(VLOOKUP(J980,'FMC by DSF_Excel'!$H$6:$H$1610,1,0)),"TIDAK ADA","ADA")</f>
        <v>ADA</v>
      </c>
      <c r="Y980" s="41"/>
    </row>
    <row r="981" spans="1:25" ht="25.5" x14ac:dyDescent="0.25">
      <c r="A981" s="10">
        <v>971</v>
      </c>
      <c r="B981" s="11" t="s">
        <v>5016</v>
      </c>
      <c r="C981" s="11" t="s">
        <v>5017</v>
      </c>
      <c r="D981" s="11" t="s">
        <v>1872</v>
      </c>
      <c r="E981" s="11" t="s">
        <v>10216</v>
      </c>
      <c r="F981" s="11" t="s">
        <v>9034</v>
      </c>
      <c r="G981" s="11" t="s">
        <v>1428</v>
      </c>
      <c r="H981" s="11" t="s">
        <v>2153</v>
      </c>
      <c r="I981" s="11" t="s">
        <v>5021</v>
      </c>
      <c r="J981" s="963" t="s">
        <v>10487</v>
      </c>
      <c r="K981" s="11" t="s">
        <v>10488</v>
      </c>
      <c r="L981" s="11" t="s">
        <v>10489</v>
      </c>
      <c r="M981" s="11" t="s">
        <v>10482</v>
      </c>
      <c r="N981" s="11" t="s">
        <v>10483</v>
      </c>
      <c r="O981" s="10">
        <v>36</v>
      </c>
      <c r="P981" s="12" t="s">
        <v>7484</v>
      </c>
      <c r="Q981" s="12" t="s">
        <v>5252</v>
      </c>
      <c r="R981" s="10">
        <v>18</v>
      </c>
      <c r="S981" s="12" t="s">
        <v>5368</v>
      </c>
      <c r="T981" s="12" t="s">
        <v>10490</v>
      </c>
      <c r="U981" s="12" t="s">
        <v>10491</v>
      </c>
      <c r="V981" s="12" t="s">
        <v>10492</v>
      </c>
      <c r="X981" s="41" t="str">
        <f>IF(ISERROR(VLOOKUP(J981,'FMC by DSF_Excel'!$H$6:$H$1610,1,0)),"TIDAK ADA","ADA")</f>
        <v>ADA</v>
      </c>
      <c r="Y981" s="41"/>
    </row>
    <row r="982" spans="1:25" ht="25.5" x14ac:dyDescent="0.25">
      <c r="A982" s="10">
        <v>972</v>
      </c>
      <c r="B982" s="11" t="s">
        <v>5016</v>
      </c>
      <c r="C982" s="11" t="s">
        <v>5017</v>
      </c>
      <c r="D982" s="11" t="s">
        <v>1872</v>
      </c>
      <c r="E982" s="11" t="s">
        <v>10216</v>
      </c>
      <c r="F982" s="11" t="s">
        <v>9034</v>
      </c>
      <c r="G982" s="11" t="s">
        <v>1428</v>
      </c>
      <c r="H982" s="11" t="s">
        <v>2153</v>
      </c>
      <c r="I982" s="11" t="s">
        <v>5021</v>
      </c>
      <c r="J982" s="963" t="s">
        <v>10493</v>
      </c>
      <c r="K982" s="11" t="s">
        <v>10494</v>
      </c>
      <c r="L982" s="11" t="s">
        <v>10495</v>
      </c>
      <c r="M982" s="11" t="s">
        <v>10482</v>
      </c>
      <c r="N982" s="11" t="s">
        <v>10483</v>
      </c>
      <c r="O982" s="10">
        <v>36</v>
      </c>
      <c r="P982" s="12" t="s">
        <v>7484</v>
      </c>
      <c r="Q982" s="12" t="s">
        <v>5252</v>
      </c>
      <c r="R982" s="10">
        <v>18</v>
      </c>
      <c r="S982" s="12" t="s">
        <v>5368</v>
      </c>
      <c r="T982" s="12" t="s">
        <v>10496</v>
      </c>
      <c r="U982" s="12" t="s">
        <v>10497</v>
      </c>
      <c r="V982" s="12" t="s">
        <v>10498</v>
      </c>
      <c r="X982" s="41" t="str">
        <f>IF(ISERROR(VLOOKUP(J982,'FMC by DSF_Excel'!$H$6:$H$1610,1,0)),"TIDAK ADA","ADA")</f>
        <v>ADA</v>
      </c>
      <c r="Y982" s="41"/>
    </row>
    <row r="983" spans="1:25" ht="25.5" x14ac:dyDescent="0.25">
      <c r="A983" s="10">
        <v>973</v>
      </c>
      <c r="B983" s="11" t="s">
        <v>5016</v>
      </c>
      <c r="C983" s="11" t="s">
        <v>5017</v>
      </c>
      <c r="D983" s="11" t="s">
        <v>1872</v>
      </c>
      <c r="E983" s="11" t="s">
        <v>10216</v>
      </c>
      <c r="F983" s="11" t="s">
        <v>9034</v>
      </c>
      <c r="G983" s="11" t="s">
        <v>1428</v>
      </c>
      <c r="H983" s="11" t="s">
        <v>2153</v>
      </c>
      <c r="I983" s="11" t="s">
        <v>5021</v>
      </c>
      <c r="J983" s="963" t="s">
        <v>10499</v>
      </c>
      <c r="K983" s="11" t="s">
        <v>10500</v>
      </c>
      <c r="L983" s="11" t="s">
        <v>10501</v>
      </c>
      <c r="M983" s="11" t="s">
        <v>10482</v>
      </c>
      <c r="N983" s="11" t="s">
        <v>10483</v>
      </c>
      <c r="O983" s="10">
        <v>36</v>
      </c>
      <c r="P983" s="12" t="s">
        <v>7484</v>
      </c>
      <c r="Q983" s="12" t="s">
        <v>5252</v>
      </c>
      <c r="R983" s="10">
        <v>18</v>
      </c>
      <c r="S983" s="12" t="s">
        <v>5368</v>
      </c>
      <c r="T983" s="12" t="s">
        <v>10502</v>
      </c>
      <c r="U983" s="12" t="s">
        <v>10503</v>
      </c>
      <c r="V983" s="12" t="s">
        <v>10504</v>
      </c>
      <c r="X983" s="41" t="str">
        <f>IF(ISERROR(VLOOKUP(J983,'FMC by DSF_Excel'!$H$6:$H$1610,1,0)),"TIDAK ADA","ADA")</f>
        <v>ADA</v>
      </c>
      <c r="Y983" s="41"/>
    </row>
    <row r="984" spans="1:25" ht="25.5" x14ac:dyDescent="0.25">
      <c r="A984" s="10">
        <v>974</v>
      </c>
      <c r="B984" s="11" t="s">
        <v>5016</v>
      </c>
      <c r="C984" s="11" t="s">
        <v>5017</v>
      </c>
      <c r="D984" s="11" t="s">
        <v>1872</v>
      </c>
      <c r="E984" s="11" t="s">
        <v>10216</v>
      </c>
      <c r="F984" s="11" t="s">
        <v>9034</v>
      </c>
      <c r="G984" s="11" t="s">
        <v>1428</v>
      </c>
      <c r="H984" s="11" t="s">
        <v>2153</v>
      </c>
      <c r="I984" s="11" t="s">
        <v>5021</v>
      </c>
      <c r="J984" s="963" t="s">
        <v>10505</v>
      </c>
      <c r="K984" s="11" t="s">
        <v>10506</v>
      </c>
      <c r="L984" s="11" t="s">
        <v>10507</v>
      </c>
      <c r="M984" s="11" t="s">
        <v>10482</v>
      </c>
      <c r="N984" s="11" t="s">
        <v>10483</v>
      </c>
      <c r="O984" s="10">
        <v>36</v>
      </c>
      <c r="P984" s="12" t="s">
        <v>7484</v>
      </c>
      <c r="Q984" s="12" t="s">
        <v>5252</v>
      </c>
      <c r="R984" s="10">
        <v>18</v>
      </c>
      <c r="S984" s="12" t="s">
        <v>5368</v>
      </c>
      <c r="T984" s="12" t="s">
        <v>10508</v>
      </c>
      <c r="U984" s="12" t="s">
        <v>10509</v>
      </c>
      <c r="V984" s="12" t="s">
        <v>10510</v>
      </c>
      <c r="X984" s="41" t="str">
        <f>IF(ISERROR(VLOOKUP(J984,'FMC by DSF_Excel'!$H$6:$H$1610,1,0)),"TIDAK ADA","ADA")</f>
        <v>ADA</v>
      </c>
      <c r="Y984" s="41"/>
    </row>
    <row r="985" spans="1:25" ht="25.5" x14ac:dyDescent="0.25">
      <c r="A985" s="10">
        <v>975</v>
      </c>
      <c r="B985" s="11" t="s">
        <v>5016</v>
      </c>
      <c r="C985" s="11" t="s">
        <v>5017</v>
      </c>
      <c r="D985" s="11" t="s">
        <v>1872</v>
      </c>
      <c r="E985" s="11" t="s">
        <v>10216</v>
      </c>
      <c r="F985" s="11" t="s">
        <v>9034</v>
      </c>
      <c r="G985" s="11" t="s">
        <v>1428</v>
      </c>
      <c r="H985" s="11" t="s">
        <v>2153</v>
      </c>
      <c r="I985" s="11" t="s">
        <v>5021</v>
      </c>
      <c r="J985" s="963" t="s">
        <v>10511</v>
      </c>
      <c r="K985" s="11" t="s">
        <v>10512</v>
      </c>
      <c r="L985" s="11" t="s">
        <v>10513</v>
      </c>
      <c r="M985" s="11" t="s">
        <v>10482</v>
      </c>
      <c r="N985" s="11" t="s">
        <v>10483</v>
      </c>
      <c r="O985" s="10">
        <v>36</v>
      </c>
      <c r="P985" s="12" t="s">
        <v>7484</v>
      </c>
      <c r="Q985" s="12" t="s">
        <v>5252</v>
      </c>
      <c r="R985" s="10">
        <v>18</v>
      </c>
      <c r="S985" s="12" t="s">
        <v>5368</v>
      </c>
      <c r="T985" s="12" t="s">
        <v>10514</v>
      </c>
      <c r="U985" s="12" t="s">
        <v>10515</v>
      </c>
      <c r="V985" s="12" t="s">
        <v>10516</v>
      </c>
      <c r="X985" s="41" t="str">
        <f>IF(ISERROR(VLOOKUP(J985,'FMC by DSF_Excel'!$H$6:$H$1610,1,0)),"TIDAK ADA","ADA")</f>
        <v>ADA</v>
      </c>
      <c r="Y985" s="41"/>
    </row>
    <row r="986" spans="1:25" ht="25.5" x14ac:dyDescent="0.25">
      <c r="A986" s="10">
        <v>976</v>
      </c>
      <c r="B986" s="11" t="s">
        <v>5016</v>
      </c>
      <c r="C986" s="11" t="s">
        <v>5017</v>
      </c>
      <c r="D986" s="11" t="s">
        <v>1872</v>
      </c>
      <c r="E986" s="11" t="s">
        <v>10216</v>
      </c>
      <c r="F986" s="11" t="s">
        <v>9034</v>
      </c>
      <c r="G986" s="11" t="s">
        <v>1428</v>
      </c>
      <c r="H986" s="11" t="s">
        <v>2153</v>
      </c>
      <c r="I986" s="11" t="s">
        <v>5021</v>
      </c>
      <c r="J986" s="963" t="s">
        <v>10517</v>
      </c>
      <c r="K986" s="11" t="s">
        <v>10518</v>
      </c>
      <c r="L986" s="11" t="s">
        <v>10519</v>
      </c>
      <c r="M986" s="11" t="s">
        <v>10482</v>
      </c>
      <c r="N986" s="11" t="s">
        <v>10483</v>
      </c>
      <c r="O986" s="10">
        <v>36</v>
      </c>
      <c r="P986" s="12" t="s">
        <v>7484</v>
      </c>
      <c r="Q986" s="12" t="s">
        <v>5252</v>
      </c>
      <c r="R986" s="10">
        <v>18</v>
      </c>
      <c r="S986" s="12" t="s">
        <v>5368</v>
      </c>
      <c r="T986" s="12" t="s">
        <v>10520</v>
      </c>
      <c r="U986" s="12" t="s">
        <v>10521</v>
      </c>
      <c r="V986" s="12" t="s">
        <v>10522</v>
      </c>
      <c r="X986" s="41" t="str">
        <f>IF(ISERROR(VLOOKUP(J986,'FMC by DSF_Excel'!$H$6:$H$1610,1,0)),"TIDAK ADA","ADA")</f>
        <v>ADA</v>
      </c>
      <c r="Y986" s="41"/>
    </row>
    <row r="987" spans="1:25" ht="25.5" x14ac:dyDescent="0.25">
      <c r="A987" s="10">
        <v>977</v>
      </c>
      <c r="B987" s="11" t="s">
        <v>5016</v>
      </c>
      <c r="C987" s="11" t="s">
        <v>5017</v>
      </c>
      <c r="D987" s="11" t="s">
        <v>1876</v>
      </c>
      <c r="E987" s="11" t="s">
        <v>10216</v>
      </c>
      <c r="F987" s="11" t="s">
        <v>9034</v>
      </c>
      <c r="G987" s="11" t="s">
        <v>5792</v>
      </c>
      <c r="H987" s="11" t="s">
        <v>7646</v>
      </c>
      <c r="I987" s="11" t="s">
        <v>5021</v>
      </c>
      <c r="J987" s="963" t="s">
        <v>10523</v>
      </c>
      <c r="K987" s="11" t="s">
        <v>10524</v>
      </c>
      <c r="L987" s="11" t="s">
        <v>10525</v>
      </c>
      <c r="M987" s="11" t="s">
        <v>10526</v>
      </c>
      <c r="N987" s="11" t="s">
        <v>10527</v>
      </c>
      <c r="O987" s="10">
        <v>36</v>
      </c>
      <c r="P987" s="12" t="s">
        <v>7484</v>
      </c>
      <c r="Q987" s="12" t="s">
        <v>5252</v>
      </c>
      <c r="R987" s="10">
        <v>18</v>
      </c>
      <c r="S987" s="12" t="s">
        <v>5368</v>
      </c>
      <c r="T987" s="12" t="s">
        <v>10528</v>
      </c>
      <c r="U987" s="12" t="s">
        <v>10529</v>
      </c>
      <c r="V987" s="12" t="s">
        <v>10530</v>
      </c>
      <c r="X987" s="41" t="str">
        <f>IF(ISERROR(VLOOKUP(J987,'FMC by DSF_Excel'!$H$6:$H$1610,1,0)),"TIDAK ADA","ADA")</f>
        <v>ADA</v>
      </c>
      <c r="Y987" s="41"/>
    </row>
    <row r="988" spans="1:25" ht="25.5" x14ac:dyDescent="0.25">
      <c r="A988" s="10">
        <v>978</v>
      </c>
      <c r="B988" s="11" t="s">
        <v>5016</v>
      </c>
      <c r="C988" s="11" t="s">
        <v>5017</v>
      </c>
      <c r="D988" s="11" t="s">
        <v>1876</v>
      </c>
      <c r="E988" s="11" t="s">
        <v>10216</v>
      </c>
      <c r="F988" s="11" t="s">
        <v>9034</v>
      </c>
      <c r="G988" s="11" t="s">
        <v>5020</v>
      </c>
      <c r="H988" s="11" t="s">
        <v>650</v>
      </c>
      <c r="I988" s="11" t="s">
        <v>5021</v>
      </c>
      <c r="J988" s="963" t="s">
        <v>10531</v>
      </c>
      <c r="K988" s="11" t="s">
        <v>10532</v>
      </c>
      <c r="L988" s="11" t="s">
        <v>10533</v>
      </c>
      <c r="M988" s="11" t="s">
        <v>10526</v>
      </c>
      <c r="N988" s="11" t="s">
        <v>10527</v>
      </c>
      <c r="O988" s="10">
        <v>36</v>
      </c>
      <c r="P988" s="12" t="s">
        <v>7484</v>
      </c>
      <c r="Q988" s="12" t="s">
        <v>5252</v>
      </c>
      <c r="R988" s="10">
        <v>18</v>
      </c>
      <c r="S988" s="12" t="s">
        <v>5368</v>
      </c>
      <c r="T988" s="12" t="s">
        <v>10534</v>
      </c>
      <c r="U988" s="12" t="s">
        <v>10535</v>
      </c>
      <c r="V988" s="12" t="s">
        <v>10536</v>
      </c>
      <c r="X988" s="41" t="str">
        <f>IF(ISERROR(VLOOKUP(J988,'FMC by DSF_Excel'!$H$6:$H$1610,1,0)),"TIDAK ADA","ADA")</f>
        <v>ADA</v>
      </c>
      <c r="Y988" s="41"/>
    </row>
    <row r="989" spans="1:25" ht="25.5" x14ac:dyDescent="0.25">
      <c r="A989" s="10">
        <v>979</v>
      </c>
      <c r="B989" s="11" t="s">
        <v>5016</v>
      </c>
      <c r="C989" s="11" t="s">
        <v>5017</v>
      </c>
      <c r="D989" s="11" t="s">
        <v>1876</v>
      </c>
      <c r="E989" s="11" t="s">
        <v>10216</v>
      </c>
      <c r="F989" s="11" t="s">
        <v>9034</v>
      </c>
      <c r="G989" s="11" t="s">
        <v>5020</v>
      </c>
      <c r="H989" s="11" t="s">
        <v>650</v>
      </c>
      <c r="I989" s="11" t="s">
        <v>5021</v>
      </c>
      <c r="J989" s="963" t="s">
        <v>10537</v>
      </c>
      <c r="K989" s="11" t="s">
        <v>10538</v>
      </c>
      <c r="L989" s="11" t="s">
        <v>10539</v>
      </c>
      <c r="M989" s="11" t="s">
        <v>10526</v>
      </c>
      <c r="N989" s="11" t="s">
        <v>10527</v>
      </c>
      <c r="O989" s="10">
        <v>36</v>
      </c>
      <c r="P989" s="12" t="s">
        <v>7484</v>
      </c>
      <c r="Q989" s="12" t="s">
        <v>5252</v>
      </c>
      <c r="R989" s="10">
        <v>18</v>
      </c>
      <c r="S989" s="12" t="s">
        <v>5368</v>
      </c>
      <c r="T989" s="12" t="s">
        <v>10540</v>
      </c>
      <c r="U989" s="12" t="s">
        <v>10541</v>
      </c>
      <c r="V989" s="12" t="s">
        <v>10542</v>
      </c>
      <c r="X989" s="41" t="str">
        <f>IF(ISERROR(VLOOKUP(J989,'FMC by DSF_Excel'!$H$6:$H$1610,1,0)),"TIDAK ADA","ADA")</f>
        <v>ADA</v>
      </c>
      <c r="Y989" s="41"/>
    </row>
    <row r="990" spans="1:25" ht="25.5" x14ac:dyDescent="0.25">
      <c r="A990" s="10">
        <v>980</v>
      </c>
      <c r="B990" s="11" t="s">
        <v>5016</v>
      </c>
      <c r="C990" s="11" t="s">
        <v>5017</v>
      </c>
      <c r="D990" s="11" t="s">
        <v>1897</v>
      </c>
      <c r="E990" s="11" t="s">
        <v>10216</v>
      </c>
      <c r="F990" s="11" t="s">
        <v>7251</v>
      </c>
      <c r="G990" s="11" t="s">
        <v>1438</v>
      </c>
      <c r="H990" s="11" t="s">
        <v>1695</v>
      </c>
      <c r="I990" s="11" t="s">
        <v>5021</v>
      </c>
      <c r="J990" s="963" t="s">
        <v>10543</v>
      </c>
      <c r="K990" s="11" t="s">
        <v>10544</v>
      </c>
      <c r="L990" s="11" t="s">
        <v>10545</v>
      </c>
      <c r="M990" s="11" t="s">
        <v>10546</v>
      </c>
      <c r="N990" s="11" t="s">
        <v>10547</v>
      </c>
      <c r="O990" s="10">
        <v>36</v>
      </c>
      <c r="P990" s="12" t="s">
        <v>10548</v>
      </c>
      <c r="Q990" s="12" t="s">
        <v>10549</v>
      </c>
      <c r="R990" s="10">
        <v>18</v>
      </c>
      <c r="S990" s="12" t="s">
        <v>10550</v>
      </c>
      <c r="T990" s="12" t="s">
        <v>10551</v>
      </c>
      <c r="U990" s="12" t="s">
        <v>10552</v>
      </c>
      <c r="V990" s="12" t="s">
        <v>10553</v>
      </c>
      <c r="X990" s="41" t="str">
        <f>IF(ISERROR(VLOOKUP(J990,'FMC by DSF_Excel'!$H$6:$H$1610,1,0)),"TIDAK ADA","ADA")</f>
        <v>ADA</v>
      </c>
      <c r="Y990" s="41"/>
    </row>
    <row r="991" spans="1:25" ht="25.5" x14ac:dyDescent="0.25">
      <c r="A991" s="10">
        <v>981</v>
      </c>
      <c r="B991" s="11" t="s">
        <v>5016</v>
      </c>
      <c r="C991" s="11" t="s">
        <v>5017</v>
      </c>
      <c r="D991" s="11" t="s">
        <v>1897</v>
      </c>
      <c r="E991" s="11" t="s">
        <v>10216</v>
      </c>
      <c r="F991" s="11" t="s">
        <v>7251</v>
      </c>
      <c r="G991" s="11" t="s">
        <v>1438</v>
      </c>
      <c r="H991" s="11" t="s">
        <v>1695</v>
      </c>
      <c r="I991" s="11" t="s">
        <v>5021</v>
      </c>
      <c r="J991" s="963" t="s">
        <v>10554</v>
      </c>
      <c r="K991" s="11" t="s">
        <v>10555</v>
      </c>
      <c r="L991" s="11" t="s">
        <v>10556</v>
      </c>
      <c r="M991" s="11" t="s">
        <v>10546</v>
      </c>
      <c r="N991" s="11" t="s">
        <v>10547</v>
      </c>
      <c r="O991" s="10">
        <v>36</v>
      </c>
      <c r="P991" s="12" t="s">
        <v>10548</v>
      </c>
      <c r="Q991" s="12" t="s">
        <v>10549</v>
      </c>
      <c r="R991" s="10">
        <v>18</v>
      </c>
      <c r="S991" s="12" t="s">
        <v>10550</v>
      </c>
      <c r="T991" s="12" t="s">
        <v>10557</v>
      </c>
      <c r="U991" s="12" t="s">
        <v>10558</v>
      </c>
      <c r="V991" s="12" t="s">
        <v>10559</v>
      </c>
      <c r="X991" s="41" t="str">
        <f>IF(ISERROR(VLOOKUP(J991,'FMC by DSF_Excel'!$H$6:$H$1610,1,0)),"TIDAK ADA","ADA")</f>
        <v>ADA</v>
      </c>
      <c r="Y991" s="41"/>
    </row>
    <row r="992" spans="1:25" ht="25.5" x14ac:dyDescent="0.25">
      <c r="A992" s="10">
        <v>982</v>
      </c>
      <c r="B992" s="11" t="s">
        <v>5016</v>
      </c>
      <c r="C992" s="11" t="s">
        <v>5017</v>
      </c>
      <c r="D992" s="11" t="s">
        <v>1901</v>
      </c>
      <c r="E992" s="11" t="s">
        <v>10216</v>
      </c>
      <c r="F992" s="11" t="s">
        <v>5051</v>
      </c>
      <c r="G992" s="11" t="s">
        <v>5792</v>
      </c>
      <c r="H992" s="11" t="s">
        <v>1902</v>
      </c>
      <c r="I992" s="11" t="s">
        <v>5021</v>
      </c>
      <c r="J992" s="963" t="s">
        <v>10560</v>
      </c>
      <c r="K992" s="11" t="s">
        <v>10561</v>
      </c>
      <c r="L992" s="11" t="s">
        <v>10562</v>
      </c>
      <c r="M992" s="11" t="s">
        <v>10546</v>
      </c>
      <c r="N992" s="11" t="s">
        <v>10547</v>
      </c>
      <c r="O992" s="10">
        <v>36</v>
      </c>
      <c r="P992" s="12" t="s">
        <v>10548</v>
      </c>
      <c r="Q992" s="12" t="s">
        <v>10549</v>
      </c>
      <c r="R992" s="10">
        <v>18</v>
      </c>
      <c r="S992" s="12" t="s">
        <v>10550</v>
      </c>
      <c r="T992" s="12" t="s">
        <v>10563</v>
      </c>
      <c r="U992" s="12" t="s">
        <v>10564</v>
      </c>
      <c r="V992" s="12" t="s">
        <v>10565</v>
      </c>
      <c r="X992" s="41" t="str">
        <f>IF(ISERROR(VLOOKUP(J992,'FMC by DSF_Excel'!$H$6:$H$1610,1,0)),"TIDAK ADA","ADA")</f>
        <v>ADA</v>
      </c>
      <c r="Y992" s="41"/>
    </row>
    <row r="993" spans="1:25" ht="25.5" x14ac:dyDescent="0.25">
      <c r="A993" s="10">
        <v>983</v>
      </c>
      <c r="B993" s="11" t="s">
        <v>5016</v>
      </c>
      <c r="C993" s="11" t="s">
        <v>5017</v>
      </c>
      <c r="D993" s="11" t="s">
        <v>1906</v>
      </c>
      <c r="E993" s="11" t="s">
        <v>10216</v>
      </c>
      <c r="F993" s="11" t="s">
        <v>7251</v>
      </c>
      <c r="G993" s="11" t="s">
        <v>5792</v>
      </c>
      <c r="H993" s="11" t="s">
        <v>1902</v>
      </c>
      <c r="I993" s="11" t="s">
        <v>5021</v>
      </c>
      <c r="J993" s="963" t="s">
        <v>10566</v>
      </c>
      <c r="K993" s="11" t="s">
        <v>10567</v>
      </c>
      <c r="L993" s="11" t="s">
        <v>10568</v>
      </c>
      <c r="M993" s="11" t="s">
        <v>10569</v>
      </c>
      <c r="N993" s="11" t="s">
        <v>10570</v>
      </c>
      <c r="O993" s="10">
        <v>36</v>
      </c>
      <c r="P993" s="12" t="s">
        <v>10548</v>
      </c>
      <c r="Q993" s="12" t="s">
        <v>10549</v>
      </c>
      <c r="R993" s="10">
        <v>18</v>
      </c>
      <c r="S993" s="12" t="s">
        <v>10550</v>
      </c>
      <c r="T993" s="12" t="s">
        <v>10571</v>
      </c>
      <c r="U993" s="12" t="s">
        <v>10572</v>
      </c>
      <c r="V993" s="12" t="s">
        <v>10573</v>
      </c>
      <c r="X993" s="41" t="str">
        <f>IF(ISERROR(VLOOKUP(J993,'FMC by DSF_Excel'!$H$6:$H$1610,1,0)),"TIDAK ADA","ADA")</f>
        <v>ADA</v>
      </c>
      <c r="Y993" s="41"/>
    </row>
    <row r="994" spans="1:25" ht="25.5" x14ac:dyDescent="0.25">
      <c r="A994" s="10">
        <v>984</v>
      </c>
      <c r="B994" s="11" t="s">
        <v>5016</v>
      </c>
      <c r="C994" s="11" t="s">
        <v>5017</v>
      </c>
      <c r="D994" s="11" t="s">
        <v>1910</v>
      </c>
      <c r="E994" s="11" t="s">
        <v>10216</v>
      </c>
      <c r="F994" s="11" t="s">
        <v>9034</v>
      </c>
      <c r="G994" s="11" t="s">
        <v>5792</v>
      </c>
      <c r="H994" s="11" t="s">
        <v>1902</v>
      </c>
      <c r="I994" s="11" t="s">
        <v>5021</v>
      </c>
      <c r="J994" s="963" t="s">
        <v>10574</v>
      </c>
      <c r="K994" s="11" t="s">
        <v>10575</v>
      </c>
      <c r="L994" s="11" t="s">
        <v>10576</v>
      </c>
      <c r="M994" s="11" t="s">
        <v>10546</v>
      </c>
      <c r="N994" s="11" t="s">
        <v>10547</v>
      </c>
      <c r="O994" s="10">
        <v>36</v>
      </c>
      <c r="P994" s="12" t="s">
        <v>10577</v>
      </c>
      <c r="Q994" s="12" t="s">
        <v>10578</v>
      </c>
      <c r="R994" s="10">
        <v>18</v>
      </c>
      <c r="S994" s="12" t="s">
        <v>10579</v>
      </c>
      <c r="T994" s="12" t="s">
        <v>10580</v>
      </c>
      <c r="U994" s="12" t="s">
        <v>10581</v>
      </c>
      <c r="V994" s="12" t="s">
        <v>10582</v>
      </c>
      <c r="X994" s="41" t="str">
        <f>IF(ISERROR(VLOOKUP(J994,'FMC by DSF_Excel'!$H$6:$H$1610,1,0)),"TIDAK ADA","ADA")</f>
        <v>ADA</v>
      </c>
      <c r="Y994" s="41"/>
    </row>
    <row r="995" spans="1:25" ht="25.5" x14ac:dyDescent="0.25">
      <c r="A995" s="10">
        <v>985</v>
      </c>
      <c r="B995" s="11" t="s">
        <v>5016</v>
      </c>
      <c r="C995" s="11" t="s">
        <v>5017</v>
      </c>
      <c r="D995" s="11" t="s">
        <v>1910</v>
      </c>
      <c r="E995" s="11" t="s">
        <v>10216</v>
      </c>
      <c r="F995" s="11" t="s">
        <v>9034</v>
      </c>
      <c r="G995" s="11" t="s">
        <v>5354</v>
      </c>
      <c r="H995" s="11" t="s">
        <v>5355</v>
      </c>
      <c r="I995" s="11" t="s">
        <v>5021</v>
      </c>
      <c r="J995" s="963" t="s">
        <v>10583</v>
      </c>
      <c r="K995" s="11" t="s">
        <v>10584</v>
      </c>
      <c r="L995" s="11" t="s">
        <v>10585</v>
      </c>
      <c r="M995" s="11" t="s">
        <v>10546</v>
      </c>
      <c r="N995" s="11" t="s">
        <v>10547</v>
      </c>
      <c r="O995" s="10">
        <v>36</v>
      </c>
      <c r="P995" s="12" t="s">
        <v>10577</v>
      </c>
      <c r="Q995" s="12" t="s">
        <v>10578</v>
      </c>
      <c r="R995" s="10">
        <v>18</v>
      </c>
      <c r="S995" s="12" t="s">
        <v>10579</v>
      </c>
      <c r="T995" s="12" t="s">
        <v>10586</v>
      </c>
      <c r="U995" s="12" t="s">
        <v>10587</v>
      </c>
      <c r="V995" s="12" t="s">
        <v>10588</v>
      </c>
      <c r="X995" s="41" t="str">
        <f>IF(ISERROR(VLOOKUP(J995,'FMC by DSF_Excel'!$H$6:$H$1610,1,0)),"TIDAK ADA","ADA")</f>
        <v>ADA</v>
      </c>
      <c r="Y995" s="41"/>
    </row>
    <row r="996" spans="1:25" ht="25.5" x14ac:dyDescent="0.25">
      <c r="A996" s="10">
        <v>986</v>
      </c>
      <c r="B996" s="11" t="s">
        <v>5016</v>
      </c>
      <c r="C996" s="11" t="s">
        <v>5017</v>
      </c>
      <c r="D996" s="11" t="s">
        <v>1910</v>
      </c>
      <c r="E996" s="11" t="s">
        <v>10216</v>
      </c>
      <c r="F996" s="11" t="s">
        <v>9034</v>
      </c>
      <c r="G996" s="11" t="s">
        <v>5792</v>
      </c>
      <c r="H996" s="11" t="s">
        <v>1163</v>
      </c>
      <c r="I996" s="11" t="s">
        <v>5021</v>
      </c>
      <c r="J996" s="963" t="s">
        <v>10589</v>
      </c>
      <c r="K996" s="11" t="s">
        <v>10590</v>
      </c>
      <c r="L996" s="11" t="s">
        <v>10591</v>
      </c>
      <c r="M996" s="11" t="s">
        <v>10546</v>
      </c>
      <c r="N996" s="11" t="s">
        <v>10547</v>
      </c>
      <c r="O996" s="10">
        <v>36</v>
      </c>
      <c r="P996" s="12" t="s">
        <v>10577</v>
      </c>
      <c r="Q996" s="12" t="s">
        <v>10578</v>
      </c>
      <c r="R996" s="10">
        <v>18</v>
      </c>
      <c r="S996" s="12" t="s">
        <v>10579</v>
      </c>
      <c r="T996" s="12" t="s">
        <v>10592</v>
      </c>
      <c r="U996" s="12" t="s">
        <v>10593</v>
      </c>
      <c r="V996" s="12" t="s">
        <v>10594</v>
      </c>
      <c r="X996" s="41" t="str">
        <f>IF(ISERROR(VLOOKUP(J996,'FMC by DSF_Excel'!$H$6:$H$1610,1,0)),"TIDAK ADA","ADA")</f>
        <v>ADA</v>
      </c>
      <c r="Y996" s="41"/>
    </row>
    <row r="997" spans="1:25" ht="25.5" x14ac:dyDescent="0.25">
      <c r="A997" s="10">
        <v>987</v>
      </c>
      <c r="B997" s="11" t="s">
        <v>5016</v>
      </c>
      <c r="C997" s="11" t="s">
        <v>5017</v>
      </c>
      <c r="D997" s="11" t="s">
        <v>1910</v>
      </c>
      <c r="E997" s="11" t="s">
        <v>10216</v>
      </c>
      <c r="F997" s="11" t="s">
        <v>9034</v>
      </c>
      <c r="G997" s="11" t="s">
        <v>5792</v>
      </c>
      <c r="H997" s="11" t="s">
        <v>1163</v>
      </c>
      <c r="I997" s="11" t="s">
        <v>5021</v>
      </c>
      <c r="J997" s="963" t="s">
        <v>10595</v>
      </c>
      <c r="K997" s="11" t="s">
        <v>10596</v>
      </c>
      <c r="L997" s="11" t="s">
        <v>10597</v>
      </c>
      <c r="M997" s="11" t="s">
        <v>10546</v>
      </c>
      <c r="N997" s="11" t="s">
        <v>10547</v>
      </c>
      <c r="O997" s="10">
        <v>36</v>
      </c>
      <c r="P997" s="12" t="s">
        <v>10577</v>
      </c>
      <c r="Q997" s="12" t="s">
        <v>10578</v>
      </c>
      <c r="R997" s="10">
        <v>18</v>
      </c>
      <c r="S997" s="12" t="s">
        <v>10579</v>
      </c>
      <c r="T997" s="12" t="s">
        <v>10598</v>
      </c>
      <c r="U997" s="12" t="s">
        <v>10599</v>
      </c>
      <c r="V997" s="12" t="s">
        <v>10600</v>
      </c>
      <c r="X997" s="41" t="str">
        <f>IF(ISERROR(VLOOKUP(J997,'FMC by DSF_Excel'!$H$6:$H$1610,1,0)),"TIDAK ADA","ADA")</f>
        <v>ADA</v>
      </c>
      <c r="Y997" s="41"/>
    </row>
    <row r="998" spans="1:25" ht="25.5" x14ac:dyDescent="0.25">
      <c r="A998" s="10">
        <v>988</v>
      </c>
      <c r="B998" s="11" t="s">
        <v>5016</v>
      </c>
      <c r="C998" s="11" t="s">
        <v>5017</v>
      </c>
      <c r="D998" s="11" t="s">
        <v>1910</v>
      </c>
      <c r="E998" s="11" t="s">
        <v>10216</v>
      </c>
      <c r="F998" s="11" t="s">
        <v>9034</v>
      </c>
      <c r="G998" s="11" t="s">
        <v>5792</v>
      </c>
      <c r="H998" s="11" t="s">
        <v>1163</v>
      </c>
      <c r="I998" s="11" t="s">
        <v>5021</v>
      </c>
      <c r="J998" s="963" t="s">
        <v>10601</v>
      </c>
      <c r="K998" s="11" t="s">
        <v>10602</v>
      </c>
      <c r="L998" s="11" t="s">
        <v>10603</v>
      </c>
      <c r="M998" s="11" t="s">
        <v>10546</v>
      </c>
      <c r="N998" s="11" t="s">
        <v>10547</v>
      </c>
      <c r="O998" s="10">
        <v>36</v>
      </c>
      <c r="P998" s="12" t="s">
        <v>10577</v>
      </c>
      <c r="Q998" s="12" t="s">
        <v>10578</v>
      </c>
      <c r="R998" s="10">
        <v>18</v>
      </c>
      <c r="S998" s="12" t="s">
        <v>10579</v>
      </c>
      <c r="T998" s="12" t="s">
        <v>10604</v>
      </c>
      <c r="U998" s="12" t="s">
        <v>10605</v>
      </c>
      <c r="V998" s="12" t="s">
        <v>10606</v>
      </c>
      <c r="X998" s="41" t="str">
        <f>IF(ISERROR(VLOOKUP(J998,'FMC by DSF_Excel'!$H$6:$H$1610,1,0)),"TIDAK ADA","ADA")</f>
        <v>ADA</v>
      </c>
      <c r="Y998" s="41"/>
    </row>
    <row r="999" spans="1:25" ht="25.5" x14ac:dyDescent="0.25">
      <c r="A999" s="10">
        <v>989</v>
      </c>
      <c r="B999" s="11" t="s">
        <v>5016</v>
      </c>
      <c r="C999" s="11" t="s">
        <v>5017</v>
      </c>
      <c r="D999" s="11" t="s">
        <v>1910</v>
      </c>
      <c r="E999" s="11" t="s">
        <v>10216</v>
      </c>
      <c r="F999" s="11" t="s">
        <v>9034</v>
      </c>
      <c r="G999" s="11" t="s">
        <v>5792</v>
      </c>
      <c r="H999" s="11" t="s">
        <v>1163</v>
      </c>
      <c r="I999" s="11" t="s">
        <v>5021</v>
      </c>
      <c r="J999" s="963" t="s">
        <v>10607</v>
      </c>
      <c r="K999" s="11" t="s">
        <v>10608</v>
      </c>
      <c r="L999" s="11" t="s">
        <v>10609</v>
      </c>
      <c r="M999" s="11" t="s">
        <v>10546</v>
      </c>
      <c r="N999" s="11" t="s">
        <v>10547</v>
      </c>
      <c r="O999" s="10">
        <v>36</v>
      </c>
      <c r="P999" s="12" t="s">
        <v>10577</v>
      </c>
      <c r="Q999" s="12" t="s">
        <v>10578</v>
      </c>
      <c r="R999" s="10">
        <v>18</v>
      </c>
      <c r="S999" s="12" t="s">
        <v>10579</v>
      </c>
      <c r="T999" s="12" t="s">
        <v>10610</v>
      </c>
      <c r="U999" s="12" t="s">
        <v>10611</v>
      </c>
      <c r="V999" s="12" t="s">
        <v>10612</v>
      </c>
      <c r="X999" s="41" t="str">
        <f>IF(ISERROR(VLOOKUP(J999,'FMC by DSF_Excel'!$H$6:$H$1610,1,0)),"TIDAK ADA","ADA")</f>
        <v>ADA</v>
      </c>
      <c r="Y999" s="41"/>
    </row>
    <row r="1000" spans="1:25" ht="25.5" x14ac:dyDescent="0.25">
      <c r="A1000" s="10">
        <v>990</v>
      </c>
      <c r="B1000" s="11" t="s">
        <v>5016</v>
      </c>
      <c r="C1000" s="11" t="s">
        <v>5017</v>
      </c>
      <c r="D1000" s="11" t="s">
        <v>1914</v>
      </c>
      <c r="E1000" s="11" t="s">
        <v>10216</v>
      </c>
      <c r="F1000" s="11" t="s">
        <v>9034</v>
      </c>
      <c r="G1000" s="11" t="s">
        <v>1428</v>
      </c>
      <c r="H1000" s="11" t="s">
        <v>10613</v>
      </c>
      <c r="I1000" s="11" t="s">
        <v>5021</v>
      </c>
      <c r="J1000" s="963" t="s">
        <v>10614</v>
      </c>
      <c r="K1000" s="11" t="s">
        <v>10615</v>
      </c>
      <c r="L1000" s="11" t="s">
        <v>10616</v>
      </c>
      <c r="M1000" s="11" t="s">
        <v>10617</v>
      </c>
      <c r="N1000" s="11" t="s">
        <v>10618</v>
      </c>
      <c r="O1000" s="10">
        <v>36</v>
      </c>
      <c r="P1000" s="12" t="s">
        <v>10619</v>
      </c>
      <c r="Q1000" s="12" t="s">
        <v>10620</v>
      </c>
      <c r="R1000" s="10">
        <v>18</v>
      </c>
      <c r="S1000" s="12" t="s">
        <v>10621</v>
      </c>
      <c r="T1000" s="12" t="s">
        <v>10622</v>
      </c>
      <c r="U1000" s="12" t="s">
        <v>10623</v>
      </c>
      <c r="V1000" s="12" t="s">
        <v>10624</v>
      </c>
      <c r="X1000" s="41" t="str">
        <f>IF(ISERROR(VLOOKUP(J1000,'FMC by DSF_Excel'!$H$6:$H$1610,1,0)),"TIDAK ADA","ADA")</f>
        <v>ADA</v>
      </c>
      <c r="Y1000" s="41"/>
    </row>
    <row r="1001" spans="1:25" ht="25.5" x14ac:dyDescent="0.25">
      <c r="A1001" s="10">
        <v>991</v>
      </c>
      <c r="B1001" s="11" t="s">
        <v>5016</v>
      </c>
      <c r="C1001" s="11" t="s">
        <v>5017</v>
      </c>
      <c r="D1001" s="11" t="s">
        <v>1914</v>
      </c>
      <c r="E1001" s="11" t="s">
        <v>10216</v>
      </c>
      <c r="F1001" s="11" t="s">
        <v>9034</v>
      </c>
      <c r="G1001" s="11" t="s">
        <v>1428</v>
      </c>
      <c r="H1001" s="11" t="s">
        <v>6498</v>
      </c>
      <c r="I1001" s="11" t="s">
        <v>5021</v>
      </c>
      <c r="J1001" s="963" t="s">
        <v>10625</v>
      </c>
      <c r="K1001" s="11" t="s">
        <v>10626</v>
      </c>
      <c r="L1001" s="11" t="s">
        <v>10627</v>
      </c>
      <c r="M1001" s="11" t="s">
        <v>10617</v>
      </c>
      <c r="N1001" s="11" t="s">
        <v>10618</v>
      </c>
      <c r="O1001" s="10">
        <v>36</v>
      </c>
      <c r="P1001" s="12" t="s">
        <v>10619</v>
      </c>
      <c r="Q1001" s="12" t="s">
        <v>10620</v>
      </c>
      <c r="R1001" s="10">
        <v>18</v>
      </c>
      <c r="S1001" s="12" t="s">
        <v>10621</v>
      </c>
      <c r="T1001" s="12" t="s">
        <v>10628</v>
      </c>
      <c r="U1001" s="12" t="s">
        <v>10629</v>
      </c>
      <c r="V1001" s="12" t="s">
        <v>10630</v>
      </c>
      <c r="X1001" s="41" t="str">
        <f>IF(ISERROR(VLOOKUP(J1001,'FMC by DSF_Excel'!$H$6:$H$1610,1,0)),"TIDAK ADA","ADA")</f>
        <v>ADA</v>
      </c>
      <c r="Y1001" s="41"/>
    </row>
    <row r="1002" spans="1:25" ht="25.5" x14ac:dyDescent="0.25">
      <c r="A1002" s="10">
        <v>992</v>
      </c>
      <c r="B1002" s="11" t="s">
        <v>5016</v>
      </c>
      <c r="C1002" s="11" t="s">
        <v>5017</v>
      </c>
      <c r="D1002" s="11" t="s">
        <v>1918</v>
      </c>
      <c r="E1002" s="11" t="s">
        <v>10216</v>
      </c>
      <c r="F1002" s="11" t="s">
        <v>9034</v>
      </c>
      <c r="G1002" s="11" t="s">
        <v>1438</v>
      </c>
      <c r="H1002" s="11" t="s">
        <v>1695</v>
      </c>
      <c r="I1002" s="11" t="s">
        <v>5021</v>
      </c>
      <c r="J1002" s="963" t="s">
        <v>10631</v>
      </c>
      <c r="K1002" s="11" t="s">
        <v>10632</v>
      </c>
      <c r="L1002" s="11" t="s">
        <v>10633</v>
      </c>
      <c r="M1002" s="11" t="s">
        <v>7399</v>
      </c>
      <c r="N1002" s="11" t="s">
        <v>10634</v>
      </c>
      <c r="O1002" s="10">
        <v>36</v>
      </c>
      <c r="P1002" s="12" t="s">
        <v>10635</v>
      </c>
      <c r="Q1002" s="12" t="s">
        <v>10636</v>
      </c>
      <c r="R1002" s="10">
        <v>18</v>
      </c>
      <c r="S1002" s="12" t="s">
        <v>10637</v>
      </c>
      <c r="T1002" s="12" t="s">
        <v>10638</v>
      </c>
      <c r="U1002" s="12" t="s">
        <v>10639</v>
      </c>
      <c r="V1002" s="12" t="s">
        <v>10640</v>
      </c>
      <c r="X1002" s="41" t="str">
        <f>IF(ISERROR(VLOOKUP(J1002,'FMC by DSF_Excel'!$H$6:$H$1610,1,0)),"TIDAK ADA","ADA")</f>
        <v>ADA</v>
      </c>
      <c r="Y1002" s="41"/>
    </row>
    <row r="1003" spans="1:25" ht="25.5" x14ac:dyDescent="0.25">
      <c r="A1003" s="10">
        <v>993</v>
      </c>
      <c r="B1003" s="11" t="s">
        <v>5016</v>
      </c>
      <c r="C1003" s="11" t="s">
        <v>5017</v>
      </c>
      <c r="D1003" s="11" t="s">
        <v>1918</v>
      </c>
      <c r="E1003" s="11" t="s">
        <v>10216</v>
      </c>
      <c r="F1003" s="11" t="s">
        <v>9034</v>
      </c>
      <c r="G1003" s="11" t="s">
        <v>1438</v>
      </c>
      <c r="H1003" s="11" t="s">
        <v>1695</v>
      </c>
      <c r="I1003" s="11" t="s">
        <v>5021</v>
      </c>
      <c r="J1003" s="963" t="s">
        <v>10641</v>
      </c>
      <c r="K1003" s="11" t="s">
        <v>10642</v>
      </c>
      <c r="L1003" s="11" t="s">
        <v>10643</v>
      </c>
      <c r="M1003" s="11" t="s">
        <v>7399</v>
      </c>
      <c r="N1003" s="11" t="s">
        <v>10634</v>
      </c>
      <c r="O1003" s="10">
        <v>36</v>
      </c>
      <c r="P1003" s="12" t="s">
        <v>10635</v>
      </c>
      <c r="Q1003" s="12" t="s">
        <v>10636</v>
      </c>
      <c r="R1003" s="10">
        <v>18</v>
      </c>
      <c r="S1003" s="12" t="s">
        <v>10637</v>
      </c>
      <c r="T1003" s="12" t="s">
        <v>10644</v>
      </c>
      <c r="U1003" s="12" t="s">
        <v>10645</v>
      </c>
      <c r="V1003" s="12" t="s">
        <v>10646</v>
      </c>
      <c r="X1003" s="41" t="str">
        <f>IF(ISERROR(VLOOKUP(J1003,'FMC by DSF_Excel'!$H$6:$H$1610,1,0)),"TIDAK ADA","ADA")</f>
        <v>ADA</v>
      </c>
      <c r="Y1003" s="41"/>
    </row>
    <row r="1004" spans="1:25" ht="25.5" x14ac:dyDescent="0.25">
      <c r="A1004" s="10">
        <v>994</v>
      </c>
      <c r="B1004" s="11" t="s">
        <v>5016</v>
      </c>
      <c r="C1004" s="11" t="s">
        <v>5017</v>
      </c>
      <c r="D1004" s="11" t="s">
        <v>1918</v>
      </c>
      <c r="E1004" s="11" t="s">
        <v>10216</v>
      </c>
      <c r="F1004" s="11" t="s">
        <v>9034</v>
      </c>
      <c r="G1004" s="11" t="s">
        <v>1438</v>
      </c>
      <c r="H1004" s="11" t="s">
        <v>1695</v>
      </c>
      <c r="I1004" s="11" t="s">
        <v>5021</v>
      </c>
      <c r="J1004" s="963" t="s">
        <v>10647</v>
      </c>
      <c r="K1004" s="11" t="s">
        <v>10648</v>
      </c>
      <c r="L1004" s="11" t="s">
        <v>10649</v>
      </c>
      <c r="M1004" s="11" t="s">
        <v>7399</v>
      </c>
      <c r="N1004" s="11" t="s">
        <v>10634</v>
      </c>
      <c r="O1004" s="10">
        <v>36</v>
      </c>
      <c r="P1004" s="12" t="s">
        <v>10635</v>
      </c>
      <c r="Q1004" s="12" t="s">
        <v>10636</v>
      </c>
      <c r="R1004" s="10">
        <v>18</v>
      </c>
      <c r="S1004" s="12" t="s">
        <v>10637</v>
      </c>
      <c r="T1004" s="12" t="s">
        <v>10650</v>
      </c>
      <c r="U1004" s="12" t="s">
        <v>10651</v>
      </c>
      <c r="V1004" s="12" t="s">
        <v>10652</v>
      </c>
      <c r="X1004" s="41" t="str">
        <f>IF(ISERROR(VLOOKUP(J1004,'FMC by DSF_Excel'!$H$6:$H$1610,1,0)),"TIDAK ADA","ADA")</f>
        <v>ADA</v>
      </c>
      <c r="Y1004" s="41"/>
    </row>
    <row r="1005" spans="1:25" ht="25.5" x14ac:dyDescent="0.25">
      <c r="A1005" s="10">
        <v>995</v>
      </c>
      <c r="B1005" s="11" t="s">
        <v>5016</v>
      </c>
      <c r="C1005" s="11" t="s">
        <v>5017</v>
      </c>
      <c r="D1005" s="11" t="s">
        <v>1918</v>
      </c>
      <c r="E1005" s="11" t="s">
        <v>10216</v>
      </c>
      <c r="F1005" s="11" t="s">
        <v>9034</v>
      </c>
      <c r="G1005" s="11" t="s">
        <v>1438</v>
      </c>
      <c r="H1005" s="11" t="s">
        <v>1695</v>
      </c>
      <c r="I1005" s="11" t="s">
        <v>5021</v>
      </c>
      <c r="J1005" s="963" t="s">
        <v>10653</v>
      </c>
      <c r="K1005" s="11" t="s">
        <v>10654</v>
      </c>
      <c r="L1005" s="11" t="s">
        <v>10655</v>
      </c>
      <c r="M1005" s="11" t="s">
        <v>7399</v>
      </c>
      <c r="N1005" s="11" t="s">
        <v>10634</v>
      </c>
      <c r="O1005" s="10">
        <v>36</v>
      </c>
      <c r="P1005" s="12" t="s">
        <v>10635</v>
      </c>
      <c r="Q1005" s="12" t="s">
        <v>10636</v>
      </c>
      <c r="R1005" s="10">
        <v>18</v>
      </c>
      <c r="S1005" s="12" t="s">
        <v>10637</v>
      </c>
      <c r="T1005" s="12" t="s">
        <v>10656</v>
      </c>
      <c r="U1005" s="12" t="s">
        <v>10657</v>
      </c>
      <c r="V1005" s="12" t="s">
        <v>10658</v>
      </c>
      <c r="X1005" s="41" t="str">
        <f>IF(ISERROR(VLOOKUP(J1005,'FMC by DSF_Excel'!$H$6:$H$1610,1,0)),"TIDAK ADA","ADA")</f>
        <v>ADA</v>
      </c>
      <c r="Y1005" s="41"/>
    </row>
    <row r="1006" spans="1:25" ht="25.5" x14ac:dyDescent="0.25">
      <c r="A1006" s="10">
        <v>996</v>
      </c>
      <c r="B1006" s="11" t="s">
        <v>5016</v>
      </c>
      <c r="C1006" s="11" t="s">
        <v>5017</v>
      </c>
      <c r="D1006" s="11" t="s">
        <v>1918</v>
      </c>
      <c r="E1006" s="11" t="s">
        <v>10216</v>
      </c>
      <c r="F1006" s="11" t="s">
        <v>9034</v>
      </c>
      <c r="G1006" s="11" t="s">
        <v>1438</v>
      </c>
      <c r="H1006" s="11" t="s">
        <v>1695</v>
      </c>
      <c r="I1006" s="11" t="s">
        <v>5021</v>
      </c>
      <c r="J1006" s="963" t="s">
        <v>10659</v>
      </c>
      <c r="K1006" s="11" t="s">
        <v>10660</v>
      </c>
      <c r="L1006" s="11" t="s">
        <v>10661</v>
      </c>
      <c r="M1006" s="11" t="s">
        <v>7399</v>
      </c>
      <c r="N1006" s="11" t="s">
        <v>10634</v>
      </c>
      <c r="O1006" s="10">
        <v>36</v>
      </c>
      <c r="P1006" s="12" t="s">
        <v>10635</v>
      </c>
      <c r="Q1006" s="12" t="s">
        <v>10636</v>
      </c>
      <c r="R1006" s="10">
        <v>18</v>
      </c>
      <c r="S1006" s="12" t="s">
        <v>10637</v>
      </c>
      <c r="T1006" s="12" t="s">
        <v>10662</v>
      </c>
      <c r="U1006" s="12" t="s">
        <v>10663</v>
      </c>
      <c r="V1006" s="12" t="s">
        <v>10664</v>
      </c>
      <c r="X1006" s="41" t="str">
        <f>IF(ISERROR(VLOOKUP(J1006,'FMC by DSF_Excel'!$H$6:$H$1610,1,0)),"TIDAK ADA","ADA")</f>
        <v>ADA</v>
      </c>
      <c r="Y1006" s="41"/>
    </row>
    <row r="1007" spans="1:25" ht="25.5" x14ac:dyDescent="0.25">
      <c r="A1007" s="10">
        <v>997</v>
      </c>
      <c r="B1007" s="11" t="s">
        <v>5016</v>
      </c>
      <c r="C1007" s="11" t="s">
        <v>5017</v>
      </c>
      <c r="D1007" s="11" t="s">
        <v>1922</v>
      </c>
      <c r="E1007" s="11" t="s">
        <v>10216</v>
      </c>
      <c r="F1007" s="11" t="s">
        <v>10665</v>
      </c>
      <c r="G1007" s="11" t="s">
        <v>5792</v>
      </c>
      <c r="H1007" s="11" t="s">
        <v>1902</v>
      </c>
      <c r="I1007" s="11" t="s">
        <v>5021</v>
      </c>
      <c r="J1007" s="963" t="s">
        <v>10666</v>
      </c>
      <c r="K1007" s="11" t="s">
        <v>10667</v>
      </c>
      <c r="L1007" s="11" t="s">
        <v>10668</v>
      </c>
      <c r="M1007" s="11" t="s">
        <v>10546</v>
      </c>
      <c r="N1007" s="11" t="s">
        <v>10547</v>
      </c>
      <c r="O1007" s="10">
        <v>36</v>
      </c>
      <c r="P1007" s="12" t="s">
        <v>10669</v>
      </c>
      <c r="Q1007" s="12" t="s">
        <v>10670</v>
      </c>
      <c r="R1007" s="10">
        <v>18</v>
      </c>
      <c r="S1007" s="12" t="s">
        <v>10671</v>
      </c>
      <c r="T1007" s="12" t="s">
        <v>10672</v>
      </c>
      <c r="U1007" s="12" t="s">
        <v>10673</v>
      </c>
      <c r="V1007" s="12" t="s">
        <v>10674</v>
      </c>
      <c r="X1007" s="41" t="str">
        <f>IF(ISERROR(VLOOKUP(J1007,'FMC by DSF_Excel'!$H$6:$H$1610,1,0)),"TIDAK ADA","ADA")</f>
        <v>ADA</v>
      </c>
      <c r="Y1007" s="41"/>
    </row>
    <row r="1008" spans="1:25" ht="25.5" x14ac:dyDescent="0.25">
      <c r="A1008" s="10">
        <v>998</v>
      </c>
      <c r="B1008" s="11" t="s">
        <v>5016</v>
      </c>
      <c r="C1008" s="11" t="s">
        <v>5017</v>
      </c>
      <c r="D1008" s="11" t="s">
        <v>1934</v>
      </c>
      <c r="E1008" s="11" t="s">
        <v>10216</v>
      </c>
      <c r="F1008" s="11" t="s">
        <v>9034</v>
      </c>
      <c r="G1008" s="11" t="s">
        <v>5020</v>
      </c>
      <c r="H1008" s="11" t="s">
        <v>124</v>
      </c>
      <c r="I1008" s="11" t="s">
        <v>5021</v>
      </c>
      <c r="J1008" s="963" t="s">
        <v>10675</v>
      </c>
      <c r="K1008" s="11" t="s">
        <v>10676</v>
      </c>
      <c r="L1008" s="11" t="s">
        <v>10677</v>
      </c>
      <c r="M1008" s="11" t="s">
        <v>7399</v>
      </c>
      <c r="N1008" s="11" t="s">
        <v>10634</v>
      </c>
      <c r="O1008" s="10">
        <v>36</v>
      </c>
      <c r="P1008" s="12" t="s">
        <v>10577</v>
      </c>
      <c r="Q1008" s="12" t="s">
        <v>10578</v>
      </c>
      <c r="R1008" s="10">
        <v>18</v>
      </c>
      <c r="S1008" s="12" t="s">
        <v>10579</v>
      </c>
      <c r="T1008" s="12" t="s">
        <v>10678</v>
      </c>
      <c r="U1008" s="12" t="s">
        <v>10679</v>
      </c>
      <c r="V1008" s="12" t="s">
        <v>10680</v>
      </c>
      <c r="X1008" s="41" t="str">
        <f>IF(ISERROR(VLOOKUP(J1008,'FMC by DSF_Excel'!$H$6:$H$1610,1,0)),"TIDAK ADA","ADA")</f>
        <v>ADA</v>
      </c>
      <c r="Y1008" s="41"/>
    </row>
    <row r="1009" spans="1:25" ht="25.5" x14ac:dyDescent="0.25">
      <c r="A1009" s="10">
        <v>999</v>
      </c>
      <c r="B1009" s="11" t="s">
        <v>5016</v>
      </c>
      <c r="C1009" s="11" t="s">
        <v>5017</v>
      </c>
      <c r="D1009" s="11" t="s">
        <v>1934</v>
      </c>
      <c r="E1009" s="11" t="s">
        <v>10216</v>
      </c>
      <c r="F1009" s="11" t="s">
        <v>9034</v>
      </c>
      <c r="G1009" s="11" t="s">
        <v>1428</v>
      </c>
      <c r="H1009" s="11" t="s">
        <v>1423</v>
      </c>
      <c r="I1009" s="11" t="s">
        <v>5021</v>
      </c>
      <c r="J1009" s="963" t="s">
        <v>10681</v>
      </c>
      <c r="K1009" s="11" t="s">
        <v>10682</v>
      </c>
      <c r="L1009" s="11" t="s">
        <v>10683</v>
      </c>
      <c r="M1009" s="11" t="s">
        <v>7399</v>
      </c>
      <c r="N1009" s="11" t="s">
        <v>10634</v>
      </c>
      <c r="O1009" s="10">
        <v>36</v>
      </c>
      <c r="P1009" s="12" t="s">
        <v>10577</v>
      </c>
      <c r="Q1009" s="12" t="s">
        <v>10578</v>
      </c>
      <c r="R1009" s="10">
        <v>18</v>
      </c>
      <c r="S1009" s="12" t="s">
        <v>10579</v>
      </c>
      <c r="T1009" s="12" t="s">
        <v>10684</v>
      </c>
      <c r="U1009" s="12" t="s">
        <v>10685</v>
      </c>
      <c r="V1009" s="12" t="s">
        <v>10686</v>
      </c>
      <c r="X1009" s="41" t="str">
        <f>IF(ISERROR(VLOOKUP(J1009,'FMC by DSF_Excel'!$H$6:$H$1610,1,0)),"TIDAK ADA","ADA")</f>
        <v>ADA</v>
      </c>
      <c r="Y1009" s="41"/>
    </row>
    <row r="1010" spans="1:25" ht="25.5" x14ac:dyDescent="0.25">
      <c r="A1010" s="10">
        <v>1000</v>
      </c>
      <c r="B1010" s="11" t="s">
        <v>5016</v>
      </c>
      <c r="C1010" s="11" t="s">
        <v>5017</v>
      </c>
      <c r="D1010" s="11" t="s">
        <v>1934</v>
      </c>
      <c r="E1010" s="11" t="s">
        <v>10216</v>
      </c>
      <c r="F1010" s="11" t="s">
        <v>9034</v>
      </c>
      <c r="G1010" s="11" t="s">
        <v>5792</v>
      </c>
      <c r="H1010" s="11" t="s">
        <v>1902</v>
      </c>
      <c r="I1010" s="11" t="s">
        <v>5021</v>
      </c>
      <c r="J1010" s="963" t="s">
        <v>10687</v>
      </c>
      <c r="K1010" s="11" t="s">
        <v>10688</v>
      </c>
      <c r="L1010" s="11" t="s">
        <v>10689</v>
      </c>
      <c r="M1010" s="11" t="s">
        <v>7399</v>
      </c>
      <c r="N1010" s="11" t="s">
        <v>10634</v>
      </c>
      <c r="O1010" s="10">
        <v>36</v>
      </c>
      <c r="P1010" s="12" t="s">
        <v>10577</v>
      </c>
      <c r="Q1010" s="12" t="s">
        <v>10578</v>
      </c>
      <c r="R1010" s="10">
        <v>18</v>
      </c>
      <c r="S1010" s="12" t="s">
        <v>10579</v>
      </c>
      <c r="T1010" s="12" t="s">
        <v>10690</v>
      </c>
      <c r="U1010" s="12" t="s">
        <v>10691</v>
      </c>
      <c r="V1010" s="12" t="s">
        <v>10692</v>
      </c>
      <c r="X1010" s="41" t="str">
        <f>IF(ISERROR(VLOOKUP(J1010,'FMC by DSF_Excel'!$H$6:$H$1610,1,0)),"TIDAK ADA","ADA")</f>
        <v>ADA</v>
      </c>
      <c r="Y1010" s="41"/>
    </row>
    <row r="1011" spans="1:25" ht="25.5" x14ac:dyDescent="0.25">
      <c r="A1011" s="10">
        <v>1001</v>
      </c>
      <c r="B1011" s="11" t="s">
        <v>5016</v>
      </c>
      <c r="C1011" s="11" t="s">
        <v>5017</v>
      </c>
      <c r="D1011" s="11" t="s">
        <v>1934</v>
      </c>
      <c r="E1011" s="11" t="s">
        <v>10216</v>
      </c>
      <c r="F1011" s="11" t="s">
        <v>9034</v>
      </c>
      <c r="G1011" s="11" t="s">
        <v>5792</v>
      </c>
      <c r="H1011" s="11" t="s">
        <v>1902</v>
      </c>
      <c r="I1011" s="11" t="s">
        <v>5021</v>
      </c>
      <c r="J1011" s="963" t="s">
        <v>10693</v>
      </c>
      <c r="K1011" s="11" t="s">
        <v>10694</v>
      </c>
      <c r="L1011" s="11" t="s">
        <v>10695</v>
      </c>
      <c r="M1011" s="11" t="s">
        <v>7399</v>
      </c>
      <c r="N1011" s="11" t="s">
        <v>10634</v>
      </c>
      <c r="O1011" s="10">
        <v>36</v>
      </c>
      <c r="P1011" s="12" t="s">
        <v>10577</v>
      </c>
      <c r="Q1011" s="12" t="s">
        <v>10578</v>
      </c>
      <c r="R1011" s="10">
        <v>18</v>
      </c>
      <c r="S1011" s="12" t="s">
        <v>10579</v>
      </c>
      <c r="T1011" s="12" t="s">
        <v>10696</v>
      </c>
      <c r="U1011" s="12" t="s">
        <v>10697</v>
      </c>
      <c r="V1011" s="12" t="s">
        <v>10698</v>
      </c>
      <c r="X1011" s="41" t="str">
        <f>IF(ISERROR(VLOOKUP(J1011,'FMC by DSF_Excel'!$H$6:$H$1610,1,0)),"TIDAK ADA","ADA")</f>
        <v>ADA</v>
      </c>
      <c r="Y1011" s="41"/>
    </row>
    <row r="1012" spans="1:25" ht="25.5" x14ac:dyDescent="0.25">
      <c r="A1012" s="10">
        <v>1002</v>
      </c>
      <c r="B1012" s="11" t="s">
        <v>5016</v>
      </c>
      <c r="C1012" s="11" t="s">
        <v>5017</v>
      </c>
      <c r="D1012" s="11" t="s">
        <v>1934</v>
      </c>
      <c r="E1012" s="11" t="s">
        <v>10216</v>
      </c>
      <c r="F1012" s="11" t="s">
        <v>9034</v>
      </c>
      <c r="G1012" s="11" t="s">
        <v>5792</v>
      </c>
      <c r="H1012" s="11" t="s">
        <v>1902</v>
      </c>
      <c r="I1012" s="11" t="s">
        <v>5021</v>
      </c>
      <c r="J1012" s="963" t="s">
        <v>10699</v>
      </c>
      <c r="K1012" s="11" t="s">
        <v>10700</v>
      </c>
      <c r="L1012" s="11" t="s">
        <v>10701</v>
      </c>
      <c r="M1012" s="11" t="s">
        <v>7399</v>
      </c>
      <c r="N1012" s="11" t="s">
        <v>10634</v>
      </c>
      <c r="O1012" s="10">
        <v>36</v>
      </c>
      <c r="P1012" s="12" t="s">
        <v>10577</v>
      </c>
      <c r="Q1012" s="12" t="s">
        <v>10578</v>
      </c>
      <c r="R1012" s="10">
        <v>18</v>
      </c>
      <c r="S1012" s="12" t="s">
        <v>10579</v>
      </c>
      <c r="T1012" s="12" t="s">
        <v>10702</v>
      </c>
      <c r="U1012" s="12" t="s">
        <v>10703</v>
      </c>
      <c r="V1012" s="12" t="s">
        <v>10704</v>
      </c>
      <c r="X1012" s="41" t="str">
        <f>IF(ISERROR(VLOOKUP(J1012,'FMC by DSF_Excel'!$H$6:$H$1610,1,0)),"TIDAK ADA","ADA")</f>
        <v>ADA</v>
      </c>
      <c r="Y1012" s="41"/>
    </row>
    <row r="1013" spans="1:25" ht="25.5" x14ac:dyDescent="0.25">
      <c r="A1013" s="10">
        <v>1003</v>
      </c>
      <c r="B1013" s="11" t="s">
        <v>5016</v>
      </c>
      <c r="C1013" s="11" t="s">
        <v>5017</v>
      </c>
      <c r="D1013" s="11" t="s">
        <v>1938</v>
      </c>
      <c r="E1013" s="11" t="s">
        <v>10216</v>
      </c>
      <c r="F1013" s="11" t="s">
        <v>5051</v>
      </c>
      <c r="G1013" s="11" t="s">
        <v>5020</v>
      </c>
      <c r="H1013" s="11" t="s">
        <v>1378</v>
      </c>
      <c r="I1013" s="11" t="s">
        <v>5021</v>
      </c>
      <c r="J1013" s="963" t="s">
        <v>10705</v>
      </c>
      <c r="K1013" s="11" t="s">
        <v>10706</v>
      </c>
      <c r="L1013" s="11" t="s">
        <v>10707</v>
      </c>
      <c r="M1013" s="11" t="s">
        <v>7399</v>
      </c>
      <c r="N1013" s="11" t="s">
        <v>10634</v>
      </c>
      <c r="O1013" s="10">
        <v>36</v>
      </c>
      <c r="P1013" s="12" t="s">
        <v>10548</v>
      </c>
      <c r="Q1013" s="12" t="s">
        <v>10549</v>
      </c>
      <c r="R1013" s="10">
        <v>18</v>
      </c>
      <c r="S1013" s="12" t="s">
        <v>10550</v>
      </c>
      <c r="T1013" s="12" t="s">
        <v>10708</v>
      </c>
      <c r="U1013" s="12" t="s">
        <v>10709</v>
      </c>
      <c r="V1013" s="12" t="s">
        <v>10710</v>
      </c>
      <c r="X1013" s="41" t="str">
        <f>IF(ISERROR(VLOOKUP(J1013,'FMC by DSF_Excel'!$H$6:$H$1610,1,0)),"TIDAK ADA","ADA")</f>
        <v>ADA</v>
      </c>
      <c r="Y1013" s="41"/>
    </row>
    <row r="1014" spans="1:25" ht="25.5" x14ac:dyDescent="0.25">
      <c r="A1014" s="10">
        <v>1004</v>
      </c>
      <c r="B1014" s="11" t="s">
        <v>5016</v>
      </c>
      <c r="C1014" s="11" t="s">
        <v>5017</v>
      </c>
      <c r="D1014" s="11" t="s">
        <v>1950</v>
      </c>
      <c r="E1014" s="11" t="s">
        <v>10216</v>
      </c>
      <c r="F1014" s="11" t="s">
        <v>10711</v>
      </c>
      <c r="G1014" s="11" t="s">
        <v>1438</v>
      </c>
      <c r="H1014" s="11" t="s">
        <v>1695</v>
      </c>
      <c r="I1014" s="11" t="s">
        <v>5021</v>
      </c>
      <c r="J1014" s="963" t="s">
        <v>10712</v>
      </c>
      <c r="K1014" s="11" t="s">
        <v>10713</v>
      </c>
      <c r="L1014" s="11" t="s">
        <v>10714</v>
      </c>
      <c r="M1014" s="11" t="s">
        <v>10715</v>
      </c>
      <c r="N1014" s="11" t="s">
        <v>10716</v>
      </c>
      <c r="O1014" s="10">
        <v>36</v>
      </c>
      <c r="P1014" s="12" t="s">
        <v>10717</v>
      </c>
      <c r="Q1014" s="12" t="s">
        <v>10718</v>
      </c>
      <c r="R1014" s="10">
        <v>18</v>
      </c>
      <c r="S1014" s="12" t="s">
        <v>10719</v>
      </c>
      <c r="T1014" s="12" t="s">
        <v>741</v>
      </c>
      <c r="U1014" s="12" t="s">
        <v>10719</v>
      </c>
      <c r="V1014" s="12" t="s">
        <v>10717</v>
      </c>
      <c r="X1014" s="41" t="str">
        <f>IF(ISERROR(VLOOKUP(J1014,'FMC by DSF_Excel'!$H$6:$H$1610,1,0)),"TIDAK ADA","ADA")</f>
        <v>ADA</v>
      </c>
      <c r="Y1014" s="41"/>
    </row>
    <row r="1015" spans="1:25" ht="25.5" x14ac:dyDescent="0.25">
      <c r="A1015" s="10">
        <v>1005</v>
      </c>
      <c r="B1015" s="11" t="s">
        <v>5016</v>
      </c>
      <c r="C1015" s="11" t="s">
        <v>5017</v>
      </c>
      <c r="D1015" s="11" t="s">
        <v>1950</v>
      </c>
      <c r="E1015" s="11" t="s">
        <v>10216</v>
      </c>
      <c r="F1015" s="11" t="s">
        <v>10711</v>
      </c>
      <c r="G1015" s="11" t="s">
        <v>5020</v>
      </c>
      <c r="H1015" s="11" t="s">
        <v>124</v>
      </c>
      <c r="I1015" s="11" t="s">
        <v>5021</v>
      </c>
      <c r="J1015" s="963" t="s">
        <v>10720</v>
      </c>
      <c r="K1015" s="11" t="s">
        <v>10721</v>
      </c>
      <c r="L1015" s="11" t="s">
        <v>10722</v>
      </c>
      <c r="M1015" s="11" t="s">
        <v>10715</v>
      </c>
      <c r="N1015" s="11" t="s">
        <v>10716</v>
      </c>
      <c r="O1015" s="10">
        <v>36</v>
      </c>
      <c r="P1015" s="12" t="s">
        <v>10717</v>
      </c>
      <c r="Q1015" s="12" t="s">
        <v>10718</v>
      </c>
      <c r="R1015" s="10">
        <v>18</v>
      </c>
      <c r="S1015" s="12" t="s">
        <v>10719</v>
      </c>
      <c r="T1015" s="12" t="s">
        <v>10723</v>
      </c>
      <c r="U1015" s="12" t="s">
        <v>10724</v>
      </c>
      <c r="V1015" s="12" t="s">
        <v>10725</v>
      </c>
      <c r="X1015" s="41" t="str">
        <f>IF(ISERROR(VLOOKUP(J1015,'FMC by DSF_Excel'!$H$6:$H$1610,1,0)),"TIDAK ADA","ADA")</f>
        <v>ADA</v>
      </c>
      <c r="Y1015" s="41"/>
    </row>
    <row r="1016" spans="1:25" ht="25.5" x14ac:dyDescent="0.25">
      <c r="A1016" s="10">
        <v>1006</v>
      </c>
      <c r="B1016" s="11" t="s">
        <v>5016</v>
      </c>
      <c r="C1016" s="11" t="s">
        <v>5017</v>
      </c>
      <c r="D1016" s="11" t="s">
        <v>1954</v>
      </c>
      <c r="E1016" s="11" t="s">
        <v>10216</v>
      </c>
      <c r="F1016" s="11" t="s">
        <v>7251</v>
      </c>
      <c r="G1016" s="11" t="s">
        <v>6062</v>
      </c>
      <c r="H1016" s="11" t="s">
        <v>6063</v>
      </c>
      <c r="I1016" s="11" t="s">
        <v>5021</v>
      </c>
      <c r="J1016" s="963" t="s">
        <v>10726</v>
      </c>
      <c r="K1016" s="11" t="s">
        <v>10727</v>
      </c>
      <c r="L1016" s="11" t="s">
        <v>10728</v>
      </c>
      <c r="M1016" s="11" t="s">
        <v>10729</v>
      </c>
      <c r="N1016" s="11" t="s">
        <v>10730</v>
      </c>
      <c r="O1016" s="10">
        <v>36</v>
      </c>
      <c r="P1016" s="12" t="s">
        <v>10548</v>
      </c>
      <c r="Q1016" s="12" t="s">
        <v>10549</v>
      </c>
      <c r="R1016" s="10">
        <v>18</v>
      </c>
      <c r="S1016" s="12" t="s">
        <v>10550</v>
      </c>
      <c r="T1016" s="12" t="s">
        <v>10731</v>
      </c>
      <c r="U1016" s="12" t="s">
        <v>10732</v>
      </c>
      <c r="V1016" s="12" t="s">
        <v>10733</v>
      </c>
      <c r="X1016" s="41" t="str">
        <f>IF(ISERROR(VLOOKUP(J1016,'FMC by DSF_Excel'!$H$6:$H$1610,1,0)),"TIDAK ADA","ADA")</f>
        <v>ADA</v>
      </c>
      <c r="Y1016" s="41"/>
    </row>
    <row r="1017" spans="1:25" ht="25.5" x14ac:dyDescent="0.25">
      <c r="A1017" s="10">
        <v>1007</v>
      </c>
      <c r="B1017" s="11" t="s">
        <v>5016</v>
      </c>
      <c r="C1017" s="11" t="s">
        <v>5017</v>
      </c>
      <c r="D1017" s="11" t="s">
        <v>1959</v>
      </c>
      <c r="E1017" s="11" t="s">
        <v>10216</v>
      </c>
      <c r="F1017" s="11" t="s">
        <v>8186</v>
      </c>
      <c r="G1017" s="11" t="s">
        <v>5020</v>
      </c>
      <c r="H1017" s="11" t="s">
        <v>650</v>
      </c>
      <c r="I1017" s="11" t="s">
        <v>5021</v>
      </c>
      <c r="J1017" s="963" t="s">
        <v>10734</v>
      </c>
      <c r="K1017" s="11" t="s">
        <v>10735</v>
      </c>
      <c r="L1017" s="11" t="s">
        <v>10736</v>
      </c>
      <c r="M1017" s="11" t="s">
        <v>7399</v>
      </c>
      <c r="N1017" s="11" t="s">
        <v>10634</v>
      </c>
      <c r="O1017" s="10">
        <v>36</v>
      </c>
      <c r="P1017" s="12" t="s">
        <v>10737</v>
      </c>
      <c r="Q1017" s="12" t="s">
        <v>10738</v>
      </c>
      <c r="R1017" s="10">
        <v>18</v>
      </c>
      <c r="S1017" s="12" t="s">
        <v>10739</v>
      </c>
      <c r="T1017" s="12" t="s">
        <v>10740</v>
      </c>
      <c r="U1017" s="12" t="s">
        <v>10741</v>
      </c>
      <c r="V1017" s="12" t="s">
        <v>10742</v>
      </c>
      <c r="X1017" s="41" t="str">
        <f>IF(ISERROR(VLOOKUP(J1017,'FMC by DSF_Excel'!$H$6:$H$1610,1,0)),"TIDAK ADA","ADA")</f>
        <v>ADA</v>
      </c>
      <c r="Y1017" s="41"/>
    </row>
    <row r="1018" spans="1:25" ht="25.5" x14ac:dyDescent="0.25">
      <c r="A1018" s="10">
        <v>1008</v>
      </c>
      <c r="B1018" s="11" t="s">
        <v>5016</v>
      </c>
      <c r="C1018" s="11" t="s">
        <v>5017</v>
      </c>
      <c r="D1018" s="11" t="s">
        <v>2030</v>
      </c>
      <c r="E1018" s="11" t="s">
        <v>10216</v>
      </c>
      <c r="F1018" s="11" t="s">
        <v>9034</v>
      </c>
      <c r="G1018" s="11" t="s">
        <v>1438</v>
      </c>
      <c r="H1018" s="11" t="s">
        <v>1695</v>
      </c>
      <c r="I1018" s="11" t="s">
        <v>5021</v>
      </c>
      <c r="J1018" s="963" t="s">
        <v>10743</v>
      </c>
      <c r="K1018" s="11" t="s">
        <v>10744</v>
      </c>
      <c r="L1018" s="11" t="s">
        <v>10745</v>
      </c>
      <c r="M1018" s="11" t="s">
        <v>10746</v>
      </c>
      <c r="N1018" s="11" t="s">
        <v>10747</v>
      </c>
      <c r="O1018" s="10">
        <v>36</v>
      </c>
      <c r="P1018" s="12" t="s">
        <v>10619</v>
      </c>
      <c r="Q1018" s="12" t="s">
        <v>10620</v>
      </c>
      <c r="R1018" s="10">
        <v>17</v>
      </c>
      <c r="S1018" s="12" t="s">
        <v>10748</v>
      </c>
      <c r="T1018" s="12" t="s">
        <v>10749</v>
      </c>
      <c r="U1018" s="12" t="s">
        <v>10750</v>
      </c>
      <c r="V1018" s="12" t="s">
        <v>10751</v>
      </c>
      <c r="X1018" s="41" t="str">
        <f>IF(ISERROR(VLOOKUP(J1018,'FMC by DSF_Excel'!$H$6:$H$1610,1,0)),"TIDAK ADA","ADA")</f>
        <v>ADA</v>
      </c>
      <c r="Y1018" s="41"/>
    </row>
    <row r="1019" spans="1:25" ht="25.5" x14ac:dyDescent="0.25">
      <c r="A1019" s="10">
        <v>1009</v>
      </c>
      <c r="B1019" s="11" t="s">
        <v>5016</v>
      </c>
      <c r="C1019" s="11" t="s">
        <v>5017</v>
      </c>
      <c r="D1019" s="11" t="s">
        <v>2030</v>
      </c>
      <c r="E1019" s="11" t="s">
        <v>10216</v>
      </c>
      <c r="F1019" s="11" t="s">
        <v>9034</v>
      </c>
      <c r="G1019" s="11" t="s">
        <v>1438</v>
      </c>
      <c r="H1019" s="11" t="s">
        <v>1695</v>
      </c>
      <c r="I1019" s="11" t="s">
        <v>5021</v>
      </c>
      <c r="J1019" s="963" t="s">
        <v>10752</v>
      </c>
      <c r="K1019" s="11" t="s">
        <v>10753</v>
      </c>
      <c r="L1019" s="11" t="s">
        <v>10754</v>
      </c>
      <c r="M1019" s="11" t="s">
        <v>10746</v>
      </c>
      <c r="N1019" s="11" t="s">
        <v>10747</v>
      </c>
      <c r="O1019" s="10">
        <v>36</v>
      </c>
      <c r="P1019" s="12" t="s">
        <v>10619</v>
      </c>
      <c r="Q1019" s="12" t="s">
        <v>10620</v>
      </c>
      <c r="R1019" s="10">
        <v>17</v>
      </c>
      <c r="S1019" s="12" t="s">
        <v>10748</v>
      </c>
      <c r="T1019" s="12" t="s">
        <v>10755</v>
      </c>
      <c r="U1019" s="12" t="s">
        <v>10756</v>
      </c>
      <c r="V1019" s="12" t="s">
        <v>10757</v>
      </c>
      <c r="X1019" s="41" t="str">
        <f>IF(ISERROR(VLOOKUP(J1019,'FMC by DSF_Excel'!$H$6:$H$1610,1,0)),"TIDAK ADA","ADA")</f>
        <v>ADA</v>
      </c>
      <c r="Y1019" s="41"/>
    </row>
    <row r="1020" spans="1:25" ht="25.5" x14ac:dyDescent="0.25">
      <c r="A1020" s="10">
        <v>1010</v>
      </c>
      <c r="B1020" s="11" t="s">
        <v>5016</v>
      </c>
      <c r="C1020" s="11" t="s">
        <v>5017</v>
      </c>
      <c r="D1020" s="11" t="s">
        <v>2030</v>
      </c>
      <c r="E1020" s="11" t="s">
        <v>10216</v>
      </c>
      <c r="F1020" s="11" t="s">
        <v>9034</v>
      </c>
      <c r="G1020" s="11" t="s">
        <v>1438</v>
      </c>
      <c r="H1020" s="11" t="s">
        <v>1695</v>
      </c>
      <c r="I1020" s="11" t="s">
        <v>5021</v>
      </c>
      <c r="J1020" s="963" t="s">
        <v>10758</v>
      </c>
      <c r="K1020" s="11" t="s">
        <v>10759</v>
      </c>
      <c r="L1020" s="11" t="s">
        <v>10760</v>
      </c>
      <c r="M1020" s="11" t="s">
        <v>10746</v>
      </c>
      <c r="N1020" s="11" t="s">
        <v>10747</v>
      </c>
      <c r="O1020" s="10">
        <v>36</v>
      </c>
      <c r="P1020" s="12" t="s">
        <v>10619</v>
      </c>
      <c r="Q1020" s="12" t="s">
        <v>10620</v>
      </c>
      <c r="R1020" s="10">
        <v>17</v>
      </c>
      <c r="S1020" s="12" t="s">
        <v>10748</v>
      </c>
      <c r="T1020" s="12" t="s">
        <v>10761</v>
      </c>
      <c r="U1020" s="12" t="s">
        <v>10762</v>
      </c>
      <c r="V1020" s="12" t="s">
        <v>10763</v>
      </c>
      <c r="X1020" s="41" t="str">
        <f>IF(ISERROR(VLOOKUP(J1020,'FMC by DSF_Excel'!$H$6:$H$1610,1,0)),"TIDAK ADA","ADA")</f>
        <v>ADA</v>
      </c>
      <c r="Y1020" s="41"/>
    </row>
    <row r="1021" spans="1:25" ht="25.5" x14ac:dyDescent="0.25">
      <c r="A1021" s="10">
        <v>1011</v>
      </c>
      <c r="B1021" s="11" t="s">
        <v>5016</v>
      </c>
      <c r="C1021" s="11" t="s">
        <v>5017</v>
      </c>
      <c r="D1021" s="11" t="s">
        <v>2030</v>
      </c>
      <c r="E1021" s="11" t="s">
        <v>10216</v>
      </c>
      <c r="F1021" s="11" t="s">
        <v>9034</v>
      </c>
      <c r="G1021" s="11" t="s">
        <v>1438</v>
      </c>
      <c r="H1021" s="11" t="s">
        <v>1695</v>
      </c>
      <c r="I1021" s="11" t="s">
        <v>5021</v>
      </c>
      <c r="J1021" s="963" t="s">
        <v>10764</v>
      </c>
      <c r="K1021" s="11" t="s">
        <v>10765</v>
      </c>
      <c r="L1021" s="11" t="s">
        <v>10766</v>
      </c>
      <c r="M1021" s="11" t="s">
        <v>10746</v>
      </c>
      <c r="N1021" s="11" t="s">
        <v>10747</v>
      </c>
      <c r="O1021" s="10">
        <v>36</v>
      </c>
      <c r="P1021" s="12" t="s">
        <v>10619</v>
      </c>
      <c r="Q1021" s="12" t="s">
        <v>10620</v>
      </c>
      <c r="R1021" s="10">
        <v>17</v>
      </c>
      <c r="S1021" s="12" t="s">
        <v>10748</v>
      </c>
      <c r="T1021" s="12" t="s">
        <v>10767</v>
      </c>
      <c r="U1021" s="12" t="s">
        <v>10768</v>
      </c>
      <c r="V1021" s="12" t="s">
        <v>10769</v>
      </c>
      <c r="X1021" s="41" t="str">
        <f>IF(ISERROR(VLOOKUP(J1021,'FMC by DSF_Excel'!$H$6:$H$1610,1,0)),"TIDAK ADA","ADA")</f>
        <v>ADA</v>
      </c>
      <c r="Y1021" s="41"/>
    </row>
    <row r="1022" spans="1:25" ht="25.5" x14ac:dyDescent="0.25">
      <c r="A1022" s="10">
        <v>1012</v>
      </c>
      <c r="B1022" s="11" t="s">
        <v>5016</v>
      </c>
      <c r="C1022" s="11" t="s">
        <v>5017</v>
      </c>
      <c r="D1022" s="11" t="s">
        <v>2030</v>
      </c>
      <c r="E1022" s="11" t="s">
        <v>10216</v>
      </c>
      <c r="F1022" s="11" t="s">
        <v>9034</v>
      </c>
      <c r="G1022" s="11" t="s">
        <v>1438</v>
      </c>
      <c r="H1022" s="11" t="s">
        <v>1695</v>
      </c>
      <c r="I1022" s="11" t="s">
        <v>5021</v>
      </c>
      <c r="J1022" s="963" t="s">
        <v>10770</v>
      </c>
      <c r="K1022" s="11" t="s">
        <v>10771</v>
      </c>
      <c r="L1022" s="11" t="s">
        <v>10772</v>
      </c>
      <c r="M1022" s="11" t="s">
        <v>10746</v>
      </c>
      <c r="N1022" s="11" t="s">
        <v>10747</v>
      </c>
      <c r="O1022" s="10">
        <v>36</v>
      </c>
      <c r="P1022" s="12" t="s">
        <v>10619</v>
      </c>
      <c r="Q1022" s="12" t="s">
        <v>10620</v>
      </c>
      <c r="R1022" s="10">
        <v>17</v>
      </c>
      <c r="S1022" s="12" t="s">
        <v>10748</v>
      </c>
      <c r="T1022" s="12" t="s">
        <v>10773</v>
      </c>
      <c r="U1022" s="12" t="s">
        <v>10774</v>
      </c>
      <c r="V1022" s="12" t="s">
        <v>10775</v>
      </c>
      <c r="X1022" s="41" t="str">
        <f>IF(ISERROR(VLOOKUP(J1022,'FMC by DSF_Excel'!$H$6:$H$1610,1,0)),"TIDAK ADA","ADA")</f>
        <v>ADA</v>
      </c>
      <c r="Y1022" s="41"/>
    </row>
    <row r="1023" spans="1:25" ht="25.5" x14ac:dyDescent="0.25">
      <c r="A1023" s="10">
        <v>1013</v>
      </c>
      <c r="B1023" s="11" t="s">
        <v>5016</v>
      </c>
      <c r="C1023" s="11" t="s">
        <v>5017</v>
      </c>
      <c r="D1023" s="11" t="s">
        <v>2034</v>
      </c>
      <c r="E1023" s="11" t="s">
        <v>10216</v>
      </c>
      <c r="F1023" s="11" t="s">
        <v>10217</v>
      </c>
      <c r="G1023" s="11" t="s">
        <v>5354</v>
      </c>
      <c r="H1023" s="11" t="s">
        <v>5355</v>
      </c>
      <c r="I1023" s="11" t="s">
        <v>5021</v>
      </c>
      <c r="J1023" s="963" t="s">
        <v>10776</v>
      </c>
      <c r="K1023" s="11" t="s">
        <v>10777</v>
      </c>
      <c r="L1023" s="11" t="s">
        <v>10778</v>
      </c>
      <c r="M1023" s="11" t="s">
        <v>10779</v>
      </c>
      <c r="N1023" s="11" t="s">
        <v>10780</v>
      </c>
      <c r="O1023" s="10">
        <v>36</v>
      </c>
      <c r="P1023" s="12" t="s">
        <v>10717</v>
      </c>
      <c r="Q1023" s="12" t="s">
        <v>10718</v>
      </c>
      <c r="R1023" s="10">
        <v>17</v>
      </c>
      <c r="S1023" s="12" t="s">
        <v>10781</v>
      </c>
      <c r="T1023" s="12" t="s">
        <v>10782</v>
      </c>
      <c r="U1023" s="12" t="s">
        <v>10783</v>
      </c>
      <c r="V1023" s="12" t="s">
        <v>10784</v>
      </c>
      <c r="X1023" s="41" t="str">
        <f>IF(ISERROR(VLOOKUP(J1023,'FMC by DSF_Excel'!$H$6:$H$1610,1,0)),"TIDAK ADA","ADA")</f>
        <v>ADA</v>
      </c>
      <c r="Y1023" s="41"/>
    </row>
    <row r="1024" spans="1:25" ht="25.5" x14ac:dyDescent="0.25">
      <c r="A1024" s="10">
        <v>1014</v>
      </c>
      <c r="B1024" s="11" t="s">
        <v>5016</v>
      </c>
      <c r="C1024" s="11" t="s">
        <v>5017</v>
      </c>
      <c r="D1024" s="11" t="s">
        <v>2039</v>
      </c>
      <c r="E1024" s="11" t="s">
        <v>10216</v>
      </c>
      <c r="F1024" s="11" t="s">
        <v>9034</v>
      </c>
      <c r="G1024" s="11" t="s">
        <v>1433</v>
      </c>
      <c r="H1024" s="11" t="s">
        <v>6087</v>
      </c>
      <c r="I1024" s="11" t="s">
        <v>5021</v>
      </c>
      <c r="J1024" s="963" t="s">
        <v>10785</v>
      </c>
      <c r="K1024" s="11" t="s">
        <v>10786</v>
      </c>
      <c r="L1024" s="11" t="s">
        <v>10787</v>
      </c>
      <c r="M1024" s="11" t="s">
        <v>10788</v>
      </c>
      <c r="N1024" s="11" t="s">
        <v>10789</v>
      </c>
      <c r="O1024" s="10">
        <v>36</v>
      </c>
      <c r="P1024" s="12" t="s">
        <v>10619</v>
      </c>
      <c r="Q1024" s="12" t="s">
        <v>10620</v>
      </c>
      <c r="R1024" s="10">
        <v>18</v>
      </c>
      <c r="S1024" s="12" t="s">
        <v>10621</v>
      </c>
      <c r="T1024" s="12" t="s">
        <v>10790</v>
      </c>
      <c r="U1024" s="12" t="s">
        <v>10791</v>
      </c>
      <c r="V1024" s="12" t="s">
        <v>10792</v>
      </c>
      <c r="X1024" s="41" t="str">
        <f>IF(ISERROR(VLOOKUP(J1024,'FMC by DSF_Excel'!$H$6:$H$1610,1,0)),"TIDAK ADA","ADA")</f>
        <v>ADA</v>
      </c>
      <c r="Y1024" s="41"/>
    </row>
    <row r="1025" spans="1:25" ht="25.5" x14ac:dyDescent="0.25">
      <c r="A1025" s="10">
        <v>1015</v>
      </c>
      <c r="B1025" s="11" t="s">
        <v>5016</v>
      </c>
      <c r="C1025" s="11" t="s">
        <v>5017</v>
      </c>
      <c r="D1025" s="11" t="s">
        <v>2071</v>
      </c>
      <c r="E1025" s="11" t="s">
        <v>10216</v>
      </c>
      <c r="F1025" s="11" t="s">
        <v>9034</v>
      </c>
      <c r="G1025" s="11" t="s">
        <v>1438</v>
      </c>
      <c r="H1025" s="11" t="s">
        <v>1695</v>
      </c>
      <c r="I1025" s="11" t="s">
        <v>5021</v>
      </c>
      <c r="J1025" s="963" t="s">
        <v>10793</v>
      </c>
      <c r="K1025" s="11" t="s">
        <v>10794</v>
      </c>
      <c r="L1025" s="11" t="s">
        <v>10795</v>
      </c>
      <c r="M1025" s="11" t="s">
        <v>10796</v>
      </c>
      <c r="N1025" s="11" t="s">
        <v>10797</v>
      </c>
      <c r="O1025" s="10">
        <v>36</v>
      </c>
      <c r="P1025" s="12" t="s">
        <v>10619</v>
      </c>
      <c r="Q1025" s="12" t="s">
        <v>10620</v>
      </c>
      <c r="R1025" s="10">
        <v>17</v>
      </c>
      <c r="S1025" s="12" t="s">
        <v>10748</v>
      </c>
      <c r="T1025" s="12" t="s">
        <v>10798</v>
      </c>
      <c r="U1025" s="12" t="s">
        <v>10799</v>
      </c>
      <c r="V1025" s="12" t="s">
        <v>10800</v>
      </c>
      <c r="X1025" s="41" t="str">
        <f>IF(ISERROR(VLOOKUP(J1025,'FMC by DSF_Excel'!$H$6:$H$1610,1,0)),"TIDAK ADA","ADA")</f>
        <v>ADA</v>
      </c>
      <c r="Y1025" s="41"/>
    </row>
    <row r="1026" spans="1:25" ht="25.5" x14ac:dyDescent="0.25">
      <c r="A1026" s="10">
        <v>1016</v>
      </c>
      <c r="B1026" s="11" t="s">
        <v>5016</v>
      </c>
      <c r="C1026" s="11" t="s">
        <v>5017</v>
      </c>
      <c r="D1026" s="11" t="s">
        <v>2071</v>
      </c>
      <c r="E1026" s="11" t="s">
        <v>10216</v>
      </c>
      <c r="F1026" s="11" t="s">
        <v>9034</v>
      </c>
      <c r="G1026" s="11" t="s">
        <v>1438</v>
      </c>
      <c r="H1026" s="11" t="s">
        <v>1695</v>
      </c>
      <c r="I1026" s="11" t="s">
        <v>5021</v>
      </c>
      <c r="J1026" s="963" t="s">
        <v>10801</v>
      </c>
      <c r="K1026" s="11" t="s">
        <v>10802</v>
      </c>
      <c r="L1026" s="11" t="s">
        <v>10803</v>
      </c>
      <c r="M1026" s="11" t="s">
        <v>10796</v>
      </c>
      <c r="N1026" s="11" t="s">
        <v>10797</v>
      </c>
      <c r="O1026" s="10">
        <v>36</v>
      </c>
      <c r="P1026" s="12" t="s">
        <v>10619</v>
      </c>
      <c r="Q1026" s="12" t="s">
        <v>10620</v>
      </c>
      <c r="R1026" s="10">
        <v>17</v>
      </c>
      <c r="S1026" s="12" t="s">
        <v>10748</v>
      </c>
      <c r="T1026" s="12" t="s">
        <v>10804</v>
      </c>
      <c r="U1026" s="12" t="s">
        <v>10805</v>
      </c>
      <c r="V1026" s="12" t="s">
        <v>10806</v>
      </c>
      <c r="X1026" s="41" t="str">
        <f>IF(ISERROR(VLOOKUP(J1026,'FMC by DSF_Excel'!$H$6:$H$1610,1,0)),"TIDAK ADA","ADA")</f>
        <v>ADA</v>
      </c>
      <c r="Y1026" s="41"/>
    </row>
    <row r="1027" spans="1:25" ht="25.5" x14ac:dyDescent="0.25">
      <c r="A1027" s="10">
        <v>1017</v>
      </c>
      <c r="B1027" s="11" t="s">
        <v>5016</v>
      </c>
      <c r="C1027" s="11" t="s">
        <v>5017</v>
      </c>
      <c r="D1027" s="11" t="s">
        <v>2071</v>
      </c>
      <c r="E1027" s="11" t="s">
        <v>10216</v>
      </c>
      <c r="F1027" s="11" t="s">
        <v>9034</v>
      </c>
      <c r="G1027" s="11" t="s">
        <v>1438</v>
      </c>
      <c r="H1027" s="11" t="s">
        <v>1695</v>
      </c>
      <c r="I1027" s="11" t="s">
        <v>5021</v>
      </c>
      <c r="J1027" s="963" t="s">
        <v>10807</v>
      </c>
      <c r="K1027" s="11" t="s">
        <v>10808</v>
      </c>
      <c r="L1027" s="11" t="s">
        <v>10809</v>
      </c>
      <c r="M1027" s="11" t="s">
        <v>10796</v>
      </c>
      <c r="N1027" s="11" t="s">
        <v>10797</v>
      </c>
      <c r="O1027" s="10">
        <v>36</v>
      </c>
      <c r="P1027" s="12" t="s">
        <v>10619</v>
      </c>
      <c r="Q1027" s="12" t="s">
        <v>10620</v>
      </c>
      <c r="R1027" s="10">
        <v>17</v>
      </c>
      <c r="S1027" s="12" t="s">
        <v>10748</v>
      </c>
      <c r="T1027" s="12" t="s">
        <v>10810</v>
      </c>
      <c r="U1027" s="12" t="s">
        <v>10811</v>
      </c>
      <c r="V1027" s="12" t="s">
        <v>10812</v>
      </c>
      <c r="X1027" s="41" t="str">
        <f>IF(ISERROR(VLOOKUP(J1027,'FMC by DSF_Excel'!$H$6:$H$1610,1,0)),"TIDAK ADA","ADA")</f>
        <v>ADA</v>
      </c>
      <c r="Y1027" s="41"/>
    </row>
    <row r="1028" spans="1:25" ht="25.5" x14ac:dyDescent="0.25">
      <c r="A1028" s="10">
        <v>1018</v>
      </c>
      <c r="B1028" s="11" t="s">
        <v>5016</v>
      </c>
      <c r="C1028" s="11" t="s">
        <v>5017</v>
      </c>
      <c r="D1028" s="11" t="s">
        <v>2071</v>
      </c>
      <c r="E1028" s="11" t="s">
        <v>10216</v>
      </c>
      <c r="F1028" s="11" t="s">
        <v>9034</v>
      </c>
      <c r="G1028" s="11" t="s">
        <v>1438</v>
      </c>
      <c r="H1028" s="11" t="s">
        <v>1695</v>
      </c>
      <c r="I1028" s="11" t="s">
        <v>5021</v>
      </c>
      <c r="J1028" s="963" t="s">
        <v>10813</v>
      </c>
      <c r="K1028" s="11" t="s">
        <v>10814</v>
      </c>
      <c r="L1028" s="11" t="s">
        <v>10815</v>
      </c>
      <c r="M1028" s="11" t="s">
        <v>10796</v>
      </c>
      <c r="N1028" s="11" t="s">
        <v>10797</v>
      </c>
      <c r="O1028" s="10">
        <v>36</v>
      </c>
      <c r="P1028" s="12" t="s">
        <v>10619</v>
      </c>
      <c r="Q1028" s="12" t="s">
        <v>10620</v>
      </c>
      <c r="R1028" s="10">
        <v>17</v>
      </c>
      <c r="S1028" s="12" t="s">
        <v>10748</v>
      </c>
      <c r="T1028" s="12" t="s">
        <v>10816</v>
      </c>
      <c r="U1028" s="12" t="s">
        <v>10817</v>
      </c>
      <c r="V1028" s="12" t="s">
        <v>10818</v>
      </c>
      <c r="X1028" s="41" t="str">
        <f>IF(ISERROR(VLOOKUP(J1028,'FMC by DSF_Excel'!$H$6:$H$1610,1,0)),"TIDAK ADA","ADA")</f>
        <v>ADA</v>
      </c>
      <c r="Y1028" s="41"/>
    </row>
    <row r="1029" spans="1:25" ht="25.5" x14ac:dyDescent="0.25">
      <c r="A1029" s="10">
        <v>1019</v>
      </c>
      <c r="B1029" s="11" t="s">
        <v>5016</v>
      </c>
      <c r="C1029" s="11" t="s">
        <v>5017</v>
      </c>
      <c r="D1029" s="11" t="s">
        <v>2071</v>
      </c>
      <c r="E1029" s="11" t="s">
        <v>10216</v>
      </c>
      <c r="F1029" s="11" t="s">
        <v>9034</v>
      </c>
      <c r="G1029" s="11" t="s">
        <v>1438</v>
      </c>
      <c r="H1029" s="11" t="s">
        <v>1695</v>
      </c>
      <c r="I1029" s="11" t="s">
        <v>5021</v>
      </c>
      <c r="J1029" s="963" t="s">
        <v>10819</v>
      </c>
      <c r="K1029" s="11" t="s">
        <v>10820</v>
      </c>
      <c r="L1029" s="11" t="s">
        <v>10821</v>
      </c>
      <c r="M1029" s="11" t="s">
        <v>10796</v>
      </c>
      <c r="N1029" s="11" t="s">
        <v>10797</v>
      </c>
      <c r="O1029" s="10">
        <v>36</v>
      </c>
      <c r="P1029" s="12" t="s">
        <v>10619</v>
      </c>
      <c r="Q1029" s="12" t="s">
        <v>10620</v>
      </c>
      <c r="R1029" s="10">
        <v>17</v>
      </c>
      <c r="S1029" s="12" t="s">
        <v>10748</v>
      </c>
      <c r="T1029" s="12" t="s">
        <v>10822</v>
      </c>
      <c r="U1029" s="12" t="s">
        <v>10823</v>
      </c>
      <c r="V1029" s="12" t="s">
        <v>10824</v>
      </c>
      <c r="X1029" s="41" t="str">
        <f>IF(ISERROR(VLOOKUP(J1029,'FMC by DSF_Excel'!$H$6:$H$1610,1,0)),"TIDAK ADA","ADA")</f>
        <v>ADA</v>
      </c>
      <c r="Y1029" s="41"/>
    </row>
    <row r="1030" spans="1:25" ht="25.5" x14ac:dyDescent="0.25">
      <c r="A1030" s="10">
        <v>1020</v>
      </c>
      <c r="B1030" s="11" t="s">
        <v>5016</v>
      </c>
      <c r="C1030" s="11" t="s">
        <v>5017</v>
      </c>
      <c r="D1030" s="11" t="s">
        <v>2075</v>
      </c>
      <c r="E1030" s="11" t="s">
        <v>10216</v>
      </c>
      <c r="F1030" s="11" t="s">
        <v>9034</v>
      </c>
      <c r="G1030" s="11" t="s">
        <v>5020</v>
      </c>
      <c r="H1030" s="11" t="s">
        <v>124</v>
      </c>
      <c r="I1030" s="11" t="s">
        <v>5021</v>
      </c>
      <c r="J1030" s="963" t="s">
        <v>10825</v>
      </c>
      <c r="K1030" s="11" t="s">
        <v>10826</v>
      </c>
      <c r="L1030" s="11" t="s">
        <v>10827</v>
      </c>
      <c r="M1030" s="11" t="s">
        <v>7763</v>
      </c>
      <c r="N1030" s="11" t="s">
        <v>10828</v>
      </c>
      <c r="O1030" s="10">
        <v>36</v>
      </c>
      <c r="P1030" s="12" t="s">
        <v>10619</v>
      </c>
      <c r="Q1030" s="12" t="s">
        <v>10620</v>
      </c>
      <c r="R1030" s="10">
        <v>17</v>
      </c>
      <c r="S1030" s="12" t="s">
        <v>10748</v>
      </c>
      <c r="T1030" s="12" t="s">
        <v>10829</v>
      </c>
      <c r="U1030" s="12" t="s">
        <v>10830</v>
      </c>
      <c r="V1030" s="12" t="s">
        <v>10831</v>
      </c>
      <c r="X1030" s="41" t="str">
        <f>IF(ISERROR(VLOOKUP(J1030,'FMC by DSF_Excel'!$H$6:$H$1610,1,0)),"TIDAK ADA","ADA")</f>
        <v>ADA</v>
      </c>
      <c r="Y1030" s="41"/>
    </row>
    <row r="1031" spans="1:25" ht="25.5" x14ac:dyDescent="0.25">
      <c r="A1031" s="10">
        <v>1021</v>
      </c>
      <c r="B1031" s="11" t="s">
        <v>5016</v>
      </c>
      <c r="C1031" s="11" t="s">
        <v>5017</v>
      </c>
      <c r="D1031" s="11" t="s">
        <v>2075</v>
      </c>
      <c r="E1031" s="11" t="s">
        <v>10216</v>
      </c>
      <c r="F1031" s="11" t="s">
        <v>9034</v>
      </c>
      <c r="G1031" s="11" t="s">
        <v>5020</v>
      </c>
      <c r="H1031" s="11" t="s">
        <v>1378</v>
      </c>
      <c r="I1031" s="11" t="s">
        <v>5021</v>
      </c>
      <c r="J1031" s="963" t="s">
        <v>10832</v>
      </c>
      <c r="K1031" s="11" t="s">
        <v>10833</v>
      </c>
      <c r="L1031" s="11" t="s">
        <v>10834</v>
      </c>
      <c r="M1031" s="11" t="s">
        <v>7763</v>
      </c>
      <c r="N1031" s="11" t="s">
        <v>10828</v>
      </c>
      <c r="O1031" s="10">
        <v>36</v>
      </c>
      <c r="P1031" s="12" t="s">
        <v>10619</v>
      </c>
      <c r="Q1031" s="12" t="s">
        <v>10620</v>
      </c>
      <c r="R1031" s="10">
        <v>17</v>
      </c>
      <c r="S1031" s="12" t="s">
        <v>10748</v>
      </c>
      <c r="T1031" s="12" t="s">
        <v>10835</v>
      </c>
      <c r="U1031" s="12" t="s">
        <v>10836</v>
      </c>
      <c r="V1031" s="12" t="s">
        <v>10837</v>
      </c>
      <c r="X1031" s="41" t="str">
        <f>IF(ISERROR(VLOOKUP(J1031,'FMC by DSF_Excel'!$H$6:$H$1610,1,0)),"TIDAK ADA","ADA")</f>
        <v>ADA</v>
      </c>
      <c r="Y1031" s="41"/>
    </row>
    <row r="1032" spans="1:25" ht="25.5" x14ac:dyDescent="0.25">
      <c r="A1032" s="10">
        <v>1022</v>
      </c>
      <c r="B1032" s="11" t="s">
        <v>5016</v>
      </c>
      <c r="C1032" s="11" t="s">
        <v>5017</v>
      </c>
      <c r="D1032" s="11" t="s">
        <v>2075</v>
      </c>
      <c r="E1032" s="11" t="s">
        <v>10216</v>
      </c>
      <c r="F1032" s="11" t="s">
        <v>9034</v>
      </c>
      <c r="G1032" s="11" t="s">
        <v>1428</v>
      </c>
      <c r="H1032" s="11" t="s">
        <v>1955</v>
      </c>
      <c r="I1032" s="11" t="s">
        <v>5021</v>
      </c>
      <c r="J1032" s="963" t="s">
        <v>10838</v>
      </c>
      <c r="K1032" s="11" t="s">
        <v>10839</v>
      </c>
      <c r="L1032" s="11" t="s">
        <v>10840</v>
      </c>
      <c r="M1032" s="11" t="s">
        <v>7763</v>
      </c>
      <c r="N1032" s="11" t="s">
        <v>10828</v>
      </c>
      <c r="O1032" s="10">
        <v>36</v>
      </c>
      <c r="P1032" s="12" t="s">
        <v>10619</v>
      </c>
      <c r="Q1032" s="12" t="s">
        <v>10620</v>
      </c>
      <c r="R1032" s="10">
        <v>17</v>
      </c>
      <c r="S1032" s="12" t="s">
        <v>10748</v>
      </c>
      <c r="T1032" s="12" t="s">
        <v>10841</v>
      </c>
      <c r="U1032" s="12" t="s">
        <v>10842</v>
      </c>
      <c r="V1032" s="12" t="s">
        <v>10843</v>
      </c>
      <c r="X1032" s="41" t="str">
        <f>IF(ISERROR(VLOOKUP(J1032,'FMC by DSF_Excel'!$H$6:$H$1610,1,0)),"TIDAK ADA","ADA")</f>
        <v>ADA</v>
      </c>
      <c r="Y1032" s="41"/>
    </row>
    <row r="1033" spans="1:25" ht="25.5" x14ac:dyDescent="0.25">
      <c r="A1033" s="10">
        <v>1023</v>
      </c>
      <c r="B1033" s="11" t="s">
        <v>5016</v>
      </c>
      <c r="C1033" s="11" t="s">
        <v>5017</v>
      </c>
      <c r="D1033" s="11" t="s">
        <v>2075</v>
      </c>
      <c r="E1033" s="11" t="s">
        <v>10216</v>
      </c>
      <c r="F1033" s="11" t="s">
        <v>9034</v>
      </c>
      <c r="G1033" s="11" t="s">
        <v>1428</v>
      </c>
      <c r="H1033" s="11" t="s">
        <v>1955</v>
      </c>
      <c r="I1033" s="11" t="s">
        <v>5021</v>
      </c>
      <c r="J1033" s="963" t="s">
        <v>10844</v>
      </c>
      <c r="K1033" s="11" t="s">
        <v>10845</v>
      </c>
      <c r="L1033" s="11" t="s">
        <v>10846</v>
      </c>
      <c r="M1033" s="11" t="s">
        <v>7763</v>
      </c>
      <c r="N1033" s="11" t="s">
        <v>10828</v>
      </c>
      <c r="O1033" s="10">
        <v>36</v>
      </c>
      <c r="P1033" s="12" t="s">
        <v>10619</v>
      </c>
      <c r="Q1033" s="12" t="s">
        <v>10620</v>
      </c>
      <c r="R1033" s="10">
        <v>17</v>
      </c>
      <c r="S1033" s="12" t="s">
        <v>10748</v>
      </c>
      <c r="T1033" s="12" t="s">
        <v>10847</v>
      </c>
      <c r="U1033" s="12" t="s">
        <v>10848</v>
      </c>
      <c r="V1033" s="12" t="s">
        <v>10849</v>
      </c>
      <c r="X1033" s="41" t="str">
        <f>IF(ISERROR(VLOOKUP(J1033,'FMC by DSF_Excel'!$H$6:$H$1610,1,0)),"TIDAK ADA","ADA")</f>
        <v>ADA</v>
      </c>
      <c r="Y1033" s="41"/>
    </row>
    <row r="1034" spans="1:25" ht="25.5" x14ac:dyDescent="0.25">
      <c r="A1034" s="10">
        <v>1024</v>
      </c>
      <c r="B1034" s="11" t="s">
        <v>5016</v>
      </c>
      <c r="C1034" s="11" t="s">
        <v>5017</v>
      </c>
      <c r="D1034" s="11" t="s">
        <v>2075</v>
      </c>
      <c r="E1034" s="11" t="s">
        <v>10216</v>
      </c>
      <c r="F1034" s="11" t="s">
        <v>9034</v>
      </c>
      <c r="G1034" s="11" t="s">
        <v>1428</v>
      </c>
      <c r="H1034" s="11" t="s">
        <v>1955</v>
      </c>
      <c r="I1034" s="11" t="s">
        <v>5021</v>
      </c>
      <c r="J1034" s="963" t="s">
        <v>10850</v>
      </c>
      <c r="K1034" s="11" t="s">
        <v>10851</v>
      </c>
      <c r="L1034" s="11" t="s">
        <v>10852</v>
      </c>
      <c r="M1034" s="11" t="s">
        <v>7763</v>
      </c>
      <c r="N1034" s="11" t="s">
        <v>10828</v>
      </c>
      <c r="O1034" s="10">
        <v>36</v>
      </c>
      <c r="P1034" s="12" t="s">
        <v>10619</v>
      </c>
      <c r="Q1034" s="12" t="s">
        <v>10620</v>
      </c>
      <c r="R1034" s="10">
        <v>17</v>
      </c>
      <c r="S1034" s="12" t="s">
        <v>10748</v>
      </c>
      <c r="T1034" s="12" t="s">
        <v>10853</v>
      </c>
      <c r="U1034" s="12" t="s">
        <v>10854</v>
      </c>
      <c r="V1034" s="12" t="s">
        <v>10855</v>
      </c>
      <c r="X1034" s="41" t="str">
        <f>IF(ISERROR(VLOOKUP(J1034,'FMC by DSF_Excel'!$H$6:$H$1610,1,0)),"TIDAK ADA","ADA")</f>
        <v>ADA</v>
      </c>
      <c r="Y1034" s="41"/>
    </row>
    <row r="1035" spans="1:25" ht="25.5" x14ac:dyDescent="0.25">
      <c r="A1035" s="10">
        <v>1025</v>
      </c>
      <c r="B1035" s="11" t="s">
        <v>5016</v>
      </c>
      <c r="C1035" s="11" t="s">
        <v>5017</v>
      </c>
      <c r="D1035" s="11" t="s">
        <v>2075</v>
      </c>
      <c r="E1035" s="11" t="s">
        <v>10216</v>
      </c>
      <c r="F1035" s="11" t="s">
        <v>9034</v>
      </c>
      <c r="G1035" s="11" t="s">
        <v>1428</v>
      </c>
      <c r="H1035" s="11" t="s">
        <v>1423</v>
      </c>
      <c r="I1035" s="11" t="s">
        <v>5021</v>
      </c>
      <c r="J1035" s="963" t="s">
        <v>10856</v>
      </c>
      <c r="K1035" s="11" t="s">
        <v>10857</v>
      </c>
      <c r="L1035" s="11" t="s">
        <v>10858</v>
      </c>
      <c r="M1035" s="11" t="s">
        <v>7763</v>
      </c>
      <c r="N1035" s="11" t="s">
        <v>10828</v>
      </c>
      <c r="O1035" s="10">
        <v>36</v>
      </c>
      <c r="P1035" s="12" t="s">
        <v>10619</v>
      </c>
      <c r="Q1035" s="12" t="s">
        <v>10620</v>
      </c>
      <c r="R1035" s="10">
        <v>17</v>
      </c>
      <c r="S1035" s="12" t="s">
        <v>10748</v>
      </c>
      <c r="T1035" s="12" t="s">
        <v>10859</v>
      </c>
      <c r="U1035" s="12" t="s">
        <v>10860</v>
      </c>
      <c r="V1035" s="12" t="s">
        <v>10861</v>
      </c>
      <c r="X1035" s="41" t="str">
        <f>IF(ISERROR(VLOOKUP(J1035,'FMC by DSF_Excel'!$H$6:$H$1610,1,0)),"TIDAK ADA","ADA")</f>
        <v>ADA</v>
      </c>
      <c r="Y1035" s="41"/>
    </row>
    <row r="1036" spans="1:25" ht="25.5" x14ac:dyDescent="0.25">
      <c r="A1036" s="10">
        <v>1026</v>
      </c>
      <c r="B1036" s="11" t="s">
        <v>5016</v>
      </c>
      <c r="C1036" s="11" t="s">
        <v>5017</v>
      </c>
      <c r="D1036" s="11" t="s">
        <v>2079</v>
      </c>
      <c r="E1036" s="11" t="s">
        <v>10216</v>
      </c>
      <c r="F1036" s="11" t="s">
        <v>9034</v>
      </c>
      <c r="G1036" s="11" t="s">
        <v>5020</v>
      </c>
      <c r="H1036" s="11" t="s">
        <v>124</v>
      </c>
      <c r="I1036" s="11" t="s">
        <v>5021</v>
      </c>
      <c r="J1036" s="963" t="s">
        <v>10862</v>
      </c>
      <c r="K1036" s="11" t="s">
        <v>10863</v>
      </c>
      <c r="L1036" s="11" t="s">
        <v>10864</v>
      </c>
      <c r="M1036" s="11" t="s">
        <v>7126</v>
      </c>
      <c r="N1036" s="11" t="s">
        <v>7127</v>
      </c>
      <c r="O1036" s="10">
        <v>36</v>
      </c>
      <c r="P1036" s="12" t="s">
        <v>10619</v>
      </c>
      <c r="Q1036" s="12" t="s">
        <v>10620</v>
      </c>
      <c r="R1036" s="10">
        <v>17</v>
      </c>
      <c r="S1036" s="12" t="s">
        <v>10748</v>
      </c>
      <c r="T1036" s="12" t="s">
        <v>741</v>
      </c>
      <c r="U1036" s="12" t="s">
        <v>10748</v>
      </c>
      <c r="V1036" s="12" t="s">
        <v>10619</v>
      </c>
      <c r="X1036" s="41" t="str">
        <f>IF(ISERROR(VLOOKUP(J1036,'FMC by DSF_Excel'!$H$6:$H$1610,1,0)),"TIDAK ADA","ADA")</f>
        <v>TIDAK ADA</v>
      </c>
      <c r="Y1036" s="41"/>
    </row>
    <row r="1037" spans="1:25" ht="25.5" x14ac:dyDescent="0.25">
      <c r="A1037" s="10">
        <v>1027</v>
      </c>
      <c r="B1037" s="11" t="s">
        <v>5016</v>
      </c>
      <c r="C1037" s="11" t="s">
        <v>5017</v>
      </c>
      <c r="D1037" s="11" t="s">
        <v>2079</v>
      </c>
      <c r="E1037" s="11" t="s">
        <v>10216</v>
      </c>
      <c r="F1037" s="11" t="s">
        <v>9034</v>
      </c>
      <c r="G1037" s="11" t="s">
        <v>5020</v>
      </c>
      <c r="H1037" s="11" t="s">
        <v>124</v>
      </c>
      <c r="I1037" s="11" t="s">
        <v>5021</v>
      </c>
      <c r="J1037" s="963" t="s">
        <v>10865</v>
      </c>
      <c r="K1037" s="11" t="s">
        <v>10866</v>
      </c>
      <c r="L1037" s="11" t="s">
        <v>10867</v>
      </c>
      <c r="M1037" s="11" t="s">
        <v>7126</v>
      </c>
      <c r="N1037" s="11" t="s">
        <v>7127</v>
      </c>
      <c r="O1037" s="10">
        <v>36</v>
      </c>
      <c r="P1037" s="12" t="s">
        <v>10619</v>
      </c>
      <c r="Q1037" s="12" t="s">
        <v>10620</v>
      </c>
      <c r="R1037" s="10">
        <v>17</v>
      </c>
      <c r="S1037" s="12" t="s">
        <v>10748</v>
      </c>
      <c r="T1037" s="12" t="s">
        <v>741</v>
      </c>
      <c r="U1037" s="12" t="s">
        <v>10748</v>
      </c>
      <c r="V1037" s="12" t="s">
        <v>10619</v>
      </c>
      <c r="X1037" s="41" t="str">
        <f>IF(ISERROR(VLOOKUP(J1037,'FMC by DSF_Excel'!$H$6:$H$1610,1,0)),"TIDAK ADA","ADA")</f>
        <v>TIDAK ADA</v>
      </c>
      <c r="Y1037" s="41"/>
    </row>
    <row r="1038" spans="1:25" ht="25.5" x14ac:dyDescent="0.25">
      <c r="A1038" s="10">
        <v>1028</v>
      </c>
      <c r="B1038" s="11" t="s">
        <v>5016</v>
      </c>
      <c r="C1038" s="11" t="s">
        <v>5017</v>
      </c>
      <c r="D1038" s="11" t="s">
        <v>2079</v>
      </c>
      <c r="E1038" s="11" t="s">
        <v>10216</v>
      </c>
      <c r="F1038" s="11" t="s">
        <v>9034</v>
      </c>
      <c r="G1038" s="11" t="s">
        <v>1428</v>
      </c>
      <c r="H1038" s="11" t="s">
        <v>2153</v>
      </c>
      <c r="I1038" s="11" t="s">
        <v>5021</v>
      </c>
      <c r="J1038" s="963" t="s">
        <v>10868</v>
      </c>
      <c r="K1038" s="11" t="s">
        <v>10869</v>
      </c>
      <c r="L1038" s="11" t="s">
        <v>10870</v>
      </c>
      <c r="M1038" s="11" t="s">
        <v>7126</v>
      </c>
      <c r="N1038" s="11" t="s">
        <v>7127</v>
      </c>
      <c r="O1038" s="10">
        <v>36</v>
      </c>
      <c r="P1038" s="12" t="s">
        <v>10619</v>
      </c>
      <c r="Q1038" s="12" t="s">
        <v>10620</v>
      </c>
      <c r="R1038" s="10">
        <v>17</v>
      </c>
      <c r="S1038" s="12" t="s">
        <v>10748</v>
      </c>
      <c r="T1038" s="12" t="s">
        <v>10871</v>
      </c>
      <c r="U1038" s="12" t="s">
        <v>10872</v>
      </c>
      <c r="V1038" s="12" t="s">
        <v>10873</v>
      </c>
      <c r="X1038" s="41" t="str">
        <f>IF(ISERROR(VLOOKUP(J1038,'FMC by DSF_Excel'!$H$6:$H$1610,1,0)),"TIDAK ADA","ADA")</f>
        <v>ADA</v>
      </c>
      <c r="Y1038" s="41"/>
    </row>
    <row r="1039" spans="1:25" ht="25.5" x14ac:dyDescent="0.25">
      <c r="A1039" s="10">
        <v>1029</v>
      </c>
      <c r="B1039" s="11" t="s">
        <v>5016</v>
      </c>
      <c r="C1039" s="11" t="s">
        <v>5017</v>
      </c>
      <c r="D1039" s="11" t="s">
        <v>2079</v>
      </c>
      <c r="E1039" s="11" t="s">
        <v>10216</v>
      </c>
      <c r="F1039" s="11" t="s">
        <v>9034</v>
      </c>
      <c r="G1039" s="11" t="s">
        <v>1428</v>
      </c>
      <c r="H1039" s="11" t="s">
        <v>2153</v>
      </c>
      <c r="I1039" s="11" t="s">
        <v>5021</v>
      </c>
      <c r="J1039" s="963" t="s">
        <v>10874</v>
      </c>
      <c r="K1039" s="11" t="s">
        <v>10875</v>
      </c>
      <c r="L1039" s="11" t="s">
        <v>10876</v>
      </c>
      <c r="M1039" s="11" t="s">
        <v>7126</v>
      </c>
      <c r="N1039" s="11" t="s">
        <v>7127</v>
      </c>
      <c r="O1039" s="10">
        <v>36</v>
      </c>
      <c r="P1039" s="12" t="s">
        <v>10619</v>
      </c>
      <c r="Q1039" s="12" t="s">
        <v>10620</v>
      </c>
      <c r="R1039" s="10">
        <v>17</v>
      </c>
      <c r="S1039" s="12" t="s">
        <v>10748</v>
      </c>
      <c r="T1039" s="12" t="s">
        <v>10877</v>
      </c>
      <c r="U1039" s="12" t="s">
        <v>10878</v>
      </c>
      <c r="V1039" s="12" t="s">
        <v>10879</v>
      </c>
      <c r="X1039" s="41" t="str">
        <f>IF(ISERROR(VLOOKUP(J1039,'FMC by DSF_Excel'!$H$6:$H$1610,1,0)),"TIDAK ADA","ADA")</f>
        <v>ADA</v>
      </c>
      <c r="Y1039" s="41"/>
    </row>
    <row r="1040" spans="1:25" ht="25.5" x14ac:dyDescent="0.25">
      <c r="A1040" s="10">
        <v>1030</v>
      </c>
      <c r="B1040" s="11" t="s">
        <v>5016</v>
      </c>
      <c r="C1040" s="11" t="s">
        <v>5017</v>
      </c>
      <c r="D1040" s="11" t="s">
        <v>2083</v>
      </c>
      <c r="E1040" s="11" t="s">
        <v>10216</v>
      </c>
      <c r="F1040" s="11" t="s">
        <v>9034</v>
      </c>
      <c r="G1040" s="11" t="s">
        <v>5912</v>
      </c>
      <c r="H1040" s="11" t="s">
        <v>5913</v>
      </c>
      <c r="I1040" s="11" t="s">
        <v>5021</v>
      </c>
      <c r="J1040" s="963" t="s">
        <v>10880</v>
      </c>
      <c r="K1040" s="11" t="s">
        <v>10881</v>
      </c>
      <c r="L1040" s="11" t="s">
        <v>10882</v>
      </c>
      <c r="M1040" s="11" t="s">
        <v>7126</v>
      </c>
      <c r="N1040" s="11" t="s">
        <v>7127</v>
      </c>
      <c r="O1040" s="10">
        <v>36</v>
      </c>
      <c r="P1040" s="12" t="s">
        <v>10619</v>
      </c>
      <c r="Q1040" s="12" t="s">
        <v>10620</v>
      </c>
      <c r="R1040" s="10">
        <v>17</v>
      </c>
      <c r="S1040" s="12" t="s">
        <v>10748</v>
      </c>
      <c r="T1040" s="12" t="s">
        <v>10883</v>
      </c>
      <c r="U1040" s="12" t="s">
        <v>10884</v>
      </c>
      <c r="V1040" s="12" t="s">
        <v>10885</v>
      </c>
      <c r="X1040" s="41" t="str">
        <f>IF(ISERROR(VLOOKUP(J1040,'FMC by DSF_Excel'!$H$6:$H$1610,1,0)),"TIDAK ADA","ADA")</f>
        <v>ADA</v>
      </c>
      <c r="Y1040" s="41"/>
    </row>
    <row r="1041" spans="1:25" ht="25.5" x14ac:dyDescent="0.25">
      <c r="A1041" s="10">
        <v>1031</v>
      </c>
      <c r="B1041" s="11" t="s">
        <v>5016</v>
      </c>
      <c r="C1041" s="11" t="s">
        <v>5017</v>
      </c>
      <c r="D1041" s="11" t="s">
        <v>2087</v>
      </c>
      <c r="E1041" s="11" t="s">
        <v>10216</v>
      </c>
      <c r="F1041" s="11" t="s">
        <v>5051</v>
      </c>
      <c r="G1041" s="11" t="s">
        <v>5020</v>
      </c>
      <c r="H1041" s="11" t="s">
        <v>1378</v>
      </c>
      <c r="I1041" s="11" t="s">
        <v>5021</v>
      </c>
      <c r="J1041" s="963" t="s">
        <v>10886</v>
      </c>
      <c r="K1041" s="11" t="s">
        <v>10887</v>
      </c>
      <c r="L1041" s="11" t="s">
        <v>10888</v>
      </c>
      <c r="M1041" s="11" t="s">
        <v>7126</v>
      </c>
      <c r="N1041" s="11" t="s">
        <v>7127</v>
      </c>
      <c r="O1041" s="10">
        <v>36</v>
      </c>
      <c r="P1041" s="12" t="s">
        <v>10889</v>
      </c>
      <c r="Q1041" s="12" t="s">
        <v>10890</v>
      </c>
      <c r="R1041" s="10">
        <v>17</v>
      </c>
      <c r="S1041" s="12" t="s">
        <v>10891</v>
      </c>
      <c r="T1041" s="12" t="s">
        <v>10892</v>
      </c>
      <c r="U1041" s="12" t="s">
        <v>10893</v>
      </c>
      <c r="V1041" s="12" t="s">
        <v>10894</v>
      </c>
      <c r="X1041" s="41" t="str">
        <f>IF(ISERROR(VLOOKUP(J1041,'FMC by DSF_Excel'!$H$6:$H$1610,1,0)),"TIDAK ADA","ADA")</f>
        <v>ADA</v>
      </c>
      <c r="Y1041" s="41"/>
    </row>
    <row r="1042" spans="1:25" ht="25.5" x14ac:dyDescent="0.25">
      <c r="A1042" s="10">
        <v>1032</v>
      </c>
      <c r="B1042" s="11" t="s">
        <v>5016</v>
      </c>
      <c r="C1042" s="11" t="s">
        <v>5017</v>
      </c>
      <c r="D1042" s="11" t="s">
        <v>2148</v>
      </c>
      <c r="E1042" s="11" t="s">
        <v>10216</v>
      </c>
      <c r="F1042" s="11" t="s">
        <v>10378</v>
      </c>
      <c r="G1042" s="11" t="s">
        <v>5792</v>
      </c>
      <c r="H1042" s="11" t="s">
        <v>1902</v>
      </c>
      <c r="I1042" s="11" t="s">
        <v>5021</v>
      </c>
      <c r="J1042" s="963" t="s">
        <v>10895</v>
      </c>
      <c r="K1042" s="11" t="s">
        <v>10896</v>
      </c>
      <c r="L1042" s="11" t="s">
        <v>10897</v>
      </c>
      <c r="M1042" s="11" t="s">
        <v>10898</v>
      </c>
      <c r="N1042" s="11" t="s">
        <v>10899</v>
      </c>
      <c r="O1042" s="10">
        <v>36</v>
      </c>
      <c r="P1042" s="12" t="s">
        <v>10619</v>
      </c>
      <c r="Q1042" s="12" t="s">
        <v>10620</v>
      </c>
      <c r="R1042" s="10">
        <v>17</v>
      </c>
      <c r="S1042" s="12" t="s">
        <v>10748</v>
      </c>
      <c r="T1042" s="12" t="s">
        <v>10900</v>
      </c>
      <c r="U1042" s="12" t="s">
        <v>10901</v>
      </c>
      <c r="V1042" s="12" t="s">
        <v>10902</v>
      </c>
      <c r="X1042" s="41" t="str">
        <f>IF(ISERROR(VLOOKUP(J1042,'FMC by DSF_Excel'!$H$6:$H$1610,1,0)),"TIDAK ADA","ADA")</f>
        <v>ADA</v>
      </c>
      <c r="Y1042" s="41"/>
    </row>
    <row r="1043" spans="1:25" ht="25.5" x14ac:dyDescent="0.25">
      <c r="A1043" s="10">
        <v>1033</v>
      </c>
      <c r="B1043" s="11" t="s">
        <v>5016</v>
      </c>
      <c r="C1043" s="11" t="s">
        <v>5017</v>
      </c>
      <c r="D1043" s="11" t="s">
        <v>2148</v>
      </c>
      <c r="E1043" s="11" t="s">
        <v>10216</v>
      </c>
      <c r="F1043" s="11" t="s">
        <v>10378</v>
      </c>
      <c r="G1043" s="11" t="s">
        <v>5792</v>
      </c>
      <c r="H1043" s="11" t="s">
        <v>1902</v>
      </c>
      <c r="I1043" s="11" t="s">
        <v>5021</v>
      </c>
      <c r="J1043" s="963" t="s">
        <v>10903</v>
      </c>
      <c r="K1043" s="11" t="s">
        <v>10904</v>
      </c>
      <c r="L1043" s="11" t="s">
        <v>10905</v>
      </c>
      <c r="M1043" s="11" t="s">
        <v>10898</v>
      </c>
      <c r="N1043" s="11" t="s">
        <v>10899</v>
      </c>
      <c r="O1043" s="10">
        <v>36</v>
      </c>
      <c r="P1043" s="12" t="s">
        <v>10619</v>
      </c>
      <c r="Q1043" s="12" t="s">
        <v>10620</v>
      </c>
      <c r="R1043" s="10">
        <v>17</v>
      </c>
      <c r="S1043" s="12" t="s">
        <v>10748</v>
      </c>
      <c r="T1043" s="12" t="s">
        <v>10906</v>
      </c>
      <c r="U1043" s="12" t="s">
        <v>10907</v>
      </c>
      <c r="V1043" s="12" t="s">
        <v>10908</v>
      </c>
      <c r="X1043" s="41" t="str">
        <f>IF(ISERROR(VLOOKUP(J1043,'FMC by DSF_Excel'!$H$6:$H$1610,1,0)),"TIDAK ADA","ADA")</f>
        <v>ADA</v>
      </c>
      <c r="Y1043" s="41"/>
    </row>
    <row r="1044" spans="1:25" ht="25.5" x14ac:dyDescent="0.25">
      <c r="A1044" s="10">
        <v>1034</v>
      </c>
      <c r="B1044" s="11" t="s">
        <v>5016</v>
      </c>
      <c r="C1044" s="11" t="s">
        <v>5017</v>
      </c>
      <c r="D1044" s="11" t="s">
        <v>2152</v>
      </c>
      <c r="E1044" s="11" t="s">
        <v>10216</v>
      </c>
      <c r="F1044" s="11" t="s">
        <v>10378</v>
      </c>
      <c r="G1044" s="11" t="s">
        <v>1428</v>
      </c>
      <c r="H1044" s="11" t="s">
        <v>2153</v>
      </c>
      <c r="I1044" s="11" t="s">
        <v>5021</v>
      </c>
      <c r="J1044" s="963" t="s">
        <v>10909</v>
      </c>
      <c r="K1044" s="11" t="s">
        <v>10910</v>
      </c>
      <c r="L1044" s="11" t="s">
        <v>10911</v>
      </c>
      <c r="M1044" s="11" t="s">
        <v>10912</v>
      </c>
      <c r="N1044" s="11" t="s">
        <v>10913</v>
      </c>
      <c r="O1044" s="10">
        <v>36</v>
      </c>
      <c r="P1044" s="12" t="s">
        <v>10619</v>
      </c>
      <c r="Q1044" s="12" t="s">
        <v>10620</v>
      </c>
      <c r="R1044" s="10">
        <v>17</v>
      </c>
      <c r="S1044" s="12" t="s">
        <v>10748</v>
      </c>
      <c r="T1044" s="12" t="s">
        <v>10914</v>
      </c>
      <c r="U1044" s="12" t="s">
        <v>10915</v>
      </c>
      <c r="V1044" s="12" t="s">
        <v>10916</v>
      </c>
      <c r="X1044" s="41" t="str">
        <f>IF(ISERROR(VLOOKUP(J1044,'FMC by DSF_Excel'!$H$6:$H$1610,1,0)),"TIDAK ADA","ADA")</f>
        <v>ADA</v>
      </c>
      <c r="Y1044" s="41"/>
    </row>
    <row r="1045" spans="1:25" ht="25.5" x14ac:dyDescent="0.25">
      <c r="A1045" s="10">
        <v>1035</v>
      </c>
      <c r="B1045" s="11" t="s">
        <v>5016</v>
      </c>
      <c r="C1045" s="11" t="s">
        <v>5017</v>
      </c>
      <c r="D1045" s="11" t="s">
        <v>2157</v>
      </c>
      <c r="E1045" s="11" t="s">
        <v>10216</v>
      </c>
      <c r="F1045" s="11" t="s">
        <v>10378</v>
      </c>
      <c r="G1045" s="11" t="s">
        <v>1433</v>
      </c>
      <c r="H1045" s="11" t="s">
        <v>2158</v>
      </c>
      <c r="I1045" s="11" t="s">
        <v>5021</v>
      </c>
      <c r="J1045" s="963" t="s">
        <v>10917</v>
      </c>
      <c r="K1045" s="11" t="s">
        <v>10918</v>
      </c>
      <c r="L1045" s="11" t="s">
        <v>10919</v>
      </c>
      <c r="M1045" s="11" t="s">
        <v>10912</v>
      </c>
      <c r="N1045" s="11" t="s">
        <v>10913</v>
      </c>
      <c r="O1045" s="10">
        <v>36</v>
      </c>
      <c r="P1045" s="12" t="s">
        <v>10635</v>
      </c>
      <c r="Q1045" s="12" t="s">
        <v>10636</v>
      </c>
      <c r="R1045" s="10">
        <v>17</v>
      </c>
      <c r="S1045" s="12" t="s">
        <v>10920</v>
      </c>
      <c r="T1045" s="12" t="s">
        <v>10921</v>
      </c>
      <c r="U1045" s="12" t="s">
        <v>10922</v>
      </c>
      <c r="V1045" s="12" t="s">
        <v>10923</v>
      </c>
      <c r="X1045" s="41" t="str">
        <f>IF(ISERROR(VLOOKUP(J1045,'FMC by DSF_Excel'!$H$6:$H$1610,1,0)),"TIDAK ADA","ADA")</f>
        <v>ADA</v>
      </c>
      <c r="Y1045" s="41"/>
    </row>
    <row r="1046" spans="1:25" ht="25.5" x14ac:dyDescent="0.25">
      <c r="A1046" s="10">
        <v>1036</v>
      </c>
      <c r="B1046" s="11" t="s">
        <v>5016</v>
      </c>
      <c r="C1046" s="11" t="s">
        <v>5017</v>
      </c>
      <c r="D1046" s="11" t="s">
        <v>2199</v>
      </c>
      <c r="E1046" s="11" t="s">
        <v>10216</v>
      </c>
      <c r="F1046" s="11" t="s">
        <v>10378</v>
      </c>
      <c r="G1046" s="11" t="s">
        <v>1433</v>
      </c>
      <c r="H1046" s="11" t="s">
        <v>6083</v>
      </c>
      <c r="I1046" s="11" t="s">
        <v>5021</v>
      </c>
      <c r="J1046" s="963" t="s">
        <v>10924</v>
      </c>
      <c r="K1046" s="11" t="s">
        <v>10925</v>
      </c>
      <c r="L1046" s="11" t="s">
        <v>10926</v>
      </c>
      <c r="M1046" s="11" t="s">
        <v>7739</v>
      </c>
      <c r="N1046" s="11" t="s">
        <v>10927</v>
      </c>
      <c r="O1046" s="10">
        <v>36</v>
      </c>
      <c r="P1046" s="12" t="s">
        <v>10635</v>
      </c>
      <c r="Q1046" s="12" t="s">
        <v>10636</v>
      </c>
      <c r="R1046" s="10">
        <v>16</v>
      </c>
      <c r="S1046" s="12" t="s">
        <v>10928</v>
      </c>
      <c r="T1046" s="12" t="s">
        <v>10929</v>
      </c>
      <c r="U1046" s="12" t="s">
        <v>10930</v>
      </c>
      <c r="V1046" s="12" t="s">
        <v>10931</v>
      </c>
      <c r="X1046" s="41" t="str">
        <f>IF(ISERROR(VLOOKUP(J1046,'FMC by DSF_Excel'!$H$6:$H$1610,1,0)),"TIDAK ADA","ADA")</f>
        <v>ADA</v>
      </c>
      <c r="Y1046" s="41"/>
    </row>
    <row r="1047" spans="1:25" ht="25.5" x14ac:dyDescent="0.25">
      <c r="A1047" s="10">
        <v>1037</v>
      </c>
      <c r="B1047" s="11" t="s">
        <v>5016</v>
      </c>
      <c r="C1047" s="11" t="s">
        <v>5017</v>
      </c>
      <c r="D1047" s="11" t="s">
        <v>2203</v>
      </c>
      <c r="E1047" s="11" t="s">
        <v>10216</v>
      </c>
      <c r="F1047" s="11" t="s">
        <v>10711</v>
      </c>
      <c r="G1047" s="11" t="s">
        <v>1433</v>
      </c>
      <c r="H1047" s="11" t="s">
        <v>6133</v>
      </c>
      <c r="I1047" s="11" t="s">
        <v>5021</v>
      </c>
      <c r="J1047" s="963" t="s">
        <v>10932</v>
      </c>
      <c r="K1047" s="11" t="s">
        <v>10933</v>
      </c>
      <c r="L1047" s="11" t="s">
        <v>10934</v>
      </c>
      <c r="M1047" s="11" t="s">
        <v>10935</v>
      </c>
      <c r="N1047" s="11" t="s">
        <v>10936</v>
      </c>
      <c r="O1047" s="10">
        <v>36</v>
      </c>
      <c r="P1047" s="12" t="s">
        <v>10717</v>
      </c>
      <c r="Q1047" s="12" t="s">
        <v>10718</v>
      </c>
      <c r="R1047" s="10">
        <v>16</v>
      </c>
      <c r="S1047" s="12" t="s">
        <v>10937</v>
      </c>
      <c r="T1047" s="12" t="s">
        <v>10938</v>
      </c>
      <c r="U1047" s="12" t="s">
        <v>10939</v>
      </c>
      <c r="V1047" s="12" t="s">
        <v>10940</v>
      </c>
      <c r="X1047" s="41" t="str">
        <f>IF(ISERROR(VLOOKUP(J1047,'FMC by DSF_Excel'!$H$6:$H$1610,1,0)),"TIDAK ADA","ADA")</f>
        <v>ADA</v>
      </c>
      <c r="Y1047" s="41"/>
    </row>
    <row r="1048" spans="1:25" ht="25.5" x14ac:dyDescent="0.25">
      <c r="A1048" s="10">
        <v>1038</v>
      </c>
      <c r="B1048" s="11" t="s">
        <v>5016</v>
      </c>
      <c r="C1048" s="11" t="s">
        <v>5017</v>
      </c>
      <c r="D1048" s="11" t="s">
        <v>2251</v>
      </c>
      <c r="E1048" s="11" t="s">
        <v>10216</v>
      </c>
      <c r="F1048" s="11" t="s">
        <v>9034</v>
      </c>
      <c r="G1048" s="11" t="s">
        <v>5792</v>
      </c>
      <c r="H1048" s="11" t="s">
        <v>1163</v>
      </c>
      <c r="I1048" s="11" t="s">
        <v>5021</v>
      </c>
      <c r="J1048" s="963" t="s">
        <v>10941</v>
      </c>
      <c r="K1048" s="11" t="s">
        <v>10942</v>
      </c>
      <c r="L1048" s="11" t="s">
        <v>10943</v>
      </c>
      <c r="M1048" s="11" t="s">
        <v>10944</v>
      </c>
      <c r="N1048" s="11" t="s">
        <v>10945</v>
      </c>
      <c r="O1048" s="10">
        <v>36</v>
      </c>
      <c r="P1048" s="12" t="s">
        <v>10577</v>
      </c>
      <c r="Q1048" s="12" t="s">
        <v>10578</v>
      </c>
      <c r="R1048" s="10">
        <v>16</v>
      </c>
      <c r="S1048" s="12" t="s">
        <v>10946</v>
      </c>
      <c r="T1048" s="12" t="s">
        <v>10947</v>
      </c>
      <c r="U1048" s="12" t="s">
        <v>10948</v>
      </c>
      <c r="V1048" s="12" t="s">
        <v>10949</v>
      </c>
      <c r="X1048" s="41" t="str">
        <f>IF(ISERROR(VLOOKUP(J1048,'FMC by DSF_Excel'!$H$6:$H$1610,1,0)),"TIDAK ADA","ADA")</f>
        <v>ADA</v>
      </c>
      <c r="Y1048" s="41"/>
    </row>
    <row r="1049" spans="1:25" ht="25.5" x14ac:dyDescent="0.25">
      <c r="A1049" s="10">
        <v>1039</v>
      </c>
      <c r="B1049" s="11" t="s">
        <v>5016</v>
      </c>
      <c r="C1049" s="11" t="s">
        <v>5017</v>
      </c>
      <c r="D1049" s="11" t="s">
        <v>2251</v>
      </c>
      <c r="E1049" s="11" t="s">
        <v>10216</v>
      </c>
      <c r="F1049" s="11" t="s">
        <v>9034</v>
      </c>
      <c r="G1049" s="11" t="s">
        <v>1428</v>
      </c>
      <c r="H1049" s="11" t="s">
        <v>1423</v>
      </c>
      <c r="I1049" s="11" t="s">
        <v>5021</v>
      </c>
      <c r="J1049" s="963" t="s">
        <v>10950</v>
      </c>
      <c r="K1049" s="11" t="s">
        <v>10951</v>
      </c>
      <c r="L1049" s="11" t="s">
        <v>10952</v>
      </c>
      <c r="M1049" s="11" t="s">
        <v>10944</v>
      </c>
      <c r="N1049" s="11" t="s">
        <v>10945</v>
      </c>
      <c r="O1049" s="10">
        <v>36</v>
      </c>
      <c r="P1049" s="12" t="s">
        <v>10577</v>
      </c>
      <c r="Q1049" s="12" t="s">
        <v>10578</v>
      </c>
      <c r="R1049" s="10">
        <v>16</v>
      </c>
      <c r="S1049" s="12" t="s">
        <v>10946</v>
      </c>
      <c r="T1049" s="12" t="s">
        <v>10953</v>
      </c>
      <c r="U1049" s="12" t="s">
        <v>10954</v>
      </c>
      <c r="V1049" s="12" t="s">
        <v>10955</v>
      </c>
      <c r="X1049" s="41" t="str">
        <f>IF(ISERROR(VLOOKUP(J1049,'FMC by DSF_Excel'!$H$6:$H$1610,1,0)),"TIDAK ADA","ADA")</f>
        <v>ADA</v>
      </c>
      <c r="Y1049" s="41"/>
    </row>
    <row r="1050" spans="1:25" ht="25.5" x14ac:dyDescent="0.25">
      <c r="A1050" s="10">
        <v>1040</v>
      </c>
      <c r="B1050" s="11" t="s">
        <v>5016</v>
      </c>
      <c r="C1050" s="11" t="s">
        <v>5017</v>
      </c>
      <c r="D1050" s="11" t="s">
        <v>2255</v>
      </c>
      <c r="E1050" s="11" t="s">
        <v>10216</v>
      </c>
      <c r="F1050" s="11" t="s">
        <v>5051</v>
      </c>
      <c r="G1050" s="11" t="s">
        <v>5792</v>
      </c>
      <c r="H1050" s="11" t="s">
        <v>1163</v>
      </c>
      <c r="I1050" s="11" t="s">
        <v>5021</v>
      </c>
      <c r="J1050" s="963" t="s">
        <v>10956</v>
      </c>
      <c r="K1050" s="11" t="s">
        <v>10957</v>
      </c>
      <c r="L1050" s="11" t="s">
        <v>10958</v>
      </c>
      <c r="M1050" s="11" t="s">
        <v>10959</v>
      </c>
      <c r="N1050" s="11" t="s">
        <v>10960</v>
      </c>
      <c r="O1050" s="10">
        <v>36</v>
      </c>
      <c r="P1050" s="12" t="s">
        <v>10889</v>
      </c>
      <c r="Q1050" s="12" t="s">
        <v>10890</v>
      </c>
      <c r="R1050" s="10">
        <v>16</v>
      </c>
      <c r="S1050" s="12" t="s">
        <v>10961</v>
      </c>
      <c r="T1050" s="12" t="s">
        <v>10962</v>
      </c>
      <c r="U1050" s="12" t="s">
        <v>10963</v>
      </c>
      <c r="V1050" s="12" t="s">
        <v>10964</v>
      </c>
      <c r="X1050" s="41" t="str">
        <f>IF(ISERROR(VLOOKUP(J1050,'FMC by DSF_Excel'!$H$6:$H$1610,1,0)),"TIDAK ADA","ADA")</f>
        <v>ADA</v>
      </c>
      <c r="Y1050" s="41"/>
    </row>
    <row r="1051" spans="1:25" ht="25.5" x14ac:dyDescent="0.25">
      <c r="A1051" s="10">
        <v>1041</v>
      </c>
      <c r="B1051" s="11" t="s">
        <v>5016</v>
      </c>
      <c r="C1051" s="11" t="s">
        <v>5017</v>
      </c>
      <c r="D1051" s="11" t="s">
        <v>2259</v>
      </c>
      <c r="E1051" s="11" t="s">
        <v>10216</v>
      </c>
      <c r="F1051" s="11" t="s">
        <v>10711</v>
      </c>
      <c r="G1051" s="11" t="s">
        <v>1428</v>
      </c>
      <c r="H1051" s="11" t="s">
        <v>2153</v>
      </c>
      <c r="I1051" s="11" t="s">
        <v>5021</v>
      </c>
      <c r="J1051" s="963" t="s">
        <v>10965</v>
      </c>
      <c r="K1051" s="11" t="s">
        <v>10966</v>
      </c>
      <c r="L1051" s="11" t="s">
        <v>10967</v>
      </c>
      <c r="M1051" s="11" t="s">
        <v>10968</v>
      </c>
      <c r="N1051" s="11" t="s">
        <v>10969</v>
      </c>
      <c r="O1051" s="10">
        <v>36</v>
      </c>
      <c r="P1051" s="12" t="s">
        <v>10717</v>
      </c>
      <c r="Q1051" s="12" t="s">
        <v>10718</v>
      </c>
      <c r="R1051" s="10">
        <v>16</v>
      </c>
      <c r="S1051" s="12" t="s">
        <v>10937</v>
      </c>
      <c r="T1051" s="12" t="s">
        <v>10970</v>
      </c>
      <c r="U1051" s="12" t="s">
        <v>10971</v>
      </c>
      <c r="V1051" s="12" t="s">
        <v>10972</v>
      </c>
      <c r="X1051" s="41" t="str">
        <f>IF(ISERROR(VLOOKUP(J1051,'FMC by DSF_Excel'!$H$6:$H$1610,1,0)),"TIDAK ADA","ADA")</f>
        <v>ADA</v>
      </c>
      <c r="Y1051" s="41"/>
    </row>
    <row r="1052" spans="1:25" ht="25.5" x14ac:dyDescent="0.25">
      <c r="A1052" s="10">
        <v>1042</v>
      </c>
      <c r="B1052" s="11" t="s">
        <v>5016</v>
      </c>
      <c r="C1052" s="11" t="s">
        <v>5017</v>
      </c>
      <c r="D1052" s="11" t="s">
        <v>2259</v>
      </c>
      <c r="E1052" s="11" t="s">
        <v>10216</v>
      </c>
      <c r="F1052" s="11" t="s">
        <v>10711</v>
      </c>
      <c r="G1052" s="11" t="s">
        <v>1428</v>
      </c>
      <c r="H1052" s="11" t="s">
        <v>2153</v>
      </c>
      <c r="I1052" s="11" t="s">
        <v>5021</v>
      </c>
      <c r="J1052" s="963" t="s">
        <v>10973</v>
      </c>
      <c r="K1052" s="11" t="s">
        <v>10974</v>
      </c>
      <c r="L1052" s="11" t="s">
        <v>10975</v>
      </c>
      <c r="M1052" s="11" t="s">
        <v>10968</v>
      </c>
      <c r="N1052" s="11" t="s">
        <v>10969</v>
      </c>
      <c r="O1052" s="10">
        <v>36</v>
      </c>
      <c r="P1052" s="12" t="s">
        <v>10717</v>
      </c>
      <c r="Q1052" s="12" t="s">
        <v>10718</v>
      </c>
      <c r="R1052" s="10">
        <v>16</v>
      </c>
      <c r="S1052" s="12" t="s">
        <v>10937</v>
      </c>
      <c r="T1052" s="12" t="s">
        <v>10976</v>
      </c>
      <c r="U1052" s="12" t="s">
        <v>10977</v>
      </c>
      <c r="V1052" s="12" t="s">
        <v>10978</v>
      </c>
      <c r="X1052" s="41" t="str">
        <f>IF(ISERROR(VLOOKUP(J1052,'FMC by DSF_Excel'!$H$6:$H$1610,1,0)),"TIDAK ADA","ADA")</f>
        <v>ADA</v>
      </c>
      <c r="Y1052" s="41"/>
    </row>
    <row r="1053" spans="1:25" ht="25.5" x14ac:dyDescent="0.25">
      <c r="A1053" s="10">
        <v>1043</v>
      </c>
      <c r="B1053" s="11" t="s">
        <v>5016</v>
      </c>
      <c r="C1053" s="11" t="s">
        <v>5017</v>
      </c>
      <c r="D1053" s="11" t="s">
        <v>2263</v>
      </c>
      <c r="E1053" s="11" t="s">
        <v>10216</v>
      </c>
      <c r="F1053" s="11" t="s">
        <v>7251</v>
      </c>
      <c r="G1053" s="11" t="s">
        <v>1438</v>
      </c>
      <c r="H1053" s="11" t="s">
        <v>1695</v>
      </c>
      <c r="I1053" s="11" t="s">
        <v>5021</v>
      </c>
      <c r="J1053" s="963" t="s">
        <v>10979</v>
      </c>
      <c r="K1053" s="11" t="s">
        <v>10980</v>
      </c>
      <c r="L1053" s="11" t="s">
        <v>10981</v>
      </c>
      <c r="M1053" s="11" t="s">
        <v>10982</v>
      </c>
      <c r="N1053" s="11" t="s">
        <v>10983</v>
      </c>
      <c r="O1053" s="10">
        <v>36</v>
      </c>
      <c r="P1053" s="12" t="s">
        <v>10548</v>
      </c>
      <c r="Q1053" s="12" t="s">
        <v>10549</v>
      </c>
      <c r="R1053" s="10">
        <v>16</v>
      </c>
      <c r="S1053" s="12" t="s">
        <v>10984</v>
      </c>
      <c r="T1053" s="12" t="s">
        <v>10985</v>
      </c>
      <c r="U1053" s="12" t="s">
        <v>10986</v>
      </c>
      <c r="V1053" s="12" t="s">
        <v>10987</v>
      </c>
      <c r="X1053" s="41" t="str">
        <f>IF(ISERROR(VLOOKUP(J1053,'FMC by DSF_Excel'!$H$6:$H$1610,1,0)),"TIDAK ADA","ADA")</f>
        <v>ADA</v>
      </c>
      <c r="Y1053" s="41"/>
    </row>
    <row r="1054" spans="1:25" ht="25.5" x14ac:dyDescent="0.25">
      <c r="A1054" s="10">
        <v>1044</v>
      </c>
      <c r="B1054" s="11" t="s">
        <v>5016</v>
      </c>
      <c r="C1054" s="11" t="s">
        <v>5017</v>
      </c>
      <c r="D1054" s="11" t="s">
        <v>2263</v>
      </c>
      <c r="E1054" s="11" t="s">
        <v>10216</v>
      </c>
      <c r="F1054" s="11" t="s">
        <v>7251</v>
      </c>
      <c r="G1054" s="11" t="s">
        <v>1438</v>
      </c>
      <c r="H1054" s="11" t="s">
        <v>1695</v>
      </c>
      <c r="I1054" s="11" t="s">
        <v>5021</v>
      </c>
      <c r="J1054" s="963" t="s">
        <v>10988</v>
      </c>
      <c r="K1054" s="11" t="s">
        <v>10989</v>
      </c>
      <c r="L1054" s="11" t="s">
        <v>10990</v>
      </c>
      <c r="M1054" s="11" t="s">
        <v>10982</v>
      </c>
      <c r="N1054" s="11" t="s">
        <v>10983</v>
      </c>
      <c r="O1054" s="10">
        <v>36</v>
      </c>
      <c r="P1054" s="12" t="s">
        <v>10548</v>
      </c>
      <c r="Q1054" s="12" t="s">
        <v>10549</v>
      </c>
      <c r="R1054" s="10">
        <v>16</v>
      </c>
      <c r="S1054" s="12" t="s">
        <v>10984</v>
      </c>
      <c r="T1054" s="12" t="s">
        <v>10991</v>
      </c>
      <c r="U1054" s="12" t="s">
        <v>10992</v>
      </c>
      <c r="V1054" s="12" t="s">
        <v>10993</v>
      </c>
      <c r="X1054" s="41" t="str">
        <f>IF(ISERROR(VLOOKUP(J1054,'FMC by DSF_Excel'!$H$6:$H$1610,1,0)),"TIDAK ADA","ADA")</f>
        <v>ADA</v>
      </c>
      <c r="Y1054" s="41"/>
    </row>
    <row r="1055" spans="1:25" ht="25.5" x14ac:dyDescent="0.25">
      <c r="A1055" s="10">
        <v>1045</v>
      </c>
      <c r="B1055" s="11" t="s">
        <v>5016</v>
      </c>
      <c r="C1055" s="11" t="s">
        <v>5017</v>
      </c>
      <c r="D1055" s="11" t="s">
        <v>2263</v>
      </c>
      <c r="E1055" s="11" t="s">
        <v>10216</v>
      </c>
      <c r="F1055" s="11" t="s">
        <v>7251</v>
      </c>
      <c r="G1055" s="11" t="s">
        <v>1438</v>
      </c>
      <c r="H1055" s="11" t="s">
        <v>1695</v>
      </c>
      <c r="I1055" s="11" t="s">
        <v>5021</v>
      </c>
      <c r="J1055" s="963" t="s">
        <v>10994</v>
      </c>
      <c r="K1055" s="11" t="s">
        <v>10995</v>
      </c>
      <c r="L1055" s="11" t="s">
        <v>10996</v>
      </c>
      <c r="M1055" s="11" t="s">
        <v>10982</v>
      </c>
      <c r="N1055" s="11" t="s">
        <v>10983</v>
      </c>
      <c r="O1055" s="10">
        <v>36</v>
      </c>
      <c r="P1055" s="12" t="s">
        <v>10548</v>
      </c>
      <c r="Q1055" s="12" t="s">
        <v>10549</v>
      </c>
      <c r="R1055" s="10">
        <v>16</v>
      </c>
      <c r="S1055" s="12" t="s">
        <v>10984</v>
      </c>
      <c r="T1055" s="12" t="s">
        <v>10997</v>
      </c>
      <c r="U1055" s="12" t="s">
        <v>10998</v>
      </c>
      <c r="V1055" s="12" t="s">
        <v>10999</v>
      </c>
      <c r="X1055" s="41" t="str">
        <f>IF(ISERROR(VLOOKUP(J1055,'FMC by DSF_Excel'!$H$6:$H$1610,1,0)),"TIDAK ADA","ADA")</f>
        <v>ADA</v>
      </c>
      <c r="Y1055" s="41"/>
    </row>
    <row r="1056" spans="1:25" ht="25.5" x14ac:dyDescent="0.25">
      <c r="A1056" s="10">
        <v>1046</v>
      </c>
      <c r="B1056" s="11" t="s">
        <v>5016</v>
      </c>
      <c r="C1056" s="11" t="s">
        <v>5017</v>
      </c>
      <c r="D1056" s="11" t="s">
        <v>2263</v>
      </c>
      <c r="E1056" s="11" t="s">
        <v>10216</v>
      </c>
      <c r="F1056" s="11" t="s">
        <v>7251</v>
      </c>
      <c r="G1056" s="11" t="s">
        <v>1438</v>
      </c>
      <c r="H1056" s="11" t="s">
        <v>1695</v>
      </c>
      <c r="I1056" s="11" t="s">
        <v>5021</v>
      </c>
      <c r="J1056" s="963" t="s">
        <v>11000</v>
      </c>
      <c r="K1056" s="11" t="s">
        <v>11001</v>
      </c>
      <c r="L1056" s="11" t="s">
        <v>11002</v>
      </c>
      <c r="M1056" s="11" t="s">
        <v>10982</v>
      </c>
      <c r="N1056" s="11" t="s">
        <v>10983</v>
      </c>
      <c r="O1056" s="10">
        <v>36</v>
      </c>
      <c r="P1056" s="12" t="s">
        <v>10548</v>
      </c>
      <c r="Q1056" s="12" t="s">
        <v>10549</v>
      </c>
      <c r="R1056" s="10">
        <v>16</v>
      </c>
      <c r="S1056" s="12" t="s">
        <v>10984</v>
      </c>
      <c r="T1056" s="12" t="s">
        <v>11003</v>
      </c>
      <c r="U1056" s="12" t="s">
        <v>11004</v>
      </c>
      <c r="V1056" s="12" t="s">
        <v>11005</v>
      </c>
      <c r="X1056" s="41" t="str">
        <f>IF(ISERROR(VLOOKUP(J1056,'FMC by DSF_Excel'!$H$6:$H$1610,1,0)),"TIDAK ADA","ADA")</f>
        <v>ADA</v>
      </c>
      <c r="Y1056" s="41"/>
    </row>
    <row r="1057" spans="1:25" ht="25.5" x14ac:dyDescent="0.25">
      <c r="A1057" s="10">
        <v>1047</v>
      </c>
      <c r="B1057" s="11" t="s">
        <v>5016</v>
      </c>
      <c r="C1057" s="11" t="s">
        <v>5017</v>
      </c>
      <c r="D1057" s="11" t="s">
        <v>2267</v>
      </c>
      <c r="E1057" s="11" t="s">
        <v>10216</v>
      </c>
      <c r="F1057" s="11" t="s">
        <v>7251</v>
      </c>
      <c r="G1057" s="11" t="s">
        <v>6062</v>
      </c>
      <c r="H1057" s="11" t="s">
        <v>6063</v>
      </c>
      <c r="I1057" s="11" t="s">
        <v>5021</v>
      </c>
      <c r="J1057" s="963" t="s">
        <v>11006</v>
      </c>
      <c r="K1057" s="11" t="s">
        <v>11007</v>
      </c>
      <c r="L1057" s="11" t="s">
        <v>11008</v>
      </c>
      <c r="M1057" s="11" t="s">
        <v>6783</v>
      </c>
      <c r="N1057" s="11" t="s">
        <v>9348</v>
      </c>
      <c r="O1057" s="10">
        <v>36</v>
      </c>
      <c r="P1057" s="12" t="s">
        <v>10548</v>
      </c>
      <c r="Q1057" s="12" t="s">
        <v>10549</v>
      </c>
      <c r="R1057" s="10">
        <v>16</v>
      </c>
      <c r="S1057" s="12" t="s">
        <v>10984</v>
      </c>
      <c r="T1057" s="12" t="s">
        <v>11009</v>
      </c>
      <c r="U1057" s="12" t="s">
        <v>11010</v>
      </c>
      <c r="V1057" s="12" t="s">
        <v>11011</v>
      </c>
      <c r="X1057" s="41" t="str">
        <f>IF(ISERROR(VLOOKUP(J1057,'FMC by DSF_Excel'!$H$6:$H$1610,1,0)),"TIDAK ADA","ADA")</f>
        <v>ADA</v>
      </c>
      <c r="Y1057" s="41"/>
    </row>
    <row r="1058" spans="1:25" ht="25.5" x14ac:dyDescent="0.25">
      <c r="A1058" s="10">
        <v>1048</v>
      </c>
      <c r="B1058" s="11" t="s">
        <v>5016</v>
      </c>
      <c r="C1058" s="11" t="s">
        <v>5017</v>
      </c>
      <c r="D1058" s="11" t="s">
        <v>2476</v>
      </c>
      <c r="E1058" s="11" t="s">
        <v>10216</v>
      </c>
      <c r="F1058" s="11" t="s">
        <v>9034</v>
      </c>
      <c r="G1058" s="11" t="s">
        <v>7617</v>
      </c>
      <c r="H1058" s="11" t="s">
        <v>7618</v>
      </c>
      <c r="I1058" s="11" t="s">
        <v>5021</v>
      </c>
      <c r="J1058" s="963" t="s">
        <v>11012</v>
      </c>
      <c r="K1058" s="11" t="s">
        <v>11013</v>
      </c>
      <c r="L1058" s="11" t="s">
        <v>11014</v>
      </c>
      <c r="M1058" s="11" t="s">
        <v>10013</v>
      </c>
      <c r="N1058" s="11" t="s">
        <v>10014</v>
      </c>
      <c r="O1058" s="10">
        <v>36</v>
      </c>
      <c r="P1058" s="12" t="s">
        <v>10635</v>
      </c>
      <c r="Q1058" s="12" t="s">
        <v>10636</v>
      </c>
      <c r="R1058" s="10">
        <v>13</v>
      </c>
      <c r="S1058" s="12" t="s">
        <v>11015</v>
      </c>
      <c r="T1058" s="12" t="s">
        <v>11016</v>
      </c>
      <c r="U1058" s="12" t="s">
        <v>11017</v>
      </c>
      <c r="V1058" s="12" t="s">
        <v>11018</v>
      </c>
      <c r="X1058" s="41" t="str">
        <f>IF(ISERROR(VLOOKUP(J1058,'FMC by DSF_Excel'!$H$6:$H$1610,1,0)),"TIDAK ADA","ADA")</f>
        <v>ADA</v>
      </c>
      <c r="Y1058" s="41"/>
    </row>
    <row r="1059" spans="1:25" ht="25.5" x14ac:dyDescent="0.25">
      <c r="A1059" s="10">
        <v>1049</v>
      </c>
      <c r="B1059" s="11" t="s">
        <v>5016</v>
      </c>
      <c r="C1059" s="11" t="s">
        <v>5017</v>
      </c>
      <c r="D1059" s="11" t="s">
        <v>2488</v>
      </c>
      <c r="E1059" s="11" t="s">
        <v>10216</v>
      </c>
      <c r="F1059" s="11" t="s">
        <v>7251</v>
      </c>
      <c r="G1059" s="11" t="s">
        <v>5329</v>
      </c>
      <c r="H1059" s="11" t="s">
        <v>5330</v>
      </c>
      <c r="I1059" s="11" t="s">
        <v>5021</v>
      </c>
      <c r="J1059" s="963" t="s">
        <v>11019</v>
      </c>
      <c r="K1059" s="11" t="s">
        <v>11020</v>
      </c>
      <c r="L1059" s="11" t="s">
        <v>11021</v>
      </c>
      <c r="M1059" s="11" t="s">
        <v>11022</v>
      </c>
      <c r="N1059" s="11" t="s">
        <v>11023</v>
      </c>
      <c r="O1059" s="10">
        <v>36</v>
      </c>
      <c r="P1059" s="12" t="s">
        <v>11024</v>
      </c>
      <c r="Q1059" s="12" t="s">
        <v>11025</v>
      </c>
      <c r="R1059" s="10">
        <v>14</v>
      </c>
      <c r="S1059" s="12" t="s">
        <v>11026</v>
      </c>
      <c r="T1059" s="12" t="s">
        <v>11027</v>
      </c>
      <c r="U1059" s="12" t="s">
        <v>11028</v>
      </c>
      <c r="V1059" s="12" t="s">
        <v>11029</v>
      </c>
      <c r="X1059" s="41" t="str">
        <f>IF(ISERROR(VLOOKUP(J1059,'FMC by DSF_Excel'!$H$6:$H$1610,1,0)),"TIDAK ADA","ADA")</f>
        <v>ADA</v>
      </c>
      <c r="Y1059" s="41"/>
    </row>
    <row r="1060" spans="1:25" ht="25.5" x14ac:dyDescent="0.25">
      <c r="A1060" s="10">
        <v>1050</v>
      </c>
      <c r="B1060" s="11" t="s">
        <v>5016</v>
      </c>
      <c r="C1060" s="11" t="s">
        <v>5017</v>
      </c>
      <c r="D1060" s="11" t="s">
        <v>2488</v>
      </c>
      <c r="E1060" s="11" t="s">
        <v>10216</v>
      </c>
      <c r="F1060" s="11" t="s">
        <v>7251</v>
      </c>
      <c r="G1060" s="11" t="s">
        <v>5329</v>
      </c>
      <c r="H1060" s="11" t="s">
        <v>5330</v>
      </c>
      <c r="I1060" s="11" t="s">
        <v>5021</v>
      </c>
      <c r="J1060" s="963" t="s">
        <v>11030</v>
      </c>
      <c r="K1060" s="11" t="s">
        <v>11031</v>
      </c>
      <c r="L1060" s="11" t="s">
        <v>11032</v>
      </c>
      <c r="M1060" s="11" t="s">
        <v>11022</v>
      </c>
      <c r="N1060" s="11" t="s">
        <v>11023</v>
      </c>
      <c r="O1060" s="10">
        <v>36</v>
      </c>
      <c r="P1060" s="12" t="s">
        <v>11024</v>
      </c>
      <c r="Q1060" s="12" t="s">
        <v>11025</v>
      </c>
      <c r="R1060" s="10">
        <v>14</v>
      </c>
      <c r="S1060" s="12" t="s">
        <v>11026</v>
      </c>
      <c r="T1060" s="12" t="s">
        <v>11033</v>
      </c>
      <c r="U1060" s="12" t="s">
        <v>11034</v>
      </c>
      <c r="V1060" s="12" t="s">
        <v>11035</v>
      </c>
      <c r="X1060" s="41" t="str">
        <f>IF(ISERROR(VLOOKUP(J1060,'FMC by DSF_Excel'!$H$6:$H$1610,1,0)),"TIDAK ADA","ADA")</f>
        <v>ADA</v>
      </c>
      <c r="Y1060" s="41"/>
    </row>
    <row r="1061" spans="1:25" ht="25.5" x14ac:dyDescent="0.25">
      <c r="A1061" s="10">
        <v>1051</v>
      </c>
      <c r="B1061" s="11" t="s">
        <v>5016</v>
      </c>
      <c r="C1061" s="11" t="s">
        <v>5017</v>
      </c>
      <c r="D1061" s="11" t="s">
        <v>2739</v>
      </c>
      <c r="E1061" s="11" t="s">
        <v>10216</v>
      </c>
      <c r="F1061" s="11" t="s">
        <v>9034</v>
      </c>
      <c r="G1061" s="11" t="s">
        <v>5020</v>
      </c>
      <c r="H1061" s="11" t="s">
        <v>1378</v>
      </c>
      <c r="I1061" s="11" t="s">
        <v>5021</v>
      </c>
      <c r="J1061" s="963" t="s">
        <v>11036</v>
      </c>
      <c r="K1061" s="11" t="s">
        <v>11037</v>
      </c>
      <c r="L1061" s="11" t="s">
        <v>11038</v>
      </c>
      <c r="M1061" s="11" t="s">
        <v>5402</v>
      </c>
      <c r="N1061" s="11" t="s">
        <v>5403</v>
      </c>
      <c r="O1061" s="10">
        <v>36</v>
      </c>
      <c r="P1061" s="12" t="s">
        <v>10635</v>
      </c>
      <c r="Q1061" s="12" t="s">
        <v>10636</v>
      </c>
      <c r="R1061" s="10">
        <v>12</v>
      </c>
      <c r="S1061" s="12" t="s">
        <v>11039</v>
      </c>
      <c r="T1061" s="12" t="s">
        <v>11040</v>
      </c>
      <c r="U1061" s="12" t="s">
        <v>11041</v>
      </c>
      <c r="V1061" s="12" t="s">
        <v>11042</v>
      </c>
      <c r="X1061" s="41" t="str">
        <f>IF(ISERROR(VLOOKUP(J1061,'FMC by DSF_Excel'!$H$6:$H$1610,1,0)),"TIDAK ADA","ADA")</f>
        <v>ADA</v>
      </c>
      <c r="Y1061" s="41"/>
    </row>
    <row r="1062" spans="1:25" ht="25.5" x14ac:dyDescent="0.25">
      <c r="A1062" s="10">
        <v>1052</v>
      </c>
      <c r="B1062" s="11" t="s">
        <v>5016</v>
      </c>
      <c r="C1062" s="11" t="s">
        <v>5017</v>
      </c>
      <c r="D1062" s="11" t="s">
        <v>2743</v>
      </c>
      <c r="E1062" s="11" t="s">
        <v>10216</v>
      </c>
      <c r="F1062" s="11" t="s">
        <v>9034</v>
      </c>
      <c r="G1062" s="11" t="s">
        <v>6125</v>
      </c>
      <c r="H1062" s="11" t="s">
        <v>7709</v>
      </c>
      <c r="I1062" s="11" t="s">
        <v>5021</v>
      </c>
      <c r="J1062" s="963" t="s">
        <v>11043</v>
      </c>
      <c r="K1062" s="11" t="s">
        <v>11044</v>
      </c>
      <c r="L1062" s="11" t="s">
        <v>11045</v>
      </c>
      <c r="M1062" s="11" t="s">
        <v>5583</v>
      </c>
      <c r="N1062" s="11" t="s">
        <v>11046</v>
      </c>
      <c r="O1062" s="10">
        <v>36</v>
      </c>
      <c r="P1062" s="12" t="s">
        <v>10635</v>
      </c>
      <c r="Q1062" s="12" t="s">
        <v>10636</v>
      </c>
      <c r="R1062" s="10">
        <v>12</v>
      </c>
      <c r="S1062" s="12" t="s">
        <v>11039</v>
      </c>
      <c r="T1062" s="12" t="s">
        <v>11047</v>
      </c>
      <c r="U1062" s="12" t="s">
        <v>11048</v>
      </c>
      <c r="V1062" s="12" t="s">
        <v>11049</v>
      </c>
      <c r="X1062" s="41" t="str">
        <f>IF(ISERROR(VLOOKUP(J1062,'FMC by DSF_Excel'!$H$6:$H$1610,1,0)),"TIDAK ADA","ADA")</f>
        <v>ADA</v>
      </c>
      <c r="Y1062" s="41"/>
    </row>
    <row r="1063" spans="1:25" ht="25.5" x14ac:dyDescent="0.25">
      <c r="A1063" s="10">
        <v>1053</v>
      </c>
      <c r="B1063" s="11" t="s">
        <v>5016</v>
      </c>
      <c r="C1063" s="11" t="s">
        <v>5017</v>
      </c>
      <c r="D1063" s="11" t="s">
        <v>2751</v>
      </c>
      <c r="E1063" s="11" t="s">
        <v>10216</v>
      </c>
      <c r="F1063" s="11" t="s">
        <v>9034</v>
      </c>
      <c r="G1063" s="11" t="s">
        <v>6837</v>
      </c>
      <c r="H1063" s="11" t="s">
        <v>6838</v>
      </c>
      <c r="I1063" s="11" t="s">
        <v>5021</v>
      </c>
      <c r="J1063" s="963" t="s">
        <v>11050</v>
      </c>
      <c r="K1063" s="11" t="s">
        <v>11051</v>
      </c>
      <c r="L1063" s="11" t="s">
        <v>11052</v>
      </c>
      <c r="M1063" s="11" t="s">
        <v>11053</v>
      </c>
      <c r="N1063" s="11" t="s">
        <v>11054</v>
      </c>
      <c r="O1063" s="10">
        <v>36</v>
      </c>
      <c r="P1063" s="12" t="s">
        <v>10635</v>
      </c>
      <c r="Q1063" s="12" t="s">
        <v>10636</v>
      </c>
      <c r="R1063" s="10">
        <v>12</v>
      </c>
      <c r="S1063" s="12" t="s">
        <v>11039</v>
      </c>
      <c r="T1063" s="12" t="s">
        <v>11055</v>
      </c>
      <c r="U1063" s="12" t="s">
        <v>11056</v>
      </c>
      <c r="V1063" s="12" t="s">
        <v>11057</v>
      </c>
      <c r="X1063" s="41" t="str">
        <f>IF(ISERROR(VLOOKUP(J1063,'FMC by DSF_Excel'!$H$6:$H$1610,1,0)),"TIDAK ADA","ADA")</f>
        <v>ADA</v>
      </c>
      <c r="Y1063" s="41"/>
    </row>
    <row r="1064" spans="1:25" ht="25.5" x14ac:dyDescent="0.25">
      <c r="A1064" s="10">
        <v>1054</v>
      </c>
      <c r="B1064" s="11" t="s">
        <v>5016</v>
      </c>
      <c r="C1064" s="11" t="s">
        <v>5017</v>
      </c>
      <c r="D1064" s="11" t="s">
        <v>2751</v>
      </c>
      <c r="E1064" s="11" t="s">
        <v>10216</v>
      </c>
      <c r="F1064" s="11" t="s">
        <v>9034</v>
      </c>
      <c r="G1064" s="11" t="s">
        <v>6837</v>
      </c>
      <c r="H1064" s="11" t="s">
        <v>6838</v>
      </c>
      <c r="I1064" s="11" t="s">
        <v>5021</v>
      </c>
      <c r="J1064" s="963" t="s">
        <v>11058</v>
      </c>
      <c r="K1064" s="11" t="s">
        <v>11059</v>
      </c>
      <c r="L1064" s="11" t="s">
        <v>11060</v>
      </c>
      <c r="M1064" s="11" t="s">
        <v>11053</v>
      </c>
      <c r="N1064" s="11" t="s">
        <v>11054</v>
      </c>
      <c r="O1064" s="10">
        <v>36</v>
      </c>
      <c r="P1064" s="12" t="s">
        <v>10635</v>
      </c>
      <c r="Q1064" s="12" t="s">
        <v>10636</v>
      </c>
      <c r="R1064" s="10">
        <v>12</v>
      </c>
      <c r="S1064" s="12" t="s">
        <v>11039</v>
      </c>
      <c r="T1064" s="12" t="s">
        <v>11061</v>
      </c>
      <c r="U1064" s="12" t="s">
        <v>11062</v>
      </c>
      <c r="V1064" s="12" t="s">
        <v>11063</v>
      </c>
      <c r="X1064" s="41" t="str">
        <f>IF(ISERROR(VLOOKUP(J1064,'FMC by DSF_Excel'!$H$6:$H$1610,1,0)),"TIDAK ADA","ADA")</f>
        <v>ADA</v>
      </c>
      <c r="Y1064" s="41"/>
    </row>
    <row r="1065" spans="1:25" ht="25.5" x14ac:dyDescent="0.25">
      <c r="A1065" s="10">
        <v>1055</v>
      </c>
      <c r="B1065" s="11" t="s">
        <v>5016</v>
      </c>
      <c r="C1065" s="11" t="s">
        <v>5017</v>
      </c>
      <c r="D1065" s="11" t="s">
        <v>2751</v>
      </c>
      <c r="E1065" s="11" t="s">
        <v>10216</v>
      </c>
      <c r="F1065" s="11" t="s">
        <v>9034</v>
      </c>
      <c r="G1065" s="11" t="s">
        <v>6837</v>
      </c>
      <c r="H1065" s="11" t="s">
        <v>6838</v>
      </c>
      <c r="I1065" s="11" t="s">
        <v>5021</v>
      </c>
      <c r="J1065" s="963" t="s">
        <v>11064</v>
      </c>
      <c r="K1065" s="11" t="s">
        <v>11065</v>
      </c>
      <c r="L1065" s="11" t="s">
        <v>11066</v>
      </c>
      <c r="M1065" s="11" t="s">
        <v>11053</v>
      </c>
      <c r="N1065" s="11" t="s">
        <v>11054</v>
      </c>
      <c r="O1065" s="10">
        <v>36</v>
      </c>
      <c r="P1065" s="12" t="s">
        <v>10635</v>
      </c>
      <c r="Q1065" s="12" t="s">
        <v>10636</v>
      </c>
      <c r="R1065" s="10">
        <v>12</v>
      </c>
      <c r="S1065" s="12" t="s">
        <v>11039</v>
      </c>
      <c r="T1065" s="12" t="s">
        <v>11067</v>
      </c>
      <c r="U1065" s="12" t="s">
        <v>11068</v>
      </c>
      <c r="V1065" s="12" t="s">
        <v>11069</v>
      </c>
      <c r="X1065" s="41" t="str">
        <f>IF(ISERROR(VLOOKUP(J1065,'FMC by DSF_Excel'!$H$6:$H$1610,1,0)),"TIDAK ADA","ADA")</f>
        <v>ADA</v>
      </c>
      <c r="Y1065" s="41"/>
    </row>
    <row r="1066" spans="1:25" ht="25.5" x14ac:dyDescent="0.25">
      <c r="A1066" s="10">
        <v>1056</v>
      </c>
      <c r="B1066" s="11" t="s">
        <v>5016</v>
      </c>
      <c r="C1066" s="11" t="s">
        <v>5017</v>
      </c>
      <c r="D1066" s="11" t="s">
        <v>2751</v>
      </c>
      <c r="E1066" s="11" t="s">
        <v>10216</v>
      </c>
      <c r="F1066" s="11" t="s">
        <v>9034</v>
      </c>
      <c r="G1066" s="11" t="s">
        <v>6837</v>
      </c>
      <c r="H1066" s="11" t="s">
        <v>6838</v>
      </c>
      <c r="I1066" s="11" t="s">
        <v>5021</v>
      </c>
      <c r="J1066" s="963" t="s">
        <v>11070</v>
      </c>
      <c r="K1066" s="11" t="s">
        <v>11071</v>
      </c>
      <c r="L1066" s="11" t="s">
        <v>11072</v>
      </c>
      <c r="M1066" s="11" t="s">
        <v>11053</v>
      </c>
      <c r="N1066" s="11" t="s">
        <v>11054</v>
      </c>
      <c r="O1066" s="10">
        <v>36</v>
      </c>
      <c r="P1066" s="12" t="s">
        <v>10635</v>
      </c>
      <c r="Q1066" s="12" t="s">
        <v>10636</v>
      </c>
      <c r="R1066" s="10">
        <v>12</v>
      </c>
      <c r="S1066" s="12" t="s">
        <v>11039</v>
      </c>
      <c r="T1066" s="12" t="s">
        <v>11073</v>
      </c>
      <c r="U1066" s="12" t="s">
        <v>11074</v>
      </c>
      <c r="V1066" s="12" t="s">
        <v>11075</v>
      </c>
      <c r="X1066" s="41" t="str">
        <f>IF(ISERROR(VLOOKUP(J1066,'FMC by DSF_Excel'!$H$6:$H$1610,1,0)),"TIDAK ADA","ADA")</f>
        <v>ADA</v>
      </c>
      <c r="Y1066" s="41"/>
    </row>
    <row r="1067" spans="1:25" ht="25.5" x14ac:dyDescent="0.25">
      <c r="A1067" s="10">
        <v>1057</v>
      </c>
      <c r="B1067" s="11" t="s">
        <v>5016</v>
      </c>
      <c r="C1067" s="11" t="s">
        <v>5017</v>
      </c>
      <c r="D1067" s="11" t="s">
        <v>2756</v>
      </c>
      <c r="E1067" s="11" t="s">
        <v>10216</v>
      </c>
      <c r="F1067" s="11" t="s">
        <v>6727</v>
      </c>
      <c r="G1067" s="11" t="s">
        <v>5020</v>
      </c>
      <c r="H1067" s="11" t="s">
        <v>124</v>
      </c>
      <c r="I1067" s="11" t="s">
        <v>5021</v>
      </c>
      <c r="J1067" s="963" t="s">
        <v>11076</v>
      </c>
      <c r="K1067" s="11" t="s">
        <v>11077</v>
      </c>
      <c r="L1067" s="11" t="s">
        <v>11078</v>
      </c>
      <c r="M1067" s="11" t="s">
        <v>7255</v>
      </c>
      <c r="N1067" s="11" t="s">
        <v>7256</v>
      </c>
      <c r="O1067" s="10">
        <v>36</v>
      </c>
      <c r="P1067" s="12" t="s">
        <v>10737</v>
      </c>
      <c r="Q1067" s="12" t="s">
        <v>10738</v>
      </c>
      <c r="R1067" s="10">
        <v>12</v>
      </c>
      <c r="S1067" s="12" t="s">
        <v>11079</v>
      </c>
      <c r="T1067" s="12" t="s">
        <v>11080</v>
      </c>
      <c r="U1067" s="12" t="s">
        <v>11081</v>
      </c>
      <c r="V1067" s="12" t="s">
        <v>11082</v>
      </c>
      <c r="X1067" s="41" t="str">
        <f>IF(ISERROR(VLOOKUP(J1067,'FMC by DSF_Excel'!$H$6:$H$1610,1,0)),"TIDAK ADA","ADA")</f>
        <v>ADA</v>
      </c>
      <c r="Y1067" s="41"/>
    </row>
    <row r="1068" spans="1:25" ht="25.5" x14ac:dyDescent="0.25">
      <c r="A1068" s="10">
        <v>1058</v>
      </c>
      <c r="B1068" s="11" t="s">
        <v>5016</v>
      </c>
      <c r="C1068" s="11" t="s">
        <v>5017</v>
      </c>
      <c r="D1068" s="11" t="s">
        <v>2764</v>
      </c>
      <c r="E1068" s="11" t="s">
        <v>10216</v>
      </c>
      <c r="F1068" s="11" t="s">
        <v>7251</v>
      </c>
      <c r="G1068" s="11" t="s">
        <v>1433</v>
      </c>
      <c r="H1068" s="11" t="s">
        <v>1728</v>
      </c>
      <c r="I1068" s="11" t="s">
        <v>5021</v>
      </c>
      <c r="J1068" s="963" t="s">
        <v>11083</v>
      </c>
      <c r="K1068" s="11" t="s">
        <v>11084</v>
      </c>
      <c r="L1068" s="11" t="s">
        <v>11085</v>
      </c>
      <c r="M1068" s="11" t="s">
        <v>6864</v>
      </c>
      <c r="N1068" s="11" t="s">
        <v>11086</v>
      </c>
      <c r="O1068" s="10">
        <v>36</v>
      </c>
      <c r="P1068" s="12" t="s">
        <v>11087</v>
      </c>
      <c r="Q1068" s="12" t="s">
        <v>11088</v>
      </c>
      <c r="R1068" s="10">
        <v>12</v>
      </c>
      <c r="S1068" s="12" t="s">
        <v>11089</v>
      </c>
      <c r="T1068" s="12" t="s">
        <v>11090</v>
      </c>
      <c r="U1068" s="12" t="s">
        <v>11091</v>
      </c>
      <c r="V1068" s="12" t="s">
        <v>11092</v>
      </c>
      <c r="X1068" s="41" t="str">
        <f>IF(ISERROR(VLOOKUP(J1068,'FMC by DSF_Excel'!$H$6:$H$1610,1,0)),"TIDAK ADA","ADA")</f>
        <v>ADA</v>
      </c>
      <c r="Y1068" s="41"/>
    </row>
    <row r="1069" spans="1:25" ht="25.5" x14ac:dyDescent="0.25">
      <c r="A1069" s="10">
        <v>1059</v>
      </c>
      <c r="B1069" s="11" t="s">
        <v>5016</v>
      </c>
      <c r="C1069" s="11" t="s">
        <v>5017</v>
      </c>
      <c r="D1069" s="11" t="s">
        <v>2764</v>
      </c>
      <c r="E1069" s="11" t="s">
        <v>10216</v>
      </c>
      <c r="F1069" s="11" t="s">
        <v>7251</v>
      </c>
      <c r="G1069" s="11" t="s">
        <v>1433</v>
      </c>
      <c r="H1069" s="11" t="s">
        <v>1728</v>
      </c>
      <c r="I1069" s="11" t="s">
        <v>5021</v>
      </c>
      <c r="J1069" s="963" t="s">
        <v>11093</v>
      </c>
      <c r="K1069" s="11" t="s">
        <v>11094</v>
      </c>
      <c r="L1069" s="11" t="s">
        <v>11095</v>
      </c>
      <c r="M1069" s="11" t="s">
        <v>6864</v>
      </c>
      <c r="N1069" s="11" t="s">
        <v>11086</v>
      </c>
      <c r="O1069" s="10">
        <v>36</v>
      </c>
      <c r="P1069" s="12" t="s">
        <v>11087</v>
      </c>
      <c r="Q1069" s="12" t="s">
        <v>11088</v>
      </c>
      <c r="R1069" s="10">
        <v>12</v>
      </c>
      <c r="S1069" s="12" t="s">
        <v>11089</v>
      </c>
      <c r="T1069" s="12" t="s">
        <v>11096</v>
      </c>
      <c r="U1069" s="12" t="s">
        <v>11097</v>
      </c>
      <c r="V1069" s="12" t="s">
        <v>11098</v>
      </c>
      <c r="X1069" s="41" t="str">
        <f>IF(ISERROR(VLOOKUP(J1069,'FMC by DSF_Excel'!$H$6:$H$1610,1,0)),"TIDAK ADA","ADA")</f>
        <v>ADA</v>
      </c>
      <c r="Y1069" s="41"/>
    </row>
    <row r="1070" spans="1:25" ht="25.5" x14ac:dyDescent="0.25">
      <c r="A1070" s="10">
        <v>1060</v>
      </c>
      <c r="B1070" s="11" t="s">
        <v>5016</v>
      </c>
      <c r="C1070" s="11" t="s">
        <v>5017</v>
      </c>
      <c r="D1070" s="11" t="s">
        <v>2764</v>
      </c>
      <c r="E1070" s="11" t="s">
        <v>10216</v>
      </c>
      <c r="F1070" s="11" t="s">
        <v>7251</v>
      </c>
      <c r="G1070" s="11" t="s">
        <v>1433</v>
      </c>
      <c r="H1070" s="11" t="s">
        <v>1728</v>
      </c>
      <c r="I1070" s="11" t="s">
        <v>5021</v>
      </c>
      <c r="J1070" s="963" t="s">
        <v>11099</v>
      </c>
      <c r="K1070" s="11" t="s">
        <v>11100</v>
      </c>
      <c r="L1070" s="11" t="s">
        <v>11101</v>
      </c>
      <c r="M1070" s="11" t="s">
        <v>6864</v>
      </c>
      <c r="N1070" s="11" t="s">
        <v>11086</v>
      </c>
      <c r="O1070" s="10">
        <v>36</v>
      </c>
      <c r="P1070" s="12" t="s">
        <v>11087</v>
      </c>
      <c r="Q1070" s="12" t="s">
        <v>11088</v>
      </c>
      <c r="R1070" s="10">
        <v>12</v>
      </c>
      <c r="S1070" s="12" t="s">
        <v>11089</v>
      </c>
      <c r="T1070" s="12" t="s">
        <v>11102</v>
      </c>
      <c r="U1070" s="12" t="s">
        <v>11103</v>
      </c>
      <c r="V1070" s="12" t="s">
        <v>11104</v>
      </c>
      <c r="X1070" s="41" t="str">
        <f>IF(ISERROR(VLOOKUP(J1070,'FMC by DSF_Excel'!$H$6:$H$1610,1,0)),"TIDAK ADA","ADA")</f>
        <v>ADA</v>
      </c>
      <c r="Y1070" s="41"/>
    </row>
    <row r="1071" spans="1:25" ht="25.5" x14ac:dyDescent="0.25">
      <c r="A1071" s="10">
        <v>1061</v>
      </c>
      <c r="B1071" s="11" t="s">
        <v>5016</v>
      </c>
      <c r="C1071" s="11" t="s">
        <v>5017</v>
      </c>
      <c r="D1071" s="11" t="s">
        <v>2812</v>
      </c>
      <c r="E1071" s="11" t="s">
        <v>10216</v>
      </c>
      <c r="F1071" s="11" t="s">
        <v>7251</v>
      </c>
      <c r="G1071" s="11" t="s">
        <v>6125</v>
      </c>
      <c r="H1071" s="11" t="s">
        <v>7709</v>
      </c>
      <c r="I1071" s="11" t="s">
        <v>5021</v>
      </c>
      <c r="J1071" s="963" t="s">
        <v>11105</v>
      </c>
      <c r="K1071" s="11" t="s">
        <v>11106</v>
      </c>
      <c r="L1071" s="11" t="s">
        <v>11107</v>
      </c>
      <c r="M1071" s="11" t="s">
        <v>6562</v>
      </c>
      <c r="N1071" s="11" t="s">
        <v>10091</v>
      </c>
      <c r="O1071" s="10">
        <v>36</v>
      </c>
      <c r="P1071" s="12" t="s">
        <v>11024</v>
      </c>
      <c r="Q1071" s="12" t="s">
        <v>11025</v>
      </c>
      <c r="R1071" s="10">
        <v>12</v>
      </c>
      <c r="S1071" s="12" t="s">
        <v>11108</v>
      </c>
      <c r="T1071" s="12" t="s">
        <v>11109</v>
      </c>
      <c r="U1071" s="12" t="s">
        <v>11110</v>
      </c>
      <c r="V1071" s="12" t="s">
        <v>11111</v>
      </c>
      <c r="X1071" s="41" t="str">
        <f>IF(ISERROR(VLOOKUP(J1071,'FMC by DSF_Excel'!$H$6:$H$1610,1,0)),"TIDAK ADA","ADA")</f>
        <v>ADA</v>
      </c>
      <c r="Y1071" s="41"/>
    </row>
    <row r="1072" spans="1:25" ht="25.5" x14ac:dyDescent="0.25">
      <c r="A1072" s="10">
        <v>1062</v>
      </c>
      <c r="B1072" s="11" t="s">
        <v>5016</v>
      </c>
      <c r="C1072" s="11" t="s">
        <v>5017</v>
      </c>
      <c r="D1072" s="11" t="s">
        <v>2812</v>
      </c>
      <c r="E1072" s="11" t="s">
        <v>10216</v>
      </c>
      <c r="F1072" s="11" t="s">
        <v>7251</v>
      </c>
      <c r="G1072" s="11" t="s">
        <v>6125</v>
      </c>
      <c r="H1072" s="11" t="s">
        <v>7709</v>
      </c>
      <c r="I1072" s="11" t="s">
        <v>5021</v>
      </c>
      <c r="J1072" s="963" t="s">
        <v>11112</v>
      </c>
      <c r="K1072" s="11" t="s">
        <v>11113</v>
      </c>
      <c r="L1072" s="11" t="s">
        <v>11114</v>
      </c>
      <c r="M1072" s="11" t="s">
        <v>6562</v>
      </c>
      <c r="N1072" s="11" t="s">
        <v>10091</v>
      </c>
      <c r="O1072" s="10">
        <v>36</v>
      </c>
      <c r="P1072" s="12" t="s">
        <v>11024</v>
      </c>
      <c r="Q1072" s="12" t="s">
        <v>11025</v>
      </c>
      <c r="R1072" s="10">
        <v>12</v>
      </c>
      <c r="S1072" s="12" t="s">
        <v>11108</v>
      </c>
      <c r="T1072" s="12" t="s">
        <v>11115</v>
      </c>
      <c r="U1072" s="12" t="s">
        <v>11116</v>
      </c>
      <c r="V1072" s="12" t="s">
        <v>11117</v>
      </c>
      <c r="X1072" s="41" t="str">
        <f>IF(ISERROR(VLOOKUP(J1072,'FMC by DSF_Excel'!$H$6:$H$1610,1,0)),"TIDAK ADA","ADA")</f>
        <v>ADA</v>
      </c>
      <c r="Y1072" s="41"/>
    </row>
    <row r="1073" spans="1:25" ht="25.5" x14ac:dyDescent="0.25">
      <c r="A1073" s="10">
        <v>1063</v>
      </c>
      <c r="B1073" s="11" t="s">
        <v>5016</v>
      </c>
      <c r="C1073" s="11" t="s">
        <v>5017</v>
      </c>
      <c r="D1073" s="11" t="s">
        <v>2816</v>
      </c>
      <c r="E1073" s="11" t="s">
        <v>10216</v>
      </c>
      <c r="F1073" s="11" t="s">
        <v>9034</v>
      </c>
      <c r="G1073" s="11" t="s">
        <v>6125</v>
      </c>
      <c r="H1073" s="11" t="s">
        <v>6319</v>
      </c>
      <c r="I1073" s="11" t="s">
        <v>5021</v>
      </c>
      <c r="J1073" s="963" t="s">
        <v>11118</v>
      </c>
      <c r="K1073" s="11" t="s">
        <v>11119</v>
      </c>
      <c r="L1073" s="11" t="s">
        <v>11120</v>
      </c>
      <c r="M1073" s="11" t="s">
        <v>6031</v>
      </c>
      <c r="N1073" s="11" t="s">
        <v>11121</v>
      </c>
      <c r="O1073" s="10">
        <v>36</v>
      </c>
      <c r="P1073" s="12" t="s">
        <v>10635</v>
      </c>
      <c r="Q1073" s="12" t="s">
        <v>10636</v>
      </c>
      <c r="R1073" s="10">
        <v>11</v>
      </c>
      <c r="S1073" s="12" t="s">
        <v>11122</v>
      </c>
      <c r="T1073" s="12" t="s">
        <v>11123</v>
      </c>
      <c r="U1073" s="12" t="s">
        <v>11124</v>
      </c>
      <c r="V1073" s="12" t="s">
        <v>11125</v>
      </c>
      <c r="X1073" s="41" t="str">
        <f>IF(ISERROR(VLOOKUP(J1073,'FMC by DSF_Excel'!$H$6:$H$1610,1,0)),"TIDAK ADA","ADA")</f>
        <v>ADA</v>
      </c>
      <c r="Y1073" s="41"/>
    </row>
    <row r="1074" spans="1:25" ht="25.5" x14ac:dyDescent="0.25">
      <c r="A1074" s="10">
        <v>1064</v>
      </c>
      <c r="B1074" s="11" t="s">
        <v>5016</v>
      </c>
      <c r="C1074" s="11" t="s">
        <v>5017</v>
      </c>
      <c r="D1074" s="11" t="s">
        <v>2816</v>
      </c>
      <c r="E1074" s="11" t="s">
        <v>10216</v>
      </c>
      <c r="F1074" s="11" t="s">
        <v>9034</v>
      </c>
      <c r="G1074" s="11" t="s">
        <v>6125</v>
      </c>
      <c r="H1074" s="11" t="s">
        <v>7709</v>
      </c>
      <c r="I1074" s="11" t="s">
        <v>5021</v>
      </c>
      <c r="J1074" s="963" t="s">
        <v>11126</v>
      </c>
      <c r="K1074" s="11" t="s">
        <v>11127</v>
      </c>
      <c r="L1074" s="11" t="s">
        <v>11128</v>
      </c>
      <c r="M1074" s="11" t="s">
        <v>6031</v>
      </c>
      <c r="N1074" s="11" t="s">
        <v>11121</v>
      </c>
      <c r="O1074" s="10">
        <v>36</v>
      </c>
      <c r="P1074" s="12" t="s">
        <v>10635</v>
      </c>
      <c r="Q1074" s="12" t="s">
        <v>10636</v>
      </c>
      <c r="R1074" s="10">
        <v>11</v>
      </c>
      <c r="S1074" s="12" t="s">
        <v>11122</v>
      </c>
      <c r="T1074" s="12" t="s">
        <v>11129</v>
      </c>
      <c r="U1074" s="12" t="s">
        <v>11130</v>
      </c>
      <c r="V1074" s="12" t="s">
        <v>11131</v>
      </c>
      <c r="X1074" s="41" t="str">
        <f>IF(ISERROR(VLOOKUP(J1074,'FMC by DSF_Excel'!$H$6:$H$1610,1,0)),"TIDAK ADA","ADA")</f>
        <v>ADA</v>
      </c>
      <c r="Y1074" s="41"/>
    </row>
    <row r="1075" spans="1:25" ht="25.5" x14ac:dyDescent="0.25">
      <c r="A1075" s="10">
        <v>1065</v>
      </c>
      <c r="B1075" s="11" t="s">
        <v>5016</v>
      </c>
      <c r="C1075" s="11" t="s">
        <v>5017</v>
      </c>
      <c r="D1075" s="11" t="s">
        <v>2820</v>
      </c>
      <c r="E1075" s="11" t="s">
        <v>10216</v>
      </c>
      <c r="F1075" s="11" t="s">
        <v>11132</v>
      </c>
      <c r="G1075" s="11" t="s">
        <v>6125</v>
      </c>
      <c r="H1075" s="11" t="s">
        <v>7709</v>
      </c>
      <c r="I1075" s="11" t="s">
        <v>5021</v>
      </c>
      <c r="J1075" s="963" t="s">
        <v>11133</v>
      </c>
      <c r="K1075" s="11" t="s">
        <v>11134</v>
      </c>
      <c r="L1075" s="11" t="s">
        <v>11135</v>
      </c>
      <c r="M1075" s="11" t="s">
        <v>6562</v>
      </c>
      <c r="N1075" s="11" t="s">
        <v>10091</v>
      </c>
      <c r="O1075" s="10">
        <v>36</v>
      </c>
      <c r="P1075" s="12" t="s">
        <v>10717</v>
      </c>
      <c r="Q1075" s="12" t="s">
        <v>10718</v>
      </c>
      <c r="R1075" s="10">
        <v>12</v>
      </c>
      <c r="S1075" s="12" t="s">
        <v>11136</v>
      </c>
      <c r="T1075" s="12" t="s">
        <v>11137</v>
      </c>
      <c r="U1075" s="12" t="s">
        <v>11138</v>
      </c>
      <c r="V1075" s="12" t="s">
        <v>11139</v>
      </c>
      <c r="X1075" s="41" t="str">
        <f>IF(ISERROR(VLOOKUP(J1075,'FMC by DSF_Excel'!$H$6:$H$1610,1,0)),"TIDAK ADA","ADA")</f>
        <v>ADA</v>
      </c>
      <c r="Y1075" s="41"/>
    </row>
    <row r="1076" spans="1:25" ht="25.5" x14ac:dyDescent="0.25">
      <c r="A1076" s="10">
        <v>1066</v>
      </c>
      <c r="B1076" s="11" t="s">
        <v>5016</v>
      </c>
      <c r="C1076" s="11" t="s">
        <v>5017</v>
      </c>
      <c r="D1076" s="11" t="s">
        <v>2820</v>
      </c>
      <c r="E1076" s="11" t="s">
        <v>10216</v>
      </c>
      <c r="F1076" s="11" t="s">
        <v>11132</v>
      </c>
      <c r="G1076" s="11" t="s">
        <v>6125</v>
      </c>
      <c r="H1076" s="11" t="s">
        <v>7709</v>
      </c>
      <c r="I1076" s="11" t="s">
        <v>5021</v>
      </c>
      <c r="J1076" s="963" t="s">
        <v>11140</v>
      </c>
      <c r="K1076" s="11" t="s">
        <v>11141</v>
      </c>
      <c r="L1076" s="11" t="s">
        <v>11142</v>
      </c>
      <c r="M1076" s="11" t="s">
        <v>6562</v>
      </c>
      <c r="N1076" s="11" t="s">
        <v>10091</v>
      </c>
      <c r="O1076" s="10">
        <v>36</v>
      </c>
      <c r="P1076" s="12" t="s">
        <v>10717</v>
      </c>
      <c r="Q1076" s="12" t="s">
        <v>10718</v>
      </c>
      <c r="R1076" s="10">
        <v>12</v>
      </c>
      <c r="S1076" s="12" t="s">
        <v>11136</v>
      </c>
      <c r="T1076" s="12" t="s">
        <v>11143</v>
      </c>
      <c r="U1076" s="12" t="s">
        <v>11144</v>
      </c>
      <c r="V1076" s="12" t="s">
        <v>11145</v>
      </c>
      <c r="X1076" s="41" t="str">
        <f>IF(ISERROR(VLOOKUP(J1076,'FMC by DSF_Excel'!$H$6:$H$1610,1,0)),"TIDAK ADA","ADA")</f>
        <v>ADA</v>
      </c>
      <c r="Y1076" s="41"/>
    </row>
    <row r="1077" spans="1:25" ht="25.5" x14ac:dyDescent="0.25">
      <c r="A1077" s="10">
        <v>1067</v>
      </c>
      <c r="B1077" s="11" t="s">
        <v>5016</v>
      </c>
      <c r="C1077" s="11" t="s">
        <v>5017</v>
      </c>
      <c r="D1077" s="11" t="s">
        <v>2820</v>
      </c>
      <c r="E1077" s="11" t="s">
        <v>10216</v>
      </c>
      <c r="F1077" s="11" t="s">
        <v>11132</v>
      </c>
      <c r="G1077" s="11" t="s">
        <v>6125</v>
      </c>
      <c r="H1077" s="11" t="s">
        <v>7709</v>
      </c>
      <c r="I1077" s="11" t="s">
        <v>5021</v>
      </c>
      <c r="J1077" s="963" t="s">
        <v>11146</v>
      </c>
      <c r="K1077" s="11" t="s">
        <v>11147</v>
      </c>
      <c r="L1077" s="11" t="s">
        <v>11148</v>
      </c>
      <c r="M1077" s="11" t="s">
        <v>6562</v>
      </c>
      <c r="N1077" s="11" t="s">
        <v>10091</v>
      </c>
      <c r="O1077" s="10">
        <v>36</v>
      </c>
      <c r="P1077" s="12" t="s">
        <v>10717</v>
      </c>
      <c r="Q1077" s="12" t="s">
        <v>10718</v>
      </c>
      <c r="R1077" s="10">
        <v>12</v>
      </c>
      <c r="S1077" s="12" t="s">
        <v>11136</v>
      </c>
      <c r="T1077" s="12" t="s">
        <v>11149</v>
      </c>
      <c r="U1077" s="12" t="s">
        <v>11150</v>
      </c>
      <c r="V1077" s="12" t="s">
        <v>11151</v>
      </c>
      <c r="X1077" s="41" t="str">
        <f>IF(ISERROR(VLOOKUP(J1077,'FMC by DSF_Excel'!$H$6:$H$1610,1,0)),"TIDAK ADA","ADA")</f>
        <v>ADA</v>
      </c>
      <c r="Y1077" s="41"/>
    </row>
    <row r="1078" spans="1:25" ht="25.5" x14ac:dyDescent="0.25">
      <c r="A1078" s="10">
        <v>1068</v>
      </c>
      <c r="B1078" s="11" t="s">
        <v>5016</v>
      </c>
      <c r="C1078" s="11" t="s">
        <v>5017</v>
      </c>
      <c r="D1078" s="11" t="s">
        <v>2820</v>
      </c>
      <c r="E1078" s="11" t="s">
        <v>10216</v>
      </c>
      <c r="F1078" s="11" t="s">
        <v>11132</v>
      </c>
      <c r="G1078" s="11" t="s">
        <v>6125</v>
      </c>
      <c r="H1078" s="11" t="s">
        <v>7709</v>
      </c>
      <c r="I1078" s="11" t="s">
        <v>5021</v>
      </c>
      <c r="J1078" s="963" t="s">
        <v>11152</v>
      </c>
      <c r="K1078" s="11" t="s">
        <v>11153</v>
      </c>
      <c r="L1078" s="11" t="s">
        <v>11154</v>
      </c>
      <c r="M1078" s="11" t="s">
        <v>6562</v>
      </c>
      <c r="N1078" s="11" t="s">
        <v>10091</v>
      </c>
      <c r="O1078" s="10">
        <v>36</v>
      </c>
      <c r="P1078" s="12" t="s">
        <v>10717</v>
      </c>
      <c r="Q1078" s="12" t="s">
        <v>10718</v>
      </c>
      <c r="R1078" s="10">
        <v>12</v>
      </c>
      <c r="S1078" s="12" t="s">
        <v>11136</v>
      </c>
      <c r="T1078" s="12" t="s">
        <v>11155</v>
      </c>
      <c r="U1078" s="12" t="s">
        <v>11156</v>
      </c>
      <c r="V1078" s="12" t="s">
        <v>11157</v>
      </c>
      <c r="X1078" s="41" t="str">
        <f>IF(ISERROR(VLOOKUP(J1078,'FMC by DSF_Excel'!$H$6:$H$1610,1,0)),"TIDAK ADA","ADA")</f>
        <v>ADA</v>
      </c>
      <c r="Y1078" s="41"/>
    </row>
    <row r="1079" spans="1:25" ht="25.5" x14ac:dyDescent="0.25">
      <c r="A1079" s="10">
        <v>1069</v>
      </c>
      <c r="B1079" s="11" t="s">
        <v>5016</v>
      </c>
      <c r="C1079" s="11" t="s">
        <v>5017</v>
      </c>
      <c r="D1079" s="11" t="s">
        <v>2840</v>
      </c>
      <c r="E1079" s="11" t="s">
        <v>10216</v>
      </c>
      <c r="F1079" s="11" t="s">
        <v>8186</v>
      </c>
      <c r="G1079" s="11" t="s">
        <v>5020</v>
      </c>
      <c r="H1079" s="11" t="s">
        <v>124</v>
      </c>
      <c r="I1079" s="11" t="s">
        <v>5021</v>
      </c>
      <c r="J1079" s="963" t="s">
        <v>11158</v>
      </c>
      <c r="K1079" s="11" t="s">
        <v>11159</v>
      </c>
      <c r="L1079" s="11" t="s">
        <v>11160</v>
      </c>
      <c r="M1079" s="11" t="s">
        <v>11161</v>
      </c>
      <c r="N1079" s="11" t="s">
        <v>11162</v>
      </c>
      <c r="O1079" s="10">
        <v>36</v>
      </c>
      <c r="P1079" s="12" t="s">
        <v>11163</v>
      </c>
      <c r="Q1079" s="12" t="s">
        <v>11164</v>
      </c>
      <c r="R1079" s="10">
        <v>12</v>
      </c>
      <c r="S1079" s="12" t="s">
        <v>11165</v>
      </c>
      <c r="T1079" s="12" t="s">
        <v>11166</v>
      </c>
      <c r="U1079" s="12" t="s">
        <v>11167</v>
      </c>
      <c r="V1079" s="12" t="s">
        <v>11168</v>
      </c>
      <c r="X1079" s="41" t="str">
        <f>IF(ISERROR(VLOOKUP(J1079,'FMC by DSF_Excel'!$H$6:$H$1610,1,0)),"TIDAK ADA","ADA")</f>
        <v>ADA</v>
      </c>
      <c r="Y1079" s="41"/>
    </row>
    <row r="1080" spans="1:25" ht="25.5" x14ac:dyDescent="0.25">
      <c r="A1080" s="10">
        <v>1070</v>
      </c>
      <c r="B1080" s="11" t="s">
        <v>5016</v>
      </c>
      <c r="C1080" s="11" t="s">
        <v>5017</v>
      </c>
      <c r="D1080" s="11" t="s">
        <v>3127</v>
      </c>
      <c r="E1080" s="11" t="s">
        <v>10216</v>
      </c>
      <c r="F1080" s="11" t="s">
        <v>9034</v>
      </c>
      <c r="G1080" s="11" t="s">
        <v>11169</v>
      </c>
      <c r="H1080" s="11" t="s">
        <v>11170</v>
      </c>
      <c r="I1080" s="11" t="s">
        <v>5021</v>
      </c>
      <c r="J1080" s="963" t="s">
        <v>11171</v>
      </c>
      <c r="K1080" s="11" t="s">
        <v>11172</v>
      </c>
      <c r="L1080" s="11" t="s">
        <v>11173</v>
      </c>
      <c r="M1080" s="11" t="s">
        <v>5991</v>
      </c>
      <c r="N1080" s="11" t="s">
        <v>11174</v>
      </c>
      <c r="O1080" s="10">
        <v>36</v>
      </c>
      <c r="P1080" s="12" t="s">
        <v>10717</v>
      </c>
      <c r="Q1080" s="12" t="s">
        <v>10718</v>
      </c>
      <c r="R1080" s="10">
        <v>9</v>
      </c>
      <c r="S1080" s="12" t="s">
        <v>11175</v>
      </c>
      <c r="T1080" s="12" t="s">
        <v>11176</v>
      </c>
      <c r="U1080" s="12" t="s">
        <v>11177</v>
      </c>
      <c r="V1080" s="12" t="s">
        <v>11178</v>
      </c>
      <c r="X1080" s="41" t="str">
        <f>IF(ISERROR(VLOOKUP(J1080,'FMC by DSF_Excel'!$H$6:$H$1610,1,0)),"TIDAK ADA","ADA")</f>
        <v>ADA</v>
      </c>
      <c r="Y1080" s="41"/>
    </row>
    <row r="1081" spans="1:25" ht="25.5" x14ac:dyDescent="0.25">
      <c r="A1081" s="10">
        <v>1071</v>
      </c>
      <c r="B1081" s="11" t="s">
        <v>5016</v>
      </c>
      <c r="C1081" s="11" t="s">
        <v>5017</v>
      </c>
      <c r="D1081" s="11" t="s">
        <v>3139</v>
      </c>
      <c r="E1081" s="11" t="s">
        <v>10216</v>
      </c>
      <c r="F1081" s="11" t="s">
        <v>6727</v>
      </c>
      <c r="G1081" s="11" t="s">
        <v>5020</v>
      </c>
      <c r="H1081" s="11" t="s">
        <v>1378</v>
      </c>
      <c r="I1081" s="11" t="s">
        <v>5021</v>
      </c>
      <c r="J1081" s="963" t="s">
        <v>11179</v>
      </c>
      <c r="K1081" s="11" t="s">
        <v>11180</v>
      </c>
      <c r="L1081" s="11" t="s">
        <v>11181</v>
      </c>
      <c r="M1081" s="11" t="s">
        <v>11182</v>
      </c>
      <c r="N1081" s="11" t="s">
        <v>11183</v>
      </c>
      <c r="O1081" s="10">
        <v>36</v>
      </c>
      <c r="P1081" s="12" t="s">
        <v>10737</v>
      </c>
      <c r="Q1081" s="12" t="s">
        <v>10738</v>
      </c>
      <c r="R1081" s="10">
        <v>10</v>
      </c>
      <c r="S1081" s="12" t="s">
        <v>11184</v>
      </c>
      <c r="T1081" s="12" t="s">
        <v>11185</v>
      </c>
      <c r="U1081" s="12" t="s">
        <v>11186</v>
      </c>
      <c r="V1081" s="12" t="s">
        <v>11187</v>
      </c>
      <c r="X1081" s="41" t="str">
        <f>IF(ISERROR(VLOOKUP(J1081,'FMC by DSF_Excel'!$H$6:$H$1610,1,0)),"TIDAK ADA","ADA")</f>
        <v>ADA</v>
      </c>
      <c r="Y1081" s="41"/>
    </row>
    <row r="1082" spans="1:25" ht="25.5" x14ac:dyDescent="0.25">
      <c r="A1082" s="10">
        <v>1072</v>
      </c>
      <c r="B1082" s="11" t="s">
        <v>5016</v>
      </c>
      <c r="C1082" s="11" t="s">
        <v>5017</v>
      </c>
      <c r="D1082" s="11" t="s">
        <v>3139</v>
      </c>
      <c r="E1082" s="11" t="s">
        <v>10216</v>
      </c>
      <c r="F1082" s="11" t="s">
        <v>6727</v>
      </c>
      <c r="G1082" s="11" t="s">
        <v>5020</v>
      </c>
      <c r="H1082" s="11" t="s">
        <v>1378</v>
      </c>
      <c r="I1082" s="11" t="s">
        <v>5021</v>
      </c>
      <c r="J1082" s="963" t="s">
        <v>11188</v>
      </c>
      <c r="K1082" s="11" t="s">
        <v>11189</v>
      </c>
      <c r="L1082" s="11" t="s">
        <v>11190</v>
      </c>
      <c r="M1082" s="11" t="s">
        <v>11182</v>
      </c>
      <c r="N1082" s="11" t="s">
        <v>11183</v>
      </c>
      <c r="O1082" s="10">
        <v>36</v>
      </c>
      <c r="P1082" s="12" t="s">
        <v>10737</v>
      </c>
      <c r="Q1082" s="12" t="s">
        <v>10738</v>
      </c>
      <c r="R1082" s="10">
        <v>10</v>
      </c>
      <c r="S1082" s="12" t="s">
        <v>11184</v>
      </c>
      <c r="T1082" s="12" t="s">
        <v>11191</v>
      </c>
      <c r="U1082" s="12" t="s">
        <v>11192</v>
      </c>
      <c r="V1082" s="12" t="s">
        <v>11193</v>
      </c>
      <c r="X1082" s="41" t="str">
        <f>IF(ISERROR(VLOOKUP(J1082,'FMC by DSF_Excel'!$H$6:$H$1610,1,0)),"TIDAK ADA","ADA")</f>
        <v>ADA</v>
      </c>
      <c r="Y1082" s="41"/>
    </row>
    <row r="1083" spans="1:25" ht="25.5" x14ac:dyDescent="0.25">
      <c r="A1083" s="10">
        <v>1073</v>
      </c>
      <c r="B1083" s="11" t="s">
        <v>5016</v>
      </c>
      <c r="C1083" s="11" t="s">
        <v>5017</v>
      </c>
      <c r="D1083" s="11" t="s">
        <v>3139</v>
      </c>
      <c r="E1083" s="11" t="s">
        <v>10216</v>
      </c>
      <c r="F1083" s="11" t="s">
        <v>6727</v>
      </c>
      <c r="G1083" s="11" t="s">
        <v>5020</v>
      </c>
      <c r="H1083" s="11" t="s">
        <v>1378</v>
      </c>
      <c r="I1083" s="11" t="s">
        <v>5021</v>
      </c>
      <c r="J1083" s="963" t="s">
        <v>11194</v>
      </c>
      <c r="K1083" s="11" t="s">
        <v>11195</v>
      </c>
      <c r="L1083" s="11" t="s">
        <v>11196</v>
      </c>
      <c r="M1083" s="11" t="s">
        <v>11182</v>
      </c>
      <c r="N1083" s="11" t="s">
        <v>11183</v>
      </c>
      <c r="O1083" s="10">
        <v>36</v>
      </c>
      <c r="P1083" s="12" t="s">
        <v>10737</v>
      </c>
      <c r="Q1083" s="12" t="s">
        <v>10738</v>
      </c>
      <c r="R1083" s="10">
        <v>10</v>
      </c>
      <c r="S1083" s="12" t="s">
        <v>11184</v>
      </c>
      <c r="T1083" s="12" t="s">
        <v>741</v>
      </c>
      <c r="U1083" s="12" t="s">
        <v>11184</v>
      </c>
      <c r="V1083" s="12" t="s">
        <v>10737</v>
      </c>
      <c r="X1083" s="41" t="str">
        <f>IF(ISERROR(VLOOKUP(J1083,'FMC by DSF_Excel'!$H$6:$H$1610,1,0)),"TIDAK ADA","ADA")</f>
        <v>ADA</v>
      </c>
      <c r="Y1083" s="41"/>
    </row>
    <row r="1084" spans="1:25" ht="25.5" x14ac:dyDescent="0.25">
      <c r="A1084" s="10">
        <v>1074</v>
      </c>
      <c r="B1084" s="11" t="s">
        <v>5016</v>
      </c>
      <c r="C1084" s="11" t="s">
        <v>5017</v>
      </c>
      <c r="D1084" s="11" t="s">
        <v>3224</v>
      </c>
      <c r="E1084" s="11" t="s">
        <v>10216</v>
      </c>
      <c r="F1084" s="11" t="s">
        <v>9034</v>
      </c>
      <c r="G1084" s="11" t="s">
        <v>6125</v>
      </c>
      <c r="H1084" s="11" t="s">
        <v>6319</v>
      </c>
      <c r="I1084" s="11" t="s">
        <v>5021</v>
      </c>
      <c r="J1084" s="963" t="s">
        <v>11197</v>
      </c>
      <c r="K1084" s="11" t="s">
        <v>11198</v>
      </c>
      <c r="L1084" s="11" t="s">
        <v>11199</v>
      </c>
      <c r="M1084" s="11" t="s">
        <v>8227</v>
      </c>
      <c r="N1084" s="11" t="s">
        <v>11200</v>
      </c>
      <c r="O1084" s="10">
        <v>36</v>
      </c>
      <c r="P1084" s="12" t="s">
        <v>10577</v>
      </c>
      <c r="Q1084" s="12" t="s">
        <v>10578</v>
      </c>
      <c r="R1084" s="10">
        <v>10</v>
      </c>
      <c r="S1084" s="12" t="s">
        <v>8501</v>
      </c>
      <c r="T1084" s="12" t="s">
        <v>11201</v>
      </c>
      <c r="U1084" s="12" t="s">
        <v>11202</v>
      </c>
      <c r="V1084" s="12" t="s">
        <v>11203</v>
      </c>
      <c r="X1084" s="41" t="str">
        <f>IF(ISERROR(VLOOKUP(J1084,'FMC by DSF_Excel'!$H$6:$H$1610,1,0)),"TIDAK ADA","ADA")</f>
        <v>ADA</v>
      </c>
      <c r="Y1084" s="41"/>
    </row>
    <row r="1085" spans="1:25" ht="25.5" x14ac:dyDescent="0.25">
      <c r="A1085" s="10">
        <v>1075</v>
      </c>
      <c r="B1085" s="11" t="s">
        <v>5016</v>
      </c>
      <c r="C1085" s="11" t="s">
        <v>5017</v>
      </c>
      <c r="D1085" s="11" t="s">
        <v>3228</v>
      </c>
      <c r="E1085" s="11" t="s">
        <v>10216</v>
      </c>
      <c r="F1085" s="11" t="s">
        <v>9034</v>
      </c>
      <c r="G1085" s="11" t="s">
        <v>7582</v>
      </c>
      <c r="H1085" s="11" t="s">
        <v>7583</v>
      </c>
      <c r="I1085" s="11" t="s">
        <v>5021</v>
      </c>
      <c r="J1085" s="963" t="s">
        <v>11204</v>
      </c>
      <c r="K1085" s="11" t="s">
        <v>11205</v>
      </c>
      <c r="L1085" s="11" t="s">
        <v>11206</v>
      </c>
      <c r="M1085" s="11" t="s">
        <v>5829</v>
      </c>
      <c r="N1085" s="11" t="s">
        <v>5830</v>
      </c>
      <c r="O1085" s="10">
        <v>36</v>
      </c>
      <c r="P1085" s="12" t="s">
        <v>10635</v>
      </c>
      <c r="Q1085" s="12" t="s">
        <v>10636</v>
      </c>
      <c r="R1085" s="10">
        <v>10</v>
      </c>
      <c r="S1085" s="12" t="s">
        <v>11207</v>
      </c>
      <c r="T1085" s="12" t="s">
        <v>11208</v>
      </c>
      <c r="U1085" s="12" t="s">
        <v>11209</v>
      </c>
      <c r="V1085" s="12" t="s">
        <v>11210</v>
      </c>
      <c r="X1085" s="41" t="str">
        <f>IF(ISERROR(VLOOKUP(J1085,'FMC by DSF_Excel'!$H$6:$H$1610,1,0)),"TIDAK ADA","ADA")</f>
        <v>ADA</v>
      </c>
      <c r="Y1085" s="41"/>
    </row>
    <row r="1086" spans="1:25" ht="25.5" x14ac:dyDescent="0.25">
      <c r="A1086" s="10">
        <v>1076</v>
      </c>
      <c r="B1086" s="11" t="s">
        <v>5016</v>
      </c>
      <c r="C1086" s="11" t="s">
        <v>5017</v>
      </c>
      <c r="D1086" s="11" t="s">
        <v>3232</v>
      </c>
      <c r="E1086" s="11" t="s">
        <v>10216</v>
      </c>
      <c r="F1086" s="11" t="s">
        <v>10665</v>
      </c>
      <c r="G1086" s="11" t="s">
        <v>6125</v>
      </c>
      <c r="H1086" s="11" t="s">
        <v>6319</v>
      </c>
      <c r="I1086" s="11" t="s">
        <v>5021</v>
      </c>
      <c r="J1086" s="963" t="s">
        <v>11211</v>
      </c>
      <c r="K1086" s="11" t="s">
        <v>11212</v>
      </c>
      <c r="L1086" s="11" t="s">
        <v>11213</v>
      </c>
      <c r="M1086" s="11" t="s">
        <v>8227</v>
      </c>
      <c r="N1086" s="11" t="s">
        <v>11200</v>
      </c>
      <c r="O1086" s="10">
        <v>36</v>
      </c>
      <c r="P1086" s="12" t="s">
        <v>10717</v>
      </c>
      <c r="Q1086" s="12" t="s">
        <v>10718</v>
      </c>
      <c r="R1086" s="10">
        <v>10</v>
      </c>
      <c r="S1086" s="12" t="s">
        <v>11214</v>
      </c>
      <c r="T1086" s="12" t="s">
        <v>11215</v>
      </c>
      <c r="U1086" s="12" t="s">
        <v>11216</v>
      </c>
      <c r="V1086" s="12" t="s">
        <v>11217</v>
      </c>
      <c r="X1086" s="41" t="str">
        <f>IF(ISERROR(VLOOKUP(J1086,'FMC by DSF_Excel'!$H$6:$H$1610,1,0)),"TIDAK ADA","ADA")</f>
        <v>TIDAK ADA</v>
      </c>
      <c r="Y1086" s="41"/>
    </row>
    <row r="1087" spans="1:25" ht="25.5" x14ac:dyDescent="0.25">
      <c r="A1087" s="10">
        <v>1077</v>
      </c>
      <c r="B1087" s="11" t="s">
        <v>5016</v>
      </c>
      <c r="C1087" s="11" t="s">
        <v>5017</v>
      </c>
      <c r="D1087" s="11" t="s">
        <v>3236</v>
      </c>
      <c r="E1087" s="11" t="s">
        <v>10216</v>
      </c>
      <c r="F1087" s="11" t="s">
        <v>10665</v>
      </c>
      <c r="G1087" s="11" t="s">
        <v>6837</v>
      </c>
      <c r="H1087" s="11" t="s">
        <v>6838</v>
      </c>
      <c r="I1087" s="11" t="s">
        <v>5021</v>
      </c>
      <c r="J1087" s="963" t="s">
        <v>11218</v>
      </c>
      <c r="K1087" s="11" t="s">
        <v>11219</v>
      </c>
      <c r="L1087" s="11" t="s">
        <v>11220</v>
      </c>
      <c r="M1087" s="11" t="s">
        <v>11221</v>
      </c>
      <c r="N1087" s="11" t="s">
        <v>11222</v>
      </c>
      <c r="O1087" s="10">
        <v>36</v>
      </c>
      <c r="P1087" s="12" t="s">
        <v>10717</v>
      </c>
      <c r="Q1087" s="12" t="s">
        <v>10718</v>
      </c>
      <c r="R1087" s="10">
        <v>10</v>
      </c>
      <c r="S1087" s="12" t="s">
        <v>11214</v>
      </c>
      <c r="T1087" s="12" t="s">
        <v>11223</v>
      </c>
      <c r="U1087" s="12" t="s">
        <v>11224</v>
      </c>
      <c r="V1087" s="12" t="s">
        <v>11225</v>
      </c>
      <c r="X1087" s="41" t="str">
        <f>IF(ISERROR(VLOOKUP(J1087,'FMC by DSF_Excel'!$H$6:$H$1610,1,0)),"TIDAK ADA","ADA")</f>
        <v>ADA</v>
      </c>
      <c r="Y1087" s="41"/>
    </row>
    <row r="1088" spans="1:25" ht="25.5" x14ac:dyDescent="0.25">
      <c r="A1088" s="10">
        <v>1078</v>
      </c>
      <c r="B1088" s="11" t="s">
        <v>5016</v>
      </c>
      <c r="C1088" s="11" t="s">
        <v>5017</v>
      </c>
      <c r="D1088" s="11" t="s">
        <v>3270</v>
      </c>
      <c r="E1088" s="11" t="s">
        <v>10216</v>
      </c>
      <c r="F1088" s="11" t="s">
        <v>9034</v>
      </c>
      <c r="G1088" s="11" t="s">
        <v>5329</v>
      </c>
      <c r="H1088" s="11" t="s">
        <v>5330</v>
      </c>
      <c r="I1088" s="11" t="s">
        <v>5021</v>
      </c>
      <c r="J1088" s="963" t="s">
        <v>11226</v>
      </c>
      <c r="K1088" s="11" t="s">
        <v>11227</v>
      </c>
      <c r="L1088" s="11" t="s">
        <v>11228</v>
      </c>
      <c r="M1088" s="11" t="s">
        <v>11229</v>
      </c>
      <c r="N1088" s="11" t="s">
        <v>11230</v>
      </c>
      <c r="O1088" s="10">
        <v>36</v>
      </c>
      <c r="P1088" s="12" t="s">
        <v>10635</v>
      </c>
      <c r="Q1088" s="12" t="s">
        <v>10636</v>
      </c>
      <c r="R1088" s="10">
        <v>10</v>
      </c>
      <c r="S1088" s="12" t="s">
        <v>11207</v>
      </c>
      <c r="T1088" s="12" t="s">
        <v>11231</v>
      </c>
      <c r="U1088" s="12" t="s">
        <v>11232</v>
      </c>
      <c r="V1088" s="12" t="s">
        <v>11233</v>
      </c>
      <c r="X1088" s="41" t="str">
        <f>IF(ISERROR(VLOOKUP(J1088,'FMC by DSF_Excel'!$H$6:$H$1610,1,0)),"TIDAK ADA","ADA")</f>
        <v>ADA</v>
      </c>
      <c r="Y1088" s="41"/>
    </row>
    <row r="1089" spans="1:25" ht="25.5" x14ac:dyDescent="0.25">
      <c r="A1089" s="10">
        <v>1079</v>
      </c>
      <c r="B1089" s="11" t="s">
        <v>5016</v>
      </c>
      <c r="C1089" s="11" t="s">
        <v>5017</v>
      </c>
      <c r="D1089" s="11" t="s">
        <v>3274</v>
      </c>
      <c r="E1089" s="11" t="s">
        <v>10216</v>
      </c>
      <c r="F1089" s="11" t="s">
        <v>11234</v>
      </c>
      <c r="G1089" s="11" t="s">
        <v>5329</v>
      </c>
      <c r="H1089" s="11" t="s">
        <v>11235</v>
      </c>
      <c r="I1089" s="11" t="s">
        <v>5021</v>
      </c>
      <c r="J1089" s="963" t="s">
        <v>11236</v>
      </c>
      <c r="K1089" s="11" t="s">
        <v>11237</v>
      </c>
      <c r="L1089" s="11" t="s">
        <v>11238</v>
      </c>
      <c r="M1089" s="11" t="s">
        <v>8499</v>
      </c>
      <c r="N1089" s="11" t="s">
        <v>11239</v>
      </c>
      <c r="O1089" s="10">
        <v>36</v>
      </c>
      <c r="P1089" s="12" t="s">
        <v>10717</v>
      </c>
      <c r="Q1089" s="12" t="s">
        <v>10718</v>
      </c>
      <c r="R1089" s="10">
        <v>9</v>
      </c>
      <c r="S1089" s="12" t="s">
        <v>11175</v>
      </c>
      <c r="T1089" s="12" t="s">
        <v>11240</v>
      </c>
      <c r="U1089" s="12" t="s">
        <v>11241</v>
      </c>
      <c r="V1089" s="12" t="s">
        <v>11242</v>
      </c>
      <c r="X1089" s="41" t="str">
        <f>IF(ISERROR(VLOOKUP(J1089,'FMC by DSF_Excel'!$H$6:$H$1610,1,0)),"TIDAK ADA","ADA")</f>
        <v>ADA</v>
      </c>
      <c r="Y1089" s="41"/>
    </row>
    <row r="1090" spans="1:25" ht="25.5" x14ac:dyDescent="0.25">
      <c r="A1090" s="10">
        <v>1080</v>
      </c>
      <c r="B1090" s="11" t="s">
        <v>5016</v>
      </c>
      <c r="C1090" s="11" t="s">
        <v>5017</v>
      </c>
      <c r="D1090" s="11" t="s">
        <v>3278</v>
      </c>
      <c r="E1090" s="11" t="s">
        <v>10216</v>
      </c>
      <c r="F1090" s="11" t="s">
        <v>11234</v>
      </c>
      <c r="G1090" s="11" t="s">
        <v>1428</v>
      </c>
      <c r="H1090" s="11" t="s">
        <v>1423</v>
      </c>
      <c r="I1090" s="11" t="s">
        <v>5021</v>
      </c>
      <c r="J1090" s="963" t="s">
        <v>11243</v>
      </c>
      <c r="K1090" s="11" t="s">
        <v>11244</v>
      </c>
      <c r="L1090" s="11" t="s">
        <v>11245</v>
      </c>
      <c r="M1090" s="11" t="s">
        <v>8499</v>
      </c>
      <c r="N1090" s="11" t="s">
        <v>11239</v>
      </c>
      <c r="O1090" s="10">
        <v>36</v>
      </c>
      <c r="P1090" s="12" t="s">
        <v>10717</v>
      </c>
      <c r="Q1090" s="12" t="s">
        <v>10718</v>
      </c>
      <c r="R1090" s="10">
        <v>9</v>
      </c>
      <c r="S1090" s="12" t="s">
        <v>11175</v>
      </c>
      <c r="T1090" s="12" t="s">
        <v>11246</v>
      </c>
      <c r="U1090" s="12" t="s">
        <v>11247</v>
      </c>
      <c r="V1090" s="12" t="s">
        <v>11248</v>
      </c>
      <c r="X1090" s="41" t="str">
        <f>IF(ISERROR(VLOOKUP(J1090,'FMC by DSF_Excel'!$H$6:$H$1610,1,0)),"TIDAK ADA","ADA")</f>
        <v>ADA</v>
      </c>
      <c r="Y1090" s="41"/>
    </row>
    <row r="1091" spans="1:25" ht="25.5" x14ac:dyDescent="0.25">
      <c r="A1091" s="10">
        <v>1081</v>
      </c>
      <c r="B1091" s="11" t="s">
        <v>5016</v>
      </c>
      <c r="C1091" s="11" t="s">
        <v>5017</v>
      </c>
      <c r="D1091" s="11" t="s">
        <v>3308</v>
      </c>
      <c r="E1091" s="11" t="s">
        <v>10216</v>
      </c>
      <c r="F1091" s="11" t="s">
        <v>9034</v>
      </c>
      <c r="G1091" s="11" t="s">
        <v>1433</v>
      </c>
      <c r="H1091" s="11" t="s">
        <v>6087</v>
      </c>
      <c r="I1091" s="11" t="s">
        <v>5021</v>
      </c>
      <c r="J1091" s="963" t="s">
        <v>11249</v>
      </c>
      <c r="K1091" s="11" t="s">
        <v>11250</v>
      </c>
      <c r="L1091" s="11" t="s">
        <v>11251</v>
      </c>
      <c r="M1091" s="11" t="s">
        <v>8499</v>
      </c>
      <c r="N1091" s="11" t="s">
        <v>11239</v>
      </c>
      <c r="O1091" s="10">
        <v>36</v>
      </c>
      <c r="P1091" s="12" t="s">
        <v>10619</v>
      </c>
      <c r="Q1091" s="12" t="s">
        <v>10620</v>
      </c>
      <c r="R1091" s="10">
        <v>9</v>
      </c>
      <c r="S1091" s="12" t="s">
        <v>11252</v>
      </c>
      <c r="T1091" s="12" t="s">
        <v>11253</v>
      </c>
      <c r="U1091" s="12" t="s">
        <v>11254</v>
      </c>
      <c r="V1091" s="12" t="s">
        <v>11255</v>
      </c>
      <c r="X1091" s="41" t="str">
        <f>IF(ISERROR(VLOOKUP(J1091,'FMC by DSF_Excel'!$H$6:$H$1610,1,0)),"TIDAK ADA","ADA")</f>
        <v>ADA</v>
      </c>
      <c r="Y1091" s="41"/>
    </row>
    <row r="1092" spans="1:25" ht="25.5" x14ac:dyDescent="0.25">
      <c r="A1092" s="10">
        <v>1082</v>
      </c>
      <c r="B1092" s="11" t="s">
        <v>5016</v>
      </c>
      <c r="C1092" s="11" t="s">
        <v>5017</v>
      </c>
      <c r="D1092" s="11" t="s">
        <v>3308</v>
      </c>
      <c r="E1092" s="11" t="s">
        <v>10216</v>
      </c>
      <c r="F1092" s="11" t="s">
        <v>9034</v>
      </c>
      <c r="G1092" s="11" t="s">
        <v>1433</v>
      </c>
      <c r="H1092" s="11" t="s">
        <v>1728</v>
      </c>
      <c r="I1092" s="11" t="s">
        <v>5021</v>
      </c>
      <c r="J1092" s="963" t="s">
        <v>11256</v>
      </c>
      <c r="K1092" s="11" t="s">
        <v>11257</v>
      </c>
      <c r="L1092" s="11" t="s">
        <v>11258</v>
      </c>
      <c r="M1092" s="11" t="s">
        <v>8499</v>
      </c>
      <c r="N1092" s="11" t="s">
        <v>11239</v>
      </c>
      <c r="O1092" s="10">
        <v>36</v>
      </c>
      <c r="P1092" s="12" t="s">
        <v>10619</v>
      </c>
      <c r="Q1092" s="12" t="s">
        <v>10620</v>
      </c>
      <c r="R1092" s="10">
        <v>9</v>
      </c>
      <c r="S1092" s="12" t="s">
        <v>11252</v>
      </c>
      <c r="T1092" s="12" t="s">
        <v>11259</v>
      </c>
      <c r="U1092" s="12" t="s">
        <v>11260</v>
      </c>
      <c r="V1092" s="12" t="s">
        <v>11261</v>
      </c>
      <c r="X1092" s="41" t="str">
        <f>IF(ISERROR(VLOOKUP(J1092,'FMC by DSF_Excel'!$H$6:$H$1610,1,0)),"TIDAK ADA","ADA")</f>
        <v>ADA</v>
      </c>
      <c r="Y1092" s="41"/>
    </row>
    <row r="1093" spans="1:25" ht="25.5" x14ac:dyDescent="0.25">
      <c r="A1093" s="10">
        <v>1083</v>
      </c>
      <c r="B1093" s="11" t="s">
        <v>5016</v>
      </c>
      <c r="C1093" s="11" t="s">
        <v>5017</v>
      </c>
      <c r="D1093" s="11" t="s">
        <v>3312</v>
      </c>
      <c r="E1093" s="11" t="s">
        <v>10216</v>
      </c>
      <c r="F1093" s="11" t="s">
        <v>11234</v>
      </c>
      <c r="G1093" s="11" t="s">
        <v>11262</v>
      </c>
      <c r="H1093" s="11" t="s">
        <v>11263</v>
      </c>
      <c r="I1093" s="11" t="s">
        <v>5021</v>
      </c>
      <c r="J1093" s="963" t="s">
        <v>11264</v>
      </c>
      <c r="K1093" s="11" t="s">
        <v>11265</v>
      </c>
      <c r="L1093" s="11" t="s">
        <v>11266</v>
      </c>
      <c r="M1093" s="11" t="s">
        <v>11267</v>
      </c>
      <c r="N1093" s="11" t="s">
        <v>11268</v>
      </c>
      <c r="O1093" s="10">
        <v>36</v>
      </c>
      <c r="P1093" s="12" t="s">
        <v>10717</v>
      </c>
      <c r="Q1093" s="12" t="s">
        <v>10718</v>
      </c>
      <c r="R1093" s="10">
        <v>9</v>
      </c>
      <c r="S1093" s="12" t="s">
        <v>11175</v>
      </c>
      <c r="T1093" s="12" t="s">
        <v>11269</v>
      </c>
      <c r="U1093" s="12" t="s">
        <v>11270</v>
      </c>
      <c r="V1093" s="12" t="s">
        <v>11271</v>
      </c>
      <c r="X1093" s="41" t="str">
        <f>IF(ISERROR(VLOOKUP(J1093,'FMC by DSF_Excel'!$H$6:$H$1610,1,0)),"TIDAK ADA","ADA")</f>
        <v>ADA</v>
      </c>
      <c r="Y1093" s="41"/>
    </row>
    <row r="1094" spans="1:25" ht="25.5" x14ac:dyDescent="0.25">
      <c r="A1094" s="10">
        <v>1084</v>
      </c>
      <c r="B1094" s="11" t="s">
        <v>5016</v>
      </c>
      <c r="C1094" s="11" t="s">
        <v>5017</v>
      </c>
      <c r="D1094" s="11" t="s">
        <v>3316</v>
      </c>
      <c r="E1094" s="11" t="s">
        <v>10216</v>
      </c>
      <c r="F1094" s="11" t="s">
        <v>5051</v>
      </c>
      <c r="G1094" s="11" t="s">
        <v>1433</v>
      </c>
      <c r="H1094" s="11" t="s">
        <v>6207</v>
      </c>
      <c r="I1094" s="11" t="s">
        <v>5021</v>
      </c>
      <c r="J1094" s="963" t="s">
        <v>11272</v>
      </c>
      <c r="K1094" s="11" t="s">
        <v>11273</v>
      </c>
      <c r="L1094" s="11" t="s">
        <v>11274</v>
      </c>
      <c r="M1094" s="11" t="s">
        <v>8499</v>
      </c>
      <c r="N1094" s="11" t="s">
        <v>11239</v>
      </c>
      <c r="O1094" s="10">
        <v>36</v>
      </c>
      <c r="P1094" s="12" t="s">
        <v>10548</v>
      </c>
      <c r="Q1094" s="12" t="s">
        <v>10549</v>
      </c>
      <c r="R1094" s="10">
        <v>9</v>
      </c>
      <c r="S1094" s="12" t="s">
        <v>11275</v>
      </c>
      <c r="T1094" s="12" t="s">
        <v>11276</v>
      </c>
      <c r="U1094" s="12" t="s">
        <v>11277</v>
      </c>
      <c r="V1094" s="12" t="s">
        <v>11278</v>
      </c>
      <c r="X1094" s="41" t="str">
        <f>IF(ISERROR(VLOOKUP(J1094,'FMC by DSF_Excel'!$H$6:$H$1610,1,0)),"TIDAK ADA","ADA")</f>
        <v>ADA</v>
      </c>
      <c r="Y1094" s="41"/>
    </row>
    <row r="1095" spans="1:25" ht="25.5" x14ac:dyDescent="0.25">
      <c r="A1095" s="10">
        <v>1085</v>
      </c>
      <c r="B1095" s="11" t="s">
        <v>5016</v>
      </c>
      <c r="C1095" s="11" t="s">
        <v>5017</v>
      </c>
      <c r="D1095" s="11" t="s">
        <v>3320</v>
      </c>
      <c r="E1095" s="11" t="s">
        <v>10216</v>
      </c>
      <c r="F1095" s="11" t="s">
        <v>11234</v>
      </c>
      <c r="G1095" s="11" t="s">
        <v>6125</v>
      </c>
      <c r="H1095" s="11" t="s">
        <v>6126</v>
      </c>
      <c r="I1095" s="11" t="s">
        <v>5021</v>
      </c>
      <c r="J1095" s="963" t="s">
        <v>11279</v>
      </c>
      <c r="K1095" s="11" t="s">
        <v>11280</v>
      </c>
      <c r="L1095" s="11" t="s">
        <v>11281</v>
      </c>
      <c r="M1095" s="11" t="s">
        <v>11282</v>
      </c>
      <c r="N1095" s="11" t="s">
        <v>11283</v>
      </c>
      <c r="O1095" s="10">
        <v>36</v>
      </c>
      <c r="P1095" s="12" t="s">
        <v>11284</v>
      </c>
      <c r="Q1095" s="12" t="s">
        <v>11285</v>
      </c>
      <c r="R1095" s="10">
        <v>9</v>
      </c>
      <c r="S1095" s="12" t="s">
        <v>11286</v>
      </c>
      <c r="T1095" s="12" t="s">
        <v>11287</v>
      </c>
      <c r="U1095" s="12" t="s">
        <v>11288</v>
      </c>
      <c r="V1095" s="12" t="s">
        <v>11289</v>
      </c>
      <c r="X1095" s="41" t="str">
        <f>IF(ISERROR(VLOOKUP(J1095,'FMC by DSF_Excel'!$H$6:$H$1610,1,0)),"TIDAK ADA","ADA")</f>
        <v>ADA</v>
      </c>
      <c r="Y1095" s="41"/>
    </row>
    <row r="1096" spans="1:25" ht="25.5" x14ac:dyDescent="0.25">
      <c r="A1096" s="10">
        <v>1086</v>
      </c>
      <c r="B1096" s="11" t="s">
        <v>5016</v>
      </c>
      <c r="C1096" s="11" t="s">
        <v>5017</v>
      </c>
      <c r="D1096" s="11" t="s">
        <v>3235</v>
      </c>
      <c r="E1096" s="11" t="s">
        <v>10216</v>
      </c>
      <c r="F1096" s="11" t="s">
        <v>9034</v>
      </c>
      <c r="G1096" s="11" t="s">
        <v>5879</v>
      </c>
      <c r="H1096" s="11" t="s">
        <v>5880</v>
      </c>
      <c r="I1096" s="11" t="s">
        <v>5021</v>
      </c>
      <c r="J1096" s="963" t="s">
        <v>11290</v>
      </c>
      <c r="K1096" s="11" t="s">
        <v>11291</v>
      </c>
      <c r="L1096" s="11" t="s">
        <v>11292</v>
      </c>
      <c r="M1096" s="11" t="s">
        <v>8939</v>
      </c>
      <c r="N1096" s="11" t="s">
        <v>11293</v>
      </c>
      <c r="O1096" s="10">
        <v>36</v>
      </c>
      <c r="P1096" s="12" t="s">
        <v>10635</v>
      </c>
      <c r="Q1096" s="12" t="s">
        <v>10636</v>
      </c>
      <c r="R1096" s="10">
        <v>8</v>
      </c>
      <c r="S1096" s="12" t="s">
        <v>11294</v>
      </c>
      <c r="T1096" s="12" t="s">
        <v>11295</v>
      </c>
      <c r="U1096" s="12" t="s">
        <v>11296</v>
      </c>
      <c r="V1096" s="12" t="s">
        <v>11297</v>
      </c>
      <c r="X1096" s="41" t="str">
        <f>IF(ISERROR(VLOOKUP(J1096,'FMC by DSF_Excel'!$H$6:$H$1610,1,0)),"TIDAK ADA","ADA")</f>
        <v>ADA</v>
      </c>
      <c r="Y1096" s="41"/>
    </row>
    <row r="1097" spans="1:25" ht="25.5" x14ac:dyDescent="0.25">
      <c r="A1097" s="10">
        <v>1087</v>
      </c>
      <c r="B1097" s="11" t="s">
        <v>5016</v>
      </c>
      <c r="C1097" s="11" t="s">
        <v>5017</v>
      </c>
      <c r="D1097" s="11" t="s">
        <v>3235</v>
      </c>
      <c r="E1097" s="11" t="s">
        <v>10216</v>
      </c>
      <c r="F1097" s="11" t="s">
        <v>9034</v>
      </c>
      <c r="G1097" s="11" t="s">
        <v>5879</v>
      </c>
      <c r="H1097" s="11" t="s">
        <v>5880</v>
      </c>
      <c r="I1097" s="11" t="s">
        <v>5021</v>
      </c>
      <c r="J1097" s="963" t="s">
        <v>11298</v>
      </c>
      <c r="K1097" s="11" t="s">
        <v>11299</v>
      </c>
      <c r="L1097" s="11" t="s">
        <v>11300</v>
      </c>
      <c r="M1097" s="11" t="s">
        <v>8939</v>
      </c>
      <c r="N1097" s="11" t="s">
        <v>11293</v>
      </c>
      <c r="O1097" s="10">
        <v>36</v>
      </c>
      <c r="P1097" s="12" t="s">
        <v>10635</v>
      </c>
      <c r="Q1097" s="12" t="s">
        <v>10636</v>
      </c>
      <c r="R1097" s="10">
        <v>8</v>
      </c>
      <c r="S1097" s="12" t="s">
        <v>11294</v>
      </c>
      <c r="T1097" s="12" t="s">
        <v>11301</v>
      </c>
      <c r="U1097" s="12" t="s">
        <v>11302</v>
      </c>
      <c r="V1097" s="12" t="s">
        <v>11303</v>
      </c>
      <c r="X1097" s="41" t="str">
        <f>IF(ISERROR(VLOOKUP(J1097,'FMC by DSF_Excel'!$H$6:$H$1610,1,0)),"TIDAK ADA","ADA")</f>
        <v>ADA</v>
      </c>
      <c r="Y1097" s="41"/>
    </row>
    <row r="1098" spans="1:25" ht="25.5" x14ac:dyDescent="0.25">
      <c r="A1098" s="10">
        <v>1088</v>
      </c>
      <c r="B1098" s="11" t="s">
        <v>5016</v>
      </c>
      <c r="C1098" s="11" t="s">
        <v>5017</v>
      </c>
      <c r="D1098" s="11" t="s">
        <v>3235</v>
      </c>
      <c r="E1098" s="11" t="s">
        <v>10216</v>
      </c>
      <c r="F1098" s="11" t="s">
        <v>9034</v>
      </c>
      <c r="G1098" s="11" t="s">
        <v>5879</v>
      </c>
      <c r="H1098" s="11" t="s">
        <v>5880</v>
      </c>
      <c r="I1098" s="11" t="s">
        <v>5021</v>
      </c>
      <c r="J1098" s="963" t="s">
        <v>11304</v>
      </c>
      <c r="K1098" s="11" t="s">
        <v>11305</v>
      </c>
      <c r="L1098" s="11" t="s">
        <v>11306</v>
      </c>
      <c r="M1098" s="11" t="s">
        <v>8939</v>
      </c>
      <c r="N1098" s="11" t="s">
        <v>11293</v>
      </c>
      <c r="O1098" s="10">
        <v>36</v>
      </c>
      <c r="P1098" s="12" t="s">
        <v>10635</v>
      </c>
      <c r="Q1098" s="12" t="s">
        <v>10636</v>
      </c>
      <c r="R1098" s="10">
        <v>8</v>
      </c>
      <c r="S1098" s="12" t="s">
        <v>11294</v>
      </c>
      <c r="T1098" s="12" t="s">
        <v>11307</v>
      </c>
      <c r="U1098" s="12" t="s">
        <v>11308</v>
      </c>
      <c r="V1098" s="12" t="s">
        <v>11309</v>
      </c>
      <c r="X1098" s="41" t="str">
        <f>IF(ISERROR(VLOOKUP(J1098,'FMC by DSF_Excel'!$H$6:$H$1610,1,0)),"TIDAK ADA","ADA")</f>
        <v>ADA</v>
      </c>
      <c r="Y1098" s="41"/>
    </row>
    <row r="1099" spans="1:25" ht="25.5" x14ac:dyDescent="0.25">
      <c r="A1099" s="10">
        <v>1089</v>
      </c>
      <c r="B1099" s="11" t="s">
        <v>5016</v>
      </c>
      <c r="C1099" s="11" t="s">
        <v>5017</v>
      </c>
      <c r="D1099" s="11" t="s">
        <v>3235</v>
      </c>
      <c r="E1099" s="11" t="s">
        <v>10216</v>
      </c>
      <c r="F1099" s="11" t="s">
        <v>9034</v>
      </c>
      <c r="G1099" s="11" t="s">
        <v>5879</v>
      </c>
      <c r="H1099" s="11" t="s">
        <v>5880</v>
      </c>
      <c r="I1099" s="11" t="s">
        <v>5021</v>
      </c>
      <c r="J1099" s="963" t="s">
        <v>11310</v>
      </c>
      <c r="K1099" s="11" t="s">
        <v>11311</v>
      </c>
      <c r="L1099" s="11" t="s">
        <v>11312</v>
      </c>
      <c r="M1099" s="11" t="s">
        <v>8939</v>
      </c>
      <c r="N1099" s="11" t="s">
        <v>11293</v>
      </c>
      <c r="O1099" s="10">
        <v>36</v>
      </c>
      <c r="P1099" s="12" t="s">
        <v>10635</v>
      </c>
      <c r="Q1099" s="12" t="s">
        <v>10636</v>
      </c>
      <c r="R1099" s="10">
        <v>8</v>
      </c>
      <c r="S1099" s="12" t="s">
        <v>11294</v>
      </c>
      <c r="T1099" s="12" t="s">
        <v>11307</v>
      </c>
      <c r="U1099" s="12" t="s">
        <v>11308</v>
      </c>
      <c r="V1099" s="12" t="s">
        <v>11309</v>
      </c>
      <c r="X1099" s="41" t="str">
        <f>IF(ISERROR(VLOOKUP(J1099,'FMC by DSF_Excel'!$H$6:$H$1610,1,0)),"TIDAK ADA","ADA")</f>
        <v>ADA</v>
      </c>
      <c r="Y1099" s="41"/>
    </row>
    <row r="1100" spans="1:25" ht="25.5" x14ac:dyDescent="0.25">
      <c r="A1100" s="10">
        <v>1090</v>
      </c>
      <c r="B1100" s="11" t="s">
        <v>5016</v>
      </c>
      <c r="C1100" s="11" t="s">
        <v>5017</v>
      </c>
      <c r="D1100" s="11" t="s">
        <v>3235</v>
      </c>
      <c r="E1100" s="11" t="s">
        <v>10216</v>
      </c>
      <c r="F1100" s="11" t="s">
        <v>9034</v>
      </c>
      <c r="G1100" s="11" t="s">
        <v>5879</v>
      </c>
      <c r="H1100" s="11" t="s">
        <v>5880</v>
      </c>
      <c r="I1100" s="11" t="s">
        <v>5021</v>
      </c>
      <c r="J1100" s="963" t="s">
        <v>11313</v>
      </c>
      <c r="K1100" s="11" t="s">
        <v>11314</v>
      </c>
      <c r="L1100" s="11" t="s">
        <v>11315</v>
      </c>
      <c r="M1100" s="11" t="s">
        <v>8939</v>
      </c>
      <c r="N1100" s="11" t="s">
        <v>11293</v>
      </c>
      <c r="O1100" s="10">
        <v>36</v>
      </c>
      <c r="P1100" s="12" t="s">
        <v>10635</v>
      </c>
      <c r="Q1100" s="12" t="s">
        <v>10636</v>
      </c>
      <c r="R1100" s="10">
        <v>8</v>
      </c>
      <c r="S1100" s="12" t="s">
        <v>11294</v>
      </c>
      <c r="T1100" s="12" t="s">
        <v>11316</v>
      </c>
      <c r="U1100" s="12" t="s">
        <v>11317</v>
      </c>
      <c r="V1100" s="12" t="s">
        <v>11318</v>
      </c>
      <c r="X1100" s="41" t="str">
        <f>IF(ISERROR(VLOOKUP(J1100,'FMC by DSF_Excel'!$H$6:$H$1610,1,0)),"TIDAK ADA","ADA")</f>
        <v>ADA</v>
      </c>
      <c r="Y1100" s="41"/>
    </row>
    <row r="1101" spans="1:25" ht="25.5" x14ac:dyDescent="0.25">
      <c r="A1101" s="10">
        <v>1091</v>
      </c>
      <c r="B1101" s="11" t="s">
        <v>5016</v>
      </c>
      <c r="C1101" s="11" t="s">
        <v>5017</v>
      </c>
      <c r="D1101" s="11" t="s">
        <v>3235</v>
      </c>
      <c r="E1101" s="11" t="s">
        <v>10216</v>
      </c>
      <c r="F1101" s="11" t="s">
        <v>9034</v>
      </c>
      <c r="G1101" s="11" t="s">
        <v>5879</v>
      </c>
      <c r="H1101" s="11" t="s">
        <v>5880</v>
      </c>
      <c r="I1101" s="11" t="s">
        <v>5021</v>
      </c>
      <c r="J1101" s="963" t="s">
        <v>11319</v>
      </c>
      <c r="K1101" s="11" t="s">
        <v>11320</v>
      </c>
      <c r="L1101" s="11" t="s">
        <v>11321</v>
      </c>
      <c r="M1101" s="11" t="s">
        <v>8939</v>
      </c>
      <c r="N1101" s="11" t="s">
        <v>11293</v>
      </c>
      <c r="O1101" s="10">
        <v>36</v>
      </c>
      <c r="P1101" s="12" t="s">
        <v>10635</v>
      </c>
      <c r="Q1101" s="12" t="s">
        <v>10636</v>
      </c>
      <c r="R1101" s="10">
        <v>8</v>
      </c>
      <c r="S1101" s="12" t="s">
        <v>11294</v>
      </c>
      <c r="T1101" s="12" t="s">
        <v>11322</v>
      </c>
      <c r="U1101" s="12" t="s">
        <v>11323</v>
      </c>
      <c r="V1101" s="12" t="s">
        <v>11324</v>
      </c>
      <c r="X1101" s="41" t="str">
        <f>IF(ISERROR(VLOOKUP(J1101,'FMC by DSF_Excel'!$H$6:$H$1610,1,0)),"TIDAK ADA","ADA")</f>
        <v>ADA</v>
      </c>
      <c r="Y1101" s="41"/>
    </row>
    <row r="1102" spans="1:25" ht="25.5" x14ac:dyDescent="0.25">
      <c r="A1102" s="10">
        <v>1092</v>
      </c>
      <c r="B1102" s="11" t="s">
        <v>5016</v>
      </c>
      <c r="C1102" s="11" t="s">
        <v>5017</v>
      </c>
      <c r="D1102" s="11" t="s">
        <v>3269</v>
      </c>
      <c r="E1102" s="11" t="s">
        <v>10216</v>
      </c>
      <c r="F1102" s="11" t="s">
        <v>9034</v>
      </c>
      <c r="G1102" s="11" t="s">
        <v>5329</v>
      </c>
      <c r="H1102" s="11" t="s">
        <v>5330</v>
      </c>
      <c r="I1102" s="11" t="s">
        <v>5021</v>
      </c>
      <c r="J1102" s="963" t="s">
        <v>11325</v>
      </c>
      <c r="K1102" s="11" t="s">
        <v>11326</v>
      </c>
      <c r="L1102" s="11" t="s">
        <v>11327</v>
      </c>
      <c r="M1102" s="11" t="s">
        <v>8939</v>
      </c>
      <c r="N1102" s="11" t="s">
        <v>11293</v>
      </c>
      <c r="O1102" s="10">
        <v>36</v>
      </c>
      <c r="P1102" s="12" t="s">
        <v>10635</v>
      </c>
      <c r="Q1102" s="12" t="s">
        <v>10636</v>
      </c>
      <c r="R1102" s="10">
        <v>8</v>
      </c>
      <c r="S1102" s="12" t="s">
        <v>11294</v>
      </c>
      <c r="T1102" s="12" t="s">
        <v>11328</v>
      </c>
      <c r="U1102" s="12" t="s">
        <v>11329</v>
      </c>
      <c r="V1102" s="12" t="s">
        <v>11330</v>
      </c>
      <c r="X1102" s="41" t="str">
        <f>IF(ISERROR(VLOOKUP(J1102,'FMC by DSF_Excel'!$H$6:$H$1610,1,0)),"TIDAK ADA","ADA")</f>
        <v>ADA</v>
      </c>
      <c r="Y1102" s="41"/>
    </row>
    <row r="1103" spans="1:25" ht="25.5" x14ac:dyDescent="0.25">
      <c r="A1103" s="10">
        <v>1093</v>
      </c>
      <c r="B1103" s="11" t="s">
        <v>5016</v>
      </c>
      <c r="C1103" s="11" t="s">
        <v>5017</v>
      </c>
      <c r="D1103" s="11" t="s">
        <v>3269</v>
      </c>
      <c r="E1103" s="11" t="s">
        <v>10216</v>
      </c>
      <c r="F1103" s="11" t="s">
        <v>9034</v>
      </c>
      <c r="G1103" s="11" t="s">
        <v>5329</v>
      </c>
      <c r="H1103" s="11" t="s">
        <v>5330</v>
      </c>
      <c r="I1103" s="11" t="s">
        <v>5021</v>
      </c>
      <c r="J1103" s="963" t="s">
        <v>11331</v>
      </c>
      <c r="K1103" s="11" t="s">
        <v>11332</v>
      </c>
      <c r="L1103" s="11" t="s">
        <v>11333</v>
      </c>
      <c r="M1103" s="11" t="s">
        <v>8939</v>
      </c>
      <c r="N1103" s="11" t="s">
        <v>11293</v>
      </c>
      <c r="O1103" s="10">
        <v>36</v>
      </c>
      <c r="P1103" s="12" t="s">
        <v>10635</v>
      </c>
      <c r="Q1103" s="12" t="s">
        <v>10636</v>
      </c>
      <c r="R1103" s="10">
        <v>8</v>
      </c>
      <c r="S1103" s="12" t="s">
        <v>11294</v>
      </c>
      <c r="T1103" s="12" t="s">
        <v>11334</v>
      </c>
      <c r="U1103" s="12" t="s">
        <v>11335</v>
      </c>
      <c r="V1103" s="12" t="s">
        <v>11336</v>
      </c>
      <c r="X1103" s="41" t="str">
        <f>IF(ISERROR(VLOOKUP(J1103,'FMC by DSF_Excel'!$H$6:$H$1610,1,0)),"TIDAK ADA","ADA")</f>
        <v>ADA</v>
      </c>
      <c r="Y1103" s="41"/>
    </row>
    <row r="1104" spans="1:25" ht="25.5" x14ac:dyDescent="0.25">
      <c r="A1104" s="10">
        <v>1094</v>
      </c>
      <c r="B1104" s="11" t="s">
        <v>5016</v>
      </c>
      <c r="C1104" s="11" t="s">
        <v>5017</v>
      </c>
      <c r="D1104" s="11" t="s">
        <v>3269</v>
      </c>
      <c r="E1104" s="11" t="s">
        <v>10216</v>
      </c>
      <c r="F1104" s="11" t="s">
        <v>9034</v>
      </c>
      <c r="G1104" s="11" t="s">
        <v>5329</v>
      </c>
      <c r="H1104" s="11" t="s">
        <v>5330</v>
      </c>
      <c r="I1104" s="11" t="s">
        <v>5021</v>
      </c>
      <c r="J1104" s="963" t="s">
        <v>11337</v>
      </c>
      <c r="K1104" s="11" t="s">
        <v>11338</v>
      </c>
      <c r="L1104" s="11" t="s">
        <v>11339</v>
      </c>
      <c r="M1104" s="11" t="s">
        <v>8939</v>
      </c>
      <c r="N1104" s="11" t="s">
        <v>11293</v>
      </c>
      <c r="O1104" s="10">
        <v>36</v>
      </c>
      <c r="P1104" s="12" t="s">
        <v>10635</v>
      </c>
      <c r="Q1104" s="12" t="s">
        <v>10636</v>
      </c>
      <c r="R1104" s="10">
        <v>8</v>
      </c>
      <c r="S1104" s="12" t="s">
        <v>11294</v>
      </c>
      <c r="T1104" s="12" t="s">
        <v>11340</v>
      </c>
      <c r="U1104" s="12" t="s">
        <v>11341</v>
      </c>
      <c r="V1104" s="12" t="s">
        <v>11342</v>
      </c>
      <c r="X1104" s="41" t="str">
        <f>IF(ISERROR(VLOOKUP(J1104,'FMC by DSF_Excel'!$H$6:$H$1610,1,0)),"TIDAK ADA","ADA")</f>
        <v>ADA</v>
      </c>
      <c r="Y1104" s="41"/>
    </row>
    <row r="1105" spans="1:25" ht="25.5" x14ac:dyDescent="0.25">
      <c r="A1105" s="10">
        <v>1095</v>
      </c>
      <c r="B1105" s="11" t="s">
        <v>5016</v>
      </c>
      <c r="C1105" s="11" t="s">
        <v>5017</v>
      </c>
      <c r="D1105" s="11" t="s">
        <v>3277</v>
      </c>
      <c r="E1105" s="11" t="s">
        <v>10216</v>
      </c>
      <c r="F1105" s="11" t="s">
        <v>9034</v>
      </c>
      <c r="G1105" s="11" t="s">
        <v>6837</v>
      </c>
      <c r="H1105" s="11" t="s">
        <v>6838</v>
      </c>
      <c r="I1105" s="11" t="s">
        <v>5021</v>
      </c>
      <c r="J1105" s="963" t="s">
        <v>11343</v>
      </c>
      <c r="K1105" s="11" t="s">
        <v>11344</v>
      </c>
      <c r="L1105" s="11" t="s">
        <v>11345</v>
      </c>
      <c r="M1105" s="11" t="s">
        <v>8939</v>
      </c>
      <c r="N1105" s="11" t="s">
        <v>11293</v>
      </c>
      <c r="O1105" s="10">
        <v>36</v>
      </c>
      <c r="P1105" s="12" t="s">
        <v>10635</v>
      </c>
      <c r="Q1105" s="12" t="s">
        <v>10636</v>
      </c>
      <c r="R1105" s="10">
        <v>8</v>
      </c>
      <c r="S1105" s="12" t="s">
        <v>11294</v>
      </c>
      <c r="T1105" s="12" t="s">
        <v>11346</v>
      </c>
      <c r="U1105" s="12" t="s">
        <v>11347</v>
      </c>
      <c r="V1105" s="12" t="s">
        <v>11348</v>
      </c>
      <c r="X1105" s="41" t="str">
        <f>IF(ISERROR(VLOOKUP(J1105,'FMC by DSF_Excel'!$H$6:$H$1610,1,0)),"TIDAK ADA","ADA")</f>
        <v>ADA</v>
      </c>
      <c r="Y1105" s="41"/>
    </row>
    <row r="1106" spans="1:25" ht="25.5" x14ac:dyDescent="0.25">
      <c r="A1106" s="10">
        <v>1096</v>
      </c>
      <c r="B1106" s="11" t="s">
        <v>5016</v>
      </c>
      <c r="C1106" s="11" t="s">
        <v>5017</v>
      </c>
      <c r="D1106" s="11" t="s">
        <v>3445</v>
      </c>
      <c r="E1106" s="11" t="s">
        <v>10216</v>
      </c>
      <c r="F1106" s="11" t="s">
        <v>9034</v>
      </c>
      <c r="G1106" s="11" t="s">
        <v>1433</v>
      </c>
      <c r="H1106" s="11" t="s">
        <v>7823</v>
      </c>
      <c r="I1106" s="11" t="s">
        <v>5021</v>
      </c>
      <c r="J1106" s="963" t="s">
        <v>11349</v>
      </c>
      <c r="K1106" s="11" t="s">
        <v>11350</v>
      </c>
      <c r="L1106" s="11" t="s">
        <v>11351</v>
      </c>
      <c r="M1106" s="11" t="s">
        <v>11282</v>
      </c>
      <c r="N1106" s="11" t="s">
        <v>11283</v>
      </c>
      <c r="O1106" s="10">
        <v>36</v>
      </c>
      <c r="P1106" s="12" t="s">
        <v>10619</v>
      </c>
      <c r="Q1106" s="12" t="s">
        <v>10620</v>
      </c>
      <c r="R1106" s="10">
        <v>9</v>
      </c>
      <c r="S1106" s="12" t="s">
        <v>11252</v>
      </c>
      <c r="T1106" s="12" t="s">
        <v>11352</v>
      </c>
      <c r="U1106" s="12" t="s">
        <v>11353</v>
      </c>
      <c r="V1106" s="12" t="s">
        <v>11354</v>
      </c>
      <c r="X1106" s="41" t="str">
        <f>IF(ISERROR(VLOOKUP(J1106,'FMC by DSF_Excel'!$H$6:$H$1610,1,0)),"TIDAK ADA","ADA")</f>
        <v>ADA</v>
      </c>
      <c r="Y1106" s="41"/>
    </row>
    <row r="1107" spans="1:25" ht="25.5" x14ac:dyDescent="0.25">
      <c r="A1107" s="10">
        <v>1097</v>
      </c>
      <c r="B1107" s="11" t="s">
        <v>5016</v>
      </c>
      <c r="C1107" s="11" t="s">
        <v>5017</v>
      </c>
      <c r="D1107" s="11" t="s">
        <v>3449</v>
      </c>
      <c r="E1107" s="11" t="s">
        <v>10216</v>
      </c>
      <c r="F1107" s="11" t="s">
        <v>11234</v>
      </c>
      <c r="G1107" s="11" t="s">
        <v>1428</v>
      </c>
      <c r="H1107" s="11" t="s">
        <v>1423</v>
      </c>
      <c r="I1107" s="11" t="s">
        <v>5021</v>
      </c>
      <c r="J1107" s="963" t="s">
        <v>11355</v>
      </c>
      <c r="K1107" s="11" t="s">
        <v>11356</v>
      </c>
      <c r="L1107" s="11" t="s">
        <v>11357</v>
      </c>
      <c r="M1107" s="11" t="s">
        <v>5574</v>
      </c>
      <c r="N1107" s="11" t="s">
        <v>5575</v>
      </c>
      <c r="O1107" s="10">
        <v>36</v>
      </c>
      <c r="P1107" s="12" t="s">
        <v>11284</v>
      </c>
      <c r="Q1107" s="12" t="s">
        <v>11285</v>
      </c>
      <c r="R1107" s="10">
        <v>9</v>
      </c>
      <c r="S1107" s="12" t="s">
        <v>11286</v>
      </c>
      <c r="T1107" s="12" t="s">
        <v>11287</v>
      </c>
      <c r="U1107" s="12" t="s">
        <v>11288</v>
      </c>
      <c r="V1107" s="12" t="s">
        <v>11289</v>
      </c>
      <c r="X1107" s="41" t="str">
        <f>IF(ISERROR(VLOOKUP(J1107,'FMC by DSF_Excel'!$H$6:$H$1610,1,0)),"TIDAK ADA","ADA")</f>
        <v>ADA</v>
      </c>
      <c r="Y1107" s="41"/>
    </row>
    <row r="1108" spans="1:25" ht="25.5" x14ac:dyDescent="0.25">
      <c r="A1108" s="10">
        <v>1098</v>
      </c>
      <c r="B1108" s="11" t="s">
        <v>5016</v>
      </c>
      <c r="C1108" s="11" t="s">
        <v>5017</v>
      </c>
      <c r="D1108" s="11" t="s">
        <v>3453</v>
      </c>
      <c r="E1108" s="11" t="s">
        <v>10216</v>
      </c>
      <c r="F1108" s="11" t="s">
        <v>9034</v>
      </c>
      <c r="G1108" s="11" t="s">
        <v>1433</v>
      </c>
      <c r="H1108" s="11" t="s">
        <v>1728</v>
      </c>
      <c r="I1108" s="11" t="s">
        <v>5021</v>
      </c>
      <c r="J1108" s="963" t="s">
        <v>11358</v>
      </c>
      <c r="K1108" s="11" t="s">
        <v>11359</v>
      </c>
      <c r="L1108" s="11" t="s">
        <v>11360</v>
      </c>
      <c r="M1108" s="11" t="s">
        <v>5574</v>
      </c>
      <c r="N1108" s="11" t="s">
        <v>5575</v>
      </c>
      <c r="O1108" s="10">
        <v>36</v>
      </c>
      <c r="P1108" s="12" t="s">
        <v>10619</v>
      </c>
      <c r="Q1108" s="12" t="s">
        <v>10620</v>
      </c>
      <c r="R1108" s="10">
        <v>9</v>
      </c>
      <c r="S1108" s="12" t="s">
        <v>11252</v>
      </c>
      <c r="T1108" s="12" t="s">
        <v>11361</v>
      </c>
      <c r="U1108" s="12" t="s">
        <v>11362</v>
      </c>
      <c r="V1108" s="12" t="s">
        <v>11363</v>
      </c>
      <c r="X1108" s="41" t="str">
        <f>IF(ISERROR(VLOOKUP(J1108,'FMC by DSF_Excel'!$H$6:$H$1610,1,0)),"TIDAK ADA","ADA")</f>
        <v>ADA</v>
      </c>
      <c r="Y1108" s="41"/>
    </row>
    <row r="1109" spans="1:25" ht="25.5" x14ac:dyDescent="0.25">
      <c r="A1109" s="10">
        <v>1099</v>
      </c>
      <c r="B1109" s="11" t="s">
        <v>5016</v>
      </c>
      <c r="C1109" s="11" t="s">
        <v>5017</v>
      </c>
      <c r="D1109" s="11" t="s">
        <v>3453</v>
      </c>
      <c r="E1109" s="11" t="s">
        <v>10216</v>
      </c>
      <c r="F1109" s="11" t="s">
        <v>9034</v>
      </c>
      <c r="G1109" s="11" t="s">
        <v>1433</v>
      </c>
      <c r="H1109" s="11" t="s">
        <v>1728</v>
      </c>
      <c r="I1109" s="11" t="s">
        <v>5021</v>
      </c>
      <c r="J1109" s="963" t="s">
        <v>11364</v>
      </c>
      <c r="K1109" s="11" t="s">
        <v>11365</v>
      </c>
      <c r="L1109" s="11" t="s">
        <v>11366</v>
      </c>
      <c r="M1109" s="11" t="s">
        <v>5574</v>
      </c>
      <c r="N1109" s="11" t="s">
        <v>5575</v>
      </c>
      <c r="O1109" s="10">
        <v>36</v>
      </c>
      <c r="P1109" s="12" t="s">
        <v>10619</v>
      </c>
      <c r="Q1109" s="12" t="s">
        <v>10620</v>
      </c>
      <c r="R1109" s="10">
        <v>9</v>
      </c>
      <c r="S1109" s="12" t="s">
        <v>11252</v>
      </c>
      <c r="T1109" s="12" t="s">
        <v>11367</v>
      </c>
      <c r="U1109" s="12" t="s">
        <v>11368</v>
      </c>
      <c r="V1109" s="12" t="s">
        <v>11369</v>
      </c>
      <c r="X1109" s="41" t="str">
        <f>IF(ISERROR(VLOOKUP(J1109,'FMC by DSF_Excel'!$H$6:$H$1610,1,0)),"TIDAK ADA","ADA")</f>
        <v>ADA</v>
      </c>
      <c r="Y1109" s="41"/>
    </row>
    <row r="1110" spans="1:25" ht="25.5" x14ac:dyDescent="0.25">
      <c r="A1110" s="10">
        <v>1100</v>
      </c>
      <c r="B1110" s="11" t="s">
        <v>5016</v>
      </c>
      <c r="C1110" s="11" t="s">
        <v>5017</v>
      </c>
      <c r="D1110" s="11" t="s">
        <v>3453</v>
      </c>
      <c r="E1110" s="11" t="s">
        <v>10216</v>
      </c>
      <c r="F1110" s="11" t="s">
        <v>9034</v>
      </c>
      <c r="G1110" s="11" t="s">
        <v>1433</v>
      </c>
      <c r="H1110" s="11" t="s">
        <v>11370</v>
      </c>
      <c r="I1110" s="11" t="s">
        <v>5021</v>
      </c>
      <c r="J1110" s="963" t="s">
        <v>11371</v>
      </c>
      <c r="K1110" s="11" t="s">
        <v>11372</v>
      </c>
      <c r="L1110" s="11" t="s">
        <v>11373</v>
      </c>
      <c r="M1110" s="11" t="s">
        <v>5574</v>
      </c>
      <c r="N1110" s="11" t="s">
        <v>5575</v>
      </c>
      <c r="O1110" s="10">
        <v>36</v>
      </c>
      <c r="P1110" s="12" t="s">
        <v>10619</v>
      </c>
      <c r="Q1110" s="12" t="s">
        <v>10620</v>
      </c>
      <c r="R1110" s="10">
        <v>9</v>
      </c>
      <c r="S1110" s="12" t="s">
        <v>11252</v>
      </c>
      <c r="T1110" s="12" t="s">
        <v>11374</v>
      </c>
      <c r="U1110" s="12" t="s">
        <v>11375</v>
      </c>
      <c r="V1110" s="12" t="s">
        <v>11376</v>
      </c>
      <c r="X1110" s="41" t="str">
        <f>IF(ISERROR(VLOOKUP(J1110,'FMC by DSF_Excel'!$H$6:$H$1610,1,0)),"TIDAK ADA","ADA")</f>
        <v>ADA</v>
      </c>
      <c r="Y1110" s="41"/>
    </row>
    <row r="1111" spans="1:25" ht="25.5" x14ac:dyDescent="0.25">
      <c r="A1111" s="10">
        <v>1101</v>
      </c>
      <c r="B1111" s="11" t="s">
        <v>5016</v>
      </c>
      <c r="C1111" s="11" t="s">
        <v>5017</v>
      </c>
      <c r="D1111" s="11" t="s">
        <v>3453</v>
      </c>
      <c r="E1111" s="11" t="s">
        <v>10216</v>
      </c>
      <c r="F1111" s="11" t="s">
        <v>9034</v>
      </c>
      <c r="G1111" s="11" t="s">
        <v>1433</v>
      </c>
      <c r="H1111" s="11" t="s">
        <v>11370</v>
      </c>
      <c r="I1111" s="11" t="s">
        <v>5021</v>
      </c>
      <c r="J1111" s="963" t="s">
        <v>11377</v>
      </c>
      <c r="K1111" s="11" t="s">
        <v>11378</v>
      </c>
      <c r="L1111" s="11" t="s">
        <v>11379</v>
      </c>
      <c r="M1111" s="11" t="s">
        <v>5574</v>
      </c>
      <c r="N1111" s="11" t="s">
        <v>5575</v>
      </c>
      <c r="O1111" s="10">
        <v>36</v>
      </c>
      <c r="P1111" s="12" t="s">
        <v>10619</v>
      </c>
      <c r="Q1111" s="12" t="s">
        <v>10620</v>
      </c>
      <c r="R1111" s="10">
        <v>9</v>
      </c>
      <c r="S1111" s="12" t="s">
        <v>11252</v>
      </c>
      <c r="T1111" s="12" t="s">
        <v>11380</v>
      </c>
      <c r="U1111" s="12" t="s">
        <v>11381</v>
      </c>
      <c r="V1111" s="12" t="s">
        <v>11382</v>
      </c>
      <c r="X1111" s="41" t="str">
        <f>IF(ISERROR(VLOOKUP(J1111,'FMC by DSF_Excel'!$H$6:$H$1610,1,0)),"TIDAK ADA","ADA")</f>
        <v>ADA</v>
      </c>
      <c r="Y1111" s="41"/>
    </row>
    <row r="1112" spans="1:25" ht="25.5" x14ac:dyDescent="0.25">
      <c r="A1112" s="10">
        <v>1102</v>
      </c>
      <c r="B1112" s="11" t="s">
        <v>5016</v>
      </c>
      <c r="C1112" s="11" t="s">
        <v>5017</v>
      </c>
      <c r="D1112" s="11" t="s">
        <v>3453</v>
      </c>
      <c r="E1112" s="11" t="s">
        <v>10216</v>
      </c>
      <c r="F1112" s="11" t="s">
        <v>9034</v>
      </c>
      <c r="G1112" s="11" t="s">
        <v>1433</v>
      </c>
      <c r="H1112" s="11" t="s">
        <v>6083</v>
      </c>
      <c r="I1112" s="11" t="s">
        <v>5021</v>
      </c>
      <c r="J1112" s="963" t="s">
        <v>11383</v>
      </c>
      <c r="K1112" s="11" t="s">
        <v>11384</v>
      </c>
      <c r="L1112" s="11" t="s">
        <v>11385</v>
      </c>
      <c r="M1112" s="11" t="s">
        <v>5574</v>
      </c>
      <c r="N1112" s="11" t="s">
        <v>5575</v>
      </c>
      <c r="O1112" s="10">
        <v>36</v>
      </c>
      <c r="P1112" s="12" t="s">
        <v>10619</v>
      </c>
      <c r="Q1112" s="12" t="s">
        <v>10620</v>
      </c>
      <c r="R1112" s="10">
        <v>9</v>
      </c>
      <c r="S1112" s="12" t="s">
        <v>11252</v>
      </c>
      <c r="T1112" s="12" t="s">
        <v>11386</v>
      </c>
      <c r="U1112" s="12" t="s">
        <v>11387</v>
      </c>
      <c r="V1112" s="12" t="s">
        <v>11388</v>
      </c>
      <c r="X1112" s="41" t="str">
        <f>IF(ISERROR(VLOOKUP(J1112,'FMC by DSF_Excel'!$H$6:$H$1610,1,0)),"TIDAK ADA","ADA")</f>
        <v>ADA</v>
      </c>
      <c r="Y1112" s="41"/>
    </row>
    <row r="1113" spans="1:25" ht="25.5" x14ac:dyDescent="0.25">
      <c r="A1113" s="10">
        <v>1103</v>
      </c>
      <c r="B1113" s="11" t="s">
        <v>5016</v>
      </c>
      <c r="C1113" s="11" t="s">
        <v>5017</v>
      </c>
      <c r="D1113" s="11" t="s">
        <v>3457</v>
      </c>
      <c r="E1113" s="11" t="s">
        <v>10216</v>
      </c>
      <c r="F1113" s="11" t="s">
        <v>5051</v>
      </c>
      <c r="G1113" s="11" t="s">
        <v>5020</v>
      </c>
      <c r="H1113" s="11" t="s">
        <v>1378</v>
      </c>
      <c r="I1113" s="11" t="s">
        <v>5021</v>
      </c>
      <c r="J1113" s="963" t="s">
        <v>11389</v>
      </c>
      <c r="K1113" s="11" t="s">
        <v>11390</v>
      </c>
      <c r="L1113" s="11" t="s">
        <v>11391</v>
      </c>
      <c r="M1113" s="11" t="s">
        <v>5574</v>
      </c>
      <c r="N1113" s="11" t="s">
        <v>5575</v>
      </c>
      <c r="O1113" s="10">
        <v>36</v>
      </c>
      <c r="P1113" s="12" t="s">
        <v>10548</v>
      </c>
      <c r="Q1113" s="12" t="s">
        <v>10549</v>
      </c>
      <c r="R1113" s="10">
        <v>9</v>
      </c>
      <c r="S1113" s="12" t="s">
        <v>11275</v>
      </c>
      <c r="T1113" s="12" t="s">
        <v>11392</v>
      </c>
      <c r="U1113" s="12" t="s">
        <v>11393</v>
      </c>
      <c r="V1113" s="12" t="s">
        <v>11394</v>
      </c>
      <c r="X1113" s="41" t="str">
        <f>IF(ISERROR(VLOOKUP(J1113,'FMC by DSF_Excel'!$H$6:$H$1610,1,0)),"TIDAK ADA","ADA")</f>
        <v>ADA</v>
      </c>
      <c r="Y1113" s="41"/>
    </row>
    <row r="1114" spans="1:25" ht="25.5" x14ac:dyDescent="0.25">
      <c r="A1114" s="10">
        <v>1104</v>
      </c>
      <c r="B1114" s="11" t="s">
        <v>5016</v>
      </c>
      <c r="C1114" s="11" t="s">
        <v>5017</v>
      </c>
      <c r="D1114" s="11" t="s">
        <v>3461</v>
      </c>
      <c r="E1114" s="11" t="s">
        <v>10216</v>
      </c>
      <c r="F1114" s="11" t="s">
        <v>5051</v>
      </c>
      <c r="G1114" s="11" t="s">
        <v>5020</v>
      </c>
      <c r="H1114" s="11" t="s">
        <v>1378</v>
      </c>
      <c r="I1114" s="11" t="s">
        <v>5021</v>
      </c>
      <c r="J1114" s="963" t="s">
        <v>11395</v>
      </c>
      <c r="K1114" s="11" t="s">
        <v>11396</v>
      </c>
      <c r="L1114" s="11" t="s">
        <v>11397</v>
      </c>
      <c r="M1114" s="11" t="s">
        <v>5574</v>
      </c>
      <c r="N1114" s="11" t="s">
        <v>5575</v>
      </c>
      <c r="O1114" s="10">
        <v>36</v>
      </c>
      <c r="P1114" s="12" t="s">
        <v>10548</v>
      </c>
      <c r="Q1114" s="12" t="s">
        <v>10549</v>
      </c>
      <c r="R1114" s="10">
        <v>9</v>
      </c>
      <c r="S1114" s="12" t="s">
        <v>11275</v>
      </c>
      <c r="T1114" s="12" t="s">
        <v>11398</v>
      </c>
      <c r="U1114" s="12" t="s">
        <v>11399</v>
      </c>
      <c r="V1114" s="12" t="s">
        <v>11400</v>
      </c>
      <c r="X1114" s="41" t="str">
        <f>IF(ISERROR(VLOOKUP(J1114,'FMC by DSF_Excel'!$H$6:$H$1610,1,0)),"TIDAK ADA","ADA")</f>
        <v>ADA</v>
      </c>
      <c r="Y1114" s="41"/>
    </row>
    <row r="1115" spans="1:25" ht="25.5" x14ac:dyDescent="0.25">
      <c r="A1115" s="10">
        <v>1105</v>
      </c>
      <c r="B1115" s="11" t="s">
        <v>5016</v>
      </c>
      <c r="C1115" s="11" t="s">
        <v>5017</v>
      </c>
      <c r="D1115" s="11" t="s">
        <v>3465</v>
      </c>
      <c r="E1115" s="11" t="s">
        <v>10216</v>
      </c>
      <c r="F1115" s="11" t="s">
        <v>9034</v>
      </c>
      <c r="G1115" s="11" t="s">
        <v>1433</v>
      </c>
      <c r="H1115" s="11" t="s">
        <v>2158</v>
      </c>
      <c r="I1115" s="11" t="s">
        <v>5021</v>
      </c>
      <c r="J1115" s="963" t="s">
        <v>11401</v>
      </c>
      <c r="K1115" s="11" t="s">
        <v>11402</v>
      </c>
      <c r="L1115" s="11" t="s">
        <v>11403</v>
      </c>
      <c r="M1115" s="11" t="s">
        <v>7295</v>
      </c>
      <c r="N1115" s="11" t="s">
        <v>7296</v>
      </c>
      <c r="O1115" s="10">
        <v>36</v>
      </c>
      <c r="P1115" s="12" t="s">
        <v>10577</v>
      </c>
      <c r="Q1115" s="12" t="s">
        <v>10578</v>
      </c>
      <c r="R1115" s="10">
        <v>9</v>
      </c>
      <c r="S1115" s="12" t="s">
        <v>11404</v>
      </c>
      <c r="T1115" s="12" t="s">
        <v>11405</v>
      </c>
      <c r="U1115" s="12" t="s">
        <v>11406</v>
      </c>
      <c r="V1115" s="12" t="s">
        <v>11407</v>
      </c>
      <c r="X1115" s="41" t="str">
        <f>IF(ISERROR(VLOOKUP(J1115,'FMC by DSF_Excel'!$H$6:$H$1610,1,0)),"TIDAK ADA","ADA")</f>
        <v>ADA</v>
      </c>
      <c r="Y1115" s="41"/>
    </row>
    <row r="1116" spans="1:25" ht="25.5" x14ac:dyDescent="0.25">
      <c r="A1116" s="10">
        <v>1106</v>
      </c>
      <c r="B1116" s="11" t="s">
        <v>5016</v>
      </c>
      <c r="C1116" s="11" t="s">
        <v>5017</v>
      </c>
      <c r="D1116" s="11" t="s">
        <v>3475</v>
      </c>
      <c r="E1116" s="11" t="s">
        <v>10216</v>
      </c>
      <c r="F1116" s="11" t="s">
        <v>9034</v>
      </c>
      <c r="G1116" s="11" t="s">
        <v>1428</v>
      </c>
      <c r="H1116" s="11" t="s">
        <v>1056</v>
      </c>
      <c r="I1116" s="11" t="s">
        <v>5021</v>
      </c>
      <c r="J1116" s="963" t="s">
        <v>11408</v>
      </c>
      <c r="K1116" s="11" t="s">
        <v>11409</v>
      </c>
      <c r="L1116" s="11" t="s">
        <v>11410</v>
      </c>
      <c r="M1116" s="11" t="s">
        <v>5923</v>
      </c>
      <c r="N1116" s="11" t="s">
        <v>11411</v>
      </c>
      <c r="O1116" s="10">
        <v>36</v>
      </c>
      <c r="P1116" s="12" t="s">
        <v>10577</v>
      </c>
      <c r="Q1116" s="12" t="s">
        <v>10578</v>
      </c>
      <c r="R1116" s="10">
        <v>9</v>
      </c>
      <c r="S1116" s="12" t="s">
        <v>11404</v>
      </c>
      <c r="T1116" s="12" t="s">
        <v>11412</v>
      </c>
      <c r="U1116" s="12" t="s">
        <v>11413</v>
      </c>
      <c r="V1116" s="12" t="s">
        <v>11414</v>
      </c>
      <c r="X1116" s="41" t="str">
        <f>IF(ISERROR(VLOOKUP(J1116,'FMC by DSF_Excel'!$H$6:$H$1610,1,0)),"TIDAK ADA","ADA")</f>
        <v>ADA</v>
      </c>
      <c r="Y1116" s="41"/>
    </row>
    <row r="1117" spans="1:25" ht="25.5" x14ac:dyDescent="0.25">
      <c r="A1117" s="10">
        <v>1107</v>
      </c>
      <c r="B1117" s="11" t="s">
        <v>5016</v>
      </c>
      <c r="C1117" s="11" t="s">
        <v>5017</v>
      </c>
      <c r="D1117" s="11" t="s">
        <v>3475</v>
      </c>
      <c r="E1117" s="11" t="s">
        <v>10216</v>
      </c>
      <c r="F1117" s="11" t="s">
        <v>9034</v>
      </c>
      <c r="G1117" s="11" t="s">
        <v>1428</v>
      </c>
      <c r="H1117" s="11" t="s">
        <v>1056</v>
      </c>
      <c r="I1117" s="11" t="s">
        <v>5021</v>
      </c>
      <c r="J1117" s="963" t="s">
        <v>11415</v>
      </c>
      <c r="K1117" s="11" t="s">
        <v>11416</v>
      </c>
      <c r="L1117" s="11" t="s">
        <v>11417</v>
      </c>
      <c r="M1117" s="11" t="s">
        <v>5923</v>
      </c>
      <c r="N1117" s="11" t="s">
        <v>11411</v>
      </c>
      <c r="O1117" s="10">
        <v>36</v>
      </c>
      <c r="P1117" s="12" t="s">
        <v>10577</v>
      </c>
      <c r="Q1117" s="12" t="s">
        <v>10578</v>
      </c>
      <c r="R1117" s="10">
        <v>9</v>
      </c>
      <c r="S1117" s="12" t="s">
        <v>11404</v>
      </c>
      <c r="T1117" s="12" t="s">
        <v>11418</v>
      </c>
      <c r="U1117" s="12" t="s">
        <v>11419</v>
      </c>
      <c r="V1117" s="12" t="s">
        <v>11420</v>
      </c>
      <c r="X1117" s="41" t="str">
        <f>IF(ISERROR(VLOOKUP(J1117,'FMC by DSF_Excel'!$H$6:$H$1610,1,0)),"TIDAK ADA","ADA")</f>
        <v>ADA</v>
      </c>
      <c r="Y1117" s="41"/>
    </row>
    <row r="1118" spans="1:25" ht="25.5" x14ac:dyDescent="0.25">
      <c r="A1118" s="10">
        <v>1108</v>
      </c>
      <c r="B1118" s="11" t="s">
        <v>5016</v>
      </c>
      <c r="C1118" s="11" t="s">
        <v>5017</v>
      </c>
      <c r="D1118" s="11" t="s">
        <v>3475</v>
      </c>
      <c r="E1118" s="11" t="s">
        <v>10216</v>
      </c>
      <c r="F1118" s="11" t="s">
        <v>9034</v>
      </c>
      <c r="G1118" s="11" t="s">
        <v>1428</v>
      </c>
      <c r="H1118" s="11" t="s">
        <v>1423</v>
      </c>
      <c r="I1118" s="11" t="s">
        <v>5021</v>
      </c>
      <c r="J1118" s="963" t="s">
        <v>11421</v>
      </c>
      <c r="K1118" s="11" t="s">
        <v>11422</v>
      </c>
      <c r="L1118" s="11" t="s">
        <v>11423</v>
      </c>
      <c r="M1118" s="11" t="s">
        <v>5923</v>
      </c>
      <c r="N1118" s="11" t="s">
        <v>11411</v>
      </c>
      <c r="O1118" s="10">
        <v>36</v>
      </c>
      <c r="P1118" s="12" t="s">
        <v>10577</v>
      </c>
      <c r="Q1118" s="12" t="s">
        <v>10578</v>
      </c>
      <c r="R1118" s="10">
        <v>9</v>
      </c>
      <c r="S1118" s="12" t="s">
        <v>11404</v>
      </c>
      <c r="T1118" s="12" t="s">
        <v>11405</v>
      </c>
      <c r="U1118" s="12" t="s">
        <v>11406</v>
      </c>
      <c r="V1118" s="12" t="s">
        <v>11407</v>
      </c>
      <c r="X1118" s="41" t="str">
        <f>IF(ISERROR(VLOOKUP(J1118,'FMC by DSF_Excel'!$H$6:$H$1610,1,0)),"TIDAK ADA","ADA")</f>
        <v>ADA</v>
      </c>
      <c r="Y1118" s="41"/>
    </row>
    <row r="1119" spans="1:25" ht="25.5" x14ac:dyDescent="0.25">
      <c r="A1119" s="10">
        <v>1109</v>
      </c>
      <c r="B1119" s="11" t="s">
        <v>5016</v>
      </c>
      <c r="C1119" s="11" t="s">
        <v>5017</v>
      </c>
      <c r="D1119" s="11" t="s">
        <v>3475</v>
      </c>
      <c r="E1119" s="11" t="s">
        <v>10216</v>
      </c>
      <c r="F1119" s="11" t="s">
        <v>9034</v>
      </c>
      <c r="G1119" s="11" t="s">
        <v>741</v>
      </c>
      <c r="H1119" s="11" t="s">
        <v>741</v>
      </c>
      <c r="I1119" s="11" t="s">
        <v>5021</v>
      </c>
      <c r="J1119" s="963" t="s">
        <v>11424</v>
      </c>
      <c r="K1119" s="11" t="s">
        <v>11425</v>
      </c>
      <c r="L1119" s="11" t="s">
        <v>11426</v>
      </c>
      <c r="M1119" s="11" t="s">
        <v>5923</v>
      </c>
      <c r="N1119" s="11" t="s">
        <v>11411</v>
      </c>
      <c r="O1119" s="10">
        <v>36</v>
      </c>
      <c r="P1119" s="12" t="s">
        <v>10577</v>
      </c>
      <c r="Q1119" s="12" t="s">
        <v>10578</v>
      </c>
      <c r="R1119" s="10">
        <v>9</v>
      </c>
      <c r="S1119" s="12" t="s">
        <v>11404</v>
      </c>
      <c r="T1119" s="12" t="s">
        <v>11405</v>
      </c>
      <c r="U1119" s="12" t="s">
        <v>11406</v>
      </c>
      <c r="V1119" s="12" t="s">
        <v>11407</v>
      </c>
      <c r="X1119" s="41" t="str">
        <f>IF(ISERROR(VLOOKUP(J1119,'FMC by DSF_Excel'!$H$6:$H$1610,1,0)),"TIDAK ADA","ADA")</f>
        <v>ADA</v>
      </c>
      <c r="Y1119" s="41"/>
    </row>
    <row r="1120" spans="1:25" ht="25.5" x14ac:dyDescent="0.25">
      <c r="A1120" s="10">
        <v>1110</v>
      </c>
      <c r="B1120" s="11" t="s">
        <v>5016</v>
      </c>
      <c r="C1120" s="11" t="s">
        <v>5017</v>
      </c>
      <c r="D1120" s="11" t="s">
        <v>3475</v>
      </c>
      <c r="E1120" s="11" t="s">
        <v>10216</v>
      </c>
      <c r="F1120" s="11" t="s">
        <v>9034</v>
      </c>
      <c r="G1120" s="11" t="s">
        <v>5792</v>
      </c>
      <c r="H1120" s="11" t="s">
        <v>1163</v>
      </c>
      <c r="I1120" s="11" t="s">
        <v>5021</v>
      </c>
      <c r="J1120" s="963" t="s">
        <v>11427</v>
      </c>
      <c r="K1120" s="11" t="s">
        <v>11428</v>
      </c>
      <c r="L1120" s="11" t="s">
        <v>11429</v>
      </c>
      <c r="M1120" s="11" t="s">
        <v>5923</v>
      </c>
      <c r="N1120" s="11" t="s">
        <v>11411</v>
      </c>
      <c r="O1120" s="10">
        <v>36</v>
      </c>
      <c r="P1120" s="12" t="s">
        <v>10577</v>
      </c>
      <c r="Q1120" s="12" t="s">
        <v>10578</v>
      </c>
      <c r="R1120" s="10">
        <v>9</v>
      </c>
      <c r="S1120" s="12" t="s">
        <v>11404</v>
      </c>
      <c r="T1120" s="12" t="s">
        <v>11430</v>
      </c>
      <c r="U1120" s="12" t="s">
        <v>11431</v>
      </c>
      <c r="V1120" s="12" t="s">
        <v>11432</v>
      </c>
      <c r="X1120" s="41" t="str">
        <f>IF(ISERROR(VLOOKUP(J1120,'FMC by DSF_Excel'!$H$6:$H$1610,1,0)),"TIDAK ADA","ADA")</f>
        <v>ADA</v>
      </c>
      <c r="Y1120" s="41"/>
    </row>
    <row r="1121" spans="1:25" ht="25.5" x14ac:dyDescent="0.25">
      <c r="A1121" s="10">
        <v>1111</v>
      </c>
      <c r="B1121" s="11" t="s">
        <v>5016</v>
      </c>
      <c r="C1121" s="11" t="s">
        <v>5017</v>
      </c>
      <c r="D1121" s="11" t="s">
        <v>3475</v>
      </c>
      <c r="E1121" s="11" t="s">
        <v>10216</v>
      </c>
      <c r="F1121" s="11" t="s">
        <v>9034</v>
      </c>
      <c r="G1121" s="11" t="s">
        <v>5792</v>
      </c>
      <c r="H1121" s="11" t="s">
        <v>1163</v>
      </c>
      <c r="I1121" s="11" t="s">
        <v>5021</v>
      </c>
      <c r="J1121" s="963" t="s">
        <v>11433</v>
      </c>
      <c r="K1121" s="11" t="s">
        <v>11434</v>
      </c>
      <c r="L1121" s="11" t="s">
        <v>11435</v>
      </c>
      <c r="M1121" s="11" t="s">
        <v>5923</v>
      </c>
      <c r="N1121" s="11" t="s">
        <v>11411</v>
      </c>
      <c r="O1121" s="10">
        <v>36</v>
      </c>
      <c r="P1121" s="12" t="s">
        <v>10577</v>
      </c>
      <c r="Q1121" s="12" t="s">
        <v>10578</v>
      </c>
      <c r="R1121" s="10">
        <v>9</v>
      </c>
      <c r="S1121" s="12" t="s">
        <v>11404</v>
      </c>
      <c r="T1121" s="12" t="s">
        <v>11405</v>
      </c>
      <c r="U1121" s="12" t="s">
        <v>11406</v>
      </c>
      <c r="V1121" s="12" t="s">
        <v>11407</v>
      </c>
      <c r="X1121" s="41" t="str">
        <f>IF(ISERROR(VLOOKUP(J1121,'FMC by DSF_Excel'!$H$6:$H$1610,1,0)),"TIDAK ADA","ADA")</f>
        <v>ADA</v>
      </c>
      <c r="Y1121" s="41"/>
    </row>
    <row r="1122" spans="1:25" ht="25.5" x14ac:dyDescent="0.25">
      <c r="A1122" s="10">
        <v>1112</v>
      </c>
      <c r="B1122" s="11" t="s">
        <v>5016</v>
      </c>
      <c r="C1122" s="11" t="s">
        <v>5017</v>
      </c>
      <c r="D1122" s="11" t="s">
        <v>3475</v>
      </c>
      <c r="E1122" s="11" t="s">
        <v>10216</v>
      </c>
      <c r="F1122" s="11" t="s">
        <v>9034</v>
      </c>
      <c r="G1122" s="11" t="s">
        <v>5792</v>
      </c>
      <c r="H1122" s="11" t="s">
        <v>1902</v>
      </c>
      <c r="I1122" s="11" t="s">
        <v>5021</v>
      </c>
      <c r="J1122" s="963" t="s">
        <v>11436</v>
      </c>
      <c r="K1122" s="11" t="s">
        <v>11437</v>
      </c>
      <c r="L1122" s="11" t="s">
        <v>11438</v>
      </c>
      <c r="M1122" s="11" t="s">
        <v>5923</v>
      </c>
      <c r="N1122" s="11" t="s">
        <v>11411</v>
      </c>
      <c r="O1122" s="10">
        <v>36</v>
      </c>
      <c r="P1122" s="12" t="s">
        <v>10577</v>
      </c>
      <c r="Q1122" s="12" t="s">
        <v>10578</v>
      </c>
      <c r="R1122" s="10">
        <v>9</v>
      </c>
      <c r="S1122" s="12" t="s">
        <v>11404</v>
      </c>
      <c r="T1122" s="12" t="s">
        <v>11439</v>
      </c>
      <c r="U1122" s="12" t="s">
        <v>11440</v>
      </c>
      <c r="V1122" s="12" t="s">
        <v>11441</v>
      </c>
      <c r="X1122" s="41" t="str">
        <f>IF(ISERROR(VLOOKUP(J1122,'FMC by DSF_Excel'!$H$6:$H$1610,1,0)),"TIDAK ADA","ADA")</f>
        <v>ADA</v>
      </c>
      <c r="Y1122" s="41"/>
    </row>
    <row r="1123" spans="1:25" ht="25.5" x14ac:dyDescent="0.25">
      <c r="A1123" s="10">
        <v>1113</v>
      </c>
      <c r="B1123" s="11" t="s">
        <v>5016</v>
      </c>
      <c r="C1123" s="11" t="s">
        <v>5017</v>
      </c>
      <c r="D1123" s="11" t="s">
        <v>3475</v>
      </c>
      <c r="E1123" s="11" t="s">
        <v>10216</v>
      </c>
      <c r="F1123" s="11" t="s">
        <v>9034</v>
      </c>
      <c r="G1123" s="11" t="s">
        <v>5792</v>
      </c>
      <c r="H1123" s="11" t="s">
        <v>1902</v>
      </c>
      <c r="I1123" s="11" t="s">
        <v>5021</v>
      </c>
      <c r="J1123" s="963" t="s">
        <v>11442</v>
      </c>
      <c r="K1123" s="11" t="s">
        <v>11443</v>
      </c>
      <c r="L1123" s="11" t="s">
        <v>11444</v>
      </c>
      <c r="M1123" s="11" t="s">
        <v>5923</v>
      </c>
      <c r="N1123" s="11" t="s">
        <v>11411</v>
      </c>
      <c r="O1123" s="10">
        <v>36</v>
      </c>
      <c r="P1123" s="12" t="s">
        <v>10577</v>
      </c>
      <c r="Q1123" s="12" t="s">
        <v>10578</v>
      </c>
      <c r="R1123" s="10">
        <v>9</v>
      </c>
      <c r="S1123" s="12" t="s">
        <v>11404</v>
      </c>
      <c r="T1123" s="12" t="s">
        <v>11445</v>
      </c>
      <c r="U1123" s="12" t="s">
        <v>11446</v>
      </c>
      <c r="V1123" s="12" t="s">
        <v>11447</v>
      </c>
      <c r="X1123" s="41" t="str">
        <f>IF(ISERROR(VLOOKUP(J1123,'FMC by DSF_Excel'!$H$6:$H$1610,1,0)),"TIDAK ADA","ADA")</f>
        <v>ADA</v>
      </c>
      <c r="Y1123" s="41"/>
    </row>
    <row r="1124" spans="1:25" ht="25.5" x14ac:dyDescent="0.25">
      <c r="A1124" s="10">
        <v>1114</v>
      </c>
      <c r="B1124" s="11" t="s">
        <v>5016</v>
      </c>
      <c r="C1124" s="11" t="s">
        <v>5017</v>
      </c>
      <c r="D1124" s="11" t="s">
        <v>3475</v>
      </c>
      <c r="E1124" s="11" t="s">
        <v>10216</v>
      </c>
      <c r="F1124" s="11" t="s">
        <v>9034</v>
      </c>
      <c r="G1124" s="11" t="s">
        <v>741</v>
      </c>
      <c r="H1124" s="11" t="s">
        <v>741</v>
      </c>
      <c r="I1124" s="11" t="s">
        <v>5021</v>
      </c>
      <c r="J1124" s="963" t="s">
        <v>11448</v>
      </c>
      <c r="K1124" s="11" t="s">
        <v>11449</v>
      </c>
      <c r="L1124" s="11" t="s">
        <v>11450</v>
      </c>
      <c r="M1124" s="11" t="s">
        <v>5923</v>
      </c>
      <c r="N1124" s="11" t="s">
        <v>11411</v>
      </c>
      <c r="O1124" s="10">
        <v>36</v>
      </c>
      <c r="P1124" s="12" t="s">
        <v>10577</v>
      </c>
      <c r="Q1124" s="12" t="s">
        <v>10578</v>
      </c>
      <c r="R1124" s="10">
        <v>9</v>
      </c>
      <c r="S1124" s="12" t="s">
        <v>11404</v>
      </c>
      <c r="T1124" s="12" t="s">
        <v>11451</v>
      </c>
      <c r="U1124" s="12" t="s">
        <v>11452</v>
      </c>
      <c r="V1124" s="12" t="s">
        <v>11453</v>
      </c>
      <c r="X1124" s="41" t="str">
        <f>IF(ISERROR(VLOOKUP(J1124,'FMC by DSF_Excel'!$H$6:$H$1610,1,0)),"TIDAK ADA","ADA")</f>
        <v>ADA</v>
      </c>
      <c r="Y1124" s="41"/>
    </row>
    <row r="1125" spans="1:25" ht="25.5" x14ac:dyDescent="0.25">
      <c r="A1125" s="10">
        <v>1115</v>
      </c>
      <c r="B1125" s="11" t="s">
        <v>5016</v>
      </c>
      <c r="C1125" s="11" t="s">
        <v>5017</v>
      </c>
      <c r="D1125" s="11" t="s">
        <v>3475</v>
      </c>
      <c r="E1125" s="11" t="s">
        <v>10216</v>
      </c>
      <c r="F1125" s="11" t="s">
        <v>9034</v>
      </c>
      <c r="G1125" s="11" t="s">
        <v>1428</v>
      </c>
      <c r="H1125" s="11" t="s">
        <v>1423</v>
      </c>
      <c r="I1125" s="11" t="s">
        <v>5021</v>
      </c>
      <c r="J1125" s="963" t="s">
        <v>11454</v>
      </c>
      <c r="K1125" s="11" t="s">
        <v>11455</v>
      </c>
      <c r="L1125" s="11" t="s">
        <v>11456</v>
      </c>
      <c r="M1125" s="11" t="s">
        <v>5923</v>
      </c>
      <c r="N1125" s="11" t="s">
        <v>11411</v>
      </c>
      <c r="O1125" s="10">
        <v>36</v>
      </c>
      <c r="P1125" s="12" t="s">
        <v>10577</v>
      </c>
      <c r="Q1125" s="12" t="s">
        <v>10578</v>
      </c>
      <c r="R1125" s="10">
        <v>9</v>
      </c>
      <c r="S1125" s="12" t="s">
        <v>11404</v>
      </c>
      <c r="T1125" s="12" t="s">
        <v>11457</v>
      </c>
      <c r="U1125" s="12" t="s">
        <v>11458</v>
      </c>
      <c r="V1125" s="12" t="s">
        <v>11459</v>
      </c>
      <c r="X1125" s="41" t="str">
        <f>IF(ISERROR(VLOOKUP(J1125,'FMC by DSF_Excel'!$H$6:$H$1610,1,0)),"TIDAK ADA","ADA")</f>
        <v>ADA</v>
      </c>
      <c r="Y1125" s="41"/>
    </row>
    <row r="1126" spans="1:25" ht="25.5" x14ac:dyDescent="0.25">
      <c r="A1126" s="10">
        <v>1116</v>
      </c>
      <c r="B1126" s="11" t="s">
        <v>5016</v>
      </c>
      <c r="C1126" s="11" t="s">
        <v>5017</v>
      </c>
      <c r="D1126" s="11" t="s">
        <v>3475</v>
      </c>
      <c r="E1126" s="11" t="s">
        <v>10216</v>
      </c>
      <c r="F1126" s="11" t="s">
        <v>9034</v>
      </c>
      <c r="G1126" s="11" t="s">
        <v>1428</v>
      </c>
      <c r="H1126" s="11" t="s">
        <v>1423</v>
      </c>
      <c r="I1126" s="11" t="s">
        <v>5021</v>
      </c>
      <c r="J1126" s="963" t="s">
        <v>11460</v>
      </c>
      <c r="K1126" s="11" t="s">
        <v>11461</v>
      </c>
      <c r="L1126" s="11" t="s">
        <v>11462</v>
      </c>
      <c r="M1126" s="11" t="s">
        <v>5923</v>
      </c>
      <c r="N1126" s="11" t="s">
        <v>11411</v>
      </c>
      <c r="O1126" s="10">
        <v>36</v>
      </c>
      <c r="P1126" s="12" t="s">
        <v>10577</v>
      </c>
      <c r="Q1126" s="12" t="s">
        <v>10578</v>
      </c>
      <c r="R1126" s="10">
        <v>9</v>
      </c>
      <c r="S1126" s="12" t="s">
        <v>11404</v>
      </c>
      <c r="T1126" s="12" t="s">
        <v>11463</v>
      </c>
      <c r="U1126" s="12" t="s">
        <v>11464</v>
      </c>
      <c r="V1126" s="12" t="s">
        <v>11465</v>
      </c>
      <c r="X1126" s="41" t="str">
        <f>IF(ISERROR(VLOOKUP(J1126,'FMC by DSF_Excel'!$H$6:$H$1610,1,0)),"TIDAK ADA","ADA")</f>
        <v>ADA</v>
      </c>
      <c r="Y1126" s="41"/>
    </row>
    <row r="1127" spans="1:25" ht="25.5" x14ac:dyDescent="0.25">
      <c r="A1127" s="10">
        <v>1117</v>
      </c>
      <c r="B1127" s="11" t="s">
        <v>5016</v>
      </c>
      <c r="C1127" s="11" t="s">
        <v>5017</v>
      </c>
      <c r="D1127" s="11" t="s">
        <v>3479</v>
      </c>
      <c r="E1127" s="11" t="s">
        <v>10216</v>
      </c>
      <c r="F1127" s="11" t="s">
        <v>9034</v>
      </c>
      <c r="G1127" s="11" t="s">
        <v>1433</v>
      </c>
      <c r="H1127" s="11" t="s">
        <v>6083</v>
      </c>
      <c r="I1127" s="11" t="s">
        <v>5021</v>
      </c>
      <c r="J1127" s="963" t="s">
        <v>11466</v>
      </c>
      <c r="K1127" s="11" t="s">
        <v>11467</v>
      </c>
      <c r="L1127" s="11" t="s">
        <v>11468</v>
      </c>
      <c r="M1127" s="11" t="s">
        <v>11469</v>
      </c>
      <c r="N1127" s="11" t="s">
        <v>11470</v>
      </c>
      <c r="O1127" s="10">
        <v>36</v>
      </c>
      <c r="P1127" s="12" t="s">
        <v>10577</v>
      </c>
      <c r="Q1127" s="12" t="s">
        <v>10578</v>
      </c>
      <c r="R1127" s="10">
        <v>9</v>
      </c>
      <c r="S1127" s="12" t="s">
        <v>11404</v>
      </c>
      <c r="T1127" s="12" t="s">
        <v>11471</v>
      </c>
      <c r="U1127" s="12" t="s">
        <v>11472</v>
      </c>
      <c r="V1127" s="12" t="s">
        <v>11473</v>
      </c>
      <c r="X1127" s="41" t="str">
        <f>IF(ISERROR(VLOOKUP(J1127,'FMC by DSF_Excel'!$H$6:$H$1610,1,0)),"TIDAK ADA","ADA")</f>
        <v>ADA</v>
      </c>
      <c r="Y1127" s="41"/>
    </row>
    <row r="1128" spans="1:25" ht="25.5" x14ac:dyDescent="0.25">
      <c r="A1128" s="10">
        <v>1118</v>
      </c>
      <c r="B1128" s="11" t="s">
        <v>5016</v>
      </c>
      <c r="C1128" s="11" t="s">
        <v>5017</v>
      </c>
      <c r="D1128" s="11" t="s">
        <v>3479</v>
      </c>
      <c r="E1128" s="11" t="s">
        <v>10216</v>
      </c>
      <c r="F1128" s="11" t="s">
        <v>9034</v>
      </c>
      <c r="G1128" s="11" t="s">
        <v>1433</v>
      </c>
      <c r="H1128" s="11" t="s">
        <v>6083</v>
      </c>
      <c r="I1128" s="11" t="s">
        <v>5021</v>
      </c>
      <c r="J1128" s="963" t="s">
        <v>11474</v>
      </c>
      <c r="K1128" s="11" t="s">
        <v>11475</v>
      </c>
      <c r="L1128" s="11" t="s">
        <v>11476</v>
      </c>
      <c r="M1128" s="11" t="s">
        <v>11469</v>
      </c>
      <c r="N1128" s="11" t="s">
        <v>11470</v>
      </c>
      <c r="O1128" s="10">
        <v>36</v>
      </c>
      <c r="P1128" s="12" t="s">
        <v>10577</v>
      </c>
      <c r="Q1128" s="12" t="s">
        <v>10578</v>
      </c>
      <c r="R1128" s="10">
        <v>9</v>
      </c>
      <c r="S1128" s="12" t="s">
        <v>11404</v>
      </c>
      <c r="T1128" s="12" t="s">
        <v>11477</v>
      </c>
      <c r="U1128" s="12" t="s">
        <v>11478</v>
      </c>
      <c r="V1128" s="12" t="s">
        <v>11479</v>
      </c>
      <c r="X1128" s="41" t="str">
        <f>IF(ISERROR(VLOOKUP(J1128,'FMC by DSF_Excel'!$H$6:$H$1610,1,0)),"TIDAK ADA","ADA")</f>
        <v>ADA</v>
      </c>
      <c r="Y1128" s="41"/>
    </row>
    <row r="1129" spans="1:25" ht="25.5" x14ac:dyDescent="0.25">
      <c r="A1129" s="10">
        <v>1119</v>
      </c>
      <c r="B1129" s="11" t="s">
        <v>5016</v>
      </c>
      <c r="C1129" s="11" t="s">
        <v>5017</v>
      </c>
      <c r="D1129" s="11" t="s">
        <v>3483</v>
      </c>
      <c r="E1129" s="11" t="s">
        <v>10216</v>
      </c>
      <c r="F1129" s="11" t="s">
        <v>9034</v>
      </c>
      <c r="G1129" s="11" t="s">
        <v>7582</v>
      </c>
      <c r="H1129" s="11" t="s">
        <v>7583</v>
      </c>
      <c r="I1129" s="11" t="s">
        <v>5021</v>
      </c>
      <c r="J1129" s="963" t="s">
        <v>11480</v>
      </c>
      <c r="K1129" s="11" t="s">
        <v>11481</v>
      </c>
      <c r="L1129" s="11" t="s">
        <v>11482</v>
      </c>
      <c r="M1129" s="11" t="s">
        <v>5923</v>
      </c>
      <c r="N1129" s="11" t="s">
        <v>11411</v>
      </c>
      <c r="O1129" s="10">
        <v>36</v>
      </c>
      <c r="P1129" s="12" t="s">
        <v>10619</v>
      </c>
      <c r="Q1129" s="12" t="s">
        <v>10620</v>
      </c>
      <c r="R1129" s="10">
        <v>9</v>
      </c>
      <c r="S1129" s="12" t="s">
        <v>11252</v>
      </c>
      <c r="T1129" s="12" t="s">
        <v>11483</v>
      </c>
      <c r="U1129" s="12" t="s">
        <v>11484</v>
      </c>
      <c r="V1129" s="12" t="s">
        <v>11485</v>
      </c>
      <c r="X1129" s="41" t="str">
        <f>IF(ISERROR(VLOOKUP(J1129,'FMC by DSF_Excel'!$H$6:$H$1610,1,0)),"TIDAK ADA","ADA")</f>
        <v>ADA</v>
      </c>
      <c r="Y1129" s="41"/>
    </row>
    <row r="1130" spans="1:25" ht="25.5" x14ac:dyDescent="0.25">
      <c r="A1130" s="10">
        <v>1120</v>
      </c>
      <c r="B1130" s="11" t="s">
        <v>5016</v>
      </c>
      <c r="C1130" s="11" t="s">
        <v>5017</v>
      </c>
      <c r="D1130" s="11" t="s">
        <v>3487</v>
      </c>
      <c r="E1130" s="11" t="s">
        <v>10216</v>
      </c>
      <c r="F1130" s="11" t="s">
        <v>11234</v>
      </c>
      <c r="G1130" s="11" t="s">
        <v>1433</v>
      </c>
      <c r="H1130" s="11" t="s">
        <v>11486</v>
      </c>
      <c r="I1130" s="11" t="s">
        <v>5021</v>
      </c>
      <c r="J1130" s="963" t="s">
        <v>11487</v>
      </c>
      <c r="K1130" s="11" t="s">
        <v>11488</v>
      </c>
      <c r="L1130" s="11" t="s">
        <v>11489</v>
      </c>
      <c r="M1130" s="11" t="s">
        <v>11469</v>
      </c>
      <c r="N1130" s="11" t="s">
        <v>11470</v>
      </c>
      <c r="O1130" s="10">
        <v>36</v>
      </c>
      <c r="P1130" s="12" t="s">
        <v>11284</v>
      </c>
      <c r="Q1130" s="12" t="s">
        <v>11285</v>
      </c>
      <c r="R1130" s="10">
        <v>9</v>
      </c>
      <c r="S1130" s="12" t="s">
        <v>11286</v>
      </c>
      <c r="T1130" s="12" t="s">
        <v>741</v>
      </c>
      <c r="U1130" s="12" t="s">
        <v>11286</v>
      </c>
      <c r="V1130" s="12" t="s">
        <v>11284</v>
      </c>
      <c r="X1130" s="41" t="str">
        <f>IF(ISERROR(VLOOKUP(J1130,'FMC by DSF_Excel'!$H$6:$H$1610,1,0)),"TIDAK ADA","ADA")</f>
        <v>ADA</v>
      </c>
      <c r="Y1130" s="41"/>
    </row>
    <row r="1131" spans="1:25" ht="25.5" x14ac:dyDescent="0.25">
      <c r="A1131" s="10">
        <v>1121</v>
      </c>
      <c r="B1131" s="11" t="s">
        <v>5016</v>
      </c>
      <c r="C1131" s="11" t="s">
        <v>5017</v>
      </c>
      <c r="D1131" s="11" t="s">
        <v>3487</v>
      </c>
      <c r="E1131" s="11" t="s">
        <v>10216</v>
      </c>
      <c r="F1131" s="11" t="s">
        <v>11234</v>
      </c>
      <c r="G1131" s="11" t="s">
        <v>1433</v>
      </c>
      <c r="H1131" s="11" t="s">
        <v>11486</v>
      </c>
      <c r="I1131" s="11" t="s">
        <v>5021</v>
      </c>
      <c r="J1131" s="963" t="s">
        <v>11490</v>
      </c>
      <c r="K1131" s="11" t="s">
        <v>11491</v>
      </c>
      <c r="L1131" s="11" t="s">
        <v>11492</v>
      </c>
      <c r="M1131" s="11" t="s">
        <v>11469</v>
      </c>
      <c r="N1131" s="11" t="s">
        <v>11470</v>
      </c>
      <c r="O1131" s="10">
        <v>36</v>
      </c>
      <c r="P1131" s="12" t="s">
        <v>11284</v>
      </c>
      <c r="Q1131" s="12" t="s">
        <v>11285</v>
      </c>
      <c r="R1131" s="10">
        <v>9</v>
      </c>
      <c r="S1131" s="12" t="s">
        <v>11286</v>
      </c>
      <c r="T1131" s="12" t="s">
        <v>11493</v>
      </c>
      <c r="U1131" s="12" t="s">
        <v>11494</v>
      </c>
      <c r="V1131" s="12" t="s">
        <v>11495</v>
      </c>
      <c r="X1131" s="41" t="str">
        <f>IF(ISERROR(VLOOKUP(J1131,'FMC by DSF_Excel'!$H$6:$H$1610,1,0)),"TIDAK ADA","ADA")</f>
        <v>ADA</v>
      </c>
      <c r="Y1131" s="41"/>
    </row>
    <row r="1132" spans="1:25" ht="25.5" x14ac:dyDescent="0.25">
      <c r="A1132" s="10">
        <v>1122</v>
      </c>
      <c r="B1132" s="11" t="s">
        <v>5016</v>
      </c>
      <c r="C1132" s="11" t="s">
        <v>5017</v>
      </c>
      <c r="D1132" s="11" t="s">
        <v>3491</v>
      </c>
      <c r="E1132" s="11" t="s">
        <v>10216</v>
      </c>
      <c r="F1132" s="11" t="s">
        <v>9034</v>
      </c>
      <c r="G1132" s="11" t="s">
        <v>5903</v>
      </c>
      <c r="H1132" s="11" t="s">
        <v>5904</v>
      </c>
      <c r="I1132" s="11" t="s">
        <v>5021</v>
      </c>
      <c r="J1132" s="963" t="s">
        <v>11496</v>
      </c>
      <c r="K1132" s="11" t="s">
        <v>11497</v>
      </c>
      <c r="L1132" s="11" t="s">
        <v>11498</v>
      </c>
      <c r="M1132" s="11" t="s">
        <v>11267</v>
      </c>
      <c r="N1132" s="11" t="s">
        <v>11268</v>
      </c>
      <c r="O1132" s="10">
        <v>36</v>
      </c>
      <c r="P1132" s="12" t="s">
        <v>10635</v>
      </c>
      <c r="Q1132" s="12" t="s">
        <v>10636</v>
      </c>
      <c r="R1132" s="10">
        <v>9</v>
      </c>
      <c r="S1132" s="12" t="s">
        <v>11499</v>
      </c>
      <c r="T1132" s="12" t="s">
        <v>11500</v>
      </c>
      <c r="U1132" s="12" t="s">
        <v>11501</v>
      </c>
      <c r="V1132" s="12" t="s">
        <v>11502</v>
      </c>
      <c r="X1132" s="41" t="str">
        <f>IF(ISERROR(VLOOKUP(J1132,'FMC by DSF_Excel'!$H$6:$H$1610,1,0)),"TIDAK ADA","ADA")</f>
        <v>ADA</v>
      </c>
      <c r="Y1132" s="41"/>
    </row>
    <row r="1133" spans="1:25" ht="25.5" x14ac:dyDescent="0.25">
      <c r="A1133" s="10">
        <v>1123</v>
      </c>
      <c r="B1133" s="11" t="s">
        <v>5016</v>
      </c>
      <c r="C1133" s="11" t="s">
        <v>5017</v>
      </c>
      <c r="D1133" s="11" t="s">
        <v>3495</v>
      </c>
      <c r="E1133" s="11" t="s">
        <v>10216</v>
      </c>
      <c r="F1133" s="11" t="s">
        <v>6771</v>
      </c>
      <c r="G1133" s="11" t="s">
        <v>5329</v>
      </c>
      <c r="H1133" s="11" t="s">
        <v>5330</v>
      </c>
      <c r="I1133" s="11" t="s">
        <v>5021</v>
      </c>
      <c r="J1133" s="963" t="s">
        <v>11503</v>
      </c>
      <c r="K1133" s="11" t="s">
        <v>11504</v>
      </c>
      <c r="L1133" s="11" t="s">
        <v>11505</v>
      </c>
      <c r="M1133" s="11" t="s">
        <v>8939</v>
      </c>
      <c r="N1133" s="11" t="s">
        <v>11506</v>
      </c>
      <c r="O1133" s="10">
        <v>60</v>
      </c>
      <c r="P1133" s="12" t="s">
        <v>11507</v>
      </c>
      <c r="Q1133" s="12" t="s">
        <v>11508</v>
      </c>
      <c r="R1133" s="10">
        <v>8</v>
      </c>
      <c r="S1133" s="12" t="s">
        <v>11509</v>
      </c>
      <c r="T1133" s="12" t="s">
        <v>11510</v>
      </c>
      <c r="U1133" s="12" t="s">
        <v>11511</v>
      </c>
      <c r="V1133" s="12" t="s">
        <v>11512</v>
      </c>
      <c r="X1133" s="41" t="str">
        <f>IF(ISERROR(VLOOKUP(J1133,'FMC by DSF_Excel'!$H$6:$H$1610,1,0)),"TIDAK ADA","ADA")</f>
        <v>ADA</v>
      </c>
      <c r="Y1133" s="41"/>
    </row>
    <row r="1134" spans="1:25" ht="25.5" x14ac:dyDescent="0.25">
      <c r="A1134" s="10">
        <v>1124</v>
      </c>
      <c r="B1134" s="11" t="s">
        <v>5016</v>
      </c>
      <c r="C1134" s="11" t="s">
        <v>5017</v>
      </c>
      <c r="D1134" s="11" t="s">
        <v>3499</v>
      </c>
      <c r="E1134" s="11" t="s">
        <v>10216</v>
      </c>
      <c r="F1134" s="11" t="s">
        <v>9034</v>
      </c>
      <c r="G1134" s="11" t="s">
        <v>6125</v>
      </c>
      <c r="H1134" s="11" t="s">
        <v>6319</v>
      </c>
      <c r="I1134" s="11" t="s">
        <v>5021</v>
      </c>
      <c r="J1134" s="963" t="s">
        <v>11513</v>
      </c>
      <c r="K1134" s="11" t="s">
        <v>11514</v>
      </c>
      <c r="L1134" s="11" t="s">
        <v>11515</v>
      </c>
      <c r="M1134" s="11" t="s">
        <v>11516</v>
      </c>
      <c r="N1134" s="11" t="s">
        <v>11517</v>
      </c>
      <c r="O1134" s="10">
        <v>12</v>
      </c>
      <c r="P1134" s="12" t="s">
        <v>11518</v>
      </c>
      <c r="Q1134" s="12" t="s">
        <v>10620</v>
      </c>
      <c r="R1134" s="10">
        <v>9</v>
      </c>
      <c r="S1134" s="12" t="s">
        <v>11252</v>
      </c>
      <c r="T1134" s="12" t="s">
        <v>11519</v>
      </c>
      <c r="U1134" s="12" t="s">
        <v>11520</v>
      </c>
      <c r="V1134" s="12" t="s">
        <v>11521</v>
      </c>
      <c r="X1134" s="41" t="str">
        <f>IF(ISERROR(VLOOKUP(J1134,'FMC by DSF_Excel'!$H$6:$H$1610,1,0)),"TIDAK ADA","ADA")</f>
        <v>ADA</v>
      </c>
      <c r="Y1134" s="41"/>
    </row>
    <row r="1135" spans="1:25" ht="25.5" x14ac:dyDescent="0.25">
      <c r="A1135" s="10">
        <v>1125</v>
      </c>
      <c r="B1135" s="11" t="s">
        <v>5016</v>
      </c>
      <c r="C1135" s="11" t="s">
        <v>5017</v>
      </c>
      <c r="D1135" s="11" t="s">
        <v>3503</v>
      </c>
      <c r="E1135" s="11" t="s">
        <v>10216</v>
      </c>
      <c r="F1135" s="11" t="s">
        <v>11234</v>
      </c>
      <c r="G1135" s="11" t="s">
        <v>5329</v>
      </c>
      <c r="H1135" s="11" t="s">
        <v>5330</v>
      </c>
      <c r="I1135" s="11" t="s">
        <v>5021</v>
      </c>
      <c r="J1135" s="963" t="s">
        <v>11522</v>
      </c>
      <c r="K1135" s="11" t="s">
        <v>11523</v>
      </c>
      <c r="L1135" s="11" t="s">
        <v>11524</v>
      </c>
      <c r="M1135" s="11" t="s">
        <v>9734</v>
      </c>
      <c r="N1135" s="11" t="s">
        <v>11525</v>
      </c>
      <c r="O1135" s="10">
        <v>36</v>
      </c>
      <c r="P1135" s="12" t="s">
        <v>11284</v>
      </c>
      <c r="Q1135" s="12" t="s">
        <v>11285</v>
      </c>
      <c r="R1135" s="10">
        <v>8</v>
      </c>
      <c r="S1135" s="12" t="s">
        <v>11526</v>
      </c>
      <c r="T1135" s="12" t="s">
        <v>741</v>
      </c>
      <c r="U1135" s="12" t="s">
        <v>11526</v>
      </c>
      <c r="V1135" s="12" t="s">
        <v>11284</v>
      </c>
      <c r="X1135" s="41" t="str">
        <f>IF(ISERROR(VLOOKUP(J1135,'FMC by DSF_Excel'!$H$6:$H$1610,1,0)),"TIDAK ADA","ADA")</f>
        <v>ADA</v>
      </c>
      <c r="Y1135" s="41"/>
    </row>
    <row r="1136" spans="1:25" ht="25.5" x14ac:dyDescent="0.25">
      <c r="A1136" s="10">
        <v>1126</v>
      </c>
      <c r="B1136" s="11" t="s">
        <v>5016</v>
      </c>
      <c r="C1136" s="11" t="s">
        <v>5017</v>
      </c>
      <c r="D1136" s="11" t="s">
        <v>3525</v>
      </c>
      <c r="E1136" s="11" t="s">
        <v>10216</v>
      </c>
      <c r="F1136" s="11" t="s">
        <v>9034</v>
      </c>
      <c r="G1136" s="11" t="s">
        <v>6125</v>
      </c>
      <c r="H1136" s="11" t="s">
        <v>6319</v>
      </c>
      <c r="I1136" s="11" t="s">
        <v>5021</v>
      </c>
      <c r="J1136" s="963" t="s">
        <v>11527</v>
      </c>
      <c r="K1136" s="11" t="s">
        <v>11528</v>
      </c>
      <c r="L1136" s="11" t="s">
        <v>11529</v>
      </c>
      <c r="M1136" s="11" t="s">
        <v>11530</v>
      </c>
      <c r="N1136" s="11" t="s">
        <v>11531</v>
      </c>
      <c r="O1136" s="10">
        <v>12</v>
      </c>
      <c r="P1136" s="12" t="s">
        <v>11518</v>
      </c>
      <c r="Q1136" s="12" t="s">
        <v>10620</v>
      </c>
      <c r="R1136" s="10">
        <v>9</v>
      </c>
      <c r="S1136" s="12" t="s">
        <v>11252</v>
      </c>
      <c r="T1136" s="12" t="s">
        <v>11532</v>
      </c>
      <c r="U1136" s="12" t="s">
        <v>11533</v>
      </c>
      <c r="V1136" s="12" t="s">
        <v>11534</v>
      </c>
      <c r="X1136" s="41" t="str">
        <f>IF(ISERROR(VLOOKUP(J1136,'FMC by DSF_Excel'!$H$6:$H$1610,1,0)),"TIDAK ADA","ADA")</f>
        <v>ADA</v>
      </c>
      <c r="Y1136" s="41"/>
    </row>
    <row r="1137" spans="1:25" ht="25.5" x14ac:dyDescent="0.25">
      <c r="A1137" s="10">
        <v>1127</v>
      </c>
      <c r="B1137" s="11" t="s">
        <v>5016</v>
      </c>
      <c r="C1137" s="11" t="s">
        <v>5017</v>
      </c>
      <c r="D1137" s="11" t="s">
        <v>3538</v>
      </c>
      <c r="E1137" s="11" t="s">
        <v>10216</v>
      </c>
      <c r="F1137" s="11" t="s">
        <v>6727</v>
      </c>
      <c r="G1137" s="11" t="s">
        <v>1438</v>
      </c>
      <c r="H1137" s="11" t="s">
        <v>3008</v>
      </c>
      <c r="I1137" s="11" t="s">
        <v>5021</v>
      </c>
      <c r="J1137" s="963" t="s">
        <v>11535</v>
      </c>
      <c r="K1137" s="11" t="s">
        <v>11536</v>
      </c>
      <c r="L1137" s="11" t="s">
        <v>11537</v>
      </c>
      <c r="M1137" s="11" t="s">
        <v>8939</v>
      </c>
      <c r="N1137" s="11" t="s">
        <v>11293</v>
      </c>
      <c r="O1137" s="10">
        <v>36</v>
      </c>
      <c r="P1137" s="12" t="s">
        <v>11538</v>
      </c>
      <c r="Q1137" s="12" t="s">
        <v>11539</v>
      </c>
      <c r="R1137" s="10">
        <v>8</v>
      </c>
      <c r="S1137" s="12" t="s">
        <v>11540</v>
      </c>
      <c r="T1137" s="12" t="s">
        <v>11541</v>
      </c>
      <c r="U1137" s="12" t="s">
        <v>11542</v>
      </c>
      <c r="V1137" s="12" t="s">
        <v>11543</v>
      </c>
      <c r="X1137" s="41" t="str">
        <f>IF(ISERROR(VLOOKUP(J1137,'FMC by DSF_Excel'!$H$6:$H$1610,1,0)),"TIDAK ADA","ADA")</f>
        <v>ADA</v>
      </c>
      <c r="Y1137" s="41"/>
    </row>
    <row r="1138" spans="1:25" s="960" customFormat="1" ht="25.5" x14ac:dyDescent="0.25">
      <c r="A1138" s="957">
        <v>1128</v>
      </c>
      <c r="B1138" s="958" t="s">
        <v>5016</v>
      </c>
      <c r="C1138" s="958" t="s">
        <v>5017</v>
      </c>
      <c r="D1138" s="958" t="s">
        <v>3542</v>
      </c>
      <c r="E1138" s="958" t="s">
        <v>10216</v>
      </c>
      <c r="F1138" s="958" t="s">
        <v>6727</v>
      </c>
      <c r="G1138" s="958" t="s">
        <v>5792</v>
      </c>
      <c r="H1138" s="958" t="s">
        <v>1163</v>
      </c>
      <c r="I1138" s="958" t="s">
        <v>5021</v>
      </c>
      <c r="J1138" s="964" t="s">
        <v>11544</v>
      </c>
      <c r="K1138" s="958" t="s">
        <v>11545</v>
      </c>
      <c r="L1138" s="958" t="s">
        <v>11546</v>
      </c>
      <c r="M1138" s="958" t="s">
        <v>6615</v>
      </c>
      <c r="N1138" s="958" t="s">
        <v>6616</v>
      </c>
      <c r="O1138" s="957">
        <v>36</v>
      </c>
      <c r="P1138" s="959" t="s">
        <v>11547</v>
      </c>
      <c r="Q1138" s="959" t="s">
        <v>11548</v>
      </c>
      <c r="R1138" s="957">
        <v>8</v>
      </c>
      <c r="S1138" s="959" t="s">
        <v>11549</v>
      </c>
      <c r="T1138" s="959" t="s">
        <v>11392</v>
      </c>
      <c r="U1138" s="959" t="s">
        <v>11550</v>
      </c>
      <c r="V1138" s="959" t="s">
        <v>11551</v>
      </c>
      <c r="X1138" s="41" t="str">
        <f>IF(ISERROR(VLOOKUP(J1138,'FMC by DSF_Excel'!$H$6:$H$1610,1,0)),"TIDAK ADA","ADA")</f>
        <v>ADA</v>
      </c>
      <c r="Y1138" s="893"/>
    </row>
    <row r="1139" spans="1:25" s="960" customFormat="1" ht="25.5" x14ac:dyDescent="0.25">
      <c r="A1139" s="957">
        <v>1129</v>
      </c>
      <c r="B1139" s="958" t="s">
        <v>5016</v>
      </c>
      <c r="C1139" s="958" t="s">
        <v>5017</v>
      </c>
      <c r="D1139" s="958" t="s">
        <v>3542</v>
      </c>
      <c r="E1139" s="958" t="s">
        <v>10216</v>
      </c>
      <c r="F1139" s="958" t="s">
        <v>6727</v>
      </c>
      <c r="G1139" s="958" t="s">
        <v>5792</v>
      </c>
      <c r="H1139" s="958" t="s">
        <v>1163</v>
      </c>
      <c r="I1139" s="958" t="s">
        <v>5021</v>
      </c>
      <c r="J1139" s="964" t="s">
        <v>11552</v>
      </c>
      <c r="K1139" s="958" t="s">
        <v>11553</v>
      </c>
      <c r="L1139" s="958" t="s">
        <v>11554</v>
      </c>
      <c r="M1139" s="958" t="s">
        <v>6615</v>
      </c>
      <c r="N1139" s="958" t="s">
        <v>6616</v>
      </c>
      <c r="O1139" s="957">
        <v>36</v>
      </c>
      <c r="P1139" s="959" t="s">
        <v>11547</v>
      </c>
      <c r="Q1139" s="959" t="s">
        <v>11548</v>
      </c>
      <c r="R1139" s="957">
        <v>8</v>
      </c>
      <c r="S1139" s="959" t="s">
        <v>11549</v>
      </c>
      <c r="T1139" s="959" t="s">
        <v>11555</v>
      </c>
      <c r="U1139" s="959" t="s">
        <v>11556</v>
      </c>
      <c r="V1139" s="959" t="s">
        <v>11557</v>
      </c>
      <c r="X1139" s="41" t="str">
        <f>IF(ISERROR(VLOOKUP(J1139,'FMC by DSF_Excel'!$H$6:$H$1610,1,0)),"TIDAK ADA","ADA")</f>
        <v>ADA</v>
      </c>
      <c r="Y1139" s="893"/>
    </row>
    <row r="1140" spans="1:25" s="960" customFormat="1" ht="25.5" x14ac:dyDescent="0.25">
      <c r="A1140" s="957">
        <v>1130</v>
      </c>
      <c r="B1140" s="958" t="s">
        <v>5016</v>
      </c>
      <c r="C1140" s="958" t="s">
        <v>5017</v>
      </c>
      <c r="D1140" s="958" t="s">
        <v>3542</v>
      </c>
      <c r="E1140" s="958" t="s">
        <v>10216</v>
      </c>
      <c r="F1140" s="958" t="s">
        <v>6727</v>
      </c>
      <c r="G1140" s="958" t="s">
        <v>5792</v>
      </c>
      <c r="H1140" s="958" t="s">
        <v>1163</v>
      </c>
      <c r="I1140" s="958" t="s">
        <v>5021</v>
      </c>
      <c r="J1140" s="964" t="s">
        <v>11558</v>
      </c>
      <c r="K1140" s="958" t="s">
        <v>11559</v>
      </c>
      <c r="L1140" s="958" t="s">
        <v>11560</v>
      </c>
      <c r="M1140" s="958" t="s">
        <v>6615</v>
      </c>
      <c r="N1140" s="958" t="s">
        <v>6616</v>
      </c>
      <c r="O1140" s="957">
        <v>36</v>
      </c>
      <c r="P1140" s="959" t="s">
        <v>11547</v>
      </c>
      <c r="Q1140" s="959" t="s">
        <v>11548</v>
      </c>
      <c r="R1140" s="957">
        <v>8</v>
      </c>
      <c r="S1140" s="959" t="s">
        <v>11549</v>
      </c>
      <c r="T1140" s="959" t="s">
        <v>11561</v>
      </c>
      <c r="U1140" s="959" t="s">
        <v>11562</v>
      </c>
      <c r="V1140" s="959" t="s">
        <v>11563</v>
      </c>
      <c r="X1140" s="41" t="str">
        <f>IF(ISERROR(VLOOKUP(J1140,'FMC by DSF_Excel'!$H$6:$H$1610,1,0)),"TIDAK ADA","ADA")</f>
        <v>TIDAK ADA</v>
      </c>
      <c r="Y1140" s="893"/>
    </row>
    <row r="1141" spans="1:25" ht="25.5" x14ac:dyDescent="0.25">
      <c r="A1141" s="10">
        <v>1131</v>
      </c>
      <c r="B1141" s="11" t="s">
        <v>5016</v>
      </c>
      <c r="C1141" s="11" t="s">
        <v>5017</v>
      </c>
      <c r="D1141" s="11" t="s">
        <v>3546</v>
      </c>
      <c r="E1141" s="11" t="s">
        <v>10216</v>
      </c>
      <c r="F1141" s="11" t="s">
        <v>11564</v>
      </c>
      <c r="G1141" s="11" t="s">
        <v>5020</v>
      </c>
      <c r="H1141" s="11" t="s">
        <v>1252</v>
      </c>
      <c r="I1141" s="11" t="s">
        <v>5021</v>
      </c>
      <c r="J1141" s="963" t="s">
        <v>11565</v>
      </c>
      <c r="K1141" s="11" t="s">
        <v>11566</v>
      </c>
      <c r="L1141" s="11" t="s">
        <v>11567</v>
      </c>
      <c r="M1141" s="11" t="s">
        <v>8939</v>
      </c>
      <c r="N1141" s="11" t="s">
        <v>11293</v>
      </c>
      <c r="O1141" s="10">
        <v>36</v>
      </c>
      <c r="P1141" s="12" t="s">
        <v>11547</v>
      </c>
      <c r="Q1141" s="12" t="s">
        <v>11548</v>
      </c>
      <c r="R1141" s="10">
        <v>8</v>
      </c>
      <c r="S1141" s="12" t="s">
        <v>11549</v>
      </c>
      <c r="T1141" s="12" t="s">
        <v>11568</v>
      </c>
      <c r="U1141" s="12" t="s">
        <v>11569</v>
      </c>
      <c r="V1141" s="12" t="s">
        <v>11570</v>
      </c>
      <c r="X1141" s="41" t="str">
        <f>IF(ISERROR(VLOOKUP(J1141,'FMC by DSF_Excel'!$H$6:$H$1610,1,0)),"TIDAK ADA","ADA")</f>
        <v>ADA</v>
      </c>
      <c r="Y1141" s="41"/>
    </row>
    <row r="1142" spans="1:25" ht="25.5" x14ac:dyDescent="0.25">
      <c r="A1142" s="10">
        <v>1132</v>
      </c>
      <c r="B1142" s="11" t="s">
        <v>5016</v>
      </c>
      <c r="C1142" s="11" t="s">
        <v>5017</v>
      </c>
      <c r="D1142" s="11" t="s">
        <v>3550</v>
      </c>
      <c r="E1142" s="11" t="s">
        <v>10216</v>
      </c>
      <c r="F1142" s="11" t="s">
        <v>11564</v>
      </c>
      <c r="G1142" s="11" t="s">
        <v>1428</v>
      </c>
      <c r="H1142" s="11" t="s">
        <v>2153</v>
      </c>
      <c r="I1142" s="11" t="s">
        <v>5021</v>
      </c>
      <c r="J1142" s="963" t="s">
        <v>11571</v>
      </c>
      <c r="K1142" s="11" t="s">
        <v>11572</v>
      </c>
      <c r="L1142" s="11" t="s">
        <v>11573</v>
      </c>
      <c r="M1142" s="11" t="s">
        <v>5034</v>
      </c>
      <c r="N1142" s="11" t="s">
        <v>5035</v>
      </c>
      <c r="O1142" s="10">
        <v>36</v>
      </c>
      <c r="P1142" s="12" t="s">
        <v>11547</v>
      </c>
      <c r="Q1142" s="12" t="s">
        <v>11548</v>
      </c>
      <c r="R1142" s="10">
        <v>8</v>
      </c>
      <c r="S1142" s="12" t="s">
        <v>11549</v>
      </c>
      <c r="T1142" s="12" t="s">
        <v>11574</v>
      </c>
      <c r="U1142" s="12" t="s">
        <v>11575</v>
      </c>
      <c r="V1142" s="12" t="s">
        <v>11576</v>
      </c>
      <c r="X1142" s="41" t="str">
        <f>IF(ISERROR(VLOOKUP(J1142,'FMC by DSF_Excel'!$H$6:$H$1610,1,0)),"TIDAK ADA","ADA")</f>
        <v>ADA</v>
      </c>
      <c r="Y1142" s="41"/>
    </row>
    <row r="1143" spans="1:25" ht="25.5" x14ac:dyDescent="0.25">
      <c r="A1143" s="10">
        <v>1133</v>
      </c>
      <c r="B1143" s="11" t="s">
        <v>5016</v>
      </c>
      <c r="C1143" s="11" t="s">
        <v>5017</v>
      </c>
      <c r="D1143" s="11" t="s">
        <v>3550</v>
      </c>
      <c r="E1143" s="11" t="s">
        <v>10216</v>
      </c>
      <c r="F1143" s="11" t="s">
        <v>11564</v>
      </c>
      <c r="G1143" s="11" t="s">
        <v>1428</v>
      </c>
      <c r="H1143" s="11" t="s">
        <v>2153</v>
      </c>
      <c r="I1143" s="11" t="s">
        <v>5021</v>
      </c>
      <c r="J1143" s="963" t="s">
        <v>11577</v>
      </c>
      <c r="K1143" s="11" t="s">
        <v>11578</v>
      </c>
      <c r="L1143" s="11" t="s">
        <v>11579</v>
      </c>
      <c r="M1143" s="11" t="s">
        <v>5034</v>
      </c>
      <c r="N1143" s="11" t="s">
        <v>5035</v>
      </c>
      <c r="O1143" s="10">
        <v>36</v>
      </c>
      <c r="P1143" s="12" t="s">
        <v>11547</v>
      </c>
      <c r="Q1143" s="12" t="s">
        <v>11548</v>
      </c>
      <c r="R1143" s="10">
        <v>8</v>
      </c>
      <c r="S1143" s="12" t="s">
        <v>11549</v>
      </c>
      <c r="T1143" s="12" t="s">
        <v>11580</v>
      </c>
      <c r="U1143" s="12" t="s">
        <v>11581</v>
      </c>
      <c r="V1143" s="12" t="s">
        <v>11582</v>
      </c>
      <c r="X1143" s="41" t="str">
        <f>IF(ISERROR(VLOOKUP(J1143,'FMC by DSF_Excel'!$H$6:$H$1610,1,0)),"TIDAK ADA","ADA")</f>
        <v>ADA</v>
      </c>
      <c r="Y1143" s="41"/>
    </row>
    <row r="1144" spans="1:25" ht="25.5" x14ac:dyDescent="0.25">
      <c r="A1144" s="10">
        <v>1134</v>
      </c>
      <c r="B1144" s="11" t="s">
        <v>5016</v>
      </c>
      <c r="C1144" s="11" t="s">
        <v>5017</v>
      </c>
      <c r="D1144" s="11" t="s">
        <v>3550</v>
      </c>
      <c r="E1144" s="11" t="s">
        <v>10216</v>
      </c>
      <c r="F1144" s="11" t="s">
        <v>11564</v>
      </c>
      <c r="G1144" s="11" t="s">
        <v>1428</v>
      </c>
      <c r="H1144" s="11" t="s">
        <v>2153</v>
      </c>
      <c r="I1144" s="11" t="s">
        <v>5021</v>
      </c>
      <c r="J1144" s="963" t="s">
        <v>11583</v>
      </c>
      <c r="K1144" s="11" t="s">
        <v>11584</v>
      </c>
      <c r="L1144" s="11" t="s">
        <v>11585</v>
      </c>
      <c r="M1144" s="11" t="s">
        <v>5034</v>
      </c>
      <c r="N1144" s="11" t="s">
        <v>5035</v>
      </c>
      <c r="O1144" s="10">
        <v>36</v>
      </c>
      <c r="P1144" s="12" t="s">
        <v>11547</v>
      </c>
      <c r="Q1144" s="12" t="s">
        <v>11548</v>
      </c>
      <c r="R1144" s="10">
        <v>8</v>
      </c>
      <c r="S1144" s="12" t="s">
        <v>11549</v>
      </c>
      <c r="T1144" s="12" t="s">
        <v>11586</v>
      </c>
      <c r="U1144" s="12" t="s">
        <v>11587</v>
      </c>
      <c r="V1144" s="12" t="s">
        <v>11588</v>
      </c>
      <c r="X1144" s="41" t="str">
        <f>IF(ISERROR(VLOOKUP(J1144,'FMC by DSF_Excel'!$H$6:$H$1610,1,0)),"TIDAK ADA","ADA")</f>
        <v>ADA</v>
      </c>
      <c r="Y1144" s="41"/>
    </row>
    <row r="1145" spans="1:25" ht="25.5" x14ac:dyDescent="0.25">
      <c r="A1145" s="10">
        <v>1135</v>
      </c>
      <c r="B1145" s="11" t="s">
        <v>5016</v>
      </c>
      <c r="C1145" s="11" t="s">
        <v>5017</v>
      </c>
      <c r="D1145" s="11" t="s">
        <v>3550</v>
      </c>
      <c r="E1145" s="11" t="s">
        <v>10216</v>
      </c>
      <c r="F1145" s="11" t="s">
        <v>11564</v>
      </c>
      <c r="G1145" s="11" t="s">
        <v>1428</v>
      </c>
      <c r="H1145" s="11" t="s">
        <v>2153</v>
      </c>
      <c r="I1145" s="11" t="s">
        <v>5021</v>
      </c>
      <c r="J1145" s="963" t="s">
        <v>11589</v>
      </c>
      <c r="K1145" s="11" t="s">
        <v>11590</v>
      </c>
      <c r="L1145" s="11" t="s">
        <v>11591</v>
      </c>
      <c r="M1145" s="11" t="s">
        <v>5034</v>
      </c>
      <c r="N1145" s="11" t="s">
        <v>5035</v>
      </c>
      <c r="O1145" s="10">
        <v>36</v>
      </c>
      <c r="P1145" s="12" t="s">
        <v>11547</v>
      </c>
      <c r="Q1145" s="12" t="s">
        <v>11548</v>
      </c>
      <c r="R1145" s="10">
        <v>8</v>
      </c>
      <c r="S1145" s="12" t="s">
        <v>11549</v>
      </c>
      <c r="T1145" s="12" t="s">
        <v>11586</v>
      </c>
      <c r="U1145" s="12" t="s">
        <v>11587</v>
      </c>
      <c r="V1145" s="12" t="s">
        <v>11588</v>
      </c>
      <c r="X1145" s="41" t="str">
        <f>IF(ISERROR(VLOOKUP(J1145,'FMC by DSF_Excel'!$H$6:$H$1610,1,0)),"TIDAK ADA","ADA")</f>
        <v>ADA</v>
      </c>
      <c r="Y1145" s="41"/>
    </row>
    <row r="1146" spans="1:25" ht="25.5" x14ac:dyDescent="0.25">
      <c r="A1146" s="10">
        <v>1136</v>
      </c>
      <c r="B1146" s="11" t="s">
        <v>5016</v>
      </c>
      <c r="C1146" s="11" t="s">
        <v>5017</v>
      </c>
      <c r="D1146" s="11" t="s">
        <v>3568</v>
      </c>
      <c r="E1146" s="11" t="s">
        <v>10216</v>
      </c>
      <c r="F1146" s="11" t="s">
        <v>6727</v>
      </c>
      <c r="G1146" s="11" t="s">
        <v>1438</v>
      </c>
      <c r="H1146" s="11" t="s">
        <v>3008</v>
      </c>
      <c r="I1146" s="11" t="s">
        <v>5021</v>
      </c>
      <c r="J1146" s="963" t="s">
        <v>11592</v>
      </c>
      <c r="K1146" s="11" t="s">
        <v>11593</v>
      </c>
      <c r="L1146" s="11" t="s">
        <v>11594</v>
      </c>
      <c r="M1146" s="11" t="s">
        <v>8939</v>
      </c>
      <c r="N1146" s="11" t="s">
        <v>11293</v>
      </c>
      <c r="O1146" s="10">
        <v>36</v>
      </c>
      <c r="P1146" s="12" t="s">
        <v>11595</v>
      </c>
      <c r="Q1146" s="12" t="s">
        <v>11596</v>
      </c>
      <c r="R1146" s="10">
        <v>8</v>
      </c>
      <c r="S1146" s="12" t="s">
        <v>11597</v>
      </c>
      <c r="T1146" s="12" t="s">
        <v>11598</v>
      </c>
      <c r="U1146" s="12" t="s">
        <v>11599</v>
      </c>
      <c r="V1146" s="12" t="s">
        <v>11600</v>
      </c>
      <c r="X1146" s="41" t="str">
        <f>IF(ISERROR(VLOOKUP(J1146,'FMC by DSF_Excel'!$H$6:$H$1610,1,0)),"TIDAK ADA","ADA")</f>
        <v>ADA</v>
      </c>
      <c r="Y1146" s="41"/>
    </row>
    <row r="1147" spans="1:25" ht="25.5" x14ac:dyDescent="0.25">
      <c r="A1147" s="10">
        <v>1137</v>
      </c>
      <c r="B1147" s="11" t="s">
        <v>5016</v>
      </c>
      <c r="C1147" s="11" t="s">
        <v>5017</v>
      </c>
      <c r="D1147" s="11" t="s">
        <v>3568</v>
      </c>
      <c r="E1147" s="11" t="s">
        <v>10216</v>
      </c>
      <c r="F1147" s="11" t="s">
        <v>6727</v>
      </c>
      <c r="G1147" s="11" t="s">
        <v>1438</v>
      </c>
      <c r="H1147" s="11" t="s">
        <v>3008</v>
      </c>
      <c r="I1147" s="11" t="s">
        <v>5021</v>
      </c>
      <c r="J1147" s="963" t="s">
        <v>11601</v>
      </c>
      <c r="K1147" s="11" t="s">
        <v>11602</v>
      </c>
      <c r="L1147" s="11" t="s">
        <v>11603</v>
      </c>
      <c r="M1147" s="11" t="s">
        <v>8939</v>
      </c>
      <c r="N1147" s="11" t="s">
        <v>11293</v>
      </c>
      <c r="O1147" s="10">
        <v>36</v>
      </c>
      <c r="P1147" s="12" t="s">
        <v>11595</v>
      </c>
      <c r="Q1147" s="12" t="s">
        <v>11596</v>
      </c>
      <c r="R1147" s="10">
        <v>8</v>
      </c>
      <c r="S1147" s="12" t="s">
        <v>11597</v>
      </c>
      <c r="T1147" s="12" t="s">
        <v>11604</v>
      </c>
      <c r="U1147" s="12" t="s">
        <v>11605</v>
      </c>
      <c r="V1147" s="12" t="s">
        <v>11606</v>
      </c>
      <c r="X1147" s="41" t="str">
        <f>IF(ISERROR(VLOOKUP(J1147,'FMC by DSF_Excel'!$H$6:$H$1610,1,0)),"TIDAK ADA","ADA")</f>
        <v>ADA</v>
      </c>
      <c r="Y1147" s="41"/>
    </row>
    <row r="1148" spans="1:25" ht="25.5" x14ac:dyDescent="0.25">
      <c r="A1148" s="10">
        <v>1138</v>
      </c>
      <c r="B1148" s="11" t="s">
        <v>5016</v>
      </c>
      <c r="C1148" s="11" t="s">
        <v>5017</v>
      </c>
      <c r="D1148" s="11" t="s">
        <v>3568</v>
      </c>
      <c r="E1148" s="11" t="s">
        <v>10216</v>
      </c>
      <c r="F1148" s="11" t="s">
        <v>6727</v>
      </c>
      <c r="G1148" s="11" t="s">
        <v>1438</v>
      </c>
      <c r="H1148" s="11" t="s">
        <v>3008</v>
      </c>
      <c r="I1148" s="11" t="s">
        <v>5021</v>
      </c>
      <c r="J1148" s="963" t="s">
        <v>11607</v>
      </c>
      <c r="K1148" s="11" t="s">
        <v>11608</v>
      </c>
      <c r="L1148" s="11" t="s">
        <v>11609</v>
      </c>
      <c r="M1148" s="11" t="s">
        <v>8939</v>
      </c>
      <c r="N1148" s="11" t="s">
        <v>11293</v>
      </c>
      <c r="O1148" s="10">
        <v>36</v>
      </c>
      <c r="P1148" s="12" t="s">
        <v>11595</v>
      </c>
      <c r="Q1148" s="12" t="s">
        <v>11596</v>
      </c>
      <c r="R1148" s="10">
        <v>8</v>
      </c>
      <c r="S1148" s="12" t="s">
        <v>11597</v>
      </c>
      <c r="T1148" s="12" t="s">
        <v>11610</v>
      </c>
      <c r="U1148" s="12" t="s">
        <v>11611</v>
      </c>
      <c r="V1148" s="12" t="s">
        <v>11612</v>
      </c>
      <c r="X1148" s="41" t="str">
        <f>IF(ISERROR(VLOOKUP(J1148,'FMC by DSF_Excel'!$H$6:$H$1610,1,0)),"TIDAK ADA","ADA")</f>
        <v>ADA</v>
      </c>
      <c r="Y1148" s="41"/>
    </row>
    <row r="1149" spans="1:25" ht="25.5" x14ac:dyDescent="0.25">
      <c r="A1149" s="10">
        <v>1139</v>
      </c>
      <c r="B1149" s="11" t="s">
        <v>5016</v>
      </c>
      <c r="C1149" s="11" t="s">
        <v>5017</v>
      </c>
      <c r="D1149" s="11" t="s">
        <v>3568</v>
      </c>
      <c r="E1149" s="11" t="s">
        <v>10216</v>
      </c>
      <c r="F1149" s="11" t="s">
        <v>6727</v>
      </c>
      <c r="G1149" s="11" t="s">
        <v>1438</v>
      </c>
      <c r="H1149" s="11" t="s">
        <v>3008</v>
      </c>
      <c r="I1149" s="11" t="s">
        <v>5021</v>
      </c>
      <c r="J1149" s="963" t="s">
        <v>11613</v>
      </c>
      <c r="K1149" s="11" t="s">
        <v>11614</v>
      </c>
      <c r="L1149" s="11" t="s">
        <v>11615</v>
      </c>
      <c r="M1149" s="11" t="s">
        <v>8939</v>
      </c>
      <c r="N1149" s="11" t="s">
        <v>11293</v>
      </c>
      <c r="O1149" s="10">
        <v>36</v>
      </c>
      <c r="P1149" s="12" t="s">
        <v>11595</v>
      </c>
      <c r="Q1149" s="12" t="s">
        <v>11596</v>
      </c>
      <c r="R1149" s="10">
        <v>8</v>
      </c>
      <c r="S1149" s="12" t="s">
        <v>11597</v>
      </c>
      <c r="T1149" s="12" t="s">
        <v>11616</v>
      </c>
      <c r="U1149" s="12" t="s">
        <v>11617</v>
      </c>
      <c r="V1149" s="12" t="s">
        <v>11618</v>
      </c>
      <c r="X1149" s="41" t="str">
        <f>IF(ISERROR(VLOOKUP(J1149,'FMC by DSF_Excel'!$H$6:$H$1610,1,0)),"TIDAK ADA","ADA")</f>
        <v>ADA</v>
      </c>
      <c r="Y1149" s="41"/>
    </row>
    <row r="1150" spans="1:25" ht="25.5" x14ac:dyDescent="0.25">
      <c r="A1150" s="10">
        <v>1140</v>
      </c>
      <c r="B1150" s="11" t="s">
        <v>5016</v>
      </c>
      <c r="C1150" s="11" t="s">
        <v>5017</v>
      </c>
      <c r="D1150" s="11" t="s">
        <v>3631</v>
      </c>
      <c r="E1150" s="11" t="s">
        <v>10216</v>
      </c>
      <c r="F1150" s="11" t="s">
        <v>6727</v>
      </c>
      <c r="G1150" s="11" t="s">
        <v>1438</v>
      </c>
      <c r="H1150" s="11" t="s">
        <v>1695</v>
      </c>
      <c r="I1150" s="11" t="s">
        <v>5021</v>
      </c>
      <c r="J1150" s="963" t="s">
        <v>11619</v>
      </c>
      <c r="K1150" s="11" t="s">
        <v>11620</v>
      </c>
      <c r="L1150" s="11" t="s">
        <v>11621</v>
      </c>
      <c r="M1150" s="11" t="s">
        <v>11622</v>
      </c>
      <c r="N1150" s="11" t="s">
        <v>11623</v>
      </c>
      <c r="O1150" s="10">
        <v>36</v>
      </c>
      <c r="P1150" s="12" t="s">
        <v>11595</v>
      </c>
      <c r="Q1150" s="12" t="s">
        <v>11596</v>
      </c>
      <c r="R1150" s="10">
        <v>8</v>
      </c>
      <c r="S1150" s="12" t="s">
        <v>11597</v>
      </c>
      <c r="T1150" s="12" t="s">
        <v>11624</v>
      </c>
      <c r="U1150" s="12" t="s">
        <v>11625</v>
      </c>
      <c r="V1150" s="12" t="s">
        <v>11626</v>
      </c>
      <c r="X1150" s="41" t="str">
        <f>IF(ISERROR(VLOOKUP(J1150,'FMC by DSF_Excel'!$H$6:$H$1610,1,0)),"TIDAK ADA","ADA")</f>
        <v>ADA</v>
      </c>
      <c r="Y1150" s="41"/>
    </row>
    <row r="1151" spans="1:25" ht="25.5" x14ac:dyDescent="0.25">
      <c r="A1151" s="10">
        <v>1141</v>
      </c>
      <c r="B1151" s="11" t="s">
        <v>5016</v>
      </c>
      <c r="C1151" s="11" t="s">
        <v>5017</v>
      </c>
      <c r="D1151" s="11" t="s">
        <v>3635</v>
      </c>
      <c r="E1151" s="11" t="s">
        <v>10216</v>
      </c>
      <c r="F1151" s="11" t="s">
        <v>6727</v>
      </c>
      <c r="G1151" s="11" t="s">
        <v>1428</v>
      </c>
      <c r="H1151" s="11" t="s">
        <v>2153</v>
      </c>
      <c r="I1151" s="11" t="s">
        <v>5021</v>
      </c>
      <c r="J1151" s="963" t="s">
        <v>11627</v>
      </c>
      <c r="K1151" s="11" t="s">
        <v>11628</v>
      </c>
      <c r="L1151" s="11" t="s">
        <v>11629</v>
      </c>
      <c r="M1151" s="11" t="s">
        <v>7789</v>
      </c>
      <c r="N1151" s="11" t="s">
        <v>11630</v>
      </c>
      <c r="O1151" s="10">
        <v>36</v>
      </c>
      <c r="P1151" s="12" t="s">
        <v>11631</v>
      </c>
      <c r="Q1151" s="12" t="s">
        <v>11632</v>
      </c>
      <c r="R1151" s="10">
        <v>8</v>
      </c>
      <c r="S1151" s="12" t="s">
        <v>11633</v>
      </c>
      <c r="T1151" s="12" t="s">
        <v>11634</v>
      </c>
      <c r="U1151" s="12" t="s">
        <v>11635</v>
      </c>
      <c r="V1151" s="12" t="s">
        <v>11636</v>
      </c>
      <c r="X1151" s="41" t="str">
        <f>IF(ISERROR(VLOOKUP(J1151,'FMC by DSF_Excel'!$H$6:$H$1610,1,0)),"TIDAK ADA","ADA")</f>
        <v>ADA</v>
      </c>
      <c r="Y1151" s="41"/>
    </row>
    <row r="1152" spans="1:25" ht="25.5" x14ac:dyDescent="0.25">
      <c r="A1152" s="10">
        <v>1142</v>
      </c>
      <c r="B1152" s="11" t="s">
        <v>5016</v>
      </c>
      <c r="C1152" s="11" t="s">
        <v>5017</v>
      </c>
      <c r="D1152" s="11" t="s">
        <v>3635</v>
      </c>
      <c r="E1152" s="11" t="s">
        <v>10216</v>
      </c>
      <c r="F1152" s="11" t="s">
        <v>6727</v>
      </c>
      <c r="G1152" s="11" t="s">
        <v>1428</v>
      </c>
      <c r="H1152" s="11" t="s">
        <v>2153</v>
      </c>
      <c r="I1152" s="11" t="s">
        <v>5021</v>
      </c>
      <c r="J1152" s="963" t="s">
        <v>11637</v>
      </c>
      <c r="K1152" s="11" t="s">
        <v>11638</v>
      </c>
      <c r="L1152" s="11" t="s">
        <v>11639</v>
      </c>
      <c r="M1152" s="11" t="s">
        <v>7789</v>
      </c>
      <c r="N1152" s="11" t="s">
        <v>11630</v>
      </c>
      <c r="O1152" s="10">
        <v>36</v>
      </c>
      <c r="P1152" s="12" t="s">
        <v>11631</v>
      </c>
      <c r="Q1152" s="12" t="s">
        <v>11632</v>
      </c>
      <c r="R1152" s="10">
        <v>8</v>
      </c>
      <c r="S1152" s="12" t="s">
        <v>11633</v>
      </c>
      <c r="T1152" s="12" t="s">
        <v>11634</v>
      </c>
      <c r="U1152" s="12" t="s">
        <v>11635</v>
      </c>
      <c r="V1152" s="12" t="s">
        <v>11636</v>
      </c>
      <c r="X1152" s="41" t="str">
        <f>IF(ISERROR(VLOOKUP(J1152,'FMC by DSF_Excel'!$H$6:$H$1610,1,0)),"TIDAK ADA","ADA")</f>
        <v>ADA</v>
      </c>
      <c r="Y1152" s="41"/>
    </row>
    <row r="1153" spans="1:25" ht="25.5" x14ac:dyDescent="0.25">
      <c r="A1153" s="10">
        <v>1143</v>
      </c>
      <c r="B1153" s="11" t="s">
        <v>5016</v>
      </c>
      <c r="C1153" s="11" t="s">
        <v>5017</v>
      </c>
      <c r="D1153" s="11" t="s">
        <v>3636</v>
      </c>
      <c r="E1153" s="11" t="s">
        <v>10216</v>
      </c>
      <c r="F1153" s="11" t="s">
        <v>6727</v>
      </c>
      <c r="G1153" s="11" t="s">
        <v>1428</v>
      </c>
      <c r="H1153" s="11" t="s">
        <v>1423</v>
      </c>
      <c r="I1153" s="11" t="s">
        <v>5021</v>
      </c>
      <c r="J1153" s="963" t="s">
        <v>11640</v>
      </c>
      <c r="K1153" s="11" t="s">
        <v>11641</v>
      </c>
      <c r="L1153" s="11" t="s">
        <v>11642</v>
      </c>
      <c r="M1153" s="11" t="s">
        <v>5835</v>
      </c>
      <c r="N1153" s="11" t="s">
        <v>5836</v>
      </c>
      <c r="O1153" s="10">
        <v>36</v>
      </c>
      <c r="P1153" s="12" t="s">
        <v>11538</v>
      </c>
      <c r="Q1153" s="12" t="s">
        <v>11539</v>
      </c>
      <c r="R1153" s="10">
        <v>8</v>
      </c>
      <c r="S1153" s="12" t="s">
        <v>11540</v>
      </c>
      <c r="T1153" s="12" t="s">
        <v>11643</v>
      </c>
      <c r="U1153" s="12" t="s">
        <v>11644</v>
      </c>
      <c r="V1153" s="12" t="s">
        <v>11645</v>
      </c>
      <c r="X1153" s="41" t="str">
        <f>IF(ISERROR(VLOOKUP(J1153,'FMC by DSF_Excel'!$H$6:$H$1610,1,0)),"TIDAK ADA","ADA")</f>
        <v>ADA</v>
      </c>
      <c r="Y1153" s="41"/>
    </row>
    <row r="1154" spans="1:25" ht="25.5" x14ac:dyDescent="0.25">
      <c r="A1154" s="10">
        <v>1144</v>
      </c>
      <c r="B1154" s="11" t="s">
        <v>5016</v>
      </c>
      <c r="C1154" s="11" t="s">
        <v>5017</v>
      </c>
      <c r="D1154" s="11" t="s">
        <v>3636</v>
      </c>
      <c r="E1154" s="11" t="s">
        <v>10216</v>
      </c>
      <c r="F1154" s="11" t="s">
        <v>6727</v>
      </c>
      <c r="G1154" s="11" t="s">
        <v>5020</v>
      </c>
      <c r="H1154" s="11" t="s">
        <v>124</v>
      </c>
      <c r="I1154" s="11" t="s">
        <v>5021</v>
      </c>
      <c r="J1154" s="963" t="s">
        <v>11646</v>
      </c>
      <c r="K1154" s="11" t="s">
        <v>11647</v>
      </c>
      <c r="L1154" s="11" t="s">
        <v>11648</v>
      </c>
      <c r="M1154" s="11" t="s">
        <v>5835</v>
      </c>
      <c r="N1154" s="11" t="s">
        <v>5836</v>
      </c>
      <c r="O1154" s="10">
        <v>36</v>
      </c>
      <c r="P1154" s="12" t="s">
        <v>11538</v>
      </c>
      <c r="Q1154" s="12" t="s">
        <v>11539</v>
      </c>
      <c r="R1154" s="10">
        <v>8</v>
      </c>
      <c r="S1154" s="12" t="s">
        <v>11540</v>
      </c>
      <c r="T1154" s="12" t="s">
        <v>11649</v>
      </c>
      <c r="U1154" s="12" t="s">
        <v>11650</v>
      </c>
      <c r="V1154" s="12" t="s">
        <v>11651</v>
      </c>
      <c r="X1154" s="41" t="str">
        <f>IF(ISERROR(VLOOKUP(J1154,'FMC by DSF_Excel'!$H$6:$H$1610,1,0)),"TIDAK ADA","ADA")</f>
        <v>ADA</v>
      </c>
      <c r="Y1154" s="41"/>
    </row>
    <row r="1155" spans="1:25" ht="25.5" x14ac:dyDescent="0.25">
      <c r="A1155" s="10">
        <v>1145</v>
      </c>
      <c r="B1155" s="11" t="s">
        <v>5016</v>
      </c>
      <c r="C1155" s="11" t="s">
        <v>5017</v>
      </c>
      <c r="D1155" s="11" t="s">
        <v>3655</v>
      </c>
      <c r="E1155" s="11" t="s">
        <v>10216</v>
      </c>
      <c r="F1155" s="11" t="s">
        <v>7251</v>
      </c>
      <c r="G1155" s="11" t="s">
        <v>741</v>
      </c>
      <c r="H1155" s="11" t="s">
        <v>741</v>
      </c>
      <c r="I1155" s="11" t="s">
        <v>5021</v>
      </c>
      <c r="J1155" s="963" t="s">
        <v>11652</v>
      </c>
      <c r="K1155" s="11" t="s">
        <v>11653</v>
      </c>
      <c r="L1155" s="11" t="s">
        <v>11654</v>
      </c>
      <c r="M1155" s="11" t="s">
        <v>11622</v>
      </c>
      <c r="N1155" s="11" t="s">
        <v>11623</v>
      </c>
      <c r="O1155" s="10">
        <v>36</v>
      </c>
      <c r="P1155" s="12" t="s">
        <v>11655</v>
      </c>
      <c r="Q1155" s="12" t="s">
        <v>11656</v>
      </c>
      <c r="R1155" s="10">
        <v>8</v>
      </c>
      <c r="S1155" s="12" t="s">
        <v>11657</v>
      </c>
      <c r="T1155" s="12" t="s">
        <v>11658</v>
      </c>
      <c r="U1155" s="12" t="s">
        <v>11659</v>
      </c>
      <c r="V1155" s="12" t="s">
        <v>11660</v>
      </c>
      <c r="X1155" s="41" t="str">
        <f>IF(ISERROR(VLOOKUP(J1155,'FMC by DSF_Excel'!$H$6:$H$1610,1,0)),"TIDAK ADA","ADA")</f>
        <v>ADA</v>
      </c>
      <c r="Y1155" s="41"/>
    </row>
    <row r="1156" spans="1:25" ht="25.5" x14ac:dyDescent="0.25">
      <c r="A1156" s="10">
        <v>1146</v>
      </c>
      <c r="B1156" s="11" t="s">
        <v>5016</v>
      </c>
      <c r="C1156" s="11" t="s">
        <v>5017</v>
      </c>
      <c r="D1156" s="11" t="s">
        <v>1466</v>
      </c>
      <c r="E1156" s="11" t="s">
        <v>11661</v>
      </c>
      <c r="F1156" s="11" t="s">
        <v>8599</v>
      </c>
      <c r="G1156" s="11" t="s">
        <v>5020</v>
      </c>
      <c r="H1156" s="11" t="s">
        <v>1378</v>
      </c>
      <c r="I1156" s="11" t="s">
        <v>5021</v>
      </c>
      <c r="J1156" s="963" t="s">
        <v>11662</v>
      </c>
      <c r="K1156" s="11" t="s">
        <v>11663</v>
      </c>
      <c r="L1156" s="11" t="s">
        <v>11664</v>
      </c>
      <c r="M1156" s="11" t="s">
        <v>10002</v>
      </c>
      <c r="N1156" s="11" t="s">
        <v>11665</v>
      </c>
      <c r="O1156" s="10">
        <v>48</v>
      </c>
      <c r="P1156" s="12" t="s">
        <v>5279</v>
      </c>
      <c r="Q1156" s="12" t="s">
        <v>5252</v>
      </c>
      <c r="R1156" s="10">
        <v>24</v>
      </c>
      <c r="S1156" s="12" t="s">
        <v>5470</v>
      </c>
      <c r="T1156" s="12" t="s">
        <v>11666</v>
      </c>
      <c r="U1156" s="12" t="s">
        <v>11667</v>
      </c>
      <c r="V1156" s="12" t="s">
        <v>11668</v>
      </c>
      <c r="X1156" s="41" t="str">
        <f>IF(ISERROR(VLOOKUP(J1156,'FMC by DSF_Excel'!$H$6:$H$1610,1,0)),"TIDAK ADA","ADA")</f>
        <v>ADA</v>
      </c>
      <c r="Y1156" s="41"/>
    </row>
    <row r="1157" spans="1:25" ht="25.5" x14ac:dyDescent="0.25">
      <c r="A1157" s="10">
        <v>1147</v>
      </c>
      <c r="B1157" s="11" t="s">
        <v>5016</v>
      </c>
      <c r="C1157" s="11" t="s">
        <v>5017</v>
      </c>
      <c r="D1157" s="11" t="s">
        <v>1470</v>
      </c>
      <c r="E1157" s="11" t="s">
        <v>11661</v>
      </c>
      <c r="F1157" s="11" t="s">
        <v>8599</v>
      </c>
      <c r="G1157" s="11" t="s">
        <v>5020</v>
      </c>
      <c r="H1157" s="11" t="s">
        <v>1378</v>
      </c>
      <c r="I1157" s="11" t="s">
        <v>5021</v>
      </c>
      <c r="J1157" s="963" t="s">
        <v>11669</v>
      </c>
      <c r="K1157" s="11" t="s">
        <v>11670</v>
      </c>
      <c r="L1157" s="11" t="s">
        <v>11671</v>
      </c>
      <c r="M1157" s="11" t="s">
        <v>11672</v>
      </c>
      <c r="N1157" s="11" t="s">
        <v>11673</v>
      </c>
      <c r="O1157" s="10">
        <v>48</v>
      </c>
      <c r="P1157" s="12" t="s">
        <v>5279</v>
      </c>
      <c r="Q1157" s="12" t="s">
        <v>5252</v>
      </c>
      <c r="R1157" s="10">
        <v>24</v>
      </c>
      <c r="S1157" s="12" t="s">
        <v>5470</v>
      </c>
      <c r="T1157" s="12" t="s">
        <v>11674</v>
      </c>
      <c r="U1157" s="12" t="s">
        <v>11675</v>
      </c>
      <c r="V1157" s="12" t="s">
        <v>11676</v>
      </c>
      <c r="X1157" s="41" t="str">
        <f>IF(ISERROR(VLOOKUP(J1157,'FMC by DSF_Excel'!$H$6:$H$1610,1,0)),"TIDAK ADA","ADA")</f>
        <v>ADA</v>
      </c>
      <c r="Y1157" s="41"/>
    </row>
    <row r="1158" spans="1:25" ht="25.5" x14ac:dyDescent="0.25">
      <c r="A1158" s="10">
        <v>1148</v>
      </c>
      <c r="B1158" s="11" t="s">
        <v>5016</v>
      </c>
      <c r="C1158" s="11" t="s">
        <v>5017</v>
      </c>
      <c r="D1158" s="11" t="s">
        <v>2804</v>
      </c>
      <c r="E1158" s="11" t="s">
        <v>11677</v>
      </c>
      <c r="F1158" s="11" t="s">
        <v>11678</v>
      </c>
      <c r="G1158" s="11" t="s">
        <v>5020</v>
      </c>
      <c r="H1158" s="11" t="s">
        <v>1378</v>
      </c>
      <c r="I1158" s="11" t="s">
        <v>5021</v>
      </c>
      <c r="J1158" s="963" t="s">
        <v>11679</v>
      </c>
      <c r="K1158" s="11" t="s">
        <v>11680</v>
      </c>
      <c r="L1158" s="11" t="s">
        <v>11681</v>
      </c>
      <c r="M1158" s="11" t="s">
        <v>6586</v>
      </c>
      <c r="N1158" s="11" t="s">
        <v>11682</v>
      </c>
      <c r="O1158" s="10">
        <v>60</v>
      </c>
      <c r="P1158" s="12" t="s">
        <v>5935</v>
      </c>
      <c r="Q1158" s="12" t="s">
        <v>5280</v>
      </c>
      <c r="R1158" s="10">
        <v>11</v>
      </c>
      <c r="S1158" s="12" t="s">
        <v>9349</v>
      </c>
      <c r="T1158" s="12" t="s">
        <v>741</v>
      </c>
      <c r="U1158" s="12" t="s">
        <v>9349</v>
      </c>
      <c r="V1158" s="12" t="s">
        <v>5935</v>
      </c>
      <c r="X1158" s="41" t="str">
        <f>IF(ISERROR(VLOOKUP(J1158,'FMC by DSF_Excel'!$H$6:$H$1610,1,0)),"TIDAK ADA","ADA")</f>
        <v>ADA</v>
      </c>
      <c r="Y1158" s="41"/>
    </row>
    <row r="1159" spans="1:25" ht="25.5" x14ac:dyDescent="0.25">
      <c r="A1159" s="10">
        <v>1149</v>
      </c>
      <c r="B1159" s="11" t="s">
        <v>5016</v>
      </c>
      <c r="C1159" s="11" t="s">
        <v>5017</v>
      </c>
      <c r="D1159" s="11" t="s">
        <v>1251</v>
      </c>
      <c r="E1159" s="11" t="s">
        <v>11683</v>
      </c>
      <c r="F1159" s="11" t="s">
        <v>7637</v>
      </c>
      <c r="G1159" s="11" t="s">
        <v>5020</v>
      </c>
      <c r="H1159" s="11" t="s">
        <v>1378</v>
      </c>
      <c r="I1159" s="11" t="s">
        <v>5021</v>
      </c>
      <c r="J1159" s="963" t="s">
        <v>11684</v>
      </c>
      <c r="K1159" s="11" t="s">
        <v>11685</v>
      </c>
      <c r="L1159" s="11" t="s">
        <v>11686</v>
      </c>
      <c r="M1159" s="11" t="s">
        <v>11687</v>
      </c>
      <c r="N1159" s="11" t="s">
        <v>11688</v>
      </c>
      <c r="O1159" s="10">
        <v>48</v>
      </c>
      <c r="P1159" s="12" t="s">
        <v>11689</v>
      </c>
      <c r="Q1159" s="12" t="s">
        <v>8879</v>
      </c>
      <c r="R1159" s="10">
        <v>28</v>
      </c>
      <c r="S1159" s="12" t="s">
        <v>9536</v>
      </c>
      <c r="T1159" s="12" t="s">
        <v>11690</v>
      </c>
      <c r="U1159" s="12" t="s">
        <v>11691</v>
      </c>
      <c r="V1159" s="12" t="s">
        <v>11692</v>
      </c>
      <c r="X1159" s="41" t="str">
        <f>IF(ISERROR(VLOOKUP(J1159,'FMC by DSF_Excel'!$H$6:$H$1610,1,0)),"TIDAK ADA","ADA")</f>
        <v>ADA</v>
      </c>
      <c r="Y1159" s="41"/>
    </row>
    <row r="1160" spans="1:25" ht="25.5" x14ac:dyDescent="0.25">
      <c r="A1160" s="10">
        <v>1150</v>
      </c>
      <c r="B1160" s="11" t="s">
        <v>5016</v>
      </c>
      <c r="C1160" s="11" t="s">
        <v>5017</v>
      </c>
      <c r="D1160" s="11" t="s">
        <v>3111</v>
      </c>
      <c r="E1160" s="11" t="s">
        <v>11683</v>
      </c>
      <c r="F1160" s="11" t="s">
        <v>11693</v>
      </c>
      <c r="G1160" s="11" t="s">
        <v>5020</v>
      </c>
      <c r="H1160" s="11" t="s">
        <v>1252</v>
      </c>
      <c r="I1160" s="11" t="s">
        <v>5066</v>
      </c>
      <c r="J1160" s="963" t="s">
        <v>11694</v>
      </c>
      <c r="K1160" s="11" t="s">
        <v>11695</v>
      </c>
      <c r="L1160" s="11" t="s">
        <v>11696</v>
      </c>
      <c r="M1160" s="11" t="s">
        <v>11697</v>
      </c>
      <c r="N1160" s="11" t="s">
        <v>11698</v>
      </c>
      <c r="O1160" s="10">
        <v>12</v>
      </c>
      <c r="P1160" s="12" t="s">
        <v>8750</v>
      </c>
      <c r="Q1160" s="12" t="s">
        <v>6733</v>
      </c>
      <c r="R1160" s="10">
        <v>10</v>
      </c>
      <c r="S1160" s="12" t="s">
        <v>5936</v>
      </c>
      <c r="T1160" s="12" t="s">
        <v>11699</v>
      </c>
      <c r="U1160" s="12" t="s">
        <v>11700</v>
      </c>
      <c r="V1160" s="12" t="s">
        <v>11701</v>
      </c>
      <c r="X1160" s="41" t="str">
        <f>IF(ISERROR(VLOOKUP(J1160,'FMC by DSF_Excel'!$H$6:$H$1610,1,0)),"TIDAK ADA","ADA")</f>
        <v>ADA</v>
      </c>
      <c r="Y1160" s="41"/>
    </row>
    <row r="1161" spans="1:25" ht="25.5" x14ac:dyDescent="0.25">
      <c r="A1161" s="10">
        <v>1151</v>
      </c>
      <c r="B1161" s="11" t="s">
        <v>5016</v>
      </c>
      <c r="C1161" s="11" t="s">
        <v>5017</v>
      </c>
      <c r="D1161" s="11" t="s">
        <v>3838</v>
      </c>
      <c r="E1161" s="11" t="s">
        <v>11683</v>
      </c>
      <c r="F1161" s="11" t="s">
        <v>11702</v>
      </c>
      <c r="G1161" s="11" t="s">
        <v>5020</v>
      </c>
      <c r="H1161" s="11" t="s">
        <v>1252</v>
      </c>
      <c r="I1161" s="11" t="s">
        <v>5021</v>
      </c>
      <c r="J1161" s="963" t="s">
        <v>11703</v>
      </c>
      <c r="K1161" s="11" t="s">
        <v>11704</v>
      </c>
      <c r="L1161" s="11" t="s">
        <v>11705</v>
      </c>
      <c r="M1161" s="11" t="s">
        <v>9407</v>
      </c>
      <c r="N1161" s="11" t="s">
        <v>11706</v>
      </c>
      <c r="O1161" s="10">
        <v>48</v>
      </c>
      <c r="P1161" s="12" t="s">
        <v>11707</v>
      </c>
      <c r="Q1161" s="12" t="s">
        <v>5786</v>
      </c>
      <c r="R1161" s="10">
        <v>7</v>
      </c>
      <c r="S1161" s="12" t="s">
        <v>11708</v>
      </c>
      <c r="T1161" s="12" t="s">
        <v>11709</v>
      </c>
      <c r="U1161" s="12" t="s">
        <v>11710</v>
      </c>
      <c r="V1161" s="12" t="s">
        <v>11711</v>
      </c>
      <c r="X1161" s="41" t="str">
        <f>IF(ISERROR(VLOOKUP(J1161,'FMC by DSF_Excel'!$H$6:$H$1610,1,0)),"TIDAK ADA","ADA")</f>
        <v>ADA</v>
      </c>
      <c r="Y1161" s="41"/>
    </row>
    <row r="1162" spans="1:25" ht="25.5" x14ac:dyDescent="0.25">
      <c r="A1162" s="10">
        <v>1152</v>
      </c>
      <c r="B1162" s="11" t="s">
        <v>5016</v>
      </c>
      <c r="C1162" s="11" t="s">
        <v>5017</v>
      </c>
      <c r="D1162" s="11" t="s">
        <v>3977</v>
      </c>
      <c r="E1162" s="11" t="s">
        <v>11683</v>
      </c>
      <c r="F1162" s="11" t="s">
        <v>6628</v>
      </c>
      <c r="G1162" s="11" t="s">
        <v>741</v>
      </c>
      <c r="H1162" s="11" t="s">
        <v>741</v>
      </c>
      <c r="I1162" s="11" t="s">
        <v>5021</v>
      </c>
      <c r="J1162" s="963" t="s">
        <v>11712</v>
      </c>
      <c r="K1162" s="11" t="s">
        <v>11713</v>
      </c>
      <c r="L1162" s="11" t="s">
        <v>11714</v>
      </c>
      <c r="M1162" s="11" t="s">
        <v>11715</v>
      </c>
      <c r="N1162" s="11" t="s">
        <v>11716</v>
      </c>
      <c r="O1162" s="10">
        <v>48</v>
      </c>
      <c r="P1162" s="12" t="s">
        <v>8278</v>
      </c>
      <c r="Q1162" s="12" t="s">
        <v>5955</v>
      </c>
      <c r="R1162" s="10">
        <v>6</v>
      </c>
      <c r="S1162" s="12" t="s">
        <v>11717</v>
      </c>
      <c r="T1162" s="12" t="s">
        <v>8718</v>
      </c>
      <c r="U1162" s="12" t="s">
        <v>11718</v>
      </c>
      <c r="V1162" s="12" t="s">
        <v>8785</v>
      </c>
      <c r="X1162" s="41" t="str">
        <f>IF(ISERROR(VLOOKUP(J1162,'FMC by DSF_Excel'!$H$6:$H$1610,1,0)),"TIDAK ADA","ADA")</f>
        <v>ADA</v>
      </c>
      <c r="Y1162" s="41"/>
    </row>
    <row r="1163" spans="1:25" ht="25.5" x14ac:dyDescent="0.25">
      <c r="A1163" s="10">
        <v>1153</v>
      </c>
      <c r="B1163" s="11" t="s">
        <v>5016</v>
      </c>
      <c r="C1163" s="11" t="s">
        <v>5017</v>
      </c>
      <c r="D1163" s="11" t="s">
        <v>1608</v>
      </c>
      <c r="E1163" s="11" t="s">
        <v>11719</v>
      </c>
      <c r="F1163" s="11" t="s">
        <v>6771</v>
      </c>
      <c r="G1163" s="11" t="s">
        <v>6125</v>
      </c>
      <c r="H1163" s="11" t="s">
        <v>6126</v>
      </c>
      <c r="I1163" s="11" t="s">
        <v>5021</v>
      </c>
      <c r="J1163" s="963" t="s">
        <v>11720</v>
      </c>
      <c r="K1163" s="11" t="s">
        <v>11721</v>
      </c>
      <c r="L1163" s="11" t="s">
        <v>11722</v>
      </c>
      <c r="M1163" s="11" t="s">
        <v>11723</v>
      </c>
      <c r="N1163" s="11" t="s">
        <v>11724</v>
      </c>
      <c r="O1163" s="10">
        <v>48</v>
      </c>
      <c r="P1163" s="12" t="s">
        <v>7444</v>
      </c>
      <c r="Q1163" s="12" t="s">
        <v>7869</v>
      </c>
      <c r="R1163" s="10">
        <v>21</v>
      </c>
      <c r="S1163" s="12" t="s">
        <v>9209</v>
      </c>
      <c r="T1163" s="12" t="s">
        <v>11725</v>
      </c>
      <c r="U1163" s="12" t="s">
        <v>11726</v>
      </c>
      <c r="V1163" s="12" t="s">
        <v>11727</v>
      </c>
      <c r="X1163" s="41" t="str">
        <f>IF(ISERROR(VLOOKUP(J1163,'FMC by DSF_Excel'!$H$6:$H$1610,1,0)),"TIDAK ADA","ADA")</f>
        <v>ADA</v>
      </c>
      <c r="Y1163" s="41"/>
    </row>
    <row r="1164" spans="1:25" ht="25.5" x14ac:dyDescent="0.25">
      <c r="A1164" s="10">
        <v>1154</v>
      </c>
      <c r="B1164" s="11" t="s">
        <v>5016</v>
      </c>
      <c r="C1164" s="11" t="s">
        <v>5017</v>
      </c>
      <c r="D1164" s="11" t="s">
        <v>1608</v>
      </c>
      <c r="E1164" s="11" t="s">
        <v>11719</v>
      </c>
      <c r="F1164" s="11" t="s">
        <v>6771</v>
      </c>
      <c r="G1164" s="11" t="s">
        <v>6125</v>
      </c>
      <c r="H1164" s="11" t="s">
        <v>6126</v>
      </c>
      <c r="I1164" s="11" t="s">
        <v>5066</v>
      </c>
      <c r="J1164" s="963" t="s">
        <v>11728</v>
      </c>
      <c r="K1164" s="11" t="s">
        <v>11729</v>
      </c>
      <c r="L1164" s="11" t="s">
        <v>11730</v>
      </c>
      <c r="M1164" s="11" t="s">
        <v>11723</v>
      </c>
      <c r="N1164" s="11" t="s">
        <v>11724</v>
      </c>
      <c r="O1164" s="10">
        <v>48</v>
      </c>
      <c r="P1164" s="12" t="s">
        <v>7444</v>
      </c>
      <c r="Q1164" s="12" t="s">
        <v>7869</v>
      </c>
      <c r="R1164" s="10">
        <v>21</v>
      </c>
      <c r="S1164" s="12" t="s">
        <v>9209</v>
      </c>
      <c r="T1164" s="12" t="s">
        <v>11731</v>
      </c>
      <c r="U1164" s="12" t="s">
        <v>11732</v>
      </c>
      <c r="V1164" s="12" t="s">
        <v>11733</v>
      </c>
      <c r="X1164" s="41" t="str">
        <f>IF(ISERROR(VLOOKUP(J1164,'FMC by DSF_Excel'!$H$6:$H$1610,1,0)),"TIDAK ADA","ADA")</f>
        <v>ADA</v>
      </c>
      <c r="Y1164" s="41"/>
    </row>
    <row r="1165" spans="1:25" ht="25.5" x14ac:dyDescent="0.25">
      <c r="A1165" s="10">
        <v>1155</v>
      </c>
      <c r="B1165" s="11" t="s">
        <v>5016</v>
      </c>
      <c r="C1165" s="11" t="s">
        <v>5017</v>
      </c>
      <c r="D1165" s="11" t="s">
        <v>1608</v>
      </c>
      <c r="E1165" s="11" t="s">
        <v>11719</v>
      </c>
      <c r="F1165" s="11" t="s">
        <v>6771</v>
      </c>
      <c r="G1165" s="11" t="s">
        <v>6125</v>
      </c>
      <c r="H1165" s="11" t="s">
        <v>6126</v>
      </c>
      <c r="I1165" s="11" t="s">
        <v>5066</v>
      </c>
      <c r="J1165" s="963" t="s">
        <v>11734</v>
      </c>
      <c r="K1165" s="11" t="s">
        <v>11735</v>
      </c>
      <c r="L1165" s="11" t="s">
        <v>11736</v>
      </c>
      <c r="M1165" s="11" t="s">
        <v>11723</v>
      </c>
      <c r="N1165" s="11" t="s">
        <v>11724</v>
      </c>
      <c r="O1165" s="10">
        <v>48</v>
      </c>
      <c r="P1165" s="12" t="s">
        <v>7444</v>
      </c>
      <c r="Q1165" s="12" t="s">
        <v>7869</v>
      </c>
      <c r="R1165" s="10">
        <v>21</v>
      </c>
      <c r="S1165" s="12" t="s">
        <v>9209</v>
      </c>
      <c r="T1165" s="12" t="s">
        <v>11737</v>
      </c>
      <c r="U1165" s="12" t="s">
        <v>11738</v>
      </c>
      <c r="V1165" s="12" t="s">
        <v>11739</v>
      </c>
      <c r="X1165" s="41" t="str">
        <f>IF(ISERROR(VLOOKUP(J1165,'FMC by DSF_Excel'!$H$6:$H$1610,1,0)),"TIDAK ADA","ADA")</f>
        <v>ADA</v>
      </c>
      <c r="Y1165" s="41"/>
    </row>
    <row r="1166" spans="1:25" ht="25.5" x14ac:dyDescent="0.25">
      <c r="A1166" s="10">
        <v>1156</v>
      </c>
      <c r="B1166" s="11" t="s">
        <v>5016</v>
      </c>
      <c r="C1166" s="11" t="s">
        <v>5017</v>
      </c>
      <c r="D1166" s="11" t="s">
        <v>1608</v>
      </c>
      <c r="E1166" s="11" t="s">
        <v>11719</v>
      </c>
      <c r="F1166" s="11" t="s">
        <v>6771</v>
      </c>
      <c r="G1166" s="11" t="s">
        <v>6125</v>
      </c>
      <c r="H1166" s="11" t="s">
        <v>6126</v>
      </c>
      <c r="I1166" s="11" t="s">
        <v>5066</v>
      </c>
      <c r="J1166" s="963" t="s">
        <v>11740</v>
      </c>
      <c r="K1166" s="11" t="s">
        <v>11741</v>
      </c>
      <c r="L1166" s="11" t="s">
        <v>11742</v>
      </c>
      <c r="M1166" s="11" t="s">
        <v>11723</v>
      </c>
      <c r="N1166" s="11" t="s">
        <v>11724</v>
      </c>
      <c r="O1166" s="10">
        <v>48</v>
      </c>
      <c r="P1166" s="12" t="s">
        <v>7444</v>
      </c>
      <c r="Q1166" s="12" t="s">
        <v>7869</v>
      </c>
      <c r="R1166" s="10">
        <v>21</v>
      </c>
      <c r="S1166" s="12" t="s">
        <v>9209</v>
      </c>
      <c r="T1166" s="12" t="s">
        <v>11743</v>
      </c>
      <c r="U1166" s="12" t="s">
        <v>11744</v>
      </c>
      <c r="V1166" s="12" t="s">
        <v>11745</v>
      </c>
      <c r="X1166" s="41" t="str">
        <f>IF(ISERROR(VLOOKUP(J1166,'FMC by DSF_Excel'!$H$6:$H$1610,1,0)),"TIDAK ADA","ADA")</f>
        <v>ADA</v>
      </c>
      <c r="Y1166" s="41"/>
    </row>
    <row r="1167" spans="1:25" ht="25.5" x14ac:dyDescent="0.25">
      <c r="A1167" s="10">
        <v>1157</v>
      </c>
      <c r="B1167" s="11" t="s">
        <v>5016</v>
      </c>
      <c r="C1167" s="11" t="s">
        <v>5017</v>
      </c>
      <c r="D1167" s="11" t="s">
        <v>1744</v>
      </c>
      <c r="E1167" s="11" t="s">
        <v>11719</v>
      </c>
      <c r="F1167" s="11" t="s">
        <v>6771</v>
      </c>
      <c r="G1167" s="11" t="s">
        <v>5020</v>
      </c>
      <c r="H1167" s="11" t="s">
        <v>1252</v>
      </c>
      <c r="I1167" s="11" t="s">
        <v>5021</v>
      </c>
      <c r="J1167" s="963" t="s">
        <v>11746</v>
      </c>
      <c r="K1167" s="11" t="s">
        <v>11747</v>
      </c>
      <c r="L1167" s="11" t="s">
        <v>11748</v>
      </c>
      <c r="M1167" s="11" t="s">
        <v>11749</v>
      </c>
      <c r="N1167" s="11" t="s">
        <v>9408</v>
      </c>
      <c r="O1167" s="10">
        <v>48</v>
      </c>
      <c r="P1167" s="12" t="s">
        <v>11750</v>
      </c>
      <c r="Q1167" s="12" t="s">
        <v>7897</v>
      </c>
      <c r="R1167" s="10">
        <v>19</v>
      </c>
      <c r="S1167" s="12" t="s">
        <v>11751</v>
      </c>
      <c r="T1167" s="12" t="s">
        <v>11752</v>
      </c>
      <c r="U1167" s="12" t="s">
        <v>11753</v>
      </c>
      <c r="V1167" s="12" t="s">
        <v>11754</v>
      </c>
      <c r="X1167" s="41" t="str">
        <f>IF(ISERROR(VLOOKUP(J1167,'FMC by DSF_Excel'!$H$6:$H$1610,1,0)),"TIDAK ADA","ADA")</f>
        <v>ADA</v>
      </c>
      <c r="Y1167" s="41"/>
    </row>
    <row r="1168" spans="1:25" ht="25.5" x14ac:dyDescent="0.25">
      <c r="A1168" s="10">
        <v>1158</v>
      </c>
      <c r="B1168" s="11" t="s">
        <v>5016</v>
      </c>
      <c r="C1168" s="11" t="s">
        <v>5017</v>
      </c>
      <c r="D1168" s="11" t="s">
        <v>2211</v>
      </c>
      <c r="E1168" s="11" t="s">
        <v>11719</v>
      </c>
      <c r="F1168" s="11" t="s">
        <v>11755</v>
      </c>
      <c r="G1168" s="11" t="s">
        <v>6125</v>
      </c>
      <c r="H1168" s="11" t="s">
        <v>6126</v>
      </c>
      <c r="I1168" s="11" t="s">
        <v>5021</v>
      </c>
      <c r="J1168" s="963" t="s">
        <v>11728</v>
      </c>
      <c r="K1168" s="11" t="s">
        <v>11729</v>
      </c>
      <c r="L1168" s="11" t="s">
        <v>11730</v>
      </c>
      <c r="M1168" s="11" t="s">
        <v>10796</v>
      </c>
      <c r="N1168" s="11" t="s">
        <v>11756</v>
      </c>
      <c r="O1168" s="10">
        <v>48</v>
      </c>
      <c r="P1168" s="12" t="s">
        <v>7444</v>
      </c>
      <c r="Q1168" s="12" t="s">
        <v>7869</v>
      </c>
      <c r="R1168" s="10">
        <v>17</v>
      </c>
      <c r="S1168" s="12" t="s">
        <v>9562</v>
      </c>
      <c r="T1168" s="12" t="s">
        <v>11757</v>
      </c>
      <c r="U1168" s="12" t="s">
        <v>11758</v>
      </c>
      <c r="V1168" s="12" t="s">
        <v>11759</v>
      </c>
      <c r="X1168" s="41" t="str">
        <f>IF(ISERROR(VLOOKUP(J1168,'FMC by DSF_Excel'!$H$6:$H$1610,1,0)),"TIDAK ADA","ADA")</f>
        <v>ADA</v>
      </c>
      <c r="Y1168" s="41"/>
    </row>
    <row r="1169" spans="1:25" ht="25.5" x14ac:dyDescent="0.25">
      <c r="A1169" s="10">
        <v>1159</v>
      </c>
      <c r="B1169" s="11" t="s">
        <v>5016</v>
      </c>
      <c r="C1169" s="11" t="s">
        <v>5017</v>
      </c>
      <c r="D1169" s="11" t="s">
        <v>2215</v>
      </c>
      <c r="E1169" s="11" t="s">
        <v>11719</v>
      </c>
      <c r="F1169" s="11" t="s">
        <v>11755</v>
      </c>
      <c r="G1169" s="11" t="s">
        <v>5354</v>
      </c>
      <c r="H1169" s="11" t="s">
        <v>5355</v>
      </c>
      <c r="I1169" s="11" t="s">
        <v>5021</v>
      </c>
      <c r="J1169" s="963" t="s">
        <v>11734</v>
      </c>
      <c r="K1169" s="11" t="s">
        <v>11735</v>
      </c>
      <c r="L1169" s="11" t="s">
        <v>11736</v>
      </c>
      <c r="M1169" s="11" t="s">
        <v>10796</v>
      </c>
      <c r="N1169" s="11" t="s">
        <v>11756</v>
      </c>
      <c r="O1169" s="10">
        <v>48</v>
      </c>
      <c r="P1169" s="12" t="s">
        <v>7444</v>
      </c>
      <c r="Q1169" s="12" t="s">
        <v>7869</v>
      </c>
      <c r="R1169" s="10">
        <v>17</v>
      </c>
      <c r="S1169" s="12" t="s">
        <v>9562</v>
      </c>
      <c r="T1169" s="12" t="s">
        <v>11760</v>
      </c>
      <c r="U1169" s="12" t="s">
        <v>11761</v>
      </c>
      <c r="V1169" s="12" t="s">
        <v>11762</v>
      </c>
      <c r="X1169" s="41" t="str">
        <f>IF(ISERROR(VLOOKUP(J1169,'FMC by DSF_Excel'!$H$6:$H$1610,1,0)),"TIDAK ADA","ADA")</f>
        <v>ADA</v>
      </c>
      <c r="Y1169" s="41"/>
    </row>
    <row r="1170" spans="1:25" ht="25.5" x14ac:dyDescent="0.25">
      <c r="A1170" s="10">
        <v>1160</v>
      </c>
      <c r="B1170" s="11" t="s">
        <v>5016</v>
      </c>
      <c r="C1170" s="11" t="s">
        <v>5017</v>
      </c>
      <c r="D1170" s="11" t="s">
        <v>2219</v>
      </c>
      <c r="E1170" s="11" t="s">
        <v>11719</v>
      </c>
      <c r="F1170" s="11" t="s">
        <v>11755</v>
      </c>
      <c r="G1170" s="11" t="s">
        <v>6125</v>
      </c>
      <c r="H1170" s="11" t="s">
        <v>6126</v>
      </c>
      <c r="I1170" s="11" t="s">
        <v>5021</v>
      </c>
      <c r="J1170" s="963" t="s">
        <v>11740</v>
      </c>
      <c r="K1170" s="11" t="s">
        <v>11741</v>
      </c>
      <c r="L1170" s="11" t="s">
        <v>11742</v>
      </c>
      <c r="M1170" s="11" t="s">
        <v>10912</v>
      </c>
      <c r="N1170" s="11" t="s">
        <v>9701</v>
      </c>
      <c r="O1170" s="10">
        <v>48</v>
      </c>
      <c r="P1170" s="12" t="s">
        <v>7444</v>
      </c>
      <c r="Q1170" s="12" t="s">
        <v>7869</v>
      </c>
      <c r="R1170" s="10">
        <v>17</v>
      </c>
      <c r="S1170" s="12" t="s">
        <v>9562</v>
      </c>
      <c r="T1170" s="12" t="s">
        <v>11763</v>
      </c>
      <c r="U1170" s="12" t="s">
        <v>11764</v>
      </c>
      <c r="V1170" s="12" t="s">
        <v>11765</v>
      </c>
      <c r="X1170" s="41" t="str">
        <f>IF(ISERROR(VLOOKUP(J1170,'FMC by DSF_Excel'!$H$6:$H$1610,1,0)),"TIDAK ADA","ADA")</f>
        <v>ADA</v>
      </c>
      <c r="Y1170" s="41"/>
    </row>
    <row r="1171" spans="1:25" ht="25.5" x14ac:dyDescent="0.25">
      <c r="A1171" s="10">
        <v>1161</v>
      </c>
      <c r="B1171" s="11" t="s">
        <v>5016</v>
      </c>
      <c r="C1171" s="11" t="s">
        <v>5017</v>
      </c>
      <c r="D1171" s="11" t="s">
        <v>3016</v>
      </c>
      <c r="E1171" s="11" t="s">
        <v>11719</v>
      </c>
      <c r="F1171" s="11" t="s">
        <v>5383</v>
      </c>
      <c r="G1171" s="11" t="s">
        <v>11262</v>
      </c>
      <c r="H1171" s="11" t="s">
        <v>11263</v>
      </c>
      <c r="I1171" s="11" t="s">
        <v>5021</v>
      </c>
      <c r="J1171" s="963" t="s">
        <v>11766</v>
      </c>
      <c r="K1171" s="11" t="s">
        <v>11767</v>
      </c>
      <c r="L1171" s="11" t="s">
        <v>11768</v>
      </c>
      <c r="M1171" s="11" t="s">
        <v>10114</v>
      </c>
      <c r="N1171" s="11" t="s">
        <v>10115</v>
      </c>
      <c r="O1171" s="10">
        <v>48</v>
      </c>
      <c r="P1171" s="12" t="s">
        <v>10070</v>
      </c>
      <c r="Q1171" s="12" t="s">
        <v>5259</v>
      </c>
      <c r="R1171" s="10">
        <v>9</v>
      </c>
      <c r="S1171" s="12" t="s">
        <v>9289</v>
      </c>
      <c r="T1171" s="12" t="s">
        <v>11508</v>
      </c>
      <c r="U1171" s="12" t="s">
        <v>11769</v>
      </c>
      <c r="V1171" s="12" t="s">
        <v>11770</v>
      </c>
      <c r="X1171" s="41" t="str">
        <f>IF(ISERROR(VLOOKUP(J1171,'FMC by DSF_Excel'!$H$6:$H$1610,1,0)),"TIDAK ADA","ADA")</f>
        <v>ADA</v>
      </c>
      <c r="Y1171" s="41"/>
    </row>
    <row r="1172" spans="1:25" ht="25.5" x14ac:dyDescent="0.25">
      <c r="A1172" s="10">
        <v>1162</v>
      </c>
      <c r="B1172" s="11" t="s">
        <v>5016</v>
      </c>
      <c r="C1172" s="11" t="s">
        <v>5017</v>
      </c>
      <c r="D1172" s="11" t="s">
        <v>2287</v>
      </c>
      <c r="E1172" s="11" t="s">
        <v>11771</v>
      </c>
      <c r="F1172" s="11" t="s">
        <v>5524</v>
      </c>
      <c r="G1172" s="11" t="s">
        <v>5792</v>
      </c>
      <c r="H1172" s="11" t="s">
        <v>1163</v>
      </c>
      <c r="I1172" s="11" t="s">
        <v>5021</v>
      </c>
      <c r="J1172" s="963" t="s">
        <v>11772</v>
      </c>
      <c r="K1172" s="11" t="s">
        <v>11773</v>
      </c>
      <c r="L1172" s="11" t="s">
        <v>11774</v>
      </c>
      <c r="M1172" s="11" t="s">
        <v>11775</v>
      </c>
      <c r="N1172" s="11" t="s">
        <v>11776</v>
      </c>
      <c r="O1172" s="10">
        <v>36</v>
      </c>
      <c r="P1172" s="12" t="s">
        <v>5470</v>
      </c>
      <c r="Q1172" s="12" t="s">
        <v>5351</v>
      </c>
      <c r="R1172" s="10">
        <v>15</v>
      </c>
      <c r="S1172" s="12" t="s">
        <v>5253</v>
      </c>
      <c r="T1172" s="12" t="s">
        <v>11777</v>
      </c>
      <c r="U1172" s="12" t="s">
        <v>11778</v>
      </c>
      <c r="V1172" s="12" t="s">
        <v>11779</v>
      </c>
      <c r="X1172" s="41" t="str">
        <f>IF(ISERROR(VLOOKUP(J1172,'FMC by DSF_Excel'!$H$6:$H$1610,1,0)),"TIDAK ADA","ADA")</f>
        <v>ADA</v>
      </c>
      <c r="Y1172" s="41"/>
    </row>
    <row r="1173" spans="1:25" ht="25.5" x14ac:dyDescent="0.25">
      <c r="A1173" s="10">
        <v>1163</v>
      </c>
      <c r="B1173" s="11" t="s">
        <v>5016</v>
      </c>
      <c r="C1173" s="11" t="s">
        <v>5017</v>
      </c>
      <c r="D1173" s="11" t="s">
        <v>2291</v>
      </c>
      <c r="E1173" s="11" t="s">
        <v>11771</v>
      </c>
      <c r="F1173" s="11" t="s">
        <v>6869</v>
      </c>
      <c r="G1173" s="11" t="s">
        <v>5792</v>
      </c>
      <c r="H1173" s="11" t="s">
        <v>1163</v>
      </c>
      <c r="I1173" s="11" t="s">
        <v>5021</v>
      </c>
      <c r="J1173" s="963" t="s">
        <v>11780</v>
      </c>
      <c r="K1173" s="11" t="s">
        <v>11781</v>
      </c>
      <c r="L1173" s="11" t="s">
        <v>11782</v>
      </c>
      <c r="M1173" s="11" t="s">
        <v>6693</v>
      </c>
      <c r="N1173" s="11" t="s">
        <v>6694</v>
      </c>
      <c r="O1173" s="10">
        <v>36</v>
      </c>
      <c r="P1173" s="12" t="s">
        <v>5313</v>
      </c>
      <c r="Q1173" s="12" t="s">
        <v>5314</v>
      </c>
      <c r="R1173" s="10">
        <v>15</v>
      </c>
      <c r="S1173" s="12" t="s">
        <v>6888</v>
      </c>
      <c r="T1173" s="12" t="s">
        <v>741</v>
      </c>
      <c r="U1173" s="12" t="s">
        <v>6888</v>
      </c>
      <c r="V1173" s="12" t="s">
        <v>5313</v>
      </c>
      <c r="X1173" s="41" t="str">
        <f>IF(ISERROR(VLOOKUP(J1173,'FMC by DSF_Excel'!$H$6:$H$1610,1,0)),"TIDAK ADA","ADA")</f>
        <v>ADA</v>
      </c>
      <c r="Y1173" s="41"/>
    </row>
    <row r="1174" spans="1:25" ht="25.5" x14ac:dyDescent="0.25">
      <c r="A1174" s="10">
        <v>1164</v>
      </c>
      <c r="B1174" s="11" t="s">
        <v>5016</v>
      </c>
      <c r="C1174" s="11" t="s">
        <v>5017</v>
      </c>
      <c r="D1174" s="11" t="s">
        <v>2295</v>
      </c>
      <c r="E1174" s="11" t="s">
        <v>11771</v>
      </c>
      <c r="F1174" s="11" t="s">
        <v>6869</v>
      </c>
      <c r="G1174" s="11" t="s">
        <v>5792</v>
      </c>
      <c r="H1174" s="11" t="s">
        <v>1163</v>
      </c>
      <c r="I1174" s="11" t="s">
        <v>5021</v>
      </c>
      <c r="J1174" s="963" t="s">
        <v>11783</v>
      </c>
      <c r="K1174" s="11" t="s">
        <v>11784</v>
      </c>
      <c r="L1174" s="11" t="s">
        <v>11785</v>
      </c>
      <c r="M1174" s="11" t="s">
        <v>7722</v>
      </c>
      <c r="N1174" s="11" t="s">
        <v>9648</v>
      </c>
      <c r="O1174" s="10">
        <v>36</v>
      </c>
      <c r="P1174" s="12" t="s">
        <v>5313</v>
      </c>
      <c r="Q1174" s="12" t="s">
        <v>5314</v>
      </c>
      <c r="R1174" s="10">
        <v>15</v>
      </c>
      <c r="S1174" s="12" t="s">
        <v>6888</v>
      </c>
      <c r="T1174" s="12" t="s">
        <v>11786</v>
      </c>
      <c r="U1174" s="12" t="s">
        <v>11787</v>
      </c>
      <c r="V1174" s="12" t="s">
        <v>11788</v>
      </c>
      <c r="X1174" s="41" t="str">
        <f>IF(ISERROR(VLOOKUP(J1174,'FMC by DSF_Excel'!$H$6:$H$1610,1,0)),"TIDAK ADA","ADA")</f>
        <v>ADA</v>
      </c>
      <c r="Y1174" s="41"/>
    </row>
    <row r="1175" spans="1:25" ht="25.5" x14ac:dyDescent="0.25">
      <c r="A1175" s="10">
        <v>1165</v>
      </c>
      <c r="B1175" s="11" t="s">
        <v>5016</v>
      </c>
      <c r="C1175" s="11" t="s">
        <v>5017</v>
      </c>
      <c r="D1175" s="11" t="s">
        <v>2299</v>
      </c>
      <c r="E1175" s="11" t="s">
        <v>11771</v>
      </c>
      <c r="F1175" s="11" t="s">
        <v>6869</v>
      </c>
      <c r="G1175" s="11" t="s">
        <v>5792</v>
      </c>
      <c r="H1175" s="11" t="s">
        <v>1163</v>
      </c>
      <c r="I1175" s="11" t="s">
        <v>5021</v>
      </c>
      <c r="J1175" s="963" t="s">
        <v>11789</v>
      </c>
      <c r="K1175" s="11" t="s">
        <v>11790</v>
      </c>
      <c r="L1175" s="11" t="s">
        <v>11791</v>
      </c>
      <c r="M1175" s="11" t="s">
        <v>7722</v>
      </c>
      <c r="N1175" s="11" t="s">
        <v>9648</v>
      </c>
      <c r="O1175" s="10">
        <v>36</v>
      </c>
      <c r="P1175" s="12" t="s">
        <v>5313</v>
      </c>
      <c r="Q1175" s="12" t="s">
        <v>5314</v>
      </c>
      <c r="R1175" s="10">
        <v>15</v>
      </c>
      <c r="S1175" s="12" t="s">
        <v>6888</v>
      </c>
      <c r="T1175" s="12" t="s">
        <v>741</v>
      </c>
      <c r="U1175" s="12" t="s">
        <v>6888</v>
      </c>
      <c r="V1175" s="12" t="s">
        <v>5313</v>
      </c>
      <c r="X1175" s="41" t="str">
        <f>IF(ISERROR(VLOOKUP(J1175,'FMC by DSF_Excel'!$H$6:$H$1610,1,0)),"TIDAK ADA","ADA")</f>
        <v>ADA</v>
      </c>
      <c r="Y1175" s="41"/>
    </row>
    <row r="1176" spans="1:25" ht="25.5" x14ac:dyDescent="0.25">
      <c r="A1176" s="10">
        <v>1166</v>
      </c>
      <c r="B1176" s="11" t="s">
        <v>5016</v>
      </c>
      <c r="C1176" s="11" t="s">
        <v>5017</v>
      </c>
      <c r="D1176" s="11" t="s">
        <v>2303</v>
      </c>
      <c r="E1176" s="11" t="s">
        <v>11771</v>
      </c>
      <c r="F1176" s="11" t="s">
        <v>5524</v>
      </c>
      <c r="G1176" s="11" t="s">
        <v>5792</v>
      </c>
      <c r="H1176" s="11" t="s">
        <v>1163</v>
      </c>
      <c r="I1176" s="11" t="s">
        <v>5021</v>
      </c>
      <c r="J1176" s="963" t="s">
        <v>11792</v>
      </c>
      <c r="K1176" s="11" t="s">
        <v>11793</v>
      </c>
      <c r="L1176" s="11" t="s">
        <v>11794</v>
      </c>
      <c r="M1176" s="11" t="s">
        <v>11795</v>
      </c>
      <c r="N1176" s="11" t="s">
        <v>11796</v>
      </c>
      <c r="O1176" s="10">
        <v>36</v>
      </c>
      <c r="P1176" s="12" t="s">
        <v>5470</v>
      </c>
      <c r="Q1176" s="12" t="s">
        <v>5351</v>
      </c>
      <c r="R1176" s="10">
        <v>15</v>
      </c>
      <c r="S1176" s="12" t="s">
        <v>5253</v>
      </c>
      <c r="T1176" s="12" t="s">
        <v>11797</v>
      </c>
      <c r="U1176" s="12" t="s">
        <v>11798</v>
      </c>
      <c r="V1176" s="12" t="s">
        <v>11799</v>
      </c>
      <c r="X1176" s="41" t="str">
        <f>IF(ISERROR(VLOOKUP(J1176,'FMC by DSF_Excel'!$H$6:$H$1610,1,0)),"TIDAK ADA","ADA")</f>
        <v>ADA</v>
      </c>
      <c r="Y1176" s="41"/>
    </row>
    <row r="1177" spans="1:25" ht="25.5" x14ac:dyDescent="0.25">
      <c r="A1177" s="10">
        <v>1167</v>
      </c>
      <c r="B1177" s="11" t="s">
        <v>5016</v>
      </c>
      <c r="C1177" s="11" t="s">
        <v>5017</v>
      </c>
      <c r="D1177" s="11" t="s">
        <v>2307</v>
      </c>
      <c r="E1177" s="11" t="s">
        <v>11771</v>
      </c>
      <c r="F1177" s="11" t="s">
        <v>5524</v>
      </c>
      <c r="G1177" s="11" t="s">
        <v>5792</v>
      </c>
      <c r="H1177" s="11" t="s">
        <v>1163</v>
      </c>
      <c r="I1177" s="11" t="s">
        <v>5021</v>
      </c>
      <c r="J1177" s="963" t="s">
        <v>11800</v>
      </c>
      <c r="K1177" s="11" t="s">
        <v>11801</v>
      </c>
      <c r="L1177" s="11" t="s">
        <v>11802</v>
      </c>
      <c r="M1177" s="11" t="s">
        <v>11795</v>
      </c>
      <c r="N1177" s="11" t="s">
        <v>11796</v>
      </c>
      <c r="O1177" s="10">
        <v>36</v>
      </c>
      <c r="P1177" s="12" t="s">
        <v>5470</v>
      </c>
      <c r="Q1177" s="12" t="s">
        <v>5351</v>
      </c>
      <c r="R1177" s="10">
        <v>15</v>
      </c>
      <c r="S1177" s="12" t="s">
        <v>5253</v>
      </c>
      <c r="T1177" s="12" t="s">
        <v>11803</v>
      </c>
      <c r="U1177" s="12" t="s">
        <v>11804</v>
      </c>
      <c r="V1177" s="12" t="s">
        <v>11805</v>
      </c>
      <c r="X1177" s="41" t="str">
        <f>IF(ISERROR(VLOOKUP(J1177,'FMC by DSF_Excel'!$H$6:$H$1610,1,0)),"TIDAK ADA","ADA")</f>
        <v>ADA</v>
      </c>
      <c r="Y1177" s="41"/>
    </row>
    <row r="1178" spans="1:25" ht="25.5" x14ac:dyDescent="0.25">
      <c r="A1178" s="10">
        <v>1168</v>
      </c>
      <c r="B1178" s="11" t="s">
        <v>5016</v>
      </c>
      <c r="C1178" s="11" t="s">
        <v>5017</v>
      </c>
      <c r="D1178" s="11" t="s">
        <v>2311</v>
      </c>
      <c r="E1178" s="11" t="s">
        <v>11771</v>
      </c>
      <c r="F1178" s="11" t="s">
        <v>5524</v>
      </c>
      <c r="G1178" s="11" t="s">
        <v>5792</v>
      </c>
      <c r="H1178" s="11" t="s">
        <v>1163</v>
      </c>
      <c r="I1178" s="11" t="s">
        <v>5021</v>
      </c>
      <c r="J1178" s="963" t="s">
        <v>11806</v>
      </c>
      <c r="K1178" s="11" t="s">
        <v>11807</v>
      </c>
      <c r="L1178" s="11" t="s">
        <v>11808</v>
      </c>
      <c r="M1178" s="11" t="s">
        <v>11795</v>
      </c>
      <c r="N1178" s="11" t="s">
        <v>11796</v>
      </c>
      <c r="O1178" s="10">
        <v>36</v>
      </c>
      <c r="P1178" s="12" t="s">
        <v>5470</v>
      </c>
      <c r="Q1178" s="12" t="s">
        <v>5351</v>
      </c>
      <c r="R1178" s="10">
        <v>15</v>
      </c>
      <c r="S1178" s="12" t="s">
        <v>5253</v>
      </c>
      <c r="T1178" s="12" t="s">
        <v>11809</v>
      </c>
      <c r="U1178" s="12" t="s">
        <v>11810</v>
      </c>
      <c r="V1178" s="12" t="s">
        <v>11811</v>
      </c>
      <c r="X1178" s="41" t="str">
        <f>IF(ISERROR(VLOOKUP(J1178,'FMC by DSF_Excel'!$H$6:$H$1610,1,0)),"TIDAK ADA","ADA")</f>
        <v>ADA</v>
      </c>
      <c r="Y1178" s="41"/>
    </row>
    <row r="1179" spans="1:25" ht="25.5" x14ac:dyDescent="0.25">
      <c r="A1179" s="10">
        <v>1169</v>
      </c>
      <c r="B1179" s="11" t="s">
        <v>5016</v>
      </c>
      <c r="C1179" s="11" t="s">
        <v>5017</v>
      </c>
      <c r="D1179" s="11" t="s">
        <v>2605</v>
      </c>
      <c r="E1179" s="11" t="s">
        <v>11771</v>
      </c>
      <c r="F1179" s="11" t="s">
        <v>6869</v>
      </c>
      <c r="G1179" s="11" t="s">
        <v>5792</v>
      </c>
      <c r="H1179" s="11" t="s">
        <v>1163</v>
      </c>
      <c r="I1179" s="11" t="s">
        <v>5021</v>
      </c>
      <c r="J1179" s="963" t="s">
        <v>11812</v>
      </c>
      <c r="K1179" s="11" t="s">
        <v>11813</v>
      </c>
      <c r="L1179" s="11" t="s">
        <v>11814</v>
      </c>
      <c r="M1179" s="11" t="s">
        <v>11815</v>
      </c>
      <c r="N1179" s="11" t="s">
        <v>11816</v>
      </c>
      <c r="O1179" s="10">
        <v>36</v>
      </c>
      <c r="P1179" s="12" t="s">
        <v>5313</v>
      </c>
      <c r="Q1179" s="12" t="s">
        <v>5314</v>
      </c>
      <c r="R1179" s="10">
        <v>13</v>
      </c>
      <c r="S1179" s="12" t="s">
        <v>8374</v>
      </c>
      <c r="T1179" s="12" t="s">
        <v>741</v>
      </c>
      <c r="U1179" s="12" t="s">
        <v>8374</v>
      </c>
      <c r="V1179" s="12" t="s">
        <v>5313</v>
      </c>
      <c r="X1179" s="41" t="str">
        <f>IF(ISERROR(VLOOKUP(J1179,'FMC by DSF_Excel'!$H$6:$H$1610,1,0)),"TIDAK ADA","ADA")</f>
        <v>ADA</v>
      </c>
      <c r="Y1179" s="41"/>
    </row>
    <row r="1180" spans="1:25" ht="25.5" x14ac:dyDescent="0.25">
      <c r="A1180" s="10">
        <v>1170</v>
      </c>
      <c r="B1180" s="11" t="s">
        <v>5016</v>
      </c>
      <c r="C1180" s="11" t="s">
        <v>5017</v>
      </c>
      <c r="D1180" s="11" t="s">
        <v>2609</v>
      </c>
      <c r="E1180" s="11" t="s">
        <v>11771</v>
      </c>
      <c r="F1180" s="11" t="s">
        <v>6869</v>
      </c>
      <c r="G1180" s="11" t="s">
        <v>5792</v>
      </c>
      <c r="H1180" s="11" t="s">
        <v>1163</v>
      </c>
      <c r="I1180" s="11" t="s">
        <v>5021</v>
      </c>
      <c r="J1180" s="963" t="s">
        <v>11817</v>
      </c>
      <c r="K1180" s="11" t="s">
        <v>11818</v>
      </c>
      <c r="L1180" s="11" t="s">
        <v>11819</v>
      </c>
      <c r="M1180" s="11" t="s">
        <v>11815</v>
      </c>
      <c r="N1180" s="11" t="s">
        <v>11816</v>
      </c>
      <c r="O1180" s="10">
        <v>36</v>
      </c>
      <c r="P1180" s="12" t="s">
        <v>5313</v>
      </c>
      <c r="Q1180" s="12" t="s">
        <v>5314</v>
      </c>
      <c r="R1180" s="10">
        <v>13</v>
      </c>
      <c r="S1180" s="12" t="s">
        <v>8374</v>
      </c>
      <c r="T1180" s="12" t="s">
        <v>11820</v>
      </c>
      <c r="U1180" s="12" t="s">
        <v>11821</v>
      </c>
      <c r="V1180" s="12" t="s">
        <v>11822</v>
      </c>
      <c r="X1180" s="41" t="str">
        <f>IF(ISERROR(VLOOKUP(J1180,'FMC by DSF_Excel'!$H$6:$H$1610,1,0)),"TIDAK ADA","ADA")</f>
        <v>ADA</v>
      </c>
      <c r="Y1180" s="41"/>
    </row>
    <row r="1181" spans="1:25" ht="25.5" x14ac:dyDescent="0.25">
      <c r="A1181" s="10">
        <v>1171</v>
      </c>
      <c r="B1181" s="11" t="s">
        <v>5016</v>
      </c>
      <c r="C1181" s="11" t="s">
        <v>5017</v>
      </c>
      <c r="D1181" s="11" t="s">
        <v>2613</v>
      </c>
      <c r="E1181" s="11" t="s">
        <v>11771</v>
      </c>
      <c r="F1181" s="11" t="s">
        <v>6869</v>
      </c>
      <c r="G1181" s="11" t="s">
        <v>5792</v>
      </c>
      <c r="H1181" s="11" t="s">
        <v>1163</v>
      </c>
      <c r="I1181" s="11" t="s">
        <v>5021</v>
      </c>
      <c r="J1181" s="963" t="s">
        <v>11823</v>
      </c>
      <c r="K1181" s="11" t="s">
        <v>11824</v>
      </c>
      <c r="L1181" s="11" t="s">
        <v>11825</v>
      </c>
      <c r="M1181" s="11" t="s">
        <v>10013</v>
      </c>
      <c r="N1181" s="11" t="s">
        <v>10014</v>
      </c>
      <c r="O1181" s="10">
        <v>36</v>
      </c>
      <c r="P1181" s="12" t="s">
        <v>5313</v>
      </c>
      <c r="Q1181" s="12" t="s">
        <v>5314</v>
      </c>
      <c r="R1181" s="10">
        <v>13</v>
      </c>
      <c r="S1181" s="12" t="s">
        <v>8374</v>
      </c>
      <c r="T1181" s="12" t="s">
        <v>741</v>
      </c>
      <c r="U1181" s="12" t="s">
        <v>8374</v>
      </c>
      <c r="V1181" s="12" t="s">
        <v>5313</v>
      </c>
      <c r="X1181" s="41" t="str">
        <f>IF(ISERROR(VLOOKUP(J1181,'FMC by DSF_Excel'!$H$6:$H$1610,1,0)),"TIDAK ADA","ADA")</f>
        <v>ADA</v>
      </c>
      <c r="Y1181" s="41"/>
    </row>
    <row r="1182" spans="1:25" ht="25.5" x14ac:dyDescent="0.25">
      <c r="A1182" s="10">
        <v>1172</v>
      </c>
      <c r="B1182" s="11" t="s">
        <v>5016</v>
      </c>
      <c r="C1182" s="11" t="s">
        <v>5017</v>
      </c>
      <c r="D1182" s="11" t="s">
        <v>2617</v>
      </c>
      <c r="E1182" s="11" t="s">
        <v>11771</v>
      </c>
      <c r="F1182" s="11" t="s">
        <v>5524</v>
      </c>
      <c r="G1182" s="11" t="s">
        <v>5792</v>
      </c>
      <c r="H1182" s="11" t="s">
        <v>1163</v>
      </c>
      <c r="I1182" s="11" t="s">
        <v>5021</v>
      </c>
      <c r="J1182" s="963" t="s">
        <v>11826</v>
      </c>
      <c r="K1182" s="11" t="s">
        <v>11827</v>
      </c>
      <c r="L1182" s="11" t="s">
        <v>11828</v>
      </c>
      <c r="M1182" s="11" t="s">
        <v>10013</v>
      </c>
      <c r="N1182" s="11" t="s">
        <v>10014</v>
      </c>
      <c r="O1182" s="10">
        <v>36</v>
      </c>
      <c r="P1182" s="12" t="s">
        <v>5470</v>
      </c>
      <c r="Q1182" s="12" t="s">
        <v>5351</v>
      </c>
      <c r="R1182" s="10">
        <v>13</v>
      </c>
      <c r="S1182" s="12" t="s">
        <v>5530</v>
      </c>
      <c r="T1182" s="12" t="s">
        <v>11829</v>
      </c>
      <c r="U1182" s="12" t="s">
        <v>11830</v>
      </c>
      <c r="V1182" s="12" t="s">
        <v>11831</v>
      </c>
      <c r="X1182" s="41" t="str">
        <f>IF(ISERROR(VLOOKUP(J1182,'FMC by DSF_Excel'!$H$6:$H$1610,1,0)),"TIDAK ADA","ADA")</f>
        <v>ADA</v>
      </c>
      <c r="Y1182" s="41"/>
    </row>
    <row r="1183" spans="1:25" ht="25.5" x14ac:dyDescent="0.25">
      <c r="A1183" s="10">
        <v>1173</v>
      </c>
      <c r="B1183" s="11" t="s">
        <v>5016</v>
      </c>
      <c r="C1183" s="11" t="s">
        <v>5017</v>
      </c>
      <c r="D1183" s="11" t="s">
        <v>3095</v>
      </c>
      <c r="E1183" s="11" t="s">
        <v>11771</v>
      </c>
      <c r="F1183" s="11" t="s">
        <v>5524</v>
      </c>
      <c r="G1183" s="11" t="s">
        <v>5792</v>
      </c>
      <c r="H1183" s="11" t="s">
        <v>1163</v>
      </c>
      <c r="I1183" s="11" t="s">
        <v>5021</v>
      </c>
      <c r="J1183" s="963" t="s">
        <v>11832</v>
      </c>
      <c r="K1183" s="11" t="s">
        <v>11833</v>
      </c>
      <c r="L1183" s="11" t="s">
        <v>11834</v>
      </c>
      <c r="M1183" s="11" t="s">
        <v>11835</v>
      </c>
      <c r="N1183" s="11" t="s">
        <v>11836</v>
      </c>
      <c r="O1183" s="10">
        <v>36</v>
      </c>
      <c r="P1183" s="12" t="s">
        <v>5470</v>
      </c>
      <c r="Q1183" s="12" t="s">
        <v>5351</v>
      </c>
      <c r="R1183" s="10">
        <v>10</v>
      </c>
      <c r="S1183" s="12" t="s">
        <v>5514</v>
      </c>
      <c r="T1183" s="12" t="s">
        <v>11837</v>
      </c>
      <c r="U1183" s="12" t="s">
        <v>11838</v>
      </c>
      <c r="V1183" s="12" t="s">
        <v>11839</v>
      </c>
      <c r="X1183" s="41" t="str">
        <f>IF(ISERROR(VLOOKUP(J1183,'FMC by DSF_Excel'!$H$6:$H$1610,1,0)),"TIDAK ADA","ADA")</f>
        <v>ADA</v>
      </c>
      <c r="Y1183" s="41"/>
    </row>
    <row r="1184" spans="1:25" ht="25.5" x14ac:dyDescent="0.25">
      <c r="A1184" s="10">
        <v>1174</v>
      </c>
      <c r="B1184" s="11" t="s">
        <v>5016</v>
      </c>
      <c r="C1184" s="11" t="s">
        <v>5017</v>
      </c>
      <c r="D1184" s="11" t="s">
        <v>3099</v>
      </c>
      <c r="E1184" s="11" t="s">
        <v>11771</v>
      </c>
      <c r="F1184" s="11" t="s">
        <v>5524</v>
      </c>
      <c r="G1184" s="11" t="s">
        <v>5792</v>
      </c>
      <c r="H1184" s="11" t="s">
        <v>1163</v>
      </c>
      <c r="I1184" s="11" t="s">
        <v>5021</v>
      </c>
      <c r="J1184" s="963" t="s">
        <v>11840</v>
      </c>
      <c r="K1184" s="11" t="s">
        <v>11841</v>
      </c>
      <c r="L1184" s="11" t="s">
        <v>11842</v>
      </c>
      <c r="M1184" s="11" t="s">
        <v>11843</v>
      </c>
      <c r="N1184" s="11" t="s">
        <v>11844</v>
      </c>
      <c r="O1184" s="10">
        <v>36</v>
      </c>
      <c r="P1184" s="12" t="s">
        <v>5470</v>
      </c>
      <c r="Q1184" s="12" t="s">
        <v>5351</v>
      </c>
      <c r="R1184" s="10">
        <v>10</v>
      </c>
      <c r="S1184" s="12" t="s">
        <v>5514</v>
      </c>
      <c r="T1184" s="12" t="s">
        <v>741</v>
      </c>
      <c r="U1184" s="12" t="s">
        <v>5514</v>
      </c>
      <c r="V1184" s="12" t="s">
        <v>5470</v>
      </c>
      <c r="X1184" s="41" t="str">
        <f>IF(ISERROR(VLOOKUP(J1184,'FMC by DSF_Excel'!$H$6:$H$1610,1,0)),"TIDAK ADA","ADA")</f>
        <v>ADA</v>
      </c>
      <c r="Y1184" s="41"/>
    </row>
    <row r="1185" spans="1:791 1047:1815 2071:2839 3095:3863 4119:4887 5143:5911 6167:6935 7191:7959 8215:8983 9239:10007 10263:11031 11287:12055 12311:13079 13335:14103 14359:15127 15383:16151" ht="25.5" x14ac:dyDescent="0.25">
      <c r="A1185" s="10">
        <v>1175</v>
      </c>
      <c r="B1185" s="11" t="s">
        <v>5016</v>
      </c>
      <c r="C1185" s="11" t="s">
        <v>5017</v>
      </c>
      <c r="D1185" s="11" t="s">
        <v>2990</v>
      </c>
      <c r="E1185" s="11" t="s">
        <v>11845</v>
      </c>
      <c r="F1185" s="11" t="s">
        <v>5051</v>
      </c>
      <c r="G1185" s="11" t="s">
        <v>5792</v>
      </c>
      <c r="H1185" s="11" t="s">
        <v>1163</v>
      </c>
      <c r="I1185" s="11" t="s">
        <v>5021</v>
      </c>
      <c r="J1185" s="963" t="s">
        <v>11846</v>
      </c>
      <c r="K1185" s="11" t="s">
        <v>11847</v>
      </c>
      <c r="L1185" s="11" t="s">
        <v>11848</v>
      </c>
      <c r="M1185" s="11" t="s">
        <v>11849</v>
      </c>
      <c r="N1185" s="11" t="s">
        <v>11850</v>
      </c>
      <c r="O1185" s="10">
        <v>12</v>
      </c>
      <c r="P1185" s="12" t="s">
        <v>7383</v>
      </c>
      <c r="Q1185" s="12" t="s">
        <v>6766</v>
      </c>
      <c r="R1185" s="10">
        <v>12</v>
      </c>
      <c r="S1185" s="12" t="s">
        <v>7383</v>
      </c>
      <c r="T1185" s="12" t="s">
        <v>11851</v>
      </c>
      <c r="U1185" s="12" t="s">
        <v>11852</v>
      </c>
      <c r="V1185" s="12" t="s">
        <v>11852</v>
      </c>
      <c r="X1185" s="41" t="str">
        <f>IF(ISERROR(VLOOKUP(J1185,'FMC by DSF_Excel'!$H$6:$H$1610,1,0)),"TIDAK ADA","ADA")</f>
        <v>ADA</v>
      </c>
      <c r="Y1185" s="41"/>
    </row>
    <row r="1186" spans="1:791 1047:1815 2071:2839 3095:3863 4119:4887 5143:5911 6167:6935 7191:7959 8215:8983 9239:10007 10263:11031 11287:12055 12311:13079 13335:14103 14359:15127 15383:16151" ht="25.5" x14ac:dyDescent="0.25">
      <c r="A1186" s="10">
        <v>1176</v>
      </c>
      <c r="B1186" s="11" t="s">
        <v>5016</v>
      </c>
      <c r="C1186" s="11" t="s">
        <v>5017</v>
      </c>
      <c r="D1186" s="11" t="s">
        <v>2990</v>
      </c>
      <c r="E1186" s="11" t="s">
        <v>11845</v>
      </c>
      <c r="F1186" s="11" t="s">
        <v>5051</v>
      </c>
      <c r="G1186" s="11" t="s">
        <v>5792</v>
      </c>
      <c r="H1186" s="11" t="s">
        <v>1163</v>
      </c>
      <c r="I1186" s="11" t="s">
        <v>5021</v>
      </c>
      <c r="J1186" s="963" t="s">
        <v>11853</v>
      </c>
      <c r="K1186" s="11" t="s">
        <v>11854</v>
      </c>
      <c r="L1186" s="11" t="s">
        <v>11855</v>
      </c>
      <c r="M1186" s="11" t="s">
        <v>11849</v>
      </c>
      <c r="N1186" s="11" t="s">
        <v>11850</v>
      </c>
      <c r="O1186" s="10">
        <v>12</v>
      </c>
      <c r="P1186" s="12" t="s">
        <v>7383</v>
      </c>
      <c r="Q1186" s="12" t="s">
        <v>6766</v>
      </c>
      <c r="R1186" s="10">
        <v>12</v>
      </c>
      <c r="S1186" s="12" t="s">
        <v>7383</v>
      </c>
      <c r="T1186" s="12" t="s">
        <v>11856</v>
      </c>
      <c r="U1186" s="12" t="s">
        <v>11857</v>
      </c>
      <c r="V1186" s="12" t="s">
        <v>11857</v>
      </c>
      <c r="X1186" s="41" t="str">
        <f>IF(ISERROR(VLOOKUP(J1186,'FMC by DSF_Excel'!$H$6:$H$1610,1,0)),"TIDAK ADA","ADA")</f>
        <v>ADA</v>
      </c>
      <c r="Y1186" s="41"/>
    </row>
    <row r="1187" spans="1:791 1047:1815 2071:2839 3095:3863 4119:4887 5143:5911 6167:6935 7191:7959 8215:8983 9239:10007 10263:11031 11287:12055 12311:13079 13335:14103 14359:15127 15383:16151" ht="25.5" x14ac:dyDescent="0.25">
      <c r="A1187" s="10">
        <v>1177</v>
      </c>
      <c r="B1187" s="11" t="s">
        <v>5016</v>
      </c>
      <c r="C1187" s="11" t="s">
        <v>5017</v>
      </c>
      <c r="D1187" s="11" t="s">
        <v>3176</v>
      </c>
      <c r="E1187" s="11" t="s">
        <v>11858</v>
      </c>
      <c r="F1187" s="11" t="s">
        <v>11859</v>
      </c>
      <c r="G1187" s="11" t="s">
        <v>1438</v>
      </c>
      <c r="H1187" s="11" t="s">
        <v>1695</v>
      </c>
      <c r="I1187" s="11" t="s">
        <v>5066</v>
      </c>
      <c r="J1187" s="963" t="s">
        <v>11860</v>
      </c>
      <c r="K1187" s="11" t="s">
        <v>11861</v>
      </c>
      <c r="L1187" s="11" t="s">
        <v>11862</v>
      </c>
      <c r="M1187" s="11" t="s">
        <v>8466</v>
      </c>
      <c r="N1187" s="11" t="s">
        <v>11863</v>
      </c>
      <c r="O1187" s="10">
        <v>12</v>
      </c>
      <c r="P1187" s="12" t="s">
        <v>5470</v>
      </c>
      <c r="Q1187" s="12" t="s">
        <v>5028</v>
      </c>
      <c r="R1187" s="10">
        <v>10</v>
      </c>
      <c r="S1187" s="12" t="s">
        <v>5029</v>
      </c>
      <c r="T1187" s="12" t="s">
        <v>11864</v>
      </c>
      <c r="U1187" s="12" t="s">
        <v>11865</v>
      </c>
      <c r="V1187" s="12" t="s">
        <v>11866</v>
      </c>
      <c r="X1187" s="41" t="str">
        <f>IF(ISERROR(VLOOKUP(J1187,'FMC by DSF_Excel'!$H$6:$H$1610,1,0)),"TIDAK ADA","ADA")</f>
        <v>ADA</v>
      </c>
      <c r="Y1187" s="41"/>
    </row>
    <row r="1188" spans="1:791 1047:1815 2071:2839 3095:3863 4119:4887 5143:5911 6167:6935 7191:7959 8215:8983 9239:10007 10263:11031 11287:12055 12311:13079 13335:14103 14359:15127 15383:16151" ht="25.5" x14ac:dyDescent="0.25">
      <c r="A1188" s="10">
        <v>1178</v>
      </c>
      <c r="B1188" s="11" t="s">
        <v>5016</v>
      </c>
      <c r="C1188" s="11" t="s">
        <v>5017</v>
      </c>
      <c r="D1188" s="11" t="s">
        <v>3180</v>
      </c>
      <c r="E1188" s="11" t="s">
        <v>11858</v>
      </c>
      <c r="F1188" s="11" t="s">
        <v>11867</v>
      </c>
      <c r="G1188" s="11" t="s">
        <v>1438</v>
      </c>
      <c r="H1188" s="11" t="s">
        <v>1695</v>
      </c>
      <c r="I1188" s="11" t="s">
        <v>5021</v>
      </c>
      <c r="J1188" s="963" t="s">
        <v>11868</v>
      </c>
      <c r="K1188" s="11" t="s">
        <v>11869</v>
      </c>
      <c r="L1188" s="11" t="s">
        <v>11870</v>
      </c>
      <c r="M1188" s="11" t="s">
        <v>11871</v>
      </c>
      <c r="N1188" s="11" t="s">
        <v>11872</v>
      </c>
      <c r="O1188" s="10">
        <v>36</v>
      </c>
      <c r="P1188" s="12" t="s">
        <v>5027</v>
      </c>
      <c r="Q1188" s="12" t="s">
        <v>5028</v>
      </c>
      <c r="R1188" s="10">
        <v>9</v>
      </c>
      <c r="S1188" s="12" t="s">
        <v>5368</v>
      </c>
      <c r="T1188" s="12" t="s">
        <v>11873</v>
      </c>
      <c r="U1188" s="12" t="s">
        <v>11874</v>
      </c>
      <c r="V1188" s="12" t="s">
        <v>11875</v>
      </c>
      <c r="X1188" s="41" t="str">
        <f>IF(ISERROR(VLOOKUP(J1188,'FMC by DSF_Excel'!$H$6:$H$1610,1,0)),"TIDAK ADA","ADA")</f>
        <v>ADA</v>
      </c>
      <c r="Y1188" s="41"/>
    </row>
    <row r="1189" spans="1:791 1047:1815 2071:2839 3095:3863 4119:4887 5143:5911 6167:6935 7191:7959 8215:8983 9239:10007 10263:11031 11287:12055 12311:13079 13335:14103 14359:15127 15383:16151" ht="25.5" x14ac:dyDescent="0.25">
      <c r="A1189" s="10">
        <v>1179</v>
      </c>
      <c r="B1189" s="11" t="s">
        <v>5016</v>
      </c>
      <c r="C1189" s="11" t="s">
        <v>5017</v>
      </c>
      <c r="D1189" s="11" t="s">
        <v>3575</v>
      </c>
      <c r="E1189" s="11" t="s">
        <v>11858</v>
      </c>
      <c r="F1189" s="11" t="s">
        <v>11867</v>
      </c>
      <c r="G1189" s="11" t="s">
        <v>1438</v>
      </c>
      <c r="H1189" s="11" t="s">
        <v>1695</v>
      </c>
      <c r="I1189" s="11" t="s">
        <v>5021</v>
      </c>
      <c r="J1189" s="963" t="s">
        <v>11876</v>
      </c>
      <c r="K1189" s="11" t="s">
        <v>11877</v>
      </c>
      <c r="L1189" s="11" t="s">
        <v>11878</v>
      </c>
      <c r="M1189" s="11" t="s">
        <v>11879</v>
      </c>
      <c r="N1189" s="11" t="s">
        <v>11880</v>
      </c>
      <c r="O1189" s="10">
        <v>36</v>
      </c>
      <c r="P1189" s="12" t="s">
        <v>9207</v>
      </c>
      <c r="Q1189" s="12" t="s">
        <v>9208</v>
      </c>
      <c r="R1189" s="10">
        <v>8</v>
      </c>
      <c r="S1189" s="12" t="s">
        <v>5406</v>
      </c>
      <c r="T1189" s="12" t="s">
        <v>11881</v>
      </c>
      <c r="U1189" s="12" t="s">
        <v>11882</v>
      </c>
      <c r="V1189" s="12" t="s">
        <v>11883</v>
      </c>
      <c r="X1189" s="41" t="str">
        <f>IF(ISERROR(VLOOKUP(J1189,'FMC by DSF_Excel'!$H$6:$H$1610,1,0)),"TIDAK ADA","ADA")</f>
        <v>ADA</v>
      </c>
      <c r="Y1189" s="41"/>
    </row>
    <row r="1190" spans="1:791 1047:1815 2071:2839 3095:3863 4119:4887 5143:5911 6167:6935 7191:7959 8215:8983 9239:10007 10263:11031 11287:12055 12311:13079 13335:14103 14359:15127 15383:16151" ht="25.5" x14ac:dyDescent="0.25">
      <c r="A1190" s="10">
        <v>1180</v>
      </c>
      <c r="B1190" s="11" t="s">
        <v>5016</v>
      </c>
      <c r="C1190" s="11" t="s">
        <v>5017</v>
      </c>
      <c r="D1190" s="11" t="s">
        <v>1361</v>
      </c>
      <c r="E1190" s="11" t="s">
        <v>11884</v>
      </c>
      <c r="F1190" s="11" t="s">
        <v>6606</v>
      </c>
      <c r="G1190" s="11" t="s">
        <v>5020</v>
      </c>
      <c r="H1190" s="11" t="s">
        <v>5226</v>
      </c>
      <c r="I1190" s="11" t="s">
        <v>5021</v>
      </c>
      <c r="J1190" s="963" t="s">
        <v>11885</v>
      </c>
      <c r="K1190" s="11" t="s">
        <v>11886</v>
      </c>
      <c r="L1190" s="11" t="s">
        <v>11887</v>
      </c>
      <c r="M1190" s="11" t="s">
        <v>11888</v>
      </c>
      <c r="N1190" s="11" t="s">
        <v>11889</v>
      </c>
      <c r="O1190" s="10">
        <v>36</v>
      </c>
      <c r="P1190" s="12" t="s">
        <v>7484</v>
      </c>
      <c r="Q1190" s="12" t="s">
        <v>5252</v>
      </c>
      <c r="R1190" s="10">
        <v>26</v>
      </c>
      <c r="S1190" s="12" t="s">
        <v>8750</v>
      </c>
      <c r="T1190" s="12" t="s">
        <v>741</v>
      </c>
      <c r="U1190" s="12" t="s">
        <v>8750</v>
      </c>
      <c r="V1190" s="12" t="s">
        <v>7484</v>
      </c>
      <c r="X1190" s="41" t="str">
        <f>IF(ISERROR(VLOOKUP(J1190,'FMC by DSF_Excel'!$H$6:$H$1610,1,0)),"TIDAK ADA","ADA")</f>
        <v>ADA</v>
      </c>
      <c r="Y1190" s="41"/>
    </row>
    <row r="1191" spans="1:791 1047:1815 2071:2839 3095:3863 4119:4887 5143:5911 6167:6935 7191:7959 8215:8983 9239:10007 10263:11031 11287:12055 12311:13079 13335:14103 14359:15127 15383:16151" ht="25.5" x14ac:dyDescent="0.25">
      <c r="A1191" s="10">
        <v>1181</v>
      </c>
      <c r="B1191" s="11" t="s">
        <v>5016</v>
      </c>
      <c r="C1191" s="11" t="s">
        <v>5017</v>
      </c>
      <c r="D1191" s="11" t="s">
        <v>1474</v>
      </c>
      <c r="E1191" s="11" t="s">
        <v>11884</v>
      </c>
      <c r="F1191" s="11" t="s">
        <v>6606</v>
      </c>
      <c r="G1191" s="11" t="s">
        <v>5020</v>
      </c>
      <c r="H1191" s="11" t="s">
        <v>1378</v>
      </c>
      <c r="I1191" s="11" t="s">
        <v>5021</v>
      </c>
      <c r="J1191" s="963" t="s">
        <v>11890</v>
      </c>
      <c r="K1191" s="11" t="s">
        <v>11891</v>
      </c>
      <c r="L1191" s="11" t="s">
        <v>11892</v>
      </c>
      <c r="M1191" s="11" t="s">
        <v>8248</v>
      </c>
      <c r="N1191" s="11" t="s">
        <v>8249</v>
      </c>
      <c r="O1191" s="10">
        <v>36</v>
      </c>
      <c r="P1191" s="12" t="s">
        <v>7484</v>
      </c>
      <c r="Q1191" s="12" t="s">
        <v>5252</v>
      </c>
      <c r="R1191" s="10">
        <v>24</v>
      </c>
      <c r="S1191" s="12" t="s">
        <v>5470</v>
      </c>
      <c r="T1191" s="12" t="s">
        <v>741</v>
      </c>
      <c r="U1191" s="12" t="s">
        <v>5470</v>
      </c>
      <c r="V1191" s="12" t="s">
        <v>7484</v>
      </c>
      <c r="X1191" s="41" t="str">
        <f>IF(ISERROR(VLOOKUP(J1191,'FMC by DSF_Excel'!$H$6:$H$1610,1,0)),"TIDAK ADA","ADA")</f>
        <v>ADA</v>
      </c>
      <c r="Y1191" s="41"/>
    </row>
    <row r="1192" spans="1:791 1047:1815 2071:2839 3095:3863 4119:4887 5143:5911 6167:6935 7191:7959 8215:8983 9239:10007 10263:11031 11287:12055 12311:13079 13335:14103 14359:15127 15383:16151" ht="25.5" x14ac:dyDescent="0.25">
      <c r="A1192" s="10">
        <v>1182</v>
      </c>
      <c r="B1192" s="11" t="s">
        <v>5016</v>
      </c>
      <c r="C1192" s="11" t="s">
        <v>5017</v>
      </c>
      <c r="D1192" s="11" t="s">
        <v>2620</v>
      </c>
      <c r="E1192" s="11" t="s">
        <v>11893</v>
      </c>
      <c r="F1192" s="11" t="s">
        <v>6688</v>
      </c>
      <c r="G1192" s="11" t="s">
        <v>6062</v>
      </c>
      <c r="H1192" s="11" t="s">
        <v>6063</v>
      </c>
      <c r="I1192" s="11" t="s">
        <v>5066</v>
      </c>
      <c r="J1192" s="963" t="s">
        <v>11894</v>
      </c>
      <c r="K1192" s="11" t="s">
        <v>11895</v>
      </c>
      <c r="L1192" s="11" t="s">
        <v>11896</v>
      </c>
      <c r="M1192" s="11" t="s">
        <v>11815</v>
      </c>
      <c r="N1192" s="11" t="s">
        <v>11816</v>
      </c>
      <c r="O1192" s="10">
        <v>36</v>
      </c>
      <c r="P1192" s="12" t="s">
        <v>5470</v>
      </c>
      <c r="Q1192" s="12" t="s">
        <v>5351</v>
      </c>
      <c r="R1192" s="10">
        <v>13</v>
      </c>
      <c r="S1192" s="12" t="s">
        <v>5530</v>
      </c>
      <c r="T1192" s="12" t="s">
        <v>11897</v>
      </c>
      <c r="U1192" s="12" t="s">
        <v>11898</v>
      </c>
      <c r="V1192" s="12" t="s">
        <v>11899</v>
      </c>
      <c r="X1192" s="41" t="str">
        <f>IF(ISERROR(VLOOKUP(J1192,'FMC by DSF_Excel'!$H$6:$H$1610,1,0)),"TIDAK ADA","ADA")</f>
        <v>ADA</v>
      </c>
      <c r="Y1192" s="41"/>
    </row>
    <row r="1193" spans="1:791 1047:1815 2071:2839 3095:3863 4119:4887 5143:5911 6167:6935 7191:7959 8215:8983 9239:10007 10263:11031 11287:12055 12311:13079 13335:14103 14359:15127 15383:16151" s="960" customFormat="1" ht="25.5" x14ac:dyDescent="0.25">
      <c r="A1193" s="957">
        <v>1183</v>
      </c>
      <c r="B1193" s="958" t="s">
        <v>5016</v>
      </c>
      <c r="C1193" s="958" t="s">
        <v>5017</v>
      </c>
      <c r="D1193" s="958" t="s">
        <v>1506</v>
      </c>
      <c r="E1193" s="958" t="s">
        <v>11900</v>
      </c>
      <c r="F1193" s="958" t="s">
        <v>6917</v>
      </c>
      <c r="G1193" s="958" t="s">
        <v>1428</v>
      </c>
      <c r="H1193" s="958" t="s">
        <v>5398</v>
      </c>
      <c r="I1193" s="958" t="s">
        <v>5021</v>
      </c>
      <c r="J1193" s="964" t="s">
        <v>11901</v>
      </c>
      <c r="K1193" s="958" t="s">
        <v>11902</v>
      </c>
      <c r="L1193" s="958" t="s">
        <v>11903</v>
      </c>
      <c r="M1193" s="958" t="s">
        <v>10333</v>
      </c>
      <c r="N1193" s="958" t="s">
        <v>10334</v>
      </c>
      <c r="O1193" s="957">
        <v>36</v>
      </c>
      <c r="P1193" s="959" t="s">
        <v>5313</v>
      </c>
      <c r="Q1193" s="959" t="s">
        <v>5314</v>
      </c>
      <c r="R1193" s="957">
        <v>24</v>
      </c>
      <c r="S1193" s="959" t="s">
        <v>5029</v>
      </c>
      <c r="T1193" s="959" t="s">
        <v>11904</v>
      </c>
      <c r="U1193" s="959" t="s">
        <v>11905</v>
      </c>
      <c r="V1193" s="959" t="s">
        <v>11906</v>
      </c>
      <c r="W1193"/>
      <c r="X1193" s="41" t="str">
        <f>IF(ISERROR(VLOOKUP(J1193,'FMC by DSF_Excel'!$H$6:$H$1610,1,0)),"TIDAK ADA","ADA")</f>
        <v>ADA</v>
      </c>
      <c r="Y1193" s="893"/>
      <c r="JS1193"/>
      <c r="TO1193"/>
      <c r="ADK1193"/>
      <c r="ANG1193"/>
      <c r="AXC1193"/>
      <c r="BGY1193"/>
      <c r="BQU1193"/>
      <c r="CAQ1193"/>
      <c r="CKM1193"/>
      <c r="CUI1193"/>
      <c r="DEE1193"/>
      <c r="DOA1193"/>
      <c r="DXW1193"/>
      <c r="EHS1193"/>
      <c r="ERO1193"/>
      <c r="FBK1193"/>
      <c r="FLG1193"/>
      <c r="FVC1193"/>
      <c r="GEY1193"/>
      <c r="GOU1193"/>
      <c r="GYQ1193"/>
      <c r="HIM1193"/>
      <c r="HSI1193"/>
      <c r="ICE1193"/>
      <c r="IMA1193"/>
      <c r="IVW1193"/>
      <c r="JFS1193"/>
      <c r="JPO1193"/>
      <c r="JZK1193"/>
      <c r="KJG1193"/>
      <c r="KTC1193"/>
      <c r="LCY1193"/>
      <c r="LMU1193"/>
      <c r="LWQ1193"/>
      <c r="MGM1193"/>
      <c r="MQI1193"/>
      <c r="NAE1193"/>
      <c r="NKA1193"/>
      <c r="NTW1193"/>
      <c r="ODS1193"/>
      <c r="ONO1193"/>
      <c r="OXK1193"/>
      <c r="PHG1193"/>
      <c r="PRC1193"/>
      <c r="QAY1193"/>
      <c r="QKU1193"/>
      <c r="QUQ1193"/>
      <c r="REM1193"/>
      <c r="ROI1193"/>
      <c r="RYE1193"/>
      <c r="SIA1193"/>
      <c r="SRW1193"/>
      <c r="TBS1193"/>
      <c r="TLO1193"/>
      <c r="TVK1193"/>
      <c r="UFG1193"/>
      <c r="UPC1193"/>
      <c r="UYY1193"/>
      <c r="VIU1193"/>
      <c r="VSQ1193"/>
      <c r="WCM1193"/>
      <c r="WMI1193"/>
      <c r="WWE1193"/>
    </row>
    <row r="1194" spans="1:791 1047:1815 2071:2839 3095:3863 4119:4887 5143:5911 6167:6935 7191:7959 8215:8983 9239:10007 10263:11031 11287:12055 12311:13079 13335:14103 14359:15127 15383:16151" s="960" customFormat="1" ht="25.5" x14ac:dyDescent="0.25">
      <c r="A1194" s="957">
        <v>1184</v>
      </c>
      <c r="B1194" s="958" t="s">
        <v>5016</v>
      </c>
      <c r="C1194" s="958" t="s">
        <v>5017</v>
      </c>
      <c r="D1194" s="958" t="s">
        <v>1506</v>
      </c>
      <c r="E1194" s="958" t="s">
        <v>11900</v>
      </c>
      <c r="F1194" s="958" t="s">
        <v>6917</v>
      </c>
      <c r="G1194" s="958" t="s">
        <v>1428</v>
      </c>
      <c r="H1194" s="958" t="s">
        <v>5398</v>
      </c>
      <c r="I1194" s="958" t="s">
        <v>5021</v>
      </c>
      <c r="J1194" s="964" t="s">
        <v>11907</v>
      </c>
      <c r="K1194" s="958" t="s">
        <v>11908</v>
      </c>
      <c r="L1194" s="958" t="s">
        <v>11909</v>
      </c>
      <c r="M1194" s="958" t="s">
        <v>10333</v>
      </c>
      <c r="N1194" s="958" t="s">
        <v>10334</v>
      </c>
      <c r="O1194" s="957">
        <v>36</v>
      </c>
      <c r="P1194" s="959" t="s">
        <v>5313</v>
      </c>
      <c r="Q1194" s="959" t="s">
        <v>5314</v>
      </c>
      <c r="R1194" s="957">
        <v>24</v>
      </c>
      <c r="S1194" s="959" t="s">
        <v>5029</v>
      </c>
      <c r="T1194" s="959" t="s">
        <v>741</v>
      </c>
      <c r="U1194" s="959" t="s">
        <v>5029</v>
      </c>
      <c r="V1194" s="959" t="s">
        <v>5313</v>
      </c>
      <c r="W1194"/>
      <c r="X1194" s="41" t="str">
        <f>IF(ISERROR(VLOOKUP(J1194,'FMC by DSF_Excel'!$H$6:$H$1610,1,0)),"TIDAK ADA","ADA")</f>
        <v>TIDAK ADA</v>
      </c>
      <c r="Y1194" s="893"/>
      <c r="JS1194"/>
      <c r="TO1194"/>
      <c r="ADK1194"/>
      <c r="ANG1194"/>
      <c r="AXC1194"/>
      <c r="BGY1194"/>
      <c r="BQU1194"/>
      <c r="CAQ1194"/>
      <c r="CKM1194"/>
      <c r="CUI1194"/>
      <c r="DEE1194"/>
      <c r="DOA1194"/>
      <c r="DXW1194"/>
      <c r="EHS1194"/>
      <c r="ERO1194"/>
      <c r="FBK1194"/>
      <c r="FLG1194"/>
      <c r="FVC1194"/>
      <c r="GEY1194"/>
      <c r="GOU1194"/>
      <c r="GYQ1194"/>
      <c r="HIM1194"/>
      <c r="HSI1194"/>
      <c r="ICE1194"/>
      <c r="IMA1194"/>
      <c r="IVW1194"/>
      <c r="JFS1194"/>
      <c r="JPO1194"/>
      <c r="JZK1194"/>
      <c r="KJG1194"/>
      <c r="KTC1194"/>
      <c r="LCY1194"/>
      <c r="LMU1194"/>
      <c r="LWQ1194"/>
      <c r="MGM1194"/>
      <c r="MQI1194"/>
      <c r="NAE1194"/>
      <c r="NKA1194"/>
      <c r="NTW1194"/>
      <c r="ODS1194"/>
      <c r="ONO1194"/>
      <c r="OXK1194"/>
      <c r="PHG1194"/>
      <c r="PRC1194"/>
      <c r="QAY1194"/>
      <c r="QKU1194"/>
      <c r="QUQ1194"/>
      <c r="REM1194"/>
      <c r="ROI1194"/>
      <c r="RYE1194"/>
      <c r="SIA1194"/>
      <c r="SRW1194"/>
      <c r="TBS1194"/>
      <c r="TLO1194"/>
      <c r="TVK1194"/>
      <c r="UFG1194"/>
      <c r="UPC1194"/>
      <c r="UYY1194"/>
      <c r="VIU1194"/>
      <c r="VSQ1194"/>
      <c r="WCM1194"/>
      <c r="WMI1194"/>
      <c r="WWE1194"/>
    </row>
    <row r="1195" spans="1:791 1047:1815 2071:2839 3095:3863 4119:4887 5143:5911 6167:6935 7191:7959 8215:8983 9239:10007 10263:11031 11287:12055 12311:13079 13335:14103 14359:15127 15383:16151" ht="25.5" x14ac:dyDescent="0.25">
      <c r="A1195" s="10">
        <v>1185</v>
      </c>
      <c r="B1195" s="11" t="s">
        <v>5016</v>
      </c>
      <c r="C1195" s="11" t="s">
        <v>5017</v>
      </c>
      <c r="D1195" s="11" t="s">
        <v>1162</v>
      </c>
      <c r="E1195" s="11" t="s">
        <v>11910</v>
      </c>
      <c r="F1195" s="11" t="s">
        <v>11911</v>
      </c>
      <c r="G1195" s="11" t="s">
        <v>5020</v>
      </c>
      <c r="H1195" s="11" t="s">
        <v>124</v>
      </c>
      <c r="I1195" s="11" t="s">
        <v>5021</v>
      </c>
      <c r="J1195" s="963" t="s">
        <v>11912</v>
      </c>
      <c r="K1195" s="11" t="s">
        <v>11913</v>
      </c>
      <c r="L1195" s="11" t="s">
        <v>11914</v>
      </c>
      <c r="M1195" s="11" t="s">
        <v>11915</v>
      </c>
      <c r="N1195" s="11" t="s">
        <v>11916</v>
      </c>
      <c r="O1195" s="10">
        <v>60</v>
      </c>
      <c r="P1195" s="12" t="s">
        <v>7840</v>
      </c>
      <c r="Q1195" s="12" t="s">
        <v>5437</v>
      </c>
      <c r="R1195" s="10">
        <v>29</v>
      </c>
      <c r="S1195" s="12" t="s">
        <v>11917</v>
      </c>
      <c r="T1195" s="12" t="s">
        <v>741</v>
      </c>
      <c r="U1195" s="12" t="s">
        <v>11917</v>
      </c>
      <c r="V1195" s="12" t="s">
        <v>7840</v>
      </c>
      <c r="X1195" s="41" t="str">
        <f>IF(ISERROR(VLOOKUP(J1195,'FMC by DSF_Excel'!$H$6:$H$1610,1,0)),"TIDAK ADA","ADA")</f>
        <v>ADA</v>
      </c>
      <c r="Y1195" s="41"/>
    </row>
    <row r="1196" spans="1:791 1047:1815 2071:2839 3095:3863 4119:4887 5143:5911 6167:6935 7191:7959 8215:8983 9239:10007 10263:11031 11287:12055 12311:13079 13335:14103 14359:15127 15383:16151" ht="25.5" x14ac:dyDescent="0.25">
      <c r="A1196" s="10">
        <v>1186</v>
      </c>
      <c r="B1196" s="11" t="s">
        <v>5016</v>
      </c>
      <c r="C1196" s="11" t="s">
        <v>5017</v>
      </c>
      <c r="D1196" s="11" t="s">
        <v>2095</v>
      </c>
      <c r="E1196" s="11" t="s">
        <v>11910</v>
      </c>
      <c r="F1196" s="11" t="s">
        <v>11918</v>
      </c>
      <c r="G1196" s="11" t="s">
        <v>5020</v>
      </c>
      <c r="H1196" s="11" t="s">
        <v>124</v>
      </c>
      <c r="I1196" s="11" t="s">
        <v>5021</v>
      </c>
      <c r="J1196" s="963" t="s">
        <v>11919</v>
      </c>
      <c r="K1196" s="11" t="s">
        <v>11920</v>
      </c>
      <c r="L1196" s="11" t="s">
        <v>11921</v>
      </c>
      <c r="M1196" s="11" t="s">
        <v>9330</v>
      </c>
      <c r="N1196" s="11" t="s">
        <v>11922</v>
      </c>
      <c r="O1196" s="10">
        <v>60</v>
      </c>
      <c r="P1196" s="12" t="s">
        <v>11923</v>
      </c>
      <c r="Q1196" s="12" t="s">
        <v>11924</v>
      </c>
      <c r="R1196" s="10">
        <v>17</v>
      </c>
      <c r="S1196" s="12" t="s">
        <v>11925</v>
      </c>
      <c r="T1196" s="12" t="s">
        <v>11926</v>
      </c>
      <c r="U1196" s="12" t="s">
        <v>11927</v>
      </c>
      <c r="V1196" s="12" t="s">
        <v>11928</v>
      </c>
      <c r="X1196" s="41" t="str">
        <f>IF(ISERROR(VLOOKUP(J1196,'FMC by DSF_Excel'!$H$6:$H$1610,1,0)),"TIDAK ADA","ADA")</f>
        <v>ADA</v>
      </c>
      <c r="Y1196" s="41"/>
    </row>
    <row r="1197" spans="1:791 1047:1815 2071:2839 3095:3863 4119:4887 5143:5911 6167:6935 7191:7959 8215:8983 9239:10007 10263:11031 11287:12055 12311:13079 13335:14103 14359:15127 15383:16151" ht="25.5" x14ac:dyDescent="0.25">
      <c r="A1197" s="10">
        <v>1187</v>
      </c>
      <c r="B1197" s="11" t="s">
        <v>5016</v>
      </c>
      <c r="C1197" s="11" t="s">
        <v>5017</v>
      </c>
      <c r="D1197" s="11" t="s">
        <v>3766</v>
      </c>
      <c r="E1197" s="11" t="s">
        <v>11929</v>
      </c>
      <c r="F1197" s="11" t="s">
        <v>6917</v>
      </c>
      <c r="G1197" s="11" t="s">
        <v>5020</v>
      </c>
      <c r="H1197" s="11" t="s">
        <v>124</v>
      </c>
      <c r="I1197" s="11" t="s">
        <v>5021</v>
      </c>
      <c r="J1197" s="963" t="s">
        <v>11930</v>
      </c>
      <c r="K1197" s="11" t="s">
        <v>11931</v>
      </c>
      <c r="L1197" s="11" t="s">
        <v>11932</v>
      </c>
      <c r="M1197" s="11" t="s">
        <v>11933</v>
      </c>
      <c r="N1197" s="11" t="s">
        <v>11934</v>
      </c>
      <c r="O1197" s="10">
        <v>12</v>
      </c>
      <c r="P1197" s="12" t="s">
        <v>5350</v>
      </c>
      <c r="Q1197" s="12" t="s">
        <v>5351</v>
      </c>
      <c r="R1197" s="10">
        <v>7</v>
      </c>
      <c r="S1197" s="12" t="s">
        <v>10041</v>
      </c>
      <c r="T1197" s="12" t="s">
        <v>11935</v>
      </c>
      <c r="U1197" s="12" t="s">
        <v>11936</v>
      </c>
      <c r="V1197" s="12" t="s">
        <v>11937</v>
      </c>
      <c r="X1197" s="41" t="str">
        <f>IF(ISERROR(VLOOKUP(J1197,'FMC by DSF_Excel'!$H$6:$H$1610,1,0)),"TIDAK ADA","ADA")</f>
        <v>ADA</v>
      </c>
      <c r="Y1197" s="41"/>
    </row>
    <row r="1198" spans="1:791 1047:1815 2071:2839 3095:3863 4119:4887 5143:5911 6167:6935 7191:7959 8215:8983 9239:10007 10263:11031 11287:12055 12311:13079 13335:14103 14359:15127 15383:16151" ht="25.5" x14ac:dyDescent="0.25">
      <c r="A1198" s="10">
        <v>1188</v>
      </c>
      <c r="B1198" s="11" t="s">
        <v>5016</v>
      </c>
      <c r="C1198" s="11" t="s">
        <v>5017</v>
      </c>
      <c r="D1198" s="11" t="s">
        <v>1345</v>
      </c>
      <c r="E1198" s="11" t="s">
        <v>11938</v>
      </c>
      <c r="F1198" s="11" t="s">
        <v>5309</v>
      </c>
      <c r="G1198" s="11" t="s">
        <v>5020</v>
      </c>
      <c r="H1198" s="11" t="s">
        <v>1378</v>
      </c>
      <c r="I1198" s="11" t="s">
        <v>5021</v>
      </c>
      <c r="J1198" s="963" t="s">
        <v>11939</v>
      </c>
      <c r="K1198" s="11" t="s">
        <v>11940</v>
      </c>
      <c r="L1198" s="11" t="s">
        <v>11941</v>
      </c>
      <c r="M1198" s="11" t="s">
        <v>11942</v>
      </c>
      <c r="N1198" s="11" t="s">
        <v>11943</v>
      </c>
      <c r="O1198" s="10">
        <v>36</v>
      </c>
      <c r="P1198" s="12" t="s">
        <v>11944</v>
      </c>
      <c r="Q1198" s="12" t="s">
        <v>11945</v>
      </c>
      <c r="R1198" s="10">
        <v>26</v>
      </c>
      <c r="S1198" s="12" t="s">
        <v>11946</v>
      </c>
      <c r="T1198" s="12" t="s">
        <v>11947</v>
      </c>
      <c r="U1198" s="12" t="s">
        <v>11948</v>
      </c>
      <c r="V1198" s="12" t="s">
        <v>11949</v>
      </c>
      <c r="X1198" s="41" t="str">
        <f>IF(ISERROR(VLOOKUP(J1198,'FMC by DSF_Excel'!$H$6:$H$1610,1,0)),"TIDAK ADA","ADA")</f>
        <v>ADA</v>
      </c>
      <c r="Y1198" s="41"/>
    </row>
    <row r="1199" spans="1:791 1047:1815 2071:2839 3095:3863 4119:4887 5143:5911 6167:6935 7191:7959 8215:8983 9239:10007 10263:11031 11287:12055 12311:13079 13335:14103 14359:15127 15383:16151" ht="25.5" x14ac:dyDescent="0.25">
      <c r="A1199" s="10">
        <v>1189</v>
      </c>
      <c r="B1199" s="11" t="s">
        <v>5016</v>
      </c>
      <c r="C1199" s="11" t="s">
        <v>5017</v>
      </c>
      <c r="D1199" s="11" t="s">
        <v>1664</v>
      </c>
      <c r="E1199" s="11" t="s">
        <v>11950</v>
      </c>
      <c r="F1199" s="11" t="s">
        <v>9063</v>
      </c>
      <c r="G1199" s="11" t="s">
        <v>1428</v>
      </c>
      <c r="H1199" s="11" t="s">
        <v>1423</v>
      </c>
      <c r="I1199" s="11" t="s">
        <v>5021</v>
      </c>
      <c r="J1199" s="963" t="s">
        <v>11951</v>
      </c>
      <c r="K1199" s="11" t="s">
        <v>11952</v>
      </c>
      <c r="L1199" s="11" t="s">
        <v>11953</v>
      </c>
      <c r="M1199" s="11" t="s">
        <v>7011</v>
      </c>
      <c r="N1199" s="11" t="s">
        <v>9079</v>
      </c>
      <c r="O1199" s="10">
        <v>60</v>
      </c>
      <c r="P1199" s="12" t="s">
        <v>6743</v>
      </c>
      <c r="Q1199" s="12" t="s">
        <v>5391</v>
      </c>
      <c r="R1199" s="10">
        <v>21</v>
      </c>
      <c r="S1199" s="12" t="s">
        <v>9033</v>
      </c>
      <c r="T1199" s="12" t="s">
        <v>11954</v>
      </c>
      <c r="U1199" s="12" t="s">
        <v>11955</v>
      </c>
      <c r="V1199" s="12" t="s">
        <v>11956</v>
      </c>
      <c r="X1199" s="41" t="str">
        <f>IF(ISERROR(VLOOKUP(J1199,'FMC by DSF_Excel'!$H$6:$H$1610,1,0)),"TIDAK ADA","ADA")</f>
        <v>ADA</v>
      </c>
      <c r="Y1199" s="41"/>
    </row>
    <row r="1200" spans="1:791 1047:1815 2071:2839 3095:3863 4119:4887 5143:5911 6167:6935 7191:7959 8215:8983 9239:10007 10263:11031 11287:12055 12311:13079 13335:14103 14359:15127 15383:16151" ht="25.5" x14ac:dyDescent="0.25">
      <c r="A1200" s="10">
        <v>1190</v>
      </c>
      <c r="B1200" s="11" t="s">
        <v>5016</v>
      </c>
      <c r="C1200" s="11" t="s">
        <v>5017</v>
      </c>
      <c r="D1200" s="11" t="s">
        <v>1815</v>
      </c>
      <c r="E1200" s="11" t="s">
        <v>11950</v>
      </c>
      <c r="F1200" s="11" t="s">
        <v>5273</v>
      </c>
      <c r="G1200" s="11" t="s">
        <v>1428</v>
      </c>
      <c r="H1200" s="11" t="s">
        <v>1423</v>
      </c>
      <c r="I1200" s="11" t="s">
        <v>5021</v>
      </c>
      <c r="J1200" s="963" t="s">
        <v>11957</v>
      </c>
      <c r="K1200" s="11" t="s">
        <v>11958</v>
      </c>
      <c r="L1200" s="11" t="s">
        <v>11959</v>
      </c>
      <c r="M1200" s="11" t="s">
        <v>10779</v>
      </c>
      <c r="N1200" s="11" t="s">
        <v>11960</v>
      </c>
      <c r="O1200" s="10">
        <v>60</v>
      </c>
      <c r="P1200" s="12" t="s">
        <v>5436</v>
      </c>
      <c r="Q1200" s="12" t="s">
        <v>5519</v>
      </c>
      <c r="R1200" s="10">
        <v>17</v>
      </c>
      <c r="S1200" s="12" t="s">
        <v>7401</v>
      </c>
      <c r="T1200" s="12" t="s">
        <v>11961</v>
      </c>
      <c r="U1200" s="12" t="s">
        <v>11962</v>
      </c>
      <c r="V1200" s="12" t="s">
        <v>11963</v>
      </c>
      <c r="X1200" s="41" t="str">
        <f>IF(ISERROR(VLOOKUP(J1200,'FMC by DSF_Excel'!$H$6:$H$1610,1,0)),"TIDAK ADA","ADA")</f>
        <v>ADA</v>
      </c>
      <c r="Y1200" s="41"/>
    </row>
    <row r="1201" spans="1:25" ht="25.5" x14ac:dyDescent="0.25">
      <c r="A1201" s="10">
        <v>1191</v>
      </c>
      <c r="B1201" s="11" t="s">
        <v>5016</v>
      </c>
      <c r="C1201" s="11" t="s">
        <v>5017</v>
      </c>
      <c r="D1201" s="11" t="s">
        <v>2319</v>
      </c>
      <c r="E1201" s="11" t="s">
        <v>11950</v>
      </c>
      <c r="F1201" s="11" t="s">
        <v>5273</v>
      </c>
      <c r="G1201" s="11" t="s">
        <v>5792</v>
      </c>
      <c r="H1201" s="11" t="s">
        <v>1902</v>
      </c>
      <c r="I1201" s="11" t="s">
        <v>5021</v>
      </c>
      <c r="J1201" s="963" t="s">
        <v>11964</v>
      </c>
      <c r="K1201" s="11" t="s">
        <v>11965</v>
      </c>
      <c r="L1201" s="11" t="s">
        <v>11966</v>
      </c>
      <c r="M1201" s="11" t="s">
        <v>11967</v>
      </c>
      <c r="N1201" s="11" t="s">
        <v>11968</v>
      </c>
      <c r="O1201" s="10">
        <v>60</v>
      </c>
      <c r="P1201" s="12" t="s">
        <v>6743</v>
      </c>
      <c r="Q1201" s="12" t="s">
        <v>5391</v>
      </c>
      <c r="R1201" s="10">
        <v>15</v>
      </c>
      <c r="S1201" s="12" t="s">
        <v>6672</v>
      </c>
      <c r="T1201" s="12" t="s">
        <v>11969</v>
      </c>
      <c r="U1201" s="12" t="s">
        <v>11970</v>
      </c>
      <c r="V1201" s="12" t="s">
        <v>11971</v>
      </c>
      <c r="X1201" s="41" t="str">
        <f>IF(ISERROR(VLOOKUP(J1201,'FMC by DSF_Excel'!$H$6:$H$1610,1,0)),"TIDAK ADA","ADA")</f>
        <v>ADA</v>
      </c>
      <c r="Y1201" s="41"/>
    </row>
    <row r="1202" spans="1:25" ht="25.5" x14ac:dyDescent="0.25">
      <c r="A1202" s="10">
        <v>1192</v>
      </c>
      <c r="B1202" s="11" t="s">
        <v>5016</v>
      </c>
      <c r="C1202" s="11" t="s">
        <v>5017</v>
      </c>
      <c r="D1202" s="11" t="s">
        <v>2342</v>
      </c>
      <c r="E1202" s="11" t="s">
        <v>11972</v>
      </c>
      <c r="F1202" s="11" t="s">
        <v>8721</v>
      </c>
      <c r="G1202" s="11" t="s">
        <v>1428</v>
      </c>
      <c r="H1202" s="11" t="s">
        <v>2153</v>
      </c>
      <c r="I1202" s="11" t="s">
        <v>5021</v>
      </c>
      <c r="J1202" s="963" t="s">
        <v>11973</v>
      </c>
      <c r="K1202" s="11" t="s">
        <v>11974</v>
      </c>
      <c r="L1202" s="11" t="s">
        <v>11975</v>
      </c>
      <c r="M1202" s="11" t="s">
        <v>8980</v>
      </c>
      <c r="N1202" s="11" t="s">
        <v>8981</v>
      </c>
      <c r="O1202" s="10">
        <v>24</v>
      </c>
      <c r="P1202" s="12" t="s">
        <v>5281</v>
      </c>
      <c r="Q1202" s="12" t="s">
        <v>5351</v>
      </c>
      <c r="R1202" s="10">
        <v>15</v>
      </c>
      <c r="S1202" s="12" t="s">
        <v>5253</v>
      </c>
      <c r="T1202" s="12" t="s">
        <v>741</v>
      </c>
      <c r="U1202" s="12" t="s">
        <v>5253</v>
      </c>
      <c r="V1202" s="12" t="s">
        <v>5281</v>
      </c>
      <c r="X1202" s="41" t="str">
        <f>IF(ISERROR(VLOOKUP(J1202,'FMC by DSF_Excel'!$H$6:$H$1610,1,0)),"TIDAK ADA","ADA")</f>
        <v>ADA</v>
      </c>
      <c r="Y1202" s="41"/>
    </row>
    <row r="1203" spans="1:25" ht="6.6" customHeight="1" x14ac:dyDescent="0.25"/>
  </sheetData>
  <autoFilter ref="A9:V1202" xr:uid="{B6CD392B-E0C4-4E74-BFE6-115133D06CED}">
    <filterColumn colId="6" showButton="0"/>
    <filterColumn colId="12" showButton="0"/>
  </autoFilter>
  <mergeCells count="19">
    <mergeCell ref="A5:B5"/>
    <mergeCell ref="C5:V5"/>
    <mergeCell ref="A1:V1"/>
    <mergeCell ref="A3:B3"/>
    <mergeCell ref="C3:V3"/>
    <mergeCell ref="A4:B4"/>
    <mergeCell ref="C4:V4"/>
    <mergeCell ref="X9:X10"/>
    <mergeCell ref="Y9:Y10"/>
    <mergeCell ref="A6:B6"/>
    <mergeCell ref="C6:V6"/>
    <mergeCell ref="G9:H9"/>
    <mergeCell ref="M9:N9"/>
    <mergeCell ref="M10:N10"/>
    <mergeCell ref="D9:D10"/>
    <mergeCell ref="B9:B10"/>
    <mergeCell ref="A9:A10"/>
    <mergeCell ref="E9:E10"/>
    <mergeCell ref="F9:F1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A307-FFA2-4BC3-BAFB-DFDF2D31170C}">
  <sheetPr filterMode="1"/>
  <dimension ref="A1:AB1934"/>
  <sheetViews>
    <sheetView tabSelected="1" topLeftCell="R2" workbookViewId="0">
      <selection activeCell="V41" sqref="V41"/>
    </sheetView>
  </sheetViews>
  <sheetFormatPr defaultRowHeight="15" x14ac:dyDescent="0.25"/>
  <cols>
    <col min="1" max="1" width="9.7109375" customWidth="1"/>
    <col min="2" max="2" width="6" customWidth="1"/>
    <col min="3" max="3" width="24" style="13" customWidth="1"/>
    <col min="4" max="4" width="43.5703125" customWidth="1"/>
    <col min="5" max="5" width="36.140625" customWidth="1"/>
    <col min="6" max="6" width="15" style="14" customWidth="1"/>
    <col min="7" max="7" width="18.28515625" style="14" customWidth="1"/>
    <col min="8" max="8" width="16.42578125" style="15" bestFit="1" customWidth="1"/>
    <col min="9" max="9" width="23" customWidth="1"/>
    <col min="10" max="10" width="25.28515625" customWidth="1"/>
    <col min="11" max="11" width="13.28515625" style="16" customWidth="1"/>
    <col min="12" max="12" width="14.140625" style="17" customWidth="1"/>
    <col min="13" max="13" width="9.85546875" style="14" customWidth="1"/>
    <col min="14" max="14" width="16.28515625" customWidth="1"/>
    <col min="15" max="15" width="14.5703125" customWidth="1"/>
    <col min="16" max="16" width="12.85546875" customWidth="1"/>
    <col min="17" max="17" width="17.140625" customWidth="1"/>
    <col min="18" max="18" width="23.5703125" customWidth="1"/>
    <col min="19" max="19" width="14.7109375" customWidth="1"/>
    <col min="20" max="20" width="21" customWidth="1"/>
    <col min="21" max="21" width="18.42578125" style="14" customWidth="1"/>
    <col min="22" max="22" width="26.7109375" style="16" customWidth="1"/>
    <col min="23" max="23" width="13.85546875" customWidth="1"/>
    <col min="24" max="24" width="18" customWidth="1"/>
    <col min="25" max="25" width="15.140625" customWidth="1"/>
    <col min="26" max="26" width="18.7109375" style="4" customWidth="1"/>
    <col min="28" max="28" width="36.85546875" style="950" customWidth="1"/>
  </cols>
  <sheetData>
    <row r="1" spans="2:28" ht="15" hidden="1" customHeight="1" x14ac:dyDescent="0.25">
      <c r="AB1"/>
    </row>
    <row r="2" spans="2:28" ht="21" x14ac:dyDescent="0.35">
      <c r="B2" s="1072" t="s">
        <v>11976</v>
      </c>
      <c r="C2" s="1073"/>
      <c r="D2" s="1073"/>
      <c r="E2" s="1073"/>
      <c r="F2" s="1073"/>
      <c r="G2" s="1073"/>
      <c r="H2" s="1073"/>
      <c r="I2" s="1073"/>
      <c r="J2" s="1073"/>
      <c r="K2" s="1073"/>
      <c r="L2" s="1073"/>
      <c r="M2" s="1073"/>
      <c r="N2" s="1073"/>
      <c r="O2" s="1073"/>
      <c r="P2" s="1073"/>
      <c r="Q2" s="1073"/>
      <c r="R2" s="1073"/>
      <c r="S2" s="14"/>
    </row>
    <row r="3" spans="2:28" hidden="1" x14ac:dyDescent="0.25">
      <c r="P3" s="18">
        <f ca="1">NOW()</f>
        <v>44568.63497175926</v>
      </c>
      <c r="Q3" s="19"/>
      <c r="AB3"/>
    </row>
    <row r="4" spans="2:28" ht="17.45" hidden="1" customHeight="1" x14ac:dyDescent="0.25">
      <c r="B4" s="1074" t="s">
        <v>11977</v>
      </c>
      <c r="C4" s="1076" t="s">
        <v>4999</v>
      </c>
      <c r="D4" s="1052" t="s">
        <v>5000</v>
      </c>
      <c r="E4" s="1076" t="s">
        <v>5001</v>
      </c>
      <c r="F4" s="1080" t="s">
        <v>11978</v>
      </c>
      <c r="G4" s="1081"/>
      <c r="H4" s="1052" t="s">
        <v>11979</v>
      </c>
      <c r="I4" s="20" t="s">
        <v>5006</v>
      </c>
      <c r="J4" s="1052" t="s">
        <v>5007</v>
      </c>
      <c r="K4" s="1076" t="s">
        <v>5008</v>
      </c>
      <c r="L4" s="1082"/>
      <c r="M4" s="1052" t="s">
        <v>11980</v>
      </c>
      <c r="N4" s="1050" t="s">
        <v>5010</v>
      </c>
      <c r="O4" s="1050" t="s">
        <v>11981</v>
      </c>
      <c r="P4" s="1052" t="s">
        <v>11982</v>
      </c>
      <c r="Q4" s="1052" t="s">
        <v>5012</v>
      </c>
      <c r="R4" s="1054" t="s">
        <v>11983</v>
      </c>
      <c r="S4" s="1056" t="s">
        <v>11984</v>
      </c>
      <c r="T4" s="1046" t="s">
        <v>11985</v>
      </c>
      <c r="U4" s="21" t="s">
        <v>11986</v>
      </c>
      <c r="V4" s="22" t="s">
        <v>11987</v>
      </c>
      <c r="W4" s="14" t="s">
        <v>11988</v>
      </c>
      <c r="X4" s="1071" t="s">
        <v>25267</v>
      </c>
      <c r="Y4" s="1058" t="s">
        <v>14844</v>
      </c>
      <c r="Z4" s="1058" t="s">
        <v>25268</v>
      </c>
      <c r="AA4" s="1045" t="s">
        <v>14845</v>
      </c>
      <c r="AB4" s="1045" t="s">
        <v>25266</v>
      </c>
    </row>
    <row r="5" spans="2:28" ht="17.45" hidden="1" customHeight="1" thickBot="1" x14ac:dyDescent="0.3">
      <c r="B5" s="1075"/>
      <c r="C5" s="1077"/>
      <c r="D5" s="1078"/>
      <c r="E5" s="1079"/>
      <c r="F5" s="23" t="s">
        <v>11989</v>
      </c>
      <c r="G5" s="23" t="s">
        <v>5003</v>
      </c>
      <c r="H5" s="1053"/>
      <c r="I5" s="24"/>
      <c r="J5" s="1053"/>
      <c r="K5" s="1079"/>
      <c r="L5" s="1083"/>
      <c r="M5" s="1053"/>
      <c r="N5" s="1051"/>
      <c r="O5" s="1051"/>
      <c r="P5" s="1053"/>
      <c r="Q5" s="1053"/>
      <c r="R5" s="1055"/>
      <c r="S5" s="1057"/>
      <c r="T5" s="1047"/>
      <c r="X5" s="1071"/>
      <c r="Y5" s="1058"/>
      <c r="Z5" s="1058"/>
      <c r="AA5" s="1045"/>
      <c r="AB5" s="1045"/>
    </row>
    <row r="6" spans="2:28" hidden="1" x14ac:dyDescent="0.25">
      <c r="B6" s="25">
        <v>1</v>
      </c>
      <c r="C6" s="26" t="s">
        <v>11990</v>
      </c>
      <c r="D6" s="27" t="s">
        <v>11991</v>
      </c>
      <c r="E6" s="28" t="s">
        <v>11992</v>
      </c>
      <c r="F6" s="29" t="s">
        <v>11993</v>
      </c>
      <c r="G6" s="29" t="s">
        <v>125</v>
      </c>
      <c r="H6" s="30" t="s">
        <v>9483</v>
      </c>
      <c r="I6" s="31" t="s">
        <v>9484</v>
      </c>
      <c r="J6" s="31" t="s">
        <v>9485</v>
      </c>
      <c r="K6" s="32">
        <v>43452</v>
      </c>
      <c r="L6" s="32">
        <v>44913</v>
      </c>
      <c r="M6" s="31">
        <v>48</v>
      </c>
      <c r="N6" s="33">
        <v>69543268</v>
      </c>
      <c r="O6" s="33">
        <f t="shared" ref="O6:O41" si="0">N6/M6</f>
        <v>1448818.0833333333</v>
      </c>
      <c r="P6" s="34">
        <f t="shared" ref="P6:P69" ca="1" si="1">($P$3-K6)/30</f>
        <v>37.221165725308673</v>
      </c>
      <c r="Q6" s="35">
        <f t="shared" ref="Q6:Q41" ca="1" si="2">LEFT(P6,2)*O6</f>
        <v>53606269.083333328</v>
      </c>
      <c r="R6" s="33">
        <f>'[1]Tokio Marine'!H816</f>
        <v>4298297</v>
      </c>
      <c r="S6" s="36">
        <f>'[1]Tokio Marine'!E817</f>
        <v>4</v>
      </c>
      <c r="T6" s="37">
        <f>N6-R6</f>
        <v>65244971</v>
      </c>
      <c r="X6" t="str">
        <f>IF(ISERROR(VLOOKUP(H6,'FMC by DSF_Sistem'!$J$11:$J$1202,1,0)),"TIDAK ADA","ADA")</f>
        <v>ADA</v>
      </c>
      <c r="Y6" s="951" t="str">
        <f>IF(ISERROR(VLOOKUP(C6,'Data Unit Agr Open'!$F$4:$F$7567,1,0)),"TIDAK ADA","ADA")</f>
        <v>TIDAK ADA</v>
      </c>
      <c r="Z6" s="955" t="str">
        <f>VLOOKUP(H6,'Data Unit Agr Open'!J4:$J$7567,1,FALSE)</f>
        <v>B2289DS</v>
      </c>
      <c r="AA6" t="b">
        <f>X6=Y6</f>
        <v>0</v>
      </c>
      <c r="AB6" s="1069" t="s">
        <v>25269</v>
      </c>
    </row>
    <row r="7" spans="2:28" hidden="1" x14ac:dyDescent="0.25">
      <c r="B7" s="38">
        <v>2</v>
      </c>
      <c r="C7" s="39" t="s">
        <v>11990</v>
      </c>
      <c r="D7" s="40" t="s">
        <v>11991</v>
      </c>
      <c r="E7" s="41" t="s">
        <v>11992</v>
      </c>
      <c r="F7" s="42" t="s">
        <v>11993</v>
      </c>
      <c r="G7" s="42" t="s">
        <v>125</v>
      </c>
      <c r="H7" s="43" t="s">
        <v>9472</v>
      </c>
      <c r="I7" s="44" t="s">
        <v>9473</v>
      </c>
      <c r="J7" s="44" t="s">
        <v>9474</v>
      </c>
      <c r="K7" s="45">
        <v>43452</v>
      </c>
      <c r="L7" s="45">
        <v>44913</v>
      </c>
      <c r="M7" s="44">
        <v>48</v>
      </c>
      <c r="N7" s="46">
        <v>69543268</v>
      </c>
      <c r="O7" s="46">
        <f t="shared" si="0"/>
        <v>1448818.0833333333</v>
      </c>
      <c r="P7" s="47">
        <f t="shared" ca="1" si="1"/>
        <v>37.221165725308673</v>
      </c>
      <c r="Q7" s="48">
        <f t="shared" ca="1" si="2"/>
        <v>53606269.083333328</v>
      </c>
      <c r="R7" s="46">
        <f>'[1]Tokio Marine'!H680</f>
        <v>4451783</v>
      </c>
      <c r="S7" s="49">
        <f>'[1]Tokio Marine'!E681</f>
        <v>5</v>
      </c>
      <c r="T7" s="50">
        <f>N7-R7</f>
        <v>65091485</v>
      </c>
      <c r="X7" t="str">
        <f>IF(ISERROR(VLOOKUP(H7,'FMC by DSF_Sistem'!$J$11:$J$1202,1,0)),"TIDAK ADA","ADA")</f>
        <v>ADA</v>
      </c>
      <c r="Y7" s="951" t="str">
        <f>IF(ISERROR(VLOOKUP(C7,'Data Unit Agr Open'!$F$4:$F$7567,1,0)),"TIDAK ADA","ADA")</f>
        <v>TIDAK ADA</v>
      </c>
      <c r="Z7" s="955" t="str">
        <f>VLOOKUP(H7,'Data Unit Agr Open'!J5:$J$7567,1,FALSE)</f>
        <v>B2690PFR</v>
      </c>
      <c r="AA7" t="b">
        <f t="shared" ref="AA7:AA70" si="3">X7=Y7</f>
        <v>0</v>
      </c>
      <c r="AB7" s="1069"/>
    </row>
    <row r="8" spans="2:28" hidden="1" x14ac:dyDescent="0.25">
      <c r="B8" s="51">
        <v>3</v>
      </c>
      <c r="C8" s="52" t="s">
        <v>11990</v>
      </c>
      <c r="D8" s="40" t="s">
        <v>11991</v>
      </c>
      <c r="E8" s="53" t="s">
        <v>11992</v>
      </c>
      <c r="F8" s="54" t="s">
        <v>11993</v>
      </c>
      <c r="G8" s="42" t="s">
        <v>125</v>
      </c>
      <c r="H8" s="55" t="s">
        <v>9489</v>
      </c>
      <c r="I8" s="56" t="s">
        <v>9490</v>
      </c>
      <c r="J8" s="56" t="s">
        <v>9491</v>
      </c>
      <c r="K8" s="57">
        <v>43452</v>
      </c>
      <c r="L8" s="57">
        <v>44913</v>
      </c>
      <c r="M8" s="56">
        <v>48</v>
      </c>
      <c r="N8" s="58">
        <v>69543268</v>
      </c>
      <c r="O8" s="58">
        <f t="shared" si="0"/>
        <v>1448818.0833333333</v>
      </c>
      <c r="P8" s="47">
        <f t="shared" ca="1" si="1"/>
        <v>37.221165725308673</v>
      </c>
      <c r="Q8" s="59">
        <f t="shared" ca="1" si="2"/>
        <v>53606269.083333328</v>
      </c>
      <c r="R8" s="53">
        <f>'[1]Tokio Marine'!H883</f>
        <v>3583951</v>
      </c>
      <c r="S8" s="60">
        <f>'[1]Tokio Marine'!E884</f>
        <v>4</v>
      </c>
      <c r="T8" s="50">
        <f t="shared" ref="T8:T14" si="4">N8-R8</f>
        <v>65959317</v>
      </c>
      <c r="X8" t="str">
        <f>IF(ISERROR(VLOOKUP(H8,'FMC by DSF_Sistem'!$J$11:$J$1202,1,0)),"TIDAK ADA","ADA")</f>
        <v>ADA</v>
      </c>
      <c r="Y8" s="951" t="str">
        <f>IF(ISERROR(VLOOKUP(C8,'Data Unit Agr Open'!$F$4:$F$7567,1,0)),"TIDAK ADA","ADA")</f>
        <v>TIDAK ADA</v>
      </c>
      <c r="Z8" s="955" t="str">
        <f>VLOOKUP(H8,'Data Unit Agr Open'!J6:$J$7567,1,FALSE)</f>
        <v>B2688PFR</v>
      </c>
      <c r="AA8" t="b">
        <f t="shared" si="3"/>
        <v>0</v>
      </c>
      <c r="AB8" s="1069"/>
    </row>
    <row r="9" spans="2:28" hidden="1" x14ac:dyDescent="0.25">
      <c r="B9" s="38">
        <v>4</v>
      </c>
      <c r="C9" s="52" t="s">
        <v>936</v>
      </c>
      <c r="D9" s="40" t="s">
        <v>11991</v>
      </c>
      <c r="E9" s="53" t="s">
        <v>11994</v>
      </c>
      <c r="F9" s="54" t="s">
        <v>11993</v>
      </c>
      <c r="G9" s="42" t="s">
        <v>125</v>
      </c>
      <c r="H9" s="55" t="s">
        <v>9496</v>
      </c>
      <c r="I9" s="56" t="s">
        <v>9497</v>
      </c>
      <c r="J9" s="56" t="s">
        <v>9498</v>
      </c>
      <c r="K9" s="57">
        <v>43524</v>
      </c>
      <c r="L9" s="57">
        <v>44985</v>
      </c>
      <c r="M9" s="56">
        <v>48</v>
      </c>
      <c r="N9" s="61">
        <v>55704300</v>
      </c>
      <c r="O9" s="58">
        <f t="shared" si="0"/>
        <v>1160506.25</v>
      </c>
      <c r="P9" s="62">
        <f t="shared" ca="1" si="1"/>
        <v>34.821165725308674</v>
      </c>
      <c r="Q9" s="59">
        <f t="shared" ca="1" si="2"/>
        <v>39457212.5</v>
      </c>
      <c r="R9" s="58">
        <f>'[1]Tokio Marine'!H748</f>
        <v>19219493</v>
      </c>
      <c r="S9" s="63">
        <f>'[1]Tokio Marine'!E749</f>
        <v>12</v>
      </c>
      <c r="T9" s="50">
        <f t="shared" si="4"/>
        <v>36484807</v>
      </c>
      <c r="X9" t="str">
        <f>IF(ISERROR(VLOOKUP(H9,'FMC by DSF_Sistem'!$J$11:$J$1202,1,0)),"TIDAK ADA","ADA")</f>
        <v>ADA</v>
      </c>
      <c r="Y9" t="str">
        <f>IF(ISERROR(VLOOKUP(C9,'Data Unit Agr Open'!$F$4:$F$7567,1,0)),"TIDAK ADA","ADA")</f>
        <v>ADA</v>
      </c>
      <c r="Z9" s="955" t="str">
        <f>VLOOKUP(H9,'Data Unit Agr Open'!J7:$J$7567,1,FALSE)</f>
        <v>B2457PFV</v>
      </c>
      <c r="AA9" t="b">
        <f t="shared" si="3"/>
        <v>1</v>
      </c>
      <c r="AB9"/>
    </row>
    <row r="10" spans="2:28" hidden="1" x14ac:dyDescent="0.25">
      <c r="B10" s="51">
        <v>5</v>
      </c>
      <c r="C10" s="39" t="s">
        <v>1286</v>
      </c>
      <c r="D10" s="40" t="s">
        <v>11991</v>
      </c>
      <c r="E10" s="41" t="s">
        <v>11995</v>
      </c>
      <c r="F10" s="54" t="s">
        <v>11993</v>
      </c>
      <c r="G10" s="42" t="s">
        <v>125</v>
      </c>
      <c r="H10" s="43" t="s">
        <v>9531</v>
      </c>
      <c r="I10" s="44" t="s">
        <v>9532</v>
      </c>
      <c r="J10" s="44" t="s">
        <v>9533</v>
      </c>
      <c r="K10" s="45">
        <v>43725</v>
      </c>
      <c r="L10" s="45">
        <v>44821</v>
      </c>
      <c r="M10" s="44">
        <v>36</v>
      </c>
      <c r="N10" s="64">
        <v>16530552</v>
      </c>
      <c r="O10" s="58">
        <f t="shared" si="0"/>
        <v>459182</v>
      </c>
      <c r="P10" s="62">
        <f t="shared" ca="1" si="1"/>
        <v>28.121165725308675</v>
      </c>
      <c r="Q10" s="59">
        <f t="shared" ca="1" si="2"/>
        <v>12857096</v>
      </c>
      <c r="R10" s="46">
        <f>'[1]Tokio Marine'!H1217</f>
        <v>844560</v>
      </c>
      <c r="S10" s="60">
        <f>'[1]Tokio Marine'!E1218</f>
        <v>1</v>
      </c>
      <c r="T10" s="50">
        <f t="shared" si="4"/>
        <v>15685992</v>
      </c>
      <c r="X10" t="str">
        <f>IF(ISERROR(VLOOKUP(H10,'FMC by DSF_Sistem'!$J$11:$J$1202,1,0)),"TIDAK ADA","ADA")</f>
        <v>ADA</v>
      </c>
      <c r="Y10" t="str">
        <f>IF(ISERROR(VLOOKUP(C10,'Data Unit Agr Open'!$F$4:$F$7567,1,0)),"TIDAK ADA","ADA")</f>
        <v>ADA</v>
      </c>
      <c r="Z10" s="955" t="str">
        <f>VLOOKUP(H10,'Data Unit Agr Open'!J8:$J$7567,1,FALSE)</f>
        <v>B2328PKG</v>
      </c>
      <c r="AA10" t="b">
        <f t="shared" si="3"/>
        <v>1</v>
      </c>
      <c r="AB10"/>
    </row>
    <row r="11" spans="2:28" hidden="1" x14ac:dyDescent="0.25">
      <c r="B11" s="38">
        <v>6</v>
      </c>
      <c r="C11" s="39" t="s">
        <v>1282</v>
      </c>
      <c r="D11" s="40" t="s">
        <v>11991</v>
      </c>
      <c r="E11" s="41" t="s">
        <v>11996</v>
      </c>
      <c r="F11" s="54" t="s">
        <v>11993</v>
      </c>
      <c r="G11" s="42" t="s">
        <v>125</v>
      </c>
      <c r="H11" s="43" t="s">
        <v>9525</v>
      </c>
      <c r="I11" s="44" t="s">
        <v>9526</v>
      </c>
      <c r="J11" s="44" t="s">
        <v>9527</v>
      </c>
      <c r="K11" s="45">
        <v>43731</v>
      </c>
      <c r="L11" s="45">
        <v>45192</v>
      </c>
      <c r="M11" s="44">
        <v>48</v>
      </c>
      <c r="N11" s="64">
        <v>33600000</v>
      </c>
      <c r="O11" s="46">
        <f t="shared" si="0"/>
        <v>700000</v>
      </c>
      <c r="P11" s="62">
        <f t="shared" ca="1" si="1"/>
        <v>27.921165725308676</v>
      </c>
      <c r="Q11" s="59">
        <f t="shared" ca="1" si="2"/>
        <v>18900000</v>
      </c>
      <c r="R11" s="46">
        <f>'[1]Tokio Marine'!H1021</f>
        <v>567000</v>
      </c>
      <c r="S11" s="63">
        <f>'[1]Tokio Marine'!E1022</f>
        <v>1</v>
      </c>
      <c r="T11" s="50">
        <f t="shared" si="4"/>
        <v>33033000</v>
      </c>
      <c r="X11" t="str">
        <f>IF(ISERROR(VLOOKUP(H11,'FMC by DSF_Sistem'!$J$11:$J$1202,1,0)),"TIDAK ADA","ADA")</f>
        <v>ADA</v>
      </c>
      <c r="Y11" t="str">
        <f>IF(ISERROR(VLOOKUP(C11,'Data Unit Agr Open'!$F$4:$F$7567,1,0)),"TIDAK ADA","ADA")</f>
        <v>ADA</v>
      </c>
      <c r="Z11" s="955" t="str">
        <f>VLOOKUP(H11,'Data Unit Agr Open'!J9:$J$7567,1,FALSE)</f>
        <v>B2397PKG</v>
      </c>
      <c r="AA11" t="b">
        <f t="shared" si="3"/>
        <v>1</v>
      </c>
      <c r="AB11"/>
    </row>
    <row r="12" spans="2:28" hidden="1" x14ac:dyDescent="0.25">
      <c r="B12" s="51">
        <v>7</v>
      </c>
      <c r="C12" s="39" t="s">
        <v>1278</v>
      </c>
      <c r="D12" s="40" t="s">
        <v>11991</v>
      </c>
      <c r="E12" s="41" t="s">
        <v>11997</v>
      </c>
      <c r="F12" s="54" t="s">
        <v>11993</v>
      </c>
      <c r="G12" s="42" t="s">
        <v>125</v>
      </c>
      <c r="H12" s="43" t="s">
        <v>9516</v>
      </c>
      <c r="I12" s="44" t="s">
        <v>9517</v>
      </c>
      <c r="J12" s="44" t="s">
        <v>9518</v>
      </c>
      <c r="K12" s="45">
        <v>43731</v>
      </c>
      <c r="L12" s="45">
        <v>45192</v>
      </c>
      <c r="M12" s="44">
        <v>48</v>
      </c>
      <c r="N12" s="64">
        <v>33600000</v>
      </c>
      <c r="O12" s="46">
        <f t="shared" si="0"/>
        <v>700000</v>
      </c>
      <c r="P12" s="62">
        <f t="shared" ca="1" si="1"/>
        <v>27.921165725308676</v>
      </c>
      <c r="Q12" s="59">
        <f t="shared" ca="1" si="2"/>
        <v>18900000</v>
      </c>
      <c r="R12" s="46">
        <f>'[1]Tokio Marine'!H1089</f>
        <v>2154420</v>
      </c>
      <c r="S12" s="63">
        <f>'[1]Tokio Marine'!E1090</f>
        <v>5</v>
      </c>
      <c r="T12" s="50">
        <f t="shared" si="4"/>
        <v>31445580</v>
      </c>
      <c r="X12" t="str">
        <f>IF(ISERROR(VLOOKUP(H12,'FMC by DSF_Sistem'!$J$11:$J$1202,1,0)),"TIDAK ADA","ADA")</f>
        <v>ADA</v>
      </c>
      <c r="Y12" t="str">
        <f>IF(ISERROR(VLOOKUP(C12,'Data Unit Agr Open'!$F$4:$F$7567,1,0)),"TIDAK ADA","ADA")</f>
        <v>ADA</v>
      </c>
      <c r="Z12" s="955" t="str">
        <f>VLOOKUP(H12,'Data Unit Agr Open'!J10:$J$7567,1,FALSE)</f>
        <v>B2607PKF</v>
      </c>
      <c r="AA12" t="b">
        <f t="shared" si="3"/>
        <v>1</v>
      </c>
      <c r="AB12"/>
    </row>
    <row r="13" spans="2:28" hidden="1" x14ac:dyDescent="0.25">
      <c r="B13" s="38">
        <v>8</v>
      </c>
      <c r="C13" s="39" t="s">
        <v>1274</v>
      </c>
      <c r="D13" s="65" t="s">
        <v>11991</v>
      </c>
      <c r="E13" s="41" t="s">
        <v>11997</v>
      </c>
      <c r="F13" s="54" t="s">
        <v>2035</v>
      </c>
      <c r="G13" s="42" t="s">
        <v>1291</v>
      </c>
      <c r="H13" s="43" t="s">
        <v>9507</v>
      </c>
      <c r="I13" s="44" t="s">
        <v>9508</v>
      </c>
      <c r="J13" s="44" t="s">
        <v>9509</v>
      </c>
      <c r="K13" s="45">
        <v>43734</v>
      </c>
      <c r="L13" s="45">
        <v>45195</v>
      </c>
      <c r="M13" s="44">
        <v>48</v>
      </c>
      <c r="N13" s="64">
        <v>33600000</v>
      </c>
      <c r="O13" s="46">
        <f t="shared" si="0"/>
        <v>700000</v>
      </c>
      <c r="P13" s="62">
        <f t="shared" ca="1" si="1"/>
        <v>27.821165725308674</v>
      </c>
      <c r="Q13" s="48">
        <f t="shared" ca="1" si="2"/>
        <v>18900000</v>
      </c>
      <c r="R13" s="46">
        <f>'[1]Tokio Marine'!H951</f>
        <v>3625298</v>
      </c>
      <c r="S13" s="49">
        <f>'[1]Tokio Marine'!E952</f>
        <v>4</v>
      </c>
      <c r="T13" s="50">
        <f t="shared" si="4"/>
        <v>29974702</v>
      </c>
      <c r="X13" t="str">
        <f>IF(ISERROR(VLOOKUP(H13,'FMC by DSF_Sistem'!$J$11:$J$1202,1,0)),"TIDAK ADA","ADA")</f>
        <v>ADA</v>
      </c>
      <c r="Y13" t="str">
        <f>IF(ISERROR(VLOOKUP(C13,'Data Unit Agr Open'!$F$4:$F$7567,1,0)),"TIDAK ADA","ADA")</f>
        <v>ADA</v>
      </c>
      <c r="Z13" s="955" t="str">
        <f>VLOOKUP(H13,'Data Unit Agr Open'!J11:$J$7567,1,FALSE)</f>
        <v>B2482PKF</v>
      </c>
      <c r="AA13" t="b">
        <f t="shared" si="3"/>
        <v>1</v>
      </c>
      <c r="AB13"/>
    </row>
    <row r="14" spans="2:28" ht="17.45" hidden="1" customHeight="1" x14ac:dyDescent="0.25">
      <c r="B14" s="51">
        <v>9</v>
      </c>
      <c r="C14" s="66" t="s">
        <v>1511</v>
      </c>
      <c r="D14" s="65" t="s">
        <v>11991</v>
      </c>
      <c r="E14" s="67" t="s">
        <v>11998</v>
      </c>
      <c r="F14" s="54" t="s">
        <v>11993</v>
      </c>
      <c r="G14" s="42" t="s">
        <v>125</v>
      </c>
      <c r="H14" s="68" t="s">
        <v>9540</v>
      </c>
      <c r="I14" s="69" t="s">
        <v>9541</v>
      </c>
      <c r="J14" s="69" t="s">
        <v>9542</v>
      </c>
      <c r="K14" s="70">
        <v>43854</v>
      </c>
      <c r="L14" s="70">
        <v>44950</v>
      </c>
      <c r="M14" s="44">
        <v>36</v>
      </c>
      <c r="N14" s="71">
        <v>25200000</v>
      </c>
      <c r="O14" s="72">
        <f t="shared" si="0"/>
        <v>700000</v>
      </c>
      <c r="P14" s="62">
        <f t="shared" ca="1" si="1"/>
        <v>23.821165725308674</v>
      </c>
      <c r="Q14" s="48">
        <f t="shared" ca="1" si="2"/>
        <v>16100000</v>
      </c>
      <c r="R14" s="73"/>
      <c r="S14" s="74"/>
      <c r="T14" s="50">
        <f t="shared" si="4"/>
        <v>25200000</v>
      </c>
      <c r="X14" t="str">
        <f>IF(ISERROR(VLOOKUP(H14,'FMC by DSF_Sistem'!$J$11:$J$1202,1,0)),"TIDAK ADA","ADA")</f>
        <v>ADA</v>
      </c>
      <c r="Y14" t="str">
        <f>IF(ISERROR(VLOOKUP(C14,'Data Unit Agr Open'!$F$4:$F$7567,1,0)),"TIDAK ADA","ADA")</f>
        <v>ADA</v>
      </c>
      <c r="Z14" s="955" t="str">
        <f>VLOOKUP(H14,'Data Unit Agr Open'!J12:$J$7567,1,FALSE)</f>
        <v>B1311PJQ</v>
      </c>
      <c r="AA14" t="b">
        <f t="shared" si="3"/>
        <v>1</v>
      </c>
      <c r="AB14"/>
    </row>
    <row r="15" spans="2:28" ht="17.45" hidden="1" customHeight="1" x14ac:dyDescent="0.25">
      <c r="B15" s="38">
        <v>10</v>
      </c>
      <c r="C15" s="66" t="s">
        <v>1612</v>
      </c>
      <c r="D15" s="65" t="s">
        <v>11991</v>
      </c>
      <c r="E15" s="67" t="s">
        <v>11999</v>
      </c>
      <c r="F15" s="75" t="s">
        <v>11993</v>
      </c>
      <c r="G15" s="75" t="s">
        <v>125</v>
      </c>
      <c r="H15" s="68" t="s">
        <v>9545</v>
      </c>
      <c r="I15" s="69" t="s">
        <v>9546</v>
      </c>
      <c r="J15" s="69" t="s">
        <v>9547</v>
      </c>
      <c r="K15" s="70">
        <v>43889</v>
      </c>
      <c r="L15" s="70">
        <v>44985</v>
      </c>
      <c r="M15" s="44">
        <v>36</v>
      </c>
      <c r="N15" s="71">
        <v>14625540</v>
      </c>
      <c r="O15" s="76">
        <f t="shared" si="0"/>
        <v>406265</v>
      </c>
      <c r="P15" s="47">
        <f t="shared" ca="1" si="1"/>
        <v>22.654499058642006</v>
      </c>
      <c r="Q15" s="48">
        <f t="shared" ca="1" si="2"/>
        <v>8937830</v>
      </c>
      <c r="R15" s="73"/>
      <c r="S15" s="74"/>
      <c r="T15" s="50">
        <f>N15-R15</f>
        <v>14625540</v>
      </c>
      <c r="X15" t="str">
        <f>IF(ISERROR(VLOOKUP(H15,'FMC by DSF_Sistem'!$J$11:$J$1202,1,0)),"TIDAK ADA","ADA")</f>
        <v>ADA</v>
      </c>
      <c r="Y15" t="str">
        <f>IF(ISERROR(VLOOKUP(C15,'Data Unit Agr Open'!$F$4:$F$7567,1,0)),"TIDAK ADA","ADA")</f>
        <v>ADA</v>
      </c>
      <c r="Z15" s="955" t="str">
        <f>VLOOKUP(H15,'Data Unit Agr Open'!J13:$J$7567,1,FALSE)</f>
        <v>B2131PKQ</v>
      </c>
      <c r="AA15" t="b">
        <f t="shared" si="3"/>
        <v>1</v>
      </c>
      <c r="AB15"/>
    </row>
    <row r="16" spans="2:28" ht="17.45" hidden="1" customHeight="1" x14ac:dyDescent="0.25">
      <c r="B16" s="51">
        <v>11</v>
      </c>
      <c r="C16" s="77" t="s">
        <v>3083</v>
      </c>
      <c r="D16" s="78" t="s">
        <v>11991</v>
      </c>
      <c r="E16" s="53" t="s">
        <v>12000</v>
      </c>
      <c r="F16" s="79" t="s">
        <v>11993</v>
      </c>
      <c r="G16" s="79" t="s">
        <v>125</v>
      </c>
      <c r="H16" s="80" t="s">
        <v>9553</v>
      </c>
      <c r="I16" s="81" t="s">
        <v>9554</v>
      </c>
      <c r="J16" s="81" t="s">
        <v>9555</v>
      </c>
      <c r="K16" s="82">
        <v>44263</v>
      </c>
      <c r="L16" s="82">
        <v>45359</v>
      </c>
      <c r="M16" s="83">
        <v>36</v>
      </c>
      <c r="N16" s="84">
        <v>21600000</v>
      </c>
      <c r="O16" s="85">
        <f>N16/M16</f>
        <v>600000</v>
      </c>
      <c r="P16" s="86">
        <f ca="1">($P$3-K16)/30</f>
        <v>10.187832391975341</v>
      </c>
      <c r="Q16" s="87">
        <f ca="1">LEFT(P16,2)*O16</f>
        <v>6000000</v>
      </c>
      <c r="R16" s="88"/>
      <c r="S16" s="89"/>
      <c r="T16" s="90">
        <f>N16-R16</f>
        <v>21600000</v>
      </c>
      <c r="X16" t="str">
        <f>IF(ISERROR(VLOOKUP(H16,'FMC by DSF_Sistem'!$J$11:$J$1202,1,0)),"TIDAK ADA","ADA")</f>
        <v>ADA</v>
      </c>
      <c r="Y16" t="str">
        <f>IF(ISERROR(VLOOKUP(C16,'Data Unit Agr Open'!$F$4:$F$7567,1,0)),"TIDAK ADA","ADA")</f>
        <v>ADA</v>
      </c>
      <c r="Z16" s="955" t="str">
        <f>VLOOKUP(H16,'Data Unit Agr Open'!J14:$J$7567,1,FALSE)</f>
        <v>B2127UOY</v>
      </c>
      <c r="AA16" t="b">
        <f t="shared" si="3"/>
        <v>1</v>
      </c>
      <c r="AB16"/>
    </row>
    <row r="17" spans="2:28" ht="15.75" thickBot="1" x14ac:dyDescent="0.3">
      <c r="B17" s="38">
        <v>12</v>
      </c>
      <c r="C17" s="91" t="s">
        <v>4853</v>
      </c>
      <c r="D17" s="92" t="s">
        <v>11991</v>
      </c>
      <c r="E17" s="93" t="s">
        <v>12001</v>
      </c>
      <c r="F17" s="94"/>
      <c r="G17" s="94"/>
      <c r="H17" s="95" t="s">
        <v>12002</v>
      </c>
      <c r="I17" s="96" t="s">
        <v>12003</v>
      </c>
      <c r="J17" s="96" t="s">
        <v>12004</v>
      </c>
      <c r="K17" s="97">
        <v>44545</v>
      </c>
      <c r="L17" s="97">
        <v>45641</v>
      </c>
      <c r="M17" s="98">
        <v>36</v>
      </c>
      <c r="N17" s="99">
        <v>23400000</v>
      </c>
      <c r="O17" s="100">
        <f>N17/M17</f>
        <v>650000</v>
      </c>
      <c r="P17" s="101">
        <f ca="1">($P$3-K17)/30</f>
        <v>0.78783239197534083</v>
      </c>
      <c r="Q17" s="102">
        <f ca="1">LEFT(P17,2)*O17</f>
        <v>0</v>
      </c>
      <c r="R17" s="103"/>
      <c r="S17" s="104"/>
      <c r="T17" s="105">
        <f>N17-R17</f>
        <v>23400000</v>
      </c>
      <c r="X17" s="2" t="str">
        <f>IF(ISERROR(VLOOKUP(H17,'FMC by DSF_Sistem'!$J$11:$J$1202,1,0)),"TIDAK ADA","ADA")</f>
        <v>TIDAK ADA</v>
      </c>
      <c r="Y17" s="2" t="str">
        <f>IF(ISERROR(VLOOKUP(C17,'Data Unit Agr Open'!$F$4:$F$7567,1,0)),"TIDAK ADA","ADA")</f>
        <v>ADA</v>
      </c>
      <c r="Z17" s="956" t="str">
        <f>VLOOKUP(H17,'Data Unit Agr Open'!J15:$J$7567,1,FALSE)</f>
        <v>L1545UI</v>
      </c>
      <c r="AA17" s="2" t="b">
        <f t="shared" si="3"/>
        <v>0</v>
      </c>
      <c r="AB17" s="950" t="s">
        <v>25387</v>
      </c>
    </row>
    <row r="18" spans="2:28" hidden="1" x14ac:dyDescent="0.25">
      <c r="B18" s="51">
        <v>13</v>
      </c>
      <c r="C18" s="106" t="s">
        <v>1065</v>
      </c>
      <c r="D18" s="107" t="s">
        <v>12005</v>
      </c>
      <c r="E18" s="108" t="s">
        <v>12006</v>
      </c>
      <c r="F18" s="109" t="s">
        <v>11993</v>
      </c>
      <c r="G18" s="109" t="s">
        <v>125</v>
      </c>
      <c r="H18" s="110" t="s">
        <v>9619</v>
      </c>
      <c r="I18" s="111" t="s">
        <v>9620</v>
      </c>
      <c r="J18" s="111" t="s">
        <v>9621</v>
      </c>
      <c r="K18" s="112">
        <v>43608</v>
      </c>
      <c r="L18" s="112">
        <v>44704</v>
      </c>
      <c r="M18" s="111">
        <v>36</v>
      </c>
      <c r="N18" s="113">
        <v>33279696</v>
      </c>
      <c r="O18" s="114">
        <f t="shared" si="0"/>
        <v>924436</v>
      </c>
      <c r="P18" s="115">
        <f t="shared" ca="1" si="1"/>
        <v>32.021165725308677</v>
      </c>
      <c r="Q18" s="116">
        <f t="shared" ca="1" si="2"/>
        <v>29581952</v>
      </c>
      <c r="R18" s="117">
        <f>[1]KRM!J2590</f>
        <v>5657393</v>
      </c>
      <c r="S18" s="118">
        <f>[1]KRM!F2591</f>
        <v>6</v>
      </c>
      <c r="T18" s="90">
        <f t="shared" ref="T18:T41" si="5">N18-R18</f>
        <v>27622303</v>
      </c>
      <c r="X18" t="str">
        <f>IF(ISERROR(VLOOKUP(H18,'FMC by DSF_Sistem'!$J$11:$J$1202,1,0)),"TIDAK ADA","ADA")</f>
        <v>ADA</v>
      </c>
      <c r="Y18" t="str">
        <f>IF(ISERROR(VLOOKUP(C18,'Data Unit Agr Open'!$F$4:$F$7567,1,0)),"TIDAK ADA","ADA")</f>
        <v>ADA</v>
      </c>
      <c r="Z18" s="955" t="str">
        <f>VLOOKUP(H18,'Data Unit Agr Open'!J16:$J$7567,1,FALSE)</f>
        <v>B1457UJT</v>
      </c>
      <c r="AA18" t="b">
        <f t="shared" si="3"/>
        <v>1</v>
      </c>
      <c r="AB18"/>
    </row>
    <row r="19" spans="2:28" hidden="1" x14ac:dyDescent="0.25">
      <c r="B19" s="38">
        <v>14</v>
      </c>
      <c r="C19" s="39" t="s">
        <v>1051</v>
      </c>
      <c r="D19" s="40" t="s">
        <v>12005</v>
      </c>
      <c r="E19" s="119" t="s">
        <v>12006</v>
      </c>
      <c r="F19" s="42" t="s">
        <v>11993</v>
      </c>
      <c r="G19" s="42" t="s">
        <v>125</v>
      </c>
      <c r="H19" s="43" t="s">
        <v>9613</v>
      </c>
      <c r="I19" s="44" t="s">
        <v>9614</v>
      </c>
      <c r="J19" s="44" t="s">
        <v>9615</v>
      </c>
      <c r="K19" s="45">
        <v>43602</v>
      </c>
      <c r="L19" s="45">
        <v>44698</v>
      </c>
      <c r="M19" s="44">
        <v>36</v>
      </c>
      <c r="N19" s="46">
        <v>33279696</v>
      </c>
      <c r="O19" s="58">
        <f t="shared" si="0"/>
        <v>924436</v>
      </c>
      <c r="P19" s="47">
        <f t="shared" ca="1" si="1"/>
        <v>32.221165725308673</v>
      </c>
      <c r="Q19" s="59">
        <f t="shared" ca="1" si="2"/>
        <v>29581952</v>
      </c>
      <c r="R19" s="73">
        <f>[1]KRM!J2933</f>
        <v>12051590</v>
      </c>
      <c r="S19" s="60">
        <f>[1]KRM!F2934</f>
        <v>7</v>
      </c>
      <c r="T19" s="120">
        <f t="shared" si="5"/>
        <v>21228106</v>
      </c>
      <c r="X19" t="str">
        <f>IF(ISERROR(VLOOKUP(H19,'FMC by DSF_Sistem'!$J$11:$J$1202,1,0)),"TIDAK ADA","ADA")</f>
        <v>ADA</v>
      </c>
      <c r="Y19" t="str">
        <f>IF(ISERROR(VLOOKUP(C19,'Data Unit Agr Open'!$F$4:$F$7567,1,0)),"TIDAK ADA","ADA")</f>
        <v>ADA</v>
      </c>
      <c r="Z19" s="955" t="str">
        <f>VLOOKUP(H19,'Data Unit Agr Open'!J17:$J$7567,1,FALSE)</f>
        <v>B1328UJT</v>
      </c>
      <c r="AA19" t="b">
        <f t="shared" si="3"/>
        <v>1</v>
      </c>
      <c r="AB19"/>
    </row>
    <row r="20" spans="2:28" hidden="1" x14ac:dyDescent="0.25">
      <c r="B20" s="51">
        <v>15</v>
      </c>
      <c r="C20" s="39" t="s">
        <v>1051</v>
      </c>
      <c r="D20" s="40" t="s">
        <v>12005</v>
      </c>
      <c r="E20" s="119" t="s">
        <v>12006</v>
      </c>
      <c r="F20" s="42" t="s">
        <v>11993</v>
      </c>
      <c r="G20" s="42" t="s">
        <v>125</v>
      </c>
      <c r="H20" s="43" t="s">
        <v>9606</v>
      </c>
      <c r="I20" s="44" t="s">
        <v>9607</v>
      </c>
      <c r="J20" s="44" t="s">
        <v>9608</v>
      </c>
      <c r="K20" s="45">
        <v>43602</v>
      </c>
      <c r="L20" s="45">
        <v>44698</v>
      </c>
      <c r="M20" s="44">
        <v>36</v>
      </c>
      <c r="N20" s="46">
        <v>33279696</v>
      </c>
      <c r="O20" s="58">
        <f t="shared" si="0"/>
        <v>924436</v>
      </c>
      <c r="P20" s="47">
        <f t="shared" ca="1" si="1"/>
        <v>32.221165725308673</v>
      </c>
      <c r="Q20" s="59">
        <f t="shared" ca="1" si="2"/>
        <v>29581952</v>
      </c>
      <c r="R20" s="73">
        <f>[1]KRM!J2648</f>
        <v>32563771</v>
      </c>
      <c r="S20" s="60">
        <f>[1]KRM!F2649</f>
        <v>15</v>
      </c>
      <c r="T20" s="120">
        <f t="shared" si="5"/>
        <v>715925</v>
      </c>
      <c r="X20" t="str">
        <f>IF(ISERROR(VLOOKUP(H20,'FMC by DSF_Sistem'!$J$11:$J$1202,1,0)),"TIDAK ADA","ADA")</f>
        <v>ADA</v>
      </c>
      <c r="Y20" t="str">
        <f>IF(ISERROR(VLOOKUP(C20,'Data Unit Agr Open'!$F$4:$F$7567,1,0)),"TIDAK ADA","ADA")</f>
        <v>ADA</v>
      </c>
      <c r="Z20" s="955" t="str">
        <f>VLOOKUP(H20,'Data Unit Agr Open'!J18:$J$7567,1,FALSE)</f>
        <v>B1455UJT</v>
      </c>
      <c r="AA20" t="b">
        <f t="shared" si="3"/>
        <v>1</v>
      </c>
      <c r="AB20"/>
    </row>
    <row r="21" spans="2:28" hidden="1" x14ac:dyDescent="0.25">
      <c r="B21" s="38">
        <v>16</v>
      </c>
      <c r="C21" s="39" t="s">
        <v>1117</v>
      </c>
      <c r="D21" s="40" t="s">
        <v>12005</v>
      </c>
      <c r="E21" s="119" t="s">
        <v>12006</v>
      </c>
      <c r="F21" s="42" t="s">
        <v>11993</v>
      </c>
      <c r="G21" s="42" t="s">
        <v>125</v>
      </c>
      <c r="H21" s="43" t="s">
        <v>9627</v>
      </c>
      <c r="I21" s="44" t="s">
        <v>9628</v>
      </c>
      <c r="J21" s="44" t="s">
        <v>9629</v>
      </c>
      <c r="K21" s="45">
        <v>43637</v>
      </c>
      <c r="L21" s="45">
        <v>44733</v>
      </c>
      <c r="M21" s="44">
        <v>36</v>
      </c>
      <c r="N21" s="46">
        <v>33279696</v>
      </c>
      <c r="O21" s="58">
        <f t="shared" si="0"/>
        <v>924436</v>
      </c>
      <c r="P21" s="47">
        <f t="shared" ca="1" si="1"/>
        <v>31.054499058642008</v>
      </c>
      <c r="Q21" s="59">
        <f t="shared" ca="1" si="2"/>
        <v>28657516</v>
      </c>
      <c r="R21" s="73">
        <f>[1]KRM!J2989</f>
        <v>3864267</v>
      </c>
      <c r="S21" s="60">
        <f>[1]KRM!F2990</f>
        <v>5</v>
      </c>
      <c r="T21" s="120">
        <f t="shared" si="5"/>
        <v>29415429</v>
      </c>
      <c r="X21" t="str">
        <f>IF(ISERROR(VLOOKUP(H21,'FMC by DSF_Sistem'!$J$11:$J$1202,1,0)),"TIDAK ADA","ADA")</f>
        <v>ADA</v>
      </c>
      <c r="Y21" t="str">
        <f>IF(ISERROR(VLOOKUP(C21,'Data Unit Agr Open'!$F$4:$F$7567,1,0)),"TIDAK ADA","ADA")</f>
        <v>ADA</v>
      </c>
      <c r="Z21" s="955" t="str">
        <f>VLOOKUP(H21,'Data Unit Agr Open'!J19:$J$7567,1,FALSE)</f>
        <v>B1583UJT</v>
      </c>
      <c r="AA21" t="b">
        <f t="shared" si="3"/>
        <v>1</v>
      </c>
      <c r="AB21"/>
    </row>
    <row r="22" spans="2:28" hidden="1" x14ac:dyDescent="0.25">
      <c r="B22" s="51">
        <v>17</v>
      </c>
      <c r="C22" s="52" t="s">
        <v>1125</v>
      </c>
      <c r="D22" s="40" t="s">
        <v>12005</v>
      </c>
      <c r="E22" s="53" t="s">
        <v>12007</v>
      </c>
      <c r="F22" s="42" t="s">
        <v>11993</v>
      </c>
      <c r="G22" s="42" t="s">
        <v>125</v>
      </c>
      <c r="H22" s="55" t="s">
        <v>9634</v>
      </c>
      <c r="I22" s="56" t="s">
        <v>9635</v>
      </c>
      <c r="J22" s="56" t="s">
        <v>9636</v>
      </c>
      <c r="K22" s="57">
        <v>43651</v>
      </c>
      <c r="L22" s="57">
        <v>44747</v>
      </c>
      <c r="M22" s="56">
        <v>36</v>
      </c>
      <c r="N22" s="58">
        <v>43200000</v>
      </c>
      <c r="O22" s="58">
        <f t="shared" si="0"/>
        <v>1200000</v>
      </c>
      <c r="P22" s="47">
        <f t="shared" ca="1" si="1"/>
        <v>30.58783239197534</v>
      </c>
      <c r="Q22" s="59">
        <f t="shared" ca="1" si="2"/>
        <v>36000000</v>
      </c>
      <c r="R22" s="53"/>
      <c r="S22" s="60"/>
      <c r="T22" s="120">
        <f t="shared" si="5"/>
        <v>43200000</v>
      </c>
      <c r="X22" t="str">
        <f>IF(ISERROR(VLOOKUP(H22,'FMC by DSF_Sistem'!$J$11:$J$1202,1,0)),"TIDAK ADA","ADA")</f>
        <v>ADA</v>
      </c>
      <c r="Y22" t="str">
        <f>IF(ISERROR(VLOOKUP(C22,'Data Unit Agr Open'!$F$4:$F$7567,1,0)),"TIDAK ADA","ADA")</f>
        <v>ADA</v>
      </c>
      <c r="Z22" s="955" t="str">
        <f>VLOOKUP(H22,'Data Unit Agr Open'!J20:$J$7567,1,FALSE)</f>
        <v>B1528UJT</v>
      </c>
      <c r="AA22" t="b">
        <f t="shared" si="3"/>
        <v>1</v>
      </c>
      <c r="AB22"/>
    </row>
    <row r="23" spans="2:28" hidden="1" x14ac:dyDescent="0.25">
      <c r="B23" s="38">
        <v>18</v>
      </c>
      <c r="C23" s="39" t="s">
        <v>1129</v>
      </c>
      <c r="D23" s="40" t="s">
        <v>12005</v>
      </c>
      <c r="E23" s="53" t="s">
        <v>12007</v>
      </c>
      <c r="F23" s="42" t="s">
        <v>11993</v>
      </c>
      <c r="G23" s="42" t="s">
        <v>125</v>
      </c>
      <c r="H23" s="43" t="s">
        <v>9639</v>
      </c>
      <c r="I23" s="44" t="s">
        <v>9640</v>
      </c>
      <c r="J23" s="44" t="s">
        <v>9641</v>
      </c>
      <c r="K23" s="57">
        <v>43651</v>
      </c>
      <c r="L23" s="57">
        <v>44747</v>
      </c>
      <c r="M23" s="56">
        <v>36</v>
      </c>
      <c r="N23" s="58">
        <v>43200000</v>
      </c>
      <c r="O23" s="58">
        <f t="shared" si="0"/>
        <v>1200000</v>
      </c>
      <c r="P23" s="47">
        <f t="shared" ca="1" si="1"/>
        <v>30.58783239197534</v>
      </c>
      <c r="Q23" s="59">
        <f t="shared" ca="1" si="2"/>
        <v>36000000</v>
      </c>
      <c r="R23" s="73">
        <f>[1]KRM!J3285</f>
        <v>2035000</v>
      </c>
      <c r="S23" s="60">
        <f>[1]KRM!F3286</f>
        <v>1</v>
      </c>
      <c r="T23" s="120">
        <f t="shared" si="5"/>
        <v>41165000</v>
      </c>
      <c r="X23" t="str">
        <f>IF(ISERROR(VLOOKUP(H23,'FMC by DSF_Sistem'!$J$11:$J$1202,1,0)),"TIDAK ADA","ADA")</f>
        <v>ADA</v>
      </c>
      <c r="Y23" t="str">
        <f>IF(ISERROR(VLOOKUP(C23,'Data Unit Agr Open'!$F$4:$F$7567,1,0)),"TIDAK ADA","ADA")</f>
        <v>ADA</v>
      </c>
      <c r="Z23" s="955" t="str">
        <f>VLOOKUP(H23,'Data Unit Agr Open'!J21:$J$7567,1,FALSE)</f>
        <v>B1631UJT</v>
      </c>
      <c r="AA23" t="b">
        <f t="shared" si="3"/>
        <v>1</v>
      </c>
      <c r="AB23"/>
    </row>
    <row r="24" spans="2:28" hidden="1" x14ac:dyDescent="0.25">
      <c r="B24" s="51">
        <v>19</v>
      </c>
      <c r="C24" s="39" t="s">
        <v>975</v>
      </c>
      <c r="D24" s="40" t="s">
        <v>12005</v>
      </c>
      <c r="E24" s="41" t="s">
        <v>12008</v>
      </c>
      <c r="F24" s="42" t="s">
        <v>11993</v>
      </c>
      <c r="G24" s="42" t="s">
        <v>125</v>
      </c>
      <c r="H24" s="43" t="s">
        <v>9591</v>
      </c>
      <c r="I24" s="44" t="s">
        <v>9592</v>
      </c>
      <c r="J24" s="44" t="s">
        <v>9593</v>
      </c>
      <c r="K24" s="45">
        <v>43529</v>
      </c>
      <c r="L24" s="45">
        <v>44625</v>
      </c>
      <c r="M24" s="44">
        <v>36</v>
      </c>
      <c r="N24" s="121">
        <v>51939646</v>
      </c>
      <c r="O24" s="72">
        <f t="shared" si="0"/>
        <v>1442767.9444444445</v>
      </c>
      <c r="P24" s="47">
        <f t="shared" ca="1" si="1"/>
        <v>34.65449905864201</v>
      </c>
      <c r="Q24" s="87">
        <f t="shared" ca="1" si="2"/>
        <v>49054110.111111112</v>
      </c>
      <c r="R24" s="73">
        <f>[1]KRM!J2876</f>
        <v>5122418</v>
      </c>
      <c r="S24" s="60">
        <f>[1]KRM!F2877</f>
        <v>4</v>
      </c>
      <c r="T24" s="120">
        <f t="shared" si="5"/>
        <v>46817228</v>
      </c>
      <c r="X24" t="str">
        <f>IF(ISERROR(VLOOKUP(H24,'FMC by DSF_Sistem'!$J$11:$J$1202,1,0)),"TIDAK ADA","ADA")</f>
        <v>ADA</v>
      </c>
      <c r="Y24" t="str">
        <f>IF(ISERROR(VLOOKUP(C24,'Data Unit Agr Open'!$F$4:$F$7567,1,0)),"TIDAK ADA","ADA")</f>
        <v>ADA</v>
      </c>
      <c r="Z24" s="955" t="str">
        <f>VLOOKUP(H24,'Data Unit Agr Open'!J22:$J$7567,1,FALSE)</f>
        <v>B1905UJS</v>
      </c>
      <c r="AA24" t="b">
        <f t="shared" si="3"/>
        <v>1</v>
      </c>
      <c r="AB24"/>
    </row>
    <row r="25" spans="2:28" hidden="1" x14ac:dyDescent="0.25">
      <c r="B25" s="38">
        <v>20</v>
      </c>
      <c r="C25" s="39" t="s">
        <v>985</v>
      </c>
      <c r="D25" s="65" t="s">
        <v>12005</v>
      </c>
      <c r="E25" s="41" t="s">
        <v>12009</v>
      </c>
      <c r="F25" s="42" t="s">
        <v>11993</v>
      </c>
      <c r="G25" s="42" t="s">
        <v>125</v>
      </c>
      <c r="H25" s="43" t="s">
        <v>9600</v>
      </c>
      <c r="I25" s="44" t="s">
        <v>9601</v>
      </c>
      <c r="J25" s="44" t="s">
        <v>9602</v>
      </c>
      <c r="K25" s="45">
        <v>43529</v>
      </c>
      <c r="L25" s="45">
        <v>44625</v>
      </c>
      <c r="M25" s="44">
        <v>36</v>
      </c>
      <c r="N25" s="121">
        <v>53769270</v>
      </c>
      <c r="O25" s="72">
        <f t="shared" si="0"/>
        <v>1493590.8333333333</v>
      </c>
      <c r="P25" s="47">
        <f t="shared" ca="1" si="1"/>
        <v>34.65449905864201</v>
      </c>
      <c r="Q25" s="87">
        <f t="shared" ca="1" si="2"/>
        <v>50782088.333333328</v>
      </c>
      <c r="R25" s="73">
        <f>[1]KRM!J3045</f>
        <v>6139078</v>
      </c>
      <c r="S25" s="60">
        <f>[1]KRM!F3046</f>
        <v>3</v>
      </c>
      <c r="T25" s="120">
        <f t="shared" si="5"/>
        <v>47630192</v>
      </c>
      <c r="X25" t="str">
        <f>IF(ISERROR(VLOOKUP(H25,'FMC by DSF_Sistem'!$J$11:$J$1202,1,0)),"TIDAK ADA","ADA")</f>
        <v>ADA</v>
      </c>
      <c r="Y25" t="str">
        <f>IF(ISERROR(VLOOKUP(C25,'Data Unit Agr Open'!$F$4:$F$7567,1,0)),"TIDAK ADA","ADA")</f>
        <v>ADA</v>
      </c>
      <c r="Z25" s="955" t="str">
        <f>VLOOKUP(H25,'Data Unit Agr Open'!J23:$J$7567,1,FALSE)</f>
        <v>B1814UJS</v>
      </c>
      <c r="AA25" t="b">
        <f t="shared" si="3"/>
        <v>1</v>
      </c>
      <c r="AB25"/>
    </row>
    <row r="26" spans="2:28" ht="18" hidden="1" customHeight="1" x14ac:dyDescent="0.25">
      <c r="B26" s="51">
        <v>21</v>
      </c>
      <c r="C26" s="66" t="s">
        <v>2283</v>
      </c>
      <c r="D26" s="122" t="s">
        <v>12010</v>
      </c>
      <c r="E26" s="119" t="s">
        <v>12011</v>
      </c>
      <c r="F26" s="123" t="s">
        <v>11993</v>
      </c>
      <c r="G26" s="123" t="s">
        <v>125</v>
      </c>
      <c r="H26" s="124" t="s">
        <v>9645</v>
      </c>
      <c r="I26" s="125" t="s">
        <v>9646</v>
      </c>
      <c r="J26" s="125" t="s">
        <v>9647</v>
      </c>
      <c r="K26" s="70">
        <v>44116</v>
      </c>
      <c r="L26" s="70">
        <v>45211</v>
      </c>
      <c r="M26" s="126">
        <v>36</v>
      </c>
      <c r="N26" s="127">
        <v>43200000</v>
      </c>
      <c r="O26" s="76">
        <f t="shared" si="0"/>
        <v>1200000</v>
      </c>
      <c r="P26" s="128">
        <f t="shared" ca="1" si="1"/>
        <v>15.087832391975342</v>
      </c>
      <c r="Q26" s="129">
        <f t="shared" ca="1" si="2"/>
        <v>18000000</v>
      </c>
      <c r="R26" s="73"/>
      <c r="S26" s="130"/>
      <c r="T26" s="120">
        <f t="shared" si="5"/>
        <v>43200000</v>
      </c>
      <c r="X26" t="str">
        <f>IF(ISERROR(VLOOKUP(H26,'FMC by DSF_Sistem'!$J$11:$J$1202,1,0)),"TIDAK ADA","ADA")</f>
        <v>ADA</v>
      </c>
      <c r="Y26" t="str">
        <f>IF(ISERROR(VLOOKUP(C26,'Data Unit Agr Open'!$F$4:$F$7567,1,0)),"TIDAK ADA","ADA")</f>
        <v>ADA</v>
      </c>
      <c r="Z26" s="955" t="str">
        <f>VLOOKUP(H26,'Data Unit Agr Open'!J24:$J$7567,1,FALSE)</f>
        <v>B1519UJV</v>
      </c>
      <c r="AA26" t="b">
        <f t="shared" si="3"/>
        <v>1</v>
      </c>
      <c r="AB26"/>
    </row>
    <row r="27" spans="2:28" ht="17.45" hidden="1" customHeight="1" x14ac:dyDescent="0.25">
      <c r="B27" s="38">
        <v>22</v>
      </c>
      <c r="C27" s="131" t="s">
        <v>2554</v>
      </c>
      <c r="D27" s="78" t="s">
        <v>12012</v>
      </c>
      <c r="E27" s="132" t="s">
        <v>12011</v>
      </c>
      <c r="F27" s="133" t="s">
        <v>11993</v>
      </c>
      <c r="G27" s="133" t="s">
        <v>125</v>
      </c>
      <c r="H27" s="134" t="s">
        <v>12013</v>
      </c>
      <c r="I27" s="135" t="s">
        <v>9650</v>
      </c>
      <c r="J27" s="135" t="s">
        <v>9651</v>
      </c>
      <c r="K27" s="136">
        <v>44169</v>
      </c>
      <c r="L27" s="136">
        <v>45264</v>
      </c>
      <c r="M27" s="137">
        <v>36</v>
      </c>
      <c r="N27" s="138">
        <v>43200000</v>
      </c>
      <c r="O27" s="72">
        <f t="shared" si="0"/>
        <v>1200000</v>
      </c>
      <c r="P27" s="86">
        <f t="shared" ca="1" si="1"/>
        <v>13.321165725308674</v>
      </c>
      <c r="Q27" s="87">
        <f t="shared" ca="1" si="2"/>
        <v>15600000</v>
      </c>
      <c r="R27" s="139"/>
      <c r="S27" s="140"/>
      <c r="T27" s="120">
        <f t="shared" si="5"/>
        <v>43200000</v>
      </c>
      <c r="X27" t="str">
        <f>IF(ISERROR(VLOOKUP(H27,'FMC by DSF_Sistem'!$J$11:$J$1202,1,0)),"TIDAK ADA","ADA")</f>
        <v>TIDAK ADA</v>
      </c>
      <c r="Y27" t="str">
        <f>IF(ISERROR(VLOOKUP(C27,'Data Unit Agr Open'!$F$4:$F$7567,1,0)),"TIDAK ADA","ADA")</f>
        <v>ADA</v>
      </c>
      <c r="Z27" s="955" t="e">
        <f>VLOOKUP(H27,'Data Unit Agr Open'!J25:$J$7567,1,FALSE)</f>
        <v>#N/A</v>
      </c>
      <c r="AA27" t="b">
        <f t="shared" si="3"/>
        <v>0</v>
      </c>
      <c r="AB27" s="950" t="s">
        <v>25270</v>
      </c>
    </row>
    <row r="28" spans="2:28" ht="17.45" hidden="1" customHeight="1" x14ac:dyDescent="0.25">
      <c r="B28" s="51">
        <v>23</v>
      </c>
      <c r="C28" s="131" t="s">
        <v>3925</v>
      </c>
      <c r="D28" s="78" t="s">
        <v>12014</v>
      </c>
      <c r="E28" s="132" t="s">
        <v>12011</v>
      </c>
      <c r="F28" s="133"/>
      <c r="G28" s="133"/>
      <c r="H28" s="134" t="s">
        <v>12015</v>
      </c>
      <c r="I28" s="135" t="s">
        <v>9653</v>
      </c>
      <c r="J28" s="135" t="s">
        <v>9654</v>
      </c>
      <c r="K28" s="136">
        <v>44369</v>
      </c>
      <c r="L28" s="136">
        <v>45465</v>
      </c>
      <c r="M28" s="137">
        <v>36</v>
      </c>
      <c r="N28" s="138">
        <v>43200000</v>
      </c>
      <c r="O28" s="72">
        <f t="shared" si="0"/>
        <v>1200000</v>
      </c>
      <c r="P28" s="86">
        <f t="shared" ca="1" si="1"/>
        <v>6.6544990586420072</v>
      </c>
      <c r="Q28" s="87">
        <f t="shared" ca="1" si="2"/>
        <v>7200000</v>
      </c>
      <c r="R28" s="139"/>
      <c r="S28" s="140"/>
      <c r="T28" s="120">
        <f t="shared" si="5"/>
        <v>43200000</v>
      </c>
      <c r="X28" t="str">
        <f>IF(ISERROR(VLOOKUP(H28,'FMC by DSF_Sistem'!$J$11:$J$1202,1,0)),"TIDAK ADA","ADA")</f>
        <v>TIDAK ADA</v>
      </c>
      <c r="Y28" t="str">
        <f>IF(ISERROR(VLOOKUP(C28,'Data Unit Agr Open'!$F$4:$F$7567,1,0)),"TIDAK ADA","ADA")</f>
        <v>ADA</v>
      </c>
      <c r="Z28" s="955" t="e">
        <f>VLOOKUP(H28,'Data Unit Agr Open'!J26:$J$7567,1,FALSE)</f>
        <v>#N/A</v>
      </c>
      <c r="AA28" t="b">
        <f t="shared" si="3"/>
        <v>0</v>
      </c>
      <c r="AB28" s="950" t="s">
        <v>25271</v>
      </c>
    </row>
    <row r="29" spans="2:28" ht="17.45" hidden="1" customHeight="1" x14ac:dyDescent="0.25">
      <c r="B29" s="38">
        <v>24</v>
      </c>
      <c r="C29" s="66" t="s">
        <v>4028</v>
      </c>
      <c r="D29" s="78" t="s">
        <v>12005</v>
      </c>
      <c r="E29" s="119" t="s">
        <v>12016</v>
      </c>
      <c r="F29" s="123"/>
      <c r="G29" s="123"/>
      <c r="H29" s="124" t="s">
        <v>9658</v>
      </c>
      <c r="I29" s="125" t="s">
        <v>9659</v>
      </c>
      <c r="J29" s="125" t="s">
        <v>9660</v>
      </c>
      <c r="K29" s="70">
        <v>44379</v>
      </c>
      <c r="L29" s="70">
        <v>45475</v>
      </c>
      <c r="M29" s="126">
        <v>36</v>
      </c>
      <c r="N29" s="138">
        <v>43200000</v>
      </c>
      <c r="O29" s="72">
        <f t="shared" si="0"/>
        <v>1200000</v>
      </c>
      <c r="P29" s="86">
        <f t="shared" ca="1" si="1"/>
        <v>6.3211657253086742</v>
      </c>
      <c r="Q29" s="87">
        <f t="shared" ca="1" si="2"/>
        <v>7200000</v>
      </c>
      <c r="R29" s="73"/>
      <c r="S29" s="130"/>
      <c r="T29" s="120">
        <f t="shared" si="5"/>
        <v>43200000</v>
      </c>
      <c r="X29" t="str">
        <f>IF(ISERROR(VLOOKUP(H29,'FMC by DSF_Sistem'!$J$11:$J$1202,1,0)),"TIDAK ADA","ADA")</f>
        <v>ADA</v>
      </c>
      <c r="Y29" t="str">
        <f>IF(ISERROR(VLOOKUP(C29,'Data Unit Agr Open'!$F$4:$F$7567,1,0)),"TIDAK ADA","ADA")</f>
        <v>ADA</v>
      </c>
      <c r="Z29" s="955" t="str">
        <f>VLOOKUP(H29,'Data Unit Agr Open'!J27:$J$7567,1,FALSE)</f>
        <v>B1056SSQ</v>
      </c>
      <c r="AA29" t="b">
        <f t="shared" si="3"/>
        <v>1</v>
      </c>
      <c r="AB29"/>
    </row>
    <row r="30" spans="2:28" ht="17.45" hidden="1" customHeight="1" x14ac:dyDescent="0.25">
      <c r="B30" s="51">
        <v>25</v>
      </c>
      <c r="C30" s="66" t="s">
        <v>4028</v>
      </c>
      <c r="D30" s="78" t="s">
        <v>12005</v>
      </c>
      <c r="E30" s="119" t="s">
        <v>12016</v>
      </c>
      <c r="F30" s="123"/>
      <c r="G30" s="123"/>
      <c r="H30" s="124" t="s">
        <v>9663</v>
      </c>
      <c r="I30" s="125" t="s">
        <v>9664</v>
      </c>
      <c r="J30" s="125" t="s">
        <v>9665</v>
      </c>
      <c r="K30" s="70">
        <v>44379</v>
      </c>
      <c r="L30" s="70">
        <v>45475</v>
      </c>
      <c r="M30" s="126">
        <v>36</v>
      </c>
      <c r="N30" s="138">
        <v>43200000</v>
      </c>
      <c r="O30" s="72">
        <f t="shared" si="0"/>
        <v>1200000</v>
      </c>
      <c r="P30" s="86">
        <f t="shared" ca="1" si="1"/>
        <v>6.3211657253086742</v>
      </c>
      <c r="Q30" s="87">
        <f t="shared" ca="1" si="2"/>
        <v>7200000</v>
      </c>
      <c r="R30" s="73"/>
      <c r="S30" s="130"/>
      <c r="T30" s="120">
        <f t="shared" si="5"/>
        <v>43200000</v>
      </c>
      <c r="X30" t="str">
        <f>IF(ISERROR(VLOOKUP(H30,'FMC by DSF_Sistem'!$J$11:$J$1202,1,0)),"TIDAK ADA","ADA")</f>
        <v>ADA</v>
      </c>
      <c r="Y30" t="str">
        <f>IF(ISERROR(VLOOKUP(C30,'Data Unit Agr Open'!$F$4:$F$7567,1,0)),"TIDAK ADA","ADA")</f>
        <v>ADA</v>
      </c>
      <c r="Z30" s="955" t="str">
        <f>VLOOKUP(H30,'Data Unit Agr Open'!J28:$J$7567,1,FALSE)</f>
        <v>B1055SSQ</v>
      </c>
      <c r="AA30" t="b">
        <f t="shared" si="3"/>
        <v>1</v>
      </c>
      <c r="AB30"/>
    </row>
    <row r="31" spans="2:28" ht="17.45" hidden="1" customHeight="1" x14ac:dyDescent="0.25">
      <c r="B31" s="38">
        <v>26</v>
      </c>
      <c r="C31" s="66" t="s">
        <v>4028</v>
      </c>
      <c r="D31" s="122" t="s">
        <v>12005</v>
      </c>
      <c r="E31" s="119" t="s">
        <v>12016</v>
      </c>
      <c r="F31" s="123"/>
      <c r="G31" s="123"/>
      <c r="H31" s="124" t="s">
        <v>9666</v>
      </c>
      <c r="I31" s="125" t="s">
        <v>9667</v>
      </c>
      <c r="J31" s="125" t="s">
        <v>9668</v>
      </c>
      <c r="K31" s="70">
        <v>44379</v>
      </c>
      <c r="L31" s="70">
        <v>45475</v>
      </c>
      <c r="M31" s="126">
        <v>36</v>
      </c>
      <c r="N31" s="127">
        <v>43200000</v>
      </c>
      <c r="O31" s="76">
        <f t="shared" si="0"/>
        <v>1200000</v>
      </c>
      <c r="P31" s="128">
        <f t="shared" ca="1" si="1"/>
        <v>6.3211657253086742</v>
      </c>
      <c r="Q31" s="129">
        <f t="shared" ca="1" si="2"/>
        <v>7200000</v>
      </c>
      <c r="R31" s="73"/>
      <c r="S31" s="130"/>
      <c r="T31" s="50">
        <f t="shared" si="5"/>
        <v>43200000</v>
      </c>
      <c r="X31" t="str">
        <f>IF(ISERROR(VLOOKUP(H31,'FMC by DSF_Sistem'!$J$11:$J$1202,1,0)),"TIDAK ADA","ADA")</f>
        <v>ADA</v>
      </c>
      <c r="Y31" t="str">
        <f>IF(ISERROR(VLOOKUP(C31,'Data Unit Agr Open'!$F$4:$F$7567,1,0)),"TIDAK ADA","ADA")</f>
        <v>ADA</v>
      </c>
      <c r="Z31" s="955" t="str">
        <f>VLOOKUP(H31,'Data Unit Agr Open'!J29:$J$7567,1,FALSE)</f>
        <v>B1054SSQ</v>
      </c>
      <c r="AA31" t="b">
        <f t="shared" si="3"/>
        <v>1</v>
      </c>
      <c r="AB31"/>
    </row>
    <row r="32" spans="2:28" ht="17.45" hidden="1" customHeight="1" x14ac:dyDescent="0.25">
      <c r="B32" s="51">
        <v>27</v>
      </c>
      <c r="C32" s="77" t="s">
        <v>4541</v>
      </c>
      <c r="D32" s="78" t="s">
        <v>12005</v>
      </c>
      <c r="E32" s="132" t="s">
        <v>12016</v>
      </c>
      <c r="F32" s="141"/>
      <c r="G32" s="141"/>
      <c r="H32" s="142" t="s">
        <v>12017</v>
      </c>
      <c r="I32" s="143" t="s">
        <v>9670</v>
      </c>
      <c r="J32" s="143" t="s">
        <v>9671</v>
      </c>
      <c r="K32" s="82">
        <v>44468</v>
      </c>
      <c r="L32" s="82">
        <v>45564</v>
      </c>
      <c r="M32" s="144">
        <v>36</v>
      </c>
      <c r="N32" s="145">
        <v>43200000</v>
      </c>
      <c r="O32" s="85">
        <f t="shared" si="0"/>
        <v>1200000</v>
      </c>
      <c r="P32" s="86">
        <f t="shared" ca="1" si="1"/>
        <v>3.3544990586420074</v>
      </c>
      <c r="Q32" s="87">
        <f t="shared" ca="1" si="2"/>
        <v>3600000</v>
      </c>
      <c r="R32" s="88"/>
      <c r="S32" s="146"/>
      <c r="T32" s="90">
        <f t="shared" si="5"/>
        <v>43200000</v>
      </c>
      <c r="X32" t="str">
        <f>IF(ISERROR(VLOOKUP(H32,'FMC by DSF_Sistem'!$J$11:$J$1202,1,0)),"TIDAK ADA","ADA")</f>
        <v>TIDAK ADA</v>
      </c>
      <c r="Y32" t="str">
        <f>IF(ISERROR(VLOOKUP(C32,'Data Unit Agr Open'!$F$4:$F$7567,1,0)),"TIDAK ADA","ADA")</f>
        <v>ADA</v>
      </c>
      <c r="Z32" s="955" t="e">
        <f>VLOOKUP(H32,'Data Unit Agr Open'!J30:$J$7567,1,FALSE)</f>
        <v>#N/A</v>
      </c>
      <c r="AA32" t="b">
        <f t="shared" si="3"/>
        <v>0</v>
      </c>
      <c r="AB32" s="950" t="s">
        <v>25272</v>
      </c>
    </row>
    <row r="33" spans="1:28" ht="17.45" customHeight="1" x14ac:dyDescent="0.25">
      <c r="B33" s="38">
        <v>28</v>
      </c>
      <c r="C33" s="147" t="s">
        <v>4904</v>
      </c>
      <c r="D33" s="148" t="s">
        <v>12005</v>
      </c>
      <c r="E33" s="149" t="s">
        <v>12018</v>
      </c>
      <c r="F33" s="150"/>
      <c r="G33" s="150"/>
      <c r="H33" s="151" t="s">
        <v>12019</v>
      </c>
      <c r="I33" s="152" t="s">
        <v>12020</v>
      </c>
      <c r="J33" s="152" t="s">
        <v>12021</v>
      </c>
      <c r="K33" s="153">
        <v>44545</v>
      </c>
      <c r="L33" s="153">
        <v>45641</v>
      </c>
      <c r="M33" s="147">
        <v>36</v>
      </c>
      <c r="N33" s="154">
        <v>19800000</v>
      </c>
      <c r="O33" s="155">
        <f t="shared" si="0"/>
        <v>550000</v>
      </c>
      <c r="P33" s="156">
        <f t="shared" ca="1" si="1"/>
        <v>0.78783239197534083</v>
      </c>
      <c r="Q33" s="157">
        <f t="shared" ca="1" si="2"/>
        <v>0</v>
      </c>
      <c r="R33" s="158"/>
      <c r="S33" s="159"/>
      <c r="T33" s="160">
        <f t="shared" si="5"/>
        <v>19800000</v>
      </c>
      <c r="X33" t="str">
        <f>IF(ISERROR(VLOOKUP(H33,'FMC by DSF_Sistem'!$J$11:$J$1202,1,0)),"TIDAK ADA","ADA")</f>
        <v>TIDAK ADA</v>
      </c>
      <c r="Y33" t="str">
        <f>IF(ISERROR(VLOOKUP(C33,'Data Unit Agr Open'!$F$4:$F$7567,1,0)),"TIDAK ADA","ADA")</f>
        <v>ADA</v>
      </c>
      <c r="Z33" s="955" t="str">
        <f>VLOOKUP(H33,'Data Unit Agr Open'!J31:$J$7567,1,FALSE)</f>
        <v>B2133UZL</v>
      </c>
      <c r="AA33" t="b">
        <f t="shared" si="3"/>
        <v>0</v>
      </c>
      <c r="AB33" s="950" t="s">
        <v>25387</v>
      </c>
    </row>
    <row r="34" spans="1:28" ht="17.45" customHeight="1" x14ac:dyDescent="0.25">
      <c r="B34" s="51">
        <v>29</v>
      </c>
      <c r="C34" s="147" t="s">
        <v>4904</v>
      </c>
      <c r="D34" s="148" t="s">
        <v>12005</v>
      </c>
      <c r="E34" s="149" t="s">
        <v>12018</v>
      </c>
      <c r="F34" s="150"/>
      <c r="G34" s="150"/>
      <c r="H34" s="151" t="s">
        <v>12022</v>
      </c>
      <c r="I34" s="152" t="s">
        <v>12023</v>
      </c>
      <c r="J34" s="152" t="s">
        <v>12024</v>
      </c>
      <c r="K34" s="153">
        <v>44545</v>
      </c>
      <c r="L34" s="153">
        <v>45641</v>
      </c>
      <c r="M34" s="147">
        <v>36</v>
      </c>
      <c r="N34" s="154">
        <v>19800000</v>
      </c>
      <c r="O34" s="155">
        <f t="shared" si="0"/>
        <v>550000</v>
      </c>
      <c r="P34" s="156">
        <f t="shared" ca="1" si="1"/>
        <v>0.78783239197534083</v>
      </c>
      <c r="Q34" s="157">
        <f t="shared" ca="1" si="2"/>
        <v>0</v>
      </c>
      <c r="R34" s="158"/>
      <c r="S34" s="159"/>
      <c r="T34" s="160">
        <f t="shared" si="5"/>
        <v>19800000</v>
      </c>
      <c r="X34" t="str">
        <f>IF(ISERROR(VLOOKUP(H34,'FMC by DSF_Sistem'!$J$11:$J$1202,1,0)),"TIDAK ADA","ADA")</f>
        <v>TIDAK ADA</v>
      </c>
      <c r="Y34" t="str">
        <f>IF(ISERROR(VLOOKUP(C34,'Data Unit Agr Open'!$F$4:$F$7567,1,0)),"TIDAK ADA","ADA")</f>
        <v>ADA</v>
      </c>
      <c r="Z34" s="955" t="str">
        <f>VLOOKUP(H34,'Data Unit Agr Open'!J32:$J$7567,1,FALSE)</f>
        <v>B2127UZL</v>
      </c>
      <c r="AA34" t="b">
        <f t="shared" si="3"/>
        <v>0</v>
      </c>
      <c r="AB34" s="950" t="s">
        <v>25387</v>
      </c>
    </row>
    <row r="35" spans="1:28" ht="17.45" customHeight="1" x14ac:dyDescent="0.25">
      <c r="B35" s="38">
        <v>30</v>
      </c>
      <c r="C35" s="147" t="s">
        <v>4904</v>
      </c>
      <c r="D35" s="148" t="s">
        <v>12005</v>
      </c>
      <c r="E35" s="149" t="s">
        <v>12018</v>
      </c>
      <c r="F35" s="150"/>
      <c r="G35" s="150"/>
      <c r="H35" s="151" t="s">
        <v>12025</v>
      </c>
      <c r="I35" s="152" t="s">
        <v>12026</v>
      </c>
      <c r="J35" s="152" t="s">
        <v>12027</v>
      </c>
      <c r="K35" s="153">
        <v>44545</v>
      </c>
      <c r="L35" s="153">
        <v>45641</v>
      </c>
      <c r="M35" s="147">
        <v>36</v>
      </c>
      <c r="N35" s="154">
        <v>19800000</v>
      </c>
      <c r="O35" s="155">
        <f t="shared" si="0"/>
        <v>550000</v>
      </c>
      <c r="P35" s="156">
        <f t="shared" ca="1" si="1"/>
        <v>0.78783239197534083</v>
      </c>
      <c r="Q35" s="157">
        <f t="shared" ca="1" si="2"/>
        <v>0</v>
      </c>
      <c r="R35" s="158"/>
      <c r="S35" s="159"/>
      <c r="T35" s="160">
        <f t="shared" si="5"/>
        <v>19800000</v>
      </c>
      <c r="X35" t="str">
        <f>IF(ISERROR(VLOOKUP(H35,'FMC by DSF_Sistem'!$J$11:$J$1202,1,0)),"TIDAK ADA","ADA")</f>
        <v>TIDAK ADA</v>
      </c>
      <c r="Y35" t="str">
        <f>IF(ISERROR(VLOOKUP(C35,'Data Unit Agr Open'!$F$4:$F$7567,1,0)),"TIDAK ADA","ADA")</f>
        <v>ADA</v>
      </c>
      <c r="Z35" s="955" t="str">
        <f>VLOOKUP(H35,'Data Unit Agr Open'!J33:$J$7567,1,FALSE)</f>
        <v>B2276UZK</v>
      </c>
      <c r="AA35" t="b">
        <f t="shared" si="3"/>
        <v>0</v>
      </c>
      <c r="AB35" s="950" t="s">
        <v>25387</v>
      </c>
    </row>
    <row r="36" spans="1:28" ht="17.45" customHeight="1" x14ac:dyDescent="0.25">
      <c r="B36" s="51">
        <v>31</v>
      </c>
      <c r="C36" s="147" t="s">
        <v>4904</v>
      </c>
      <c r="D36" s="148" t="s">
        <v>12005</v>
      </c>
      <c r="E36" s="149" t="s">
        <v>12018</v>
      </c>
      <c r="F36" s="150"/>
      <c r="G36" s="150"/>
      <c r="H36" s="151" t="s">
        <v>12028</v>
      </c>
      <c r="I36" s="152" t="s">
        <v>12029</v>
      </c>
      <c r="J36" s="152" t="s">
        <v>12030</v>
      </c>
      <c r="K36" s="153">
        <v>44545</v>
      </c>
      <c r="L36" s="153">
        <v>45641</v>
      </c>
      <c r="M36" s="147">
        <v>36</v>
      </c>
      <c r="N36" s="154">
        <v>19800000</v>
      </c>
      <c r="O36" s="155">
        <f t="shared" si="0"/>
        <v>550000</v>
      </c>
      <c r="P36" s="156">
        <f t="shared" ca="1" si="1"/>
        <v>0.78783239197534083</v>
      </c>
      <c r="Q36" s="157">
        <f t="shared" ca="1" si="2"/>
        <v>0</v>
      </c>
      <c r="R36" s="158"/>
      <c r="S36" s="159"/>
      <c r="T36" s="160">
        <f t="shared" si="5"/>
        <v>19800000</v>
      </c>
      <c r="X36" t="str">
        <f>IF(ISERROR(VLOOKUP(H36,'FMC by DSF_Sistem'!$J$11:$J$1202,1,0)),"TIDAK ADA","ADA")</f>
        <v>TIDAK ADA</v>
      </c>
      <c r="Y36" t="str">
        <f>IF(ISERROR(VLOOKUP(C36,'Data Unit Agr Open'!$F$4:$F$7567,1,0)),"TIDAK ADA","ADA")</f>
        <v>ADA</v>
      </c>
      <c r="Z36" s="955" t="str">
        <f>VLOOKUP(H36,'Data Unit Agr Open'!J34:$J$7567,1,FALSE)</f>
        <v>B2282UZK</v>
      </c>
      <c r="AA36" t="b">
        <f t="shared" si="3"/>
        <v>0</v>
      </c>
      <c r="AB36" s="950" t="s">
        <v>25387</v>
      </c>
    </row>
    <row r="37" spans="1:28" ht="17.45" customHeight="1" x14ac:dyDescent="0.25">
      <c r="B37" s="38">
        <v>32</v>
      </c>
      <c r="C37" s="147" t="s">
        <v>4908</v>
      </c>
      <c r="D37" s="148" t="s">
        <v>12005</v>
      </c>
      <c r="E37" s="149" t="s">
        <v>12031</v>
      </c>
      <c r="F37" s="150"/>
      <c r="G37" s="150"/>
      <c r="H37" s="151" t="s">
        <v>12032</v>
      </c>
      <c r="I37" s="152" t="s">
        <v>12033</v>
      </c>
      <c r="J37" s="152" t="s">
        <v>12034</v>
      </c>
      <c r="K37" s="153">
        <v>44545</v>
      </c>
      <c r="L37" s="153">
        <v>45641</v>
      </c>
      <c r="M37" s="147">
        <v>36</v>
      </c>
      <c r="N37" s="154">
        <v>19800000</v>
      </c>
      <c r="O37" s="155">
        <f t="shared" si="0"/>
        <v>550000</v>
      </c>
      <c r="P37" s="156">
        <f t="shared" ca="1" si="1"/>
        <v>0.78783239197534083</v>
      </c>
      <c r="Q37" s="157">
        <f t="shared" ca="1" si="2"/>
        <v>0</v>
      </c>
      <c r="R37" s="158"/>
      <c r="S37" s="159"/>
      <c r="T37" s="160">
        <f t="shared" si="5"/>
        <v>19800000</v>
      </c>
      <c r="X37" t="str">
        <f>IF(ISERROR(VLOOKUP(H37,'FMC by DSF_Sistem'!$J$11:$J$1202,1,0)),"TIDAK ADA","ADA")</f>
        <v>TIDAK ADA</v>
      </c>
      <c r="Y37" t="str">
        <f>IF(ISERROR(VLOOKUP(C37,'Data Unit Agr Open'!$F$4:$F$7567,1,0)),"TIDAK ADA","ADA")</f>
        <v>ADA</v>
      </c>
      <c r="Z37" s="955" t="str">
        <f>VLOOKUP(H37,'Data Unit Agr Open'!J35:$J$7567,1,FALSE)</f>
        <v>B2374UZK</v>
      </c>
      <c r="AA37" t="b">
        <f t="shared" si="3"/>
        <v>0</v>
      </c>
      <c r="AB37"/>
    </row>
    <row r="38" spans="1:28" ht="17.45" customHeight="1" x14ac:dyDescent="0.25">
      <c r="B38" s="51">
        <v>33</v>
      </c>
      <c r="C38" s="147" t="s">
        <v>4912</v>
      </c>
      <c r="D38" s="148" t="s">
        <v>12005</v>
      </c>
      <c r="E38" s="149" t="s">
        <v>12035</v>
      </c>
      <c r="F38" s="150"/>
      <c r="G38" s="150"/>
      <c r="H38" s="151" t="s">
        <v>12036</v>
      </c>
      <c r="I38" s="152" t="s">
        <v>12037</v>
      </c>
      <c r="J38" s="152" t="s">
        <v>12038</v>
      </c>
      <c r="K38" s="153">
        <v>44545</v>
      </c>
      <c r="L38" s="153">
        <v>45641</v>
      </c>
      <c r="M38" s="147">
        <v>36</v>
      </c>
      <c r="N38" s="154">
        <v>19800000</v>
      </c>
      <c r="O38" s="155">
        <f t="shared" si="0"/>
        <v>550000</v>
      </c>
      <c r="P38" s="156">
        <f t="shared" ca="1" si="1"/>
        <v>0.78783239197534083</v>
      </c>
      <c r="Q38" s="157">
        <f t="shared" ca="1" si="2"/>
        <v>0</v>
      </c>
      <c r="R38" s="158"/>
      <c r="S38" s="159"/>
      <c r="T38" s="160">
        <f t="shared" si="5"/>
        <v>19800000</v>
      </c>
      <c r="X38" t="str">
        <f>IF(ISERROR(VLOOKUP(H38,'FMC by DSF_Sistem'!$J$11:$J$1202,1,0)),"TIDAK ADA","ADA")</f>
        <v>TIDAK ADA</v>
      </c>
      <c r="Y38" t="str">
        <f>IF(ISERROR(VLOOKUP(C38,'Data Unit Agr Open'!$F$4:$F$7567,1,0)),"TIDAK ADA","ADA")</f>
        <v>ADA</v>
      </c>
      <c r="Z38" s="955" t="str">
        <f>VLOOKUP(H38,'Data Unit Agr Open'!J36:$J$7567,1,FALSE)</f>
        <v>B2131UZL</v>
      </c>
      <c r="AA38" t="b">
        <f t="shared" si="3"/>
        <v>0</v>
      </c>
      <c r="AB38"/>
    </row>
    <row r="39" spans="1:28" ht="17.45" customHeight="1" x14ac:dyDescent="0.25">
      <c r="B39" s="38">
        <v>34</v>
      </c>
      <c r="C39" s="147" t="s">
        <v>4912</v>
      </c>
      <c r="D39" s="148" t="s">
        <v>12005</v>
      </c>
      <c r="E39" s="149" t="s">
        <v>12035</v>
      </c>
      <c r="F39" s="150"/>
      <c r="G39" s="150"/>
      <c r="H39" s="151" t="s">
        <v>12039</v>
      </c>
      <c r="I39" s="152" t="s">
        <v>12040</v>
      </c>
      <c r="J39" s="152" t="s">
        <v>12041</v>
      </c>
      <c r="K39" s="153">
        <v>44545</v>
      </c>
      <c r="L39" s="153">
        <v>45641</v>
      </c>
      <c r="M39" s="147">
        <v>36</v>
      </c>
      <c r="N39" s="154">
        <v>19800000</v>
      </c>
      <c r="O39" s="155">
        <f t="shared" si="0"/>
        <v>550000</v>
      </c>
      <c r="P39" s="156">
        <f t="shared" ca="1" si="1"/>
        <v>0.78783239197534083</v>
      </c>
      <c r="Q39" s="157">
        <f t="shared" ca="1" si="2"/>
        <v>0</v>
      </c>
      <c r="R39" s="158"/>
      <c r="S39" s="159"/>
      <c r="T39" s="160">
        <f t="shared" si="5"/>
        <v>19800000</v>
      </c>
      <c r="X39" t="str">
        <f>IF(ISERROR(VLOOKUP(H39,'FMC by DSF_Sistem'!$J$11:$J$1202,1,0)),"TIDAK ADA","ADA")</f>
        <v>TIDAK ADA</v>
      </c>
      <c r="Y39" t="str">
        <f>IF(ISERROR(VLOOKUP(C39,'Data Unit Agr Open'!$F$4:$F$7567,1,0)),"TIDAK ADA","ADA")</f>
        <v>ADA</v>
      </c>
      <c r="Z39" s="955" t="str">
        <f>VLOOKUP(H39,'Data Unit Agr Open'!J37:$J$7567,1,FALSE)</f>
        <v>B2203UZL</v>
      </c>
      <c r="AA39" t="b">
        <f t="shared" si="3"/>
        <v>0</v>
      </c>
      <c r="AB39"/>
    </row>
    <row r="40" spans="1:28" ht="17.45" customHeight="1" x14ac:dyDescent="0.25">
      <c r="B40" s="51">
        <v>35</v>
      </c>
      <c r="C40" s="147" t="s">
        <v>4912</v>
      </c>
      <c r="D40" s="148" t="s">
        <v>12005</v>
      </c>
      <c r="E40" s="149" t="s">
        <v>12035</v>
      </c>
      <c r="F40" s="150"/>
      <c r="G40" s="150"/>
      <c r="H40" s="151" t="s">
        <v>12042</v>
      </c>
      <c r="I40" s="152" t="s">
        <v>12043</v>
      </c>
      <c r="J40" s="152" t="s">
        <v>12044</v>
      </c>
      <c r="K40" s="153">
        <v>44545</v>
      </c>
      <c r="L40" s="153">
        <v>45641</v>
      </c>
      <c r="M40" s="147">
        <v>36</v>
      </c>
      <c r="N40" s="154">
        <v>19800000</v>
      </c>
      <c r="O40" s="155">
        <f t="shared" si="0"/>
        <v>550000</v>
      </c>
      <c r="P40" s="156">
        <f t="shared" ca="1" si="1"/>
        <v>0.78783239197534083</v>
      </c>
      <c r="Q40" s="157">
        <f t="shared" ca="1" si="2"/>
        <v>0</v>
      </c>
      <c r="R40" s="158"/>
      <c r="S40" s="159"/>
      <c r="T40" s="160">
        <f t="shared" si="5"/>
        <v>19800000</v>
      </c>
      <c r="X40" t="str">
        <f>IF(ISERROR(VLOOKUP(H40,'FMC by DSF_Sistem'!$J$11:$J$1202,1,0)),"TIDAK ADA","ADA")</f>
        <v>TIDAK ADA</v>
      </c>
      <c r="Y40" t="str">
        <f>IF(ISERROR(VLOOKUP(C40,'Data Unit Agr Open'!$F$4:$F$7567,1,0)),"TIDAK ADA","ADA")</f>
        <v>ADA</v>
      </c>
      <c r="Z40" s="955" t="str">
        <f>VLOOKUP(H40,'Data Unit Agr Open'!J38:$J$7567,1,FALSE)</f>
        <v>B2272UZK</v>
      </c>
      <c r="AA40" t="b">
        <f t="shared" si="3"/>
        <v>0</v>
      </c>
      <c r="AB40"/>
    </row>
    <row r="41" spans="1:28" ht="17.45" customHeight="1" thickBot="1" x14ac:dyDescent="0.3">
      <c r="B41" s="38">
        <v>36</v>
      </c>
      <c r="C41" s="161" t="s">
        <v>4912</v>
      </c>
      <c r="D41" s="92" t="s">
        <v>12005</v>
      </c>
      <c r="E41" s="162" t="s">
        <v>12035</v>
      </c>
      <c r="F41" s="163"/>
      <c r="G41" s="164"/>
      <c r="H41" s="165" t="s">
        <v>12045</v>
      </c>
      <c r="I41" s="166" t="s">
        <v>12046</v>
      </c>
      <c r="J41" s="166" t="s">
        <v>12047</v>
      </c>
      <c r="K41" s="97">
        <v>44545</v>
      </c>
      <c r="L41" s="97">
        <v>45641</v>
      </c>
      <c r="M41" s="161">
        <v>36</v>
      </c>
      <c r="N41" s="167">
        <v>19800000</v>
      </c>
      <c r="O41" s="100">
        <f t="shared" si="0"/>
        <v>550000</v>
      </c>
      <c r="P41" s="101">
        <f t="shared" ca="1" si="1"/>
        <v>0.78783239197534083</v>
      </c>
      <c r="Q41" s="102">
        <f t="shared" ca="1" si="2"/>
        <v>0</v>
      </c>
      <c r="R41" s="168"/>
      <c r="S41" s="169"/>
      <c r="T41" s="170">
        <f t="shared" si="5"/>
        <v>19800000</v>
      </c>
      <c r="X41" t="str">
        <f>IF(ISERROR(VLOOKUP(H41,'FMC by DSF_Sistem'!$J$11:$J$1202,1,0)),"TIDAK ADA","ADA")</f>
        <v>TIDAK ADA</v>
      </c>
      <c r="Y41" t="str">
        <f>IF(ISERROR(VLOOKUP(C41,'Data Unit Agr Open'!$F$4:$F$7567,1,0)),"TIDAK ADA","ADA")</f>
        <v>ADA</v>
      </c>
      <c r="Z41" s="955" t="str">
        <f>VLOOKUP(H41,'Data Unit Agr Open'!J39:$J$7567,1,FALSE)</f>
        <v>B2278UZK</v>
      </c>
      <c r="AA41" t="b">
        <f t="shared" si="3"/>
        <v>0</v>
      </c>
      <c r="AB41"/>
    </row>
    <row r="42" spans="1:28" ht="17.45" hidden="1" customHeight="1" thickBot="1" x14ac:dyDescent="0.3">
      <c r="A42" s="171" t="s">
        <v>12048</v>
      </c>
      <c r="B42" s="51">
        <v>37</v>
      </c>
      <c r="C42" s="172" t="s">
        <v>12049</v>
      </c>
      <c r="D42" s="173" t="s">
        <v>12050</v>
      </c>
      <c r="E42" s="174" t="s">
        <v>12051</v>
      </c>
      <c r="F42" s="175" t="s">
        <v>4923</v>
      </c>
      <c r="G42" s="175" t="s">
        <v>4385</v>
      </c>
      <c r="H42" s="176" t="s">
        <v>12052</v>
      </c>
      <c r="I42" s="172" t="s">
        <v>12053</v>
      </c>
      <c r="J42" s="172" t="s">
        <v>12054</v>
      </c>
      <c r="K42" s="177">
        <v>41940</v>
      </c>
      <c r="L42" s="178">
        <v>44275</v>
      </c>
      <c r="M42" s="179">
        <v>72</v>
      </c>
      <c r="N42" s="180">
        <f>'[1]Kewpie Indonesia'!C81</f>
        <v>209587535</v>
      </c>
      <c r="O42" s="180"/>
      <c r="P42" s="181">
        <f t="shared" ca="1" si="1"/>
        <v>87.621165725308671</v>
      </c>
      <c r="Q42" s="182">
        <f>'[1]Kewpie Indonesia'!C81</f>
        <v>209587535</v>
      </c>
      <c r="R42" s="183">
        <f>'[1]Kewpie Indonesia'!J81</f>
        <v>131457152</v>
      </c>
      <c r="S42" s="184">
        <f>'[1]Kewpie Indonesia'!F131</f>
        <v>47</v>
      </c>
      <c r="T42" s="185">
        <f>N42-R42</f>
        <v>78130383</v>
      </c>
      <c r="U42" s="186" t="s">
        <v>12055</v>
      </c>
      <c r="X42" t="str">
        <f>IF(ISERROR(VLOOKUP(H42,'FMC by DSF_Sistem'!$J$11:$J$1202,1,0)),"TIDAK ADA","ADA")</f>
        <v>TIDAK ADA</v>
      </c>
      <c r="Y42" t="str">
        <f>IF(ISERROR(VLOOKUP(C42,'Data Unit Agr Open'!$F$4:$F$7567,1,0)),"TIDAK ADA","ADA")</f>
        <v>TIDAK ADA</v>
      </c>
      <c r="Z42" s="955" t="e">
        <f>VLOOKUP(H42,'Data Unit Agr Open'!J40:$J$7567,1,FALSE)</f>
        <v>#N/A</v>
      </c>
      <c r="AA42" t="b">
        <f t="shared" si="3"/>
        <v>1</v>
      </c>
      <c r="AB42"/>
    </row>
    <row r="43" spans="1:28" ht="17.45" hidden="1" customHeight="1" x14ac:dyDescent="0.25">
      <c r="B43" s="38">
        <v>38</v>
      </c>
      <c r="C43" s="26" t="s">
        <v>1303</v>
      </c>
      <c r="D43" s="187" t="s">
        <v>12056</v>
      </c>
      <c r="E43" s="28" t="s">
        <v>12057</v>
      </c>
      <c r="F43" s="29" t="s">
        <v>11993</v>
      </c>
      <c r="G43" s="29" t="s">
        <v>125</v>
      </c>
      <c r="H43" s="30" t="s">
        <v>9694</v>
      </c>
      <c r="I43" s="31" t="s">
        <v>9695</v>
      </c>
      <c r="J43" s="31" t="s">
        <v>9696</v>
      </c>
      <c r="K43" s="188">
        <v>43741</v>
      </c>
      <c r="L43" s="188">
        <v>44837</v>
      </c>
      <c r="M43" s="189">
        <v>36</v>
      </c>
      <c r="N43" s="33">
        <v>43200000</v>
      </c>
      <c r="O43" s="190">
        <f>N43/M43</f>
        <v>1200000</v>
      </c>
      <c r="P43" s="34">
        <f t="shared" ca="1" si="1"/>
        <v>27.58783239197534</v>
      </c>
      <c r="Q43" s="35">
        <f t="shared" ref="Q43:Q48" ca="1" si="6">LEFT(P43,2)*O43</f>
        <v>32400000</v>
      </c>
      <c r="R43" s="191"/>
      <c r="S43" s="192"/>
      <c r="T43" s="193">
        <f t="shared" ref="T43:T49" si="7">N43-R43</f>
        <v>43200000</v>
      </c>
      <c r="U43" s="186"/>
      <c r="X43" t="str">
        <f>IF(ISERROR(VLOOKUP(H43,'FMC by DSF_Sistem'!$J$11:$J$1202,1,0)),"TIDAK ADA","ADA")</f>
        <v>ADA</v>
      </c>
      <c r="Y43" t="str">
        <f>IF(ISERROR(VLOOKUP(C43,'Data Unit Agr Open'!$F$4:$F$7567,1,0)),"TIDAK ADA","ADA")</f>
        <v>ADA</v>
      </c>
      <c r="Z43" s="955" t="str">
        <f>VLOOKUP(H43,'Data Unit Agr Open'!J41:$J$7567,1,FALSE)</f>
        <v>B1071UJU</v>
      </c>
      <c r="AA43" t="b">
        <f t="shared" si="3"/>
        <v>1</v>
      </c>
      <c r="AB43"/>
    </row>
    <row r="44" spans="1:28" ht="17.45" hidden="1" customHeight="1" x14ac:dyDescent="0.25">
      <c r="B44" s="51">
        <v>39</v>
      </c>
      <c r="C44" s="39" t="s">
        <v>1303</v>
      </c>
      <c r="D44" s="53" t="s">
        <v>12056</v>
      </c>
      <c r="E44" s="41" t="s">
        <v>12057</v>
      </c>
      <c r="F44" s="42" t="s">
        <v>11993</v>
      </c>
      <c r="G44" s="42" t="s">
        <v>125</v>
      </c>
      <c r="H44" s="43" t="s">
        <v>9688</v>
      </c>
      <c r="I44" s="44" t="s">
        <v>9689</v>
      </c>
      <c r="J44" s="44" t="s">
        <v>9690</v>
      </c>
      <c r="K44" s="194">
        <v>43741</v>
      </c>
      <c r="L44" s="194">
        <v>44837</v>
      </c>
      <c r="M44" s="137">
        <v>36</v>
      </c>
      <c r="N44" s="46">
        <v>43200000</v>
      </c>
      <c r="O44" s="76">
        <f t="shared" ref="O44:O48" si="8">N44/M44</f>
        <v>1200000</v>
      </c>
      <c r="P44" s="47">
        <f t="shared" ca="1" si="1"/>
        <v>27.58783239197534</v>
      </c>
      <c r="Q44" s="48">
        <f t="shared" ca="1" si="6"/>
        <v>32400000</v>
      </c>
      <c r="R44" s="73">
        <f>[1]MKM!J414</f>
        <v>766260</v>
      </c>
      <c r="S44" s="60">
        <f>[1]MKM!F415</f>
        <v>1</v>
      </c>
      <c r="T44" s="120">
        <f t="shared" si="7"/>
        <v>42433740</v>
      </c>
      <c r="U44" s="186"/>
      <c r="X44" t="str">
        <f>IF(ISERROR(VLOOKUP(H44,'FMC by DSF_Sistem'!$J$11:$J$1202,1,0)),"TIDAK ADA","ADA")</f>
        <v>ADA</v>
      </c>
      <c r="Y44" t="str">
        <f>IF(ISERROR(VLOOKUP(C44,'Data Unit Agr Open'!$F$4:$F$7567,1,0)),"TIDAK ADA","ADA")</f>
        <v>ADA</v>
      </c>
      <c r="Z44" s="955" t="str">
        <f>VLOOKUP(H44,'Data Unit Agr Open'!J42:$J$7567,1,FALSE)</f>
        <v>B1073UJU</v>
      </c>
      <c r="AA44" t="b">
        <f t="shared" si="3"/>
        <v>1</v>
      </c>
      <c r="AB44"/>
    </row>
    <row r="45" spans="1:28" ht="17.45" hidden="1" customHeight="1" x14ac:dyDescent="0.25">
      <c r="B45" s="38">
        <v>40</v>
      </c>
      <c r="C45" s="39" t="s">
        <v>1303</v>
      </c>
      <c r="D45" s="53" t="s">
        <v>12056</v>
      </c>
      <c r="E45" s="41" t="s">
        <v>12057</v>
      </c>
      <c r="F45" s="42" t="s">
        <v>11993</v>
      </c>
      <c r="G45" s="42" t="s">
        <v>125</v>
      </c>
      <c r="H45" s="43" t="s">
        <v>9683</v>
      </c>
      <c r="I45" s="44" t="s">
        <v>9684</v>
      </c>
      <c r="J45" s="44" t="s">
        <v>9685</v>
      </c>
      <c r="K45" s="194">
        <v>43741</v>
      </c>
      <c r="L45" s="194">
        <v>44837</v>
      </c>
      <c r="M45" s="137">
        <v>36</v>
      </c>
      <c r="N45" s="46">
        <v>43200000</v>
      </c>
      <c r="O45" s="76">
        <f t="shared" si="8"/>
        <v>1200000</v>
      </c>
      <c r="P45" s="47">
        <f t="shared" ca="1" si="1"/>
        <v>27.58783239197534</v>
      </c>
      <c r="Q45" s="48">
        <f t="shared" ca="1" si="6"/>
        <v>32400000</v>
      </c>
      <c r="R45" s="73">
        <f>[1]MKM!J352</f>
        <v>1689120</v>
      </c>
      <c r="S45" s="60">
        <f>[1]MKM!F353</f>
        <v>1</v>
      </c>
      <c r="T45" s="120">
        <f t="shared" si="7"/>
        <v>41510880</v>
      </c>
      <c r="U45" s="186"/>
      <c r="X45" t="str">
        <f>IF(ISERROR(VLOOKUP(H45,'FMC by DSF_Sistem'!$J$11:$J$1202,1,0)),"TIDAK ADA","ADA")</f>
        <v>ADA</v>
      </c>
      <c r="Y45" t="str">
        <f>IF(ISERROR(VLOOKUP(C45,'Data Unit Agr Open'!$F$4:$F$7567,1,0)),"TIDAK ADA","ADA")</f>
        <v>ADA</v>
      </c>
      <c r="Z45" s="955" t="str">
        <f>VLOOKUP(H45,'Data Unit Agr Open'!J43:$J$7567,1,FALSE)</f>
        <v>B1020UJU</v>
      </c>
      <c r="AA45" t="b">
        <f t="shared" si="3"/>
        <v>1</v>
      </c>
      <c r="AB45"/>
    </row>
    <row r="46" spans="1:28" ht="17.45" hidden="1" customHeight="1" thickBot="1" x14ac:dyDescent="0.25">
      <c r="B46" s="51">
        <v>41</v>
      </c>
      <c r="C46" s="52" t="s">
        <v>1303</v>
      </c>
      <c r="D46" s="53" t="s">
        <v>12056</v>
      </c>
      <c r="E46" s="53" t="s">
        <v>12057</v>
      </c>
      <c r="F46" s="54" t="s">
        <v>11993</v>
      </c>
      <c r="G46" s="54" t="s">
        <v>125</v>
      </c>
      <c r="H46" s="55" t="s">
        <v>9675</v>
      </c>
      <c r="I46" s="56" t="s">
        <v>9676</v>
      </c>
      <c r="J46" s="56" t="s">
        <v>9677</v>
      </c>
      <c r="K46" s="195">
        <v>43741</v>
      </c>
      <c r="L46" s="195">
        <v>44837</v>
      </c>
      <c r="M46" s="137">
        <v>36</v>
      </c>
      <c r="N46" s="58">
        <v>43200000</v>
      </c>
      <c r="O46" s="72">
        <f t="shared" si="8"/>
        <v>1200000</v>
      </c>
      <c r="P46" s="62">
        <f t="shared" ca="1" si="1"/>
        <v>27.58783239197534</v>
      </c>
      <c r="Q46" s="59">
        <f t="shared" ca="1" si="6"/>
        <v>32400000</v>
      </c>
      <c r="R46" s="139">
        <f>[1]MKM!J289</f>
        <v>12400394</v>
      </c>
      <c r="S46" s="60">
        <f>[1]MKM!F290</f>
        <v>3</v>
      </c>
      <c r="T46" s="120">
        <f t="shared" si="7"/>
        <v>30799606</v>
      </c>
      <c r="U46" s="186"/>
      <c r="X46" t="str">
        <f>IF(ISERROR(VLOOKUP(H46,'FMC by DSF_Sistem'!$J$11:$J$1202,1,0)),"TIDAK ADA","ADA")</f>
        <v>ADA</v>
      </c>
      <c r="Y46" t="str">
        <f>IF(ISERROR(VLOOKUP(C46,'Data Unit Agr Open'!$F$4:$F$7567,1,0)),"TIDAK ADA","ADA")</f>
        <v>ADA</v>
      </c>
      <c r="Z46" s="955" t="str">
        <f>VLOOKUP(H46,'Data Unit Agr Open'!J44:$J$7567,1,FALSE)</f>
        <v>B1022UJU</v>
      </c>
      <c r="AA46" t="b">
        <f t="shared" si="3"/>
        <v>1</v>
      </c>
      <c r="AB46"/>
    </row>
    <row r="47" spans="1:28" ht="30" hidden="1" x14ac:dyDescent="0.25">
      <c r="B47" s="38">
        <v>42</v>
      </c>
      <c r="C47" s="39" t="s">
        <v>4339</v>
      </c>
      <c r="D47" s="41" t="s">
        <v>12056</v>
      </c>
      <c r="E47" s="41" t="s">
        <v>12058</v>
      </c>
      <c r="F47" s="44"/>
      <c r="G47" s="44"/>
      <c r="H47" s="43"/>
      <c r="I47" s="44" t="s">
        <v>9698</v>
      </c>
      <c r="J47" s="44" t="s">
        <v>9699</v>
      </c>
      <c r="K47" s="196">
        <v>44428</v>
      </c>
      <c r="L47" s="196">
        <v>45524</v>
      </c>
      <c r="M47" s="126">
        <v>36</v>
      </c>
      <c r="N47" s="197">
        <v>43200000</v>
      </c>
      <c r="O47" s="76">
        <f t="shared" si="8"/>
        <v>1200000</v>
      </c>
      <c r="P47" s="128">
        <f t="shared" ca="1" si="1"/>
        <v>4.6878323919753404</v>
      </c>
      <c r="Q47" s="129">
        <f t="shared" ca="1" si="6"/>
        <v>4800000</v>
      </c>
      <c r="R47" s="73"/>
      <c r="S47" s="130"/>
      <c r="T47" s="120">
        <f t="shared" si="7"/>
        <v>43200000</v>
      </c>
      <c r="U47" s="186"/>
      <c r="X47" t="str">
        <f>IF(ISERROR(VLOOKUP(H47,'FMC by DSF_Sistem'!$J$11:$J$1202,1,0)),"TIDAK ADA","ADA")</f>
        <v>TIDAK ADA</v>
      </c>
      <c r="Y47" t="str">
        <f>IF(ISERROR(VLOOKUP(C47,'Data Unit Agr Open'!$F$4:$F$7567,1,0)),"TIDAK ADA","ADA")</f>
        <v>ADA</v>
      </c>
      <c r="Z47" s="955" t="e">
        <f>VLOOKUP(H47,'Data Unit Agr Open'!J45:$J$7567,1,FALSE)</f>
        <v>#N/A</v>
      </c>
      <c r="AA47" t="b">
        <f t="shared" si="3"/>
        <v>0</v>
      </c>
      <c r="AB47" s="950" t="s">
        <v>25273</v>
      </c>
    </row>
    <row r="48" spans="1:28" ht="30.75" hidden="1" thickBot="1" x14ac:dyDescent="0.3">
      <c r="B48" s="51">
        <v>43</v>
      </c>
      <c r="C48" s="198" t="s">
        <v>4339</v>
      </c>
      <c r="D48" s="199" t="s">
        <v>12056</v>
      </c>
      <c r="E48" s="199" t="s">
        <v>12058</v>
      </c>
      <c r="F48" s="200"/>
      <c r="G48" s="200"/>
      <c r="H48" s="201"/>
      <c r="I48" s="200" t="s">
        <v>9703</v>
      </c>
      <c r="J48" s="200" t="s">
        <v>9704</v>
      </c>
      <c r="K48" s="202">
        <v>44428</v>
      </c>
      <c r="L48" s="202">
        <v>45524</v>
      </c>
      <c r="M48" s="203">
        <v>36</v>
      </c>
      <c r="N48" s="204">
        <v>43200000</v>
      </c>
      <c r="O48" s="205">
        <f t="shared" si="8"/>
        <v>1200000</v>
      </c>
      <c r="P48" s="206">
        <f t="shared" ca="1" si="1"/>
        <v>4.6878323919753404</v>
      </c>
      <c r="Q48" s="207">
        <f t="shared" ca="1" si="6"/>
        <v>4800000</v>
      </c>
      <c r="R48" s="208"/>
      <c r="S48" s="209"/>
      <c r="T48" s="210">
        <f t="shared" si="7"/>
        <v>43200000</v>
      </c>
      <c r="U48" s="186"/>
      <c r="X48" t="str">
        <f>IF(ISERROR(VLOOKUP(H48,'FMC by DSF_Sistem'!$J$11:$J$1202,1,0)),"TIDAK ADA","ADA")</f>
        <v>TIDAK ADA</v>
      </c>
      <c r="Y48" t="str">
        <f>IF(ISERROR(VLOOKUP(C48,'Data Unit Agr Open'!$F$4:$F$7567,1,0)),"TIDAK ADA","ADA")</f>
        <v>ADA</v>
      </c>
      <c r="Z48" s="955" t="e">
        <f>VLOOKUP(H48,'Data Unit Agr Open'!J46:$J$7567,1,FALSE)</f>
        <v>#N/A</v>
      </c>
      <c r="AA48" t="b">
        <f t="shared" si="3"/>
        <v>0</v>
      </c>
      <c r="AB48" s="950" t="s">
        <v>25274</v>
      </c>
    </row>
    <row r="49" spans="1:27" customFormat="1" ht="17.45" hidden="1" customHeight="1" x14ac:dyDescent="0.25">
      <c r="B49" s="38">
        <v>44</v>
      </c>
      <c r="C49" s="211" t="s">
        <v>1251</v>
      </c>
      <c r="D49" s="212" t="s">
        <v>12059</v>
      </c>
      <c r="E49" s="213" t="s">
        <v>12060</v>
      </c>
      <c r="F49" s="214" t="s">
        <v>11993</v>
      </c>
      <c r="G49" s="214" t="s">
        <v>125</v>
      </c>
      <c r="H49" s="215" t="s">
        <v>11684</v>
      </c>
      <c r="I49" s="216" t="s">
        <v>11685</v>
      </c>
      <c r="J49" s="216" t="s">
        <v>11686</v>
      </c>
      <c r="K49" s="217">
        <v>43735</v>
      </c>
      <c r="L49" s="217">
        <v>45196</v>
      </c>
      <c r="M49" s="190">
        <v>48</v>
      </c>
      <c r="N49" s="190">
        <v>25199952</v>
      </c>
      <c r="O49" s="190">
        <f>N49/M49</f>
        <v>524999</v>
      </c>
      <c r="P49" s="34">
        <f t="shared" ca="1" si="1"/>
        <v>27.787832391975339</v>
      </c>
      <c r="Q49" s="35">
        <f ca="1">LEFT(P49,2)*O49</f>
        <v>14174973</v>
      </c>
      <c r="R49" s="191">
        <f>'[1]Steel Center'!J241</f>
        <v>513315</v>
      </c>
      <c r="S49" s="218">
        <f>'[1]Steel Center'!F242</f>
        <v>2</v>
      </c>
      <c r="T49" s="37">
        <f t="shared" si="7"/>
        <v>24686637</v>
      </c>
      <c r="U49" s="186"/>
      <c r="V49" s="16"/>
      <c r="X49" t="str">
        <f>IF(ISERROR(VLOOKUP(H49,'FMC by DSF_Sistem'!$J$11:$J$1202,1,0)),"TIDAK ADA","ADA")</f>
        <v>ADA</v>
      </c>
      <c r="Y49" t="str">
        <f>IF(ISERROR(VLOOKUP(C49,'Data Unit Agr Open'!$F$4:$F$7567,1,0)),"TIDAK ADA","ADA")</f>
        <v>ADA</v>
      </c>
      <c r="Z49" s="955" t="str">
        <f>VLOOKUP(H49,'Data Unit Agr Open'!J47:$J$7567,1,FALSE)</f>
        <v>B2019PKG</v>
      </c>
      <c r="AA49" t="b">
        <f t="shared" si="3"/>
        <v>1</v>
      </c>
    </row>
    <row r="50" spans="1:27" customFormat="1" ht="17.45" hidden="1" customHeight="1" x14ac:dyDescent="0.25">
      <c r="B50" s="51">
        <v>45</v>
      </c>
      <c r="C50" s="219" t="s">
        <v>3838</v>
      </c>
      <c r="D50" s="220" t="s">
        <v>12059</v>
      </c>
      <c r="E50" s="221" t="s">
        <v>12061</v>
      </c>
      <c r="F50" s="222"/>
      <c r="G50" s="222"/>
      <c r="H50" s="223" t="s">
        <v>11703</v>
      </c>
      <c r="I50" s="224" t="s">
        <v>11704</v>
      </c>
      <c r="J50" s="224" t="s">
        <v>11705</v>
      </c>
      <c r="K50" s="225">
        <v>44362</v>
      </c>
      <c r="L50" s="225">
        <v>45823</v>
      </c>
      <c r="M50" s="226">
        <v>48</v>
      </c>
      <c r="N50" s="227">
        <v>45600000</v>
      </c>
      <c r="O50" s="226">
        <f>N50/M50</f>
        <v>950000</v>
      </c>
      <c r="P50" s="228">
        <f t="shared" ca="1" si="1"/>
        <v>6.8878323919753406</v>
      </c>
      <c r="Q50" s="229">
        <f t="shared" ref="Q50:Q113" ca="1" si="9">LEFT(P50,2)*O50</f>
        <v>5700000</v>
      </c>
      <c r="R50" s="117">
        <f>'[1]Steel Center'!J311</f>
        <v>1080749</v>
      </c>
      <c r="S50" s="230">
        <f>'[1]Steel Center'!F312</f>
        <v>1</v>
      </c>
      <c r="T50" s="231">
        <f>N50-R50</f>
        <v>44519251</v>
      </c>
      <c r="U50" s="186"/>
      <c r="V50" s="16"/>
      <c r="X50" t="str">
        <f>IF(ISERROR(VLOOKUP(H50,'FMC by DSF_Sistem'!$J$11:$J$1202,1,0)),"TIDAK ADA","ADA")</f>
        <v>ADA</v>
      </c>
      <c r="Y50" t="str">
        <f>IF(ISERROR(VLOOKUP(C50,'Data Unit Agr Open'!$F$4:$F$7567,1,0)),"TIDAK ADA","ADA")</f>
        <v>ADA</v>
      </c>
      <c r="Z50" s="955" t="str">
        <f>VLOOKUP(H50,'Data Unit Agr Open'!J48:$J$7567,1,FALSE)</f>
        <v>B2674UZB</v>
      </c>
      <c r="AA50" t="b">
        <f t="shared" si="3"/>
        <v>1</v>
      </c>
    </row>
    <row r="51" spans="1:27" customFormat="1" ht="17.45" hidden="1" customHeight="1" x14ac:dyDescent="0.25">
      <c r="B51" s="38">
        <v>46</v>
      </c>
      <c r="C51" s="232" t="s">
        <v>3977</v>
      </c>
      <c r="D51" s="233" t="s">
        <v>12059</v>
      </c>
      <c r="E51" s="67" t="s">
        <v>12062</v>
      </c>
      <c r="F51" s="234"/>
      <c r="G51" s="234"/>
      <c r="H51" s="235" t="s">
        <v>11712</v>
      </c>
      <c r="I51" s="69" t="s">
        <v>11713</v>
      </c>
      <c r="J51" s="69" t="s">
        <v>11714</v>
      </c>
      <c r="K51" s="236">
        <v>44392</v>
      </c>
      <c r="L51" s="236">
        <v>45853</v>
      </c>
      <c r="M51" s="76">
        <v>48</v>
      </c>
      <c r="N51" s="76">
        <v>40800000</v>
      </c>
      <c r="O51" s="76">
        <f>N51/M51</f>
        <v>850000</v>
      </c>
      <c r="P51" s="128">
        <f t="shared" ca="1" si="1"/>
        <v>5.8878323919753406</v>
      </c>
      <c r="Q51" s="129">
        <f t="shared" ca="1" si="9"/>
        <v>4250000</v>
      </c>
      <c r="R51" s="73">
        <f>'[1]Steel Center'!J382</f>
        <v>165000</v>
      </c>
      <c r="S51" s="130">
        <f>'[1]Steel Center'!F383</f>
        <v>1</v>
      </c>
      <c r="T51" s="237">
        <f>N51-R51</f>
        <v>40635000</v>
      </c>
      <c r="U51" s="186"/>
      <c r="V51" s="16"/>
      <c r="X51" t="str">
        <f>IF(ISERROR(VLOOKUP(H51,'FMC by DSF_Sistem'!$J$11:$J$1202,1,0)),"TIDAK ADA","ADA")</f>
        <v>ADA</v>
      </c>
      <c r="Y51" t="str">
        <f>IF(ISERROR(VLOOKUP(C51,'Data Unit Agr Open'!$F$4:$F$7567,1,0)),"TIDAK ADA","ADA")</f>
        <v>ADA</v>
      </c>
      <c r="Z51" s="955" t="str">
        <f>VLOOKUP(H51,'Data Unit Agr Open'!J49:$J$7567,1,FALSE)</f>
        <v>B2917UZC</v>
      </c>
      <c r="AA51" t="b">
        <f t="shared" si="3"/>
        <v>1</v>
      </c>
    </row>
    <row r="52" spans="1:27" customFormat="1" ht="17.45" customHeight="1" x14ac:dyDescent="0.25">
      <c r="B52" s="51">
        <v>47</v>
      </c>
      <c r="C52" s="238" t="s">
        <v>4834</v>
      </c>
      <c r="D52" s="239" t="s">
        <v>12059</v>
      </c>
      <c r="E52" s="240" t="s">
        <v>12063</v>
      </c>
      <c r="F52" s="241"/>
      <c r="G52" s="241"/>
      <c r="H52" s="242" t="s">
        <v>12064</v>
      </c>
      <c r="I52" s="243" t="s">
        <v>12065</v>
      </c>
      <c r="J52" s="243" t="s">
        <v>12066</v>
      </c>
      <c r="K52" s="244">
        <v>44539</v>
      </c>
      <c r="L52" s="244">
        <v>46000</v>
      </c>
      <c r="M52" s="245">
        <v>48</v>
      </c>
      <c r="N52" s="245">
        <v>39600000</v>
      </c>
      <c r="O52" s="245">
        <f>N52/M52</f>
        <v>825000</v>
      </c>
      <c r="P52" s="246">
        <f t="shared" ca="1" si="1"/>
        <v>0.98783239197534078</v>
      </c>
      <c r="Q52" s="247">
        <f t="shared" ca="1" si="9"/>
        <v>0</v>
      </c>
      <c r="R52" s="248"/>
      <c r="S52" s="249"/>
      <c r="T52" s="250">
        <f>N52-R52</f>
        <v>39600000</v>
      </c>
      <c r="U52" s="186"/>
      <c r="V52" s="16"/>
      <c r="X52" t="str">
        <f>IF(ISERROR(VLOOKUP(H52,'FMC by DSF_Sistem'!$J$11:$J$1202,1,0)),"TIDAK ADA","ADA")</f>
        <v>TIDAK ADA</v>
      </c>
      <c r="Y52" t="str">
        <f>IF(ISERROR(VLOOKUP(C52,'Data Unit Agr Open'!$F$4:$F$7567,1,0)),"TIDAK ADA","ADA")</f>
        <v>ADA</v>
      </c>
      <c r="Z52" s="955" t="str">
        <f>VLOOKUP(H52,'Data Unit Agr Open'!J50:$J$7567,1,FALSE)</f>
        <v>B2948UZI</v>
      </c>
      <c r="AA52" t="b">
        <f t="shared" si="3"/>
        <v>0</v>
      </c>
    </row>
    <row r="53" spans="1:27" customFormat="1" hidden="1" x14ac:dyDescent="0.25">
      <c r="B53" s="38">
        <v>48</v>
      </c>
      <c r="C53" s="26" t="s">
        <v>12067</v>
      </c>
      <c r="D53" s="251" t="s">
        <v>12068</v>
      </c>
      <c r="E53" s="252" t="s">
        <v>12069</v>
      </c>
      <c r="F53" s="253" t="s">
        <v>4923</v>
      </c>
      <c r="G53" s="253" t="s">
        <v>4385</v>
      </c>
      <c r="H53" s="254" t="s">
        <v>12070</v>
      </c>
      <c r="I53" s="252" t="s">
        <v>12071</v>
      </c>
      <c r="J53" s="211" t="s">
        <v>12072</v>
      </c>
      <c r="K53" s="255">
        <v>43595</v>
      </c>
      <c r="L53" s="255">
        <v>45056</v>
      </c>
      <c r="M53" s="31">
        <v>48</v>
      </c>
      <c r="N53" s="33">
        <v>24000000</v>
      </c>
      <c r="O53" s="33">
        <f t="shared" ref="O53:O74" si="10">N53/M53</f>
        <v>500000</v>
      </c>
      <c r="P53" s="34">
        <f t="shared" ca="1" si="1"/>
        <v>32.454499058642007</v>
      </c>
      <c r="Q53" s="256">
        <f t="shared" ca="1" si="9"/>
        <v>16000000</v>
      </c>
      <c r="R53" s="191">
        <f>'[1]MMKI Tahap 2'!J2320</f>
        <v>1988100</v>
      </c>
      <c r="S53" s="192">
        <f>'[1]MMKI Tahap 2'!F2321</f>
        <v>1</v>
      </c>
      <c r="T53" s="193">
        <f t="shared" ref="T53:T116" si="11">N53-R53</f>
        <v>22011900</v>
      </c>
      <c r="U53" s="14"/>
      <c r="V53" s="16"/>
      <c r="X53" t="str">
        <f>IF(ISERROR(VLOOKUP(H53,'FMC by DSF_Sistem'!$J$11:$J$1202,1,0)),"TIDAK ADA","ADA")</f>
        <v>TIDAK ADA</v>
      </c>
      <c r="Y53" t="str">
        <f>IF(ISERROR(VLOOKUP(C53,'Data Unit Agr Open'!$F$4:$F$7567,1,0)),"TIDAK ADA","ADA")</f>
        <v>TIDAK ADA</v>
      </c>
      <c r="Z53" s="955" t="str">
        <f>VLOOKUP(H53,'Data Unit Agr Open'!J51:$J$7567,1,FALSE)</f>
        <v>B2026UKZ</v>
      </c>
      <c r="AA53" t="b">
        <f t="shared" si="3"/>
        <v>1</v>
      </c>
    </row>
    <row r="54" spans="1:27" customFormat="1" hidden="1" x14ac:dyDescent="0.25">
      <c r="B54" s="51">
        <v>49</v>
      </c>
      <c r="C54" s="39" t="s">
        <v>1043</v>
      </c>
      <c r="D54" s="257" t="s">
        <v>12068</v>
      </c>
      <c r="E54" s="258" t="s">
        <v>12073</v>
      </c>
      <c r="F54" s="259" t="s">
        <v>4923</v>
      </c>
      <c r="G54" s="259" t="s">
        <v>4385</v>
      </c>
      <c r="H54" s="260" t="s">
        <v>8266</v>
      </c>
      <c r="I54" s="258" t="s">
        <v>8267</v>
      </c>
      <c r="J54" s="232" t="s">
        <v>8268</v>
      </c>
      <c r="K54" s="261">
        <v>43595</v>
      </c>
      <c r="L54" s="261">
        <v>45056</v>
      </c>
      <c r="M54" s="44">
        <v>48</v>
      </c>
      <c r="N54" s="46">
        <v>60000000</v>
      </c>
      <c r="O54" s="46">
        <f t="shared" si="10"/>
        <v>1250000</v>
      </c>
      <c r="P54" s="47">
        <f t="shared" ca="1" si="1"/>
        <v>32.454499058642007</v>
      </c>
      <c r="Q54" s="59">
        <f t="shared" ca="1" si="9"/>
        <v>40000000</v>
      </c>
      <c r="R54" s="73">
        <f>'[1]MMKI Tahap 2'!J202</f>
        <v>10251952</v>
      </c>
      <c r="S54" s="60">
        <f>'[1]MMKI Tahap 2'!F203</f>
        <v>5</v>
      </c>
      <c r="T54" s="120">
        <f t="shared" si="11"/>
        <v>49748048</v>
      </c>
      <c r="U54" s="14"/>
      <c r="V54" s="16"/>
      <c r="X54" t="str">
        <f>IF(ISERROR(VLOOKUP(H54,'FMC by DSF_Sistem'!$J$11:$J$1202,1,0)),"TIDAK ADA","ADA")</f>
        <v>ADA</v>
      </c>
      <c r="Y54" t="str">
        <f>IF(ISERROR(VLOOKUP(C54,'Data Unit Agr Open'!$F$4:$F$7567,1,0)),"TIDAK ADA","ADA")</f>
        <v>ADA</v>
      </c>
      <c r="Z54" s="955" t="str">
        <f>VLOOKUP(H54,'Data Unit Agr Open'!J52:$J$7567,1,FALSE)</f>
        <v>B1304UJT</v>
      </c>
      <c r="AA54" t="b">
        <f t="shared" si="3"/>
        <v>1</v>
      </c>
    </row>
    <row r="55" spans="1:27" customFormat="1" hidden="1" x14ac:dyDescent="0.25">
      <c r="A55" s="171" t="s">
        <v>12048</v>
      </c>
      <c r="B55" s="38">
        <v>50</v>
      </c>
      <c r="C55" s="262" t="s">
        <v>3164</v>
      </c>
      <c r="D55" s="257" t="s">
        <v>12068</v>
      </c>
      <c r="E55" s="258" t="s">
        <v>12073</v>
      </c>
      <c r="F55" s="232" t="s">
        <v>4923</v>
      </c>
      <c r="G55" s="232" t="s">
        <v>4385</v>
      </c>
      <c r="H55" s="260" t="s">
        <v>8260</v>
      </c>
      <c r="I55" s="258" t="s">
        <v>8261</v>
      </c>
      <c r="J55" s="232" t="s">
        <v>8262</v>
      </c>
      <c r="K55" s="261">
        <v>43595</v>
      </c>
      <c r="L55" s="263">
        <v>45726</v>
      </c>
      <c r="M55" s="44">
        <v>48</v>
      </c>
      <c r="N55" s="197">
        <v>62400000</v>
      </c>
      <c r="O55" s="197">
        <f t="shared" si="10"/>
        <v>1300000</v>
      </c>
      <c r="P55" s="128">
        <f t="shared" ca="1" si="1"/>
        <v>32.454499058642007</v>
      </c>
      <c r="Q55" s="87">
        <f t="shared" ca="1" si="9"/>
        <v>41600000</v>
      </c>
      <c r="R55" s="73">
        <f>'[1]MMKI Tahap 2'!J622</f>
        <v>17105512</v>
      </c>
      <c r="S55" s="264">
        <f>'[1]MMKI Tahap 2'!F623</f>
        <v>7</v>
      </c>
      <c r="T55" s="120">
        <f t="shared" si="11"/>
        <v>45294488</v>
      </c>
      <c r="U55" s="14"/>
      <c r="V55" s="16"/>
      <c r="X55" t="str">
        <f>IF(ISERROR(VLOOKUP(H55,'FMC by DSF_Sistem'!$J$11:$J$1202,1,0)),"TIDAK ADA","ADA")</f>
        <v>ADA</v>
      </c>
      <c r="Y55" t="str">
        <f>IF(ISERROR(VLOOKUP(C55,'Data Unit Agr Open'!$F$4:$F$7567,1,0)),"TIDAK ADA","ADA")</f>
        <v>ADA</v>
      </c>
      <c r="Z55" s="955" t="str">
        <f>VLOOKUP(H55,'Data Unit Agr Open'!J53:$J$7567,1,FALSE)</f>
        <v>B1425UJT</v>
      </c>
      <c r="AA55" t="b">
        <f t="shared" si="3"/>
        <v>1</v>
      </c>
    </row>
    <row r="56" spans="1:27" customFormat="1" hidden="1" x14ac:dyDescent="0.25">
      <c r="B56" s="51">
        <v>51</v>
      </c>
      <c r="C56" s="39" t="s">
        <v>1043</v>
      </c>
      <c r="D56" s="257" t="s">
        <v>12068</v>
      </c>
      <c r="E56" s="258" t="s">
        <v>12073</v>
      </c>
      <c r="F56" s="259" t="s">
        <v>4923</v>
      </c>
      <c r="G56" s="259" t="s">
        <v>4385</v>
      </c>
      <c r="H56" s="260" t="s">
        <v>8254</v>
      </c>
      <c r="I56" s="258" t="s">
        <v>8255</v>
      </c>
      <c r="J56" s="232" t="s">
        <v>8256</v>
      </c>
      <c r="K56" s="261">
        <v>43595</v>
      </c>
      <c r="L56" s="261">
        <v>45056</v>
      </c>
      <c r="M56" s="44">
        <v>48</v>
      </c>
      <c r="N56" s="46">
        <v>60000000</v>
      </c>
      <c r="O56" s="46">
        <f t="shared" si="10"/>
        <v>1250000</v>
      </c>
      <c r="P56" s="47">
        <f t="shared" ca="1" si="1"/>
        <v>32.454499058642007</v>
      </c>
      <c r="Q56" s="59">
        <f t="shared" ca="1" si="9"/>
        <v>40000000</v>
      </c>
      <c r="R56" s="41"/>
      <c r="S56" s="60"/>
      <c r="T56" s="120">
        <f t="shared" si="11"/>
        <v>60000000</v>
      </c>
      <c r="U56" s="14"/>
      <c r="V56" s="16"/>
      <c r="X56" t="str">
        <f>IF(ISERROR(VLOOKUP(H56,'FMC by DSF_Sistem'!$J$11:$J$1202,1,0)),"TIDAK ADA","ADA")</f>
        <v>ADA</v>
      </c>
      <c r="Y56" t="str">
        <f>IF(ISERROR(VLOOKUP(C56,'Data Unit Agr Open'!$F$4:$F$7567,1,0)),"TIDAK ADA","ADA")</f>
        <v>ADA</v>
      </c>
      <c r="Z56" s="955" t="str">
        <f>VLOOKUP(H56,'Data Unit Agr Open'!J54:$J$7567,1,FALSE)</f>
        <v>B1302UJT</v>
      </c>
      <c r="AA56" t="b">
        <f t="shared" si="3"/>
        <v>1</v>
      </c>
    </row>
    <row r="57" spans="1:27" customFormat="1" hidden="1" x14ac:dyDescent="0.25">
      <c r="B57" s="38">
        <v>52</v>
      </c>
      <c r="C57" s="39" t="s">
        <v>1047</v>
      </c>
      <c r="D57" s="257" t="s">
        <v>12068</v>
      </c>
      <c r="E57" s="258" t="s">
        <v>12074</v>
      </c>
      <c r="F57" s="259" t="s">
        <v>4923</v>
      </c>
      <c r="G57" s="259" t="s">
        <v>4385</v>
      </c>
      <c r="H57" s="260" t="s">
        <v>8273</v>
      </c>
      <c r="I57" s="258" t="s">
        <v>8274</v>
      </c>
      <c r="J57" s="232" t="s">
        <v>8275</v>
      </c>
      <c r="K57" s="261">
        <v>43601</v>
      </c>
      <c r="L57" s="261">
        <v>45062</v>
      </c>
      <c r="M57" s="44">
        <v>48</v>
      </c>
      <c r="N57" s="46">
        <v>40800000</v>
      </c>
      <c r="O57" s="46">
        <f t="shared" si="10"/>
        <v>850000</v>
      </c>
      <c r="P57" s="47">
        <f t="shared" ca="1" si="1"/>
        <v>32.254499058642004</v>
      </c>
      <c r="Q57" s="59">
        <f t="shared" ca="1" si="9"/>
        <v>27200000</v>
      </c>
      <c r="R57" s="73">
        <f>'[1]MMKI Tahap 2'!J481</f>
        <v>3852215</v>
      </c>
      <c r="S57" s="60">
        <f>'[1]MMKI Tahap 2'!F482</f>
        <v>4</v>
      </c>
      <c r="T57" s="120">
        <f t="shared" si="11"/>
        <v>36947785</v>
      </c>
      <c r="U57" s="14"/>
      <c r="V57" s="16"/>
      <c r="X57" t="str">
        <f>IF(ISERROR(VLOOKUP(H57,'FMC by DSF_Sistem'!$J$11:$J$1202,1,0)),"TIDAK ADA","ADA")</f>
        <v>ADA</v>
      </c>
      <c r="Y57" t="str">
        <f>IF(ISERROR(VLOOKUP(C57,'Data Unit Agr Open'!$F$4:$F$7567,1,0)),"TIDAK ADA","ADA")</f>
        <v>ADA</v>
      </c>
      <c r="Z57" s="955" t="str">
        <f>VLOOKUP(H57,'Data Unit Agr Open'!J55:$J$7567,1,FALSE)</f>
        <v>B1396UJT</v>
      </c>
      <c r="AA57" t="b">
        <f t="shared" si="3"/>
        <v>1</v>
      </c>
    </row>
    <row r="58" spans="1:27" customFormat="1" hidden="1" x14ac:dyDescent="0.25">
      <c r="A58" s="171" t="s">
        <v>12048</v>
      </c>
      <c r="B58" s="51">
        <v>53</v>
      </c>
      <c r="C58" s="262" t="s">
        <v>3147</v>
      </c>
      <c r="D58" s="257" t="s">
        <v>12068</v>
      </c>
      <c r="E58" s="265" t="s">
        <v>12075</v>
      </c>
      <c r="F58" s="232" t="s">
        <v>4923</v>
      </c>
      <c r="G58" s="232" t="s">
        <v>4385</v>
      </c>
      <c r="H58" s="43" t="s">
        <v>8396</v>
      </c>
      <c r="I58" s="41" t="s">
        <v>8397</v>
      </c>
      <c r="J58" s="44" t="s">
        <v>8398</v>
      </c>
      <c r="K58" s="266">
        <v>43636</v>
      </c>
      <c r="L58" s="267">
        <v>45736</v>
      </c>
      <c r="M58" s="44">
        <v>48</v>
      </c>
      <c r="N58" s="268">
        <v>31200000</v>
      </c>
      <c r="O58" s="268">
        <f t="shared" si="10"/>
        <v>650000</v>
      </c>
      <c r="P58" s="128">
        <f t="shared" ca="1" si="1"/>
        <v>31.08783239197534</v>
      </c>
      <c r="Q58" s="87">
        <f t="shared" ca="1" si="9"/>
        <v>20150000</v>
      </c>
      <c r="R58" s="41"/>
      <c r="S58" s="264"/>
      <c r="T58" s="120">
        <f t="shared" si="11"/>
        <v>31200000</v>
      </c>
      <c r="U58" s="14"/>
      <c r="V58" s="16"/>
      <c r="X58" t="str">
        <f>IF(ISERROR(VLOOKUP(H58,'FMC by DSF_Sistem'!$J$11:$J$1202,1,0)),"TIDAK ADA","ADA")</f>
        <v>ADA</v>
      </c>
      <c r="Y58" t="str">
        <f>IF(ISERROR(VLOOKUP(C58,'Data Unit Agr Open'!$F$4:$F$7567,1,0)),"TIDAK ADA","ADA")</f>
        <v>ADA</v>
      </c>
      <c r="Z58" s="955" t="str">
        <f>VLOOKUP(H58,'Data Unit Agr Open'!J56:$J$7567,1,FALSE)</f>
        <v>B2289UOA</v>
      </c>
      <c r="AA58" t="b">
        <f t="shared" si="3"/>
        <v>1</v>
      </c>
    </row>
    <row r="59" spans="1:27" customFormat="1" hidden="1" x14ac:dyDescent="0.25">
      <c r="A59" s="171" t="s">
        <v>12048</v>
      </c>
      <c r="B59" s="38">
        <v>54</v>
      </c>
      <c r="C59" s="262" t="s">
        <v>3147</v>
      </c>
      <c r="D59" s="257" t="s">
        <v>12068</v>
      </c>
      <c r="E59" s="265" t="s">
        <v>12075</v>
      </c>
      <c r="F59" s="232" t="s">
        <v>4923</v>
      </c>
      <c r="G59" s="232" t="s">
        <v>4385</v>
      </c>
      <c r="H59" s="43" t="s">
        <v>8399</v>
      </c>
      <c r="I59" s="41" t="s">
        <v>8400</v>
      </c>
      <c r="J59" s="44" t="s">
        <v>8401</v>
      </c>
      <c r="K59" s="266">
        <v>43636</v>
      </c>
      <c r="L59" s="267">
        <v>45736</v>
      </c>
      <c r="M59" s="44">
        <v>48</v>
      </c>
      <c r="N59" s="268">
        <v>31200000</v>
      </c>
      <c r="O59" s="268">
        <f t="shared" si="10"/>
        <v>650000</v>
      </c>
      <c r="P59" s="128">
        <f t="shared" ca="1" si="1"/>
        <v>31.08783239197534</v>
      </c>
      <c r="Q59" s="87">
        <f t="shared" ca="1" si="9"/>
        <v>20150000</v>
      </c>
      <c r="R59" s="73">
        <f>'[1]MMKI Tahap 2'!J1810</f>
        <v>9815398</v>
      </c>
      <c r="S59" s="264">
        <f>'[1]MMKI Tahap 2'!F1811</f>
        <v>6</v>
      </c>
      <c r="T59" s="120">
        <f t="shared" si="11"/>
        <v>21384602</v>
      </c>
      <c r="U59" s="14"/>
      <c r="V59" s="16"/>
      <c r="X59" t="str">
        <f>IF(ISERROR(VLOOKUP(H59,'FMC by DSF_Sistem'!$J$11:$J$1202,1,0)),"TIDAK ADA","ADA")</f>
        <v>ADA</v>
      </c>
      <c r="Y59" t="str">
        <f>IF(ISERROR(VLOOKUP(C59,'Data Unit Agr Open'!$F$4:$F$7567,1,0)),"TIDAK ADA","ADA")</f>
        <v>ADA</v>
      </c>
      <c r="Z59" s="955" t="str">
        <f>VLOOKUP(H59,'Data Unit Agr Open'!J57:$J$7567,1,FALSE)</f>
        <v>B2293UOA</v>
      </c>
      <c r="AA59" t="b">
        <f t="shared" si="3"/>
        <v>1</v>
      </c>
    </row>
    <row r="60" spans="1:27" customFormat="1" hidden="1" x14ac:dyDescent="0.25">
      <c r="A60" s="171" t="s">
        <v>12048</v>
      </c>
      <c r="B60" s="51">
        <v>55</v>
      </c>
      <c r="C60" s="262" t="s">
        <v>3147</v>
      </c>
      <c r="D60" s="257" t="s">
        <v>12068</v>
      </c>
      <c r="E60" s="265" t="s">
        <v>12075</v>
      </c>
      <c r="F60" s="232" t="s">
        <v>4923</v>
      </c>
      <c r="G60" s="232" t="s">
        <v>4385</v>
      </c>
      <c r="H60" s="43" t="s">
        <v>8405</v>
      </c>
      <c r="I60" s="41" t="s">
        <v>8406</v>
      </c>
      <c r="J60" s="44" t="s">
        <v>8407</v>
      </c>
      <c r="K60" s="266">
        <v>43636</v>
      </c>
      <c r="L60" s="267">
        <v>45736</v>
      </c>
      <c r="M60" s="44">
        <v>48</v>
      </c>
      <c r="N60" s="268">
        <v>31200000</v>
      </c>
      <c r="O60" s="268">
        <f t="shared" si="10"/>
        <v>650000</v>
      </c>
      <c r="P60" s="128">
        <f t="shared" ca="1" si="1"/>
        <v>31.08783239197534</v>
      </c>
      <c r="Q60" s="87">
        <f t="shared" ca="1" si="9"/>
        <v>20150000</v>
      </c>
      <c r="R60" s="73">
        <f>'[1]MMKI Tahap 2'!J901</f>
        <v>5067410</v>
      </c>
      <c r="S60" s="264">
        <f>'[1]MMKI Tahap 2'!F902</f>
        <v>3</v>
      </c>
      <c r="T60" s="120">
        <f t="shared" si="11"/>
        <v>26132590</v>
      </c>
      <c r="U60" s="14"/>
      <c r="V60" s="16"/>
      <c r="X60" t="str">
        <f>IF(ISERROR(VLOOKUP(H60,'FMC by DSF_Sistem'!$J$11:$J$1202,1,0)),"TIDAK ADA","ADA")</f>
        <v>ADA</v>
      </c>
      <c r="Y60" t="str">
        <f>IF(ISERROR(VLOOKUP(C60,'Data Unit Agr Open'!$F$4:$F$7567,1,0)),"TIDAK ADA","ADA")</f>
        <v>ADA</v>
      </c>
      <c r="Z60" s="955" t="str">
        <f>VLOOKUP(H60,'Data Unit Agr Open'!J58:$J$7567,1,FALSE)</f>
        <v>B2317UOA</v>
      </c>
      <c r="AA60" t="b">
        <f t="shared" si="3"/>
        <v>1</v>
      </c>
    </row>
    <row r="61" spans="1:27" customFormat="1" hidden="1" x14ac:dyDescent="0.25">
      <c r="A61" s="171" t="s">
        <v>12048</v>
      </c>
      <c r="B61" s="38">
        <v>56</v>
      </c>
      <c r="C61" s="262" t="s">
        <v>3147</v>
      </c>
      <c r="D61" s="257" t="s">
        <v>12068</v>
      </c>
      <c r="E61" s="265" t="s">
        <v>12075</v>
      </c>
      <c r="F61" s="232" t="s">
        <v>4923</v>
      </c>
      <c r="G61" s="232" t="s">
        <v>4385</v>
      </c>
      <c r="H61" s="43" t="s">
        <v>8411</v>
      </c>
      <c r="I61" s="41" t="s">
        <v>8412</v>
      </c>
      <c r="J61" s="44" t="s">
        <v>8413</v>
      </c>
      <c r="K61" s="266">
        <v>43636</v>
      </c>
      <c r="L61" s="267">
        <v>45736</v>
      </c>
      <c r="M61" s="44">
        <v>48</v>
      </c>
      <c r="N61" s="268">
        <v>31200000</v>
      </c>
      <c r="O61" s="268">
        <f t="shared" si="10"/>
        <v>650000</v>
      </c>
      <c r="P61" s="128">
        <f t="shared" ca="1" si="1"/>
        <v>31.08783239197534</v>
      </c>
      <c r="Q61" s="87">
        <f t="shared" ca="1" si="9"/>
        <v>20150000</v>
      </c>
      <c r="R61" s="73">
        <f>'[1]MMKI Tahap 2'!J2474</f>
        <v>2458180</v>
      </c>
      <c r="S61" s="264">
        <f>'[1]MMKI Tahap 2'!F2475</f>
        <v>2</v>
      </c>
      <c r="T61" s="120">
        <f t="shared" si="11"/>
        <v>28741820</v>
      </c>
      <c r="U61" s="14"/>
      <c r="V61" s="16"/>
      <c r="X61" t="str">
        <f>IF(ISERROR(VLOOKUP(H61,'FMC by DSF_Sistem'!$J$11:$J$1202,1,0)),"TIDAK ADA","ADA")</f>
        <v>ADA</v>
      </c>
      <c r="Y61" t="str">
        <f>IF(ISERROR(VLOOKUP(C61,'Data Unit Agr Open'!$F$4:$F$7567,1,0)),"TIDAK ADA","ADA")</f>
        <v>ADA</v>
      </c>
      <c r="Z61" s="955" t="str">
        <f>VLOOKUP(H61,'Data Unit Agr Open'!J59:$J$7567,1,FALSE)</f>
        <v>B2280UOA</v>
      </c>
      <c r="AA61" t="b">
        <f t="shared" si="3"/>
        <v>1</v>
      </c>
    </row>
    <row r="62" spans="1:27" customFormat="1" hidden="1" x14ac:dyDescent="0.25">
      <c r="A62" s="171" t="s">
        <v>12048</v>
      </c>
      <c r="B62" s="51">
        <v>57</v>
      </c>
      <c r="C62" s="262" t="s">
        <v>3147</v>
      </c>
      <c r="D62" s="257" t="s">
        <v>12068</v>
      </c>
      <c r="E62" s="265" t="s">
        <v>12075</v>
      </c>
      <c r="F62" s="232" t="s">
        <v>4923</v>
      </c>
      <c r="G62" s="232" t="s">
        <v>4385</v>
      </c>
      <c r="H62" s="43" t="s">
        <v>8417</v>
      </c>
      <c r="I62" s="41" t="s">
        <v>8418</v>
      </c>
      <c r="J62" s="44" t="s">
        <v>8419</v>
      </c>
      <c r="K62" s="266">
        <v>43636</v>
      </c>
      <c r="L62" s="267">
        <v>45736</v>
      </c>
      <c r="M62" s="44">
        <v>48</v>
      </c>
      <c r="N62" s="268">
        <v>31200000</v>
      </c>
      <c r="O62" s="268">
        <f t="shared" si="10"/>
        <v>650000</v>
      </c>
      <c r="P62" s="128">
        <f t="shared" ca="1" si="1"/>
        <v>31.08783239197534</v>
      </c>
      <c r="Q62" s="87">
        <f t="shared" ca="1" si="9"/>
        <v>20150000</v>
      </c>
      <c r="R62" s="73">
        <f>'[1]MMKI Tahap 2'!J691</f>
        <v>5590350</v>
      </c>
      <c r="S62" s="264">
        <f>'[1]MMKI Tahap 2'!F692</f>
        <v>3</v>
      </c>
      <c r="T62" s="120">
        <f t="shared" si="11"/>
        <v>25609650</v>
      </c>
      <c r="U62" s="14"/>
      <c r="V62" s="16"/>
      <c r="X62" t="str">
        <f>IF(ISERROR(VLOOKUP(H62,'FMC by DSF_Sistem'!$J$11:$J$1202,1,0)),"TIDAK ADA","ADA")</f>
        <v>ADA</v>
      </c>
      <c r="Y62" t="str">
        <f>IF(ISERROR(VLOOKUP(C62,'Data Unit Agr Open'!$F$4:$F$7567,1,0)),"TIDAK ADA","ADA")</f>
        <v>ADA</v>
      </c>
      <c r="Z62" s="955" t="str">
        <f>VLOOKUP(H62,'Data Unit Agr Open'!J60:$J$7567,1,FALSE)</f>
        <v>B2291UOA</v>
      </c>
      <c r="AA62" t="b">
        <f t="shared" si="3"/>
        <v>1</v>
      </c>
    </row>
    <row r="63" spans="1:27" customFormat="1" hidden="1" x14ac:dyDescent="0.25">
      <c r="A63" s="171" t="s">
        <v>12048</v>
      </c>
      <c r="B63" s="38">
        <v>58</v>
      </c>
      <c r="C63" s="262" t="s">
        <v>3147</v>
      </c>
      <c r="D63" s="257" t="s">
        <v>12068</v>
      </c>
      <c r="E63" s="265" t="s">
        <v>12075</v>
      </c>
      <c r="F63" s="232" t="s">
        <v>4923</v>
      </c>
      <c r="G63" s="232" t="s">
        <v>4385</v>
      </c>
      <c r="H63" s="43" t="s">
        <v>8423</v>
      </c>
      <c r="I63" s="41" t="s">
        <v>8424</v>
      </c>
      <c r="J63" s="44" t="s">
        <v>8425</v>
      </c>
      <c r="K63" s="266">
        <v>43636</v>
      </c>
      <c r="L63" s="267">
        <v>45736</v>
      </c>
      <c r="M63" s="44">
        <v>48</v>
      </c>
      <c r="N63" s="268">
        <v>31200000</v>
      </c>
      <c r="O63" s="268">
        <f t="shared" si="10"/>
        <v>650000</v>
      </c>
      <c r="P63" s="128">
        <f t="shared" ca="1" si="1"/>
        <v>31.08783239197534</v>
      </c>
      <c r="Q63" s="87">
        <f t="shared" ca="1" si="9"/>
        <v>20150000</v>
      </c>
      <c r="R63" s="73">
        <f>'[1]MMKI Tahap 2'!J1882</f>
        <v>4132980</v>
      </c>
      <c r="S63" s="264">
        <f>'[1]MMKI Tahap 2'!F1883</f>
        <v>3</v>
      </c>
      <c r="T63" s="120">
        <f t="shared" si="11"/>
        <v>27067020</v>
      </c>
      <c r="U63" s="14"/>
      <c r="V63" s="16"/>
      <c r="X63" t="str">
        <f>IF(ISERROR(VLOOKUP(H63,'FMC by DSF_Sistem'!$J$11:$J$1202,1,0)),"TIDAK ADA","ADA")</f>
        <v>ADA</v>
      </c>
      <c r="Y63" t="str">
        <f>IF(ISERROR(VLOOKUP(C63,'Data Unit Agr Open'!$F$4:$F$7567,1,0)),"TIDAK ADA","ADA")</f>
        <v>ADA</v>
      </c>
      <c r="Z63" s="955" t="str">
        <f>VLOOKUP(H63,'Data Unit Agr Open'!J61:$J$7567,1,FALSE)</f>
        <v>B2278UOA</v>
      </c>
      <c r="AA63" t="b">
        <f t="shared" si="3"/>
        <v>1</v>
      </c>
    </row>
    <row r="64" spans="1:27" customFormat="1" hidden="1" x14ac:dyDescent="0.25">
      <c r="A64" s="171" t="s">
        <v>12048</v>
      </c>
      <c r="B64" s="51">
        <v>59</v>
      </c>
      <c r="C64" s="262" t="s">
        <v>3147</v>
      </c>
      <c r="D64" s="257" t="s">
        <v>12068</v>
      </c>
      <c r="E64" s="265" t="s">
        <v>12075</v>
      </c>
      <c r="F64" s="232" t="s">
        <v>4923</v>
      </c>
      <c r="G64" s="232" t="s">
        <v>4385</v>
      </c>
      <c r="H64" s="43" t="s">
        <v>8429</v>
      </c>
      <c r="I64" s="41" t="s">
        <v>8430</v>
      </c>
      <c r="J64" s="44" t="s">
        <v>8431</v>
      </c>
      <c r="K64" s="266">
        <v>43636</v>
      </c>
      <c r="L64" s="267">
        <v>45736</v>
      </c>
      <c r="M64" s="44">
        <v>48</v>
      </c>
      <c r="N64" s="268">
        <v>31200000</v>
      </c>
      <c r="O64" s="268">
        <f t="shared" si="10"/>
        <v>650000</v>
      </c>
      <c r="P64" s="128">
        <f t="shared" ca="1" si="1"/>
        <v>31.08783239197534</v>
      </c>
      <c r="Q64" s="87">
        <f t="shared" ca="1" si="9"/>
        <v>20150000</v>
      </c>
      <c r="R64" s="73">
        <f>'[1]MMKI Tahap 2'!J411</f>
        <v>2725400</v>
      </c>
      <c r="S64" s="264">
        <f>'[1]MMKI Tahap 2'!F412</f>
        <v>4</v>
      </c>
      <c r="T64" s="120">
        <f t="shared" si="11"/>
        <v>28474600</v>
      </c>
      <c r="U64" s="269" t="s">
        <v>12076</v>
      </c>
      <c r="V64" s="16"/>
      <c r="X64" t="str">
        <f>IF(ISERROR(VLOOKUP(H64,'FMC by DSF_Sistem'!$J$11:$J$1202,1,0)),"TIDAK ADA","ADA")</f>
        <v>ADA</v>
      </c>
      <c r="Y64" t="str">
        <f>IF(ISERROR(VLOOKUP(C64,'Data Unit Agr Open'!$F$4:$F$7567,1,0)),"TIDAK ADA","ADA")</f>
        <v>ADA</v>
      </c>
      <c r="Z64" s="955" t="str">
        <f>VLOOKUP(H64,'Data Unit Agr Open'!J62:$J$7567,1,FALSE)</f>
        <v>B2437UOA</v>
      </c>
      <c r="AA64" t="b">
        <f t="shared" si="3"/>
        <v>1</v>
      </c>
    </row>
    <row r="65" spans="1:27" customFormat="1" hidden="1" x14ac:dyDescent="0.25">
      <c r="A65" s="171" t="s">
        <v>12048</v>
      </c>
      <c r="B65" s="38">
        <v>60</v>
      </c>
      <c r="C65" s="262" t="s">
        <v>3147</v>
      </c>
      <c r="D65" s="257" t="s">
        <v>12068</v>
      </c>
      <c r="E65" s="265" t="s">
        <v>12075</v>
      </c>
      <c r="F65" s="232" t="s">
        <v>4923</v>
      </c>
      <c r="G65" s="232" t="s">
        <v>4385</v>
      </c>
      <c r="H65" s="43" t="s">
        <v>8435</v>
      </c>
      <c r="I65" s="41" t="s">
        <v>8436</v>
      </c>
      <c r="J65" s="44" t="s">
        <v>8437</v>
      </c>
      <c r="K65" s="266">
        <v>43636</v>
      </c>
      <c r="L65" s="267">
        <v>45736</v>
      </c>
      <c r="M65" s="44">
        <v>48</v>
      </c>
      <c r="N65" s="268">
        <v>31200000</v>
      </c>
      <c r="O65" s="268">
        <f t="shared" si="10"/>
        <v>650000</v>
      </c>
      <c r="P65" s="128">
        <f t="shared" ca="1" si="1"/>
        <v>31.08783239197534</v>
      </c>
      <c r="Q65" s="87">
        <f t="shared" ca="1" si="9"/>
        <v>20150000</v>
      </c>
      <c r="R65" s="73">
        <f>'[1]MMKI Tahap 2'!J1112</f>
        <v>3924679</v>
      </c>
      <c r="S65" s="264">
        <f>'[1]MMKI Tahap 2'!F1113</f>
        <v>4</v>
      </c>
      <c r="T65" s="120">
        <f t="shared" si="11"/>
        <v>27275321</v>
      </c>
      <c r="U65" s="269" t="s">
        <v>12077</v>
      </c>
      <c r="V65" s="16"/>
      <c r="X65" t="str">
        <f>IF(ISERROR(VLOOKUP(H65,'FMC by DSF_Sistem'!$J$11:$J$1202,1,0)),"TIDAK ADA","ADA")</f>
        <v>ADA</v>
      </c>
      <c r="Y65" t="str">
        <f>IF(ISERROR(VLOOKUP(C65,'Data Unit Agr Open'!$F$4:$F$7567,1,0)),"TIDAK ADA","ADA")</f>
        <v>ADA</v>
      </c>
      <c r="Z65" s="955" t="str">
        <f>VLOOKUP(H65,'Data Unit Agr Open'!J63:$J$7567,1,FALSE)</f>
        <v>B2302UOA</v>
      </c>
      <c r="AA65" t="b">
        <f t="shared" si="3"/>
        <v>1</v>
      </c>
    </row>
    <row r="66" spans="1:27" customFormat="1" hidden="1" x14ac:dyDescent="0.25">
      <c r="A66" s="171" t="s">
        <v>12048</v>
      </c>
      <c r="B66" s="51">
        <v>61</v>
      </c>
      <c r="C66" s="262" t="s">
        <v>3147</v>
      </c>
      <c r="D66" s="257" t="s">
        <v>12068</v>
      </c>
      <c r="E66" s="265" t="s">
        <v>12075</v>
      </c>
      <c r="F66" s="232" t="s">
        <v>4923</v>
      </c>
      <c r="G66" s="232" t="s">
        <v>4385</v>
      </c>
      <c r="H66" s="55" t="s">
        <v>8441</v>
      </c>
      <c r="I66" s="53" t="s">
        <v>8442</v>
      </c>
      <c r="J66" s="56" t="s">
        <v>8443</v>
      </c>
      <c r="K66" s="270">
        <v>43636</v>
      </c>
      <c r="L66" s="267">
        <v>45736</v>
      </c>
      <c r="M66" s="56">
        <v>48</v>
      </c>
      <c r="N66" s="268">
        <v>31200000</v>
      </c>
      <c r="O66" s="268">
        <f t="shared" si="10"/>
        <v>650000</v>
      </c>
      <c r="P66" s="86">
        <f t="shared" ca="1" si="1"/>
        <v>31.08783239197534</v>
      </c>
      <c r="Q66" s="87">
        <f t="shared" ca="1" si="9"/>
        <v>20150000</v>
      </c>
      <c r="R66" s="139">
        <f>'[1]MMKI Tahap 2'!J2179</f>
        <v>3968560</v>
      </c>
      <c r="S66" s="264">
        <f>'[1]MMKI Tahap 2'!F2180</f>
        <v>2</v>
      </c>
      <c r="T66" s="120">
        <f t="shared" si="11"/>
        <v>27231440</v>
      </c>
      <c r="U66" s="14"/>
      <c r="V66" s="16"/>
      <c r="X66" t="str">
        <f>IF(ISERROR(VLOOKUP(H66,'FMC by DSF_Sistem'!$J$11:$J$1202,1,0)),"TIDAK ADA","ADA")</f>
        <v>ADA</v>
      </c>
      <c r="Y66" t="str">
        <f>IF(ISERROR(VLOOKUP(C66,'Data Unit Agr Open'!$F$4:$F$7567,1,0)),"TIDAK ADA","ADA")</f>
        <v>ADA</v>
      </c>
      <c r="Z66" s="955" t="str">
        <f>VLOOKUP(H66,'Data Unit Agr Open'!J64:$J$7567,1,FALSE)</f>
        <v>B2304UOA</v>
      </c>
      <c r="AA66" t="b">
        <f t="shared" si="3"/>
        <v>1</v>
      </c>
    </row>
    <row r="67" spans="1:27" customFormat="1" hidden="1" x14ac:dyDescent="0.25">
      <c r="A67" s="171" t="s">
        <v>12048</v>
      </c>
      <c r="B67" s="38">
        <v>62</v>
      </c>
      <c r="C67" s="262" t="s">
        <v>3147</v>
      </c>
      <c r="D67" s="257" t="s">
        <v>12068</v>
      </c>
      <c r="E67" s="265" t="s">
        <v>12075</v>
      </c>
      <c r="F67" s="232" t="s">
        <v>4923</v>
      </c>
      <c r="G67" s="232" t="s">
        <v>4385</v>
      </c>
      <c r="H67" s="43" t="s">
        <v>8447</v>
      </c>
      <c r="I67" s="41" t="s">
        <v>8448</v>
      </c>
      <c r="J67" s="44" t="s">
        <v>8449</v>
      </c>
      <c r="K67" s="266">
        <v>43636</v>
      </c>
      <c r="L67" s="267">
        <v>45736</v>
      </c>
      <c r="M67" s="44">
        <v>48</v>
      </c>
      <c r="N67" s="268">
        <v>31200000</v>
      </c>
      <c r="O67" s="268">
        <f t="shared" si="10"/>
        <v>650000</v>
      </c>
      <c r="P67" s="128">
        <f t="shared" ca="1" si="1"/>
        <v>31.08783239197534</v>
      </c>
      <c r="Q67" s="87">
        <f t="shared" ca="1" si="9"/>
        <v>20150000</v>
      </c>
      <c r="R67" s="73">
        <f>'[1]MMKI Tahap 2'!J1953</f>
        <v>2126260</v>
      </c>
      <c r="S67" s="264">
        <f>'[1]MMKI Tahap 2'!F1954</f>
        <v>2</v>
      </c>
      <c r="T67" s="120">
        <f t="shared" si="11"/>
        <v>29073740</v>
      </c>
      <c r="U67" s="14"/>
      <c r="V67" s="16"/>
      <c r="X67" t="str">
        <f>IF(ISERROR(VLOOKUP(H67,'FMC by DSF_Sistem'!$J$11:$J$1202,1,0)),"TIDAK ADA","ADA")</f>
        <v>ADA</v>
      </c>
      <c r="Y67" t="str">
        <f>IF(ISERROR(VLOOKUP(C67,'Data Unit Agr Open'!$F$4:$F$7567,1,0)),"TIDAK ADA","ADA")</f>
        <v>ADA</v>
      </c>
      <c r="Z67" s="955" t="str">
        <f>VLOOKUP(H67,'Data Unit Agr Open'!J65:$J$7567,1,FALSE)</f>
        <v>B2296UOA</v>
      </c>
      <c r="AA67" t="b">
        <f t="shared" si="3"/>
        <v>1</v>
      </c>
    </row>
    <row r="68" spans="1:27" customFormat="1" hidden="1" x14ac:dyDescent="0.25">
      <c r="A68" s="171" t="s">
        <v>12048</v>
      </c>
      <c r="B68" s="51">
        <v>63</v>
      </c>
      <c r="C68" s="262" t="s">
        <v>3147</v>
      </c>
      <c r="D68" s="257" t="s">
        <v>12068</v>
      </c>
      <c r="E68" s="265" t="s">
        <v>12075</v>
      </c>
      <c r="F68" s="232" t="s">
        <v>4923</v>
      </c>
      <c r="G68" s="232" t="s">
        <v>4385</v>
      </c>
      <c r="H68" s="43" t="s">
        <v>8453</v>
      </c>
      <c r="I68" s="41" t="s">
        <v>8454</v>
      </c>
      <c r="J68" s="44" t="s">
        <v>8455</v>
      </c>
      <c r="K68" s="266">
        <v>43636</v>
      </c>
      <c r="L68" s="267">
        <v>45736</v>
      </c>
      <c r="M68" s="44">
        <v>48</v>
      </c>
      <c r="N68" s="268">
        <v>31200000</v>
      </c>
      <c r="O68" s="268">
        <f t="shared" si="10"/>
        <v>650000</v>
      </c>
      <c r="P68" s="128">
        <f t="shared" ca="1" si="1"/>
        <v>31.08783239197534</v>
      </c>
      <c r="Q68" s="87">
        <f t="shared" ca="1" si="9"/>
        <v>20150000</v>
      </c>
      <c r="R68" s="73">
        <f>'[1]MMKI Tahap 2'!J2107</f>
        <v>1285980</v>
      </c>
      <c r="S68" s="264">
        <f>'[1]MMKI Tahap 2'!F2108</f>
        <v>2</v>
      </c>
      <c r="T68" s="120">
        <f t="shared" si="11"/>
        <v>29914020</v>
      </c>
      <c r="U68" s="14"/>
      <c r="V68" s="16"/>
      <c r="X68" t="str">
        <f>IF(ISERROR(VLOOKUP(H68,'FMC by DSF_Sistem'!$J$11:$J$1202,1,0)),"TIDAK ADA","ADA")</f>
        <v>ADA</v>
      </c>
      <c r="Y68" t="str">
        <f>IF(ISERROR(VLOOKUP(C68,'Data Unit Agr Open'!$F$4:$F$7567,1,0)),"TIDAK ADA","ADA")</f>
        <v>ADA</v>
      </c>
      <c r="Z68" s="955" t="str">
        <f>VLOOKUP(H68,'Data Unit Agr Open'!J66:$J$7567,1,FALSE)</f>
        <v>B2300UOA</v>
      </c>
      <c r="AA68" t="b">
        <f t="shared" si="3"/>
        <v>1</v>
      </c>
    </row>
    <row r="69" spans="1:27" customFormat="1" hidden="1" x14ac:dyDescent="0.25">
      <c r="A69" s="171" t="s">
        <v>12048</v>
      </c>
      <c r="B69" s="38">
        <v>64</v>
      </c>
      <c r="C69" s="262" t="s">
        <v>3143</v>
      </c>
      <c r="D69" s="257" t="s">
        <v>12068</v>
      </c>
      <c r="E69" s="265" t="s">
        <v>12078</v>
      </c>
      <c r="F69" s="232" t="s">
        <v>4923</v>
      </c>
      <c r="G69" s="232" t="s">
        <v>4385</v>
      </c>
      <c r="H69" s="43" t="s">
        <v>8370</v>
      </c>
      <c r="I69" s="41" t="s">
        <v>8371</v>
      </c>
      <c r="J69" s="44" t="s">
        <v>8372</v>
      </c>
      <c r="K69" s="266">
        <v>43636</v>
      </c>
      <c r="L69" s="267">
        <v>45736</v>
      </c>
      <c r="M69" s="44">
        <v>48</v>
      </c>
      <c r="N69" s="268">
        <v>31200000</v>
      </c>
      <c r="O69" s="268">
        <f t="shared" si="10"/>
        <v>650000</v>
      </c>
      <c r="P69" s="128">
        <f t="shared" ca="1" si="1"/>
        <v>31.08783239197534</v>
      </c>
      <c r="Q69" s="87">
        <f t="shared" ca="1" si="9"/>
        <v>20150000</v>
      </c>
      <c r="R69" s="73">
        <f>'[1]MMKI Tahap 2'!J2250</f>
        <v>6724885</v>
      </c>
      <c r="S69" s="264">
        <f>'[1]MMKI Tahap 2'!F2251</f>
        <v>2</v>
      </c>
      <c r="T69" s="120">
        <f t="shared" si="11"/>
        <v>24475115</v>
      </c>
      <c r="U69" s="14" t="s">
        <v>12079</v>
      </c>
      <c r="V69" s="16"/>
      <c r="X69" t="str">
        <f>IF(ISERROR(VLOOKUP(H69,'FMC by DSF_Sistem'!$J$11:$J$1202,1,0)),"TIDAK ADA","ADA")</f>
        <v>ADA</v>
      </c>
      <c r="Y69" t="str">
        <f>IF(ISERROR(VLOOKUP(C69,'Data Unit Agr Open'!$F$4:$F$7567,1,0)),"TIDAK ADA","ADA")</f>
        <v>ADA</v>
      </c>
      <c r="Z69" s="955" t="str">
        <f>VLOOKUP(H69,'Data Unit Agr Open'!J67:$J$7567,1,FALSE)</f>
        <v>B2315UOA</v>
      </c>
      <c r="AA69" t="b">
        <f t="shared" si="3"/>
        <v>1</v>
      </c>
    </row>
    <row r="70" spans="1:27" customFormat="1" hidden="1" x14ac:dyDescent="0.25">
      <c r="A70" s="171" t="s">
        <v>12048</v>
      </c>
      <c r="B70" s="51">
        <v>65</v>
      </c>
      <c r="C70" s="262" t="s">
        <v>3143</v>
      </c>
      <c r="D70" s="257" t="s">
        <v>12068</v>
      </c>
      <c r="E70" s="265" t="s">
        <v>12078</v>
      </c>
      <c r="F70" s="232" t="s">
        <v>4923</v>
      </c>
      <c r="G70" s="232" t="s">
        <v>4385</v>
      </c>
      <c r="H70" s="43" t="s">
        <v>8378</v>
      </c>
      <c r="I70" s="41" t="s">
        <v>8379</v>
      </c>
      <c r="J70" s="44" t="s">
        <v>8380</v>
      </c>
      <c r="K70" s="266">
        <v>43636</v>
      </c>
      <c r="L70" s="267">
        <v>45736</v>
      </c>
      <c r="M70" s="44">
        <v>48</v>
      </c>
      <c r="N70" s="268">
        <v>31200000</v>
      </c>
      <c r="O70" s="268">
        <f t="shared" si="10"/>
        <v>650000</v>
      </c>
      <c r="P70" s="128">
        <f t="shared" ref="P70:P144" ca="1" si="12">($P$3-K70)/30</f>
        <v>31.08783239197534</v>
      </c>
      <c r="Q70" s="87">
        <f t="shared" ca="1" si="9"/>
        <v>20150000</v>
      </c>
      <c r="R70" s="73">
        <f>'[1]MMKI Tahap 2'!J1390</f>
        <v>1653659</v>
      </c>
      <c r="S70" s="264">
        <f>'[1]MMKI Tahap 2'!F1391</f>
        <v>2</v>
      </c>
      <c r="T70" s="120">
        <f t="shared" si="11"/>
        <v>29546341</v>
      </c>
      <c r="U70" s="14"/>
      <c r="V70" s="16"/>
      <c r="X70" t="str">
        <f>IF(ISERROR(VLOOKUP(H70,'FMC by DSF_Sistem'!$J$11:$J$1202,1,0)),"TIDAK ADA","ADA")</f>
        <v>ADA</v>
      </c>
      <c r="Y70" t="str">
        <f>IF(ISERROR(VLOOKUP(C70,'Data Unit Agr Open'!$F$4:$F$7567,1,0)),"TIDAK ADA","ADA")</f>
        <v>ADA</v>
      </c>
      <c r="Z70" s="955" t="str">
        <f>VLOOKUP(H70,'Data Unit Agr Open'!J68:$J$7567,1,FALSE)</f>
        <v>B2262UOA</v>
      </c>
      <c r="AA70" t="b">
        <f t="shared" si="3"/>
        <v>1</v>
      </c>
    </row>
    <row r="71" spans="1:27" customFormat="1" hidden="1" x14ac:dyDescent="0.25">
      <c r="A71" s="171" t="s">
        <v>12048</v>
      </c>
      <c r="B71" s="38">
        <v>66</v>
      </c>
      <c r="C71" s="262" t="s">
        <v>3143</v>
      </c>
      <c r="D71" s="257" t="s">
        <v>12068</v>
      </c>
      <c r="E71" s="265" t="s">
        <v>12078</v>
      </c>
      <c r="F71" s="232" t="s">
        <v>4923</v>
      </c>
      <c r="G71" s="232" t="s">
        <v>4385</v>
      </c>
      <c r="H71" s="43" t="s">
        <v>8384</v>
      </c>
      <c r="I71" s="41" t="s">
        <v>8385</v>
      </c>
      <c r="J71" s="44" t="s">
        <v>8386</v>
      </c>
      <c r="K71" s="266">
        <v>43636</v>
      </c>
      <c r="L71" s="267">
        <v>45736</v>
      </c>
      <c r="M71" s="44">
        <v>48</v>
      </c>
      <c r="N71" s="268">
        <v>31200000</v>
      </c>
      <c r="O71" s="268">
        <f t="shared" si="10"/>
        <v>650000</v>
      </c>
      <c r="P71" s="128">
        <f t="shared" ca="1" si="12"/>
        <v>31.08783239197534</v>
      </c>
      <c r="Q71" s="87">
        <f t="shared" ca="1" si="9"/>
        <v>20150000</v>
      </c>
      <c r="R71" s="73">
        <f>'[1]MMKI Tahap 2'!J1320</f>
        <v>856450</v>
      </c>
      <c r="S71" s="264">
        <f>'[1]MMKI Tahap 2'!F1321</f>
        <v>1</v>
      </c>
      <c r="T71" s="120">
        <f t="shared" si="11"/>
        <v>30343550</v>
      </c>
      <c r="U71" s="14"/>
      <c r="V71" s="16"/>
      <c r="X71" t="str">
        <f>IF(ISERROR(VLOOKUP(H71,'FMC by DSF_Sistem'!$J$11:$J$1202,1,0)),"TIDAK ADA","ADA")</f>
        <v>ADA</v>
      </c>
      <c r="Y71" t="str">
        <f>IF(ISERROR(VLOOKUP(C71,'Data Unit Agr Open'!$F$4:$F$7567,1,0)),"TIDAK ADA","ADA")</f>
        <v>ADA</v>
      </c>
      <c r="Z71" s="955" t="str">
        <f>VLOOKUP(H71,'Data Unit Agr Open'!J69:$J$7567,1,FALSE)</f>
        <v>B2258UOA</v>
      </c>
      <c r="AA71" t="b">
        <f t="shared" ref="AA71:AA134" si="13">X71=Y71</f>
        <v>1</v>
      </c>
    </row>
    <row r="72" spans="1:27" customFormat="1" hidden="1" x14ac:dyDescent="0.25">
      <c r="A72" s="171" t="s">
        <v>12048</v>
      </c>
      <c r="B72" s="51">
        <v>67</v>
      </c>
      <c r="C72" s="262" t="s">
        <v>3143</v>
      </c>
      <c r="D72" s="257" t="s">
        <v>12068</v>
      </c>
      <c r="E72" s="265" t="s">
        <v>12078</v>
      </c>
      <c r="F72" s="232" t="s">
        <v>4923</v>
      </c>
      <c r="G72" s="232" t="s">
        <v>4385</v>
      </c>
      <c r="H72" s="43" t="s">
        <v>8387</v>
      </c>
      <c r="I72" s="41" t="s">
        <v>8388</v>
      </c>
      <c r="J72" s="44" t="s">
        <v>8389</v>
      </c>
      <c r="K72" s="266">
        <v>43636</v>
      </c>
      <c r="L72" s="267">
        <v>45736</v>
      </c>
      <c r="M72" s="44">
        <v>48</v>
      </c>
      <c r="N72" s="268">
        <v>31200000</v>
      </c>
      <c r="O72" s="268">
        <f t="shared" si="10"/>
        <v>650000</v>
      </c>
      <c r="P72" s="128">
        <f t="shared" ca="1" si="12"/>
        <v>31.08783239197534</v>
      </c>
      <c r="Q72" s="87">
        <f t="shared" ca="1" si="9"/>
        <v>20150000</v>
      </c>
      <c r="R72" s="73">
        <f>'[1]MMKI Tahap 2'!J134</f>
        <v>1292890</v>
      </c>
      <c r="S72" s="264">
        <f>'[1]MMKI Tahap 2'!F135</f>
        <v>2</v>
      </c>
      <c r="T72" s="120">
        <f t="shared" si="11"/>
        <v>29907110</v>
      </c>
      <c r="U72" s="14"/>
      <c r="V72" s="16"/>
      <c r="X72" t="str">
        <f>IF(ISERROR(VLOOKUP(H72,'FMC by DSF_Sistem'!$J$11:$J$1202,1,0)),"TIDAK ADA","ADA")</f>
        <v>ADA</v>
      </c>
      <c r="Y72" t="str">
        <f>IF(ISERROR(VLOOKUP(C72,'Data Unit Agr Open'!$F$4:$F$7567,1,0)),"TIDAK ADA","ADA")</f>
        <v>ADA</v>
      </c>
      <c r="Z72" s="955" t="str">
        <f>VLOOKUP(H72,'Data Unit Agr Open'!J70:$J$7567,1,FALSE)</f>
        <v>B2298UOA</v>
      </c>
      <c r="AA72" t="b">
        <f t="shared" si="13"/>
        <v>1</v>
      </c>
    </row>
    <row r="73" spans="1:27" customFormat="1" hidden="1" x14ac:dyDescent="0.25">
      <c r="A73" s="171" t="s">
        <v>12048</v>
      </c>
      <c r="B73" s="38">
        <v>68</v>
      </c>
      <c r="C73" s="262" t="s">
        <v>3143</v>
      </c>
      <c r="D73" s="257" t="s">
        <v>12068</v>
      </c>
      <c r="E73" s="265" t="s">
        <v>12078</v>
      </c>
      <c r="F73" s="232" t="s">
        <v>4923</v>
      </c>
      <c r="G73" s="232" t="s">
        <v>4385</v>
      </c>
      <c r="H73" s="43" t="s">
        <v>8390</v>
      </c>
      <c r="I73" s="41" t="s">
        <v>8391</v>
      </c>
      <c r="J73" s="44" t="s">
        <v>8392</v>
      </c>
      <c r="K73" s="266">
        <v>43636</v>
      </c>
      <c r="L73" s="267">
        <v>45736</v>
      </c>
      <c r="M73" s="44">
        <v>48</v>
      </c>
      <c r="N73" s="268">
        <v>31200000</v>
      </c>
      <c r="O73" s="268">
        <f t="shared" si="10"/>
        <v>650000</v>
      </c>
      <c r="P73" s="128">
        <f t="shared" ca="1" si="12"/>
        <v>31.08783239197534</v>
      </c>
      <c r="Q73" s="87">
        <f t="shared" ca="1" si="9"/>
        <v>20150000</v>
      </c>
      <c r="R73" s="73">
        <f>'[1]MMKI Tahap 2'!J1181</f>
        <v>6430681</v>
      </c>
      <c r="S73" s="264">
        <f>'[1]MMKI Tahap 2'!F1182</f>
        <v>6</v>
      </c>
      <c r="T73" s="120">
        <f t="shared" si="11"/>
        <v>24769319</v>
      </c>
      <c r="U73" s="14" t="s">
        <v>12080</v>
      </c>
      <c r="V73" s="16"/>
      <c r="X73" t="str">
        <f>IF(ISERROR(VLOOKUP(H73,'FMC by DSF_Sistem'!$J$11:$J$1202,1,0)),"TIDAK ADA","ADA")</f>
        <v>ADA</v>
      </c>
      <c r="Y73" t="str">
        <f>IF(ISERROR(VLOOKUP(C73,'Data Unit Agr Open'!$F$4:$F$7567,1,0)),"TIDAK ADA","ADA")</f>
        <v>ADA</v>
      </c>
      <c r="Z73" s="955" t="str">
        <f>VLOOKUP(H73,'Data Unit Agr Open'!J71:$J$7567,1,FALSE)</f>
        <v>B2306UOA</v>
      </c>
      <c r="AA73" t="b">
        <f t="shared" si="13"/>
        <v>1</v>
      </c>
    </row>
    <row r="74" spans="1:27" customFormat="1" hidden="1" x14ac:dyDescent="0.25">
      <c r="B74" s="51">
        <v>69</v>
      </c>
      <c r="C74" s="39" t="s">
        <v>1094</v>
      </c>
      <c r="D74" s="257" t="s">
        <v>12068</v>
      </c>
      <c r="E74" s="41" t="s">
        <v>12081</v>
      </c>
      <c r="F74" s="232" t="s">
        <v>4923</v>
      </c>
      <c r="G74" s="232" t="s">
        <v>4385</v>
      </c>
      <c r="H74" s="43" t="s">
        <v>8283</v>
      </c>
      <c r="I74" s="41" t="s">
        <v>8284</v>
      </c>
      <c r="J74" s="44" t="s">
        <v>8285</v>
      </c>
      <c r="K74" s="266">
        <v>43636</v>
      </c>
      <c r="L74" s="266">
        <v>45097</v>
      </c>
      <c r="M74" s="44">
        <v>48</v>
      </c>
      <c r="N74" s="268">
        <v>40800000</v>
      </c>
      <c r="O74" s="268">
        <f t="shared" si="10"/>
        <v>850000</v>
      </c>
      <c r="P74" s="128">
        <f t="shared" ca="1" si="12"/>
        <v>31.08783239197534</v>
      </c>
      <c r="Q74" s="87">
        <f t="shared" ca="1" si="9"/>
        <v>26350000</v>
      </c>
      <c r="R74" s="73">
        <f>'[1]MMKI Tahap 2'!J65</f>
        <v>2696326</v>
      </c>
      <c r="S74" s="264">
        <f>'[1]MMKI Tahap 2'!F66</f>
        <v>4</v>
      </c>
      <c r="T74" s="120">
        <f t="shared" si="11"/>
        <v>38103674</v>
      </c>
      <c r="U74" s="14"/>
      <c r="V74" s="16"/>
      <c r="X74" t="str">
        <f>IF(ISERROR(VLOOKUP(H74,'FMC by DSF_Sistem'!$J$11:$J$1202,1,0)),"TIDAK ADA","ADA")</f>
        <v>ADA</v>
      </c>
      <c r="Y74" t="str">
        <f>IF(ISERROR(VLOOKUP(C74,'Data Unit Agr Open'!$F$4:$F$7567,1,0)),"TIDAK ADA","ADA")</f>
        <v>ADA</v>
      </c>
      <c r="Z74" s="955" t="str">
        <f>VLOOKUP(H74,'Data Unit Agr Open'!J72:$J$7567,1,FALSE)</f>
        <v>B1320UJT</v>
      </c>
      <c r="AA74" t="b">
        <f t="shared" si="13"/>
        <v>1</v>
      </c>
    </row>
    <row r="75" spans="1:27" customFormat="1" hidden="1" x14ac:dyDescent="0.25">
      <c r="A75" s="171" t="s">
        <v>12048</v>
      </c>
      <c r="B75" s="38">
        <v>70</v>
      </c>
      <c r="C75" s="262" t="s">
        <v>3151</v>
      </c>
      <c r="D75" s="233" t="s">
        <v>12068</v>
      </c>
      <c r="E75" s="265" t="s">
        <v>12075</v>
      </c>
      <c r="F75" s="232" t="s">
        <v>4923</v>
      </c>
      <c r="G75" s="232" t="s">
        <v>4385</v>
      </c>
      <c r="H75" s="43" t="s">
        <v>8459</v>
      </c>
      <c r="I75" s="41" t="s">
        <v>8302</v>
      </c>
      <c r="J75" s="44" t="s">
        <v>8303</v>
      </c>
      <c r="K75" s="266">
        <v>43965</v>
      </c>
      <c r="L75" s="267">
        <v>46095</v>
      </c>
      <c r="M75" s="44">
        <v>60</v>
      </c>
      <c r="N75" s="197">
        <v>45000000</v>
      </c>
      <c r="O75" s="197">
        <f>N75/M75</f>
        <v>750000</v>
      </c>
      <c r="P75" s="86">
        <f ca="1">($P$3-K75)/30</f>
        <v>20.121165725308675</v>
      </c>
      <c r="Q75" s="87">
        <f t="shared" ca="1" si="9"/>
        <v>15000000</v>
      </c>
      <c r="R75" s="41"/>
      <c r="S75" s="271"/>
      <c r="T75" s="272">
        <f t="shared" si="11"/>
        <v>45000000</v>
      </c>
      <c r="U75" s="269"/>
      <c r="V75" s="16"/>
      <c r="X75" t="str">
        <f>IF(ISERROR(VLOOKUP(H75,'FMC by DSF_Sistem'!$J$11:$J$1202,1,0)),"TIDAK ADA","ADA")</f>
        <v>ADA</v>
      </c>
      <c r="Y75" t="str">
        <f>IF(ISERROR(VLOOKUP(C75,'Data Unit Agr Open'!$F$4:$F$7567,1,0)),"TIDAK ADA","ADA")</f>
        <v>ADA</v>
      </c>
      <c r="Z75" s="955" t="str">
        <f>VLOOKUP(H75,'Data Unit Agr Open'!J73:$J$7567,1,FALSE)</f>
        <v>B2454UOQ</v>
      </c>
      <c r="AA75" t="b">
        <f t="shared" si="13"/>
        <v>1</v>
      </c>
    </row>
    <row r="76" spans="1:27" customFormat="1" hidden="1" x14ac:dyDescent="0.25">
      <c r="A76" s="171" t="s">
        <v>12048</v>
      </c>
      <c r="B76" s="51">
        <v>71</v>
      </c>
      <c r="C76" s="262" t="s">
        <v>3155</v>
      </c>
      <c r="D76" s="233" t="s">
        <v>12068</v>
      </c>
      <c r="E76" s="258" t="s">
        <v>12082</v>
      </c>
      <c r="F76" s="232" t="s">
        <v>4923</v>
      </c>
      <c r="G76" s="232" t="s">
        <v>4385</v>
      </c>
      <c r="H76" s="43" t="s">
        <v>8307</v>
      </c>
      <c r="I76" s="41" t="s">
        <v>8308</v>
      </c>
      <c r="J76" s="44" t="s">
        <v>8309</v>
      </c>
      <c r="K76" s="266">
        <v>43965</v>
      </c>
      <c r="L76" s="267">
        <v>46095</v>
      </c>
      <c r="M76" s="44">
        <v>60</v>
      </c>
      <c r="N76" s="197">
        <v>84000000</v>
      </c>
      <c r="O76" s="197">
        <f>N76/M76</f>
        <v>1400000</v>
      </c>
      <c r="P76" s="86">
        <f ca="1">($P$3-K76)/30</f>
        <v>20.121165725308675</v>
      </c>
      <c r="Q76" s="87">
        <f t="shared" ca="1" si="9"/>
        <v>28000000</v>
      </c>
      <c r="R76" s="73">
        <f>'[1]MMKI Tahap 2'!J1041</f>
        <v>2151534</v>
      </c>
      <c r="S76" s="271">
        <f>'[1]MMKI Tahap 2'!F1042</f>
        <v>3</v>
      </c>
      <c r="T76" s="272">
        <f t="shared" si="11"/>
        <v>81848466</v>
      </c>
      <c r="U76" s="269" t="s">
        <v>12083</v>
      </c>
      <c r="V76" s="16"/>
      <c r="X76" t="str">
        <f>IF(ISERROR(VLOOKUP(H76,'FMC by DSF_Sistem'!$J$11:$J$1202,1,0)),"TIDAK ADA","ADA")</f>
        <v>ADA</v>
      </c>
      <c r="Y76" t="str">
        <f>IF(ISERROR(VLOOKUP(C76,'Data Unit Agr Open'!$F$4:$F$7567,1,0)),"TIDAK ADA","ADA")</f>
        <v>ADA</v>
      </c>
      <c r="Z76" s="955" t="str">
        <f>VLOOKUP(H76,'Data Unit Agr Open'!J74:$J$7567,1,FALSE)</f>
        <v>B1239UJV</v>
      </c>
      <c r="AA76" t="b">
        <f t="shared" si="13"/>
        <v>1</v>
      </c>
    </row>
    <row r="77" spans="1:27" customFormat="1" hidden="1" x14ac:dyDescent="0.25">
      <c r="A77" s="171" t="s">
        <v>12048</v>
      </c>
      <c r="B77" s="38">
        <v>72</v>
      </c>
      <c r="C77" s="262" t="s">
        <v>3158</v>
      </c>
      <c r="D77" s="233" t="s">
        <v>12068</v>
      </c>
      <c r="E77" s="265" t="s">
        <v>12075</v>
      </c>
      <c r="F77" s="232" t="s">
        <v>4923</v>
      </c>
      <c r="G77" s="232" t="s">
        <v>4385</v>
      </c>
      <c r="H77" s="43" t="s">
        <v>8338</v>
      </c>
      <c r="I77" s="41" t="s">
        <v>8339</v>
      </c>
      <c r="J77" s="44" t="s">
        <v>8340</v>
      </c>
      <c r="K77" s="266">
        <v>43990</v>
      </c>
      <c r="L77" s="267">
        <v>46089</v>
      </c>
      <c r="M77" s="44">
        <v>60</v>
      </c>
      <c r="N77" s="197">
        <v>45000000</v>
      </c>
      <c r="O77" s="197">
        <f t="shared" ref="O77:O140" si="14">N77/M77</f>
        <v>750000</v>
      </c>
      <c r="P77" s="86">
        <f t="shared" ref="P77:P121" ca="1" si="15">($P$3-K77)/30</f>
        <v>19.287832391975339</v>
      </c>
      <c r="Q77" s="87">
        <f t="shared" ca="1" si="9"/>
        <v>14250000</v>
      </c>
      <c r="R77" s="73">
        <f>'[1]MMKI Tahap 2'!J2037</f>
        <v>882140</v>
      </c>
      <c r="S77" s="271">
        <f>'[1]MMKI Tahap 2'!F2038</f>
        <v>1</v>
      </c>
      <c r="T77" s="272">
        <f t="shared" si="11"/>
        <v>44117860</v>
      </c>
      <c r="U77" s="269"/>
      <c r="V77" s="16"/>
      <c r="X77" t="str">
        <f>IF(ISERROR(VLOOKUP(H77,'FMC by DSF_Sistem'!$J$11:$J$1202,1,0)),"TIDAK ADA","ADA")</f>
        <v>ADA</v>
      </c>
      <c r="Y77" t="str">
        <f>IF(ISERROR(VLOOKUP(C77,'Data Unit Agr Open'!$F$4:$F$7567,1,0)),"TIDAK ADA","ADA")</f>
        <v>ADA</v>
      </c>
      <c r="Z77" s="955" t="str">
        <f>VLOOKUP(H77,'Data Unit Agr Open'!J75:$J$7567,1,FALSE)</f>
        <v>B2434UOQ</v>
      </c>
      <c r="AA77" t="b">
        <f t="shared" si="13"/>
        <v>1</v>
      </c>
    </row>
    <row r="78" spans="1:27" customFormat="1" hidden="1" x14ac:dyDescent="0.25">
      <c r="A78" s="171" t="s">
        <v>12048</v>
      </c>
      <c r="B78" s="51">
        <v>73</v>
      </c>
      <c r="C78" s="262" t="s">
        <v>3161</v>
      </c>
      <c r="D78" s="233" t="s">
        <v>12068</v>
      </c>
      <c r="E78" s="265" t="s">
        <v>12078</v>
      </c>
      <c r="F78" s="232" t="s">
        <v>4923</v>
      </c>
      <c r="G78" s="232" t="s">
        <v>4385</v>
      </c>
      <c r="H78" s="43" t="s">
        <v>8342</v>
      </c>
      <c r="I78" s="41" t="s">
        <v>8343</v>
      </c>
      <c r="J78" s="44" t="s">
        <v>8344</v>
      </c>
      <c r="K78" s="266">
        <v>43990</v>
      </c>
      <c r="L78" s="267">
        <v>46089</v>
      </c>
      <c r="M78" s="44">
        <v>60</v>
      </c>
      <c r="N78" s="197">
        <v>45000000</v>
      </c>
      <c r="O78" s="197">
        <f t="shared" si="14"/>
        <v>750000</v>
      </c>
      <c r="P78" s="86">
        <f t="shared" ca="1" si="15"/>
        <v>19.287832391975339</v>
      </c>
      <c r="Q78" s="87">
        <f t="shared" ca="1" si="9"/>
        <v>14250000</v>
      </c>
      <c r="R78" s="41"/>
      <c r="S78" s="271"/>
      <c r="T78" s="272">
        <f t="shared" si="11"/>
        <v>45000000</v>
      </c>
      <c r="U78" s="269"/>
      <c r="V78" s="16"/>
      <c r="X78" t="str">
        <f>IF(ISERROR(VLOOKUP(H78,'FMC by DSF_Sistem'!$J$11:$J$1202,1,0)),"TIDAK ADA","ADA")</f>
        <v>ADA</v>
      </c>
      <c r="Y78" t="str">
        <f>IF(ISERROR(VLOOKUP(C78,'Data Unit Agr Open'!$F$4:$F$7567,1,0)),"TIDAK ADA","ADA")</f>
        <v>ADA</v>
      </c>
      <c r="Z78" s="955" t="str">
        <f>VLOOKUP(H78,'Data Unit Agr Open'!J76:$J$7567,1,FALSE)</f>
        <v>B2404UOQ</v>
      </c>
      <c r="AA78" t="b">
        <f t="shared" si="13"/>
        <v>1</v>
      </c>
    </row>
    <row r="79" spans="1:27" customFormat="1" hidden="1" x14ac:dyDescent="0.25">
      <c r="A79" s="171" t="s">
        <v>12048</v>
      </c>
      <c r="B79" s="38">
        <v>74</v>
      </c>
      <c r="C79" s="262" t="s">
        <v>3161</v>
      </c>
      <c r="D79" s="233" t="s">
        <v>12068</v>
      </c>
      <c r="E79" s="265" t="s">
        <v>12078</v>
      </c>
      <c r="F79" s="232" t="s">
        <v>4923</v>
      </c>
      <c r="G79" s="232" t="s">
        <v>4385</v>
      </c>
      <c r="H79" s="43" t="s">
        <v>8345</v>
      </c>
      <c r="I79" s="41" t="s">
        <v>8346</v>
      </c>
      <c r="J79" s="44" t="s">
        <v>8347</v>
      </c>
      <c r="K79" s="266">
        <v>43990</v>
      </c>
      <c r="L79" s="267">
        <v>46089</v>
      </c>
      <c r="M79" s="44">
        <v>60</v>
      </c>
      <c r="N79" s="197">
        <v>45000000</v>
      </c>
      <c r="O79" s="197">
        <f t="shared" si="14"/>
        <v>750000</v>
      </c>
      <c r="P79" s="86">
        <f t="shared" ca="1" si="15"/>
        <v>19.287832391975339</v>
      </c>
      <c r="Q79" s="87">
        <f t="shared" ca="1" si="9"/>
        <v>14250000</v>
      </c>
      <c r="R79" s="41"/>
      <c r="S79" s="271"/>
      <c r="T79" s="272">
        <f t="shared" si="11"/>
        <v>45000000</v>
      </c>
      <c r="U79" s="269"/>
      <c r="V79" s="16"/>
      <c r="X79" t="str">
        <f>IF(ISERROR(VLOOKUP(H79,'FMC by DSF_Sistem'!$J$11:$J$1202,1,0)),"TIDAK ADA","ADA")</f>
        <v>ADA</v>
      </c>
      <c r="Y79" t="str">
        <f>IF(ISERROR(VLOOKUP(C79,'Data Unit Agr Open'!$F$4:$F$7567,1,0)),"TIDAK ADA","ADA")</f>
        <v>ADA</v>
      </c>
      <c r="Z79" s="955" t="str">
        <f>VLOOKUP(H79,'Data Unit Agr Open'!J77:$J$7567,1,FALSE)</f>
        <v>B2239UOR</v>
      </c>
      <c r="AA79" t="b">
        <f t="shared" si="13"/>
        <v>1</v>
      </c>
    </row>
    <row r="80" spans="1:27" customFormat="1" hidden="1" x14ac:dyDescent="0.25">
      <c r="A80" s="171" t="s">
        <v>12048</v>
      </c>
      <c r="B80" s="51">
        <v>75</v>
      </c>
      <c r="C80" s="262" t="s">
        <v>3161</v>
      </c>
      <c r="D80" s="233" t="s">
        <v>12068</v>
      </c>
      <c r="E80" s="258" t="s">
        <v>12078</v>
      </c>
      <c r="F80" s="232" t="s">
        <v>4923</v>
      </c>
      <c r="G80" s="232" t="s">
        <v>4385</v>
      </c>
      <c r="H80" s="43" t="s">
        <v>8348</v>
      </c>
      <c r="I80" s="41" t="s">
        <v>8349</v>
      </c>
      <c r="J80" s="44" t="s">
        <v>8350</v>
      </c>
      <c r="K80" s="266">
        <v>43990</v>
      </c>
      <c r="L80" s="267">
        <v>46089</v>
      </c>
      <c r="M80" s="44">
        <v>60</v>
      </c>
      <c r="N80" s="197">
        <v>45000000</v>
      </c>
      <c r="O80" s="197">
        <f t="shared" si="14"/>
        <v>750000</v>
      </c>
      <c r="P80" s="128">
        <f t="shared" ca="1" si="15"/>
        <v>19.287832391975339</v>
      </c>
      <c r="Q80" s="129">
        <f t="shared" ca="1" si="9"/>
        <v>14250000</v>
      </c>
      <c r="R80" s="41"/>
      <c r="S80" s="271"/>
      <c r="T80" s="272">
        <f t="shared" si="11"/>
        <v>45000000</v>
      </c>
      <c r="U80" s="269"/>
      <c r="V80" s="16"/>
      <c r="X80" t="str">
        <f>IF(ISERROR(VLOOKUP(H80,'FMC by DSF_Sistem'!$J$11:$J$1202,1,0)),"TIDAK ADA","ADA")</f>
        <v>ADA</v>
      </c>
      <c r="Y80" t="str">
        <f>IF(ISERROR(VLOOKUP(C80,'Data Unit Agr Open'!$F$4:$F$7567,1,0)),"TIDAK ADA","ADA")</f>
        <v>ADA</v>
      </c>
      <c r="Z80" s="955" t="str">
        <f>VLOOKUP(H80,'Data Unit Agr Open'!J78:$J$7567,1,FALSE)</f>
        <v>B2414UOQ</v>
      </c>
      <c r="AA80" t="b">
        <f t="shared" si="13"/>
        <v>1</v>
      </c>
    </row>
    <row r="81" spans="2:28" hidden="1" x14ac:dyDescent="0.25">
      <c r="B81" s="38">
        <v>76</v>
      </c>
      <c r="C81" s="273" t="s">
        <v>2970</v>
      </c>
      <c r="D81" s="257" t="s">
        <v>12068</v>
      </c>
      <c r="E81" s="265" t="s">
        <v>12084</v>
      </c>
      <c r="F81" s="274" t="s">
        <v>4923</v>
      </c>
      <c r="G81" s="274" t="s">
        <v>4385</v>
      </c>
      <c r="H81" s="275" t="s">
        <v>8366</v>
      </c>
      <c r="I81" s="276" t="s">
        <v>8367</v>
      </c>
      <c r="J81" s="83" t="s">
        <v>8368</v>
      </c>
      <c r="K81" s="277">
        <v>44232</v>
      </c>
      <c r="L81" s="277">
        <v>46058</v>
      </c>
      <c r="M81" s="44">
        <v>60</v>
      </c>
      <c r="N81" s="197">
        <v>42000000</v>
      </c>
      <c r="O81" s="197">
        <f t="shared" si="14"/>
        <v>700000</v>
      </c>
      <c r="P81" s="128">
        <f t="shared" ca="1" si="15"/>
        <v>11.221165725308675</v>
      </c>
      <c r="Q81" s="87">
        <f t="shared" ca="1" si="9"/>
        <v>7700000</v>
      </c>
      <c r="R81" s="276"/>
      <c r="S81" s="89"/>
      <c r="T81" s="272">
        <f t="shared" si="11"/>
        <v>42000000</v>
      </c>
      <c r="U81" s="269"/>
      <c r="X81" t="str">
        <f>IF(ISERROR(VLOOKUP(H81,'FMC by DSF_Sistem'!$J$11:$J$1202,1,0)),"TIDAK ADA","ADA")</f>
        <v>ADA</v>
      </c>
      <c r="Y81" t="str">
        <f>IF(ISERROR(VLOOKUP(C81,'Data Unit Agr Open'!$F$4:$F$7567,1,0)),"TIDAK ADA","ADA")</f>
        <v>ADA</v>
      </c>
      <c r="Z81" s="955" t="str">
        <f>VLOOKUP(H81,'Data Unit Agr Open'!J79:$J$7567,1,FALSE)</f>
        <v>B1674SSM</v>
      </c>
      <c r="AA81" t="b">
        <f t="shared" si="13"/>
        <v>1</v>
      </c>
      <c r="AB81"/>
    </row>
    <row r="82" spans="2:28" hidden="1" x14ac:dyDescent="0.25">
      <c r="B82" s="51">
        <v>77</v>
      </c>
      <c r="C82" s="39" t="s">
        <v>2898</v>
      </c>
      <c r="D82" s="257" t="s">
        <v>12068</v>
      </c>
      <c r="E82" s="265" t="s">
        <v>12075</v>
      </c>
      <c r="F82" s="274" t="s">
        <v>4923</v>
      </c>
      <c r="G82" s="274" t="s">
        <v>4385</v>
      </c>
      <c r="H82" s="43" t="s">
        <v>8352</v>
      </c>
      <c r="I82" s="41" t="s">
        <v>8353</v>
      </c>
      <c r="J82" s="44" t="s">
        <v>8354</v>
      </c>
      <c r="K82" s="266">
        <v>44224</v>
      </c>
      <c r="L82" s="266">
        <v>46050</v>
      </c>
      <c r="M82" s="44">
        <v>60</v>
      </c>
      <c r="N82" s="197">
        <v>42000000</v>
      </c>
      <c r="O82" s="197">
        <f t="shared" si="14"/>
        <v>700000</v>
      </c>
      <c r="P82" s="128">
        <f t="shared" ca="1" si="15"/>
        <v>11.48783239197534</v>
      </c>
      <c r="Q82" s="87">
        <f t="shared" ca="1" si="9"/>
        <v>7700000</v>
      </c>
      <c r="R82" s="73">
        <f>'[1]MMKI Tahap 2'!J2640</f>
        <v>503100</v>
      </c>
      <c r="S82" s="130">
        <f>'[1]MMKI Tahap 2'!F2641</f>
        <v>1</v>
      </c>
      <c r="T82" s="272">
        <f t="shared" si="11"/>
        <v>41496900</v>
      </c>
      <c r="U82" s="269"/>
      <c r="X82" t="str">
        <f>IF(ISERROR(VLOOKUP(H82,'FMC by DSF_Sistem'!$J$11:$J$1202,1,0)),"TIDAK ADA","ADA")</f>
        <v>ADA</v>
      </c>
      <c r="Y82" t="str">
        <f>IF(ISERROR(VLOOKUP(C82,'Data Unit Agr Open'!$F$4:$F$7567,1,0)),"TIDAK ADA","ADA")</f>
        <v>ADA</v>
      </c>
      <c r="Z82" s="955" t="str">
        <f>VLOOKUP(H82,'Data Unit Agr Open'!J80:$J$7567,1,FALSE)</f>
        <v>B2604UOW</v>
      </c>
      <c r="AA82" t="b">
        <f t="shared" si="13"/>
        <v>1</v>
      </c>
      <c r="AB82"/>
    </row>
    <row r="83" spans="2:28" hidden="1" x14ac:dyDescent="0.25">
      <c r="B83" s="38">
        <v>78</v>
      </c>
      <c r="C83" s="39" t="s">
        <v>2898</v>
      </c>
      <c r="D83" s="257" t="s">
        <v>12068</v>
      </c>
      <c r="E83" s="265" t="s">
        <v>12075</v>
      </c>
      <c r="F83" s="274" t="s">
        <v>4923</v>
      </c>
      <c r="G83" s="274" t="s">
        <v>4385</v>
      </c>
      <c r="H83" s="43" t="s">
        <v>12085</v>
      </c>
      <c r="I83" s="41" t="s">
        <v>8360</v>
      </c>
      <c r="J83" s="44" t="s">
        <v>8361</v>
      </c>
      <c r="K83" s="266">
        <v>44224</v>
      </c>
      <c r="L83" s="266">
        <v>46050</v>
      </c>
      <c r="M83" s="44">
        <v>60</v>
      </c>
      <c r="N83" s="197">
        <v>42000000</v>
      </c>
      <c r="O83" s="197">
        <f t="shared" si="14"/>
        <v>700000</v>
      </c>
      <c r="P83" s="128">
        <f t="shared" ca="1" si="15"/>
        <v>11.48783239197534</v>
      </c>
      <c r="Q83" s="87">
        <f t="shared" ca="1" si="9"/>
        <v>7700000</v>
      </c>
      <c r="R83" s="41"/>
      <c r="S83" s="130"/>
      <c r="T83" s="272">
        <f t="shared" si="11"/>
        <v>42000000</v>
      </c>
      <c r="U83" s="269"/>
      <c r="X83" t="str">
        <f>IF(ISERROR(VLOOKUP(H83,'FMC by DSF_Sistem'!$J$11:$J$1202,1,0)),"TIDAK ADA","ADA")</f>
        <v>TIDAK ADA</v>
      </c>
      <c r="Y83" t="str">
        <f>IF(ISERROR(VLOOKUP(C83,'Data Unit Agr Open'!$F$4:$F$7567,1,0)),"TIDAK ADA","ADA")</f>
        <v>ADA</v>
      </c>
      <c r="Z83" s="955" t="e">
        <f>VLOOKUP(H83,'Data Unit Agr Open'!J81:$J$7567,1,FALSE)</f>
        <v>#N/A</v>
      </c>
      <c r="AA83" t="b">
        <f t="shared" si="13"/>
        <v>0</v>
      </c>
      <c r="AB83" s="1070" t="s">
        <v>25275</v>
      </c>
    </row>
    <row r="84" spans="2:28" hidden="1" x14ac:dyDescent="0.25">
      <c r="B84" s="51">
        <v>79</v>
      </c>
      <c r="C84" s="273" t="s">
        <v>2898</v>
      </c>
      <c r="D84" s="257" t="s">
        <v>12068</v>
      </c>
      <c r="E84" s="265" t="s">
        <v>12075</v>
      </c>
      <c r="F84" s="274" t="s">
        <v>4923</v>
      </c>
      <c r="G84" s="274" t="s">
        <v>4385</v>
      </c>
      <c r="H84" s="275" t="s">
        <v>12086</v>
      </c>
      <c r="I84" s="276" t="s">
        <v>8363</v>
      </c>
      <c r="J84" s="83" t="s">
        <v>8364</v>
      </c>
      <c r="K84" s="277">
        <v>44224</v>
      </c>
      <c r="L84" s="270">
        <v>46050</v>
      </c>
      <c r="M84" s="83">
        <v>60</v>
      </c>
      <c r="N84" s="278">
        <v>42000000</v>
      </c>
      <c r="O84" s="278">
        <f t="shared" si="14"/>
        <v>700000</v>
      </c>
      <c r="P84" s="128">
        <f t="shared" ca="1" si="15"/>
        <v>11.48783239197534</v>
      </c>
      <c r="Q84" s="87">
        <f t="shared" ca="1" si="9"/>
        <v>7700000</v>
      </c>
      <c r="R84" s="276"/>
      <c r="S84" s="89"/>
      <c r="T84" s="272">
        <f t="shared" si="11"/>
        <v>42000000</v>
      </c>
      <c r="U84" s="269"/>
      <c r="X84" t="str">
        <f>IF(ISERROR(VLOOKUP(H84,'FMC by DSF_Sistem'!$J$11:$J$1202,1,0)),"TIDAK ADA","ADA")</f>
        <v>TIDAK ADA</v>
      </c>
      <c r="Y84" t="str">
        <f>IF(ISERROR(VLOOKUP(C84,'Data Unit Agr Open'!$F$4:$F$7567,1,0)),"TIDAK ADA","ADA")</f>
        <v>ADA</v>
      </c>
      <c r="Z84" s="955" t="e">
        <f>VLOOKUP(H84,'Data Unit Agr Open'!J82:$J$7567,1,FALSE)</f>
        <v>#N/A</v>
      </c>
      <c r="AA84" t="b">
        <f t="shared" si="13"/>
        <v>0</v>
      </c>
      <c r="AB84" s="1070"/>
    </row>
    <row r="85" spans="2:28" hidden="1" x14ac:dyDescent="0.25">
      <c r="B85" s="38">
        <v>80</v>
      </c>
      <c r="C85" s="39" t="s">
        <v>3216</v>
      </c>
      <c r="D85" s="257" t="s">
        <v>12068</v>
      </c>
      <c r="E85" s="258" t="s">
        <v>12087</v>
      </c>
      <c r="F85" s="274" t="s">
        <v>4923</v>
      </c>
      <c r="G85" s="274" t="s">
        <v>4385</v>
      </c>
      <c r="H85" s="43" t="s">
        <v>8478</v>
      </c>
      <c r="I85" s="41" t="s">
        <v>8479</v>
      </c>
      <c r="J85" s="44" t="s">
        <v>8480</v>
      </c>
      <c r="K85" s="266">
        <v>44273</v>
      </c>
      <c r="L85" s="266">
        <v>46099</v>
      </c>
      <c r="M85" s="44">
        <v>60</v>
      </c>
      <c r="N85" s="197">
        <v>51000000</v>
      </c>
      <c r="O85" s="197">
        <f t="shared" si="14"/>
        <v>850000</v>
      </c>
      <c r="P85" s="128">
        <f t="shared" ca="1" si="15"/>
        <v>9.8544990586420074</v>
      </c>
      <c r="Q85" s="87">
        <f t="shared" ca="1" si="9"/>
        <v>7650000</v>
      </c>
      <c r="R85" s="41"/>
      <c r="S85" s="130"/>
      <c r="T85" s="272">
        <f t="shared" si="11"/>
        <v>51000000</v>
      </c>
      <c r="U85" s="269"/>
      <c r="X85" t="str">
        <f>IF(ISERROR(VLOOKUP(H85,'FMC by DSF_Sistem'!$J$11:$J$1202,1,0)),"TIDAK ADA","ADA")</f>
        <v>ADA</v>
      </c>
      <c r="Y85" t="str">
        <f>IF(ISERROR(VLOOKUP(C85,'Data Unit Agr Open'!$F$4:$F$7567,1,0)),"TIDAK ADA","ADA")</f>
        <v>ADA</v>
      </c>
      <c r="Z85" s="955" t="str">
        <f>VLOOKUP(H85,'Data Unit Agr Open'!J83:$J$7567,1,FALSE)</f>
        <v>B1550SST</v>
      </c>
      <c r="AA85" t="b">
        <f t="shared" si="13"/>
        <v>1</v>
      </c>
      <c r="AB85"/>
    </row>
    <row r="86" spans="2:28" hidden="1" x14ac:dyDescent="0.25">
      <c r="B86" s="51">
        <v>81</v>
      </c>
      <c r="C86" s="39" t="s">
        <v>3216</v>
      </c>
      <c r="D86" s="257" t="s">
        <v>12068</v>
      </c>
      <c r="E86" s="258" t="s">
        <v>12087</v>
      </c>
      <c r="F86" s="274" t="s">
        <v>4923</v>
      </c>
      <c r="G86" s="274" t="s">
        <v>4385</v>
      </c>
      <c r="H86" s="43" t="s">
        <v>8482</v>
      </c>
      <c r="I86" s="41" t="s">
        <v>8483</v>
      </c>
      <c r="J86" s="44" t="s">
        <v>8484</v>
      </c>
      <c r="K86" s="266">
        <v>44273</v>
      </c>
      <c r="L86" s="266">
        <v>46099</v>
      </c>
      <c r="M86" s="44">
        <v>60</v>
      </c>
      <c r="N86" s="197">
        <v>51000000</v>
      </c>
      <c r="O86" s="197">
        <f t="shared" si="14"/>
        <v>850000</v>
      </c>
      <c r="P86" s="128">
        <f t="shared" ca="1" si="15"/>
        <v>9.8544990586420074</v>
      </c>
      <c r="Q86" s="87">
        <f t="shared" ca="1" si="9"/>
        <v>7650000</v>
      </c>
      <c r="R86" s="41"/>
      <c r="S86" s="130"/>
      <c r="T86" s="272">
        <f t="shared" si="11"/>
        <v>51000000</v>
      </c>
      <c r="U86" s="269"/>
      <c r="X86" t="str">
        <f>IF(ISERROR(VLOOKUP(H86,'FMC by DSF_Sistem'!$J$11:$J$1202,1,0)),"TIDAK ADA","ADA")</f>
        <v>ADA</v>
      </c>
      <c r="Y86" t="str">
        <f>IF(ISERROR(VLOOKUP(C86,'Data Unit Agr Open'!$F$4:$F$7567,1,0)),"TIDAK ADA","ADA")</f>
        <v>ADA</v>
      </c>
      <c r="Z86" s="955" t="str">
        <f>VLOOKUP(H86,'Data Unit Agr Open'!J84:$J$7567,1,FALSE)</f>
        <v>B1549SST</v>
      </c>
      <c r="AA86" t="b">
        <f t="shared" si="13"/>
        <v>1</v>
      </c>
      <c r="AB86"/>
    </row>
    <row r="87" spans="2:28" hidden="1" x14ac:dyDescent="0.25">
      <c r="B87" s="38">
        <v>82</v>
      </c>
      <c r="C87" s="39" t="s">
        <v>3220</v>
      </c>
      <c r="D87" s="257" t="s">
        <v>12068</v>
      </c>
      <c r="E87" s="258" t="s">
        <v>12011</v>
      </c>
      <c r="F87" s="274" t="s">
        <v>4923</v>
      </c>
      <c r="G87" s="274" t="s">
        <v>4385</v>
      </c>
      <c r="H87" s="43" t="s">
        <v>8486</v>
      </c>
      <c r="I87" s="41" t="s">
        <v>8487</v>
      </c>
      <c r="J87" s="44" t="s">
        <v>8488</v>
      </c>
      <c r="K87" s="266">
        <v>44273</v>
      </c>
      <c r="L87" s="266">
        <v>46099</v>
      </c>
      <c r="M87" s="44">
        <v>60</v>
      </c>
      <c r="N87" s="197">
        <v>84000000</v>
      </c>
      <c r="O87" s="197">
        <f t="shared" si="14"/>
        <v>1400000</v>
      </c>
      <c r="P87" s="128">
        <f t="shared" ca="1" si="15"/>
        <v>9.8544990586420074</v>
      </c>
      <c r="Q87" s="87">
        <f t="shared" ca="1" si="9"/>
        <v>12600000</v>
      </c>
      <c r="R87" s="41"/>
      <c r="S87" s="130"/>
      <c r="T87" s="272">
        <f t="shared" si="11"/>
        <v>84000000</v>
      </c>
      <c r="U87" s="269"/>
      <c r="X87" t="str">
        <f>IF(ISERROR(VLOOKUP(H87,'FMC by DSF_Sistem'!$J$11:$J$1202,1,0)),"TIDAK ADA","ADA")</f>
        <v>ADA</v>
      </c>
      <c r="Y87" t="str">
        <f>IF(ISERROR(VLOOKUP(C87,'Data Unit Agr Open'!$F$4:$F$7567,1,0)),"TIDAK ADA","ADA")</f>
        <v>ADA</v>
      </c>
      <c r="Z87" s="955" t="str">
        <f>VLOOKUP(H87,'Data Unit Agr Open'!J85:$J$7567,1,FALSE)</f>
        <v>B1552SST</v>
      </c>
      <c r="AA87" t="b">
        <f t="shared" si="13"/>
        <v>1</v>
      </c>
      <c r="AB87"/>
    </row>
    <row r="88" spans="2:28" ht="30" hidden="1" x14ac:dyDescent="0.25">
      <c r="B88" s="51">
        <v>83</v>
      </c>
      <c r="C88" s="273" t="s">
        <v>3220</v>
      </c>
      <c r="D88" s="257" t="s">
        <v>12068</v>
      </c>
      <c r="E88" s="265" t="s">
        <v>12011</v>
      </c>
      <c r="F88" s="274" t="s">
        <v>4923</v>
      </c>
      <c r="G88" s="274" t="s">
        <v>4385</v>
      </c>
      <c r="H88" s="275" t="s">
        <v>12088</v>
      </c>
      <c r="I88" s="276" t="s">
        <v>8490</v>
      </c>
      <c r="J88" s="83" t="s">
        <v>8491</v>
      </c>
      <c r="K88" s="270">
        <v>44273</v>
      </c>
      <c r="L88" s="270">
        <v>46099</v>
      </c>
      <c r="M88" s="56">
        <v>60</v>
      </c>
      <c r="N88" s="268">
        <v>84000000</v>
      </c>
      <c r="O88" s="268">
        <f t="shared" si="14"/>
        <v>1400000</v>
      </c>
      <c r="P88" s="86">
        <f t="shared" ca="1" si="15"/>
        <v>9.8544990586420074</v>
      </c>
      <c r="Q88" s="87">
        <f t="shared" ca="1" si="9"/>
        <v>12600000</v>
      </c>
      <c r="R88" s="276"/>
      <c r="S88" s="89"/>
      <c r="T88" s="279">
        <f t="shared" si="11"/>
        <v>84000000</v>
      </c>
      <c r="U88" s="269"/>
      <c r="X88" t="str">
        <f>IF(ISERROR(VLOOKUP(H88,'FMC by DSF_Sistem'!$J$11:$J$1202,1,0)),"TIDAK ADA","ADA")</f>
        <v>TIDAK ADA</v>
      </c>
      <c r="Y88" t="str">
        <f>IF(ISERROR(VLOOKUP(C88,'Data Unit Agr Open'!$F$4:$F$7567,1,0)),"TIDAK ADA","ADA")</f>
        <v>ADA</v>
      </c>
      <c r="Z88" s="955" t="e">
        <f>VLOOKUP(H88,'Data Unit Agr Open'!J86:$J$7567,1,FALSE)</f>
        <v>#N/A</v>
      </c>
      <c r="AA88" t="b">
        <f t="shared" si="13"/>
        <v>0</v>
      </c>
      <c r="AB88" s="950" t="s">
        <v>25276</v>
      </c>
    </row>
    <row r="89" spans="2:28" hidden="1" x14ac:dyDescent="0.25">
      <c r="B89" s="38">
        <v>84</v>
      </c>
      <c r="C89" s="39" t="s">
        <v>3286</v>
      </c>
      <c r="D89" s="257" t="s">
        <v>12068</v>
      </c>
      <c r="E89" s="265" t="s">
        <v>12089</v>
      </c>
      <c r="F89" s="274" t="s">
        <v>4923</v>
      </c>
      <c r="G89" s="274" t="s">
        <v>4385</v>
      </c>
      <c r="H89" s="43" t="s">
        <v>8496</v>
      </c>
      <c r="I89" s="41" t="s">
        <v>8497</v>
      </c>
      <c r="J89" s="44" t="s">
        <v>8498</v>
      </c>
      <c r="K89" s="266">
        <v>44286</v>
      </c>
      <c r="L89" s="266">
        <v>46112</v>
      </c>
      <c r="M89" s="56">
        <v>60</v>
      </c>
      <c r="N89" s="197">
        <v>42000000</v>
      </c>
      <c r="O89" s="197">
        <f t="shared" si="14"/>
        <v>700000</v>
      </c>
      <c r="P89" s="86">
        <f t="shared" ca="1" si="15"/>
        <v>9.4211657253086738</v>
      </c>
      <c r="Q89" s="87">
        <f t="shared" ca="1" si="9"/>
        <v>6300000</v>
      </c>
      <c r="R89" s="41"/>
      <c r="S89" s="130"/>
      <c r="T89" s="279">
        <f t="shared" si="11"/>
        <v>42000000</v>
      </c>
      <c r="U89" s="269"/>
      <c r="X89" t="str">
        <f>IF(ISERROR(VLOOKUP(H89,'FMC by DSF_Sistem'!$J$11:$J$1202,1,0)),"TIDAK ADA","ADA")</f>
        <v>ADA</v>
      </c>
      <c r="Y89" t="str">
        <f>IF(ISERROR(VLOOKUP(C89,'Data Unit Agr Open'!$F$4:$F$7567,1,0)),"TIDAK ADA","ADA")</f>
        <v>ADA</v>
      </c>
      <c r="Z89" s="955" t="str">
        <f>VLOOKUP(H89,'Data Unit Agr Open'!J87:$J$7567,1,FALSE)</f>
        <v>B1908SSV</v>
      </c>
      <c r="AA89" t="b">
        <f t="shared" si="13"/>
        <v>1</v>
      </c>
      <c r="AB89"/>
    </row>
    <row r="90" spans="2:28" hidden="1" x14ac:dyDescent="0.25">
      <c r="B90" s="51">
        <v>85</v>
      </c>
      <c r="C90" s="39" t="s">
        <v>3286</v>
      </c>
      <c r="D90" s="257" t="s">
        <v>12068</v>
      </c>
      <c r="E90" s="265" t="s">
        <v>12089</v>
      </c>
      <c r="F90" s="274" t="s">
        <v>4923</v>
      </c>
      <c r="G90" s="274" t="s">
        <v>4385</v>
      </c>
      <c r="H90" s="43" t="s">
        <v>8502</v>
      </c>
      <c r="I90" s="41" t="s">
        <v>8503</v>
      </c>
      <c r="J90" s="44" t="s">
        <v>8504</v>
      </c>
      <c r="K90" s="266">
        <v>44286</v>
      </c>
      <c r="L90" s="266">
        <v>46112</v>
      </c>
      <c r="M90" s="56">
        <v>60</v>
      </c>
      <c r="N90" s="197">
        <v>42000000</v>
      </c>
      <c r="O90" s="197">
        <f t="shared" si="14"/>
        <v>700000</v>
      </c>
      <c r="P90" s="86">
        <f t="shared" ca="1" si="15"/>
        <v>9.4211657253086738</v>
      </c>
      <c r="Q90" s="87">
        <f t="shared" ca="1" si="9"/>
        <v>6300000</v>
      </c>
      <c r="R90" s="41"/>
      <c r="S90" s="130"/>
      <c r="T90" s="279">
        <f t="shared" si="11"/>
        <v>42000000</v>
      </c>
      <c r="U90" s="269"/>
      <c r="X90" t="str">
        <f>IF(ISERROR(VLOOKUP(H90,'FMC by DSF_Sistem'!$J$11:$J$1202,1,0)),"TIDAK ADA","ADA")</f>
        <v>ADA</v>
      </c>
      <c r="Y90" t="str">
        <f>IF(ISERROR(VLOOKUP(C90,'Data Unit Agr Open'!$F$4:$F$7567,1,0)),"TIDAK ADA","ADA")</f>
        <v>ADA</v>
      </c>
      <c r="Z90" s="955" t="str">
        <f>VLOOKUP(H90,'Data Unit Agr Open'!J88:$J$7567,1,FALSE)</f>
        <v>B1907SSV</v>
      </c>
      <c r="AA90" t="b">
        <f t="shared" si="13"/>
        <v>1</v>
      </c>
      <c r="AB90"/>
    </row>
    <row r="91" spans="2:28" hidden="1" x14ac:dyDescent="0.25">
      <c r="B91" s="38">
        <v>86</v>
      </c>
      <c r="C91" s="39" t="s">
        <v>3286</v>
      </c>
      <c r="D91" s="257" t="s">
        <v>12068</v>
      </c>
      <c r="E91" s="265" t="s">
        <v>12089</v>
      </c>
      <c r="F91" s="274" t="s">
        <v>4923</v>
      </c>
      <c r="G91" s="274" t="s">
        <v>4385</v>
      </c>
      <c r="H91" s="43" t="s">
        <v>8505</v>
      </c>
      <c r="I91" s="41" t="s">
        <v>8506</v>
      </c>
      <c r="J91" s="44" t="s">
        <v>8507</v>
      </c>
      <c r="K91" s="266">
        <v>44286</v>
      </c>
      <c r="L91" s="266">
        <v>46112</v>
      </c>
      <c r="M91" s="56">
        <v>60</v>
      </c>
      <c r="N91" s="197">
        <v>42000000</v>
      </c>
      <c r="O91" s="197">
        <f t="shared" si="14"/>
        <v>700000</v>
      </c>
      <c r="P91" s="86">
        <f t="shared" ca="1" si="15"/>
        <v>9.4211657253086738</v>
      </c>
      <c r="Q91" s="87">
        <f t="shared" ca="1" si="9"/>
        <v>6300000</v>
      </c>
      <c r="R91" s="41"/>
      <c r="S91" s="130"/>
      <c r="T91" s="279">
        <f t="shared" si="11"/>
        <v>42000000</v>
      </c>
      <c r="U91" s="269"/>
      <c r="X91" t="str">
        <f>IF(ISERROR(VLOOKUP(H91,'FMC by DSF_Sistem'!$J$11:$J$1202,1,0)),"TIDAK ADA","ADA")</f>
        <v>ADA</v>
      </c>
      <c r="Y91" t="str">
        <f>IF(ISERROR(VLOOKUP(C91,'Data Unit Agr Open'!$F$4:$F$7567,1,0)),"TIDAK ADA","ADA")</f>
        <v>ADA</v>
      </c>
      <c r="Z91" s="955" t="str">
        <f>VLOOKUP(H91,'Data Unit Agr Open'!J89:$J$7567,1,FALSE)</f>
        <v>B1906SSV</v>
      </c>
      <c r="AA91" t="b">
        <f t="shared" si="13"/>
        <v>1</v>
      </c>
      <c r="AB91"/>
    </row>
    <row r="92" spans="2:28" hidden="1" x14ac:dyDescent="0.25">
      <c r="B92" s="51">
        <v>87</v>
      </c>
      <c r="C92" s="39" t="s">
        <v>3286</v>
      </c>
      <c r="D92" s="257" t="s">
        <v>12068</v>
      </c>
      <c r="E92" s="265" t="s">
        <v>12089</v>
      </c>
      <c r="F92" s="274" t="s">
        <v>4923</v>
      </c>
      <c r="G92" s="274" t="s">
        <v>4385</v>
      </c>
      <c r="H92" s="43" t="s">
        <v>8508</v>
      </c>
      <c r="I92" s="41" t="s">
        <v>8509</v>
      </c>
      <c r="J92" s="44" t="s">
        <v>8510</v>
      </c>
      <c r="K92" s="266">
        <v>44286</v>
      </c>
      <c r="L92" s="266">
        <v>46112</v>
      </c>
      <c r="M92" s="56">
        <v>60</v>
      </c>
      <c r="N92" s="197">
        <v>42000000</v>
      </c>
      <c r="O92" s="197">
        <f t="shared" si="14"/>
        <v>700000</v>
      </c>
      <c r="P92" s="86">
        <f t="shared" ca="1" si="15"/>
        <v>9.4211657253086738</v>
      </c>
      <c r="Q92" s="87">
        <f t="shared" ca="1" si="9"/>
        <v>6300000</v>
      </c>
      <c r="R92" s="41"/>
      <c r="S92" s="130"/>
      <c r="T92" s="279">
        <f t="shared" si="11"/>
        <v>42000000</v>
      </c>
      <c r="U92" s="269"/>
      <c r="X92" t="str">
        <f>IF(ISERROR(VLOOKUP(H92,'FMC by DSF_Sistem'!$J$11:$J$1202,1,0)),"TIDAK ADA","ADA")</f>
        <v>ADA</v>
      </c>
      <c r="Y92" t="str">
        <f>IF(ISERROR(VLOOKUP(C92,'Data Unit Agr Open'!$F$4:$F$7567,1,0)),"TIDAK ADA","ADA")</f>
        <v>ADA</v>
      </c>
      <c r="Z92" s="955" t="str">
        <f>VLOOKUP(H92,'Data Unit Agr Open'!J90:$J$7567,1,FALSE)</f>
        <v>B1905SSV</v>
      </c>
      <c r="AA92" t="b">
        <f t="shared" si="13"/>
        <v>1</v>
      </c>
      <c r="AB92"/>
    </row>
    <row r="93" spans="2:28" hidden="1" x14ac:dyDescent="0.25">
      <c r="B93" s="38">
        <v>88</v>
      </c>
      <c r="C93" s="39" t="s">
        <v>3286</v>
      </c>
      <c r="D93" s="257" t="s">
        <v>12068</v>
      </c>
      <c r="E93" s="265" t="s">
        <v>12089</v>
      </c>
      <c r="F93" s="274" t="s">
        <v>4923</v>
      </c>
      <c r="G93" s="274" t="s">
        <v>4385</v>
      </c>
      <c r="H93" s="43" t="s">
        <v>8511</v>
      </c>
      <c r="I93" s="41" t="s">
        <v>8512</v>
      </c>
      <c r="J93" s="44" t="s">
        <v>8513</v>
      </c>
      <c r="K93" s="266">
        <v>44286</v>
      </c>
      <c r="L93" s="266">
        <v>46112</v>
      </c>
      <c r="M93" s="56">
        <v>60</v>
      </c>
      <c r="N93" s="197">
        <v>42000000</v>
      </c>
      <c r="O93" s="197">
        <f t="shared" si="14"/>
        <v>700000</v>
      </c>
      <c r="P93" s="86">
        <f t="shared" ca="1" si="15"/>
        <v>9.4211657253086738</v>
      </c>
      <c r="Q93" s="87">
        <f t="shared" ca="1" si="9"/>
        <v>6300000</v>
      </c>
      <c r="R93" s="41"/>
      <c r="S93" s="130"/>
      <c r="T93" s="279">
        <f t="shared" si="11"/>
        <v>42000000</v>
      </c>
      <c r="U93" s="269"/>
      <c r="X93" t="str">
        <f>IF(ISERROR(VLOOKUP(H93,'FMC by DSF_Sistem'!$J$11:$J$1202,1,0)),"TIDAK ADA","ADA")</f>
        <v>ADA</v>
      </c>
      <c r="Y93" t="str">
        <f>IF(ISERROR(VLOOKUP(C93,'Data Unit Agr Open'!$F$4:$F$7567,1,0)),"TIDAK ADA","ADA")</f>
        <v>ADA</v>
      </c>
      <c r="Z93" s="955" t="str">
        <f>VLOOKUP(H93,'Data Unit Agr Open'!J91:$J$7567,1,FALSE)</f>
        <v>B1904SSV</v>
      </c>
      <c r="AA93" t="b">
        <f t="shared" si="13"/>
        <v>1</v>
      </c>
      <c r="AB93"/>
    </row>
    <row r="94" spans="2:28" ht="15" hidden="1" customHeight="1" x14ac:dyDescent="0.25">
      <c r="B94" s="51">
        <v>89</v>
      </c>
      <c r="C94" s="39" t="s">
        <v>3290</v>
      </c>
      <c r="D94" s="257" t="s">
        <v>12068</v>
      </c>
      <c r="E94" s="265" t="s">
        <v>12084</v>
      </c>
      <c r="F94" s="274" t="s">
        <v>4923</v>
      </c>
      <c r="G94" s="274" t="s">
        <v>4385</v>
      </c>
      <c r="H94" s="43" t="s">
        <v>12090</v>
      </c>
      <c r="I94" s="41" t="s">
        <v>8515</v>
      </c>
      <c r="J94" s="44" t="s">
        <v>8516</v>
      </c>
      <c r="K94" s="266">
        <v>44286</v>
      </c>
      <c r="L94" s="266">
        <v>46112</v>
      </c>
      <c r="M94" s="44">
        <v>60</v>
      </c>
      <c r="N94" s="197">
        <v>42000000</v>
      </c>
      <c r="O94" s="197">
        <f t="shared" si="14"/>
        <v>700000</v>
      </c>
      <c r="P94" s="86">
        <f t="shared" ca="1" si="15"/>
        <v>9.4211657253086738</v>
      </c>
      <c r="Q94" s="87">
        <f t="shared" ca="1" si="9"/>
        <v>6300000</v>
      </c>
      <c r="R94" s="41"/>
      <c r="S94" s="130"/>
      <c r="T94" s="279">
        <f t="shared" si="11"/>
        <v>42000000</v>
      </c>
      <c r="U94" s="269"/>
      <c r="X94" t="str">
        <f>IF(ISERROR(VLOOKUP(H94,'FMC by DSF_Sistem'!$J$11:$J$1202,1,0)),"TIDAK ADA","ADA")</f>
        <v>TIDAK ADA</v>
      </c>
      <c r="Y94" t="str">
        <f>IF(ISERROR(VLOOKUP(C94,'Data Unit Agr Open'!$F$4:$F$7567,1,0)),"TIDAK ADA","ADA")</f>
        <v>ADA</v>
      </c>
      <c r="Z94" s="955" t="e">
        <f>VLOOKUP(H94,'Data Unit Agr Open'!J92:$J$7567,1,FALSE)</f>
        <v>#N/A</v>
      </c>
      <c r="AA94" t="b">
        <f t="shared" si="13"/>
        <v>0</v>
      </c>
      <c r="AB94" s="1071" t="s">
        <v>25277</v>
      </c>
    </row>
    <row r="95" spans="2:28" ht="15" hidden="1" customHeight="1" x14ac:dyDescent="0.25">
      <c r="B95" s="38">
        <v>90</v>
      </c>
      <c r="C95" s="39" t="s">
        <v>3290</v>
      </c>
      <c r="D95" s="257" t="s">
        <v>12068</v>
      </c>
      <c r="E95" s="265" t="s">
        <v>12084</v>
      </c>
      <c r="F95" s="274" t="s">
        <v>4923</v>
      </c>
      <c r="G95" s="274" t="s">
        <v>4385</v>
      </c>
      <c r="H95" s="43" t="s">
        <v>8517</v>
      </c>
      <c r="I95" s="41" t="s">
        <v>8518</v>
      </c>
      <c r="J95" s="44" t="s">
        <v>8519</v>
      </c>
      <c r="K95" s="266">
        <v>44286</v>
      </c>
      <c r="L95" s="266">
        <v>46112</v>
      </c>
      <c r="M95" s="44">
        <v>60</v>
      </c>
      <c r="N95" s="197">
        <v>42000000</v>
      </c>
      <c r="O95" s="197">
        <f t="shared" si="14"/>
        <v>700000</v>
      </c>
      <c r="P95" s="86">
        <f t="shared" ca="1" si="15"/>
        <v>9.4211657253086738</v>
      </c>
      <c r="Q95" s="87">
        <f t="shared" ca="1" si="9"/>
        <v>6300000</v>
      </c>
      <c r="R95" s="73">
        <f>'[1]MMKI Tahap 2'!J2556</f>
        <v>825730</v>
      </c>
      <c r="S95" s="130">
        <f>'[1]MMKI Tahap 2'!F2557</f>
        <v>1</v>
      </c>
      <c r="T95" s="279">
        <f t="shared" si="11"/>
        <v>41174270</v>
      </c>
      <c r="U95" s="269"/>
      <c r="X95" t="str">
        <f>IF(ISERROR(VLOOKUP(H95,'FMC by DSF_Sistem'!$J$11:$J$1202,1,0)),"TIDAK ADA","ADA")</f>
        <v>ADA</v>
      </c>
      <c r="Y95" t="str">
        <f>IF(ISERROR(VLOOKUP(C95,'Data Unit Agr Open'!$F$4:$F$7567,1,0)),"TIDAK ADA","ADA")</f>
        <v>ADA</v>
      </c>
      <c r="Z95" s="955" t="str">
        <f>VLOOKUP(H95,'Data Unit Agr Open'!J93:$J$7567,1,FALSE)</f>
        <v>B2547UOZ</v>
      </c>
      <c r="AA95" t="b">
        <f t="shared" si="13"/>
        <v>1</v>
      </c>
      <c r="AB95" s="1071"/>
    </row>
    <row r="96" spans="2:28" hidden="1" x14ac:dyDescent="0.25">
      <c r="B96" s="51">
        <v>91</v>
      </c>
      <c r="C96" s="39" t="s">
        <v>3290</v>
      </c>
      <c r="D96" s="257" t="s">
        <v>12068</v>
      </c>
      <c r="E96" s="265" t="s">
        <v>12084</v>
      </c>
      <c r="F96" s="274" t="s">
        <v>4923</v>
      </c>
      <c r="G96" s="274" t="s">
        <v>4385</v>
      </c>
      <c r="H96" s="43" t="s">
        <v>12091</v>
      </c>
      <c r="I96" s="41" t="s">
        <v>8524</v>
      </c>
      <c r="J96" s="44" t="s">
        <v>8525</v>
      </c>
      <c r="K96" s="266">
        <v>44286</v>
      </c>
      <c r="L96" s="266">
        <v>46112</v>
      </c>
      <c r="M96" s="44">
        <v>60</v>
      </c>
      <c r="N96" s="197">
        <v>42000000</v>
      </c>
      <c r="O96" s="197">
        <f t="shared" si="14"/>
        <v>700000</v>
      </c>
      <c r="P96" s="86">
        <f t="shared" ca="1" si="15"/>
        <v>9.4211657253086738</v>
      </c>
      <c r="Q96" s="87">
        <f t="shared" ca="1" si="9"/>
        <v>6300000</v>
      </c>
      <c r="R96" s="41"/>
      <c r="S96" s="130"/>
      <c r="T96" s="279">
        <f t="shared" si="11"/>
        <v>42000000</v>
      </c>
      <c r="U96" s="269"/>
      <c r="X96" t="str">
        <f>IF(ISERROR(VLOOKUP(H96,'FMC by DSF_Sistem'!$J$11:$J$1202,1,0)),"TIDAK ADA","ADA")</f>
        <v>TIDAK ADA</v>
      </c>
      <c r="Y96" t="str">
        <f>IF(ISERROR(VLOOKUP(C96,'Data Unit Agr Open'!$F$4:$F$7567,1,0)),"TIDAK ADA","ADA")</f>
        <v>ADA</v>
      </c>
      <c r="Z96" s="955" t="e">
        <f>VLOOKUP(H96,'Data Unit Agr Open'!J94:$J$7567,1,FALSE)</f>
        <v>#N/A</v>
      </c>
      <c r="AA96" t="b">
        <f t="shared" si="13"/>
        <v>0</v>
      </c>
      <c r="AB96" s="1071"/>
    </row>
    <row r="97" spans="2:28" hidden="1" x14ac:dyDescent="0.25">
      <c r="B97" s="38">
        <v>92</v>
      </c>
      <c r="C97" s="39" t="s">
        <v>3290</v>
      </c>
      <c r="D97" s="257" t="s">
        <v>12068</v>
      </c>
      <c r="E97" s="265" t="s">
        <v>12084</v>
      </c>
      <c r="F97" s="274" t="s">
        <v>4923</v>
      </c>
      <c r="G97" s="274" t="s">
        <v>4385</v>
      </c>
      <c r="H97" s="43" t="s">
        <v>12092</v>
      </c>
      <c r="I97" s="41" t="s">
        <v>8527</v>
      </c>
      <c r="J97" s="44" t="s">
        <v>8528</v>
      </c>
      <c r="K97" s="266">
        <v>44286</v>
      </c>
      <c r="L97" s="266">
        <v>46112</v>
      </c>
      <c r="M97" s="44">
        <v>60</v>
      </c>
      <c r="N97" s="197">
        <v>42000000</v>
      </c>
      <c r="O97" s="197">
        <f t="shared" si="14"/>
        <v>700000</v>
      </c>
      <c r="P97" s="86">
        <f t="shared" ca="1" si="15"/>
        <v>9.4211657253086738</v>
      </c>
      <c r="Q97" s="87">
        <f t="shared" ca="1" si="9"/>
        <v>6300000</v>
      </c>
      <c r="R97" s="41"/>
      <c r="S97" s="130"/>
      <c r="T97" s="279">
        <f t="shared" si="11"/>
        <v>42000000</v>
      </c>
      <c r="U97" s="269"/>
      <c r="X97" t="str">
        <f>IF(ISERROR(VLOOKUP(H97,'FMC by DSF_Sistem'!$J$11:$J$1202,1,0)),"TIDAK ADA","ADA")</f>
        <v>TIDAK ADA</v>
      </c>
      <c r="Y97" t="str">
        <f>IF(ISERROR(VLOOKUP(C97,'Data Unit Agr Open'!$F$4:$F$7567,1,0)),"TIDAK ADA","ADA")</f>
        <v>ADA</v>
      </c>
      <c r="Z97" s="955" t="e">
        <f>VLOOKUP(H97,'Data Unit Agr Open'!J95:$J$7567,1,FALSE)</f>
        <v>#N/A</v>
      </c>
      <c r="AA97" t="b">
        <f t="shared" si="13"/>
        <v>0</v>
      </c>
      <c r="AB97" s="1071"/>
    </row>
    <row r="98" spans="2:28" hidden="1" x14ac:dyDescent="0.25">
      <c r="B98" s="51">
        <v>93</v>
      </c>
      <c r="C98" s="39" t="s">
        <v>3290</v>
      </c>
      <c r="D98" s="257" t="s">
        <v>12068</v>
      </c>
      <c r="E98" s="265" t="s">
        <v>12084</v>
      </c>
      <c r="F98" s="274" t="s">
        <v>4923</v>
      </c>
      <c r="G98" s="274" t="s">
        <v>4385</v>
      </c>
      <c r="H98" s="43" t="s">
        <v>12093</v>
      </c>
      <c r="I98" s="41" t="s">
        <v>8530</v>
      </c>
      <c r="J98" s="44" t="s">
        <v>8531</v>
      </c>
      <c r="K98" s="266">
        <v>44286</v>
      </c>
      <c r="L98" s="266">
        <v>46112</v>
      </c>
      <c r="M98" s="44">
        <v>60</v>
      </c>
      <c r="N98" s="197">
        <v>42000000</v>
      </c>
      <c r="O98" s="197">
        <f t="shared" si="14"/>
        <v>700000</v>
      </c>
      <c r="P98" s="86">
        <f t="shared" ca="1" si="15"/>
        <v>9.4211657253086738</v>
      </c>
      <c r="Q98" s="87">
        <f t="shared" ca="1" si="9"/>
        <v>6300000</v>
      </c>
      <c r="R98" s="41"/>
      <c r="S98" s="130"/>
      <c r="T98" s="279">
        <f t="shared" si="11"/>
        <v>42000000</v>
      </c>
      <c r="U98" s="269"/>
      <c r="X98" t="str">
        <f>IF(ISERROR(VLOOKUP(H98,'FMC by DSF_Sistem'!$J$11:$J$1202,1,0)),"TIDAK ADA","ADA")</f>
        <v>TIDAK ADA</v>
      </c>
      <c r="Y98" t="str">
        <f>IF(ISERROR(VLOOKUP(C98,'Data Unit Agr Open'!$F$4:$F$7567,1,0)),"TIDAK ADA","ADA")</f>
        <v>ADA</v>
      </c>
      <c r="Z98" s="955" t="e">
        <f>VLOOKUP(H98,'Data Unit Agr Open'!J96:$J$7567,1,FALSE)</f>
        <v>#N/A</v>
      </c>
      <c r="AA98" t="b">
        <f t="shared" si="13"/>
        <v>0</v>
      </c>
      <c r="AB98" s="1071"/>
    </row>
    <row r="99" spans="2:28" hidden="1" x14ac:dyDescent="0.25">
      <c r="B99" s="38">
        <v>94</v>
      </c>
      <c r="C99" s="39" t="s">
        <v>3290</v>
      </c>
      <c r="D99" s="257" t="s">
        <v>12068</v>
      </c>
      <c r="E99" s="265" t="s">
        <v>12084</v>
      </c>
      <c r="F99" s="274" t="s">
        <v>4923</v>
      </c>
      <c r="G99" s="274" t="s">
        <v>4385</v>
      </c>
      <c r="H99" s="43" t="s">
        <v>12094</v>
      </c>
      <c r="I99" s="41" t="s">
        <v>8533</v>
      </c>
      <c r="J99" s="44" t="s">
        <v>8534</v>
      </c>
      <c r="K99" s="266">
        <v>44286</v>
      </c>
      <c r="L99" s="266">
        <v>46112</v>
      </c>
      <c r="M99" s="44">
        <v>60</v>
      </c>
      <c r="N99" s="197">
        <v>42000000</v>
      </c>
      <c r="O99" s="197">
        <f t="shared" si="14"/>
        <v>700000</v>
      </c>
      <c r="P99" s="86">
        <f t="shared" ca="1" si="15"/>
        <v>9.4211657253086738</v>
      </c>
      <c r="Q99" s="87">
        <f t="shared" ca="1" si="9"/>
        <v>6300000</v>
      </c>
      <c r="R99" s="41"/>
      <c r="S99" s="130"/>
      <c r="T99" s="279">
        <f t="shared" si="11"/>
        <v>42000000</v>
      </c>
      <c r="U99" s="269"/>
      <c r="X99" t="str">
        <f>IF(ISERROR(VLOOKUP(H99,'FMC by DSF_Sistem'!$J$11:$J$1202,1,0)),"TIDAK ADA","ADA")</f>
        <v>TIDAK ADA</v>
      </c>
      <c r="Y99" t="str">
        <f>IF(ISERROR(VLOOKUP(C99,'Data Unit Agr Open'!$F$4:$F$7567,1,0)),"TIDAK ADA","ADA")</f>
        <v>ADA</v>
      </c>
      <c r="Z99" s="955" t="e">
        <f>VLOOKUP(H99,'Data Unit Agr Open'!J97:$J$7567,1,FALSE)</f>
        <v>#N/A</v>
      </c>
      <c r="AA99" t="b">
        <f t="shared" si="13"/>
        <v>0</v>
      </c>
      <c r="AB99" s="1071"/>
    </row>
    <row r="100" spans="2:28" hidden="1" x14ac:dyDescent="0.25">
      <c r="B100" s="51">
        <v>95</v>
      </c>
      <c r="C100" s="39" t="s">
        <v>3290</v>
      </c>
      <c r="D100" s="257" t="s">
        <v>12068</v>
      </c>
      <c r="E100" s="265" t="s">
        <v>12084</v>
      </c>
      <c r="F100" s="274" t="s">
        <v>4923</v>
      </c>
      <c r="G100" s="274" t="s">
        <v>4385</v>
      </c>
      <c r="H100" s="43" t="s">
        <v>12095</v>
      </c>
      <c r="I100" s="41" t="s">
        <v>8536</v>
      </c>
      <c r="J100" s="44" t="s">
        <v>8537</v>
      </c>
      <c r="K100" s="266">
        <v>44286</v>
      </c>
      <c r="L100" s="266">
        <v>46112</v>
      </c>
      <c r="M100" s="44">
        <v>60</v>
      </c>
      <c r="N100" s="197">
        <v>42000000</v>
      </c>
      <c r="O100" s="197">
        <f t="shared" si="14"/>
        <v>700000</v>
      </c>
      <c r="P100" s="86">
        <f t="shared" ca="1" si="15"/>
        <v>9.4211657253086738</v>
      </c>
      <c r="Q100" s="87">
        <f t="shared" ca="1" si="9"/>
        <v>6300000</v>
      </c>
      <c r="R100" s="41"/>
      <c r="S100" s="130"/>
      <c r="T100" s="279">
        <f t="shared" si="11"/>
        <v>42000000</v>
      </c>
      <c r="U100" s="269"/>
      <c r="X100" t="str">
        <f>IF(ISERROR(VLOOKUP(H100,'FMC by DSF_Sistem'!$J$11:$J$1202,1,0)),"TIDAK ADA","ADA")</f>
        <v>TIDAK ADA</v>
      </c>
      <c r="Y100" t="str">
        <f>IF(ISERROR(VLOOKUP(C100,'Data Unit Agr Open'!$F$4:$F$7567,1,0)),"TIDAK ADA","ADA")</f>
        <v>ADA</v>
      </c>
      <c r="Z100" s="955" t="e">
        <f>VLOOKUP(H100,'Data Unit Agr Open'!J98:$J$7567,1,FALSE)</f>
        <v>#N/A</v>
      </c>
      <c r="AA100" t="b">
        <f t="shared" si="13"/>
        <v>0</v>
      </c>
      <c r="AB100" s="1071"/>
    </row>
    <row r="101" spans="2:28" hidden="1" x14ac:dyDescent="0.25">
      <c r="B101" s="38">
        <v>96</v>
      </c>
      <c r="C101" s="39" t="s">
        <v>3290</v>
      </c>
      <c r="D101" s="257" t="s">
        <v>12068</v>
      </c>
      <c r="E101" s="265" t="s">
        <v>12084</v>
      </c>
      <c r="F101" s="274" t="s">
        <v>4923</v>
      </c>
      <c r="G101" s="274" t="s">
        <v>4385</v>
      </c>
      <c r="H101" s="43" t="s">
        <v>12096</v>
      </c>
      <c r="I101" s="41" t="s">
        <v>8539</v>
      </c>
      <c r="J101" s="44" t="s">
        <v>8540</v>
      </c>
      <c r="K101" s="266">
        <v>44286</v>
      </c>
      <c r="L101" s="266">
        <v>46112</v>
      </c>
      <c r="M101" s="44">
        <v>60</v>
      </c>
      <c r="N101" s="197">
        <v>42000000</v>
      </c>
      <c r="O101" s="197">
        <f t="shared" si="14"/>
        <v>700000</v>
      </c>
      <c r="P101" s="86">
        <f t="shared" ca="1" si="15"/>
        <v>9.4211657253086738</v>
      </c>
      <c r="Q101" s="87">
        <f t="shared" ca="1" si="9"/>
        <v>6300000</v>
      </c>
      <c r="R101" s="41"/>
      <c r="S101" s="130"/>
      <c r="T101" s="279">
        <f t="shared" si="11"/>
        <v>42000000</v>
      </c>
      <c r="U101" s="269"/>
      <c r="X101" t="str">
        <f>IF(ISERROR(VLOOKUP(H101,'FMC by DSF_Sistem'!$J$11:$J$1202,1,0)),"TIDAK ADA","ADA")</f>
        <v>TIDAK ADA</v>
      </c>
      <c r="Y101" t="str">
        <f>IF(ISERROR(VLOOKUP(C101,'Data Unit Agr Open'!$F$4:$F$7567,1,0)),"TIDAK ADA","ADA")</f>
        <v>ADA</v>
      </c>
      <c r="Z101" s="955" t="e">
        <f>VLOOKUP(H101,'Data Unit Agr Open'!J99:$J$7567,1,FALSE)</f>
        <v>#N/A</v>
      </c>
      <c r="AA101" t="b">
        <f t="shared" si="13"/>
        <v>0</v>
      </c>
      <c r="AB101" s="1071"/>
    </row>
    <row r="102" spans="2:28" hidden="1" x14ac:dyDescent="0.25">
      <c r="B102" s="51">
        <v>97</v>
      </c>
      <c r="C102" s="39" t="s">
        <v>3290</v>
      </c>
      <c r="D102" s="257" t="s">
        <v>12068</v>
      </c>
      <c r="E102" s="265" t="s">
        <v>12084</v>
      </c>
      <c r="F102" s="274" t="s">
        <v>4923</v>
      </c>
      <c r="G102" s="274" t="s">
        <v>4385</v>
      </c>
      <c r="H102" s="43" t="s">
        <v>12097</v>
      </c>
      <c r="I102" s="41" t="s">
        <v>8542</v>
      </c>
      <c r="J102" s="44" t="s">
        <v>8543</v>
      </c>
      <c r="K102" s="266">
        <v>44286</v>
      </c>
      <c r="L102" s="266">
        <v>46112</v>
      </c>
      <c r="M102" s="44">
        <v>60</v>
      </c>
      <c r="N102" s="197">
        <v>42000000</v>
      </c>
      <c r="O102" s="197">
        <f t="shared" si="14"/>
        <v>700000</v>
      </c>
      <c r="P102" s="86">
        <f t="shared" ca="1" si="15"/>
        <v>9.4211657253086738</v>
      </c>
      <c r="Q102" s="87">
        <f t="shared" ca="1" si="9"/>
        <v>6300000</v>
      </c>
      <c r="R102" s="41"/>
      <c r="S102" s="130"/>
      <c r="T102" s="279">
        <f t="shared" si="11"/>
        <v>42000000</v>
      </c>
      <c r="U102" s="269"/>
      <c r="X102" t="str">
        <f>IF(ISERROR(VLOOKUP(H102,'FMC by DSF_Sistem'!$J$11:$J$1202,1,0)),"TIDAK ADA","ADA")</f>
        <v>TIDAK ADA</v>
      </c>
      <c r="Y102" t="str">
        <f>IF(ISERROR(VLOOKUP(C102,'Data Unit Agr Open'!$F$4:$F$7567,1,0)),"TIDAK ADA","ADA")</f>
        <v>ADA</v>
      </c>
      <c r="Z102" s="955" t="e">
        <f>VLOOKUP(H102,'Data Unit Agr Open'!J100:$J$7567,1,FALSE)</f>
        <v>#N/A</v>
      </c>
      <c r="AA102" t="b">
        <f t="shared" si="13"/>
        <v>0</v>
      </c>
      <c r="AB102" s="1071"/>
    </row>
    <row r="103" spans="2:28" hidden="1" x14ac:dyDescent="0.25">
      <c r="B103" s="38">
        <v>98</v>
      </c>
      <c r="C103" s="39" t="s">
        <v>3290</v>
      </c>
      <c r="D103" s="257" t="s">
        <v>12068</v>
      </c>
      <c r="E103" s="265" t="s">
        <v>12084</v>
      </c>
      <c r="F103" s="274" t="s">
        <v>4923</v>
      </c>
      <c r="G103" s="274" t="s">
        <v>4385</v>
      </c>
      <c r="H103" s="43" t="s">
        <v>12098</v>
      </c>
      <c r="I103" s="41" t="s">
        <v>8545</v>
      </c>
      <c r="J103" s="44" t="s">
        <v>8546</v>
      </c>
      <c r="K103" s="266">
        <v>44286</v>
      </c>
      <c r="L103" s="266">
        <v>46112</v>
      </c>
      <c r="M103" s="44">
        <v>60</v>
      </c>
      <c r="N103" s="197">
        <v>42000000</v>
      </c>
      <c r="O103" s="197">
        <f t="shared" si="14"/>
        <v>700000</v>
      </c>
      <c r="P103" s="86">
        <f t="shared" ca="1" si="15"/>
        <v>9.4211657253086738</v>
      </c>
      <c r="Q103" s="87">
        <f t="shared" ca="1" si="9"/>
        <v>6300000</v>
      </c>
      <c r="R103" s="41"/>
      <c r="S103" s="130"/>
      <c r="T103" s="279">
        <f t="shared" si="11"/>
        <v>42000000</v>
      </c>
      <c r="U103" s="269"/>
      <c r="X103" t="str">
        <f>IF(ISERROR(VLOOKUP(H103,'FMC by DSF_Sistem'!$J$11:$J$1202,1,0)),"TIDAK ADA","ADA")</f>
        <v>TIDAK ADA</v>
      </c>
      <c r="Y103" t="str">
        <f>IF(ISERROR(VLOOKUP(C103,'Data Unit Agr Open'!$F$4:$F$7567,1,0)),"TIDAK ADA","ADA")</f>
        <v>ADA</v>
      </c>
      <c r="Z103" s="955" t="e">
        <f>VLOOKUP(H103,'Data Unit Agr Open'!J101:$J$7567,1,FALSE)</f>
        <v>#N/A</v>
      </c>
      <c r="AA103" t="b">
        <f t="shared" si="13"/>
        <v>0</v>
      </c>
      <c r="AB103" s="1071"/>
    </row>
    <row r="104" spans="2:28" hidden="1" x14ac:dyDescent="0.25">
      <c r="B104" s="51">
        <v>99</v>
      </c>
      <c r="C104" s="39" t="s">
        <v>3290</v>
      </c>
      <c r="D104" s="257" t="s">
        <v>12068</v>
      </c>
      <c r="E104" s="265" t="s">
        <v>12084</v>
      </c>
      <c r="F104" s="274" t="s">
        <v>4923</v>
      </c>
      <c r="G104" s="274" t="s">
        <v>4385</v>
      </c>
      <c r="H104" s="43" t="s">
        <v>12099</v>
      </c>
      <c r="I104" s="41" t="s">
        <v>8548</v>
      </c>
      <c r="J104" s="44" t="s">
        <v>8549</v>
      </c>
      <c r="K104" s="266">
        <v>44286</v>
      </c>
      <c r="L104" s="266">
        <v>46112</v>
      </c>
      <c r="M104" s="44">
        <v>60</v>
      </c>
      <c r="N104" s="197">
        <v>42000000</v>
      </c>
      <c r="O104" s="197">
        <f t="shared" si="14"/>
        <v>700000</v>
      </c>
      <c r="P104" s="86">
        <f t="shared" ca="1" si="15"/>
        <v>9.4211657253086738</v>
      </c>
      <c r="Q104" s="87">
        <f t="shared" ca="1" si="9"/>
        <v>6300000</v>
      </c>
      <c r="R104" s="41"/>
      <c r="S104" s="130"/>
      <c r="T104" s="279">
        <f t="shared" si="11"/>
        <v>42000000</v>
      </c>
      <c r="U104" s="269"/>
      <c r="X104" t="str">
        <f>IF(ISERROR(VLOOKUP(H104,'FMC by DSF_Sistem'!$J$11:$J$1202,1,0)),"TIDAK ADA","ADA")</f>
        <v>TIDAK ADA</v>
      </c>
      <c r="Y104" t="str">
        <f>IF(ISERROR(VLOOKUP(C104,'Data Unit Agr Open'!$F$4:$F$7567,1,0)),"TIDAK ADA","ADA")</f>
        <v>ADA</v>
      </c>
      <c r="Z104" s="955" t="e">
        <f>VLOOKUP(H104,'Data Unit Agr Open'!J102:$J$7567,1,FALSE)</f>
        <v>#N/A</v>
      </c>
      <c r="AA104" t="b">
        <f t="shared" si="13"/>
        <v>0</v>
      </c>
      <c r="AB104" s="1071"/>
    </row>
    <row r="105" spans="2:28" hidden="1" x14ac:dyDescent="0.25">
      <c r="B105" s="38">
        <v>100</v>
      </c>
      <c r="C105" s="39" t="s">
        <v>3290</v>
      </c>
      <c r="D105" s="257" t="s">
        <v>12068</v>
      </c>
      <c r="E105" s="265" t="s">
        <v>12084</v>
      </c>
      <c r="F105" s="274" t="s">
        <v>4923</v>
      </c>
      <c r="G105" s="274" t="s">
        <v>4385</v>
      </c>
      <c r="H105" s="43" t="s">
        <v>12100</v>
      </c>
      <c r="I105" s="41" t="s">
        <v>8551</v>
      </c>
      <c r="J105" s="44" t="s">
        <v>8552</v>
      </c>
      <c r="K105" s="266">
        <v>44286</v>
      </c>
      <c r="L105" s="266">
        <v>46112</v>
      </c>
      <c r="M105" s="44">
        <v>60</v>
      </c>
      <c r="N105" s="197">
        <v>42000000</v>
      </c>
      <c r="O105" s="197">
        <f t="shared" si="14"/>
        <v>700000</v>
      </c>
      <c r="P105" s="86">
        <f t="shared" ca="1" si="15"/>
        <v>9.4211657253086738</v>
      </c>
      <c r="Q105" s="87">
        <f t="shared" ca="1" si="9"/>
        <v>6300000</v>
      </c>
      <c r="R105" s="41"/>
      <c r="S105" s="130"/>
      <c r="T105" s="279">
        <f t="shared" si="11"/>
        <v>42000000</v>
      </c>
      <c r="U105" s="269"/>
      <c r="X105" t="str">
        <f>IF(ISERROR(VLOOKUP(H105,'FMC by DSF_Sistem'!$J$11:$J$1202,1,0)),"TIDAK ADA","ADA")</f>
        <v>TIDAK ADA</v>
      </c>
      <c r="Y105" t="str">
        <f>IF(ISERROR(VLOOKUP(C105,'Data Unit Agr Open'!$F$4:$F$7567,1,0)),"TIDAK ADA","ADA")</f>
        <v>ADA</v>
      </c>
      <c r="Z105" s="955" t="e">
        <f>VLOOKUP(H105,'Data Unit Agr Open'!J103:$J$7567,1,FALSE)</f>
        <v>#N/A</v>
      </c>
      <c r="AA105" t="b">
        <f t="shared" si="13"/>
        <v>0</v>
      </c>
      <c r="AB105" s="1071"/>
    </row>
    <row r="106" spans="2:28" ht="15" hidden="1" customHeight="1" x14ac:dyDescent="0.25">
      <c r="B106" s="51">
        <v>101</v>
      </c>
      <c r="C106" s="39" t="s">
        <v>3290</v>
      </c>
      <c r="D106" s="257" t="s">
        <v>12068</v>
      </c>
      <c r="E106" s="265" t="s">
        <v>12084</v>
      </c>
      <c r="F106" s="274" t="s">
        <v>4923</v>
      </c>
      <c r="G106" s="274" t="s">
        <v>4385</v>
      </c>
      <c r="H106" s="43" t="s">
        <v>8553</v>
      </c>
      <c r="I106" s="41" t="s">
        <v>8554</v>
      </c>
      <c r="J106" s="44" t="s">
        <v>8555</v>
      </c>
      <c r="K106" s="266">
        <v>44286</v>
      </c>
      <c r="L106" s="266">
        <v>46112</v>
      </c>
      <c r="M106" s="44">
        <v>60</v>
      </c>
      <c r="N106" s="197">
        <v>42000000</v>
      </c>
      <c r="O106" s="197">
        <f t="shared" si="14"/>
        <v>700000</v>
      </c>
      <c r="P106" s="86">
        <f t="shared" ca="1" si="15"/>
        <v>9.4211657253086738</v>
      </c>
      <c r="Q106" s="87">
        <f t="shared" ca="1" si="9"/>
        <v>6300000</v>
      </c>
      <c r="R106" s="41"/>
      <c r="S106" s="130"/>
      <c r="T106" s="279">
        <f t="shared" si="11"/>
        <v>42000000</v>
      </c>
      <c r="U106" s="269"/>
      <c r="X106" t="str">
        <f>IF(ISERROR(VLOOKUP(H106,'FMC by DSF_Sistem'!$J$11:$J$1202,1,0)),"TIDAK ADA","ADA")</f>
        <v>ADA</v>
      </c>
      <c r="Y106" t="str">
        <f>IF(ISERROR(VLOOKUP(C106,'Data Unit Agr Open'!$F$4:$F$7567,1,0)),"TIDAK ADA","ADA")</f>
        <v>ADA</v>
      </c>
      <c r="Z106" s="955" t="str">
        <f>VLOOKUP(H106,'Data Unit Agr Open'!J104:$J$7567,1,FALSE)</f>
        <v>B2794UOY</v>
      </c>
      <c r="AA106" t="b">
        <f t="shared" si="13"/>
        <v>1</v>
      </c>
      <c r="AB106" s="1071"/>
    </row>
    <row r="107" spans="2:28" ht="15" hidden="1" customHeight="1" x14ac:dyDescent="0.25">
      <c r="B107" s="38">
        <v>102</v>
      </c>
      <c r="C107" s="39" t="s">
        <v>3290</v>
      </c>
      <c r="D107" s="257" t="s">
        <v>12068</v>
      </c>
      <c r="E107" s="265" t="s">
        <v>12084</v>
      </c>
      <c r="F107" s="274" t="s">
        <v>4923</v>
      </c>
      <c r="G107" s="274" t="s">
        <v>4385</v>
      </c>
      <c r="H107" s="43" t="s">
        <v>8556</v>
      </c>
      <c r="I107" s="41" t="s">
        <v>8557</v>
      </c>
      <c r="J107" s="44" t="s">
        <v>8558</v>
      </c>
      <c r="K107" s="266">
        <v>44286</v>
      </c>
      <c r="L107" s="266">
        <v>46112</v>
      </c>
      <c r="M107" s="44">
        <v>60</v>
      </c>
      <c r="N107" s="197">
        <v>42000000</v>
      </c>
      <c r="O107" s="197">
        <f t="shared" si="14"/>
        <v>700000</v>
      </c>
      <c r="P107" s="86">
        <f t="shared" ca="1" si="15"/>
        <v>9.4211657253086738</v>
      </c>
      <c r="Q107" s="87">
        <f t="shared" ca="1" si="9"/>
        <v>6300000</v>
      </c>
      <c r="R107" s="41"/>
      <c r="S107" s="130"/>
      <c r="T107" s="279">
        <f t="shared" si="11"/>
        <v>42000000</v>
      </c>
      <c r="U107" s="269"/>
      <c r="X107" t="str">
        <f>IF(ISERROR(VLOOKUP(H107,'FMC by DSF_Sistem'!$J$11:$J$1202,1,0)),"TIDAK ADA","ADA")</f>
        <v>ADA</v>
      </c>
      <c r="Y107" t="str">
        <f>IF(ISERROR(VLOOKUP(C107,'Data Unit Agr Open'!$F$4:$F$7567,1,0)),"TIDAK ADA","ADA")</f>
        <v>ADA</v>
      </c>
      <c r="Z107" s="955" t="str">
        <f>VLOOKUP(H107,'Data Unit Agr Open'!J105:$J$7567,1,FALSE)</f>
        <v>B2511UOZ</v>
      </c>
      <c r="AA107" t="b">
        <f t="shared" si="13"/>
        <v>1</v>
      </c>
      <c r="AB107" s="1071"/>
    </row>
    <row r="108" spans="2:28" hidden="1" x14ac:dyDescent="0.25">
      <c r="B108" s="51">
        <v>103</v>
      </c>
      <c r="C108" s="39" t="s">
        <v>3290</v>
      </c>
      <c r="D108" s="257" t="s">
        <v>12068</v>
      </c>
      <c r="E108" s="265" t="s">
        <v>12084</v>
      </c>
      <c r="F108" s="274" t="s">
        <v>4923</v>
      </c>
      <c r="G108" s="274" t="s">
        <v>4385</v>
      </c>
      <c r="H108" s="43" t="s">
        <v>12101</v>
      </c>
      <c r="I108" s="41" t="s">
        <v>8560</v>
      </c>
      <c r="J108" s="44" t="s">
        <v>8561</v>
      </c>
      <c r="K108" s="266">
        <v>44286</v>
      </c>
      <c r="L108" s="266">
        <v>46112</v>
      </c>
      <c r="M108" s="44">
        <v>60</v>
      </c>
      <c r="N108" s="197">
        <v>42000000</v>
      </c>
      <c r="O108" s="197">
        <f t="shared" si="14"/>
        <v>700000</v>
      </c>
      <c r="P108" s="86">
        <f t="shared" ca="1" si="15"/>
        <v>9.4211657253086738</v>
      </c>
      <c r="Q108" s="87">
        <f t="shared" ca="1" si="9"/>
        <v>6300000</v>
      </c>
      <c r="R108" s="41"/>
      <c r="S108" s="130"/>
      <c r="T108" s="279">
        <f t="shared" si="11"/>
        <v>42000000</v>
      </c>
      <c r="U108" s="269"/>
      <c r="X108" t="str">
        <f>IF(ISERROR(VLOOKUP(H108,'FMC by DSF_Sistem'!$J$11:$J$1202,1,0)),"TIDAK ADA","ADA")</f>
        <v>TIDAK ADA</v>
      </c>
      <c r="Y108" t="str">
        <f>IF(ISERROR(VLOOKUP(C108,'Data Unit Agr Open'!$F$4:$F$7567,1,0)),"TIDAK ADA","ADA")</f>
        <v>ADA</v>
      </c>
      <c r="Z108" s="955" t="e">
        <f>VLOOKUP(H108,'Data Unit Agr Open'!J106:$J$7567,1,FALSE)</f>
        <v>#N/A</v>
      </c>
      <c r="AA108" t="b">
        <f t="shared" si="13"/>
        <v>0</v>
      </c>
      <c r="AB108" s="1071"/>
    </row>
    <row r="109" spans="2:28" hidden="1" x14ac:dyDescent="0.25">
      <c r="B109" s="38">
        <v>104</v>
      </c>
      <c r="C109" s="39" t="s">
        <v>3290</v>
      </c>
      <c r="D109" s="257" t="s">
        <v>12068</v>
      </c>
      <c r="E109" s="265" t="s">
        <v>12084</v>
      </c>
      <c r="F109" s="274" t="s">
        <v>4923</v>
      </c>
      <c r="G109" s="274" t="s">
        <v>4385</v>
      </c>
      <c r="H109" s="43" t="s">
        <v>12102</v>
      </c>
      <c r="I109" s="41" t="s">
        <v>8563</v>
      </c>
      <c r="J109" s="44" t="s">
        <v>8564</v>
      </c>
      <c r="K109" s="266">
        <v>44286</v>
      </c>
      <c r="L109" s="266">
        <v>46112</v>
      </c>
      <c r="M109" s="44">
        <v>60</v>
      </c>
      <c r="N109" s="197">
        <v>42000000</v>
      </c>
      <c r="O109" s="197">
        <f t="shared" si="14"/>
        <v>700000</v>
      </c>
      <c r="P109" s="86">
        <f t="shared" ca="1" si="15"/>
        <v>9.4211657253086738</v>
      </c>
      <c r="Q109" s="87">
        <f t="shared" ca="1" si="9"/>
        <v>6300000</v>
      </c>
      <c r="R109" s="41"/>
      <c r="S109" s="130"/>
      <c r="T109" s="279">
        <f t="shared" si="11"/>
        <v>42000000</v>
      </c>
      <c r="U109" s="269"/>
      <c r="X109" t="str">
        <f>IF(ISERROR(VLOOKUP(H109,'FMC by DSF_Sistem'!$J$11:$J$1202,1,0)),"TIDAK ADA","ADA")</f>
        <v>TIDAK ADA</v>
      </c>
      <c r="Y109" t="str">
        <f>IF(ISERROR(VLOOKUP(C109,'Data Unit Agr Open'!$F$4:$F$7567,1,0)),"TIDAK ADA","ADA")</f>
        <v>ADA</v>
      </c>
      <c r="Z109" s="955" t="e">
        <f>VLOOKUP(H109,'Data Unit Agr Open'!J107:$J$7567,1,FALSE)</f>
        <v>#N/A</v>
      </c>
      <c r="AA109" t="b">
        <f t="shared" si="13"/>
        <v>0</v>
      </c>
      <c r="AB109" s="1071"/>
    </row>
    <row r="110" spans="2:28" hidden="1" x14ac:dyDescent="0.25">
      <c r="B110" s="51">
        <v>105</v>
      </c>
      <c r="C110" s="39" t="s">
        <v>3290</v>
      </c>
      <c r="D110" s="257" t="s">
        <v>12068</v>
      </c>
      <c r="E110" s="265" t="s">
        <v>12084</v>
      </c>
      <c r="F110" s="274" t="s">
        <v>4923</v>
      </c>
      <c r="G110" s="274" t="s">
        <v>4385</v>
      </c>
      <c r="H110" s="43" t="s">
        <v>12103</v>
      </c>
      <c r="I110" s="41" t="s">
        <v>8566</v>
      </c>
      <c r="J110" s="44" t="s">
        <v>8567</v>
      </c>
      <c r="K110" s="266">
        <v>44286</v>
      </c>
      <c r="L110" s="266">
        <v>46112</v>
      </c>
      <c r="M110" s="44">
        <v>60</v>
      </c>
      <c r="N110" s="197">
        <v>42000000</v>
      </c>
      <c r="O110" s="197">
        <f t="shared" si="14"/>
        <v>700000</v>
      </c>
      <c r="P110" s="86">
        <f t="shared" ca="1" si="15"/>
        <v>9.4211657253086738</v>
      </c>
      <c r="Q110" s="87">
        <f t="shared" ca="1" si="9"/>
        <v>6300000</v>
      </c>
      <c r="R110" s="41"/>
      <c r="S110" s="130"/>
      <c r="T110" s="279">
        <f t="shared" si="11"/>
        <v>42000000</v>
      </c>
      <c r="U110" s="269"/>
      <c r="X110" t="str">
        <f>IF(ISERROR(VLOOKUP(H110,'FMC by DSF_Sistem'!$J$11:$J$1202,1,0)),"TIDAK ADA","ADA")</f>
        <v>TIDAK ADA</v>
      </c>
      <c r="Y110" t="str">
        <f>IF(ISERROR(VLOOKUP(C110,'Data Unit Agr Open'!$F$4:$F$7567,1,0)),"TIDAK ADA","ADA")</f>
        <v>ADA</v>
      </c>
      <c r="Z110" s="955" t="e">
        <f>VLOOKUP(H110,'Data Unit Agr Open'!J108:$J$7567,1,FALSE)</f>
        <v>#N/A</v>
      </c>
      <c r="AA110" t="b">
        <f t="shared" si="13"/>
        <v>0</v>
      </c>
      <c r="AB110" s="1071"/>
    </row>
    <row r="111" spans="2:28" hidden="1" x14ac:dyDescent="0.25">
      <c r="B111" s="38">
        <v>106</v>
      </c>
      <c r="C111" s="39" t="s">
        <v>3290</v>
      </c>
      <c r="D111" s="257" t="s">
        <v>12068</v>
      </c>
      <c r="E111" s="265" t="s">
        <v>12084</v>
      </c>
      <c r="F111" s="274" t="s">
        <v>4923</v>
      </c>
      <c r="G111" s="274" t="s">
        <v>4385</v>
      </c>
      <c r="H111" s="43" t="s">
        <v>12104</v>
      </c>
      <c r="I111" s="41" t="s">
        <v>8569</v>
      </c>
      <c r="J111" s="44" t="s">
        <v>8570</v>
      </c>
      <c r="K111" s="266">
        <v>44286</v>
      </c>
      <c r="L111" s="266">
        <v>46112</v>
      </c>
      <c r="M111" s="44">
        <v>60</v>
      </c>
      <c r="N111" s="197">
        <v>42000000</v>
      </c>
      <c r="O111" s="197">
        <f t="shared" si="14"/>
        <v>700000</v>
      </c>
      <c r="P111" s="86">
        <f t="shared" ca="1" si="15"/>
        <v>9.4211657253086738</v>
      </c>
      <c r="Q111" s="87">
        <f t="shared" ca="1" si="9"/>
        <v>6300000</v>
      </c>
      <c r="R111" s="41"/>
      <c r="S111" s="130"/>
      <c r="T111" s="279">
        <f t="shared" si="11"/>
        <v>42000000</v>
      </c>
      <c r="U111" s="269"/>
      <c r="X111" t="str">
        <f>IF(ISERROR(VLOOKUP(H111,'FMC by DSF_Sistem'!$J$11:$J$1202,1,0)),"TIDAK ADA","ADA")</f>
        <v>TIDAK ADA</v>
      </c>
      <c r="Y111" t="str">
        <f>IF(ISERROR(VLOOKUP(C111,'Data Unit Agr Open'!$F$4:$F$7567,1,0)),"TIDAK ADA","ADA")</f>
        <v>ADA</v>
      </c>
      <c r="Z111" s="955" t="e">
        <f>VLOOKUP(H111,'Data Unit Agr Open'!J109:$J$7567,1,FALSE)</f>
        <v>#N/A</v>
      </c>
      <c r="AA111" t="b">
        <f t="shared" si="13"/>
        <v>0</v>
      </c>
      <c r="AB111" s="1071"/>
    </row>
    <row r="112" spans="2:28" hidden="1" x14ac:dyDescent="0.25">
      <c r="B112" s="51">
        <v>107</v>
      </c>
      <c r="C112" s="39" t="s">
        <v>3290</v>
      </c>
      <c r="D112" s="257" t="s">
        <v>12068</v>
      </c>
      <c r="E112" s="265" t="s">
        <v>12084</v>
      </c>
      <c r="F112" s="274" t="s">
        <v>4923</v>
      </c>
      <c r="G112" s="274" t="s">
        <v>4385</v>
      </c>
      <c r="H112" s="43" t="s">
        <v>12105</v>
      </c>
      <c r="I112" s="41" t="s">
        <v>8572</v>
      </c>
      <c r="J112" s="44" t="s">
        <v>8573</v>
      </c>
      <c r="K112" s="266">
        <v>44286</v>
      </c>
      <c r="L112" s="266">
        <v>46112</v>
      </c>
      <c r="M112" s="44">
        <v>60</v>
      </c>
      <c r="N112" s="197">
        <v>42000000</v>
      </c>
      <c r="O112" s="197">
        <f t="shared" si="14"/>
        <v>700000</v>
      </c>
      <c r="P112" s="86">
        <f t="shared" ca="1" si="15"/>
        <v>9.4211657253086738</v>
      </c>
      <c r="Q112" s="87">
        <f t="shared" ca="1" si="9"/>
        <v>6300000</v>
      </c>
      <c r="R112" s="41"/>
      <c r="S112" s="130"/>
      <c r="T112" s="279">
        <f t="shared" si="11"/>
        <v>42000000</v>
      </c>
      <c r="U112" s="269"/>
      <c r="X112" t="str">
        <f>IF(ISERROR(VLOOKUP(H112,'FMC by DSF_Sistem'!$J$11:$J$1202,1,0)),"TIDAK ADA","ADA")</f>
        <v>TIDAK ADA</v>
      </c>
      <c r="Y112" t="str">
        <f>IF(ISERROR(VLOOKUP(C112,'Data Unit Agr Open'!$F$4:$F$7567,1,0)),"TIDAK ADA","ADA")</f>
        <v>ADA</v>
      </c>
      <c r="Z112" s="955" t="e">
        <f>VLOOKUP(H112,'Data Unit Agr Open'!J110:$J$7567,1,FALSE)</f>
        <v>#N/A</v>
      </c>
      <c r="AA112" t="b">
        <f t="shared" si="13"/>
        <v>0</v>
      </c>
      <c r="AB112" s="1071"/>
    </row>
    <row r="113" spans="1:28" hidden="1" x14ac:dyDescent="0.25">
      <c r="B113" s="38">
        <v>108</v>
      </c>
      <c r="C113" s="39" t="s">
        <v>3290</v>
      </c>
      <c r="D113" s="257" t="s">
        <v>12068</v>
      </c>
      <c r="E113" s="265" t="s">
        <v>12084</v>
      </c>
      <c r="F113" s="274" t="s">
        <v>4923</v>
      </c>
      <c r="G113" s="274" t="s">
        <v>4385</v>
      </c>
      <c r="H113" s="43" t="s">
        <v>12106</v>
      </c>
      <c r="I113" s="41" t="s">
        <v>8575</v>
      </c>
      <c r="J113" s="44" t="s">
        <v>8576</v>
      </c>
      <c r="K113" s="266">
        <v>44286</v>
      </c>
      <c r="L113" s="266">
        <v>46112</v>
      </c>
      <c r="M113" s="44">
        <v>60</v>
      </c>
      <c r="N113" s="197">
        <v>42000000</v>
      </c>
      <c r="O113" s="197">
        <f t="shared" si="14"/>
        <v>700000</v>
      </c>
      <c r="P113" s="86">
        <f t="shared" ca="1" si="15"/>
        <v>9.4211657253086738</v>
      </c>
      <c r="Q113" s="87">
        <f t="shared" ca="1" si="9"/>
        <v>6300000</v>
      </c>
      <c r="R113" s="41"/>
      <c r="S113" s="130"/>
      <c r="T113" s="279">
        <f t="shared" si="11"/>
        <v>42000000</v>
      </c>
      <c r="U113" s="269"/>
      <c r="X113" t="str">
        <f>IF(ISERROR(VLOOKUP(H113,'FMC by DSF_Sistem'!$J$11:$J$1202,1,0)),"TIDAK ADA","ADA")</f>
        <v>TIDAK ADA</v>
      </c>
      <c r="Y113" t="str">
        <f>IF(ISERROR(VLOOKUP(C113,'Data Unit Agr Open'!$F$4:$F$7567,1,0)),"TIDAK ADA","ADA")</f>
        <v>ADA</v>
      </c>
      <c r="Z113" s="955" t="e">
        <f>VLOOKUP(H113,'Data Unit Agr Open'!J111:$J$7567,1,FALSE)</f>
        <v>#N/A</v>
      </c>
      <c r="AA113" t="b">
        <f t="shared" si="13"/>
        <v>0</v>
      </c>
      <c r="AB113" s="1071"/>
    </row>
    <row r="114" spans="1:28" hidden="1" x14ac:dyDescent="0.25">
      <c r="B114" s="51">
        <v>109</v>
      </c>
      <c r="C114" s="39" t="s">
        <v>3290</v>
      </c>
      <c r="D114" s="257" t="s">
        <v>12068</v>
      </c>
      <c r="E114" s="265" t="s">
        <v>12084</v>
      </c>
      <c r="F114" s="274" t="s">
        <v>4923</v>
      </c>
      <c r="G114" s="274" t="s">
        <v>4385</v>
      </c>
      <c r="H114" s="43" t="s">
        <v>12107</v>
      </c>
      <c r="I114" s="41" t="s">
        <v>8578</v>
      </c>
      <c r="J114" s="44" t="s">
        <v>8579</v>
      </c>
      <c r="K114" s="266">
        <v>44286</v>
      </c>
      <c r="L114" s="266">
        <v>46112</v>
      </c>
      <c r="M114" s="44">
        <v>60</v>
      </c>
      <c r="N114" s="197">
        <v>42000000</v>
      </c>
      <c r="O114" s="197">
        <f t="shared" si="14"/>
        <v>700000</v>
      </c>
      <c r="P114" s="86">
        <f t="shared" ca="1" si="15"/>
        <v>9.4211657253086738</v>
      </c>
      <c r="Q114" s="87">
        <f t="shared" ref="Q114:Q177" ca="1" si="16">LEFT(P114,2)*O114</f>
        <v>6300000</v>
      </c>
      <c r="R114" s="41"/>
      <c r="S114" s="130"/>
      <c r="T114" s="279">
        <f t="shared" si="11"/>
        <v>42000000</v>
      </c>
      <c r="U114" s="269"/>
      <c r="X114" t="str">
        <f>IF(ISERROR(VLOOKUP(H114,'FMC by DSF_Sistem'!$J$11:$J$1202,1,0)),"TIDAK ADA","ADA")</f>
        <v>TIDAK ADA</v>
      </c>
      <c r="Y114" t="str">
        <f>IF(ISERROR(VLOOKUP(C114,'Data Unit Agr Open'!$F$4:$F$7567,1,0)),"TIDAK ADA","ADA")</f>
        <v>ADA</v>
      </c>
      <c r="Z114" s="955" t="e">
        <f>VLOOKUP(H114,'Data Unit Agr Open'!J112:$J$7567,1,FALSE)</f>
        <v>#N/A</v>
      </c>
      <c r="AA114" t="b">
        <f t="shared" si="13"/>
        <v>0</v>
      </c>
      <c r="AB114" s="1071"/>
    </row>
    <row r="115" spans="1:28" hidden="1" x14ac:dyDescent="0.25">
      <c r="B115" s="38">
        <v>110</v>
      </c>
      <c r="C115" s="39" t="s">
        <v>3290</v>
      </c>
      <c r="D115" s="257" t="s">
        <v>12068</v>
      </c>
      <c r="E115" s="265" t="s">
        <v>12084</v>
      </c>
      <c r="F115" s="274" t="s">
        <v>4923</v>
      </c>
      <c r="G115" s="274" t="s">
        <v>4385</v>
      </c>
      <c r="H115" s="43" t="s">
        <v>12108</v>
      </c>
      <c r="I115" s="41" t="s">
        <v>8581</v>
      </c>
      <c r="J115" s="44" t="s">
        <v>8582</v>
      </c>
      <c r="K115" s="266">
        <v>44286</v>
      </c>
      <c r="L115" s="266">
        <v>46112</v>
      </c>
      <c r="M115" s="44">
        <v>60</v>
      </c>
      <c r="N115" s="197">
        <v>42000000</v>
      </c>
      <c r="O115" s="197">
        <f t="shared" si="14"/>
        <v>700000</v>
      </c>
      <c r="P115" s="86">
        <f t="shared" ca="1" si="15"/>
        <v>9.4211657253086738</v>
      </c>
      <c r="Q115" s="87">
        <f t="shared" ca="1" si="16"/>
        <v>6300000</v>
      </c>
      <c r="R115" s="41"/>
      <c r="S115" s="130"/>
      <c r="T115" s="279">
        <f t="shared" si="11"/>
        <v>42000000</v>
      </c>
      <c r="U115" s="269"/>
      <c r="X115" t="str">
        <f>IF(ISERROR(VLOOKUP(H115,'FMC by DSF_Sistem'!$J$11:$J$1202,1,0)),"TIDAK ADA","ADA")</f>
        <v>TIDAK ADA</v>
      </c>
      <c r="Y115" t="str">
        <f>IF(ISERROR(VLOOKUP(C115,'Data Unit Agr Open'!$F$4:$F$7567,1,0)),"TIDAK ADA","ADA")</f>
        <v>ADA</v>
      </c>
      <c r="Z115" s="955" t="e">
        <f>VLOOKUP(H115,'Data Unit Agr Open'!J113:$J$7567,1,FALSE)</f>
        <v>#N/A</v>
      </c>
      <c r="AA115" t="b">
        <f t="shared" si="13"/>
        <v>0</v>
      </c>
      <c r="AB115" s="1071"/>
    </row>
    <row r="116" spans="1:28" hidden="1" x14ac:dyDescent="0.25">
      <c r="B116" s="51">
        <v>111</v>
      </c>
      <c r="C116" s="39" t="s">
        <v>3290</v>
      </c>
      <c r="D116" s="257" t="s">
        <v>12068</v>
      </c>
      <c r="E116" s="265" t="s">
        <v>12084</v>
      </c>
      <c r="F116" s="274" t="s">
        <v>4923</v>
      </c>
      <c r="G116" s="274" t="s">
        <v>4385</v>
      </c>
      <c r="H116" s="43" t="s">
        <v>12109</v>
      </c>
      <c r="I116" s="41" t="s">
        <v>8584</v>
      </c>
      <c r="J116" s="44" t="s">
        <v>8585</v>
      </c>
      <c r="K116" s="266">
        <v>44286</v>
      </c>
      <c r="L116" s="266">
        <v>46112</v>
      </c>
      <c r="M116" s="44">
        <v>60</v>
      </c>
      <c r="N116" s="197">
        <v>42000000</v>
      </c>
      <c r="O116" s="197">
        <f t="shared" si="14"/>
        <v>700000</v>
      </c>
      <c r="P116" s="86">
        <f t="shared" ca="1" si="15"/>
        <v>9.4211657253086738</v>
      </c>
      <c r="Q116" s="87">
        <f t="shared" ca="1" si="16"/>
        <v>6300000</v>
      </c>
      <c r="R116" s="41"/>
      <c r="S116" s="130"/>
      <c r="T116" s="279">
        <f t="shared" si="11"/>
        <v>42000000</v>
      </c>
      <c r="U116" s="269"/>
      <c r="X116" t="str">
        <f>IF(ISERROR(VLOOKUP(H116,'FMC by DSF_Sistem'!$J$11:$J$1202,1,0)),"TIDAK ADA","ADA")</f>
        <v>TIDAK ADA</v>
      </c>
      <c r="Y116" t="str">
        <f>IF(ISERROR(VLOOKUP(C116,'Data Unit Agr Open'!$F$4:$F$7567,1,0)),"TIDAK ADA","ADA")</f>
        <v>ADA</v>
      </c>
      <c r="Z116" s="955" t="e">
        <f>VLOOKUP(H116,'Data Unit Agr Open'!J114:$J$7567,1,FALSE)</f>
        <v>#N/A</v>
      </c>
      <c r="AA116" t="b">
        <f t="shared" si="13"/>
        <v>0</v>
      </c>
      <c r="AB116" s="1071"/>
    </row>
    <row r="117" spans="1:28" hidden="1" x14ac:dyDescent="0.25">
      <c r="B117" s="38">
        <v>112</v>
      </c>
      <c r="C117" s="39" t="s">
        <v>3290</v>
      </c>
      <c r="D117" s="257" t="s">
        <v>12068</v>
      </c>
      <c r="E117" s="265" t="s">
        <v>12084</v>
      </c>
      <c r="F117" s="274" t="s">
        <v>4923</v>
      </c>
      <c r="G117" s="274" t="s">
        <v>4385</v>
      </c>
      <c r="H117" s="43" t="s">
        <v>12110</v>
      </c>
      <c r="I117" s="41" t="s">
        <v>8587</v>
      </c>
      <c r="J117" s="44" t="s">
        <v>8588</v>
      </c>
      <c r="K117" s="266">
        <v>44286</v>
      </c>
      <c r="L117" s="266">
        <v>46112</v>
      </c>
      <c r="M117" s="44">
        <v>60</v>
      </c>
      <c r="N117" s="197">
        <v>42000000</v>
      </c>
      <c r="O117" s="197">
        <f t="shared" si="14"/>
        <v>700000</v>
      </c>
      <c r="P117" s="86">
        <f t="shared" ca="1" si="15"/>
        <v>9.4211657253086738</v>
      </c>
      <c r="Q117" s="87">
        <f t="shared" ca="1" si="16"/>
        <v>6300000</v>
      </c>
      <c r="R117" s="41"/>
      <c r="S117" s="130"/>
      <c r="T117" s="279">
        <f t="shared" ref="T117:T180" si="17">N117-R117</f>
        <v>42000000</v>
      </c>
      <c r="U117" s="269"/>
      <c r="X117" t="str">
        <f>IF(ISERROR(VLOOKUP(H117,'FMC by DSF_Sistem'!$J$11:$J$1202,1,0)),"TIDAK ADA","ADA")</f>
        <v>TIDAK ADA</v>
      </c>
      <c r="Y117" t="str">
        <f>IF(ISERROR(VLOOKUP(C117,'Data Unit Agr Open'!$F$4:$F$7567,1,0)),"TIDAK ADA","ADA")</f>
        <v>ADA</v>
      </c>
      <c r="Z117" s="955" t="e">
        <f>VLOOKUP(H117,'Data Unit Agr Open'!J115:$J$7567,1,FALSE)</f>
        <v>#N/A</v>
      </c>
      <c r="AA117" t="b">
        <f t="shared" si="13"/>
        <v>0</v>
      </c>
      <c r="AB117" s="1071"/>
    </row>
    <row r="118" spans="1:28" ht="15" hidden="1" customHeight="1" x14ac:dyDescent="0.25">
      <c r="B118" s="51">
        <v>113</v>
      </c>
      <c r="C118" s="39" t="s">
        <v>3290</v>
      </c>
      <c r="D118" s="257" t="s">
        <v>12068</v>
      </c>
      <c r="E118" s="265" t="s">
        <v>12084</v>
      </c>
      <c r="F118" s="274" t="s">
        <v>4923</v>
      </c>
      <c r="G118" s="274" t="s">
        <v>4385</v>
      </c>
      <c r="H118" s="43" t="s">
        <v>8589</v>
      </c>
      <c r="I118" s="41" t="s">
        <v>8590</v>
      </c>
      <c r="J118" s="44" t="s">
        <v>8591</v>
      </c>
      <c r="K118" s="266">
        <v>44286</v>
      </c>
      <c r="L118" s="266">
        <v>46112</v>
      </c>
      <c r="M118" s="44">
        <v>60</v>
      </c>
      <c r="N118" s="197">
        <v>42000000</v>
      </c>
      <c r="O118" s="197">
        <f t="shared" si="14"/>
        <v>700000</v>
      </c>
      <c r="P118" s="86">
        <f t="shared" ca="1" si="15"/>
        <v>9.4211657253086738</v>
      </c>
      <c r="Q118" s="87">
        <f t="shared" ca="1" si="16"/>
        <v>6300000</v>
      </c>
      <c r="R118" s="73">
        <f>'[1]MMKI Tahap 2'!J2404</f>
        <v>657230</v>
      </c>
      <c r="S118" s="130">
        <f>'[1]MMKI Tahap 2'!F2405</f>
        <v>1</v>
      </c>
      <c r="T118" s="279">
        <f t="shared" si="17"/>
        <v>41342770</v>
      </c>
      <c r="U118" s="269"/>
      <c r="X118" t="str">
        <f>IF(ISERROR(VLOOKUP(H118,'FMC by DSF_Sistem'!$J$11:$J$1202,1,0)),"TIDAK ADA","ADA")</f>
        <v>ADA</v>
      </c>
      <c r="Y118" t="str">
        <f>IF(ISERROR(VLOOKUP(C118,'Data Unit Agr Open'!$F$4:$F$7567,1,0)),"TIDAK ADA","ADA")</f>
        <v>ADA</v>
      </c>
      <c r="Z118" s="955" t="str">
        <f>VLOOKUP(H118,'Data Unit Agr Open'!J116:$J$7567,1,FALSE)</f>
        <v>B2563UOZ</v>
      </c>
      <c r="AA118" t="b">
        <f t="shared" si="13"/>
        <v>1</v>
      </c>
      <c r="AB118" s="1071"/>
    </row>
    <row r="119" spans="1:28" hidden="1" x14ac:dyDescent="0.25">
      <c r="B119" s="38">
        <v>114</v>
      </c>
      <c r="C119" s="52" t="s">
        <v>3290</v>
      </c>
      <c r="D119" s="257" t="s">
        <v>12068</v>
      </c>
      <c r="E119" s="265" t="s">
        <v>12084</v>
      </c>
      <c r="F119" s="274" t="s">
        <v>4923</v>
      </c>
      <c r="G119" s="274" t="s">
        <v>4385</v>
      </c>
      <c r="H119" s="275" t="s">
        <v>12111</v>
      </c>
      <c r="I119" s="276" t="s">
        <v>8596</v>
      </c>
      <c r="J119" s="83" t="s">
        <v>8597</v>
      </c>
      <c r="K119" s="270">
        <v>44286</v>
      </c>
      <c r="L119" s="270">
        <v>46112</v>
      </c>
      <c r="M119" s="56">
        <v>60</v>
      </c>
      <c r="N119" s="268">
        <v>42000000</v>
      </c>
      <c r="O119" s="268">
        <f t="shared" si="14"/>
        <v>700000</v>
      </c>
      <c r="P119" s="86">
        <f t="shared" ca="1" si="15"/>
        <v>9.4211657253086738</v>
      </c>
      <c r="Q119" s="87">
        <f t="shared" ca="1" si="16"/>
        <v>6300000</v>
      </c>
      <c r="R119" s="276"/>
      <c r="S119" s="89"/>
      <c r="T119" s="279">
        <f t="shared" si="17"/>
        <v>42000000</v>
      </c>
      <c r="U119" s="269"/>
      <c r="X119" t="str">
        <f>IF(ISERROR(VLOOKUP(H119,'FMC by DSF_Sistem'!$J$11:$J$1202,1,0)),"TIDAK ADA","ADA")</f>
        <v>TIDAK ADA</v>
      </c>
      <c r="Y119" t="str">
        <f>IF(ISERROR(VLOOKUP(C119,'Data Unit Agr Open'!$F$4:$F$7567,1,0)),"TIDAK ADA","ADA")</f>
        <v>ADA</v>
      </c>
      <c r="Z119" s="955" t="e">
        <f>VLOOKUP(H119,'Data Unit Agr Open'!J117:$J$7567,1,FALSE)</f>
        <v>#N/A</v>
      </c>
      <c r="AA119" t="b">
        <f t="shared" si="13"/>
        <v>0</v>
      </c>
      <c r="AB119" s="1071"/>
    </row>
    <row r="120" spans="1:28" ht="30" hidden="1" x14ac:dyDescent="0.25">
      <c r="B120" s="51">
        <v>115</v>
      </c>
      <c r="C120" s="280" t="s">
        <v>4916</v>
      </c>
      <c r="D120" s="281" t="s">
        <v>12068</v>
      </c>
      <c r="E120" s="282" t="s">
        <v>12112</v>
      </c>
      <c r="F120" s="283"/>
      <c r="G120" s="283"/>
      <c r="H120" s="284"/>
      <c r="I120" s="285" t="s">
        <v>12113</v>
      </c>
      <c r="J120" s="286" t="s">
        <v>12114</v>
      </c>
      <c r="K120" s="287">
        <v>44526</v>
      </c>
      <c r="L120" s="287">
        <v>46352</v>
      </c>
      <c r="M120" s="286">
        <v>60</v>
      </c>
      <c r="N120" s="288">
        <v>42000000</v>
      </c>
      <c r="O120" s="288">
        <f t="shared" si="14"/>
        <v>700000</v>
      </c>
      <c r="P120" s="156">
        <f t="shared" ca="1" si="15"/>
        <v>1.4211657253086742</v>
      </c>
      <c r="Q120" s="157">
        <f t="shared" ca="1" si="16"/>
        <v>700000</v>
      </c>
      <c r="R120" s="285"/>
      <c r="S120" s="289"/>
      <c r="T120" s="290">
        <f t="shared" si="17"/>
        <v>42000000</v>
      </c>
      <c r="U120" s="269"/>
      <c r="X120" t="str">
        <f>IF(ISERROR(VLOOKUP(H120,'FMC by DSF_Sistem'!$J$11:$J$1202,1,0)),"TIDAK ADA","ADA")</f>
        <v>TIDAK ADA</v>
      </c>
      <c r="Y120" t="str">
        <f>IF(ISERROR(VLOOKUP(C120,'Data Unit Agr Open'!$F$4:$F$7567,1,0)),"TIDAK ADA","ADA")</f>
        <v>ADA</v>
      </c>
      <c r="Z120" s="955" t="e">
        <f>VLOOKUP(H120,'Data Unit Agr Open'!J118:$J$7567,1,FALSE)</f>
        <v>#N/A</v>
      </c>
      <c r="AA120" t="b">
        <f t="shared" si="13"/>
        <v>0</v>
      </c>
      <c r="AB120" s="961" t="s">
        <v>25278</v>
      </c>
    </row>
    <row r="121" spans="1:28" ht="30" hidden="1" x14ac:dyDescent="0.25">
      <c r="B121" s="38">
        <v>116</v>
      </c>
      <c r="C121" s="280" t="s">
        <v>4917</v>
      </c>
      <c r="D121" s="281" t="s">
        <v>12068</v>
      </c>
      <c r="E121" s="282" t="s">
        <v>12112</v>
      </c>
      <c r="F121" s="291"/>
      <c r="G121" s="291"/>
      <c r="H121" s="292"/>
      <c r="I121" s="293" t="s">
        <v>12115</v>
      </c>
      <c r="J121" s="294" t="s">
        <v>12116</v>
      </c>
      <c r="K121" s="295">
        <v>44539</v>
      </c>
      <c r="L121" s="295">
        <v>46365</v>
      </c>
      <c r="M121" s="286">
        <v>60</v>
      </c>
      <c r="N121" s="288">
        <v>42000000</v>
      </c>
      <c r="O121" s="288">
        <f t="shared" si="14"/>
        <v>700000</v>
      </c>
      <c r="P121" s="156">
        <f t="shared" ca="1" si="15"/>
        <v>0.98783239197534078</v>
      </c>
      <c r="Q121" s="157">
        <f t="shared" ca="1" si="16"/>
        <v>0</v>
      </c>
      <c r="R121" s="293"/>
      <c r="S121" s="159"/>
      <c r="T121" s="290">
        <f t="shared" si="17"/>
        <v>42000000</v>
      </c>
      <c r="U121" s="269"/>
      <c r="X121" t="str">
        <f>IF(ISERROR(VLOOKUP(H121,'FMC by DSF_Sistem'!$J$11:$J$1202,1,0)),"TIDAK ADA","ADA")</f>
        <v>TIDAK ADA</v>
      </c>
      <c r="Y121" t="str">
        <f>IF(ISERROR(VLOOKUP(C121,'Data Unit Agr Open'!$F$4:$F$7567,1,0)),"TIDAK ADA","ADA")</f>
        <v>ADA</v>
      </c>
      <c r="Z121" s="955" t="e">
        <f>VLOOKUP(H121,'Data Unit Agr Open'!J119:$J$7567,1,FALSE)</f>
        <v>#N/A</v>
      </c>
      <c r="AA121" t="b">
        <f t="shared" si="13"/>
        <v>0</v>
      </c>
      <c r="AB121" s="961" t="s">
        <v>25278</v>
      </c>
    </row>
    <row r="122" spans="1:28" ht="17.45" hidden="1" customHeight="1" x14ac:dyDescent="0.25">
      <c r="A122" s="296" t="s">
        <v>12117</v>
      </c>
      <c r="B122" s="51">
        <v>117</v>
      </c>
      <c r="C122" s="297" t="s">
        <v>12118</v>
      </c>
      <c r="D122" s="251" t="s">
        <v>12119</v>
      </c>
      <c r="E122" s="213" t="s">
        <v>12120</v>
      </c>
      <c r="F122" s="214" t="s">
        <v>11993</v>
      </c>
      <c r="G122" s="214" t="s">
        <v>125</v>
      </c>
      <c r="H122" s="215" t="s">
        <v>6653</v>
      </c>
      <c r="I122" s="298" t="s">
        <v>6654</v>
      </c>
      <c r="J122" s="298" t="s">
        <v>6655</v>
      </c>
      <c r="K122" s="217">
        <v>42817</v>
      </c>
      <c r="L122" s="299">
        <v>45052</v>
      </c>
      <c r="M122" s="190">
        <v>72</v>
      </c>
      <c r="N122" s="190">
        <f>64384609+64800000</f>
        <v>129184609</v>
      </c>
      <c r="O122" s="190">
        <f t="shared" si="14"/>
        <v>1794230.6805555555</v>
      </c>
      <c r="P122" s="300">
        <f t="shared" ca="1" si="12"/>
        <v>58.387832391975344</v>
      </c>
      <c r="Q122" s="301">
        <f t="shared" ca="1" si="16"/>
        <v>104065379.47222222</v>
      </c>
      <c r="R122" s="191">
        <f>'[1]IIJ Global'!J64</f>
        <v>19455306</v>
      </c>
      <c r="S122" s="192">
        <f>'[1]IIJ Global'!F65</f>
        <v>7</v>
      </c>
      <c r="T122" s="193">
        <f t="shared" si="17"/>
        <v>109729303</v>
      </c>
      <c r="U122" s="186"/>
      <c r="X122" t="str">
        <f>IF(ISERROR(VLOOKUP(H122,'FMC by DSF_Sistem'!$J$11:$J$1202,1,0)),"TIDAK ADA","ADA")</f>
        <v>ADA</v>
      </c>
      <c r="Y122" s="951" t="str">
        <f>IF(ISERROR(VLOOKUP(C122,'Data Unit Agr Open'!$F$4:$F$7567,1,0)),"TIDAK ADA","ADA")</f>
        <v>TIDAK ADA</v>
      </c>
      <c r="Z122" s="955" t="str">
        <f>VLOOKUP(H122,'Data Unit Agr Open'!J120:$J$7567,1,FALSE)</f>
        <v>B1178PIH</v>
      </c>
      <c r="AA122" t="b">
        <f t="shared" si="13"/>
        <v>0</v>
      </c>
      <c r="AB122"/>
    </row>
    <row r="123" spans="1:28" ht="17.45" hidden="1" customHeight="1" x14ac:dyDescent="0.25">
      <c r="A123" s="296" t="s">
        <v>12117</v>
      </c>
      <c r="B123" s="38">
        <v>118</v>
      </c>
      <c r="C123" s="302" t="s">
        <v>3091</v>
      </c>
      <c r="D123" s="257" t="s">
        <v>12119</v>
      </c>
      <c r="E123" s="67" t="s">
        <v>12121</v>
      </c>
      <c r="F123" s="234" t="s">
        <v>11993</v>
      </c>
      <c r="G123" s="234" t="s">
        <v>125</v>
      </c>
      <c r="H123" s="235" t="s">
        <v>6659</v>
      </c>
      <c r="I123" s="303" t="s">
        <v>6660</v>
      </c>
      <c r="J123" s="303" t="s">
        <v>6661</v>
      </c>
      <c r="K123" s="236">
        <v>43165</v>
      </c>
      <c r="L123" s="236">
        <v>44626</v>
      </c>
      <c r="M123" s="76">
        <v>48</v>
      </c>
      <c r="N123" s="76">
        <f>22844460+7200000</f>
        <v>30044460</v>
      </c>
      <c r="O123" s="76">
        <f t="shared" si="14"/>
        <v>625926.25</v>
      </c>
      <c r="P123" s="128">
        <f t="shared" ca="1" si="12"/>
        <v>46.787832391975343</v>
      </c>
      <c r="Q123" s="129">
        <f t="shared" ca="1" si="16"/>
        <v>28792607.5</v>
      </c>
      <c r="R123" s="73">
        <f>'[1]IIJ Global'!J182</f>
        <v>2151860</v>
      </c>
      <c r="S123" s="264">
        <f>'[1]IIJ Global'!F183</f>
        <v>3</v>
      </c>
      <c r="T123" s="120">
        <f t="shared" si="17"/>
        <v>27892600</v>
      </c>
      <c r="U123" s="186"/>
      <c r="X123" t="str">
        <f>IF(ISERROR(VLOOKUP(H123,'FMC by DSF_Sistem'!$J$11:$J$1202,1,0)),"TIDAK ADA","ADA")</f>
        <v>ADA</v>
      </c>
      <c r="Y123" t="str">
        <f>IF(ISERROR(VLOOKUP(C123,'Data Unit Agr Open'!$F$4:$F$7567,1,0)),"TIDAK ADA","ADA")</f>
        <v>ADA</v>
      </c>
      <c r="Z123" s="955" t="str">
        <f>VLOOKUP(H123,'Data Unit Agr Open'!J121:$J$7567,1,FALSE)</f>
        <v>B2104PFG</v>
      </c>
      <c r="AA123" t="b">
        <f t="shared" si="13"/>
        <v>1</v>
      </c>
      <c r="AB123"/>
    </row>
    <row r="124" spans="1:28" ht="17.45" customHeight="1" x14ac:dyDescent="0.25">
      <c r="A124" s="296" t="s">
        <v>12117</v>
      </c>
      <c r="B124" s="51">
        <v>119</v>
      </c>
      <c r="C124" s="304" t="s">
        <v>4717</v>
      </c>
      <c r="D124" s="257" t="s">
        <v>12119</v>
      </c>
      <c r="E124" s="67" t="s">
        <v>12122</v>
      </c>
      <c r="F124" s="234" t="s">
        <v>11993</v>
      </c>
      <c r="G124" s="234" t="s">
        <v>125</v>
      </c>
      <c r="H124" s="235" t="s">
        <v>12123</v>
      </c>
      <c r="I124" s="303" t="s">
        <v>12124</v>
      </c>
      <c r="J124" s="303" t="s">
        <v>12125</v>
      </c>
      <c r="K124" s="236">
        <v>43416</v>
      </c>
      <c r="L124" s="236">
        <v>45242</v>
      </c>
      <c r="M124" s="76">
        <v>60</v>
      </c>
      <c r="N124" s="76">
        <f>20821807+15500000</f>
        <v>36321807</v>
      </c>
      <c r="O124" s="76">
        <f t="shared" si="14"/>
        <v>605363.44999999995</v>
      </c>
      <c r="P124" s="128">
        <f t="shared" ca="1" si="12"/>
        <v>38.421165725308676</v>
      </c>
      <c r="Q124" s="129">
        <f t="shared" ca="1" si="16"/>
        <v>23003811.099999998</v>
      </c>
      <c r="R124" s="73"/>
      <c r="S124" s="264"/>
      <c r="T124" s="120">
        <f t="shared" si="17"/>
        <v>36321807</v>
      </c>
      <c r="U124" s="186"/>
      <c r="X124" t="str">
        <f>IF(ISERROR(VLOOKUP(H124,'FMC by DSF_Sistem'!$J$11:$J$1202,1,0)),"TIDAK ADA","ADA")</f>
        <v>TIDAK ADA</v>
      </c>
      <c r="Y124" t="str">
        <f>IF(ISERROR(VLOOKUP(C124,'Data Unit Agr Open'!$F$4:$F$7567,1,0)),"TIDAK ADA","ADA")</f>
        <v>ADA</v>
      </c>
      <c r="Z124" s="955" t="str">
        <f>VLOOKUP(H124,'Data Unit Agr Open'!J122:$J$7567,1,FALSE)</f>
        <v>B1151QK</v>
      </c>
      <c r="AA124" t="b">
        <f t="shared" si="13"/>
        <v>0</v>
      </c>
      <c r="AB124"/>
    </row>
    <row r="125" spans="1:28" ht="17.45" customHeight="1" x14ac:dyDescent="0.25">
      <c r="A125" s="296" t="s">
        <v>12117</v>
      </c>
      <c r="B125" s="38">
        <v>120</v>
      </c>
      <c r="C125" s="305" t="s">
        <v>4830</v>
      </c>
      <c r="D125" s="281" t="s">
        <v>12119</v>
      </c>
      <c r="E125" s="306" t="s">
        <v>12122</v>
      </c>
      <c r="F125" s="307" t="s">
        <v>11993</v>
      </c>
      <c r="G125" s="307" t="s">
        <v>125</v>
      </c>
      <c r="H125" s="308" t="s">
        <v>12126</v>
      </c>
      <c r="I125" s="309" t="s">
        <v>12127</v>
      </c>
      <c r="J125" s="309" t="s">
        <v>12128</v>
      </c>
      <c r="K125" s="310">
        <v>43441</v>
      </c>
      <c r="L125" s="310">
        <v>45267</v>
      </c>
      <c r="M125" s="155">
        <v>60</v>
      </c>
      <c r="N125" s="155">
        <f>20821807+15600000</f>
        <v>36421807</v>
      </c>
      <c r="O125" s="155">
        <f t="shared" si="14"/>
        <v>607030.1166666667</v>
      </c>
      <c r="P125" s="311">
        <f t="shared" ca="1" si="12"/>
        <v>37.58783239197534</v>
      </c>
      <c r="Q125" s="312">
        <f t="shared" ca="1" si="16"/>
        <v>22460114.316666666</v>
      </c>
      <c r="R125" s="158"/>
      <c r="S125" s="289"/>
      <c r="T125" s="313">
        <f t="shared" si="17"/>
        <v>36421807</v>
      </c>
      <c r="U125" s="186"/>
      <c r="X125" t="str">
        <f>IF(ISERROR(VLOOKUP(H125,'FMC by DSF_Sistem'!$J$11:$J$1202,1,0)),"TIDAK ADA","ADA")</f>
        <v>TIDAK ADA</v>
      </c>
      <c r="Y125" t="str">
        <f>IF(ISERROR(VLOOKUP(C125,'Data Unit Agr Open'!$F$4:$F$7567,1,0)),"TIDAK ADA","ADA")</f>
        <v>ADA</v>
      </c>
      <c r="Z125" s="955" t="str">
        <f>VLOOKUP(H125,'Data Unit Agr Open'!J123:$J$7567,1,FALSE)</f>
        <v>B1952IS</v>
      </c>
      <c r="AA125" t="b">
        <f t="shared" si="13"/>
        <v>0</v>
      </c>
      <c r="AB125"/>
    </row>
    <row r="126" spans="1:28" ht="17.45" hidden="1" customHeight="1" x14ac:dyDescent="0.25">
      <c r="A126" s="296" t="s">
        <v>12117</v>
      </c>
      <c r="B126" s="51">
        <v>121</v>
      </c>
      <c r="C126" s="302" t="s">
        <v>3107</v>
      </c>
      <c r="D126" s="233" t="s">
        <v>12119</v>
      </c>
      <c r="E126" s="67" t="s">
        <v>12129</v>
      </c>
      <c r="F126" s="234" t="s">
        <v>11993</v>
      </c>
      <c r="G126" s="234" t="s">
        <v>125</v>
      </c>
      <c r="H126" s="235" t="s">
        <v>6667</v>
      </c>
      <c r="I126" s="303" t="s">
        <v>12130</v>
      </c>
      <c r="J126" s="303" t="s">
        <v>6669</v>
      </c>
      <c r="K126" s="236">
        <v>43164</v>
      </c>
      <c r="L126" s="314">
        <v>44625</v>
      </c>
      <c r="M126" s="76">
        <v>48</v>
      </c>
      <c r="N126" s="315">
        <f>72000000+22500000</f>
        <v>94500000</v>
      </c>
      <c r="O126" s="76">
        <f t="shared" si="14"/>
        <v>1968750</v>
      </c>
      <c r="P126" s="128">
        <f t="shared" ca="1" si="12"/>
        <v>46.821165725308674</v>
      </c>
      <c r="Q126" s="129">
        <f t="shared" ca="1" si="16"/>
        <v>90562500</v>
      </c>
      <c r="R126" s="73">
        <f>'[1]IIJ Global'!J121</f>
        <v>24172549</v>
      </c>
      <c r="S126" s="271">
        <f>'[1]IIJ Global'!F122</f>
        <v>5</v>
      </c>
      <c r="T126" s="50">
        <f t="shared" si="17"/>
        <v>70327451</v>
      </c>
      <c r="U126" s="186"/>
      <c r="X126" t="str">
        <f>IF(ISERROR(VLOOKUP(H126,'FMC by DSF_Sistem'!$J$11:$J$1202,1,0)),"TIDAK ADA","ADA")</f>
        <v>ADA</v>
      </c>
      <c r="Y126" t="str">
        <f>IF(ISERROR(VLOOKUP(C126,'Data Unit Agr Open'!$F$4:$F$7567,1,0)),"TIDAK ADA","ADA")</f>
        <v>ADA</v>
      </c>
      <c r="Z126" s="955" t="str">
        <f>VLOOKUP(H126,'Data Unit Agr Open'!J124:$J$7567,1,FALSE)</f>
        <v>B2739PFE</v>
      </c>
      <c r="AA126" t="b">
        <f t="shared" si="13"/>
        <v>1</v>
      </c>
      <c r="AB126"/>
    </row>
    <row r="127" spans="1:28" ht="17.45" hidden="1" customHeight="1" thickBot="1" x14ac:dyDescent="0.3">
      <c r="A127" s="296"/>
      <c r="B127" s="38">
        <v>122</v>
      </c>
      <c r="C127" s="316" t="s">
        <v>4525</v>
      </c>
      <c r="D127" s="317" t="s">
        <v>12119</v>
      </c>
      <c r="E127" s="318" t="s">
        <v>12131</v>
      </c>
      <c r="F127" s="319"/>
      <c r="G127" s="319"/>
      <c r="H127" s="320" t="s">
        <v>6674</v>
      </c>
      <c r="I127" s="321" t="s">
        <v>6675</v>
      </c>
      <c r="J127" s="321" t="s">
        <v>6676</v>
      </c>
      <c r="K127" s="322">
        <v>44475</v>
      </c>
      <c r="L127" s="323">
        <v>45205</v>
      </c>
      <c r="M127" s="85">
        <v>24</v>
      </c>
      <c r="N127" s="324">
        <v>10800000</v>
      </c>
      <c r="O127" s="76">
        <f t="shared" si="14"/>
        <v>450000</v>
      </c>
      <c r="P127" s="128">
        <f t="shared" ca="1" si="12"/>
        <v>3.121165725308674</v>
      </c>
      <c r="Q127" s="129">
        <f t="shared" ca="1" si="16"/>
        <v>1350000</v>
      </c>
      <c r="R127" s="88"/>
      <c r="S127" s="89"/>
      <c r="T127" s="50">
        <f t="shared" si="17"/>
        <v>10800000</v>
      </c>
      <c r="U127" s="186"/>
      <c r="X127" t="str">
        <f>IF(ISERROR(VLOOKUP(H127,'FMC by DSF_Sistem'!$J$11:$J$1202,1,0)),"TIDAK ADA","ADA")</f>
        <v>ADA</v>
      </c>
      <c r="Y127" t="str">
        <f>IF(ISERROR(VLOOKUP(C127,'Data Unit Agr Open'!$F$4:$F$7567,1,0)),"TIDAK ADA","ADA")</f>
        <v>ADA</v>
      </c>
      <c r="Z127" s="955" t="str">
        <f>VLOOKUP(H127,'Data Unit Agr Open'!J125:$J$7567,1,FALSE)</f>
        <v>B2583POG</v>
      </c>
      <c r="AA127" t="b">
        <f t="shared" si="13"/>
        <v>1</v>
      </c>
      <c r="AB127"/>
    </row>
    <row r="128" spans="1:28" ht="17.45" hidden="1" customHeight="1" thickBot="1" x14ac:dyDescent="0.25">
      <c r="A128" s="296" t="s">
        <v>12117</v>
      </c>
      <c r="B128" s="51">
        <v>123</v>
      </c>
      <c r="C128" s="297" t="s">
        <v>12132</v>
      </c>
      <c r="D128" s="325" t="s">
        <v>12133</v>
      </c>
      <c r="E128" s="213" t="s">
        <v>12134</v>
      </c>
      <c r="F128" s="326" t="s">
        <v>11993</v>
      </c>
      <c r="G128" s="326" t="s">
        <v>125</v>
      </c>
      <c r="H128" s="215" t="s">
        <v>12135</v>
      </c>
      <c r="I128" s="298" t="s">
        <v>12136</v>
      </c>
      <c r="J128" s="298" t="s">
        <v>12137</v>
      </c>
      <c r="K128" s="217">
        <v>43326</v>
      </c>
      <c r="L128" s="217">
        <v>45152</v>
      </c>
      <c r="M128" s="190">
        <v>60</v>
      </c>
      <c r="N128" s="190">
        <f>47236413+32400000</f>
        <v>79636413</v>
      </c>
      <c r="O128" s="190">
        <f t="shared" si="14"/>
        <v>1327273.55</v>
      </c>
      <c r="P128" s="300">
        <f t="shared" ca="1" si="12"/>
        <v>41.421165725308676</v>
      </c>
      <c r="Q128" s="301">
        <f t="shared" ca="1" si="16"/>
        <v>54418215.550000004</v>
      </c>
      <c r="R128" s="191">
        <f>[1]TMLI!J122</f>
        <v>9032676</v>
      </c>
      <c r="S128" s="327">
        <f>[1]TMLI!F123</f>
        <v>7</v>
      </c>
      <c r="T128" s="193">
        <f t="shared" si="17"/>
        <v>70603737</v>
      </c>
      <c r="U128" s="186"/>
      <c r="V128" s="16">
        <v>43726</v>
      </c>
      <c r="X128" t="str">
        <f>IF(ISERROR(VLOOKUP(H128,'FMC by DSF_Sistem'!$J$11:$J$1202,1,0)),"TIDAK ADA","ADA")</f>
        <v>TIDAK ADA</v>
      </c>
      <c r="Y128" t="str">
        <f>IF(ISERROR(VLOOKUP(C128,'Data Unit Agr Open'!$F$4:$F$7567,1,0)),"TIDAK ADA","ADA")</f>
        <v>TIDAK ADA</v>
      </c>
      <c r="Z128" s="955" t="e">
        <f>VLOOKUP(H128,'Data Unit Agr Open'!J126:$J$7567,1,FALSE)</f>
        <v>#N/A</v>
      </c>
      <c r="AA128" t="b">
        <f t="shared" si="13"/>
        <v>1</v>
      </c>
      <c r="AB128"/>
    </row>
    <row r="129" spans="1:27" customFormat="1" ht="17.45" customHeight="1" thickBot="1" x14ac:dyDescent="0.3">
      <c r="A129" s="296" t="s">
        <v>12117</v>
      </c>
      <c r="B129" s="38">
        <v>124</v>
      </c>
      <c r="C129" s="305" t="s">
        <v>4796</v>
      </c>
      <c r="D129" s="328" t="s">
        <v>12133</v>
      </c>
      <c r="E129" s="306" t="s">
        <v>12121</v>
      </c>
      <c r="F129" s="307" t="s">
        <v>11993</v>
      </c>
      <c r="G129" s="307" t="s">
        <v>125</v>
      </c>
      <c r="H129" s="308" t="s">
        <v>12138</v>
      </c>
      <c r="I129" s="309" t="s">
        <v>12139</v>
      </c>
      <c r="J129" s="309" t="s">
        <v>12140</v>
      </c>
      <c r="K129" s="310">
        <v>43418</v>
      </c>
      <c r="L129" s="310">
        <v>45610</v>
      </c>
      <c r="M129" s="155">
        <v>72</v>
      </c>
      <c r="N129" s="155">
        <f>19990337+30600000</f>
        <v>50590337</v>
      </c>
      <c r="O129" s="155">
        <f t="shared" si="14"/>
        <v>702643.5694444445</v>
      </c>
      <c r="P129" s="311">
        <f t="shared" ca="1" si="12"/>
        <v>38.354499058642006</v>
      </c>
      <c r="Q129" s="312">
        <f t="shared" ca="1" si="16"/>
        <v>26700455.638888892</v>
      </c>
      <c r="R129" s="158">
        <f>[1]TMLI!J180</f>
        <v>13944102</v>
      </c>
      <c r="S129" s="289">
        <f>[1]TMLI!F181</f>
        <v>9</v>
      </c>
      <c r="T129" s="313">
        <f t="shared" si="17"/>
        <v>36646235</v>
      </c>
      <c r="U129" s="186"/>
      <c r="V129" s="16"/>
      <c r="X129" t="str">
        <f>IF(ISERROR(VLOOKUP(H129,'FMC by DSF_Sistem'!$J$11:$J$1202,1,0)),"TIDAK ADA","ADA")</f>
        <v>TIDAK ADA</v>
      </c>
      <c r="Y129" t="str">
        <f>IF(ISERROR(VLOOKUP(C129,'Data Unit Agr Open'!$F$4:$F$7567,1,0)),"TIDAK ADA","ADA")</f>
        <v>ADA</v>
      </c>
      <c r="Z129" s="955" t="str">
        <f>VLOOKUP(H129,'Data Unit Agr Open'!J127:$J$7567,1,FALSE)</f>
        <v>B2452PFP</v>
      </c>
      <c r="AA129" t="b">
        <f t="shared" si="13"/>
        <v>0</v>
      </c>
    </row>
    <row r="130" spans="1:27" customFormat="1" ht="17.45" hidden="1" customHeight="1" x14ac:dyDescent="0.3">
      <c r="B130" s="51">
        <v>125</v>
      </c>
      <c r="C130" s="302" t="s">
        <v>1361</v>
      </c>
      <c r="D130" s="329" t="s">
        <v>12133</v>
      </c>
      <c r="E130" s="67" t="s">
        <v>12001</v>
      </c>
      <c r="F130" s="234" t="s">
        <v>11993</v>
      </c>
      <c r="G130" s="234" t="s">
        <v>125</v>
      </c>
      <c r="H130" s="235" t="s">
        <v>11885</v>
      </c>
      <c r="I130" s="303" t="s">
        <v>11886</v>
      </c>
      <c r="J130" s="303" t="s">
        <v>11887</v>
      </c>
      <c r="K130" s="236">
        <v>43795</v>
      </c>
      <c r="L130" s="236">
        <v>44891</v>
      </c>
      <c r="M130" s="76">
        <v>36</v>
      </c>
      <c r="N130" s="76">
        <v>21600000</v>
      </c>
      <c r="O130" s="76">
        <f t="shared" si="14"/>
        <v>600000</v>
      </c>
      <c r="P130" s="128">
        <f t="shared" ca="1" si="12"/>
        <v>25.787832391975339</v>
      </c>
      <c r="Q130" s="129">
        <f t="shared" ca="1" si="16"/>
        <v>15000000</v>
      </c>
      <c r="R130" s="73"/>
      <c r="S130" s="264"/>
      <c r="T130" s="120">
        <f t="shared" si="17"/>
        <v>21600000</v>
      </c>
      <c r="U130" s="186"/>
      <c r="V130" s="16"/>
      <c r="X130" t="str">
        <f>IF(ISERROR(VLOOKUP(H130,'FMC by DSF_Sistem'!$J$11:$J$1202,1,0)),"TIDAK ADA","ADA")</f>
        <v>ADA</v>
      </c>
      <c r="Y130" t="str">
        <f>IF(ISERROR(VLOOKUP(C130,'Data Unit Agr Open'!$F$4:$F$7567,1,0)),"TIDAK ADA","ADA")</f>
        <v>ADA</v>
      </c>
      <c r="Z130" s="955" t="str">
        <f>VLOOKUP(H130,'Data Unit Agr Open'!J128:$J$7567,1,FALSE)</f>
        <v>B2535PKK</v>
      </c>
      <c r="AA130" t="b">
        <f t="shared" si="13"/>
        <v>1</v>
      </c>
    </row>
    <row r="131" spans="1:27" customFormat="1" ht="17.45" hidden="1" customHeight="1" thickBot="1" x14ac:dyDescent="0.3">
      <c r="B131" s="38">
        <v>126</v>
      </c>
      <c r="C131" s="330" t="s">
        <v>1474</v>
      </c>
      <c r="D131" s="331" t="s">
        <v>12133</v>
      </c>
      <c r="E131" s="332" t="s">
        <v>12001</v>
      </c>
      <c r="F131" s="333" t="s">
        <v>11993</v>
      </c>
      <c r="G131" s="333" t="s">
        <v>125</v>
      </c>
      <c r="H131" s="334" t="s">
        <v>11890</v>
      </c>
      <c r="I131" s="335" t="s">
        <v>11891</v>
      </c>
      <c r="J131" s="335" t="s">
        <v>11892</v>
      </c>
      <c r="K131" s="336">
        <v>43840</v>
      </c>
      <c r="L131" s="336">
        <v>44936</v>
      </c>
      <c r="M131" s="205">
        <v>36</v>
      </c>
      <c r="N131" s="205">
        <v>21600000</v>
      </c>
      <c r="O131" s="205">
        <f t="shared" si="14"/>
        <v>600000</v>
      </c>
      <c r="P131" s="206">
        <f t="shared" ca="1" si="12"/>
        <v>24.287832391975339</v>
      </c>
      <c r="Q131" s="207">
        <f t="shared" ca="1" si="16"/>
        <v>14400000</v>
      </c>
      <c r="R131" s="337"/>
      <c r="S131" s="338"/>
      <c r="T131" s="210">
        <f t="shared" si="17"/>
        <v>21600000</v>
      </c>
      <c r="U131" s="186"/>
      <c r="V131" s="16"/>
      <c r="X131" t="str">
        <f>IF(ISERROR(VLOOKUP(H131,'FMC by DSF_Sistem'!$J$11:$J$1202,1,0)),"TIDAK ADA","ADA")</f>
        <v>ADA</v>
      </c>
      <c r="Y131" t="str">
        <f>IF(ISERROR(VLOOKUP(C131,'Data Unit Agr Open'!$F$4:$F$7567,1,0)),"TIDAK ADA","ADA")</f>
        <v>ADA</v>
      </c>
      <c r="Z131" s="955" t="str">
        <f>VLOOKUP(H131,'Data Unit Agr Open'!J129:$J$7567,1,FALSE)</f>
        <v>B2007PKN</v>
      </c>
      <c r="AA131" t="b">
        <f t="shared" si="13"/>
        <v>1</v>
      </c>
    </row>
    <row r="132" spans="1:27" customFormat="1" ht="17.45" customHeight="1" x14ac:dyDescent="0.25">
      <c r="A132" s="296" t="s">
        <v>12117</v>
      </c>
      <c r="B132" s="51">
        <v>127</v>
      </c>
      <c r="C132" s="216" t="s">
        <v>4331</v>
      </c>
      <c r="D132" s="325" t="s">
        <v>12141</v>
      </c>
      <c r="E132" s="213" t="s">
        <v>12142</v>
      </c>
      <c r="F132" s="326" t="s">
        <v>12143</v>
      </c>
      <c r="G132" s="326" t="s">
        <v>3057</v>
      </c>
      <c r="H132" s="215" t="s">
        <v>14846</v>
      </c>
      <c r="I132" s="216" t="s">
        <v>12144</v>
      </c>
      <c r="J132" s="216" t="s">
        <v>12145</v>
      </c>
      <c r="K132" s="217">
        <v>42975</v>
      </c>
      <c r="L132" s="299">
        <v>44801</v>
      </c>
      <c r="M132" s="190">
        <v>60</v>
      </c>
      <c r="N132" s="190">
        <f>39600000+11400000</f>
        <v>51000000</v>
      </c>
      <c r="O132" s="190">
        <f t="shared" si="14"/>
        <v>850000</v>
      </c>
      <c r="P132" s="300">
        <f t="shared" ca="1" si="12"/>
        <v>53.121165725308671</v>
      </c>
      <c r="Q132" s="301">
        <f t="shared" ca="1" si="16"/>
        <v>45050000</v>
      </c>
      <c r="R132" s="191">
        <f>[1]JBA!J124</f>
        <v>6788338</v>
      </c>
      <c r="S132" s="327">
        <f>[1]JBA!F125</f>
        <v>4</v>
      </c>
      <c r="T132" s="193">
        <f t="shared" si="17"/>
        <v>44211662</v>
      </c>
      <c r="U132" s="339">
        <f ca="1">R132/P132</f>
        <v>127789.7031684644</v>
      </c>
      <c r="V132" s="16" t="s">
        <v>12146</v>
      </c>
      <c r="W132" t="s">
        <v>12147</v>
      </c>
      <c r="X132" t="str">
        <f>IF(ISERROR(VLOOKUP(H132,'FMC by DSF_Sistem'!$J$11:$J$1202,1,0)),"TIDAK ADA","ADA")</f>
        <v>TIDAK ADA</v>
      </c>
      <c r="Y132" t="str">
        <f>IF(ISERROR(VLOOKUP(C132,'Data Unit Agr Open'!$F$4:$F$7567,1,0)),"TIDAK ADA","ADA")</f>
        <v>ADA</v>
      </c>
      <c r="Z132" s="955" t="str">
        <f>VLOOKUP(H132,'Data Unit Agr Open'!J130:$J$7567,1,FALSE)</f>
        <v>B9615PAI</v>
      </c>
      <c r="AA132" t="b">
        <f t="shared" si="13"/>
        <v>0</v>
      </c>
    </row>
    <row r="133" spans="1:27" customFormat="1" ht="17.45" customHeight="1" x14ac:dyDescent="0.25">
      <c r="A133" s="296" t="s">
        <v>12117</v>
      </c>
      <c r="B133" s="38">
        <v>128</v>
      </c>
      <c r="C133" s="69" t="s">
        <v>4811</v>
      </c>
      <c r="D133" s="340" t="s">
        <v>12141</v>
      </c>
      <c r="E133" s="67" t="s">
        <v>12142</v>
      </c>
      <c r="F133" s="234" t="s">
        <v>3962</v>
      </c>
      <c r="G133" s="234" t="s">
        <v>12148</v>
      </c>
      <c r="H133" s="235" t="s">
        <v>14847</v>
      </c>
      <c r="I133" s="69" t="s">
        <v>12149</v>
      </c>
      <c r="J133" s="69" t="s">
        <v>12150</v>
      </c>
      <c r="K133" s="236">
        <v>43060</v>
      </c>
      <c r="L133" s="341">
        <v>44886</v>
      </c>
      <c r="M133" s="76">
        <v>60</v>
      </c>
      <c r="N133" s="76">
        <f>39600000+9900000</f>
        <v>49500000</v>
      </c>
      <c r="O133" s="76">
        <f t="shared" si="14"/>
        <v>825000</v>
      </c>
      <c r="P133" s="128">
        <f t="shared" ca="1" si="12"/>
        <v>50.287832391975343</v>
      </c>
      <c r="Q133" s="129">
        <f t="shared" ca="1" si="16"/>
        <v>41250000</v>
      </c>
      <c r="R133" s="73">
        <f>[1]JBA!J194</f>
        <v>16896643</v>
      </c>
      <c r="S133" s="264">
        <f>[1]JBA!F195</f>
        <v>10</v>
      </c>
      <c r="T133" s="120">
        <f t="shared" si="17"/>
        <v>32603357</v>
      </c>
      <c r="U133" s="342">
        <f ca="1">R133/P133</f>
        <v>335998.63418842194</v>
      </c>
      <c r="V133" s="16"/>
      <c r="X133" t="str">
        <f>IF(ISERROR(VLOOKUP(H133,'FMC by DSF_Sistem'!$J$11:$J$1202,1,0)),"TIDAK ADA","ADA")</f>
        <v>TIDAK ADA</v>
      </c>
      <c r="Y133" t="str">
        <f>IF(ISERROR(VLOOKUP(C133,'Data Unit Agr Open'!$F$4:$F$7567,1,0)),"TIDAK ADA","ADA")</f>
        <v>ADA</v>
      </c>
      <c r="Z133" s="955" t="str">
        <f>VLOOKUP(H133,'Data Unit Agr Open'!J131:$J$7567,1,FALSE)</f>
        <v>B9826PAI</v>
      </c>
      <c r="AA133" t="b">
        <f t="shared" si="13"/>
        <v>0</v>
      </c>
    </row>
    <row r="134" spans="1:27" customFormat="1" ht="17.45" customHeight="1" x14ac:dyDescent="0.25">
      <c r="A134" s="296" t="s">
        <v>12117</v>
      </c>
      <c r="B134" s="51">
        <v>129</v>
      </c>
      <c r="C134" s="343" t="s">
        <v>4807</v>
      </c>
      <c r="D134" s="340" t="s">
        <v>12141</v>
      </c>
      <c r="E134" s="67" t="s">
        <v>12151</v>
      </c>
      <c r="F134" s="234" t="s">
        <v>2035</v>
      </c>
      <c r="G134" s="234" t="s">
        <v>1291</v>
      </c>
      <c r="H134" s="235" t="s">
        <v>12152</v>
      </c>
      <c r="I134" s="69" t="s">
        <v>12153</v>
      </c>
      <c r="J134" s="69" t="s">
        <v>12154</v>
      </c>
      <c r="K134" s="236">
        <v>43413</v>
      </c>
      <c r="L134" s="236">
        <v>44874</v>
      </c>
      <c r="M134" s="76">
        <v>48</v>
      </c>
      <c r="N134" s="121">
        <f>23670339+8400000</f>
        <v>32070339</v>
      </c>
      <c r="O134" s="76">
        <f t="shared" si="14"/>
        <v>668132.0625</v>
      </c>
      <c r="P134" s="128">
        <f t="shared" ca="1" si="12"/>
        <v>38.521165725308677</v>
      </c>
      <c r="Q134" s="129">
        <f t="shared" ca="1" si="16"/>
        <v>25389018.375</v>
      </c>
      <c r="R134" s="73">
        <f>[1]JBA!J253</f>
        <v>3396661</v>
      </c>
      <c r="S134" s="264">
        <f>[1]JBA!F254</f>
        <v>4</v>
      </c>
      <c r="T134" s="120">
        <f t="shared" si="17"/>
        <v>28673678</v>
      </c>
      <c r="U134" s="342"/>
      <c r="V134" s="16"/>
      <c r="X134" t="str">
        <f>IF(ISERROR(VLOOKUP(H134,'FMC by DSF_Sistem'!$J$11:$J$1202,1,0)),"TIDAK ADA","ADA")</f>
        <v>TIDAK ADA</v>
      </c>
      <c r="Y134" t="str">
        <f>IF(ISERROR(VLOOKUP(C134,'Data Unit Agr Open'!$F$4:$F$7567,1,0)),"TIDAK ADA","ADA")</f>
        <v>ADA</v>
      </c>
      <c r="Z134" s="955" t="str">
        <f>VLOOKUP(H134,'Data Unit Agr Open'!J132:$J$7567,1,FALSE)</f>
        <v>B2234PFP</v>
      </c>
      <c r="AA134" t="b">
        <f t="shared" si="13"/>
        <v>0</v>
      </c>
    </row>
    <row r="135" spans="1:27" customFormat="1" ht="17.45" hidden="1" customHeight="1" x14ac:dyDescent="0.25">
      <c r="B135" s="38">
        <v>130</v>
      </c>
      <c r="C135" s="344" t="s">
        <v>1243</v>
      </c>
      <c r="D135" s="345" t="s">
        <v>12141</v>
      </c>
      <c r="E135" s="346" t="s">
        <v>12142</v>
      </c>
      <c r="F135" s="79" t="s">
        <v>12155</v>
      </c>
      <c r="G135" s="79" t="s">
        <v>1965</v>
      </c>
      <c r="H135" s="347" t="s">
        <v>9559</v>
      </c>
      <c r="I135" s="348" t="s">
        <v>9560</v>
      </c>
      <c r="J135" s="348" t="s">
        <v>9561</v>
      </c>
      <c r="K135" s="349">
        <v>43736</v>
      </c>
      <c r="L135" s="349">
        <v>45197</v>
      </c>
      <c r="M135" s="72">
        <v>48</v>
      </c>
      <c r="N135" s="350">
        <v>40800000</v>
      </c>
      <c r="O135" s="72">
        <f t="shared" si="14"/>
        <v>850000</v>
      </c>
      <c r="P135" s="62">
        <f t="shared" ca="1" si="12"/>
        <v>27.754499058642008</v>
      </c>
      <c r="Q135" s="59">
        <f t="shared" ca="1" si="16"/>
        <v>22950000</v>
      </c>
      <c r="R135" s="139">
        <f>[1]JBA!J323</f>
        <v>1268497</v>
      </c>
      <c r="S135" s="60">
        <f>[1]JBA!F324</f>
        <v>2</v>
      </c>
      <c r="T135" s="120">
        <f t="shared" si="17"/>
        <v>39531503</v>
      </c>
      <c r="U135" s="351"/>
      <c r="V135" s="16"/>
      <c r="X135" t="str">
        <f>IF(ISERROR(VLOOKUP(H135,'FMC by DSF_Sistem'!$J$11:$J$1202,1,0)),"TIDAK ADA","ADA")</f>
        <v>ADA</v>
      </c>
      <c r="Y135" t="str">
        <f>IF(ISERROR(VLOOKUP(C135,'Data Unit Agr Open'!$F$4:$F$7567,1,0)),"TIDAK ADA","ADA")</f>
        <v>ADA</v>
      </c>
      <c r="Z135" s="955" t="str">
        <f>VLOOKUP(H135,'Data Unit Agr Open'!J133:$J$7567,1,FALSE)</f>
        <v>B9293PAK</v>
      </c>
      <c r="AA135" t="b">
        <f t="shared" ref="AA135:AA198" si="18">X135=Y135</f>
        <v>1</v>
      </c>
    </row>
    <row r="136" spans="1:27" customFormat="1" ht="17.45" hidden="1" customHeight="1" x14ac:dyDescent="0.25">
      <c r="B136" s="51">
        <v>131</v>
      </c>
      <c r="C136" s="343" t="s">
        <v>1644</v>
      </c>
      <c r="D136" s="345" t="s">
        <v>12141</v>
      </c>
      <c r="E136" s="67" t="s">
        <v>12156</v>
      </c>
      <c r="F136" s="75" t="s">
        <v>11993</v>
      </c>
      <c r="G136" s="75" t="s">
        <v>125</v>
      </c>
      <c r="H136" s="235" t="s">
        <v>9566</v>
      </c>
      <c r="I136" s="69" t="s">
        <v>9567</v>
      </c>
      <c r="J136" s="69" t="s">
        <v>9568</v>
      </c>
      <c r="K136" s="236">
        <v>43914</v>
      </c>
      <c r="L136" s="236">
        <v>45009</v>
      </c>
      <c r="M136" s="76">
        <v>36</v>
      </c>
      <c r="N136" s="121">
        <v>23400000</v>
      </c>
      <c r="O136" s="76">
        <f t="shared" si="14"/>
        <v>650000</v>
      </c>
      <c r="P136" s="86">
        <f t="shared" ca="1" si="12"/>
        <v>21.821165725308674</v>
      </c>
      <c r="Q136" s="87">
        <f t="shared" ca="1" si="16"/>
        <v>13650000</v>
      </c>
      <c r="R136" s="73"/>
      <c r="S136" s="60"/>
      <c r="T136" s="120">
        <f t="shared" si="17"/>
        <v>23400000</v>
      </c>
      <c r="U136" s="342"/>
      <c r="V136" s="16"/>
      <c r="X136" t="str">
        <f>IF(ISERROR(VLOOKUP(H136,'FMC by DSF_Sistem'!$J$11:$J$1202,1,0)),"TIDAK ADA","ADA")</f>
        <v>ADA</v>
      </c>
      <c r="Y136" t="str">
        <f>IF(ISERROR(VLOOKUP(C136,'Data Unit Agr Open'!$F$4:$F$7567,1,0)),"TIDAK ADA","ADA")</f>
        <v>ADA</v>
      </c>
      <c r="Z136" s="955" t="str">
        <f>VLOOKUP(H136,'Data Unit Agr Open'!J134:$J$7567,1,FALSE)</f>
        <v>B2563PKR</v>
      </c>
      <c r="AA136" t="b">
        <f t="shared" si="18"/>
        <v>1</v>
      </c>
    </row>
    <row r="137" spans="1:27" customFormat="1" ht="17.45" hidden="1" customHeight="1" x14ac:dyDescent="0.25">
      <c r="B137" s="38">
        <v>132</v>
      </c>
      <c r="C137" s="343" t="s">
        <v>1648</v>
      </c>
      <c r="D137" s="345" t="s">
        <v>12141</v>
      </c>
      <c r="E137" s="67" t="s">
        <v>12156</v>
      </c>
      <c r="F137" s="75" t="s">
        <v>11993</v>
      </c>
      <c r="G137" s="75" t="s">
        <v>125</v>
      </c>
      <c r="H137" s="235" t="s">
        <v>9571</v>
      </c>
      <c r="I137" s="69" t="s">
        <v>9572</v>
      </c>
      <c r="J137" s="69" t="s">
        <v>9573</v>
      </c>
      <c r="K137" s="236">
        <v>43969</v>
      </c>
      <c r="L137" s="236">
        <v>45064</v>
      </c>
      <c r="M137" s="76">
        <v>36</v>
      </c>
      <c r="N137" s="121">
        <v>23400000</v>
      </c>
      <c r="O137" s="76">
        <f t="shared" si="14"/>
        <v>650000</v>
      </c>
      <c r="P137" s="86">
        <f t="shared" ca="1" si="12"/>
        <v>19.987832391975342</v>
      </c>
      <c r="Q137" s="87">
        <f t="shared" ca="1" si="16"/>
        <v>12350000</v>
      </c>
      <c r="R137" s="73"/>
      <c r="S137" s="60"/>
      <c r="T137" s="120">
        <f t="shared" si="17"/>
        <v>23400000</v>
      </c>
      <c r="U137" s="342"/>
      <c r="V137" s="16"/>
      <c r="X137" t="str">
        <f>IF(ISERROR(VLOOKUP(H137,'FMC by DSF_Sistem'!$J$11:$J$1202,1,0)),"TIDAK ADA","ADA")</f>
        <v>ADA</v>
      </c>
      <c r="Y137" t="str">
        <f>IF(ISERROR(VLOOKUP(C137,'Data Unit Agr Open'!$F$4:$F$7567,1,0)),"TIDAK ADA","ADA")</f>
        <v>ADA</v>
      </c>
      <c r="Z137" s="955" t="str">
        <f>VLOOKUP(H137,'Data Unit Agr Open'!J135:$J$7567,1,FALSE)</f>
        <v>B2635PKR</v>
      </c>
      <c r="AA137" t="b">
        <f t="shared" si="18"/>
        <v>1</v>
      </c>
    </row>
    <row r="138" spans="1:27" customFormat="1" ht="17.45" hidden="1" customHeight="1" thickBot="1" x14ac:dyDescent="0.3">
      <c r="B138" s="51">
        <v>133</v>
      </c>
      <c r="C138" s="352" t="s">
        <v>1648</v>
      </c>
      <c r="D138" s="353" t="s">
        <v>12141</v>
      </c>
      <c r="E138" s="332" t="s">
        <v>12156</v>
      </c>
      <c r="F138" s="354" t="s">
        <v>11993</v>
      </c>
      <c r="G138" s="354" t="s">
        <v>125</v>
      </c>
      <c r="H138" s="334" t="s">
        <v>9576</v>
      </c>
      <c r="I138" s="355" t="s">
        <v>9577</v>
      </c>
      <c r="J138" s="355" t="s">
        <v>9578</v>
      </c>
      <c r="K138" s="336">
        <v>43969</v>
      </c>
      <c r="L138" s="336">
        <v>45064</v>
      </c>
      <c r="M138" s="205">
        <v>36</v>
      </c>
      <c r="N138" s="356">
        <v>23400000</v>
      </c>
      <c r="O138" s="205">
        <f t="shared" si="14"/>
        <v>650000</v>
      </c>
      <c r="P138" s="206">
        <f t="shared" ca="1" si="12"/>
        <v>19.987832391975342</v>
      </c>
      <c r="Q138" s="207">
        <f t="shared" ca="1" si="16"/>
        <v>12350000</v>
      </c>
      <c r="R138" s="337">
        <f>[1]JBA!J383</f>
        <v>647999</v>
      </c>
      <c r="S138" s="357">
        <f>[1]JBA!F384</f>
        <v>1</v>
      </c>
      <c r="T138" s="210">
        <f t="shared" si="17"/>
        <v>22752001</v>
      </c>
      <c r="U138" s="342"/>
      <c r="V138" s="16"/>
      <c r="X138" t="str">
        <f>IF(ISERROR(VLOOKUP(H138,'FMC by DSF_Sistem'!$J$11:$J$1202,1,0)),"TIDAK ADA","ADA")</f>
        <v>ADA</v>
      </c>
      <c r="Y138" t="str">
        <f>IF(ISERROR(VLOOKUP(C138,'Data Unit Agr Open'!$F$4:$F$7567,1,0)),"TIDAK ADA","ADA")</f>
        <v>ADA</v>
      </c>
      <c r="Z138" s="955" t="str">
        <f>VLOOKUP(H138,'Data Unit Agr Open'!J136:$J$7567,1,FALSE)</f>
        <v>B2632PKQ</v>
      </c>
      <c r="AA138" t="b">
        <f t="shared" si="18"/>
        <v>1</v>
      </c>
    </row>
    <row r="139" spans="1:27" customFormat="1" ht="17.45" hidden="1" customHeight="1" x14ac:dyDescent="0.25">
      <c r="B139" s="38">
        <v>134</v>
      </c>
      <c r="C139" s="216" t="s">
        <v>12157</v>
      </c>
      <c r="D139" s="325" t="s">
        <v>12158</v>
      </c>
      <c r="E139" s="213" t="s">
        <v>12159</v>
      </c>
      <c r="F139" s="214" t="s">
        <v>11993</v>
      </c>
      <c r="G139" s="214" t="s">
        <v>125</v>
      </c>
      <c r="H139" s="215" t="s">
        <v>12160</v>
      </c>
      <c r="I139" s="216" t="s">
        <v>12161</v>
      </c>
      <c r="J139" s="216" t="s">
        <v>12162</v>
      </c>
      <c r="K139" s="217">
        <v>43287</v>
      </c>
      <c r="L139" s="217">
        <v>44383</v>
      </c>
      <c r="M139" s="190">
        <v>36</v>
      </c>
      <c r="N139" s="190">
        <v>71400207</v>
      </c>
      <c r="O139" s="190">
        <f t="shared" si="14"/>
        <v>1983339.0833333333</v>
      </c>
      <c r="P139" s="34">
        <f t="shared" ca="1" si="12"/>
        <v>42.721165725308673</v>
      </c>
      <c r="Q139" s="35">
        <f t="shared" ca="1" si="16"/>
        <v>83300241.5</v>
      </c>
      <c r="R139" s="191">
        <f>'[1]Trijaya Union'!J54</f>
        <v>8994265</v>
      </c>
      <c r="S139" s="358">
        <f>'[1]Trijaya Union'!F55</f>
        <v>4</v>
      </c>
      <c r="T139" s="193">
        <f t="shared" si="17"/>
        <v>62405942</v>
      </c>
      <c r="U139" s="186"/>
      <c r="V139" s="16"/>
      <c r="X139" t="str">
        <f>IF(ISERROR(VLOOKUP(H139,'FMC by DSF_Sistem'!$J$11:$J$1202,1,0)),"TIDAK ADA","ADA")</f>
        <v>TIDAK ADA</v>
      </c>
      <c r="Y139" t="str">
        <f>IF(ISERROR(VLOOKUP(C139,'Data Unit Agr Open'!$F$4:$F$7567,1,0)),"TIDAK ADA","ADA")</f>
        <v>TIDAK ADA</v>
      </c>
      <c r="Z139" s="955" t="e">
        <f>VLOOKUP(H139,'Data Unit Agr Open'!J137:$J$7567,1,FALSE)</f>
        <v>#N/A</v>
      </c>
      <c r="AA139" t="b">
        <f t="shared" si="18"/>
        <v>1</v>
      </c>
    </row>
    <row r="140" spans="1:27" customFormat="1" ht="17.45" hidden="1" customHeight="1" x14ac:dyDescent="0.25">
      <c r="B140" s="51">
        <v>135</v>
      </c>
      <c r="C140" s="348" t="s">
        <v>1162</v>
      </c>
      <c r="D140" s="345" t="s">
        <v>12158</v>
      </c>
      <c r="E140" s="346" t="s">
        <v>12163</v>
      </c>
      <c r="F140" s="79" t="s">
        <v>11993</v>
      </c>
      <c r="G140" s="79" t="s">
        <v>125</v>
      </c>
      <c r="H140" s="235" t="s">
        <v>11912</v>
      </c>
      <c r="I140" s="69" t="s">
        <v>12164</v>
      </c>
      <c r="J140" s="359">
        <v>27682430907339</v>
      </c>
      <c r="K140" s="236">
        <v>43686</v>
      </c>
      <c r="L140" s="236">
        <v>45513</v>
      </c>
      <c r="M140" s="76">
        <v>60</v>
      </c>
      <c r="N140" s="76">
        <v>90000000</v>
      </c>
      <c r="O140" s="76">
        <f t="shared" si="14"/>
        <v>1500000</v>
      </c>
      <c r="P140" s="47">
        <f t="shared" ca="1" si="12"/>
        <v>29.421165725308676</v>
      </c>
      <c r="Q140" s="48">
        <f t="shared" ca="1" si="16"/>
        <v>43500000</v>
      </c>
      <c r="R140" s="73"/>
      <c r="S140" s="360"/>
      <c r="T140" s="50">
        <f t="shared" si="17"/>
        <v>90000000</v>
      </c>
      <c r="U140" s="186"/>
      <c r="V140" s="16"/>
      <c r="X140" t="str">
        <f>IF(ISERROR(VLOOKUP(H140,'FMC by DSF_Sistem'!$J$11:$J$1202,1,0)),"TIDAK ADA","ADA")</f>
        <v>ADA</v>
      </c>
      <c r="Y140" t="str">
        <f>IF(ISERROR(VLOOKUP(C140,'Data Unit Agr Open'!$F$4:$F$7567,1,0)),"TIDAK ADA","ADA")</f>
        <v>ADA</v>
      </c>
      <c r="Z140" s="955" t="str">
        <f>VLOOKUP(H140,'Data Unit Agr Open'!J138:$J$7567,1,FALSE)</f>
        <v>B224</v>
      </c>
      <c r="AA140" t="b">
        <f t="shared" si="18"/>
        <v>1</v>
      </c>
    </row>
    <row r="141" spans="1:27" customFormat="1" ht="17.45" hidden="1" customHeight="1" thickBot="1" x14ac:dyDescent="0.25">
      <c r="B141" s="38">
        <v>136</v>
      </c>
      <c r="C141" s="81" t="s">
        <v>2095</v>
      </c>
      <c r="D141" s="345" t="s">
        <v>12158</v>
      </c>
      <c r="E141" s="346" t="s">
        <v>12165</v>
      </c>
      <c r="F141" s="79" t="s">
        <v>11993</v>
      </c>
      <c r="G141" s="79" t="s">
        <v>125</v>
      </c>
      <c r="H141" s="320" t="s">
        <v>11919</v>
      </c>
      <c r="I141" s="81" t="s">
        <v>12166</v>
      </c>
      <c r="J141" s="361">
        <v>15798460054298</v>
      </c>
      <c r="K141" s="322">
        <v>44069</v>
      </c>
      <c r="L141" s="322">
        <v>45895</v>
      </c>
      <c r="M141" s="85">
        <v>60</v>
      </c>
      <c r="N141" s="85">
        <v>255000000</v>
      </c>
      <c r="O141" s="85">
        <f t="shared" ref="O141:O223" si="19">N141/M141</f>
        <v>4250000</v>
      </c>
      <c r="P141" s="86">
        <f t="shared" ca="1" si="12"/>
        <v>16.654499058642006</v>
      </c>
      <c r="Q141" s="87">
        <f t="shared" ca="1" si="16"/>
        <v>68000000</v>
      </c>
      <c r="R141" s="88">
        <f>'[1]Trijaya Union'!J137</f>
        <v>21760492</v>
      </c>
      <c r="S141" s="118">
        <f>'[1]Trijaya Union'!F138</f>
        <v>2</v>
      </c>
      <c r="T141" s="90">
        <f t="shared" si="17"/>
        <v>233239508</v>
      </c>
      <c r="U141" s="186"/>
      <c r="V141" s="16"/>
      <c r="X141" t="str">
        <f>IF(ISERROR(VLOOKUP(H141,'FMC by DSF_Sistem'!$J$11:$J$1202,1,0)),"TIDAK ADA","ADA")</f>
        <v>ADA</v>
      </c>
      <c r="Y141" t="str">
        <f>IF(ISERROR(VLOOKUP(C141,'Data Unit Agr Open'!$F$4:$F$7567,1,0)),"TIDAK ADA","ADA")</f>
        <v>ADA</v>
      </c>
      <c r="Z141" s="955" t="str">
        <f>VLOOKUP(H141,'Data Unit Agr Open'!J139:$J$7567,1,FALSE)</f>
        <v>B125DOM</v>
      </c>
      <c r="AA141" t="b">
        <f t="shared" si="18"/>
        <v>1</v>
      </c>
    </row>
    <row r="142" spans="1:27" customFormat="1" ht="17.45" hidden="1" customHeight="1" x14ac:dyDescent="0.25">
      <c r="B142" s="51">
        <v>137</v>
      </c>
      <c r="C142" s="211" t="s">
        <v>916</v>
      </c>
      <c r="D142" s="216" t="s">
        <v>12167</v>
      </c>
      <c r="E142" s="362" t="s">
        <v>11995</v>
      </c>
      <c r="F142" s="253" t="s">
        <v>11993</v>
      </c>
      <c r="G142" s="253" t="s">
        <v>125</v>
      </c>
      <c r="H142" s="363" t="s">
        <v>9091</v>
      </c>
      <c r="I142" s="211" t="s">
        <v>9092</v>
      </c>
      <c r="J142" s="211" t="s">
        <v>9093</v>
      </c>
      <c r="K142" s="364">
        <v>43511</v>
      </c>
      <c r="L142" s="364">
        <v>44607</v>
      </c>
      <c r="M142" s="190">
        <v>36</v>
      </c>
      <c r="N142" s="365">
        <v>14625545</v>
      </c>
      <c r="O142" s="190">
        <f t="shared" si="19"/>
        <v>406265.13888888888</v>
      </c>
      <c r="P142" s="34">
        <f t="shared" ca="1" si="12"/>
        <v>35.254499058642004</v>
      </c>
      <c r="Q142" s="35">
        <f t="shared" ca="1" si="16"/>
        <v>14219279.86111111</v>
      </c>
      <c r="R142" s="191">
        <f>'[1]KTB FMC'!J262</f>
        <v>856450</v>
      </c>
      <c r="S142" s="192">
        <f>'[1]KTB FMC'!F263</f>
        <v>1</v>
      </c>
      <c r="T142" s="193">
        <f t="shared" si="17"/>
        <v>13769095</v>
      </c>
      <c r="U142" s="186"/>
      <c r="V142" s="16"/>
      <c r="X142" t="str">
        <f>IF(ISERROR(VLOOKUP(H142,'FMC by DSF_Sistem'!$J$11:$J$1202,1,0)),"TIDAK ADA","ADA")</f>
        <v>ADA</v>
      </c>
      <c r="Y142" t="str">
        <f>IF(ISERROR(VLOOKUP(C142,'Data Unit Agr Open'!$F$4:$F$7567,1,0)),"TIDAK ADA","ADA")</f>
        <v>ADA</v>
      </c>
      <c r="Z142" s="955" t="str">
        <f>VLOOKUP(H142,'Data Unit Agr Open'!J140:$J$7567,1,FALSE)</f>
        <v>B2715UKQ</v>
      </c>
      <c r="AA142" t="b">
        <f t="shared" si="18"/>
        <v>1</v>
      </c>
    </row>
    <row r="143" spans="1:27" customFormat="1" ht="17.45" hidden="1" customHeight="1" x14ac:dyDescent="0.25">
      <c r="B143" s="38">
        <v>138</v>
      </c>
      <c r="C143" s="232" t="s">
        <v>920</v>
      </c>
      <c r="D143" s="69" t="s">
        <v>12167</v>
      </c>
      <c r="E143" s="366" t="s">
        <v>11995</v>
      </c>
      <c r="F143" s="367" t="s">
        <v>11993</v>
      </c>
      <c r="G143" s="367" t="s">
        <v>125</v>
      </c>
      <c r="H143" s="368" t="s">
        <v>9101</v>
      </c>
      <c r="I143" s="232" t="s">
        <v>9102</v>
      </c>
      <c r="J143" s="232" t="s">
        <v>9103</v>
      </c>
      <c r="K143" s="369">
        <v>43511</v>
      </c>
      <c r="L143" s="369">
        <v>44607</v>
      </c>
      <c r="M143" s="76">
        <v>36</v>
      </c>
      <c r="N143" s="370">
        <v>14625545</v>
      </c>
      <c r="O143" s="76">
        <f t="shared" si="19"/>
        <v>406265.13888888888</v>
      </c>
      <c r="P143" s="47">
        <f t="shared" ca="1" si="12"/>
        <v>35.254499058642004</v>
      </c>
      <c r="Q143" s="48">
        <f t="shared" ca="1" si="16"/>
        <v>14219279.86111111</v>
      </c>
      <c r="R143" s="73"/>
      <c r="S143" s="60"/>
      <c r="T143" s="120">
        <f t="shared" si="17"/>
        <v>14625545</v>
      </c>
      <c r="U143" s="186"/>
      <c r="V143" s="16"/>
      <c r="X143" t="str">
        <f>IF(ISERROR(VLOOKUP(H143,'FMC by DSF_Sistem'!$J$11:$J$1202,1,0)),"TIDAK ADA","ADA")</f>
        <v>ADA</v>
      </c>
      <c r="Y143" t="str">
        <f>IF(ISERROR(VLOOKUP(C143,'Data Unit Agr Open'!$F$4:$F$7567,1,0)),"TIDAK ADA","ADA")</f>
        <v>ADA</v>
      </c>
      <c r="Z143" s="955" t="str">
        <f>VLOOKUP(H143,'Data Unit Agr Open'!J141:$J$7567,1,FALSE)</f>
        <v>B2997UKQ</v>
      </c>
      <c r="AA143" t="b">
        <f t="shared" si="18"/>
        <v>1</v>
      </c>
    </row>
    <row r="144" spans="1:27" customFormat="1" ht="17.45" hidden="1" customHeight="1" x14ac:dyDescent="0.25">
      <c r="B144" s="51">
        <v>139</v>
      </c>
      <c r="C144" s="232" t="s">
        <v>928</v>
      </c>
      <c r="D144" s="69" t="s">
        <v>12167</v>
      </c>
      <c r="E144" s="366" t="s">
        <v>11995</v>
      </c>
      <c r="F144" s="367" t="s">
        <v>11993</v>
      </c>
      <c r="G144" s="367" t="s">
        <v>125</v>
      </c>
      <c r="H144" s="368" t="s">
        <v>9110</v>
      </c>
      <c r="I144" s="232" t="s">
        <v>9111</v>
      </c>
      <c r="J144" s="232" t="s">
        <v>9112</v>
      </c>
      <c r="K144" s="369">
        <v>43511</v>
      </c>
      <c r="L144" s="369">
        <v>44607</v>
      </c>
      <c r="M144" s="76">
        <v>36</v>
      </c>
      <c r="N144" s="370">
        <v>14625545</v>
      </c>
      <c r="O144" s="76">
        <f t="shared" si="19"/>
        <v>406265.13888888888</v>
      </c>
      <c r="P144" s="47">
        <f t="shared" ca="1" si="12"/>
        <v>35.254499058642004</v>
      </c>
      <c r="Q144" s="48">
        <f t="shared" ca="1" si="16"/>
        <v>14219279.86111111</v>
      </c>
      <c r="R144" s="73">
        <f>'[1]KTB FMC'!J698</f>
        <v>4547494</v>
      </c>
      <c r="S144" s="60">
        <f>'[1]KTB FMC'!F699</f>
        <v>3</v>
      </c>
      <c r="T144" s="120">
        <f t="shared" si="17"/>
        <v>10078051</v>
      </c>
      <c r="U144" s="186"/>
      <c r="V144" s="16"/>
      <c r="X144" t="str">
        <f>IF(ISERROR(VLOOKUP(H144,'FMC by DSF_Sistem'!$J$11:$J$1202,1,0)),"TIDAK ADA","ADA")</f>
        <v>ADA</v>
      </c>
      <c r="Y144" t="str">
        <f>IF(ISERROR(VLOOKUP(C144,'Data Unit Agr Open'!$F$4:$F$7567,1,0)),"TIDAK ADA","ADA")</f>
        <v>ADA</v>
      </c>
      <c r="Z144" s="955" t="str">
        <f>VLOOKUP(H144,'Data Unit Agr Open'!J142:$J$7567,1,FALSE)</f>
        <v>B2013UKR</v>
      </c>
      <c r="AA144" t="b">
        <f t="shared" si="18"/>
        <v>1</v>
      </c>
    </row>
    <row r="145" spans="2:27" customFormat="1" ht="17.45" hidden="1" customHeight="1" x14ac:dyDescent="0.25">
      <c r="B145" s="38">
        <v>140</v>
      </c>
      <c r="C145" s="232" t="s">
        <v>924</v>
      </c>
      <c r="D145" s="69" t="s">
        <v>12167</v>
      </c>
      <c r="E145" s="366" t="s">
        <v>11995</v>
      </c>
      <c r="F145" s="367" t="s">
        <v>11993</v>
      </c>
      <c r="G145" s="367" t="s">
        <v>125</v>
      </c>
      <c r="H145" s="368" t="s">
        <v>9104</v>
      </c>
      <c r="I145" s="232" t="s">
        <v>9105</v>
      </c>
      <c r="J145" s="232" t="s">
        <v>9106</v>
      </c>
      <c r="K145" s="369">
        <v>43511</v>
      </c>
      <c r="L145" s="369">
        <v>44607</v>
      </c>
      <c r="M145" s="76">
        <v>36</v>
      </c>
      <c r="N145" s="370">
        <v>14625545</v>
      </c>
      <c r="O145" s="76">
        <f t="shared" si="19"/>
        <v>406265.13888888888</v>
      </c>
      <c r="P145" s="47">
        <f t="shared" ref="P145:P225" ca="1" si="20">($P$3-K145)/30</f>
        <v>35.254499058642004</v>
      </c>
      <c r="Q145" s="48">
        <f t="shared" ca="1" si="16"/>
        <v>14219279.86111111</v>
      </c>
      <c r="R145" s="73">
        <f>'[1]KTB FMC'!J149</f>
        <v>872100</v>
      </c>
      <c r="S145" s="60">
        <f>'[1]KTB FMC'!F150</f>
        <v>1</v>
      </c>
      <c r="T145" s="120">
        <f t="shared" si="17"/>
        <v>13753445</v>
      </c>
      <c r="U145" s="186"/>
      <c r="V145" s="16"/>
      <c r="X145" t="str">
        <f>IF(ISERROR(VLOOKUP(H145,'FMC by DSF_Sistem'!$J$11:$J$1202,1,0)),"TIDAK ADA","ADA")</f>
        <v>ADA</v>
      </c>
      <c r="Y145" t="str">
        <f>IF(ISERROR(VLOOKUP(C145,'Data Unit Agr Open'!$F$4:$F$7567,1,0)),"TIDAK ADA","ADA")</f>
        <v>ADA</v>
      </c>
      <c r="Z145" s="955" t="str">
        <f>VLOOKUP(H145,'Data Unit Agr Open'!J143:$J$7567,1,FALSE)</f>
        <v>B2418UKR</v>
      </c>
      <c r="AA145" t="b">
        <f t="shared" si="18"/>
        <v>1</v>
      </c>
    </row>
    <row r="146" spans="2:27" customFormat="1" ht="17.45" hidden="1" customHeight="1" x14ac:dyDescent="0.25">
      <c r="B146" s="51">
        <v>141</v>
      </c>
      <c r="C146" s="232" t="s">
        <v>1027</v>
      </c>
      <c r="D146" s="69" t="s">
        <v>12167</v>
      </c>
      <c r="E146" s="258" t="s">
        <v>12168</v>
      </c>
      <c r="F146" s="367" t="s">
        <v>11993</v>
      </c>
      <c r="G146" s="367" t="s">
        <v>125</v>
      </c>
      <c r="H146" s="368" t="s">
        <v>9116</v>
      </c>
      <c r="I146" s="232" t="s">
        <v>9117</v>
      </c>
      <c r="J146" s="232" t="s">
        <v>9118</v>
      </c>
      <c r="K146" s="369">
        <v>43610</v>
      </c>
      <c r="L146" s="369">
        <v>44706</v>
      </c>
      <c r="M146" s="76">
        <v>36</v>
      </c>
      <c r="N146" s="371">
        <v>18000000</v>
      </c>
      <c r="O146" s="76">
        <f t="shared" si="19"/>
        <v>500000</v>
      </c>
      <c r="P146" s="47">
        <f t="shared" ca="1" si="20"/>
        <v>31.954499058642007</v>
      </c>
      <c r="Q146" s="48">
        <f t="shared" ca="1" si="16"/>
        <v>15500000</v>
      </c>
      <c r="R146" s="73">
        <f>'[1]KTB FMC'!J1025</f>
        <v>1034550</v>
      </c>
      <c r="S146" s="60">
        <f>'[1]KTB FMC'!F1026</f>
        <v>1</v>
      </c>
      <c r="T146" s="120">
        <f t="shared" si="17"/>
        <v>16965450</v>
      </c>
      <c r="U146" s="186"/>
      <c r="V146" s="16"/>
      <c r="X146" t="str">
        <f>IF(ISERROR(VLOOKUP(H146,'FMC by DSF_Sistem'!$J$11:$J$1202,1,0)),"TIDAK ADA","ADA")</f>
        <v>ADA</v>
      </c>
      <c r="Y146" t="str">
        <f>IF(ISERROR(VLOOKUP(C146,'Data Unit Agr Open'!$F$4:$F$7567,1,0)),"TIDAK ADA","ADA")</f>
        <v>ADA</v>
      </c>
      <c r="Z146" s="955" t="str">
        <f>VLOOKUP(H146,'Data Unit Agr Open'!J144:$J$7567,1,FALSE)</f>
        <v>B2294UKY</v>
      </c>
      <c r="AA146" t="b">
        <f t="shared" si="18"/>
        <v>1</v>
      </c>
    </row>
    <row r="147" spans="2:27" customFormat="1" ht="17.45" hidden="1" customHeight="1" x14ac:dyDescent="0.25">
      <c r="B147" s="38">
        <v>142</v>
      </c>
      <c r="C147" s="232" t="s">
        <v>1031</v>
      </c>
      <c r="D147" s="69" t="s">
        <v>12167</v>
      </c>
      <c r="E147" s="258" t="s">
        <v>12131</v>
      </c>
      <c r="F147" s="367" t="s">
        <v>11993</v>
      </c>
      <c r="G147" s="367" t="s">
        <v>125</v>
      </c>
      <c r="H147" s="368" t="s">
        <v>9133</v>
      </c>
      <c r="I147" s="232" t="s">
        <v>9134</v>
      </c>
      <c r="J147" s="232" t="s">
        <v>9135</v>
      </c>
      <c r="K147" s="369">
        <v>43614</v>
      </c>
      <c r="L147" s="369">
        <v>44710</v>
      </c>
      <c r="M147" s="76">
        <v>36</v>
      </c>
      <c r="N147" s="371">
        <v>18000000</v>
      </c>
      <c r="O147" s="76">
        <f t="shared" si="19"/>
        <v>500000</v>
      </c>
      <c r="P147" s="47">
        <f t="shared" ca="1" si="20"/>
        <v>31.821165725308674</v>
      </c>
      <c r="Q147" s="48">
        <f t="shared" ca="1" si="16"/>
        <v>15500000</v>
      </c>
      <c r="R147" s="73"/>
      <c r="S147" s="60"/>
      <c r="T147" s="120">
        <f t="shared" si="17"/>
        <v>18000000</v>
      </c>
      <c r="U147" s="186"/>
      <c r="V147" s="16"/>
      <c r="X147" t="str">
        <f>IF(ISERROR(VLOOKUP(H147,'FMC by DSF_Sistem'!$J$11:$J$1202,1,0)),"TIDAK ADA","ADA")</f>
        <v>ADA</v>
      </c>
      <c r="Y147" t="str">
        <f>IF(ISERROR(VLOOKUP(C147,'Data Unit Agr Open'!$F$4:$F$7567,1,0)),"TIDAK ADA","ADA")</f>
        <v>ADA</v>
      </c>
      <c r="Z147" s="955" t="str">
        <f>VLOOKUP(H147,'Data Unit Agr Open'!J145:$J$7567,1,FALSE)</f>
        <v>B2261UKY</v>
      </c>
      <c r="AA147" t="b">
        <f t="shared" si="18"/>
        <v>1</v>
      </c>
    </row>
    <row r="148" spans="2:27" customFormat="1" ht="17.45" hidden="1" customHeight="1" x14ac:dyDescent="0.25">
      <c r="B148" s="51">
        <v>143</v>
      </c>
      <c r="C148" s="232" t="s">
        <v>1031</v>
      </c>
      <c r="D148" s="69" t="s">
        <v>12167</v>
      </c>
      <c r="E148" s="258" t="s">
        <v>12131</v>
      </c>
      <c r="F148" s="367" t="s">
        <v>11993</v>
      </c>
      <c r="G148" s="367" t="s">
        <v>125</v>
      </c>
      <c r="H148" s="368" t="s">
        <v>9125</v>
      </c>
      <c r="I148" s="232" t="s">
        <v>12169</v>
      </c>
      <c r="J148" s="232" t="s">
        <v>9127</v>
      </c>
      <c r="K148" s="369">
        <v>43614</v>
      </c>
      <c r="L148" s="369">
        <v>44710</v>
      </c>
      <c r="M148" s="76">
        <v>36</v>
      </c>
      <c r="N148" s="371">
        <v>18000000</v>
      </c>
      <c r="O148" s="76">
        <f t="shared" si="19"/>
        <v>500000</v>
      </c>
      <c r="P148" s="47">
        <f t="shared" ca="1" si="20"/>
        <v>31.821165725308674</v>
      </c>
      <c r="Q148" s="48">
        <f t="shared" ca="1" si="16"/>
        <v>15500000</v>
      </c>
      <c r="R148" s="73">
        <f>'[1]KTB FMC'!J497</f>
        <v>1712900</v>
      </c>
      <c r="S148" s="60">
        <f>'[1]KTB FMC'!F498</f>
        <v>1</v>
      </c>
      <c r="T148" s="120">
        <f t="shared" si="17"/>
        <v>16287100</v>
      </c>
      <c r="U148" s="186"/>
      <c r="V148" s="16"/>
      <c r="X148" t="str">
        <f>IF(ISERROR(VLOOKUP(H148,'FMC by DSF_Sistem'!$J$11:$J$1202,1,0)),"TIDAK ADA","ADA")</f>
        <v>ADA</v>
      </c>
      <c r="Y148" t="str">
        <f>IF(ISERROR(VLOOKUP(C148,'Data Unit Agr Open'!$F$4:$F$7567,1,0)),"TIDAK ADA","ADA")</f>
        <v>ADA</v>
      </c>
      <c r="Z148" s="955" t="str">
        <f>VLOOKUP(H148,'Data Unit Agr Open'!J146:$J$7567,1,FALSE)</f>
        <v>B2292UKY</v>
      </c>
      <c r="AA148" t="b">
        <f t="shared" si="18"/>
        <v>1</v>
      </c>
    </row>
    <row r="149" spans="2:27" customFormat="1" ht="17.45" hidden="1" customHeight="1" x14ac:dyDescent="0.25">
      <c r="B149" s="38">
        <v>144</v>
      </c>
      <c r="C149" s="232" t="s">
        <v>1035</v>
      </c>
      <c r="D149" s="69" t="s">
        <v>12167</v>
      </c>
      <c r="E149" s="258" t="s">
        <v>12170</v>
      </c>
      <c r="F149" s="367" t="s">
        <v>11993</v>
      </c>
      <c r="G149" s="367" t="s">
        <v>125</v>
      </c>
      <c r="H149" s="368" t="s">
        <v>9154</v>
      </c>
      <c r="I149" s="232" t="s">
        <v>9155</v>
      </c>
      <c r="J149" s="232" t="s">
        <v>9156</v>
      </c>
      <c r="K149" s="369">
        <v>43614</v>
      </c>
      <c r="L149" s="369">
        <v>44710</v>
      </c>
      <c r="M149" s="76">
        <v>36</v>
      </c>
      <c r="N149" s="371">
        <v>18000000</v>
      </c>
      <c r="O149" s="76">
        <f t="shared" si="19"/>
        <v>500000</v>
      </c>
      <c r="P149" s="47">
        <f t="shared" ca="1" si="20"/>
        <v>31.821165725308674</v>
      </c>
      <c r="Q149" s="48">
        <f t="shared" ca="1" si="16"/>
        <v>15500000</v>
      </c>
      <c r="R149" s="73">
        <f>'[1]KTB FMC'!J111</f>
        <v>1825200</v>
      </c>
      <c r="S149" s="60">
        <f>'[1]KTB FMC'!F112</f>
        <v>3</v>
      </c>
      <c r="T149" s="120">
        <f t="shared" si="17"/>
        <v>16174800</v>
      </c>
      <c r="U149" s="186"/>
      <c r="V149" s="16"/>
      <c r="X149" t="str">
        <f>IF(ISERROR(VLOOKUP(H149,'FMC by DSF_Sistem'!$J$11:$J$1202,1,0)),"TIDAK ADA","ADA")</f>
        <v>ADA</v>
      </c>
      <c r="Y149" t="str">
        <f>IF(ISERROR(VLOOKUP(C149,'Data Unit Agr Open'!$F$4:$F$7567,1,0)),"TIDAK ADA","ADA")</f>
        <v>ADA</v>
      </c>
      <c r="Z149" s="955" t="str">
        <f>VLOOKUP(H149,'Data Unit Agr Open'!J147:$J$7567,1,FALSE)</f>
        <v>B2825UKY</v>
      </c>
      <c r="AA149" t="b">
        <f t="shared" si="18"/>
        <v>1</v>
      </c>
    </row>
    <row r="150" spans="2:27" customFormat="1" ht="17.45" hidden="1" customHeight="1" x14ac:dyDescent="0.25">
      <c r="B150" s="51">
        <v>145</v>
      </c>
      <c r="C150" s="232" t="s">
        <v>1035</v>
      </c>
      <c r="D150" s="69" t="s">
        <v>12167</v>
      </c>
      <c r="E150" s="258" t="s">
        <v>12170</v>
      </c>
      <c r="F150" s="367" t="s">
        <v>11993</v>
      </c>
      <c r="G150" s="367" t="s">
        <v>125</v>
      </c>
      <c r="H150" s="368" t="s">
        <v>9151</v>
      </c>
      <c r="I150" s="232" t="s">
        <v>9152</v>
      </c>
      <c r="J150" s="232" t="s">
        <v>9153</v>
      </c>
      <c r="K150" s="369">
        <v>43614</v>
      </c>
      <c r="L150" s="369">
        <v>44710</v>
      </c>
      <c r="M150" s="76">
        <v>36</v>
      </c>
      <c r="N150" s="371">
        <v>18000000</v>
      </c>
      <c r="O150" s="76">
        <f t="shared" si="19"/>
        <v>500000</v>
      </c>
      <c r="P150" s="47">
        <f t="shared" ca="1" si="20"/>
        <v>31.821165725308674</v>
      </c>
      <c r="Q150" s="48">
        <f t="shared" ca="1" si="16"/>
        <v>15500000</v>
      </c>
      <c r="R150" s="73"/>
      <c r="S150" s="60"/>
      <c r="T150" s="120">
        <f t="shared" si="17"/>
        <v>18000000</v>
      </c>
      <c r="U150" s="186"/>
      <c r="V150" s="16"/>
      <c r="X150" t="str">
        <f>IF(ISERROR(VLOOKUP(H150,'FMC by DSF_Sistem'!$J$11:$J$1202,1,0)),"TIDAK ADA","ADA")</f>
        <v>ADA</v>
      </c>
      <c r="Y150" t="str">
        <f>IF(ISERROR(VLOOKUP(C150,'Data Unit Agr Open'!$F$4:$F$7567,1,0)),"TIDAK ADA","ADA")</f>
        <v>ADA</v>
      </c>
      <c r="Z150" s="955" t="str">
        <f>VLOOKUP(H150,'Data Unit Agr Open'!J148:$J$7567,1,FALSE)</f>
        <v>B2862UKY</v>
      </c>
      <c r="AA150" t="b">
        <f t="shared" si="18"/>
        <v>1</v>
      </c>
    </row>
    <row r="151" spans="2:27" customFormat="1" ht="17.45" hidden="1" customHeight="1" x14ac:dyDescent="0.25">
      <c r="B151" s="38">
        <v>146</v>
      </c>
      <c r="C151" s="232" t="s">
        <v>1035</v>
      </c>
      <c r="D151" s="69" t="s">
        <v>12167</v>
      </c>
      <c r="E151" s="258" t="s">
        <v>12170</v>
      </c>
      <c r="F151" s="367" t="s">
        <v>11993</v>
      </c>
      <c r="G151" s="367" t="s">
        <v>125</v>
      </c>
      <c r="H151" s="368" t="s">
        <v>9148</v>
      </c>
      <c r="I151" s="232" t="s">
        <v>9149</v>
      </c>
      <c r="J151" s="232" t="s">
        <v>9150</v>
      </c>
      <c r="K151" s="369">
        <v>43614</v>
      </c>
      <c r="L151" s="369">
        <v>44710</v>
      </c>
      <c r="M151" s="76">
        <v>36</v>
      </c>
      <c r="N151" s="371">
        <v>18000000</v>
      </c>
      <c r="O151" s="76">
        <f t="shared" si="19"/>
        <v>500000</v>
      </c>
      <c r="P151" s="47">
        <f t="shared" ca="1" si="20"/>
        <v>31.821165725308674</v>
      </c>
      <c r="Q151" s="48">
        <f t="shared" ca="1" si="16"/>
        <v>15500000</v>
      </c>
      <c r="R151" s="73"/>
      <c r="S151" s="60"/>
      <c r="T151" s="120">
        <f t="shared" si="17"/>
        <v>18000000</v>
      </c>
      <c r="U151" s="186"/>
      <c r="V151" s="16"/>
      <c r="X151" t="str">
        <f>IF(ISERROR(VLOOKUP(H151,'FMC by DSF_Sistem'!$J$11:$J$1202,1,0)),"TIDAK ADA","ADA")</f>
        <v>ADA</v>
      </c>
      <c r="Y151" t="str">
        <f>IF(ISERROR(VLOOKUP(C151,'Data Unit Agr Open'!$F$4:$F$7567,1,0)),"TIDAK ADA","ADA")</f>
        <v>ADA</v>
      </c>
      <c r="Z151" s="955" t="str">
        <f>VLOOKUP(H151,'Data Unit Agr Open'!J149:$J$7567,1,FALSE)</f>
        <v>B2831UKY</v>
      </c>
      <c r="AA151" t="b">
        <f t="shared" si="18"/>
        <v>1</v>
      </c>
    </row>
    <row r="152" spans="2:27" customFormat="1" ht="17.45" hidden="1" customHeight="1" x14ac:dyDescent="0.25">
      <c r="B152" s="51">
        <v>147</v>
      </c>
      <c r="C152" s="232" t="s">
        <v>1035</v>
      </c>
      <c r="D152" s="69" t="s">
        <v>12167</v>
      </c>
      <c r="E152" s="258" t="s">
        <v>12170</v>
      </c>
      <c r="F152" s="367" t="s">
        <v>11993</v>
      </c>
      <c r="G152" s="367" t="s">
        <v>125</v>
      </c>
      <c r="H152" s="368" t="s">
        <v>9142</v>
      </c>
      <c r="I152" s="232" t="s">
        <v>9143</v>
      </c>
      <c r="J152" s="232" t="s">
        <v>9144</v>
      </c>
      <c r="K152" s="369">
        <v>43614</v>
      </c>
      <c r="L152" s="369">
        <v>44710</v>
      </c>
      <c r="M152" s="76">
        <v>36</v>
      </c>
      <c r="N152" s="371">
        <v>18000000</v>
      </c>
      <c r="O152" s="76">
        <f t="shared" si="19"/>
        <v>500000</v>
      </c>
      <c r="P152" s="47">
        <f t="shared" ca="1" si="20"/>
        <v>31.821165725308674</v>
      </c>
      <c r="Q152" s="48">
        <f t="shared" ca="1" si="16"/>
        <v>15500000</v>
      </c>
      <c r="R152" s="73">
        <f>'[1]KTB FMC'!J301</f>
        <v>1491000</v>
      </c>
      <c r="S152" s="60">
        <f>'[1]KTB FMC'!F302</f>
        <v>1</v>
      </c>
      <c r="T152" s="120">
        <f t="shared" si="17"/>
        <v>16509000</v>
      </c>
      <c r="U152" s="186"/>
      <c r="V152" s="16"/>
      <c r="X152" t="str">
        <f>IF(ISERROR(VLOOKUP(H152,'FMC by DSF_Sistem'!$J$11:$J$1202,1,0)),"TIDAK ADA","ADA")</f>
        <v>ADA</v>
      </c>
      <c r="Y152" t="str">
        <f>IF(ISERROR(VLOOKUP(C152,'Data Unit Agr Open'!$F$4:$F$7567,1,0)),"TIDAK ADA","ADA")</f>
        <v>ADA</v>
      </c>
      <c r="Z152" s="955" t="str">
        <f>VLOOKUP(H152,'Data Unit Agr Open'!J150:$J$7567,1,FALSE)</f>
        <v>B2813UKY</v>
      </c>
      <c r="AA152" t="b">
        <f t="shared" si="18"/>
        <v>1</v>
      </c>
    </row>
    <row r="153" spans="2:27" customFormat="1" ht="17.45" hidden="1" customHeight="1" x14ac:dyDescent="0.25">
      <c r="B153" s="38">
        <v>148</v>
      </c>
      <c r="C153" s="232" t="s">
        <v>1035</v>
      </c>
      <c r="D153" s="69" t="s">
        <v>12167</v>
      </c>
      <c r="E153" s="258" t="s">
        <v>12170</v>
      </c>
      <c r="F153" s="367" t="s">
        <v>11993</v>
      </c>
      <c r="G153" s="367" t="s">
        <v>125</v>
      </c>
      <c r="H153" s="368" t="s">
        <v>9136</v>
      </c>
      <c r="I153" s="232" t="s">
        <v>9137</v>
      </c>
      <c r="J153" s="232" t="s">
        <v>9138</v>
      </c>
      <c r="K153" s="369">
        <v>43614</v>
      </c>
      <c r="L153" s="369">
        <v>44710</v>
      </c>
      <c r="M153" s="76">
        <v>36</v>
      </c>
      <c r="N153" s="371">
        <v>18000000</v>
      </c>
      <c r="O153" s="76">
        <f t="shared" si="19"/>
        <v>500000</v>
      </c>
      <c r="P153" s="47">
        <f t="shared" ca="1" si="20"/>
        <v>31.821165725308674</v>
      </c>
      <c r="Q153" s="48">
        <f t="shared" ca="1" si="16"/>
        <v>15500000</v>
      </c>
      <c r="R153" s="73">
        <f>'[1]KTB FMC'!J737</f>
        <v>4081737</v>
      </c>
      <c r="S153" s="60">
        <f>'[1]KTB FMC'!F738</f>
        <v>2</v>
      </c>
      <c r="T153" s="120">
        <f t="shared" si="17"/>
        <v>13918263</v>
      </c>
      <c r="U153" s="186" t="s">
        <v>12171</v>
      </c>
      <c r="V153" s="16"/>
      <c r="X153" t="str">
        <f>IF(ISERROR(VLOOKUP(H153,'FMC by DSF_Sistem'!$J$11:$J$1202,1,0)),"TIDAK ADA","ADA")</f>
        <v>ADA</v>
      </c>
      <c r="Y153" t="str">
        <f>IF(ISERROR(VLOOKUP(C153,'Data Unit Agr Open'!$F$4:$F$7567,1,0)),"TIDAK ADA","ADA")</f>
        <v>ADA</v>
      </c>
      <c r="Z153" s="955" t="str">
        <f>VLOOKUP(H153,'Data Unit Agr Open'!J151:$J$7567,1,FALSE)</f>
        <v>B2880UKY</v>
      </c>
      <c r="AA153" t="b">
        <f t="shared" si="18"/>
        <v>1</v>
      </c>
    </row>
    <row r="154" spans="2:27" customFormat="1" ht="17.45" hidden="1" customHeight="1" x14ac:dyDescent="0.25">
      <c r="B154" s="51">
        <v>149</v>
      </c>
      <c r="C154" s="232" t="s">
        <v>1039</v>
      </c>
      <c r="D154" s="69" t="s">
        <v>12167</v>
      </c>
      <c r="E154" s="258" t="s">
        <v>12172</v>
      </c>
      <c r="F154" s="367" t="s">
        <v>11993</v>
      </c>
      <c r="G154" s="367" t="s">
        <v>125</v>
      </c>
      <c r="H154" s="368" t="s">
        <v>9178</v>
      </c>
      <c r="I154" s="232" t="s">
        <v>9179</v>
      </c>
      <c r="J154" s="232" t="s">
        <v>9180</v>
      </c>
      <c r="K154" s="369">
        <v>43611</v>
      </c>
      <c r="L154" s="369">
        <v>44707</v>
      </c>
      <c r="M154" s="76">
        <v>36</v>
      </c>
      <c r="N154" s="370">
        <v>33279696</v>
      </c>
      <c r="O154" s="76">
        <f t="shared" si="19"/>
        <v>924436</v>
      </c>
      <c r="P154" s="47">
        <f t="shared" ca="1" si="20"/>
        <v>31.921165725308676</v>
      </c>
      <c r="Q154" s="48">
        <f t="shared" ca="1" si="16"/>
        <v>28657516</v>
      </c>
      <c r="R154" s="372">
        <f>'[1]KTB FMC'!J536</f>
        <v>4295620</v>
      </c>
      <c r="S154" s="60">
        <f>'[1]KTB FMC'!F537</f>
        <v>4</v>
      </c>
      <c r="T154" s="120">
        <f>N154-R156</f>
        <v>28586070</v>
      </c>
      <c r="U154" s="186"/>
      <c r="V154" s="16"/>
      <c r="X154" t="str">
        <f>IF(ISERROR(VLOOKUP(H154,'FMC by DSF_Sistem'!$J$11:$J$1202,1,0)),"TIDAK ADA","ADA")</f>
        <v>ADA</v>
      </c>
      <c r="Y154" t="str">
        <f>IF(ISERROR(VLOOKUP(C154,'Data Unit Agr Open'!$F$4:$F$7567,1,0)),"TIDAK ADA","ADA")</f>
        <v>ADA</v>
      </c>
      <c r="Z154" s="955" t="str">
        <f>VLOOKUP(H154,'Data Unit Agr Open'!J152:$J$7567,1,FALSE)</f>
        <v>B1477UJT</v>
      </c>
      <c r="AA154" t="b">
        <f t="shared" si="18"/>
        <v>1</v>
      </c>
    </row>
    <row r="155" spans="2:27" customFormat="1" ht="17.45" hidden="1" customHeight="1" x14ac:dyDescent="0.25">
      <c r="B155" s="38">
        <v>150</v>
      </c>
      <c r="C155" s="232" t="s">
        <v>1039</v>
      </c>
      <c r="D155" s="69" t="s">
        <v>12167</v>
      </c>
      <c r="E155" s="258" t="s">
        <v>12172</v>
      </c>
      <c r="F155" s="367" t="s">
        <v>11993</v>
      </c>
      <c r="G155" s="367" t="s">
        <v>125</v>
      </c>
      <c r="H155" s="368" t="s">
        <v>9172</v>
      </c>
      <c r="I155" s="232" t="s">
        <v>9173</v>
      </c>
      <c r="J155" s="232" t="s">
        <v>9174</v>
      </c>
      <c r="K155" s="369">
        <v>43611</v>
      </c>
      <c r="L155" s="369">
        <v>44707</v>
      </c>
      <c r="M155" s="76">
        <v>36</v>
      </c>
      <c r="N155" s="370">
        <v>33279696</v>
      </c>
      <c r="O155" s="76">
        <f t="shared" si="19"/>
        <v>924436</v>
      </c>
      <c r="P155" s="47">
        <f t="shared" ca="1" si="20"/>
        <v>31.921165725308676</v>
      </c>
      <c r="Q155" s="48">
        <f t="shared" ca="1" si="16"/>
        <v>28657516</v>
      </c>
      <c r="R155" s="73">
        <f>'[1]KTB FMC'!J225</f>
        <v>4152977</v>
      </c>
      <c r="S155" s="60">
        <f>'[1]KTB FMC'!F226</f>
        <v>4</v>
      </c>
      <c r="T155" s="120">
        <f t="shared" si="17"/>
        <v>29126719</v>
      </c>
      <c r="U155" s="186"/>
      <c r="V155" s="16"/>
      <c r="X155" t="str">
        <f>IF(ISERROR(VLOOKUP(H155,'FMC by DSF_Sistem'!$J$11:$J$1202,1,0)),"TIDAK ADA","ADA")</f>
        <v>ADA</v>
      </c>
      <c r="Y155" t="str">
        <f>IF(ISERROR(VLOOKUP(C155,'Data Unit Agr Open'!$F$4:$F$7567,1,0)),"TIDAK ADA","ADA")</f>
        <v>ADA</v>
      </c>
      <c r="Z155" s="955" t="str">
        <f>VLOOKUP(H155,'Data Unit Agr Open'!J153:$J$7567,1,FALSE)</f>
        <v>B1483UJT</v>
      </c>
      <c r="AA155" t="b">
        <f t="shared" si="18"/>
        <v>1</v>
      </c>
    </row>
    <row r="156" spans="2:27" customFormat="1" ht="17.45" hidden="1" customHeight="1" x14ac:dyDescent="0.25">
      <c r="B156" s="51">
        <v>151</v>
      </c>
      <c r="C156" s="232" t="s">
        <v>1039</v>
      </c>
      <c r="D156" s="69" t="s">
        <v>12167</v>
      </c>
      <c r="E156" s="258" t="s">
        <v>12172</v>
      </c>
      <c r="F156" s="367" t="s">
        <v>11993</v>
      </c>
      <c r="G156" s="367" t="s">
        <v>125</v>
      </c>
      <c r="H156" s="368" t="s">
        <v>9161</v>
      </c>
      <c r="I156" s="232" t="s">
        <v>9162</v>
      </c>
      <c r="J156" s="232" t="s">
        <v>9163</v>
      </c>
      <c r="K156" s="369">
        <v>43611</v>
      </c>
      <c r="L156" s="369">
        <v>44707</v>
      </c>
      <c r="M156" s="76">
        <v>36</v>
      </c>
      <c r="N156" s="370">
        <v>33279696</v>
      </c>
      <c r="O156" s="76">
        <f t="shared" si="19"/>
        <v>924436</v>
      </c>
      <c r="P156" s="47">
        <f t="shared" ca="1" si="20"/>
        <v>31.921165725308676</v>
      </c>
      <c r="Q156" s="48">
        <f t="shared" ca="1" si="16"/>
        <v>28657516</v>
      </c>
      <c r="R156" s="73">
        <f>'[1]KTB FMC'!J35</f>
        <v>4693626</v>
      </c>
      <c r="S156" s="60">
        <f>'[1]KTB FMC'!F36</f>
        <v>6</v>
      </c>
      <c r="T156" s="120">
        <f>N156-R156</f>
        <v>28586070</v>
      </c>
      <c r="U156" s="186"/>
      <c r="V156" s="16"/>
      <c r="X156" t="str">
        <f>IF(ISERROR(VLOOKUP(H156,'FMC by DSF_Sistem'!$J$11:$J$1202,1,0)),"TIDAK ADA","ADA")</f>
        <v>ADA</v>
      </c>
      <c r="Y156" t="str">
        <f>IF(ISERROR(VLOOKUP(C156,'Data Unit Agr Open'!$F$4:$F$7567,1,0)),"TIDAK ADA","ADA")</f>
        <v>ADA</v>
      </c>
      <c r="Z156" s="955" t="str">
        <f>VLOOKUP(H156,'Data Unit Agr Open'!J154:$J$7567,1,FALSE)</f>
        <v>B1485UJT</v>
      </c>
      <c r="AA156" t="b">
        <f t="shared" si="18"/>
        <v>1</v>
      </c>
    </row>
    <row r="157" spans="2:27" customFormat="1" ht="17.45" hidden="1" customHeight="1" x14ac:dyDescent="0.25">
      <c r="B157" s="38">
        <v>152</v>
      </c>
      <c r="C157" s="232" t="s">
        <v>1081</v>
      </c>
      <c r="D157" s="69" t="s">
        <v>12167</v>
      </c>
      <c r="E157" s="67" t="s">
        <v>12173</v>
      </c>
      <c r="F157" s="367" t="s">
        <v>11993</v>
      </c>
      <c r="G157" s="367" t="s">
        <v>125</v>
      </c>
      <c r="H157" s="368" t="s">
        <v>9184</v>
      </c>
      <c r="I157" s="232" t="s">
        <v>12174</v>
      </c>
      <c r="J157" s="232" t="s">
        <v>9186</v>
      </c>
      <c r="K157" s="369">
        <v>43648</v>
      </c>
      <c r="L157" s="369">
        <v>44744</v>
      </c>
      <c r="M157" s="76">
        <v>36</v>
      </c>
      <c r="N157" s="370">
        <f>86400000/2</f>
        <v>43200000</v>
      </c>
      <c r="O157" s="76">
        <f t="shared" si="19"/>
        <v>1200000</v>
      </c>
      <c r="P157" s="47">
        <f t="shared" ca="1" si="20"/>
        <v>30.687832391975341</v>
      </c>
      <c r="Q157" s="48">
        <f t="shared" ca="1" si="16"/>
        <v>36000000</v>
      </c>
      <c r="R157" s="73">
        <f>'[1]KTB FMC'!J73</f>
        <v>16973620</v>
      </c>
      <c r="S157" s="60">
        <f>'[1]KTB FMC'!F74</f>
        <v>8</v>
      </c>
      <c r="T157" s="120">
        <f t="shared" si="17"/>
        <v>26226380</v>
      </c>
      <c r="U157" s="186"/>
      <c r="V157" s="16"/>
      <c r="X157" t="str">
        <f>IF(ISERROR(VLOOKUP(H157,'FMC by DSF_Sistem'!$J$11:$J$1202,1,0)),"TIDAK ADA","ADA")</f>
        <v>ADA</v>
      </c>
      <c r="Y157" t="str">
        <f>IF(ISERROR(VLOOKUP(C157,'Data Unit Agr Open'!$F$4:$F$7567,1,0)),"TIDAK ADA","ADA")</f>
        <v>ADA</v>
      </c>
      <c r="Z157" s="955" t="str">
        <f>VLOOKUP(H157,'Data Unit Agr Open'!J155:$J$7567,1,FALSE)</f>
        <v>B1398UJT</v>
      </c>
      <c r="AA157" t="b">
        <f t="shared" si="18"/>
        <v>1</v>
      </c>
    </row>
    <row r="158" spans="2:27" customFormat="1" ht="17.45" hidden="1" customHeight="1" x14ac:dyDescent="0.25">
      <c r="B158" s="51">
        <v>153</v>
      </c>
      <c r="C158" s="232" t="s">
        <v>1082</v>
      </c>
      <c r="D158" s="69" t="s">
        <v>12167</v>
      </c>
      <c r="E158" s="67" t="s">
        <v>12173</v>
      </c>
      <c r="F158" s="367" t="s">
        <v>11993</v>
      </c>
      <c r="G158" s="367" t="s">
        <v>125</v>
      </c>
      <c r="H158" s="368" t="s">
        <v>9192</v>
      </c>
      <c r="I158" s="232" t="s">
        <v>9193</v>
      </c>
      <c r="J158" s="232" t="s">
        <v>9194</v>
      </c>
      <c r="K158" s="369">
        <v>43648</v>
      </c>
      <c r="L158" s="369">
        <v>44744</v>
      </c>
      <c r="M158" s="76">
        <v>36</v>
      </c>
      <c r="N158" s="370">
        <f>86400000/2</f>
        <v>43200000</v>
      </c>
      <c r="O158" s="76">
        <f t="shared" si="19"/>
        <v>1200000</v>
      </c>
      <c r="P158" s="47">
        <f t="shared" ca="1" si="20"/>
        <v>30.687832391975341</v>
      </c>
      <c r="Q158" s="48">
        <f t="shared" ca="1" si="16"/>
        <v>36000000</v>
      </c>
      <c r="R158" s="73">
        <f>'[1]KTB FMC'!J187</f>
        <v>596288</v>
      </c>
      <c r="S158" s="60">
        <f>'[1]KTB FMC'!F188</f>
        <v>1</v>
      </c>
      <c r="T158" s="120">
        <f t="shared" si="17"/>
        <v>42603712</v>
      </c>
      <c r="U158" s="186"/>
      <c r="V158" s="16"/>
      <c r="X158" t="str">
        <f>IF(ISERROR(VLOOKUP(H158,'FMC by DSF_Sistem'!$J$11:$J$1202,1,0)),"TIDAK ADA","ADA")</f>
        <v>ADA</v>
      </c>
      <c r="Y158" t="str">
        <f>IF(ISERROR(VLOOKUP(C158,'Data Unit Agr Open'!$F$4:$F$7567,1,0)),"TIDAK ADA","ADA")</f>
        <v>ADA</v>
      </c>
      <c r="Z158" s="955" t="str">
        <f>VLOOKUP(H158,'Data Unit Agr Open'!J156:$J$7567,1,FALSE)</f>
        <v>B1430UJT</v>
      </c>
      <c r="AA158" t="b">
        <f t="shared" si="18"/>
        <v>1</v>
      </c>
    </row>
    <row r="159" spans="2:27" customFormat="1" ht="17.45" hidden="1" customHeight="1" x14ac:dyDescent="0.25">
      <c r="B159" s="38">
        <v>154</v>
      </c>
      <c r="C159" s="232" t="s">
        <v>1133</v>
      </c>
      <c r="D159" s="69" t="s">
        <v>12167</v>
      </c>
      <c r="E159" s="67" t="s">
        <v>12159</v>
      </c>
      <c r="F159" s="367" t="s">
        <v>11993</v>
      </c>
      <c r="G159" s="367" t="s">
        <v>125</v>
      </c>
      <c r="H159" s="368" t="s">
        <v>9198</v>
      </c>
      <c r="I159" s="232" t="s">
        <v>9199</v>
      </c>
      <c r="J159" s="232" t="s">
        <v>9200</v>
      </c>
      <c r="K159" s="369">
        <v>43689</v>
      </c>
      <c r="L159" s="369">
        <v>44785</v>
      </c>
      <c r="M159" s="76">
        <v>36</v>
      </c>
      <c r="N159" s="370">
        <v>50400000</v>
      </c>
      <c r="O159" s="76">
        <f t="shared" si="19"/>
        <v>1400000</v>
      </c>
      <c r="P159" s="47">
        <f t="shared" ca="1" si="20"/>
        <v>29.321165725308674</v>
      </c>
      <c r="Q159" s="48">
        <f t="shared" ca="1" si="16"/>
        <v>40600000</v>
      </c>
      <c r="R159" s="73"/>
      <c r="S159" s="60"/>
      <c r="T159" s="120">
        <f t="shared" si="17"/>
        <v>50400000</v>
      </c>
      <c r="U159" s="186"/>
      <c r="V159" s="16"/>
      <c r="X159" t="str">
        <f>IF(ISERROR(VLOOKUP(H159,'FMC by DSF_Sistem'!$J$11:$J$1202,1,0)),"TIDAK ADA","ADA")</f>
        <v>ADA</v>
      </c>
      <c r="Y159" t="str">
        <f>IF(ISERROR(VLOOKUP(C159,'Data Unit Agr Open'!$F$4:$F$7567,1,0)),"TIDAK ADA","ADA")</f>
        <v>ADA</v>
      </c>
      <c r="Z159" s="955" t="str">
        <f>VLOOKUP(H159,'Data Unit Agr Open'!J157:$J$7567,1,FALSE)</f>
        <v>B1699UJT</v>
      </c>
      <c r="AA159" t="b">
        <f t="shared" si="18"/>
        <v>1</v>
      </c>
    </row>
    <row r="160" spans="2:27" customFormat="1" ht="17.45" hidden="1" customHeight="1" x14ac:dyDescent="0.25">
      <c r="B160" s="51">
        <v>155</v>
      </c>
      <c r="C160" s="232" t="s">
        <v>1268</v>
      </c>
      <c r="D160" s="69" t="s">
        <v>12167</v>
      </c>
      <c r="E160" s="258" t="s">
        <v>12172</v>
      </c>
      <c r="F160" s="367" t="s">
        <v>11993</v>
      </c>
      <c r="G160" s="367" t="s">
        <v>125</v>
      </c>
      <c r="H160" s="368" t="s">
        <v>9204</v>
      </c>
      <c r="I160" s="232" t="s">
        <v>9205</v>
      </c>
      <c r="J160" s="232" t="s">
        <v>9206</v>
      </c>
      <c r="K160" s="369">
        <v>43737</v>
      </c>
      <c r="L160" s="369">
        <v>44833</v>
      </c>
      <c r="M160" s="76">
        <v>36</v>
      </c>
      <c r="N160" s="370">
        <v>37800000</v>
      </c>
      <c r="O160" s="76">
        <f t="shared" si="19"/>
        <v>1050000</v>
      </c>
      <c r="P160" s="47">
        <f t="shared" ca="1" si="20"/>
        <v>27.721165725308673</v>
      </c>
      <c r="Q160" s="48">
        <f t="shared" ca="1" si="16"/>
        <v>28350000</v>
      </c>
      <c r="R160" s="73">
        <f>'[1]KTB FMC'!J576</f>
        <v>1097600</v>
      </c>
      <c r="S160" s="60">
        <f>'[1]KTB FMC'!F577</f>
        <v>1</v>
      </c>
      <c r="T160" s="120">
        <f t="shared" si="17"/>
        <v>36702400</v>
      </c>
      <c r="U160" s="186"/>
      <c r="V160" s="16"/>
      <c r="X160" t="str">
        <f>IF(ISERROR(VLOOKUP(H160,'FMC by DSF_Sistem'!$J$11:$J$1202,1,0)),"TIDAK ADA","ADA")</f>
        <v>ADA</v>
      </c>
      <c r="Y160" t="str">
        <f>IF(ISERROR(VLOOKUP(C160,'Data Unit Agr Open'!$F$4:$F$7567,1,0)),"TIDAK ADA","ADA")</f>
        <v>ADA</v>
      </c>
      <c r="Z160" s="955" t="str">
        <f>VLOOKUP(H160,'Data Unit Agr Open'!J158:$J$7567,1,FALSE)</f>
        <v>B1131UJU</v>
      </c>
      <c r="AA160" t="b">
        <f t="shared" si="18"/>
        <v>1</v>
      </c>
    </row>
    <row r="161" spans="2:27" customFormat="1" ht="17.45" hidden="1" customHeight="1" x14ac:dyDescent="0.25">
      <c r="B161" s="38">
        <v>156</v>
      </c>
      <c r="C161" s="232" t="s">
        <v>1337</v>
      </c>
      <c r="D161" s="69" t="s">
        <v>12167</v>
      </c>
      <c r="E161" s="258" t="s">
        <v>12172</v>
      </c>
      <c r="F161" s="367" t="s">
        <v>11993</v>
      </c>
      <c r="G161" s="367" t="s">
        <v>125</v>
      </c>
      <c r="H161" s="368" t="s">
        <v>9212</v>
      </c>
      <c r="I161" s="232" t="s">
        <v>9213</v>
      </c>
      <c r="J161" s="232" t="s">
        <v>9214</v>
      </c>
      <c r="K161" s="369">
        <v>43788</v>
      </c>
      <c r="L161" s="369">
        <v>44884</v>
      </c>
      <c r="M161" s="76">
        <v>36</v>
      </c>
      <c r="N161" s="370">
        <v>37800000</v>
      </c>
      <c r="O161" s="76">
        <f t="shared" si="19"/>
        <v>1050000</v>
      </c>
      <c r="P161" s="47">
        <f t="shared" ca="1" si="20"/>
        <v>26.021165725308673</v>
      </c>
      <c r="Q161" s="48">
        <f t="shared" ca="1" si="16"/>
        <v>27300000</v>
      </c>
      <c r="R161" s="73">
        <f>'[1]KTB FMC'!J778</f>
        <v>2946517</v>
      </c>
      <c r="S161" s="60">
        <f>'[1]KTB FMC'!F779</f>
        <v>2</v>
      </c>
      <c r="T161" s="120">
        <f t="shared" si="17"/>
        <v>34853483</v>
      </c>
      <c r="U161" s="186"/>
      <c r="V161" s="16"/>
      <c r="X161" t="str">
        <f>IF(ISERROR(VLOOKUP(H161,'FMC by DSF_Sistem'!$J$11:$J$1202,1,0)),"TIDAK ADA","ADA")</f>
        <v>ADA</v>
      </c>
      <c r="Y161" t="str">
        <f>IF(ISERROR(VLOOKUP(C161,'Data Unit Agr Open'!$F$4:$F$7567,1,0)),"TIDAK ADA","ADA")</f>
        <v>ADA</v>
      </c>
      <c r="Z161" s="955" t="str">
        <f>VLOOKUP(H161,'Data Unit Agr Open'!J159:$J$7567,1,FALSE)</f>
        <v>B1206UJU</v>
      </c>
      <c r="AA161" t="b">
        <f t="shared" si="18"/>
        <v>1</v>
      </c>
    </row>
    <row r="162" spans="2:27" customFormat="1" ht="17.45" hidden="1" customHeight="1" x14ac:dyDescent="0.25">
      <c r="B162" s="51">
        <v>157</v>
      </c>
      <c r="C162" s="232" t="s">
        <v>12175</v>
      </c>
      <c r="D162" s="69" t="s">
        <v>12167</v>
      </c>
      <c r="E162" s="258" t="s">
        <v>12170</v>
      </c>
      <c r="F162" s="367" t="s">
        <v>11993</v>
      </c>
      <c r="G162" s="367" t="s">
        <v>125</v>
      </c>
      <c r="H162" s="368" t="s">
        <v>12176</v>
      </c>
      <c r="I162" s="232" t="s">
        <v>12177</v>
      </c>
      <c r="J162" s="232" t="s">
        <v>12178</v>
      </c>
      <c r="K162" s="369">
        <v>43788</v>
      </c>
      <c r="L162" s="369">
        <v>44154</v>
      </c>
      <c r="M162" s="76">
        <v>12</v>
      </c>
      <c r="N162" s="370">
        <v>3600000</v>
      </c>
      <c r="O162" s="76">
        <f t="shared" si="19"/>
        <v>300000</v>
      </c>
      <c r="P162" s="47">
        <f t="shared" ca="1" si="20"/>
        <v>26.021165725308673</v>
      </c>
      <c r="Q162" s="48">
        <f t="shared" ca="1" si="16"/>
        <v>7800000</v>
      </c>
      <c r="R162" s="73"/>
      <c r="S162" s="60"/>
      <c r="T162" s="120">
        <f t="shared" si="17"/>
        <v>3600000</v>
      </c>
      <c r="U162" s="186"/>
      <c r="V162" s="16"/>
      <c r="X162" t="str">
        <f>IF(ISERROR(VLOOKUP(H162,'FMC by DSF_Sistem'!$J$11:$J$1202,1,0)),"TIDAK ADA","ADA")</f>
        <v>TIDAK ADA</v>
      </c>
      <c r="Y162" t="str">
        <f>IF(ISERROR(VLOOKUP(C162,'Data Unit Agr Open'!$F$4:$F$7567,1,0)),"TIDAK ADA","ADA")</f>
        <v>TIDAK ADA</v>
      </c>
      <c r="Z162" s="955" t="e">
        <f>VLOOKUP(H162,'Data Unit Agr Open'!J160:$J$7567,1,FALSE)</f>
        <v>#N/A</v>
      </c>
      <c r="AA162" t="b">
        <f t="shared" si="18"/>
        <v>1</v>
      </c>
    </row>
    <row r="163" spans="2:27" customFormat="1" ht="17.45" hidden="1" customHeight="1" x14ac:dyDescent="0.25">
      <c r="B163" s="38">
        <v>158</v>
      </c>
      <c r="C163" s="232" t="s">
        <v>1584</v>
      </c>
      <c r="D163" s="69" t="s">
        <v>12167</v>
      </c>
      <c r="E163" s="258" t="s">
        <v>12179</v>
      </c>
      <c r="F163" s="367" t="s">
        <v>11993</v>
      </c>
      <c r="G163" s="367" t="s">
        <v>125</v>
      </c>
      <c r="H163" s="368" t="s">
        <v>9221</v>
      </c>
      <c r="I163" s="232" t="s">
        <v>9222</v>
      </c>
      <c r="J163" s="232" t="s">
        <v>9223</v>
      </c>
      <c r="K163" s="369">
        <v>43885</v>
      </c>
      <c r="L163" s="369">
        <v>44981</v>
      </c>
      <c r="M163" s="76">
        <v>36</v>
      </c>
      <c r="N163" s="370">
        <v>50400000</v>
      </c>
      <c r="O163" s="76">
        <f t="shared" si="19"/>
        <v>1400000</v>
      </c>
      <c r="P163" s="47">
        <f t="shared" ca="1" si="20"/>
        <v>22.787832391975339</v>
      </c>
      <c r="Q163" s="48">
        <f t="shared" ca="1" si="16"/>
        <v>30800000</v>
      </c>
      <c r="R163" s="73">
        <f>'[1]KTB FMC'!J340</f>
        <v>6417326</v>
      </c>
      <c r="S163" s="60">
        <f>'[1]KTB FMC'!F341</f>
        <v>3</v>
      </c>
      <c r="T163" s="120">
        <f t="shared" si="17"/>
        <v>43982674</v>
      </c>
      <c r="U163" s="186" t="s">
        <v>12180</v>
      </c>
      <c r="V163" s="16"/>
      <c r="X163" t="str">
        <f>IF(ISERROR(VLOOKUP(H163,'FMC by DSF_Sistem'!$J$11:$J$1202,1,0)),"TIDAK ADA","ADA")</f>
        <v>ADA</v>
      </c>
      <c r="Y163" t="str">
        <f>IF(ISERROR(VLOOKUP(C163,'Data Unit Agr Open'!$F$4:$F$7567,1,0)),"TIDAK ADA","ADA")</f>
        <v>ADA</v>
      </c>
      <c r="Z163" s="955" t="str">
        <f>VLOOKUP(H163,'Data Unit Agr Open'!J161:$J$7567,1,FALSE)</f>
        <v>B1923UJU</v>
      </c>
      <c r="AA163" t="b">
        <f t="shared" si="18"/>
        <v>1</v>
      </c>
    </row>
    <row r="164" spans="2:27" customFormat="1" ht="17.45" hidden="1" customHeight="1" x14ac:dyDescent="0.25">
      <c r="B164" s="51">
        <v>159</v>
      </c>
      <c r="C164" s="232" t="s">
        <v>1620</v>
      </c>
      <c r="D164" s="69" t="s">
        <v>12167</v>
      </c>
      <c r="E164" s="258" t="s">
        <v>12131</v>
      </c>
      <c r="F164" s="367" t="s">
        <v>11993</v>
      </c>
      <c r="G164" s="367" t="s">
        <v>125</v>
      </c>
      <c r="H164" s="368" t="s">
        <v>9230</v>
      </c>
      <c r="I164" s="232" t="s">
        <v>9231</v>
      </c>
      <c r="J164" s="232" t="s">
        <v>9232</v>
      </c>
      <c r="K164" s="369">
        <v>43896</v>
      </c>
      <c r="L164" s="369">
        <v>44991</v>
      </c>
      <c r="M164" s="76">
        <v>36</v>
      </c>
      <c r="N164" s="370">
        <v>19800000</v>
      </c>
      <c r="O164" s="76">
        <f t="shared" si="19"/>
        <v>550000</v>
      </c>
      <c r="P164" s="128">
        <f t="shared" ca="1" si="20"/>
        <v>22.421165725308676</v>
      </c>
      <c r="Q164" s="129">
        <f t="shared" ca="1" si="16"/>
        <v>12100000</v>
      </c>
      <c r="R164" s="73"/>
      <c r="S164" s="60"/>
      <c r="T164" s="120">
        <f t="shared" si="17"/>
        <v>19800000</v>
      </c>
      <c r="U164" s="186"/>
      <c r="V164" s="16"/>
      <c r="X164" t="str">
        <f>IF(ISERROR(VLOOKUP(H164,'FMC by DSF_Sistem'!$J$11:$J$1202,1,0)),"TIDAK ADA","ADA")</f>
        <v>ADA</v>
      </c>
      <c r="Y164" t="str">
        <f>IF(ISERROR(VLOOKUP(C164,'Data Unit Agr Open'!$F$4:$F$7567,1,0)),"TIDAK ADA","ADA")</f>
        <v>ADA</v>
      </c>
      <c r="Z164" s="955" t="str">
        <f>VLOOKUP(H164,'Data Unit Agr Open'!J162:$J$7567,1,FALSE)</f>
        <v>B2835UOO</v>
      </c>
      <c r="AA164" t="b">
        <f t="shared" si="18"/>
        <v>1</v>
      </c>
    </row>
    <row r="165" spans="2:27" customFormat="1" ht="17.45" hidden="1" customHeight="1" x14ac:dyDescent="0.25">
      <c r="B165" s="38">
        <v>160</v>
      </c>
      <c r="C165" s="232" t="s">
        <v>1715</v>
      </c>
      <c r="D165" s="69" t="s">
        <v>12167</v>
      </c>
      <c r="E165" s="258" t="s">
        <v>12170</v>
      </c>
      <c r="F165" s="367" t="s">
        <v>11993</v>
      </c>
      <c r="G165" s="367" t="s">
        <v>125</v>
      </c>
      <c r="H165" s="368" t="s">
        <v>9234</v>
      </c>
      <c r="I165" s="232" t="s">
        <v>9235</v>
      </c>
      <c r="J165" s="232" t="s">
        <v>9236</v>
      </c>
      <c r="K165" s="369">
        <v>43956</v>
      </c>
      <c r="L165" s="369">
        <v>45051</v>
      </c>
      <c r="M165" s="76">
        <v>36</v>
      </c>
      <c r="N165" s="370">
        <v>19800000</v>
      </c>
      <c r="O165" s="76">
        <f t="shared" si="19"/>
        <v>550000</v>
      </c>
      <c r="P165" s="128">
        <f t="shared" ca="1" si="20"/>
        <v>20.421165725308676</v>
      </c>
      <c r="Q165" s="129">
        <f t="shared" ca="1" si="16"/>
        <v>11000000</v>
      </c>
      <c r="R165" s="73"/>
      <c r="S165" s="60"/>
      <c r="T165" s="120">
        <f t="shared" si="17"/>
        <v>19800000</v>
      </c>
      <c r="U165" s="186"/>
      <c r="V165" s="16"/>
      <c r="X165" t="str">
        <f>IF(ISERROR(VLOOKUP(H165,'FMC by DSF_Sistem'!$J$11:$J$1202,1,0)),"TIDAK ADA","ADA")</f>
        <v>ADA</v>
      </c>
      <c r="Y165" t="str">
        <f>IF(ISERROR(VLOOKUP(C165,'Data Unit Agr Open'!$F$4:$F$7567,1,0)),"TIDAK ADA","ADA")</f>
        <v>ADA</v>
      </c>
      <c r="Z165" s="955" t="str">
        <f>VLOOKUP(H165,'Data Unit Agr Open'!J163:$J$7567,1,FALSE)</f>
        <v>B2873UOQ</v>
      </c>
      <c r="AA165" t="b">
        <f t="shared" si="18"/>
        <v>1</v>
      </c>
    </row>
    <row r="166" spans="2:27" customFormat="1" ht="17.45" hidden="1" customHeight="1" x14ac:dyDescent="0.25">
      <c r="B166" s="51">
        <v>161</v>
      </c>
      <c r="C166" s="232" t="s">
        <v>1715</v>
      </c>
      <c r="D166" s="69" t="s">
        <v>12167</v>
      </c>
      <c r="E166" s="258" t="s">
        <v>12170</v>
      </c>
      <c r="F166" s="367" t="s">
        <v>11993</v>
      </c>
      <c r="G166" s="367" t="s">
        <v>125</v>
      </c>
      <c r="H166" s="368" t="s">
        <v>9239</v>
      </c>
      <c r="I166" s="232" t="s">
        <v>9240</v>
      </c>
      <c r="J166" s="232" t="s">
        <v>9241</v>
      </c>
      <c r="K166" s="369">
        <v>43956</v>
      </c>
      <c r="L166" s="369">
        <v>45051</v>
      </c>
      <c r="M166" s="76">
        <v>36</v>
      </c>
      <c r="N166" s="370">
        <v>19800000</v>
      </c>
      <c r="O166" s="76">
        <f t="shared" si="19"/>
        <v>550000</v>
      </c>
      <c r="P166" s="128">
        <f t="shared" ca="1" si="20"/>
        <v>20.421165725308676</v>
      </c>
      <c r="Q166" s="129">
        <f t="shared" ca="1" si="16"/>
        <v>11000000</v>
      </c>
      <c r="R166" s="73"/>
      <c r="S166" s="60"/>
      <c r="T166" s="120">
        <f t="shared" si="17"/>
        <v>19800000</v>
      </c>
      <c r="U166" s="186"/>
      <c r="V166" s="16"/>
      <c r="X166" t="str">
        <f>IF(ISERROR(VLOOKUP(H166,'FMC by DSF_Sistem'!$J$11:$J$1202,1,0)),"TIDAK ADA","ADA")</f>
        <v>ADA</v>
      </c>
      <c r="Y166" t="str">
        <f>IF(ISERROR(VLOOKUP(C166,'Data Unit Agr Open'!$F$4:$F$7567,1,0)),"TIDAK ADA","ADA")</f>
        <v>ADA</v>
      </c>
      <c r="Z166" s="955" t="str">
        <f>VLOOKUP(H166,'Data Unit Agr Open'!J164:$J$7567,1,FALSE)</f>
        <v>B2034UOQ</v>
      </c>
      <c r="AA166" t="b">
        <f t="shared" si="18"/>
        <v>1</v>
      </c>
    </row>
    <row r="167" spans="2:27" customFormat="1" ht="17.45" hidden="1" customHeight="1" x14ac:dyDescent="0.25">
      <c r="B167" s="38">
        <v>162</v>
      </c>
      <c r="C167" s="232" t="s">
        <v>1719</v>
      </c>
      <c r="D167" s="69" t="s">
        <v>12167</v>
      </c>
      <c r="E167" s="258" t="s">
        <v>12131</v>
      </c>
      <c r="F167" s="367" t="s">
        <v>11993</v>
      </c>
      <c r="G167" s="367" t="s">
        <v>125</v>
      </c>
      <c r="H167" s="368" t="s">
        <v>9242</v>
      </c>
      <c r="I167" s="232" t="s">
        <v>9243</v>
      </c>
      <c r="J167" s="232" t="s">
        <v>9244</v>
      </c>
      <c r="K167" s="369">
        <v>43956</v>
      </c>
      <c r="L167" s="369">
        <v>45051</v>
      </c>
      <c r="M167" s="76">
        <v>36</v>
      </c>
      <c r="N167" s="370">
        <v>19800000</v>
      </c>
      <c r="O167" s="76">
        <f t="shared" si="19"/>
        <v>550000</v>
      </c>
      <c r="P167" s="128">
        <f t="shared" ca="1" si="20"/>
        <v>20.421165725308676</v>
      </c>
      <c r="Q167" s="129">
        <f t="shared" ca="1" si="16"/>
        <v>11000000</v>
      </c>
      <c r="R167" s="73"/>
      <c r="S167" s="60"/>
      <c r="T167" s="120">
        <f t="shared" si="17"/>
        <v>19800000</v>
      </c>
      <c r="U167" s="186"/>
      <c r="V167" s="16"/>
      <c r="X167" t="str">
        <f>IF(ISERROR(VLOOKUP(H167,'FMC by DSF_Sistem'!$J$11:$J$1202,1,0)),"TIDAK ADA","ADA")</f>
        <v>ADA</v>
      </c>
      <c r="Y167" t="str">
        <f>IF(ISERROR(VLOOKUP(C167,'Data Unit Agr Open'!$F$4:$F$7567,1,0)),"TIDAK ADA","ADA")</f>
        <v>ADA</v>
      </c>
      <c r="Z167" s="955" t="str">
        <f>VLOOKUP(H167,'Data Unit Agr Open'!J165:$J$7567,1,FALSE)</f>
        <v>B2038UOQ</v>
      </c>
      <c r="AA167" t="b">
        <f t="shared" si="18"/>
        <v>1</v>
      </c>
    </row>
    <row r="168" spans="2:27" customFormat="1" ht="17.45" hidden="1" customHeight="1" x14ac:dyDescent="0.25">
      <c r="B168" s="51">
        <v>163</v>
      </c>
      <c r="C168" s="232" t="s">
        <v>1719</v>
      </c>
      <c r="D168" s="69" t="s">
        <v>12167</v>
      </c>
      <c r="E168" s="258" t="s">
        <v>12131</v>
      </c>
      <c r="F168" s="367" t="s">
        <v>11993</v>
      </c>
      <c r="G168" s="367" t="s">
        <v>125</v>
      </c>
      <c r="H168" s="368" t="s">
        <v>9245</v>
      </c>
      <c r="I168" s="232" t="s">
        <v>9246</v>
      </c>
      <c r="J168" s="232" t="s">
        <v>9247</v>
      </c>
      <c r="K168" s="369">
        <v>43956</v>
      </c>
      <c r="L168" s="369">
        <v>45051</v>
      </c>
      <c r="M168" s="76">
        <v>36</v>
      </c>
      <c r="N168" s="370">
        <v>19800000</v>
      </c>
      <c r="O168" s="76">
        <f t="shared" si="19"/>
        <v>550000</v>
      </c>
      <c r="P168" s="128">
        <f t="shared" ca="1" si="20"/>
        <v>20.421165725308676</v>
      </c>
      <c r="Q168" s="129">
        <f t="shared" ca="1" si="16"/>
        <v>11000000</v>
      </c>
      <c r="R168" s="73"/>
      <c r="S168" s="60"/>
      <c r="T168" s="120">
        <f t="shared" si="17"/>
        <v>19800000</v>
      </c>
      <c r="U168" s="186"/>
      <c r="V168" s="16"/>
      <c r="X168" t="str">
        <f>IF(ISERROR(VLOOKUP(H168,'FMC by DSF_Sistem'!$J$11:$J$1202,1,0)),"TIDAK ADA","ADA")</f>
        <v>ADA</v>
      </c>
      <c r="Y168" t="str">
        <f>IF(ISERROR(VLOOKUP(C168,'Data Unit Agr Open'!$F$4:$F$7567,1,0)),"TIDAK ADA","ADA")</f>
        <v>ADA</v>
      </c>
      <c r="Z168" s="955" t="str">
        <f>VLOOKUP(H168,'Data Unit Agr Open'!J166:$J$7567,1,FALSE)</f>
        <v>B2036UOQ</v>
      </c>
      <c r="AA168" t="b">
        <f t="shared" si="18"/>
        <v>1</v>
      </c>
    </row>
    <row r="169" spans="2:27" customFormat="1" ht="17.45" hidden="1" customHeight="1" x14ac:dyDescent="0.25">
      <c r="B169" s="38">
        <v>164</v>
      </c>
      <c r="C169" s="232" t="s">
        <v>1719</v>
      </c>
      <c r="D169" s="69" t="s">
        <v>12167</v>
      </c>
      <c r="E169" s="258" t="s">
        <v>12131</v>
      </c>
      <c r="F169" s="367" t="s">
        <v>11993</v>
      </c>
      <c r="G169" s="367" t="s">
        <v>125</v>
      </c>
      <c r="H169" s="368" t="s">
        <v>9248</v>
      </c>
      <c r="I169" s="232" t="s">
        <v>9249</v>
      </c>
      <c r="J169" s="232" t="s">
        <v>9250</v>
      </c>
      <c r="K169" s="369">
        <v>43956</v>
      </c>
      <c r="L169" s="369">
        <v>45051</v>
      </c>
      <c r="M169" s="76">
        <v>36</v>
      </c>
      <c r="N169" s="370">
        <v>19800000</v>
      </c>
      <c r="O169" s="76">
        <f t="shared" si="19"/>
        <v>550000</v>
      </c>
      <c r="P169" s="128">
        <f t="shared" ca="1" si="20"/>
        <v>20.421165725308676</v>
      </c>
      <c r="Q169" s="129">
        <f t="shared" ca="1" si="16"/>
        <v>11000000</v>
      </c>
      <c r="R169" s="73"/>
      <c r="S169" s="60"/>
      <c r="T169" s="120">
        <f t="shared" si="17"/>
        <v>19800000</v>
      </c>
      <c r="U169" s="186"/>
      <c r="V169" s="16"/>
      <c r="X169" t="str">
        <f>IF(ISERROR(VLOOKUP(H169,'FMC by DSF_Sistem'!$J$11:$J$1202,1,0)),"TIDAK ADA","ADA")</f>
        <v>ADA</v>
      </c>
      <c r="Y169" t="str">
        <f>IF(ISERROR(VLOOKUP(C169,'Data Unit Agr Open'!$F$4:$F$7567,1,0)),"TIDAK ADA","ADA")</f>
        <v>ADA</v>
      </c>
      <c r="Z169" s="955" t="str">
        <f>VLOOKUP(H169,'Data Unit Agr Open'!J167:$J$7567,1,FALSE)</f>
        <v>B2871UOQ</v>
      </c>
      <c r="AA169" t="b">
        <f t="shared" si="18"/>
        <v>1</v>
      </c>
    </row>
    <row r="170" spans="2:27" customFormat="1" ht="17.45" hidden="1" customHeight="1" x14ac:dyDescent="0.25">
      <c r="B170" s="51">
        <v>165</v>
      </c>
      <c r="C170" s="232" t="s">
        <v>1790</v>
      </c>
      <c r="D170" s="69" t="s">
        <v>12167</v>
      </c>
      <c r="E170" s="258" t="s">
        <v>12156</v>
      </c>
      <c r="F170" s="367" t="s">
        <v>11993</v>
      </c>
      <c r="G170" s="367" t="s">
        <v>125</v>
      </c>
      <c r="H170" s="368" t="s">
        <v>9282</v>
      </c>
      <c r="I170" s="232" t="s">
        <v>12181</v>
      </c>
      <c r="J170" s="232" t="s">
        <v>12182</v>
      </c>
      <c r="K170" s="369">
        <v>43993</v>
      </c>
      <c r="L170" s="369">
        <v>45088</v>
      </c>
      <c r="M170" s="76">
        <v>36</v>
      </c>
      <c r="N170" s="370">
        <v>19800000</v>
      </c>
      <c r="O170" s="76">
        <f t="shared" si="19"/>
        <v>550000</v>
      </c>
      <c r="P170" s="128">
        <f t="shared" ca="1" si="20"/>
        <v>19.187832391975341</v>
      </c>
      <c r="Q170" s="129">
        <f t="shared" ca="1" si="16"/>
        <v>10450000</v>
      </c>
      <c r="R170" s="73"/>
      <c r="S170" s="60"/>
      <c r="T170" s="120">
        <f t="shared" si="17"/>
        <v>19800000</v>
      </c>
      <c r="U170" s="186"/>
      <c r="V170" s="16"/>
      <c r="X170" t="str">
        <f>IF(ISERROR(VLOOKUP(H170,'FMC by DSF_Sistem'!$J$11:$J$1202,1,0)),"TIDAK ADA","ADA")</f>
        <v>ADA</v>
      </c>
      <c r="Y170" t="str">
        <f>IF(ISERROR(VLOOKUP(C170,'Data Unit Agr Open'!$F$4:$F$7567,1,0)),"TIDAK ADA","ADA")</f>
        <v>ADA</v>
      </c>
      <c r="Z170" s="955" t="str">
        <f>VLOOKUP(H170,'Data Unit Agr Open'!J168:$J$7567,1,FALSE)</f>
        <v>B2247UOR</v>
      </c>
      <c r="AA170" t="b">
        <f t="shared" si="18"/>
        <v>1</v>
      </c>
    </row>
    <row r="171" spans="2:27" customFormat="1" ht="17.45" hidden="1" customHeight="1" x14ac:dyDescent="0.25">
      <c r="B171" s="38">
        <v>166</v>
      </c>
      <c r="C171" s="232" t="s">
        <v>1786</v>
      </c>
      <c r="D171" s="69" t="s">
        <v>12167</v>
      </c>
      <c r="E171" s="258" t="s">
        <v>12156</v>
      </c>
      <c r="F171" s="367" t="s">
        <v>11993</v>
      </c>
      <c r="G171" s="367" t="s">
        <v>125</v>
      </c>
      <c r="H171" s="368" t="s">
        <v>9278</v>
      </c>
      <c r="I171" s="232" t="s">
        <v>12183</v>
      </c>
      <c r="J171" s="232" t="s">
        <v>12184</v>
      </c>
      <c r="K171" s="369">
        <v>43993</v>
      </c>
      <c r="L171" s="369">
        <v>44723</v>
      </c>
      <c r="M171" s="76">
        <v>24</v>
      </c>
      <c r="N171" s="370">
        <v>10800000</v>
      </c>
      <c r="O171" s="76">
        <f t="shared" si="19"/>
        <v>450000</v>
      </c>
      <c r="P171" s="128">
        <f t="shared" ca="1" si="20"/>
        <v>19.187832391975341</v>
      </c>
      <c r="Q171" s="129">
        <f t="shared" ca="1" si="16"/>
        <v>8550000</v>
      </c>
      <c r="R171" s="73"/>
      <c r="S171" s="60"/>
      <c r="T171" s="120">
        <f t="shared" si="17"/>
        <v>10800000</v>
      </c>
      <c r="U171" s="186"/>
      <c r="V171" s="16"/>
      <c r="X171" t="str">
        <f>IF(ISERROR(VLOOKUP(H171,'FMC by DSF_Sistem'!$J$11:$J$1202,1,0)),"TIDAK ADA","ADA")</f>
        <v>ADA</v>
      </c>
      <c r="Y171" t="str">
        <f>IF(ISERROR(VLOOKUP(C171,'Data Unit Agr Open'!$F$4:$F$7567,1,0)),"TIDAK ADA","ADA")</f>
        <v>ADA</v>
      </c>
      <c r="Z171" s="955" t="str">
        <f>VLOOKUP(H171,'Data Unit Agr Open'!J169:$J$7567,1,FALSE)</f>
        <v>B2249UOR</v>
      </c>
      <c r="AA171" t="b">
        <f t="shared" si="18"/>
        <v>1</v>
      </c>
    </row>
    <row r="172" spans="2:27" customFormat="1" ht="17.45" hidden="1" customHeight="1" x14ac:dyDescent="0.25">
      <c r="B172" s="51">
        <v>167</v>
      </c>
      <c r="C172" s="232" t="s">
        <v>1782</v>
      </c>
      <c r="D172" s="69" t="s">
        <v>12167</v>
      </c>
      <c r="E172" s="258" t="s">
        <v>12185</v>
      </c>
      <c r="F172" s="367" t="s">
        <v>11993</v>
      </c>
      <c r="G172" s="367" t="s">
        <v>125</v>
      </c>
      <c r="H172" s="368" t="s">
        <v>9275</v>
      </c>
      <c r="I172" s="232" t="s">
        <v>12186</v>
      </c>
      <c r="J172" s="232" t="s">
        <v>12187</v>
      </c>
      <c r="K172" s="369">
        <v>43993</v>
      </c>
      <c r="L172" s="369">
        <v>45088</v>
      </c>
      <c r="M172" s="76">
        <v>36</v>
      </c>
      <c r="N172" s="370">
        <v>19800000</v>
      </c>
      <c r="O172" s="76">
        <f t="shared" si="19"/>
        <v>550000</v>
      </c>
      <c r="P172" s="128">
        <f t="shared" ca="1" si="20"/>
        <v>19.187832391975341</v>
      </c>
      <c r="Q172" s="129">
        <f t="shared" ca="1" si="16"/>
        <v>10450000</v>
      </c>
      <c r="R172" s="73"/>
      <c r="S172" s="60"/>
      <c r="T172" s="120">
        <f t="shared" si="17"/>
        <v>19800000</v>
      </c>
      <c r="U172" s="186"/>
      <c r="V172" s="16"/>
      <c r="X172" t="str">
        <f>IF(ISERROR(VLOOKUP(H172,'FMC by DSF_Sistem'!$J$11:$J$1202,1,0)),"TIDAK ADA","ADA")</f>
        <v>ADA</v>
      </c>
      <c r="Y172" t="str">
        <f>IF(ISERROR(VLOOKUP(C172,'Data Unit Agr Open'!$F$4:$F$7567,1,0)),"TIDAK ADA","ADA")</f>
        <v>ADA</v>
      </c>
      <c r="Z172" s="955" t="str">
        <f>VLOOKUP(H172,'Data Unit Agr Open'!J170:$J$7567,1,FALSE)</f>
        <v>B2361UOR</v>
      </c>
      <c r="AA172" t="b">
        <f t="shared" si="18"/>
        <v>1</v>
      </c>
    </row>
    <row r="173" spans="2:27" customFormat="1" ht="17.45" hidden="1" customHeight="1" x14ac:dyDescent="0.25">
      <c r="B173" s="38">
        <v>168</v>
      </c>
      <c r="C173" s="232" t="s">
        <v>1778</v>
      </c>
      <c r="D173" s="69" t="s">
        <v>12167</v>
      </c>
      <c r="E173" s="258" t="s">
        <v>12156</v>
      </c>
      <c r="F173" s="367" t="s">
        <v>11993</v>
      </c>
      <c r="G173" s="367" t="s">
        <v>125</v>
      </c>
      <c r="H173" s="368" t="s">
        <v>9272</v>
      </c>
      <c r="I173" s="232" t="s">
        <v>12188</v>
      </c>
      <c r="J173" s="232" t="s">
        <v>12189</v>
      </c>
      <c r="K173" s="369">
        <v>43993</v>
      </c>
      <c r="L173" s="369">
        <v>45088</v>
      </c>
      <c r="M173" s="76">
        <v>36</v>
      </c>
      <c r="N173" s="370">
        <v>19800000</v>
      </c>
      <c r="O173" s="76">
        <f t="shared" si="19"/>
        <v>550000</v>
      </c>
      <c r="P173" s="128">
        <f t="shared" ca="1" si="20"/>
        <v>19.187832391975341</v>
      </c>
      <c r="Q173" s="129">
        <f t="shared" ca="1" si="16"/>
        <v>10450000</v>
      </c>
      <c r="R173" s="73"/>
      <c r="S173" s="60"/>
      <c r="T173" s="120">
        <f t="shared" si="17"/>
        <v>19800000</v>
      </c>
      <c r="U173" s="186"/>
      <c r="V173" s="16"/>
      <c r="X173" t="str">
        <f>IF(ISERROR(VLOOKUP(H173,'FMC by DSF_Sistem'!$J$11:$J$1202,1,0)),"TIDAK ADA","ADA")</f>
        <v>ADA</v>
      </c>
      <c r="Y173" t="str">
        <f>IF(ISERROR(VLOOKUP(C173,'Data Unit Agr Open'!$F$4:$F$7567,1,0)),"TIDAK ADA","ADA")</f>
        <v>ADA</v>
      </c>
      <c r="Z173" s="955" t="str">
        <f>VLOOKUP(H173,'Data Unit Agr Open'!J171:$J$7567,1,FALSE)</f>
        <v>B2245UOR</v>
      </c>
      <c r="AA173" t="b">
        <f t="shared" si="18"/>
        <v>1</v>
      </c>
    </row>
    <row r="174" spans="2:27" customFormat="1" ht="17.45" hidden="1" customHeight="1" x14ac:dyDescent="0.25">
      <c r="B174" s="51">
        <v>169</v>
      </c>
      <c r="C174" s="232" t="s">
        <v>1774</v>
      </c>
      <c r="D174" s="69" t="s">
        <v>12167</v>
      </c>
      <c r="E174" s="258" t="s">
        <v>12185</v>
      </c>
      <c r="F174" s="367" t="s">
        <v>11993</v>
      </c>
      <c r="G174" s="367" t="s">
        <v>125</v>
      </c>
      <c r="H174" s="368" t="s">
        <v>9262</v>
      </c>
      <c r="I174" s="232" t="s">
        <v>9263</v>
      </c>
      <c r="J174" s="232" t="s">
        <v>9264</v>
      </c>
      <c r="K174" s="369">
        <v>43993</v>
      </c>
      <c r="L174" s="369">
        <v>45088</v>
      </c>
      <c r="M174" s="76">
        <v>36</v>
      </c>
      <c r="N174" s="370">
        <v>19800000</v>
      </c>
      <c r="O174" s="76">
        <f t="shared" si="19"/>
        <v>550000</v>
      </c>
      <c r="P174" s="128">
        <f t="shared" ca="1" si="20"/>
        <v>19.187832391975341</v>
      </c>
      <c r="Q174" s="129">
        <f t="shared" ca="1" si="16"/>
        <v>10450000</v>
      </c>
      <c r="R174" s="73"/>
      <c r="S174" s="60"/>
      <c r="T174" s="120">
        <f t="shared" si="17"/>
        <v>19800000</v>
      </c>
      <c r="U174" s="186"/>
      <c r="V174" s="16"/>
      <c r="X174" t="str">
        <f>IF(ISERROR(VLOOKUP(H174,'FMC by DSF_Sistem'!$J$11:$J$1202,1,0)),"TIDAK ADA","ADA")</f>
        <v>ADA</v>
      </c>
      <c r="Y174" t="str">
        <f>IF(ISERROR(VLOOKUP(C174,'Data Unit Agr Open'!$F$4:$F$7567,1,0)),"TIDAK ADA","ADA")</f>
        <v>ADA</v>
      </c>
      <c r="Z174" s="955" t="str">
        <f>VLOOKUP(H174,'Data Unit Agr Open'!J172:$J$7567,1,FALSE)</f>
        <v>B2241UOR</v>
      </c>
      <c r="AA174" t="b">
        <f t="shared" si="18"/>
        <v>1</v>
      </c>
    </row>
    <row r="175" spans="2:27" customFormat="1" ht="17.45" hidden="1" customHeight="1" x14ac:dyDescent="0.25">
      <c r="B175" s="38">
        <v>170</v>
      </c>
      <c r="C175" s="232" t="s">
        <v>1774</v>
      </c>
      <c r="D175" s="69" t="s">
        <v>12167</v>
      </c>
      <c r="E175" s="258" t="s">
        <v>12185</v>
      </c>
      <c r="F175" s="367" t="s">
        <v>11993</v>
      </c>
      <c r="G175" s="367" t="s">
        <v>125</v>
      </c>
      <c r="H175" s="368" t="s">
        <v>9269</v>
      </c>
      <c r="I175" s="232" t="s">
        <v>9270</v>
      </c>
      <c r="J175" s="232" t="s">
        <v>9271</v>
      </c>
      <c r="K175" s="369">
        <v>43993</v>
      </c>
      <c r="L175" s="369">
        <v>45088</v>
      </c>
      <c r="M175" s="76">
        <v>36</v>
      </c>
      <c r="N175" s="370">
        <v>19800000</v>
      </c>
      <c r="O175" s="76">
        <f t="shared" si="19"/>
        <v>550000</v>
      </c>
      <c r="P175" s="128">
        <f t="shared" ca="1" si="20"/>
        <v>19.187832391975341</v>
      </c>
      <c r="Q175" s="129">
        <f t="shared" ca="1" si="16"/>
        <v>10450000</v>
      </c>
      <c r="R175" s="73"/>
      <c r="S175" s="60"/>
      <c r="T175" s="120">
        <f t="shared" si="17"/>
        <v>19800000</v>
      </c>
      <c r="U175" s="186"/>
      <c r="V175" s="16"/>
      <c r="X175" t="str">
        <f>IF(ISERROR(VLOOKUP(H175,'FMC by DSF_Sistem'!$J$11:$J$1202,1,0)),"TIDAK ADA","ADA")</f>
        <v>ADA</v>
      </c>
      <c r="Y175" t="str">
        <f>IF(ISERROR(VLOOKUP(C175,'Data Unit Agr Open'!$F$4:$F$7567,1,0)),"TIDAK ADA","ADA")</f>
        <v>ADA</v>
      </c>
      <c r="Z175" s="955" t="str">
        <f>VLOOKUP(H175,'Data Unit Agr Open'!J173:$J$7567,1,FALSE)</f>
        <v>B2440UOQ</v>
      </c>
      <c r="AA175" t="b">
        <f t="shared" si="18"/>
        <v>1</v>
      </c>
    </row>
    <row r="176" spans="2:27" customFormat="1" ht="17.45" hidden="1" customHeight="1" x14ac:dyDescent="0.25">
      <c r="B176" s="51">
        <v>171</v>
      </c>
      <c r="C176" s="232" t="s">
        <v>1770</v>
      </c>
      <c r="D176" s="69" t="s">
        <v>12167</v>
      </c>
      <c r="E176" s="67" t="s">
        <v>12173</v>
      </c>
      <c r="F176" s="367" t="s">
        <v>11993</v>
      </c>
      <c r="G176" s="367" t="s">
        <v>125</v>
      </c>
      <c r="H176" s="368" t="s">
        <v>9251</v>
      </c>
      <c r="I176" s="232" t="s">
        <v>9252</v>
      </c>
      <c r="J176" s="232" t="s">
        <v>9253</v>
      </c>
      <c r="K176" s="369">
        <v>43993</v>
      </c>
      <c r="L176" s="369">
        <v>45088</v>
      </c>
      <c r="M176" s="76">
        <v>36</v>
      </c>
      <c r="N176" s="370">
        <v>43200000</v>
      </c>
      <c r="O176" s="76">
        <f t="shared" si="19"/>
        <v>1200000</v>
      </c>
      <c r="P176" s="128">
        <f t="shared" ca="1" si="20"/>
        <v>19.187832391975341</v>
      </c>
      <c r="Q176" s="129">
        <f t="shared" ca="1" si="16"/>
        <v>22800000</v>
      </c>
      <c r="R176" s="73"/>
      <c r="S176" s="60"/>
      <c r="T176" s="120">
        <f t="shared" si="17"/>
        <v>43200000</v>
      </c>
      <c r="U176" s="186"/>
      <c r="V176" s="16"/>
      <c r="X176" t="str">
        <f>IF(ISERROR(VLOOKUP(H176,'FMC by DSF_Sistem'!$J$11:$J$1202,1,0)),"TIDAK ADA","ADA")</f>
        <v>ADA</v>
      </c>
      <c r="Y176" t="str">
        <f>IF(ISERROR(VLOOKUP(C176,'Data Unit Agr Open'!$F$4:$F$7567,1,0)),"TIDAK ADA","ADA")</f>
        <v>ADA</v>
      </c>
      <c r="Z176" s="955" t="str">
        <f>VLOOKUP(H176,'Data Unit Agr Open'!J174:$J$7567,1,FALSE)</f>
        <v>B1295UJV</v>
      </c>
      <c r="AA176" t="b">
        <f t="shared" si="18"/>
        <v>1</v>
      </c>
    </row>
    <row r="177" spans="2:28" ht="17.45" hidden="1" customHeight="1" x14ac:dyDescent="0.25">
      <c r="B177" s="38">
        <v>172</v>
      </c>
      <c r="C177" s="232" t="s">
        <v>1770</v>
      </c>
      <c r="D177" s="69" t="s">
        <v>12167</v>
      </c>
      <c r="E177" s="67" t="s">
        <v>12173</v>
      </c>
      <c r="F177" s="367" t="s">
        <v>11993</v>
      </c>
      <c r="G177" s="367" t="s">
        <v>125</v>
      </c>
      <c r="H177" s="368" t="s">
        <v>9256</v>
      </c>
      <c r="I177" s="232" t="s">
        <v>9257</v>
      </c>
      <c r="J177" s="232" t="s">
        <v>9258</v>
      </c>
      <c r="K177" s="369">
        <v>43993</v>
      </c>
      <c r="L177" s="369">
        <v>45088</v>
      </c>
      <c r="M177" s="76">
        <v>36</v>
      </c>
      <c r="N177" s="370">
        <v>43200000</v>
      </c>
      <c r="O177" s="76">
        <f t="shared" si="19"/>
        <v>1200000</v>
      </c>
      <c r="P177" s="128">
        <f t="shared" ca="1" si="20"/>
        <v>19.187832391975341</v>
      </c>
      <c r="Q177" s="129">
        <f t="shared" ca="1" si="16"/>
        <v>22800000</v>
      </c>
      <c r="R177" s="73">
        <f>'[1]KTB FMC'!J945</f>
        <v>2997005</v>
      </c>
      <c r="S177" s="60">
        <f>'[1]KTB FMC'!F946</f>
        <v>1</v>
      </c>
      <c r="T177" s="120">
        <f t="shared" si="17"/>
        <v>40202995</v>
      </c>
      <c r="U177" s="186"/>
      <c r="X177" t="str">
        <f>IF(ISERROR(VLOOKUP(H177,'FMC by DSF_Sistem'!$J$11:$J$1202,1,0)),"TIDAK ADA","ADA")</f>
        <v>ADA</v>
      </c>
      <c r="Y177" t="str">
        <f>IF(ISERROR(VLOOKUP(C177,'Data Unit Agr Open'!$F$4:$F$7567,1,0)),"TIDAK ADA","ADA")</f>
        <v>ADA</v>
      </c>
      <c r="Z177" s="955" t="str">
        <f>VLOOKUP(H177,'Data Unit Agr Open'!J175:$J$7567,1,FALSE)</f>
        <v>B1272UJV</v>
      </c>
      <c r="AA177" t="b">
        <f t="shared" si="18"/>
        <v>1</v>
      </c>
      <c r="AB177"/>
    </row>
    <row r="178" spans="2:28" ht="17.45" hidden="1" customHeight="1" x14ac:dyDescent="0.25">
      <c r="B178" s="51">
        <v>173</v>
      </c>
      <c r="C178" s="232" t="s">
        <v>1831</v>
      </c>
      <c r="D178" s="69" t="s">
        <v>12167</v>
      </c>
      <c r="E178" s="258" t="s">
        <v>12185</v>
      </c>
      <c r="F178" s="367" t="s">
        <v>11993</v>
      </c>
      <c r="G178" s="367" t="s">
        <v>125</v>
      </c>
      <c r="H178" s="373" t="s">
        <v>9300</v>
      </c>
      <c r="I178" s="232" t="s">
        <v>9301</v>
      </c>
      <c r="J178" s="232" t="s">
        <v>9302</v>
      </c>
      <c r="K178" s="369">
        <v>44012</v>
      </c>
      <c r="L178" s="369">
        <v>45107</v>
      </c>
      <c r="M178" s="76">
        <v>36</v>
      </c>
      <c r="N178" s="370">
        <v>19800000</v>
      </c>
      <c r="O178" s="76">
        <f t="shared" si="19"/>
        <v>550000</v>
      </c>
      <c r="P178" s="128">
        <f t="shared" ca="1" si="20"/>
        <v>18.554499058642008</v>
      </c>
      <c r="Q178" s="129">
        <f t="shared" ref="Q178:Q241" ca="1" si="21">LEFT(P178,2)*O178</f>
        <v>9900000</v>
      </c>
      <c r="R178" s="73"/>
      <c r="S178" s="60"/>
      <c r="T178" s="120">
        <f t="shared" si="17"/>
        <v>19800000</v>
      </c>
      <c r="U178" s="186"/>
      <c r="X178" t="str">
        <f>IF(ISERROR(VLOOKUP(H178,'FMC by DSF_Sistem'!$J$11:$J$1202,1,0)),"TIDAK ADA","ADA")</f>
        <v>ADA</v>
      </c>
      <c r="Y178" t="str">
        <f>IF(ISERROR(VLOOKUP(C178,'Data Unit Agr Open'!$F$4:$F$7567,1,0)),"TIDAK ADA","ADA")</f>
        <v>ADA</v>
      </c>
      <c r="Z178" s="955" t="str">
        <f>VLOOKUP(H178,'Data Unit Agr Open'!J176:$J$7567,1,FALSE)</f>
        <v>B2809UOR</v>
      </c>
      <c r="AA178" t="b">
        <f t="shared" si="18"/>
        <v>1</v>
      </c>
      <c r="AB178"/>
    </row>
    <row r="179" spans="2:28" ht="17.45" hidden="1" customHeight="1" x14ac:dyDescent="0.25">
      <c r="B179" s="38">
        <v>174</v>
      </c>
      <c r="C179" s="232" t="s">
        <v>1827</v>
      </c>
      <c r="D179" s="69" t="s">
        <v>12167</v>
      </c>
      <c r="E179" s="258" t="s">
        <v>12156</v>
      </c>
      <c r="F179" s="367" t="s">
        <v>11993</v>
      </c>
      <c r="G179" s="367" t="s">
        <v>125</v>
      </c>
      <c r="H179" s="373" t="s">
        <v>9290</v>
      </c>
      <c r="I179" s="232" t="s">
        <v>9291</v>
      </c>
      <c r="J179" s="232" t="s">
        <v>9292</v>
      </c>
      <c r="K179" s="369">
        <v>44012</v>
      </c>
      <c r="L179" s="369">
        <v>45107</v>
      </c>
      <c r="M179" s="76">
        <v>36</v>
      </c>
      <c r="N179" s="370">
        <v>19800000</v>
      </c>
      <c r="O179" s="76">
        <f t="shared" si="19"/>
        <v>550000</v>
      </c>
      <c r="P179" s="128">
        <f t="shared" ca="1" si="20"/>
        <v>18.554499058642008</v>
      </c>
      <c r="Q179" s="129">
        <f t="shared" ca="1" si="21"/>
        <v>9900000</v>
      </c>
      <c r="R179" s="73"/>
      <c r="S179" s="60"/>
      <c r="T179" s="120">
        <f t="shared" si="17"/>
        <v>19800000</v>
      </c>
      <c r="U179" s="186"/>
      <c r="X179" t="str">
        <f>IF(ISERROR(VLOOKUP(H179,'FMC by DSF_Sistem'!$J$11:$J$1202,1,0)),"TIDAK ADA","ADA")</f>
        <v>ADA</v>
      </c>
      <c r="Y179" t="str">
        <f>IF(ISERROR(VLOOKUP(C179,'Data Unit Agr Open'!$F$4:$F$7567,1,0)),"TIDAK ADA","ADA")</f>
        <v>ADA</v>
      </c>
      <c r="Z179" s="955" t="str">
        <f>VLOOKUP(H179,'Data Unit Agr Open'!J177:$J$7567,1,FALSE)</f>
        <v>B2737UOR</v>
      </c>
      <c r="AA179" t="b">
        <f t="shared" si="18"/>
        <v>1</v>
      </c>
      <c r="AB179"/>
    </row>
    <row r="180" spans="2:28" ht="17.45" hidden="1" customHeight="1" x14ac:dyDescent="0.25">
      <c r="B180" s="51">
        <v>175</v>
      </c>
      <c r="C180" s="232" t="s">
        <v>1827</v>
      </c>
      <c r="D180" s="69" t="s">
        <v>12167</v>
      </c>
      <c r="E180" s="258" t="s">
        <v>12156</v>
      </c>
      <c r="F180" s="367" t="s">
        <v>11993</v>
      </c>
      <c r="G180" s="367" t="s">
        <v>125</v>
      </c>
      <c r="H180" s="373" t="s">
        <v>9294</v>
      </c>
      <c r="I180" s="232" t="s">
        <v>9295</v>
      </c>
      <c r="J180" s="232" t="s">
        <v>9296</v>
      </c>
      <c r="K180" s="369">
        <v>44012</v>
      </c>
      <c r="L180" s="369">
        <v>45107</v>
      </c>
      <c r="M180" s="76">
        <v>36</v>
      </c>
      <c r="N180" s="370">
        <v>19800000</v>
      </c>
      <c r="O180" s="76">
        <f t="shared" si="19"/>
        <v>550000</v>
      </c>
      <c r="P180" s="128">
        <f t="shared" ca="1" si="20"/>
        <v>18.554499058642008</v>
      </c>
      <c r="Q180" s="129">
        <f t="shared" ca="1" si="21"/>
        <v>9900000</v>
      </c>
      <c r="R180" s="73"/>
      <c r="S180" s="60"/>
      <c r="T180" s="120">
        <f t="shared" si="17"/>
        <v>19800000</v>
      </c>
      <c r="U180" s="186"/>
      <c r="X180" t="str">
        <f>IF(ISERROR(VLOOKUP(H180,'FMC by DSF_Sistem'!$J$11:$J$1202,1,0)),"TIDAK ADA","ADA")</f>
        <v>ADA</v>
      </c>
      <c r="Y180" t="str">
        <f>IF(ISERROR(VLOOKUP(C180,'Data Unit Agr Open'!$F$4:$F$7567,1,0)),"TIDAK ADA","ADA")</f>
        <v>ADA</v>
      </c>
      <c r="Z180" s="955" t="str">
        <f>VLOOKUP(H180,'Data Unit Agr Open'!J178:$J$7567,1,FALSE)</f>
        <v>B2739UOR</v>
      </c>
      <c r="AA180" t="b">
        <f t="shared" si="18"/>
        <v>1</v>
      </c>
      <c r="AB180"/>
    </row>
    <row r="181" spans="2:28" ht="17.45" hidden="1" customHeight="1" x14ac:dyDescent="0.25">
      <c r="B181" s="38">
        <v>176</v>
      </c>
      <c r="C181" s="232" t="s">
        <v>1827</v>
      </c>
      <c r="D181" s="69" t="s">
        <v>12167</v>
      </c>
      <c r="E181" s="258" t="s">
        <v>12156</v>
      </c>
      <c r="F181" s="259" t="s">
        <v>11993</v>
      </c>
      <c r="G181" s="259" t="s">
        <v>125</v>
      </c>
      <c r="H181" s="373" t="s">
        <v>9297</v>
      </c>
      <c r="I181" s="232" t="s">
        <v>9298</v>
      </c>
      <c r="J181" s="232" t="s">
        <v>9299</v>
      </c>
      <c r="K181" s="369">
        <v>44012</v>
      </c>
      <c r="L181" s="369">
        <v>45107</v>
      </c>
      <c r="M181" s="76">
        <v>36</v>
      </c>
      <c r="N181" s="370">
        <v>19800000</v>
      </c>
      <c r="O181" s="76">
        <f t="shared" si="19"/>
        <v>550000</v>
      </c>
      <c r="P181" s="128">
        <f t="shared" ca="1" si="20"/>
        <v>18.554499058642008</v>
      </c>
      <c r="Q181" s="129">
        <f t="shared" ca="1" si="21"/>
        <v>9900000</v>
      </c>
      <c r="R181" s="73"/>
      <c r="S181" s="74"/>
      <c r="T181" s="50">
        <f t="shared" ref="T181:T212" si="22">N181-R181</f>
        <v>19800000</v>
      </c>
      <c r="U181" s="186"/>
      <c r="X181" t="str">
        <f>IF(ISERROR(VLOOKUP(H181,'FMC by DSF_Sistem'!$J$11:$J$1202,1,0)),"TIDAK ADA","ADA")</f>
        <v>ADA</v>
      </c>
      <c r="Y181" t="str">
        <f>IF(ISERROR(VLOOKUP(C181,'Data Unit Agr Open'!$F$4:$F$7567,1,0)),"TIDAK ADA","ADA")</f>
        <v>ADA</v>
      </c>
      <c r="Z181" s="955" t="str">
        <f>VLOOKUP(H181,'Data Unit Agr Open'!J179:$J$7567,1,FALSE)</f>
        <v>B2952UOQ</v>
      </c>
      <c r="AA181" t="b">
        <f t="shared" si="18"/>
        <v>1</v>
      </c>
      <c r="AB181"/>
    </row>
    <row r="182" spans="2:28" ht="17.45" hidden="1" customHeight="1" x14ac:dyDescent="0.25">
      <c r="B182" s="51">
        <v>177</v>
      </c>
      <c r="C182" s="274" t="s">
        <v>1802</v>
      </c>
      <c r="D182" s="348" t="s">
        <v>12167</v>
      </c>
      <c r="E182" s="374" t="s">
        <v>12190</v>
      </c>
      <c r="F182" s="375" t="s">
        <v>11993</v>
      </c>
      <c r="G182" s="375" t="s">
        <v>125</v>
      </c>
      <c r="H182" s="376" t="s">
        <v>9285</v>
      </c>
      <c r="I182" s="377" t="s">
        <v>9286</v>
      </c>
      <c r="J182" s="377" t="s">
        <v>9287</v>
      </c>
      <c r="K182" s="378">
        <v>44013</v>
      </c>
      <c r="L182" s="378">
        <v>44743</v>
      </c>
      <c r="M182" s="85">
        <v>24</v>
      </c>
      <c r="N182" s="379">
        <v>21600000</v>
      </c>
      <c r="O182" s="85">
        <f t="shared" si="19"/>
        <v>900000</v>
      </c>
      <c r="P182" s="86">
        <f t="shared" ca="1" si="20"/>
        <v>18.521165725308673</v>
      </c>
      <c r="Q182" s="87">
        <f t="shared" ca="1" si="21"/>
        <v>16200000</v>
      </c>
      <c r="R182" s="88"/>
      <c r="S182" s="118"/>
      <c r="T182" s="90">
        <f t="shared" si="22"/>
        <v>21600000</v>
      </c>
      <c r="U182" s="186" t="s">
        <v>12191</v>
      </c>
      <c r="X182" t="str">
        <f>IF(ISERROR(VLOOKUP(H182,'FMC by DSF_Sistem'!$J$11:$J$1202,1,0)),"TIDAK ADA","ADA")</f>
        <v>ADA</v>
      </c>
      <c r="Y182" t="str">
        <f>IF(ISERROR(VLOOKUP(C182,'Data Unit Agr Open'!$F$4:$F$7567,1,0)),"TIDAK ADA","ADA")</f>
        <v>ADA</v>
      </c>
      <c r="Z182" s="955" t="str">
        <f>VLOOKUP(H182,'Data Unit Agr Open'!J180:$J$7567,1,FALSE)</f>
        <v>B1259UJV</v>
      </c>
      <c r="AA182" t="b">
        <f t="shared" si="18"/>
        <v>1</v>
      </c>
      <c r="AB182"/>
    </row>
    <row r="183" spans="2:28" ht="17.45" hidden="1" customHeight="1" x14ac:dyDescent="0.25">
      <c r="B183" s="38">
        <v>178</v>
      </c>
      <c r="C183" s="232" t="s">
        <v>2010</v>
      </c>
      <c r="D183" s="69" t="s">
        <v>12167</v>
      </c>
      <c r="E183" s="258" t="s">
        <v>12190</v>
      </c>
      <c r="F183" s="259" t="s">
        <v>11993</v>
      </c>
      <c r="G183" s="259" t="s">
        <v>125</v>
      </c>
      <c r="H183" s="373" t="s">
        <v>9303</v>
      </c>
      <c r="I183" s="232" t="s">
        <v>9304</v>
      </c>
      <c r="J183" s="232" t="s">
        <v>9305</v>
      </c>
      <c r="K183" s="369">
        <v>44049</v>
      </c>
      <c r="L183" s="369">
        <v>45144</v>
      </c>
      <c r="M183" s="76">
        <v>36</v>
      </c>
      <c r="N183" s="370">
        <v>43200000</v>
      </c>
      <c r="O183" s="76">
        <f t="shared" si="19"/>
        <v>1200000</v>
      </c>
      <c r="P183" s="128">
        <f t="shared" ca="1" si="20"/>
        <v>17.321165725308674</v>
      </c>
      <c r="Q183" s="129">
        <f t="shared" ca="1" si="21"/>
        <v>20400000</v>
      </c>
      <c r="R183" s="73"/>
      <c r="S183" s="360"/>
      <c r="T183" s="50">
        <f t="shared" si="22"/>
        <v>43200000</v>
      </c>
      <c r="U183" s="186"/>
      <c r="X183" t="str">
        <f>IF(ISERROR(VLOOKUP(H183,'FMC by DSF_Sistem'!$J$11:$J$1202,1,0)),"TIDAK ADA","ADA")</f>
        <v>ADA</v>
      </c>
      <c r="Y183" t="str">
        <f>IF(ISERROR(VLOOKUP(C183,'Data Unit Agr Open'!$F$4:$F$7567,1,0)),"TIDAK ADA","ADA")</f>
        <v>ADA</v>
      </c>
      <c r="Z183" s="955" t="str">
        <f>VLOOKUP(H183,'Data Unit Agr Open'!J181:$J$7567,1,FALSE)</f>
        <v>B1343UJV</v>
      </c>
      <c r="AA183" t="b">
        <f t="shared" si="18"/>
        <v>1</v>
      </c>
      <c r="AB183"/>
    </row>
    <row r="184" spans="2:28" ht="17.45" hidden="1" customHeight="1" x14ac:dyDescent="0.25">
      <c r="B184" s="51">
        <v>179</v>
      </c>
      <c r="C184" s="232" t="s">
        <v>2043</v>
      </c>
      <c r="D184" s="69" t="s">
        <v>12167</v>
      </c>
      <c r="E184" s="258" t="s">
        <v>12170</v>
      </c>
      <c r="F184" s="259" t="s">
        <v>11993</v>
      </c>
      <c r="G184" s="259" t="s">
        <v>125</v>
      </c>
      <c r="H184" s="373" t="s">
        <v>9312</v>
      </c>
      <c r="I184" s="232" t="s">
        <v>9313</v>
      </c>
      <c r="J184" s="232" t="s">
        <v>9314</v>
      </c>
      <c r="K184" s="369">
        <v>44047</v>
      </c>
      <c r="L184" s="369">
        <v>44047</v>
      </c>
      <c r="M184" s="76">
        <v>36</v>
      </c>
      <c r="N184" s="370">
        <v>19800000</v>
      </c>
      <c r="O184" s="76">
        <f t="shared" si="19"/>
        <v>550000</v>
      </c>
      <c r="P184" s="128">
        <f t="shared" ca="1" si="20"/>
        <v>17.387832391975341</v>
      </c>
      <c r="Q184" s="129">
        <f t="shared" ca="1" si="21"/>
        <v>9350000</v>
      </c>
      <c r="R184" s="73"/>
      <c r="S184" s="360"/>
      <c r="T184" s="50">
        <f t="shared" si="22"/>
        <v>19800000</v>
      </c>
      <c r="U184" s="186"/>
      <c r="X184" t="str">
        <f>IF(ISERROR(VLOOKUP(H184,'FMC by DSF_Sistem'!$J$11:$J$1202,1,0)),"TIDAK ADA","ADA")</f>
        <v>ADA</v>
      </c>
      <c r="Y184" t="str">
        <f>IF(ISERROR(VLOOKUP(C184,'Data Unit Agr Open'!$F$4:$F$7567,1,0)),"TIDAK ADA","ADA")</f>
        <v>ADA</v>
      </c>
      <c r="Z184" s="955" t="str">
        <f>VLOOKUP(H184,'Data Unit Agr Open'!J182:$J$7567,1,FALSE)</f>
        <v>B2394UOR</v>
      </c>
      <c r="AA184" t="b">
        <f t="shared" si="18"/>
        <v>1</v>
      </c>
      <c r="AB184"/>
    </row>
    <row r="185" spans="2:28" ht="17.45" hidden="1" customHeight="1" x14ac:dyDescent="0.25">
      <c r="B185" s="38">
        <v>180</v>
      </c>
      <c r="C185" s="232" t="s">
        <v>2047</v>
      </c>
      <c r="D185" s="224" t="s">
        <v>12167</v>
      </c>
      <c r="E185" s="221" t="s">
        <v>12156</v>
      </c>
      <c r="F185" s="367" t="s">
        <v>11993</v>
      </c>
      <c r="G185" s="367" t="s">
        <v>125</v>
      </c>
      <c r="H185" s="373" t="s">
        <v>9317</v>
      </c>
      <c r="I185" s="377" t="s">
        <v>9318</v>
      </c>
      <c r="J185" s="377" t="s">
        <v>9319</v>
      </c>
      <c r="K185" s="378">
        <v>44053</v>
      </c>
      <c r="L185" s="378">
        <v>45148</v>
      </c>
      <c r="M185" s="85">
        <v>36</v>
      </c>
      <c r="N185" s="379">
        <v>19800000</v>
      </c>
      <c r="O185" s="85">
        <f t="shared" si="19"/>
        <v>550000</v>
      </c>
      <c r="P185" s="128">
        <f t="shared" ca="1" si="20"/>
        <v>17.187832391975341</v>
      </c>
      <c r="Q185" s="129">
        <f t="shared" ca="1" si="21"/>
        <v>9350000</v>
      </c>
      <c r="R185" s="88"/>
      <c r="S185" s="118"/>
      <c r="T185" s="90">
        <f t="shared" si="22"/>
        <v>19800000</v>
      </c>
      <c r="U185" s="186"/>
      <c r="X185" t="str">
        <f>IF(ISERROR(VLOOKUP(H185,'FMC by DSF_Sistem'!$J$11:$J$1202,1,0)),"TIDAK ADA","ADA")</f>
        <v>ADA</v>
      </c>
      <c r="Y185" t="str">
        <f>IF(ISERROR(VLOOKUP(C185,'Data Unit Agr Open'!$F$4:$F$7567,1,0)),"TIDAK ADA","ADA")</f>
        <v>ADA</v>
      </c>
      <c r="Z185" s="955" t="str">
        <f>VLOOKUP(H185,'Data Unit Agr Open'!J183:$J$7567,1,FALSE)</f>
        <v>B2269UOS</v>
      </c>
      <c r="AA185" t="b">
        <f t="shared" si="18"/>
        <v>1</v>
      </c>
      <c r="AB185"/>
    </row>
    <row r="186" spans="2:28" ht="17.45" hidden="1" customHeight="1" x14ac:dyDescent="0.25">
      <c r="B186" s="51">
        <v>181</v>
      </c>
      <c r="C186" s="232" t="s">
        <v>2051</v>
      </c>
      <c r="D186" s="224" t="s">
        <v>12167</v>
      </c>
      <c r="E186" s="258" t="s">
        <v>12185</v>
      </c>
      <c r="F186" s="367" t="s">
        <v>11993</v>
      </c>
      <c r="G186" s="367" t="s">
        <v>125</v>
      </c>
      <c r="H186" s="373" t="s">
        <v>9322</v>
      </c>
      <c r="I186" s="232" t="s">
        <v>9323</v>
      </c>
      <c r="J186" s="232" t="s">
        <v>9324</v>
      </c>
      <c r="K186" s="369">
        <v>44068</v>
      </c>
      <c r="L186" s="369">
        <v>45163</v>
      </c>
      <c r="M186" s="76">
        <v>36</v>
      </c>
      <c r="N186" s="370">
        <v>19800000</v>
      </c>
      <c r="O186" s="76">
        <f t="shared" si="19"/>
        <v>550000</v>
      </c>
      <c r="P186" s="128">
        <f t="shared" ca="1" si="20"/>
        <v>16.687832391975341</v>
      </c>
      <c r="Q186" s="129">
        <f t="shared" ca="1" si="21"/>
        <v>8800000</v>
      </c>
      <c r="R186" s="73"/>
      <c r="S186" s="360"/>
      <c r="T186" s="50">
        <f t="shared" si="22"/>
        <v>19800000</v>
      </c>
      <c r="U186" s="186"/>
      <c r="X186" t="str">
        <f>IF(ISERROR(VLOOKUP(H186,'FMC by DSF_Sistem'!$J$11:$J$1202,1,0)),"TIDAK ADA","ADA")</f>
        <v>ADA</v>
      </c>
      <c r="Y186" t="str">
        <f>IF(ISERROR(VLOOKUP(C186,'Data Unit Agr Open'!$F$4:$F$7567,1,0)),"TIDAK ADA","ADA")</f>
        <v>ADA</v>
      </c>
      <c r="Z186" s="955" t="str">
        <f>VLOOKUP(H186,'Data Unit Agr Open'!J184:$J$7567,1,FALSE)</f>
        <v>B2271UOS</v>
      </c>
      <c r="AA186" t="b">
        <f t="shared" si="18"/>
        <v>1</v>
      </c>
      <c r="AB186"/>
    </row>
    <row r="187" spans="2:28" ht="17.45" hidden="1" customHeight="1" x14ac:dyDescent="0.25">
      <c r="B187" s="38">
        <v>182</v>
      </c>
      <c r="C187" s="232" t="s">
        <v>2055</v>
      </c>
      <c r="D187" s="224" t="s">
        <v>12167</v>
      </c>
      <c r="E187" s="258" t="s">
        <v>12185</v>
      </c>
      <c r="F187" s="367" t="s">
        <v>11993</v>
      </c>
      <c r="G187" s="367" t="s">
        <v>125</v>
      </c>
      <c r="H187" s="373" t="s">
        <v>9327</v>
      </c>
      <c r="I187" s="232" t="s">
        <v>9328</v>
      </c>
      <c r="J187" s="232" t="s">
        <v>9329</v>
      </c>
      <c r="K187" s="369">
        <v>44069</v>
      </c>
      <c r="L187" s="369">
        <v>44799</v>
      </c>
      <c r="M187" s="76">
        <v>24</v>
      </c>
      <c r="N187" s="370">
        <v>13200000</v>
      </c>
      <c r="O187" s="76">
        <f t="shared" si="19"/>
        <v>550000</v>
      </c>
      <c r="P187" s="128">
        <f t="shared" ca="1" si="20"/>
        <v>16.654499058642006</v>
      </c>
      <c r="Q187" s="129">
        <f t="shared" ca="1" si="21"/>
        <v>8800000</v>
      </c>
      <c r="R187" s="73"/>
      <c r="S187" s="360"/>
      <c r="T187" s="50">
        <f t="shared" si="22"/>
        <v>13200000</v>
      </c>
      <c r="U187" s="186"/>
      <c r="X187" t="str">
        <f>IF(ISERROR(VLOOKUP(H187,'FMC by DSF_Sistem'!$J$11:$J$1202,1,0)),"TIDAK ADA","ADA")</f>
        <v>ADA</v>
      </c>
      <c r="Y187" t="str">
        <f>IF(ISERROR(VLOOKUP(C187,'Data Unit Agr Open'!$F$4:$F$7567,1,0)),"TIDAK ADA","ADA")</f>
        <v>ADA</v>
      </c>
      <c r="Z187" s="955" t="str">
        <f>VLOOKUP(H187,'Data Unit Agr Open'!J185:$J$7567,1,FALSE)</f>
        <v>B2688UOR</v>
      </c>
      <c r="AA187" t="b">
        <f t="shared" si="18"/>
        <v>1</v>
      </c>
      <c r="AB187"/>
    </row>
    <row r="188" spans="2:28" ht="17.45" hidden="1" customHeight="1" x14ac:dyDescent="0.25">
      <c r="B188" s="51">
        <v>183</v>
      </c>
      <c r="C188" s="232" t="s">
        <v>2059</v>
      </c>
      <c r="D188" s="224" t="s">
        <v>12167</v>
      </c>
      <c r="E188" s="258" t="s">
        <v>12185</v>
      </c>
      <c r="F188" s="367" t="s">
        <v>11993</v>
      </c>
      <c r="G188" s="367" t="s">
        <v>125</v>
      </c>
      <c r="H188" s="380" t="s">
        <v>12192</v>
      </c>
      <c r="I188" s="232" t="s">
        <v>9334</v>
      </c>
      <c r="J188" s="232" t="s">
        <v>9335</v>
      </c>
      <c r="K188" s="369">
        <v>44069</v>
      </c>
      <c r="L188" s="369">
        <v>45164</v>
      </c>
      <c r="M188" s="76">
        <v>36</v>
      </c>
      <c r="N188" s="370">
        <v>19800000</v>
      </c>
      <c r="O188" s="76">
        <f t="shared" si="19"/>
        <v>550000</v>
      </c>
      <c r="P188" s="128">
        <f t="shared" ca="1" si="20"/>
        <v>16.654499058642006</v>
      </c>
      <c r="Q188" s="129">
        <f t="shared" ca="1" si="21"/>
        <v>8800000</v>
      </c>
      <c r="R188" s="73"/>
      <c r="S188" s="360"/>
      <c r="T188" s="50">
        <f t="shared" si="22"/>
        <v>19800000</v>
      </c>
      <c r="U188" s="186"/>
      <c r="X188" t="str">
        <f>IF(ISERROR(VLOOKUP(H188,'FMC by DSF_Sistem'!$J$11:$J$1202,1,0)),"TIDAK ADA","ADA")</f>
        <v>TIDAK ADA</v>
      </c>
      <c r="Y188" t="str">
        <f>IF(ISERROR(VLOOKUP(C188,'Data Unit Agr Open'!$F$4:$F$7567,1,0)),"TIDAK ADA","ADA")</f>
        <v>ADA</v>
      </c>
      <c r="Z188" s="955" t="e">
        <f>VLOOKUP(H188,'Data Unit Agr Open'!J186:$J$7567,1,FALSE)</f>
        <v>#N/A</v>
      </c>
      <c r="AA188" t="b">
        <f t="shared" si="18"/>
        <v>0</v>
      </c>
      <c r="AB188" s="950" t="s">
        <v>25279</v>
      </c>
    </row>
    <row r="189" spans="2:28" ht="17.45" hidden="1" customHeight="1" x14ac:dyDescent="0.25">
      <c r="B189" s="38">
        <v>184</v>
      </c>
      <c r="C189" s="232" t="s">
        <v>2099</v>
      </c>
      <c r="D189" s="224" t="s">
        <v>12167</v>
      </c>
      <c r="E189" s="258" t="s">
        <v>12179</v>
      </c>
      <c r="F189" s="367" t="s">
        <v>11993</v>
      </c>
      <c r="G189" s="367" t="s">
        <v>125</v>
      </c>
      <c r="H189" s="373" t="s">
        <v>9338</v>
      </c>
      <c r="I189" s="232" t="s">
        <v>9339</v>
      </c>
      <c r="J189" s="232" t="s">
        <v>9340</v>
      </c>
      <c r="K189" s="369">
        <v>44082</v>
      </c>
      <c r="L189" s="369">
        <v>45177</v>
      </c>
      <c r="M189" s="76">
        <v>36</v>
      </c>
      <c r="N189" s="370">
        <v>54000000</v>
      </c>
      <c r="O189" s="76">
        <f t="shared" si="19"/>
        <v>1500000</v>
      </c>
      <c r="P189" s="128">
        <f t="shared" ca="1" si="20"/>
        <v>16.221165725308673</v>
      </c>
      <c r="Q189" s="129">
        <f t="shared" ca="1" si="21"/>
        <v>24000000</v>
      </c>
      <c r="R189" s="73"/>
      <c r="S189" s="360"/>
      <c r="T189" s="50">
        <f t="shared" si="22"/>
        <v>54000000</v>
      </c>
      <c r="U189" s="186"/>
      <c r="X189" t="str">
        <f>IF(ISERROR(VLOOKUP(H189,'FMC by DSF_Sistem'!$J$11:$J$1202,1,0)),"TIDAK ADA","ADA")</f>
        <v>ADA</v>
      </c>
      <c r="Y189" t="str">
        <f>IF(ISERROR(VLOOKUP(C189,'Data Unit Agr Open'!$F$4:$F$7567,1,0)),"TIDAK ADA","ADA")</f>
        <v>ADA</v>
      </c>
      <c r="Z189" s="955" t="str">
        <f>VLOOKUP(H189,'Data Unit Agr Open'!J187:$J$7567,1,FALSE)</f>
        <v>B2629LIA</v>
      </c>
      <c r="AA189" t="b">
        <f t="shared" si="18"/>
        <v>1</v>
      </c>
      <c r="AB189"/>
    </row>
    <row r="190" spans="2:28" ht="17.45" hidden="1" customHeight="1" x14ac:dyDescent="0.25">
      <c r="B190" s="51">
        <v>185</v>
      </c>
      <c r="C190" s="232" t="s">
        <v>2179</v>
      </c>
      <c r="D190" s="224" t="s">
        <v>12167</v>
      </c>
      <c r="E190" s="258" t="s">
        <v>12170</v>
      </c>
      <c r="F190" s="367" t="s">
        <v>11993</v>
      </c>
      <c r="G190" s="367" t="s">
        <v>125</v>
      </c>
      <c r="H190" s="373" t="s">
        <v>12193</v>
      </c>
      <c r="I190" s="232" t="s">
        <v>9351</v>
      </c>
      <c r="J190" s="232" t="s">
        <v>9352</v>
      </c>
      <c r="K190" s="369">
        <v>44095</v>
      </c>
      <c r="L190" s="369">
        <v>45190</v>
      </c>
      <c r="M190" s="76">
        <v>36</v>
      </c>
      <c r="N190" s="370">
        <v>19800000</v>
      </c>
      <c r="O190" s="76">
        <f t="shared" si="19"/>
        <v>550000</v>
      </c>
      <c r="P190" s="128">
        <f t="shared" ca="1" si="20"/>
        <v>15.787832391975341</v>
      </c>
      <c r="Q190" s="129">
        <f t="shared" ca="1" si="21"/>
        <v>8250000</v>
      </c>
      <c r="R190" s="73"/>
      <c r="S190" s="360"/>
      <c r="T190" s="50">
        <f t="shared" si="22"/>
        <v>19800000</v>
      </c>
      <c r="U190" s="186"/>
      <c r="X190" t="str">
        <f>IF(ISERROR(VLOOKUP(H190,'FMC by DSF_Sistem'!$J$11:$J$1202,1,0)),"TIDAK ADA","ADA")</f>
        <v>TIDAK ADA</v>
      </c>
      <c r="Y190" t="str">
        <f>IF(ISERROR(VLOOKUP(C190,'Data Unit Agr Open'!$F$4:$F$7567,1,0)),"TIDAK ADA","ADA")</f>
        <v>ADA</v>
      </c>
      <c r="Z190" s="955" t="e">
        <f>VLOOKUP(H190,'Data Unit Agr Open'!J188:$J$7567,1,FALSE)</f>
        <v>#N/A</v>
      </c>
      <c r="AA190" t="b">
        <f t="shared" si="18"/>
        <v>0</v>
      </c>
      <c r="AB190" s="950" t="s">
        <v>25280</v>
      </c>
    </row>
    <row r="191" spans="2:28" ht="17.45" hidden="1" customHeight="1" x14ac:dyDescent="0.25">
      <c r="B191" s="38">
        <v>186</v>
      </c>
      <c r="C191" s="232" t="s">
        <v>2175</v>
      </c>
      <c r="D191" s="69" t="s">
        <v>12167</v>
      </c>
      <c r="E191" s="258" t="s">
        <v>12194</v>
      </c>
      <c r="F191" s="259" t="s">
        <v>11993</v>
      </c>
      <c r="G191" s="259" t="s">
        <v>125</v>
      </c>
      <c r="H191" s="373" t="s">
        <v>9345</v>
      </c>
      <c r="I191" s="232" t="s">
        <v>9346</v>
      </c>
      <c r="J191" s="232" t="s">
        <v>9347</v>
      </c>
      <c r="K191" s="369">
        <v>44095</v>
      </c>
      <c r="L191" s="369">
        <v>45190</v>
      </c>
      <c r="M191" s="76">
        <v>36</v>
      </c>
      <c r="N191" s="370">
        <v>19800000</v>
      </c>
      <c r="O191" s="76">
        <f t="shared" si="19"/>
        <v>550000</v>
      </c>
      <c r="P191" s="128">
        <f t="shared" ca="1" si="20"/>
        <v>15.787832391975341</v>
      </c>
      <c r="Q191" s="129">
        <f t="shared" ca="1" si="21"/>
        <v>8250000</v>
      </c>
      <c r="R191" s="73"/>
      <c r="S191" s="360"/>
      <c r="T191" s="50">
        <f t="shared" si="22"/>
        <v>19800000</v>
      </c>
      <c r="U191" s="186"/>
      <c r="X191" t="str">
        <f>IF(ISERROR(VLOOKUP(H191,'FMC by DSF_Sistem'!$J$11:$J$1202,1,0)),"TIDAK ADA","ADA")</f>
        <v>ADA</v>
      </c>
      <c r="Y191" t="str">
        <f>IF(ISERROR(VLOOKUP(C191,'Data Unit Agr Open'!$F$4:$F$7567,1,0)),"TIDAK ADA","ADA")</f>
        <v>ADA</v>
      </c>
      <c r="Z191" s="955" t="str">
        <f>VLOOKUP(H191,'Data Unit Agr Open'!J189:$J$7567,1,FALSE)</f>
        <v>B2075UOT</v>
      </c>
      <c r="AA191" t="b">
        <f t="shared" si="18"/>
        <v>1</v>
      </c>
      <c r="AB191"/>
    </row>
    <row r="192" spans="2:28" ht="17.45" hidden="1" customHeight="1" x14ac:dyDescent="0.25">
      <c r="B192" s="51">
        <v>187</v>
      </c>
      <c r="C192" s="232" t="s">
        <v>2279</v>
      </c>
      <c r="D192" s="69" t="s">
        <v>12167</v>
      </c>
      <c r="E192" s="258" t="s">
        <v>12190</v>
      </c>
      <c r="F192" s="232" t="s">
        <v>11993</v>
      </c>
      <c r="G192" s="232" t="s">
        <v>125</v>
      </c>
      <c r="H192" s="373" t="s">
        <v>9354</v>
      </c>
      <c r="I192" s="232" t="s">
        <v>9355</v>
      </c>
      <c r="J192" s="232" t="s">
        <v>9356</v>
      </c>
      <c r="K192" s="369">
        <v>44125</v>
      </c>
      <c r="L192" s="369">
        <v>45220</v>
      </c>
      <c r="M192" s="76">
        <v>36</v>
      </c>
      <c r="N192" s="370">
        <v>43200000</v>
      </c>
      <c r="O192" s="76">
        <f t="shared" si="19"/>
        <v>1200000</v>
      </c>
      <c r="P192" s="128">
        <f t="shared" ca="1" si="20"/>
        <v>14.787832391975341</v>
      </c>
      <c r="Q192" s="129">
        <f t="shared" ca="1" si="21"/>
        <v>16800000</v>
      </c>
      <c r="R192" s="73"/>
      <c r="S192" s="271"/>
      <c r="T192" s="50">
        <f t="shared" si="22"/>
        <v>43200000</v>
      </c>
      <c r="U192" s="186"/>
      <c r="X192" t="str">
        <f>IF(ISERROR(VLOOKUP(H192,'FMC by DSF_Sistem'!$J$11:$J$1202,1,0)),"TIDAK ADA","ADA")</f>
        <v>ADA</v>
      </c>
      <c r="Y192" t="str">
        <f>IF(ISERROR(VLOOKUP(C192,'Data Unit Agr Open'!$F$4:$F$7567,1,0)),"TIDAK ADA","ADA")</f>
        <v>ADA</v>
      </c>
      <c r="Z192" s="955" t="str">
        <f>VLOOKUP(H192,'Data Unit Agr Open'!J190:$J$7567,1,FALSE)</f>
        <v>B1505UJV</v>
      </c>
      <c r="AA192" t="b">
        <f t="shared" si="18"/>
        <v>1</v>
      </c>
      <c r="AB192"/>
    </row>
    <row r="193" spans="2:27" customFormat="1" ht="17.45" hidden="1" customHeight="1" x14ac:dyDescent="0.25">
      <c r="B193" s="38">
        <v>188</v>
      </c>
      <c r="C193" s="232" t="s">
        <v>2624</v>
      </c>
      <c r="D193" s="69" t="s">
        <v>12167</v>
      </c>
      <c r="E193" s="258" t="s">
        <v>12194</v>
      </c>
      <c r="F193" s="232" t="s">
        <v>11993</v>
      </c>
      <c r="G193" s="232" t="s">
        <v>125</v>
      </c>
      <c r="H193" s="373" t="s">
        <v>9357</v>
      </c>
      <c r="I193" s="232" t="s">
        <v>9358</v>
      </c>
      <c r="J193" s="232" t="s">
        <v>9359</v>
      </c>
      <c r="K193" s="369">
        <v>44208</v>
      </c>
      <c r="L193" s="369">
        <v>45303</v>
      </c>
      <c r="M193" s="76">
        <v>36</v>
      </c>
      <c r="N193" s="370">
        <v>19800000</v>
      </c>
      <c r="O193" s="76">
        <f t="shared" si="19"/>
        <v>550000</v>
      </c>
      <c r="P193" s="128">
        <f t="shared" ca="1" si="20"/>
        <v>12.021165725308673</v>
      </c>
      <c r="Q193" s="129">
        <f t="shared" ca="1" si="21"/>
        <v>6600000</v>
      </c>
      <c r="R193" s="73"/>
      <c r="S193" s="130"/>
      <c r="T193" s="50">
        <f t="shared" si="22"/>
        <v>19800000</v>
      </c>
      <c r="U193" s="186"/>
      <c r="V193" s="16"/>
      <c r="X193" t="str">
        <f>IF(ISERROR(VLOOKUP(H193,'FMC by DSF_Sistem'!$J$11:$J$1202,1,0)),"TIDAK ADA","ADA")</f>
        <v>ADA</v>
      </c>
      <c r="Y193" t="str">
        <f>IF(ISERROR(VLOOKUP(C193,'Data Unit Agr Open'!$F$4:$F$7567,1,0)),"TIDAK ADA","ADA")</f>
        <v>ADA</v>
      </c>
      <c r="Z193" s="955" t="str">
        <f>VLOOKUP(H193,'Data Unit Agr Open'!J191:$J$7567,1,FALSE)</f>
        <v>B2694UOU</v>
      </c>
      <c r="AA193" t="b">
        <f t="shared" si="18"/>
        <v>1</v>
      </c>
    </row>
    <row r="194" spans="2:27" customFormat="1" ht="17.45" hidden="1" customHeight="1" x14ac:dyDescent="0.25">
      <c r="B194" s="51">
        <v>189</v>
      </c>
      <c r="C194" s="232" t="s">
        <v>2715</v>
      </c>
      <c r="D194" s="69" t="s">
        <v>12167</v>
      </c>
      <c r="E194" s="221" t="s">
        <v>12195</v>
      </c>
      <c r="F194" s="222"/>
      <c r="G194" s="222"/>
      <c r="H194" s="373" t="s">
        <v>9363</v>
      </c>
      <c r="I194" s="232" t="s">
        <v>9364</v>
      </c>
      <c r="J194" s="232" t="s">
        <v>9365</v>
      </c>
      <c r="K194" s="369">
        <v>44228</v>
      </c>
      <c r="L194" s="369">
        <v>44593</v>
      </c>
      <c r="M194" s="76">
        <v>12</v>
      </c>
      <c r="N194" s="370">
        <v>37200000</v>
      </c>
      <c r="O194" s="76">
        <f t="shared" si="19"/>
        <v>3100000</v>
      </c>
      <c r="P194" s="128">
        <f t="shared" ca="1" si="20"/>
        <v>11.354499058642007</v>
      </c>
      <c r="Q194" s="129">
        <f t="shared" ca="1" si="21"/>
        <v>34100000</v>
      </c>
      <c r="R194" s="73"/>
      <c r="S194" s="130"/>
      <c r="T194" s="50">
        <f t="shared" si="22"/>
        <v>37200000</v>
      </c>
      <c r="U194" s="186"/>
      <c r="V194" s="16"/>
      <c r="X194" t="str">
        <f>IF(ISERROR(VLOOKUP(H194,'FMC by DSF_Sistem'!$J$11:$J$1202,1,0)),"TIDAK ADA","ADA")</f>
        <v>ADA</v>
      </c>
      <c r="Y194" t="str">
        <f>IF(ISERROR(VLOOKUP(C194,'Data Unit Agr Open'!$F$4:$F$7567,1,0)),"TIDAK ADA","ADA")</f>
        <v>ADA</v>
      </c>
      <c r="Z194" s="955" t="str">
        <f>VLOOKUP(H194,'Data Unit Agr Open'!J192:$J$7567,1,FALSE)</f>
        <v>B9789UDG</v>
      </c>
      <c r="AA194" t="b">
        <f t="shared" si="18"/>
        <v>1</v>
      </c>
    </row>
    <row r="195" spans="2:27" customFormat="1" ht="17.45" hidden="1" customHeight="1" x14ac:dyDescent="0.25">
      <c r="B195" s="38">
        <v>190</v>
      </c>
      <c r="C195" s="232" t="s">
        <v>2719</v>
      </c>
      <c r="D195" s="69" t="s">
        <v>12167</v>
      </c>
      <c r="E195" s="221" t="s">
        <v>12196</v>
      </c>
      <c r="F195" s="222"/>
      <c r="G195" s="222"/>
      <c r="H195" s="373" t="s">
        <v>9370</v>
      </c>
      <c r="I195" s="232" t="s">
        <v>9371</v>
      </c>
      <c r="J195" s="232" t="s">
        <v>9372</v>
      </c>
      <c r="K195" s="369">
        <v>44228</v>
      </c>
      <c r="L195" s="369">
        <v>44593</v>
      </c>
      <c r="M195" s="76">
        <v>12</v>
      </c>
      <c r="N195" s="370">
        <v>45000000</v>
      </c>
      <c r="O195" s="76">
        <f t="shared" si="19"/>
        <v>3750000</v>
      </c>
      <c r="P195" s="128">
        <f t="shared" ca="1" si="20"/>
        <v>11.354499058642007</v>
      </c>
      <c r="Q195" s="129">
        <f t="shared" ca="1" si="21"/>
        <v>41250000</v>
      </c>
      <c r="R195" s="73">
        <f>'[1]KTB FMC'!J820</f>
        <v>53001850</v>
      </c>
      <c r="S195" s="130">
        <f>'[1]KTB FMC'!F821</f>
        <v>3</v>
      </c>
      <c r="T195" s="50">
        <f t="shared" si="22"/>
        <v>-8001850</v>
      </c>
      <c r="U195" s="186"/>
      <c r="V195" s="16"/>
      <c r="X195" t="str">
        <f>IF(ISERROR(VLOOKUP(H195,'FMC by DSF_Sistem'!$J$11:$J$1202,1,0)),"TIDAK ADA","ADA")</f>
        <v>ADA</v>
      </c>
      <c r="Y195" t="str">
        <f>IF(ISERROR(VLOOKUP(C195,'Data Unit Agr Open'!$F$4:$F$7567,1,0)),"TIDAK ADA","ADA")</f>
        <v>ADA</v>
      </c>
      <c r="Z195" s="955" t="str">
        <f>VLOOKUP(H195,'Data Unit Agr Open'!J193:$J$7567,1,FALSE)</f>
        <v>B9783UDG</v>
      </c>
      <c r="AA195" t="b">
        <f t="shared" si="18"/>
        <v>1</v>
      </c>
    </row>
    <row r="196" spans="2:27" customFormat="1" ht="17.45" hidden="1" customHeight="1" x14ac:dyDescent="0.25">
      <c r="B196" s="51">
        <v>191</v>
      </c>
      <c r="C196" s="232" t="s">
        <v>2723</v>
      </c>
      <c r="D196" s="69" t="s">
        <v>12167</v>
      </c>
      <c r="E196" s="221" t="s">
        <v>12196</v>
      </c>
      <c r="F196" s="222"/>
      <c r="G196" s="222"/>
      <c r="H196" s="373" t="s">
        <v>9378</v>
      </c>
      <c r="I196" s="232" t="s">
        <v>9379</v>
      </c>
      <c r="J196" s="232" t="s">
        <v>9380</v>
      </c>
      <c r="K196" s="369">
        <v>44228</v>
      </c>
      <c r="L196" s="369">
        <v>44593</v>
      </c>
      <c r="M196" s="76">
        <v>12</v>
      </c>
      <c r="N196" s="370">
        <v>45000000</v>
      </c>
      <c r="O196" s="76">
        <f t="shared" si="19"/>
        <v>3750000</v>
      </c>
      <c r="P196" s="128">
        <f t="shared" ca="1" si="20"/>
        <v>11.354499058642007</v>
      </c>
      <c r="Q196" s="129">
        <f t="shared" ca="1" si="21"/>
        <v>41250000</v>
      </c>
      <c r="R196" s="73">
        <f>'[1]KTB FMC'!J985</f>
        <v>1477080</v>
      </c>
      <c r="S196" s="130">
        <f>'[1]KTB FMC'!F986</f>
        <v>1</v>
      </c>
      <c r="T196" s="50">
        <f t="shared" si="22"/>
        <v>43522920</v>
      </c>
      <c r="U196" s="186"/>
      <c r="V196" s="16"/>
      <c r="X196" t="str">
        <f>IF(ISERROR(VLOOKUP(H196,'FMC by DSF_Sistem'!$J$11:$J$1202,1,0)),"TIDAK ADA","ADA")</f>
        <v>ADA</v>
      </c>
      <c r="Y196" t="str">
        <f>IF(ISERROR(VLOOKUP(C196,'Data Unit Agr Open'!$F$4:$F$7567,1,0)),"TIDAK ADA","ADA")</f>
        <v>ADA</v>
      </c>
      <c r="Z196" s="955" t="str">
        <f>VLOOKUP(H196,'Data Unit Agr Open'!J194:$J$7567,1,FALSE)</f>
        <v>B9790UDG</v>
      </c>
      <c r="AA196" t="b">
        <f t="shared" si="18"/>
        <v>1</v>
      </c>
    </row>
    <row r="197" spans="2:27" customFormat="1" ht="17.45" hidden="1" customHeight="1" x14ac:dyDescent="0.25">
      <c r="B197" s="38">
        <v>192</v>
      </c>
      <c r="C197" s="232" t="s">
        <v>2727</v>
      </c>
      <c r="D197" s="69" t="s">
        <v>12167</v>
      </c>
      <c r="E197" s="221" t="s">
        <v>12197</v>
      </c>
      <c r="F197" s="222"/>
      <c r="G197" s="222"/>
      <c r="H197" s="373" t="s">
        <v>9385</v>
      </c>
      <c r="I197" s="232" t="s">
        <v>9386</v>
      </c>
      <c r="J197" s="232" t="s">
        <v>9387</v>
      </c>
      <c r="K197" s="369">
        <v>44235</v>
      </c>
      <c r="L197" s="369">
        <v>44600</v>
      </c>
      <c r="M197" s="76">
        <v>12</v>
      </c>
      <c r="N197" s="370">
        <v>45000000</v>
      </c>
      <c r="O197" s="76">
        <f t="shared" si="19"/>
        <v>3750000</v>
      </c>
      <c r="P197" s="128">
        <f t="shared" ca="1" si="20"/>
        <v>11.121165725308675</v>
      </c>
      <c r="Q197" s="129">
        <f t="shared" ca="1" si="21"/>
        <v>41250000</v>
      </c>
      <c r="R197" s="73"/>
      <c r="S197" s="130"/>
      <c r="T197" s="50">
        <f t="shared" si="22"/>
        <v>45000000</v>
      </c>
      <c r="U197" s="186"/>
      <c r="V197" s="16"/>
      <c r="X197" t="str">
        <f>IF(ISERROR(VLOOKUP(H197,'FMC by DSF_Sistem'!$J$11:$J$1202,1,0)),"TIDAK ADA","ADA")</f>
        <v>ADA</v>
      </c>
      <c r="Y197" t="str">
        <f>IF(ISERROR(VLOOKUP(C197,'Data Unit Agr Open'!$F$4:$F$7567,1,0)),"TIDAK ADA","ADA")</f>
        <v>ADA</v>
      </c>
      <c r="Z197" s="955" t="str">
        <f>VLOOKUP(H197,'Data Unit Agr Open'!J195:$J$7567,1,FALSE)</f>
        <v>B9780UDG</v>
      </c>
      <c r="AA197" t="b">
        <f t="shared" si="18"/>
        <v>1</v>
      </c>
    </row>
    <row r="198" spans="2:27" customFormat="1" ht="17.45" hidden="1" customHeight="1" x14ac:dyDescent="0.25">
      <c r="B198" s="51">
        <v>193</v>
      </c>
      <c r="C198" s="232" t="s">
        <v>2727</v>
      </c>
      <c r="D198" s="69" t="s">
        <v>12167</v>
      </c>
      <c r="E198" s="221" t="s">
        <v>12197</v>
      </c>
      <c r="F198" s="222"/>
      <c r="G198" s="222"/>
      <c r="H198" s="373" t="s">
        <v>9388</v>
      </c>
      <c r="I198" s="232" t="s">
        <v>9389</v>
      </c>
      <c r="J198" s="232" t="s">
        <v>9390</v>
      </c>
      <c r="K198" s="369">
        <v>44235</v>
      </c>
      <c r="L198" s="369">
        <v>44600</v>
      </c>
      <c r="M198" s="76">
        <v>12</v>
      </c>
      <c r="N198" s="370">
        <v>45000000</v>
      </c>
      <c r="O198" s="76">
        <f t="shared" si="19"/>
        <v>3750000</v>
      </c>
      <c r="P198" s="128">
        <f t="shared" ca="1" si="20"/>
        <v>11.121165725308675</v>
      </c>
      <c r="Q198" s="129">
        <f t="shared" ca="1" si="21"/>
        <v>41250000</v>
      </c>
      <c r="R198" s="73"/>
      <c r="S198" s="130"/>
      <c r="T198" s="50">
        <f t="shared" si="22"/>
        <v>45000000</v>
      </c>
      <c r="U198" s="186"/>
      <c r="V198" s="16"/>
      <c r="X198" t="str">
        <f>IF(ISERROR(VLOOKUP(H198,'FMC by DSF_Sistem'!$J$11:$J$1202,1,0)),"TIDAK ADA","ADA")</f>
        <v>ADA</v>
      </c>
      <c r="Y198" t="str">
        <f>IF(ISERROR(VLOOKUP(C198,'Data Unit Agr Open'!$F$4:$F$7567,1,0)),"TIDAK ADA","ADA")</f>
        <v>ADA</v>
      </c>
      <c r="Z198" s="955" t="str">
        <f>VLOOKUP(H198,'Data Unit Agr Open'!J196:$J$7567,1,FALSE)</f>
        <v>B9778UDG</v>
      </c>
      <c r="AA198" t="b">
        <f t="shared" si="18"/>
        <v>1</v>
      </c>
    </row>
    <row r="199" spans="2:27" customFormat="1" ht="17.45" hidden="1" customHeight="1" x14ac:dyDescent="0.25">
      <c r="B199" s="38">
        <v>194</v>
      </c>
      <c r="C199" s="232" t="s">
        <v>2727</v>
      </c>
      <c r="D199" s="69" t="s">
        <v>12167</v>
      </c>
      <c r="E199" s="221" t="s">
        <v>12197</v>
      </c>
      <c r="F199" s="222"/>
      <c r="G199" s="222"/>
      <c r="H199" s="373" t="s">
        <v>9391</v>
      </c>
      <c r="I199" s="232" t="s">
        <v>9392</v>
      </c>
      <c r="J199" s="232" t="s">
        <v>9393</v>
      </c>
      <c r="K199" s="369">
        <v>44235</v>
      </c>
      <c r="L199" s="369">
        <v>44600</v>
      </c>
      <c r="M199" s="76">
        <v>12</v>
      </c>
      <c r="N199" s="370">
        <v>45000000</v>
      </c>
      <c r="O199" s="76">
        <f t="shared" si="19"/>
        <v>3750000</v>
      </c>
      <c r="P199" s="128">
        <f t="shared" ca="1" si="20"/>
        <v>11.121165725308675</v>
      </c>
      <c r="Q199" s="129">
        <f t="shared" ca="1" si="21"/>
        <v>41250000</v>
      </c>
      <c r="R199" s="73">
        <f>'[1]KTB FMC'!J862</f>
        <v>313500</v>
      </c>
      <c r="S199" s="130">
        <f>'[1]KTB FMC'!F863</f>
        <v>1</v>
      </c>
      <c r="T199" s="50">
        <f t="shared" si="22"/>
        <v>44686500</v>
      </c>
      <c r="U199" s="186"/>
      <c r="V199" s="16"/>
      <c r="X199" t="str">
        <f>IF(ISERROR(VLOOKUP(H199,'FMC by DSF_Sistem'!$J$11:$J$1202,1,0)),"TIDAK ADA","ADA")</f>
        <v>ADA</v>
      </c>
      <c r="Y199" t="str">
        <f>IF(ISERROR(VLOOKUP(C199,'Data Unit Agr Open'!$F$4:$F$7567,1,0)),"TIDAK ADA","ADA")</f>
        <v>ADA</v>
      </c>
      <c r="Z199" s="955" t="str">
        <f>VLOOKUP(H199,'Data Unit Agr Open'!J197:$J$7567,1,FALSE)</f>
        <v>B9793UDG</v>
      </c>
      <c r="AA199" t="b">
        <f t="shared" ref="AA199:AA262" si="23">X199=Y199</f>
        <v>1</v>
      </c>
    </row>
    <row r="200" spans="2:27" customFormat="1" ht="17.45" hidden="1" customHeight="1" x14ac:dyDescent="0.25">
      <c r="B200" s="51">
        <v>195</v>
      </c>
      <c r="C200" s="232" t="s">
        <v>2727</v>
      </c>
      <c r="D200" s="69" t="s">
        <v>12167</v>
      </c>
      <c r="E200" s="221" t="s">
        <v>12197</v>
      </c>
      <c r="F200" s="222"/>
      <c r="G200" s="222"/>
      <c r="H200" s="373" t="s">
        <v>9397</v>
      </c>
      <c r="I200" s="232" t="s">
        <v>9398</v>
      </c>
      <c r="J200" s="232" t="s">
        <v>9399</v>
      </c>
      <c r="K200" s="369">
        <v>44235</v>
      </c>
      <c r="L200" s="369">
        <v>44600</v>
      </c>
      <c r="M200" s="76">
        <v>12</v>
      </c>
      <c r="N200" s="370">
        <v>45000000</v>
      </c>
      <c r="O200" s="76">
        <f t="shared" si="19"/>
        <v>3750000</v>
      </c>
      <c r="P200" s="128">
        <f t="shared" ca="1" si="20"/>
        <v>11.121165725308675</v>
      </c>
      <c r="Q200" s="129">
        <f t="shared" ca="1" si="21"/>
        <v>41250000</v>
      </c>
      <c r="R200" s="73"/>
      <c r="S200" s="130"/>
      <c r="T200" s="50">
        <f t="shared" si="22"/>
        <v>45000000</v>
      </c>
      <c r="U200" s="186"/>
      <c r="V200" s="16"/>
      <c r="X200" t="str">
        <f>IF(ISERROR(VLOOKUP(H200,'FMC by DSF_Sistem'!$J$11:$J$1202,1,0)),"TIDAK ADA","ADA")</f>
        <v>ADA</v>
      </c>
      <c r="Y200" t="str">
        <f>IF(ISERROR(VLOOKUP(C200,'Data Unit Agr Open'!$F$4:$F$7567,1,0)),"TIDAK ADA","ADA")</f>
        <v>ADA</v>
      </c>
      <c r="Z200" s="955" t="str">
        <f>VLOOKUP(H200,'Data Unit Agr Open'!J198:$J$7567,1,FALSE)</f>
        <v>B9791UDG</v>
      </c>
      <c r="AA200" t="b">
        <f t="shared" si="23"/>
        <v>1</v>
      </c>
    </row>
    <row r="201" spans="2:27" customFormat="1" ht="17.45" hidden="1" customHeight="1" x14ac:dyDescent="0.25">
      <c r="B201" s="38">
        <v>196</v>
      </c>
      <c r="C201" s="377" t="s">
        <v>2727</v>
      </c>
      <c r="D201" s="69" t="s">
        <v>12167</v>
      </c>
      <c r="E201" s="221" t="s">
        <v>12197</v>
      </c>
      <c r="F201" s="222"/>
      <c r="G201" s="222"/>
      <c r="H201" s="376" t="s">
        <v>9400</v>
      </c>
      <c r="I201" s="377" t="s">
        <v>9401</v>
      </c>
      <c r="J201" s="377" t="s">
        <v>9402</v>
      </c>
      <c r="K201" s="381">
        <v>44235</v>
      </c>
      <c r="L201" s="381">
        <v>44600</v>
      </c>
      <c r="M201" s="72">
        <v>12</v>
      </c>
      <c r="N201" s="370">
        <v>45000000</v>
      </c>
      <c r="O201" s="76">
        <f t="shared" si="19"/>
        <v>3750000</v>
      </c>
      <c r="P201" s="128">
        <f t="shared" ca="1" si="20"/>
        <v>11.121165725308675</v>
      </c>
      <c r="Q201" s="129">
        <f t="shared" ca="1" si="21"/>
        <v>41250000</v>
      </c>
      <c r="R201" s="73"/>
      <c r="S201" s="130"/>
      <c r="T201" s="50">
        <f t="shared" si="22"/>
        <v>45000000</v>
      </c>
      <c r="U201" s="186"/>
      <c r="V201" s="16"/>
      <c r="X201" t="str">
        <f>IF(ISERROR(VLOOKUP(H201,'FMC by DSF_Sistem'!$J$11:$J$1202,1,0)),"TIDAK ADA","ADA")</f>
        <v>ADA</v>
      </c>
      <c r="Y201" t="str">
        <f>IF(ISERROR(VLOOKUP(C201,'Data Unit Agr Open'!$F$4:$F$7567,1,0)),"TIDAK ADA","ADA")</f>
        <v>ADA</v>
      </c>
      <c r="Z201" s="955" t="str">
        <f>VLOOKUP(H201,'Data Unit Agr Open'!J199:$J$7567,1,FALSE)</f>
        <v>B9788UDG</v>
      </c>
      <c r="AA201" t="b">
        <f t="shared" si="23"/>
        <v>1</v>
      </c>
    </row>
    <row r="202" spans="2:27" customFormat="1" ht="17.45" hidden="1" customHeight="1" x14ac:dyDescent="0.25">
      <c r="B202" s="51">
        <v>197</v>
      </c>
      <c r="C202" s="232" t="s">
        <v>3591</v>
      </c>
      <c r="D202" s="69" t="s">
        <v>12167</v>
      </c>
      <c r="E202" s="258" t="s">
        <v>12194</v>
      </c>
      <c r="F202" s="222"/>
      <c r="G202" s="222"/>
      <c r="H202" s="373" t="s">
        <v>9404</v>
      </c>
      <c r="I202" s="232" t="s">
        <v>9405</v>
      </c>
      <c r="J202" s="232" t="s">
        <v>9406</v>
      </c>
      <c r="K202" s="369">
        <v>44362</v>
      </c>
      <c r="L202" s="369">
        <v>45458</v>
      </c>
      <c r="M202" s="76">
        <v>36</v>
      </c>
      <c r="N202" s="227">
        <v>19800000</v>
      </c>
      <c r="O202" s="226">
        <f t="shared" si="19"/>
        <v>550000</v>
      </c>
      <c r="P202" s="128">
        <f t="shared" ca="1" si="20"/>
        <v>6.8878323919753406</v>
      </c>
      <c r="Q202" s="129">
        <f t="shared" ca="1" si="21"/>
        <v>3300000</v>
      </c>
      <c r="R202" s="73"/>
      <c r="S202" s="130"/>
      <c r="T202" s="50">
        <f t="shared" si="22"/>
        <v>19800000</v>
      </c>
      <c r="U202" s="186"/>
      <c r="V202" s="16"/>
      <c r="X202" t="str">
        <f>IF(ISERROR(VLOOKUP(H202,'FMC by DSF_Sistem'!$J$11:$J$1202,1,0)),"TIDAK ADA","ADA")</f>
        <v>ADA</v>
      </c>
      <c r="Y202" t="str">
        <f>IF(ISERROR(VLOOKUP(C202,'Data Unit Agr Open'!$F$4:$F$7567,1,0)),"TIDAK ADA","ADA")</f>
        <v>ADA</v>
      </c>
      <c r="Z202" s="955" t="str">
        <f>VLOOKUP(H202,'Data Unit Agr Open'!J200:$J$7567,1,FALSE)</f>
        <v>B2486UZA</v>
      </c>
      <c r="AA202" t="b">
        <f t="shared" si="23"/>
        <v>1</v>
      </c>
    </row>
    <row r="203" spans="2:27" customFormat="1" ht="17.45" hidden="1" customHeight="1" x14ac:dyDescent="0.25">
      <c r="B203" s="38">
        <v>198</v>
      </c>
      <c r="C203" s="232" t="s">
        <v>3596</v>
      </c>
      <c r="D203" s="69" t="s">
        <v>12167</v>
      </c>
      <c r="E203" s="258" t="s">
        <v>12194</v>
      </c>
      <c r="F203" s="222"/>
      <c r="G203" s="222"/>
      <c r="H203" s="373" t="s">
        <v>9409</v>
      </c>
      <c r="I203" s="232" t="s">
        <v>9410</v>
      </c>
      <c r="J203" s="232" t="s">
        <v>9411</v>
      </c>
      <c r="K203" s="369">
        <v>44350</v>
      </c>
      <c r="L203" s="369">
        <v>45446</v>
      </c>
      <c r="M203" s="76">
        <v>36</v>
      </c>
      <c r="N203" s="227">
        <v>19800000</v>
      </c>
      <c r="O203" s="226">
        <f t="shared" si="19"/>
        <v>550000</v>
      </c>
      <c r="P203" s="128">
        <f t="shared" ca="1" si="20"/>
        <v>7.2878323919753409</v>
      </c>
      <c r="Q203" s="129">
        <f t="shared" ca="1" si="21"/>
        <v>3850000</v>
      </c>
      <c r="R203" s="73"/>
      <c r="S203" s="130"/>
      <c r="T203" s="50">
        <f t="shared" si="22"/>
        <v>19800000</v>
      </c>
      <c r="U203" s="186"/>
      <c r="V203" s="16"/>
      <c r="X203" t="str">
        <f>IF(ISERROR(VLOOKUP(H203,'FMC by DSF_Sistem'!$J$11:$J$1202,1,0)),"TIDAK ADA","ADA")</f>
        <v>ADA</v>
      </c>
      <c r="Y203" t="str">
        <f>IF(ISERROR(VLOOKUP(C203,'Data Unit Agr Open'!$F$4:$F$7567,1,0)),"TIDAK ADA","ADA")</f>
        <v>ADA</v>
      </c>
      <c r="Z203" s="955" t="str">
        <f>VLOOKUP(H203,'Data Unit Agr Open'!J201:$J$7567,1,FALSE)</f>
        <v>B2277UZB</v>
      </c>
      <c r="AA203" t="b">
        <f t="shared" si="23"/>
        <v>1</v>
      </c>
    </row>
    <row r="204" spans="2:27" customFormat="1" ht="17.45" hidden="1" customHeight="1" x14ac:dyDescent="0.25">
      <c r="B204" s="51">
        <v>199</v>
      </c>
      <c r="C204" s="232" t="s">
        <v>3596</v>
      </c>
      <c r="D204" s="69" t="s">
        <v>12167</v>
      </c>
      <c r="E204" s="258" t="s">
        <v>12194</v>
      </c>
      <c r="F204" s="222"/>
      <c r="G204" s="222"/>
      <c r="H204" s="373" t="s">
        <v>9413</v>
      </c>
      <c r="I204" s="232" t="s">
        <v>9414</v>
      </c>
      <c r="J204" s="232" t="s">
        <v>9415</v>
      </c>
      <c r="K204" s="369">
        <v>44350</v>
      </c>
      <c r="L204" s="369">
        <v>45446</v>
      </c>
      <c r="M204" s="76">
        <v>36</v>
      </c>
      <c r="N204" s="227">
        <v>19800000</v>
      </c>
      <c r="O204" s="226">
        <f t="shared" si="19"/>
        <v>550000</v>
      </c>
      <c r="P204" s="128">
        <f t="shared" ca="1" si="20"/>
        <v>7.2878323919753409</v>
      </c>
      <c r="Q204" s="129">
        <f t="shared" ca="1" si="21"/>
        <v>3850000</v>
      </c>
      <c r="R204" s="73"/>
      <c r="S204" s="130"/>
      <c r="T204" s="50">
        <f t="shared" si="22"/>
        <v>19800000</v>
      </c>
      <c r="U204" s="186"/>
      <c r="V204" s="16"/>
      <c r="X204" t="str">
        <f>IF(ISERROR(VLOOKUP(H204,'FMC by DSF_Sistem'!$J$11:$J$1202,1,0)),"TIDAK ADA","ADA")</f>
        <v>ADA</v>
      </c>
      <c r="Y204" t="str">
        <f>IF(ISERROR(VLOOKUP(C204,'Data Unit Agr Open'!$F$4:$F$7567,1,0)),"TIDAK ADA","ADA")</f>
        <v>ADA</v>
      </c>
      <c r="Z204" s="955" t="str">
        <f>VLOOKUP(H204,'Data Unit Agr Open'!J202:$J$7567,1,FALSE)</f>
        <v>B2271UZB</v>
      </c>
      <c r="AA204" t="b">
        <f t="shared" si="23"/>
        <v>1</v>
      </c>
    </row>
    <row r="205" spans="2:27" customFormat="1" ht="17.45" hidden="1" customHeight="1" x14ac:dyDescent="0.25">
      <c r="B205" s="38">
        <v>200</v>
      </c>
      <c r="C205" s="232" t="s">
        <v>3596</v>
      </c>
      <c r="D205" s="69" t="s">
        <v>12167</v>
      </c>
      <c r="E205" s="258" t="s">
        <v>12194</v>
      </c>
      <c r="F205" s="222"/>
      <c r="G205" s="222"/>
      <c r="H205" s="373" t="s">
        <v>9416</v>
      </c>
      <c r="I205" s="232" t="s">
        <v>9417</v>
      </c>
      <c r="J205" s="232" t="s">
        <v>9418</v>
      </c>
      <c r="K205" s="369">
        <v>44350</v>
      </c>
      <c r="L205" s="369">
        <v>45446</v>
      </c>
      <c r="M205" s="76">
        <v>36</v>
      </c>
      <c r="N205" s="227">
        <v>19800000</v>
      </c>
      <c r="O205" s="226">
        <f t="shared" si="19"/>
        <v>550000</v>
      </c>
      <c r="P205" s="128">
        <f t="shared" ca="1" si="20"/>
        <v>7.2878323919753409</v>
      </c>
      <c r="Q205" s="129">
        <f t="shared" ca="1" si="21"/>
        <v>3850000</v>
      </c>
      <c r="R205" s="73"/>
      <c r="S205" s="130"/>
      <c r="T205" s="50">
        <f t="shared" si="22"/>
        <v>19800000</v>
      </c>
      <c r="U205" s="186"/>
      <c r="V205" s="16"/>
      <c r="X205" t="str">
        <f>IF(ISERROR(VLOOKUP(H205,'FMC by DSF_Sistem'!$J$11:$J$1202,1,0)),"TIDAK ADA","ADA")</f>
        <v>ADA</v>
      </c>
      <c r="Y205" t="str">
        <f>IF(ISERROR(VLOOKUP(C205,'Data Unit Agr Open'!$F$4:$F$7567,1,0)),"TIDAK ADA","ADA")</f>
        <v>ADA</v>
      </c>
      <c r="Z205" s="955" t="str">
        <f>VLOOKUP(H205,'Data Unit Agr Open'!J203:$J$7567,1,FALSE)</f>
        <v>B2265UZB</v>
      </c>
      <c r="AA205" t="b">
        <f t="shared" si="23"/>
        <v>1</v>
      </c>
    </row>
    <row r="206" spans="2:27" customFormat="1" ht="17.45" hidden="1" customHeight="1" x14ac:dyDescent="0.25">
      <c r="B206" s="51">
        <v>201</v>
      </c>
      <c r="C206" s="377" t="s">
        <v>3596</v>
      </c>
      <c r="D206" s="348" t="s">
        <v>12167</v>
      </c>
      <c r="E206" s="265" t="s">
        <v>12194</v>
      </c>
      <c r="F206" s="377"/>
      <c r="G206" s="377"/>
      <c r="H206" s="376" t="s">
        <v>9419</v>
      </c>
      <c r="I206" s="377" t="s">
        <v>9420</v>
      </c>
      <c r="J206" s="377" t="s">
        <v>9421</v>
      </c>
      <c r="K206" s="381">
        <v>44350</v>
      </c>
      <c r="L206" s="381">
        <v>45446</v>
      </c>
      <c r="M206" s="72">
        <v>36</v>
      </c>
      <c r="N206" s="379">
        <v>19800000</v>
      </c>
      <c r="O206" s="85">
        <f t="shared" si="19"/>
        <v>550000</v>
      </c>
      <c r="P206" s="86">
        <f t="shared" ca="1" si="20"/>
        <v>7.2878323919753409</v>
      </c>
      <c r="Q206" s="87">
        <f t="shared" ca="1" si="21"/>
        <v>3850000</v>
      </c>
      <c r="R206" s="139"/>
      <c r="S206" s="140"/>
      <c r="T206" s="120">
        <f t="shared" si="22"/>
        <v>19800000</v>
      </c>
      <c r="U206" s="186"/>
      <c r="V206" s="16"/>
      <c r="X206" t="str">
        <f>IF(ISERROR(VLOOKUP(H206,'FMC by DSF_Sistem'!$J$11:$J$1202,1,0)),"TIDAK ADA","ADA")</f>
        <v>ADA</v>
      </c>
      <c r="Y206" t="str">
        <f>IF(ISERROR(VLOOKUP(C206,'Data Unit Agr Open'!$F$4:$F$7567,1,0)),"TIDAK ADA","ADA")</f>
        <v>ADA</v>
      </c>
      <c r="Z206" s="955" t="str">
        <f>VLOOKUP(H206,'Data Unit Agr Open'!J204:$J$7567,1,FALSE)</f>
        <v>B2263UZB</v>
      </c>
      <c r="AA206" t="b">
        <f t="shared" si="23"/>
        <v>1</v>
      </c>
    </row>
    <row r="207" spans="2:27" customFormat="1" ht="17.45" hidden="1" customHeight="1" x14ac:dyDescent="0.25">
      <c r="B207" s="38">
        <v>202</v>
      </c>
      <c r="C207" s="232" t="s">
        <v>3600</v>
      </c>
      <c r="D207" s="348" t="s">
        <v>12167</v>
      </c>
      <c r="E207" s="258" t="s">
        <v>12198</v>
      </c>
      <c r="F207" s="232"/>
      <c r="G207" s="232"/>
      <c r="H207" s="373" t="s">
        <v>9423</v>
      </c>
      <c r="I207" s="232" t="s">
        <v>9424</v>
      </c>
      <c r="J207" s="232" t="s">
        <v>9425</v>
      </c>
      <c r="K207" s="369">
        <v>44344</v>
      </c>
      <c r="L207" s="369">
        <v>44709</v>
      </c>
      <c r="M207" s="76">
        <v>12</v>
      </c>
      <c r="N207" s="370">
        <v>7800000</v>
      </c>
      <c r="O207" s="76">
        <f t="shared" si="19"/>
        <v>650000</v>
      </c>
      <c r="P207" s="86">
        <f t="shared" ca="1" si="20"/>
        <v>7.4878323919753411</v>
      </c>
      <c r="Q207" s="87">
        <f t="shared" ca="1" si="21"/>
        <v>4550000</v>
      </c>
      <c r="R207" s="73">
        <f>'[1]KTB FMC'!J904</f>
        <v>689172</v>
      </c>
      <c r="S207" s="130">
        <f>'[1]KTB FMC'!F905</f>
        <v>2</v>
      </c>
      <c r="T207" s="120">
        <f t="shared" si="22"/>
        <v>7110828</v>
      </c>
      <c r="U207" s="186"/>
      <c r="V207" s="16"/>
      <c r="X207" t="str">
        <f>IF(ISERROR(VLOOKUP(H207,'FMC by DSF_Sistem'!$J$11:$J$1202,1,0)),"TIDAK ADA","ADA")</f>
        <v>ADA</v>
      </c>
      <c r="Y207" t="str">
        <f>IF(ISERROR(VLOOKUP(C207,'Data Unit Agr Open'!$F$4:$F$7567,1,0)),"TIDAK ADA","ADA")</f>
        <v>ADA</v>
      </c>
      <c r="Z207" s="955" t="str">
        <f>VLOOKUP(H207,'Data Unit Agr Open'!J205:$J$7567,1,FALSE)</f>
        <v>B2280UKG</v>
      </c>
      <c r="AA207" t="b">
        <f t="shared" si="23"/>
        <v>1</v>
      </c>
    </row>
    <row r="208" spans="2:27" customFormat="1" ht="17.45" hidden="1" customHeight="1" x14ac:dyDescent="0.25">
      <c r="B208" s="51">
        <v>203</v>
      </c>
      <c r="C208" s="232" t="s">
        <v>3668</v>
      </c>
      <c r="D208" s="69" t="s">
        <v>12167</v>
      </c>
      <c r="E208" s="258" t="s">
        <v>12199</v>
      </c>
      <c r="F208" s="232"/>
      <c r="G208" s="232"/>
      <c r="H208" s="373" t="s">
        <v>9430</v>
      </c>
      <c r="I208" s="232" t="s">
        <v>9431</v>
      </c>
      <c r="J208" s="232" t="s">
        <v>9432</v>
      </c>
      <c r="K208" s="369">
        <v>44362</v>
      </c>
      <c r="L208" s="369">
        <v>45458</v>
      </c>
      <c r="M208" s="76">
        <v>36</v>
      </c>
      <c r="N208" s="370">
        <v>43200000</v>
      </c>
      <c r="O208" s="76">
        <f t="shared" si="19"/>
        <v>1200000</v>
      </c>
      <c r="P208" s="86">
        <f t="shared" ca="1" si="20"/>
        <v>6.8878323919753406</v>
      </c>
      <c r="Q208" s="87">
        <f t="shared" ca="1" si="21"/>
        <v>7200000</v>
      </c>
      <c r="R208" s="73"/>
      <c r="S208" s="130"/>
      <c r="T208" s="120">
        <f t="shared" si="22"/>
        <v>43200000</v>
      </c>
      <c r="U208" s="186"/>
      <c r="V208" s="16"/>
      <c r="X208" t="str">
        <f>IF(ISERROR(VLOOKUP(H208,'FMC by DSF_Sistem'!$J$11:$J$1202,1,0)),"TIDAK ADA","ADA")</f>
        <v>ADA</v>
      </c>
      <c r="Y208" t="str">
        <f>IF(ISERROR(VLOOKUP(C208,'Data Unit Agr Open'!$F$4:$F$7567,1,0)),"TIDAK ADA","ADA")</f>
        <v>ADA</v>
      </c>
      <c r="Z208" s="955" t="str">
        <f>VLOOKUP(H208,'Data Unit Agr Open'!J206:$J$7567,1,FALSE)</f>
        <v>B1707UJW</v>
      </c>
      <c r="AA208" t="b">
        <f t="shared" si="23"/>
        <v>1</v>
      </c>
    </row>
    <row r="209" spans="1:28" ht="17.45" hidden="1" customHeight="1" x14ac:dyDescent="0.25">
      <c r="B209" s="38">
        <v>204</v>
      </c>
      <c r="C209" s="232" t="s">
        <v>3778</v>
      </c>
      <c r="D209" s="69" t="s">
        <v>12167</v>
      </c>
      <c r="E209" s="258" t="s">
        <v>12199</v>
      </c>
      <c r="F209" s="232"/>
      <c r="G209" s="232"/>
      <c r="H209" s="373" t="s">
        <v>12200</v>
      </c>
      <c r="I209" s="232" t="s">
        <v>9434</v>
      </c>
      <c r="J209" s="232" t="s">
        <v>9435</v>
      </c>
      <c r="K209" s="369">
        <v>44377</v>
      </c>
      <c r="L209" s="369">
        <v>45473</v>
      </c>
      <c r="M209" s="76">
        <v>36</v>
      </c>
      <c r="N209" s="370">
        <v>43200000</v>
      </c>
      <c r="O209" s="76">
        <f t="shared" si="19"/>
        <v>1200000</v>
      </c>
      <c r="P209" s="86">
        <f t="shared" ca="1" si="20"/>
        <v>6.3878323919753406</v>
      </c>
      <c r="Q209" s="87">
        <f t="shared" ca="1" si="21"/>
        <v>7200000</v>
      </c>
      <c r="R209" s="73"/>
      <c r="S209" s="130"/>
      <c r="T209" s="120">
        <f t="shared" si="22"/>
        <v>43200000</v>
      </c>
      <c r="U209" s="186"/>
      <c r="X209" t="str">
        <f>IF(ISERROR(VLOOKUP(H209,'FMC by DSF_Sistem'!$J$11:$J$1202,1,0)),"TIDAK ADA","ADA")</f>
        <v>TIDAK ADA</v>
      </c>
      <c r="Y209" t="str">
        <f>IF(ISERROR(VLOOKUP(C209,'Data Unit Agr Open'!$F$4:$F$7567,1,0)),"TIDAK ADA","ADA")</f>
        <v>ADA</v>
      </c>
      <c r="Z209" s="955" t="e">
        <f>VLOOKUP(H209,'Data Unit Agr Open'!J207:$J$7567,1,FALSE)</f>
        <v>#N/A</v>
      </c>
      <c r="AA209" t="b">
        <f t="shared" si="23"/>
        <v>0</v>
      </c>
      <c r="AB209" s="950" t="s">
        <v>25281</v>
      </c>
    </row>
    <row r="210" spans="1:28" ht="17.45" hidden="1" customHeight="1" x14ac:dyDescent="0.25">
      <c r="B210" s="51">
        <v>205</v>
      </c>
      <c r="C210" s="232" t="s">
        <v>3782</v>
      </c>
      <c r="D210" s="69" t="s">
        <v>12167</v>
      </c>
      <c r="E210" s="258" t="s">
        <v>11995</v>
      </c>
      <c r="F210" s="232"/>
      <c r="G210" s="232"/>
      <c r="H210" s="373" t="s">
        <v>12201</v>
      </c>
      <c r="I210" s="232" t="s">
        <v>9437</v>
      </c>
      <c r="J210" s="232" t="s">
        <v>12202</v>
      </c>
      <c r="K210" s="369">
        <v>44377</v>
      </c>
      <c r="L210" s="369">
        <v>45473</v>
      </c>
      <c r="M210" s="76">
        <v>36</v>
      </c>
      <c r="N210" s="370">
        <v>19800000</v>
      </c>
      <c r="O210" s="76">
        <f t="shared" si="19"/>
        <v>550000</v>
      </c>
      <c r="P210" s="86">
        <f t="shared" ca="1" si="20"/>
        <v>6.3878323919753406</v>
      </c>
      <c r="Q210" s="87">
        <f t="shared" ca="1" si="21"/>
        <v>3300000</v>
      </c>
      <c r="R210" s="73"/>
      <c r="S210" s="130"/>
      <c r="T210" s="120">
        <f t="shared" si="22"/>
        <v>19800000</v>
      </c>
      <c r="U210" s="186"/>
      <c r="X210" t="str">
        <f>IF(ISERROR(VLOOKUP(H210,'FMC by DSF_Sistem'!$J$11:$J$1202,1,0)),"TIDAK ADA","ADA")</f>
        <v>TIDAK ADA</v>
      </c>
      <c r="Y210" t="str">
        <f>IF(ISERROR(VLOOKUP(C210,'Data Unit Agr Open'!$F$4:$F$7567,1,0)),"TIDAK ADA","ADA")</f>
        <v>ADA</v>
      </c>
      <c r="Z210" s="955" t="e">
        <f>VLOOKUP(H210,'Data Unit Agr Open'!J208:$J$7567,1,FALSE)</f>
        <v>#N/A</v>
      </c>
      <c r="AA210" t="b">
        <f t="shared" si="23"/>
        <v>0</v>
      </c>
      <c r="AB210" s="950" t="s">
        <v>25282</v>
      </c>
    </row>
    <row r="211" spans="1:28" ht="17.45" hidden="1" customHeight="1" x14ac:dyDescent="0.25">
      <c r="B211" s="38">
        <v>206</v>
      </c>
      <c r="C211" s="274" t="s">
        <v>4055</v>
      </c>
      <c r="D211" s="348" t="s">
        <v>12167</v>
      </c>
      <c r="E211" s="265" t="s">
        <v>12199</v>
      </c>
      <c r="F211" s="274"/>
      <c r="G211" s="274"/>
      <c r="H211" s="382" t="s">
        <v>9440</v>
      </c>
      <c r="I211" s="274" t="s">
        <v>9441</v>
      </c>
      <c r="J211" s="274" t="s">
        <v>9442</v>
      </c>
      <c r="K211" s="381">
        <v>44393</v>
      </c>
      <c r="L211" s="381">
        <v>45123</v>
      </c>
      <c r="M211" s="72">
        <v>24</v>
      </c>
      <c r="N211" s="383">
        <v>26400000</v>
      </c>
      <c r="O211" s="72">
        <f t="shared" si="19"/>
        <v>1100000</v>
      </c>
      <c r="P211" s="86">
        <f t="shared" ca="1" si="20"/>
        <v>5.8544990586420074</v>
      </c>
      <c r="Q211" s="87">
        <f t="shared" ca="1" si="21"/>
        <v>5500000</v>
      </c>
      <c r="R211" s="139"/>
      <c r="S211" s="264"/>
      <c r="T211" s="120">
        <f t="shared" si="22"/>
        <v>26400000</v>
      </c>
      <c r="U211" s="186"/>
      <c r="X211" t="str">
        <f>IF(ISERROR(VLOOKUP(H211,'FMC by DSF_Sistem'!$J$11:$J$1202,1,0)),"TIDAK ADA","ADA")</f>
        <v>ADA</v>
      </c>
      <c r="Y211" t="str">
        <f>IF(ISERROR(VLOOKUP(C211,'Data Unit Agr Open'!$F$4:$F$7567,1,0)),"TIDAK ADA","ADA")</f>
        <v>ADA</v>
      </c>
      <c r="Z211" s="955" t="str">
        <f>VLOOKUP(H211,'Data Unit Agr Open'!J209:$J$7567,1,FALSE)</f>
        <v>B1353SSJ</v>
      </c>
      <c r="AA211" t="b">
        <f t="shared" si="23"/>
        <v>1</v>
      </c>
      <c r="AB211"/>
    </row>
    <row r="212" spans="1:28" ht="17.45" hidden="1" customHeight="1" thickBot="1" x14ac:dyDescent="0.3">
      <c r="B212" s="51">
        <v>207</v>
      </c>
      <c r="C212" s="384" t="s">
        <v>4242</v>
      </c>
      <c r="D212" s="355" t="s">
        <v>12167</v>
      </c>
      <c r="E212" s="385" t="s">
        <v>12199</v>
      </c>
      <c r="F212" s="384"/>
      <c r="G212" s="384"/>
      <c r="H212" s="386" t="s">
        <v>9445</v>
      </c>
      <c r="I212" s="384" t="s">
        <v>9446</v>
      </c>
      <c r="J212" s="384" t="s">
        <v>9447</v>
      </c>
      <c r="K212" s="387">
        <v>44442</v>
      </c>
      <c r="L212" s="387">
        <v>45538</v>
      </c>
      <c r="M212" s="205">
        <v>36</v>
      </c>
      <c r="N212" s="388">
        <v>43200000</v>
      </c>
      <c r="O212" s="205">
        <f t="shared" si="19"/>
        <v>1200000</v>
      </c>
      <c r="P212" s="206">
        <f t="shared" ca="1" si="20"/>
        <v>4.2211657253086745</v>
      </c>
      <c r="Q212" s="207">
        <f t="shared" ca="1" si="21"/>
        <v>4800000</v>
      </c>
      <c r="R212" s="337"/>
      <c r="S212" s="338"/>
      <c r="T212" s="210">
        <f t="shared" si="22"/>
        <v>43200000</v>
      </c>
      <c r="U212" s="186"/>
      <c r="X212" t="str">
        <f>IF(ISERROR(VLOOKUP(H212,'FMC by DSF_Sistem'!$J$11:$J$1202,1,0)),"TIDAK ADA","ADA")</f>
        <v>ADA</v>
      </c>
      <c r="Y212" t="str">
        <f>IF(ISERROR(VLOOKUP(C212,'Data Unit Agr Open'!$F$4:$F$7567,1,0)),"TIDAK ADA","ADA")</f>
        <v>ADA</v>
      </c>
      <c r="Z212" s="955" t="str">
        <f>VLOOKUP(H212,'Data Unit Agr Open'!J210:$J$7567,1,FALSE)</f>
        <v>B1029SSK</v>
      </c>
      <c r="AA212" t="b">
        <f t="shared" si="23"/>
        <v>1</v>
      </c>
      <c r="AB212"/>
    </row>
    <row r="213" spans="1:28" ht="17.45" hidden="1" customHeight="1" x14ac:dyDescent="0.25">
      <c r="B213" s="38">
        <v>208</v>
      </c>
      <c r="C213" s="219" t="s">
        <v>971</v>
      </c>
      <c r="D213" s="219" t="s">
        <v>5947</v>
      </c>
      <c r="E213" s="389" t="s">
        <v>12203</v>
      </c>
      <c r="F213" s="390" t="s">
        <v>4923</v>
      </c>
      <c r="G213" s="390" t="s">
        <v>12204</v>
      </c>
      <c r="H213" s="368" t="s">
        <v>5961</v>
      </c>
      <c r="I213" s="219" t="s">
        <v>5962</v>
      </c>
      <c r="J213" s="219" t="s">
        <v>5963</v>
      </c>
      <c r="K213" s="391">
        <v>43530</v>
      </c>
      <c r="L213" s="391">
        <v>44626</v>
      </c>
      <c r="M213" s="226">
        <v>36</v>
      </c>
      <c r="N213" s="227">
        <v>32400000</v>
      </c>
      <c r="O213" s="226">
        <f t="shared" si="19"/>
        <v>900000</v>
      </c>
      <c r="P213" s="228">
        <f t="shared" ca="1" si="20"/>
        <v>34.621165725308671</v>
      </c>
      <c r="Q213" s="229">
        <f t="shared" ca="1" si="21"/>
        <v>30600000</v>
      </c>
      <c r="R213" s="117">
        <f>[1]G4S!J114</f>
        <v>20335653</v>
      </c>
      <c r="S213" s="89">
        <f>[1]G4S!F115</f>
        <v>12</v>
      </c>
      <c r="T213" s="90">
        <f>N213-R213</f>
        <v>12064347</v>
      </c>
      <c r="U213" s="186"/>
      <c r="X213" t="str">
        <f>IF(ISERROR(VLOOKUP(H213,'FMC by DSF_Sistem'!$J$11:$J$1202,1,0)),"TIDAK ADA","ADA")</f>
        <v>ADA</v>
      </c>
      <c r="Y213" t="str">
        <f>IF(ISERROR(VLOOKUP(C213,'Data Unit Agr Open'!$F$4:$F$7567,1,0)),"TIDAK ADA","ADA")</f>
        <v>ADA</v>
      </c>
      <c r="Z213" s="955" t="str">
        <f>VLOOKUP(H213,'Data Unit Agr Open'!J211:$J$7567,1,FALSE)</f>
        <v>B1064UJT</v>
      </c>
      <c r="AA213" t="b">
        <f t="shared" si="23"/>
        <v>1</v>
      </c>
      <c r="AB213"/>
    </row>
    <row r="214" spans="1:28" ht="17.45" hidden="1" customHeight="1" x14ac:dyDescent="0.25">
      <c r="B214" s="51">
        <v>209</v>
      </c>
      <c r="C214" s="343" t="s">
        <v>967</v>
      </c>
      <c r="D214" s="343" t="s">
        <v>5947</v>
      </c>
      <c r="E214" s="392" t="s">
        <v>12205</v>
      </c>
      <c r="F214" s="393" t="s">
        <v>4923</v>
      </c>
      <c r="G214" s="393" t="s">
        <v>12204</v>
      </c>
      <c r="H214" s="368" t="s">
        <v>5949</v>
      </c>
      <c r="I214" s="343" t="s">
        <v>5950</v>
      </c>
      <c r="J214" s="343" t="s">
        <v>5951</v>
      </c>
      <c r="K214" s="369">
        <v>43530</v>
      </c>
      <c r="L214" s="369">
        <v>44626</v>
      </c>
      <c r="M214" s="76">
        <v>36</v>
      </c>
      <c r="N214" s="370">
        <v>30600000</v>
      </c>
      <c r="O214" s="76">
        <f t="shared" si="19"/>
        <v>850000</v>
      </c>
      <c r="P214" s="128">
        <f t="shared" ca="1" si="20"/>
        <v>34.621165725308671</v>
      </c>
      <c r="Q214" s="129">
        <f t="shared" ca="1" si="21"/>
        <v>28900000</v>
      </c>
      <c r="R214" s="73">
        <f>[1]G4S!J172</f>
        <v>24547801</v>
      </c>
      <c r="S214" s="264">
        <f>[1]G4S!F173</f>
        <v>12</v>
      </c>
      <c r="T214" s="120">
        <f>N214-R214</f>
        <v>6052199</v>
      </c>
      <c r="U214" s="186"/>
      <c r="X214" t="str">
        <f>IF(ISERROR(VLOOKUP(H214,'FMC by DSF_Sistem'!$J$11:$J$1202,1,0)),"TIDAK ADA","ADA")</f>
        <v>ADA</v>
      </c>
      <c r="Y214" t="str">
        <f>IF(ISERROR(VLOOKUP(C214,'Data Unit Agr Open'!$F$4:$F$7567,1,0)),"TIDAK ADA","ADA")</f>
        <v>ADA</v>
      </c>
      <c r="Z214" s="955" t="str">
        <f>VLOOKUP(H214,'Data Unit Agr Open'!J212:$J$7567,1,FALSE)</f>
        <v>B9047UBC</v>
      </c>
      <c r="AA214" t="b">
        <f t="shared" si="23"/>
        <v>1</v>
      </c>
      <c r="AB214"/>
    </row>
    <row r="215" spans="1:28" ht="17.45" hidden="1" customHeight="1" x14ac:dyDescent="0.25">
      <c r="A215" s="394" t="s">
        <v>12117</v>
      </c>
      <c r="B215" s="38">
        <v>210</v>
      </c>
      <c r="C215" s="395" t="s">
        <v>4439</v>
      </c>
      <c r="D215" s="396" t="s">
        <v>5947</v>
      </c>
      <c r="E215" s="397" t="s">
        <v>12206</v>
      </c>
      <c r="F215" s="398" t="s">
        <v>12207</v>
      </c>
      <c r="G215" s="398" t="s">
        <v>12208</v>
      </c>
      <c r="H215" s="399" t="s">
        <v>5968</v>
      </c>
      <c r="I215" s="396" t="s">
        <v>5969</v>
      </c>
      <c r="J215" s="396" t="s">
        <v>5970</v>
      </c>
      <c r="K215" s="400">
        <v>43563</v>
      </c>
      <c r="L215" s="400">
        <v>45024</v>
      </c>
      <c r="M215" s="155">
        <v>48</v>
      </c>
      <c r="N215" s="401">
        <v>24000000</v>
      </c>
      <c r="O215" s="155">
        <f t="shared" si="19"/>
        <v>500000</v>
      </c>
      <c r="P215" s="311">
        <f t="shared" ca="1" si="20"/>
        <v>33.521165725308677</v>
      </c>
      <c r="Q215" s="312">
        <f t="shared" ca="1" si="21"/>
        <v>16500000</v>
      </c>
      <c r="R215" s="158">
        <f>[1]G4S!J358</f>
        <v>21206961</v>
      </c>
      <c r="S215" s="289">
        <f>[1]G4S!F359</f>
        <v>8</v>
      </c>
      <c r="T215" s="313">
        <f>N215-R215</f>
        <v>2793039</v>
      </c>
      <c r="U215" s="186"/>
      <c r="X215" t="str">
        <f>IF(ISERROR(VLOOKUP(H215,'FMC by DSF_Sistem'!$J$11:$J$1202,1,0)),"TIDAK ADA","ADA")</f>
        <v>ADA</v>
      </c>
      <c r="Y215" t="str">
        <f>IF(ISERROR(VLOOKUP(C215,'Data Unit Agr Open'!$F$4:$F$7567,1,0)),"TIDAK ADA","ADA")</f>
        <v>ADA</v>
      </c>
      <c r="Z215" s="955" t="str">
        <f>VLOOKUP(H215,'Data Unit Agr Open'!J213:$J$7567,1,FALSE)</f>
        <v>B2099UKX</v>
      </c>
      <c r="AA215" t="b">
        <f t="shared" si="23"/>
        <v>1</v>
      </c>
      <c r="AB215"/>
    </row>
    <row r="216" spans="1:28" ht="17.45" customHeight="1" x14ac:dyDescent="0.25">
      <c r="A216" s="394" t="s">
        <v>12117</v>
      </c>
      <c r="B216" s="51">
        <v>211</v>
      </c>
      <c r="C216" s="402" t="s">
        <v>4427</v>
      </c>
      <c r="D216" s="343" t="s">
        <v>5947</v>
      </c>
      <c r="E216" s="392" t="s">
        <v>12209</v>
      </c>
      <c r="F216" s="393" t="s">
        <v>4923</v>
      </c>
      <c r="G216" s="393" t="s">
        <v>12204</v>
      </c>
      <c r="H216" s="368" t="s">
        <v>12210</v>
      </c>
      <c r="I216" s="343" t="s">
        <v>12211</v>
      </c>
      <c r="J216" s="343" t="s">
        <v>12212</v>
      </c>
      <c r="K216" s="369">
        <v>43675</v>
      </c>
      <c r="L216" s="369">
        <v>44802</v>
      </c>
      <c r="M216" s="76">
        <v>36</v>
      </c>
      <c r="N216" s="370">
        <f>58800000+33000000</f>
        <v>91800000</v>
      </c>
      <c r="O216" s="76">
        <f t="shared" si="19"/>
        <v>2550000</v>
      </c>
      <c r="P216" s="128">
        <f t="shared" ca="1" si="20"/>
        <v>29.787832391975339</v>
      </c>
      <c r="Q216" s="129">
        <f t="shared" ca="1" si="21"/>
        <v>73950000</v>
      </c>
      <c r="R216" s="73">
        <f>[1]G4S!J287</f>
        <v>66036141</v>
      </c>
      <c r="S216" s="264">
        <f>[1]G4S!F288</f>
        <v>27</v>
      </c>
      <c r="T216" s="120">
        <f t="shared" ref="T216:T279" si="24">N216-R216</f>
        <v>25763859</v>
      </c>
      <c r="U216" s="186"/>
      <c r="X216" t="str">
        <f>IF(ISERROR(VLOOKUP(H216,'FMC by DSF_Sistem'!$J$11:$J$1202,1,0)),"TIDAK ADA","ADA")</f>
        <v>TIDAK ADA</v>
      </c>
      <c r="Y216" t="str">
        <f>IF(ISERROR(VLOOKUP(C216,'Data Unit Agr Open'!$F$4:$F$7567,1,0)),"TIDAK ADA","ADA")</f>
        <v>ADA</v>
      </c>
      <c r="Z216" s="955" t="str">
        <f>VLOOKUP(H216,'Data Unit Agr Open'!J214:$J$7567,1,FALSE)</f>
        <v>B1406UJT</v>
      </c>
      <c r="AA216" t="b">
        <f t="shared" si="23"/>
        <v>0</v>
      </c>
      <c r="AB216"/>
    </row>
    <row r="217" spans="1:28" ht="17.45" customHeight="1" x14ac:dyDescent="0.25">
      <c r="A217" s="394" t="s">
        <v>12117</v>
      </c>
      <c r="B217" s="38">
        <v>212</v>
      </c>
      <c r="C217" s="402" t="s">
        <v>4435</v>
      </c>
      <c r="D217" s="343" t="s">
        <v>5947</v>
      </c>
      <c r="E217" s="392" t="s">
        <v>12213</v>
      </c>
      <c r="F217" s="393" t="s">
        <v>12214</v>
      </c>
      <c r="G217" s="393" t="s">
        <v>12215</v>
      </c>
      <c r="H217" s="368" t="s">
        <v>12216</v>
      </c>
      <c r="I217" s="343" t="s">
        <v>12217</v>
      </c>
      <c r="J217" s="343" t="s">
        <v>12218</v>
      </c>
      <c r="K217" s="369">
        <v>43675</v>
      </c>
      <c r="L217" s="369">
        <v>44771</v>
      </c>
      <c r="M217" s="76">
        <v>36</v>
      </c>
      <c r="N217" s="370">
        <f>60000000+33000000</f>
        <v>93000000</v>
      </c>
      <c r="O217" s="76">
        <f t="shared" si="19"/>
        <v>2583333.3333333335</v>
      </c>
      <c r="P217" s="128">
        <f t="shared" ca="1" si="20"/>
        <v>29.787832391975339</v>
      </c>
      <c r="Q217" s="129">
        <f t="shared" ca="1" si="21"/>
        <v>74916666.666666672</v>
      </c>
      <c r="R217" s="73">
        <f>[1]G4S!J57</f>
        <v>89757428</v>
      </c>
      <c r="S217" s="264">
        <f>[1]G4S!F58</f>
        <v>30</v>
      </c>
      <c r="T217" s="120">
        <f t="shared" si="24"/>
        <v>3242572</v>
      </c>
      <c r="U217" s="186"/>
      <c r="X217" t="str">
        <f>IF(ISERROR(VLOOKUP(H217,'FMC by DSF_Sistem'!$J$11:$J$1202,1,0)),"TIDAK ADA","ADA")</f>
        <v>TIDAK ADA</v>
      </c>
      <c r="Y217" t="str">
        <f>IF(ISERROR(VLOOKUP(C217,'Data Unit Agr Open'!$F$4:$F$7567,1,0)),"TIDAK ADA","ADA")</f>
        <v>ADA</v>
      </c>
      <c r="Z217" s="955" t="str">
        <f>VLOOKUP(H217,'Data Unit Agr Open'!J215:$J$7567,1,FALSE)</f>
        <v>B9068UBC</v>
      </c>
      <c r="AA217" t="b">
        <f t="shared" si="23"/>
        <v>0</v>
      </c>
      <c r="AB217"/>
    </row>
    <row r="218" spans="1:28" ht="17.45" customHeight="1" x14ac:dyDescent="0.25">
      <c r="A218" s="394" t="s">
        <v>12117</v>
      </c>
      <c r="B218" s="51">
        <v>213</v>
      </c>
      <c r="C218" s="402" t="s">
        <v>4431</v>
      </c>
      <c r="D218" s="343" t="s">
        <v>5947</v>
      </c>
      <c r="E218" s="392" t="s">
        <v>12213</v>
      </c>
      <c r="F218" s="393" t="s">
        <v>12214</v>
      </c>
      <c r="G218" s="393" t="s">
        <v>12215</v>
      </c>
      <c r="H218" s="368" t="s">
        <v>12219</v>
      </c>
      <c r="I218" s="343" t="s">
        <v>12220</v>
      </c>
      <c r="J218" s="343" t="s">
        <v>12221</v>
      </c>
      <c r="K218" s="369">
        <v>43675</v>
      </c>
      <c r="L218" s="369">
        <v>44802</v>
      </c>
      <c r="M218" s="76">
        <v>36</v>
      </c>
      <c r="N218" s="370">
        <f>60000000+33000000</f>
        <v>93000000</v>
      </c>
      <c r="O218" s="76">
        <f t="shared" si="19"/>
        <v>2583333.3333333335</v>
      </c>
      <c r="P218" s="128">
        <f t="shared" ca="1" si="20"/>
        <v>29.787832391975339</v>
      </c>
      <c r="Q218" s="129">
        <f t="shared" ca="1" si="21"/>
        <v>74916666.666666672</v>
      </c>
      <c r="R218" s="73">
        <f>[1]G4S!J230</f>
        <v>64269927</v>
      </c>
      <c r="S218" s="264">
        <f>[1]G4S!F231</f>
        <v>28</v>
      </c>
      <c r="T218" s="120">
        <f t="shared" si="24"/>
        <v>28730073</v>
      </c>
      <c r="U218" s="186"/>
      <c r="X218" t="str">
        <f>IF(ISERROR(VLOOKUP(H218,'FMC by DSF_Sistem'!$J$11:$J$1202,1,0)),"TIDAK ADA","ADA")</f>
        <v>TIDAK ADA</v>
      </c>
      <c r="Y218" t="str">
        <f>IF(ISERROR(VLOOKUP(C218,'Data Unit Agr Open'!$F$4:$F$7567,1,0)),"TIDAK ADA","ADA")</f>
        <v>ADA</v>
      </c>
      <c r="Z218" s="955" t="str">
        <f>VLOOKUP(H218,'Data Unit Agr Open'!J216:$J$7567,1,FALSE)</f>
        <v>B9070UBC</v>
      </c>
      <c r="AA218" t="b">
        <f t="shared" si="23"/>
        <v>0</v>
      </c>
      <c r="AB218"/>
    </row>
    <row r="219" spans="1:28" ht="17.45" hidden="1" customHeight="1" x14ac:dyDescent="0.25">
      <c r="B219" s="38">
        <v>214</v>
      </c>
      <c r="C219" s="343" t="s">
        <v>1214</v>
      </c>
      <c r="D219" s="343" t="s">
        <v>5947</v>
      </c>
      <c r="E219" s="392" t="s">
        <v>12213</v>
      </c>
      <c r="F219" s="403" t="s">
        <v>126</v>
      </c>
      <c r="G219" s="403" t="s">
        <v>4410</v>
      </c>
      <c r="H219" s="373" t="s">
        <v>5978</v>
      </c>
      <c r="I219" s="343" t="s">
        <v>5979</v>
      </c>
      <c r="J219" s="343" t="s">
        <v>5980</v>
      </c>
      <c r="K219" s="369">
        <v>43724</v>
      </c>
      <c r="L219" s="369">
        <v>45185</v>
      </c>
      <c r="M219" s="76">
        <v>48</v>
      </c>
      <c r="N219" s="370">
        <v>57600000</v>
      </c>
      <c r="O219" s="76">
        <f t="shared" si="19"/>
        <v>1200000</v>
      </c>
      <c r="P219" s="47">
        <f t="shared" ca="1" si="20"/>
        <v>28.154499058642006</v>
      </c>
      <c r="Q219" s="48">
        <f t="shared" ca="1" si="21"/>
        <v>33600000</v>
      </c>
      <c r="R219" s="73">
        <f>[1]G4S!J428</f>
        <v>10671320</v>
      </c>
      <c r="S219" s="360">
        <f>[1]G4S!F429</f>
        <v>5</v>
      </c>
      <c r="T219" s="50">
        <f t="shared" si="24"/>
        <v>46928680</v>
      </c>
      <c r="U219" s="186"/>
      <c r="X219" t="str">
        <f>IF(ISERROR(VLOOKUP(H219,'FMC by DSF_Sistem'!$J$11:$J$1202,1,0)),"TIDAK ADA","ADA")</f>
        <v>ADA</v>
      </c>
      <c r="Y219" t="str">
        <f>IF(ISERROR(VLOOKUP(C219,'Data Unit Agr Open'!$F$4:$F$7567,1,0)),"TIDAK ADA","ADA")</f>
        <v>ADA</v>
      </c>
      <c r="Z219" s="955" t="str">
        <f>VLOOKUP(H219,'Data Unit Agr Open'!J217:$J$7567,1,FALSE)</f>
        <v>B9107UBC</v>
      </c>
      <c r="AA219" t="b">
        <f t="shared" si="23"/>
        <v>1</v>
      </c>
      <c r="AB219"/>
    </row>
    <row r="220" spans="1:28" ht="17.45" customHeight="1" x14ac:dyDescent="0.25">
      <c r="A220" s="404" t="s">
        <v>12222</v>
      </c>
      <c r="B220" s="51">
        <v>215</v>
      </c>
      <c r="C220" s="402" t="s">
        <v>4186</v>
      </c>
      <c r="D220" s="405" t="s">
        <v>5947</v>
      </c>
      <c r="E220" s="406" t="s">
        <v>12001</v>
      </c>
      <c r="F220" s="407"/>
      <c r="G220" s="407"/>
      <c r="H220" s="376" t="s">
        <v>12223</v>
      </c>
      <c r="I220" s="408" t="s">
        <v>12224</v>
      </c>
      <c r="J220" s="408" t="s">
        <v>12225</v>
      </c>
      <c r="K220" s="378">
        <v>44109</v>
      </c>
      <c r="L220" s="378">
        <v>45570</v>
      </c>
      <c r="M220" s="85">
        <v>48</v>
      </c>
      <c r="N220" s="409">
        <v>24000000</v>
      </c>
      <c r="O220" s="85">
        <f t="shared" si="19"/>
        <v>500000</v>
      </c>
      <c r="P220" s="86">
        <f t="shared" ca="1" si="20"/>
        <v>15.321165725308674</v>
      </c>
      <c r="Q220" s="87">
        <f t="shared" ca="1" si="21"/>
        <v>7500000</v>
      </c>
      <c r="R220" s="88"/>
      <c r="S220" s="118"/>
      <c r="T220" s="120">
        <f t="shared" si="24"/>
        <v>24000000</v>
      </c>
      <c r="U220" s="186"/>
      <c r="X220" t="str">
        <f>IF(ISERROR(VLOOKUP(H220,'FMC by DSF_Sistem'!$J$11:$J$1202,1,0)),"TIDAK ADA","ADA")</f>
        <v>TIDAK ADA</v>
      </c>
      <c r="Y220" t="str">
        <f>IF(ISERROR(VLOOKUP(C220,'Data Unit Agr Open'!$F$4:$F$7567,1,0)),"TIDAK ADA","ADA")</f>
        <v>ADA</v>
      </c>
      <c r="Z220" s="955" t="str">
        <f>VLOOKUP(H220,'Data Unit Agr Open'!J218:$J$7567,1,FALSE)</f>
        <v>B2294PKU</v>
      </c>
      <c r="AA220" t="b">
        <f t="shared" si="23"/>
        <v>0</v>
      </c>
      <c r="AB220"/>
    </row>
    <row r="221" spans="1:28" ht="17.45" hidden="1" customHeight="1" x14ac:dyDescent="0.25">
      <c r="B221" s="38">
        <v>216</v>
      </c>
      <c r="C221" s="343" t="s">
        <v>12226</v>
      </c>
      <c r="D221" s="405" t="s">
        <v>5947</v>
      </c>
      <c r="E221" s="392" t="s">
        <v>12227</v>
      </c>
      <c r="F221" s="393"/>
      <c r="G221" s="393"/>
      <c r="H221" s="373" t="s">
        <v>12228</v>
      </c>
      <c r="I221" s="343" t="s">
        <v>12229</v>
      </c>
      <c r="J221" s="343" t="s">
        <v>12230</v>
      </c>
      <c r="K221" s="369">
        <v>44186</v>
      </c>
      <c r="L221" s="369">
        <v>46012</v>
      </c>
      <c r="M221" s="76">
        <v>60</v>
      </c>
      <c r="N221" s="370">
        <v>36000000</v>
      </c>
      <c r="O221" s="76">
        <f t="shared" si="19"/>
        <v>600000</v>
      </c>
      <c r="P221" s="86">
        <f t="shared" ca="1" si="20"/>
        <v>12.754499058642008</v>
      </c>
      <c r="Q221" s="87">
        <f t="shared" ca="1" si="21"/>
        <v>7200000</v>
      </c>
      <c r="R221" s="73"/>
      <c r="S221" s="360"/>
      <c r="T221" s="50">
        <f t="shared" si="24"/>
        <v>36000000</v>
      </c>
      <c r="U221" s="186"/>
      <c r="X221" t="str">
        <f>IF(ISERROR(VLOOKUP(H221,'FMC by DSF_Sistem'!$J$11:$J$1202,1,0)),"TIDAK ADA","ADA")</f>
        <v>TIDAK ADA</v>
      </c>
      <c r="Y221" t="str">
        <f>IF(ISERROR(VLOOKUP(C221,'Data Unit Agr Open'!$F$4:$F$7567,1,0)),"TIDAK ADA","ADA")</f>
        <v>TIDAK ADA</v>
      </c>
      <c r="Z221" s="955" t="str">
        <f>VLOOKUP(H221,'Data Unit Agr Open'!J219:$J$7567,1,FALSE)</f>
        <v>B2988PKV</v>
      </c>
      <c r="AA221" t="b">
        <f t="shared" si="23"/>
        <v>1</v>
      </c>
      <c r="AB221"/>
    </row>
    <row r="222" spans="1:28" ht="17.45" hidden="1" customHeight="1" x14ac:dyDescent="0.25">
      <c r="B222" s="51">
        <v>217</v>
      </c>
      <c r="C222" s="343" t="s">
        <v>12231</v>
      </c>
      <c r="D222" s="405" t="s">
        <v>5947</v>
      </c>
      <c r="E222" s="392" t="s">
        <v>12227</v>
      </c>
      <c r="F222" s="393"/>
      <c r="G222" s="393"/>
      <c r="H222" s="373" t="s">
        <v>12232</v>
      </c>
      <c r="I222" s="343" t="s">
        <v>12233</v>
      </c>
      <c r="J222" s="343" t="s">
        <v>12234</v>
      </c>
      <c r="K222" s="369">
        <v>44186</v>
      </c>
      <c r="L222" s="369">
        <v>46012</v>
      </c>
      <c r="M222" s="76">
        <v>60</v>
      </c>
      <c r="N222" s="370">
        <v>36000000</v>
      </c>
      <c r="O222" s="76">
        <f t="shared" si="19"/>
        <v>600000</v>
      </c>
      <c r="P222" s="86">
        <f t="shared" ca="1" si="20"/>
        <v>12.754499058642008</v>
      </c>
      <c r="Q222" s="87">
        <f t="shared" ca="1" si="21"/>
        <v>7200000</v>
      </c>
      <c r="R222" s="73"/>
      <c r="S222" s="360"/>
      <c r="T222" s="50">
        <f t="shared" si="24"/>
        <v>36000000</v>
      </c>
      <c r="U222" s="186"/>
      <c r="X222" t="str">
        <f>IF(ISERROR(VLOOKUP(H222,'FMC by DSF_Sistem'!$J$11:$J$1202,1,0)),"TIDAK ADA","ADA")</f>
        <v>TIDAK ADA</v>
      </c>
      <c r="Y222" t="str">
        <f>IF(ISERROR(VLOOKUP(C222,'Data Unit Agr Open'!$F$4:$F$7567,1,0)),"TIDAK ADA","ADA")</f>
        <v>TIDAK ADA</v>
      </c>
      <c r="Z222" s="955" t="e">
        <f>VLOOKUP(H222,'Data Unit Agr Open'!J220:$J$7567,1,FALSE)</f>
        <v>#N/A</v>
      </c>
      <c r="AA222" t="b">
        <f t="shared" si="23"/>
        <v>1</v>
      </c>
      <c r="AB222"/>
    </row>
    <row r="223" spans="1:28" ht="17.45" hidden="1" customHeight="1" x14ac:dyDescent="0.25">
      <c r="B223" s="38">
        <v>218</v>
      </c>
      <c r="C223" s="343" t="s">
        <v>12235</v>
      </c>
      <c r="D223" s="405" t="s">
        <v>5947</v>
      </c>
      <c r="E223" s="392" t="s">
        <v>12236</v>
      </c>
      <c r="F223" s="393"/>
      <c r="G223" s="393"/>
      <c r="H223" s="373" t="s">
        <v>12237</v>
      </c>
      <c r="I223" s="343" t="s">
        <v>12238</v>
      </c>
      <c r="J223" s="343" t="s">
        <v>12239</v>
      </c>
      <c r="K223" s="369">
        <v>44183</v>
      </c>
      <c r="L223" s="369">
        <v>46009</v>
      </c>
      <c r="M223" s="76">
        <v>60</v>
      </c>
      <c r="N223" s="370">
        <v>54000000</v>
      </c>
      <c r="O223" s="76">
        <f t="shared" si="19"/>
        <v>900000</v>
      </c>
      <c r="P223" s="86">
        <f t="shared" ca="1" si="20"/>
        <v>12.854499058642007</v>
      </c>
      <c r="Q223" s="87">
        <f t="shared" ca="1" si="21"/>
        <v>10800000</v>
      </c>
      <c r="R223" s="73">
        <f>[1]G4S!J919</f>
        <v>3228542</v>
      </c>
      <c r="S223" s="360">
        <f>[1]G4S!F920</f>
        <v>2</v>
      </c>
      <c r="T223" s="50">
        <f t="shared" si="24"/>
        <v>50771458</v>
      </c>
      <c r="U223" s="186"/>
      <c r="X223" t="str">
        <f>IF(ISERROR(VLOOKUP(H223,'FMC by DSF_Sistem'!$J$11:$J$1202,1,0)),"TIDAK ADA","ADA")</f>
        <v>TIDAK ADA</v>
      </c>
      <c r="Y223" t="str">
        <f>IF(ISERROR(VLOOKUP(C223,'Data Unit Agr Open'!$F$4:$F$7567,1,0)),"TIDAK ADA","ADA")</f>
        <v>TIDAK ADA</v>
      </c>
      <c r="Z223" s="955" t="str">
        <f>VLOOKUP(H223,'Data Unit Agr Open'!J221:$J$7567,1,FALSE)</f>
        <v>B2556PKX</v>
      </c>
      <c r="AA223" t="b">
        <f t="shared" si="23"/>
        <v>1</v>
      </c>
      <c r="AB223"/>
    </row>
    <row r="224" spans="1:28" ht="17.45" hidden="1" customHeight="1" x14ac:dyDescent="0.25">
      <c r="B224" s="51">
        <v>219</v>
      </c>
      <c r="C224" s="343" t="s">
        <v>12240</v>
      </c>
      <c r="D224" s="405" t="s">
        <v>5947</v>
      </c>
      <c r="E224" s="392" t="s">
        <v>12058</v>
      </c>
      <c r="F224" s="393"/>
      <c r="G224" s="393"/>
      <c r="H224" s="373"/>
      <c r="I224" s="343" t="s">
        <v>12241</v>
      </c>
      <c r="J224" s="343" t="s">
        <v>12242</v>
      </c>
      <c r="K224" s="369">
        <v>44186</v>
      </c>
      <c r="L224" s="369">
        <v>46012</v>
      </c>
      <c r="M224" s="76">
        <v>60</v>
      </c>
      <c r="N224" s="370">
        <v>54000000</v>
      </c>
      <c r="O224" s="76">
        <f t="shared" ref="O224:O287" si="25">N224/M224</f>
        <v>900000</v>
      </c>
      <c r="P224" s="86">
        <f t="shared" ca="1" si="20"/>
        <v>12.754499058642008</v>
      </c>
      <c r="Q224" s="87">
        <f t="shared" ca="1" si="21"/>
        <v>10800000</v>
      </c>
      <c r="R224" s="73"/>
      <c r="S224" s="360"/>
      <c r="T224" s="50">
        <f t="shared" si="24"/>
        <v>54000000</v>
      </c>
      <c r="U224" s="186"/>
      <c r="X224" t="str">
        <f>IF(ISERROR(VLOOKUP(H224,'FMC by DSF_Sistem'!$J$11:$J$1202,1,0)),"TIDAK ADA","ADA")</f>
        <v>TIDAK ADA</v>
      </c>
      <c r="Y224" t="str">
        <f>IF(ISERROR(VLOOKUP(C224,'Data Unit Agr Open'!$F$4:$F$7567,1,0)),"TIDAK ADA","ADA")</f>
        <v>TIDAK ADA</v>
      </c>
      <c r="Z224" s="955" t="e">
        <f>VLOOKUP(H224,'Data Unit Agr Open'!J222:$J$7567,1,FALSE)</f>
        <v>#N/A</v>
      </c>
      <c r="AA224" t="b">
        <f t="shared" si="23"/>
        <v>1</v>
      </c>
      <c r="AB224"/>
    </row>
    <row r="225" spans="2:27" customFormat="1" ht="17.45" hidden="1" customHeight="1" x14ac:dyDescent="0.25">
      <c r="B225" s="38">
        <v>220</v>
      </c>
      <c r="C225" s="343" t="s">
        <v>12243</v>
      </c>
      <c r="D225" s="405" t="s">
        <v>5947</v>
      </c>
      <c r="E225" s="392" t="s">
        <v>12244</v>
      </c>
      <c r="F225" s="393"/>
      <c r="G225" s="393"/>
      <c r="H225" s="373" t="s">
        <v>12245</v>
      </c>
      <c r="I225" s="343" t="s">
        <v>12246</v>
      </c>
      <c r="J225" s="343" t="s">
        <v>12247</v>
      </c>
      <c r="K225" s="369">
        <v>44186</v>
      </c>
      <c r="L225" s="369">
        <v>46012</v>
      </c>
      <c r="M225" s="76">
        <v>60</v>
      </c>
      <c r="N225" s="370">
        <v>42000000</v>
      </c>
      <c r="O225" s="76">
        <f t="shared" si="25"/>
        <v>700000</v>
      </c>
      <c r="P225" s="86">
        <f t="shared" ca="1" si="20"/>
        <v>12.754499058642008</v>
      </c>
      <c r="Q225" s="87">
        <f t="shared" ca="1" si="21"/>
        <v>8400000</v>
      </c>
      <c r="R225" s="73"/>
      <c r="S225" s="360"/>
      <c r="T225" s="50">
        <f t="shared" si="24"/>
        <v>42000000</v>
      </c>
      <c r="U225" s="186"/>
      <c r="V225" s="16"/>
      <c r="X225" t="str">
        <f>IF(ISERROR(VLOOKUP(H225,'FMC by DSF_Sistem'!$J$11:$J$1202,1,0)),"TIDAK ADA","ADA")</f>
        <v>TIDAK ADA</v>
      </c>
      <c r="Y225" t="str">
        <f>IF(ISERROR(VLOOKUP(C225,'Data Unit Agr Open'!$F$4:$F$7567,1,0)),"TIDAK ADA","ADA")</f>
        <v>TIDAK ADA</v>
      </c>
      <c r="Z225" s="955" t="str">
        <f>VLOOKUP(H225,'Data Unit Agr Open'!J223:$J$7567,1,FALSE)</f>
        <v>B2084PKW</v>
      </c>
      <c r="AA225" t="b">
        <f t="shared" si="23"/>
        <v>1</v>
      </c>
    </row>
    <row r="226" spans="2:27" customFormat="1" ht="17.45" hidden="1" customHeight="1" x14ac:dyDescent="0.25">
      <c r="B226" s="51">
        <v>221</v>
      </c>
      <c r="C226" s="343" t="s">
        <v>12248</v>
      </c>
      <c r="D226" s="405" t="s">
        <v>5947</v>
      </c>
      <c r="E226" s="392" t="s">
        <v>12227</v>
      </c>
      <c r="F226" s="393"/>
      <c r="G226" s="393"/>
      <c r="H226" s="410" t="s">
        <v>12249</v>
      </c>
      <c r="I226" s="343" t="s">
        <v>12250</v>
      </c>
      <c r="J226" s="343" t="s">
        <v>12251</v>
      </c>
      <c r="K226" s="369">
        <v>44186</v>
      </c>
      <c r="L226" s="369">
        <v>46012</v>
      </c>
      <c r="M226" s="76">
        <v>60</v>
      </c>
      <c r="N226" s="370">
        <v>36000000</v>
      </c>
      <c r="O226" s="76">
        <f t="shared" si="25"/>
        <v>600000</v>
      </c>
      <c r="P226" s="86">
        <f t="shared" ref="P226:P287" ca="1" si="26">($P$3-K226)/30</f>
        <v>12.754499058642008</v>
      </c>
      <c r="Q226" s="87">
        <f t="shared" ca="1" si="21"/>
        <v>7200000</v>
      </c>
      <c r="R226" s="73"/>
      <c r="S226" s="360"/>
      <c r="T226" s="50">
        <f t="shared" si="24"/>
        <v>36000000</v>
      </c>
      <c r="U226" s="186"/>
      <c r="V226" s="16"/>
      <c r="X226" t="str">
        <f>IF(ISERROR(VLOOKUP(H226,'FMC by DSF_Sistem'!$J$11:$J$1202,1,0)),"TIDAK ADA","ADA")</f>
        <v>TIDAK ADA</v>
      </c>
      <c r="Y226" t="str">
        <f>IF(ISERROR(VLOOKUP(C226,'Data Unit Agr Open'!$F$4:$F$7567,1,0)),"TIDAK ADA","ADA")</f>
        <v>TIDAK ADA</v>
      </c>
      <c r="Z226" s="955" t="str">
        <f>VLOOKUP(H226,'Data Unit Agr Open'!J224:$J$7567,1,FALSE)</f>
        <v>B2946PKV</v>
      </c>
      <c r="AA226" t="b">
        <f t="shared" si="23"/>
        <v>1</v>
      </c>
    </row>
    <row r="227" spans="2:27" customFormat="1" ht="17.45" hidden="1" customHeight="1" x14ac:dyDescent="0.25">
      <c r="B227" s="38">
        <v>222</v>
      </c>
      <c r="C227" s="343" t="s">
        <v>12252</v>
      </c>
      <c r="D227" s="405" t="s">
        <v>5947</v>
      </c>
      <c r="E227" s="392" t="s">
        <v>12253</v>
      </c>
      <c r="F227" s="393"/>
      <c r="G227" s="393"/>
      <c r="H227" s="373"/>
      <c r="I227" s="343" t="s">
        <v>12254</v>
      </c>
      <c r="J227" s="343" t="s">
        <v>12255</v>
      </c>
      <c r="K227" s="369">
        <v>44188</v>
      </c>
      <c r="L227" s="369">
        <v>46014</v>
      </c>
      <c r="M227" s="76">
        <v>60</v>
      </c>
      <c r="N227" s="370">
        <v>48000000</v>
      </c>
      <c r="O227" s="76">
        <f t="shared" si="25"/>
        <v>800000</v>
      </c>
      <c r="P227" s="86">
        <f t="shared" ca="1" si="26"/>
        <v>12.687832391975341</v>
      </c>
      <c r="Q227" s="87">
        <f t="shared" ca="1" si="21"/>
        <v>9600000</v>
      </c>
      <c r="R227" s="73"/>
      <c r="S227" s="360"/>
      <c r="T227" s="50">
        <f t="shared" si="24"/>
        <v>48000000</v>
      </c>
      <c r="U227" s="186"/>
      <c r="V227" s="16"/>
      <c r="X227" t="str">
        <f>IF(ISERROR(VLOOKUP(H227,'FMC by DSF_Sistem'!$J$11:$J$1202,1,0)),"TIDAK ADA","ADA")</f>
        <v>TIDAK ADA</v>
      </c>
      <c r="Y227" t="str">
        <f>IF(ISERROR(VLOOKUP(C227,'Data Unit Agr Open'!$F$4:$F$7567,1,0)),"TIDAK ADA","ADA")</f>
        <v>TIDAK ADA</v>
      </c>
      <c r="Z227" s="955" t="e">
        <f>VLOOKUP(H227,'Data Unit Agr Open'!J225:$J$7567,1,FALSE)</f>
        <v>#N/A</v>
      </c>
      <c r="AA227" t="b">
        <f t="shared" si="23"/>
        <v>1</v>
      </c>
    </row>
    <row r="228" spans="2:27" customFormat="1" ht="17.45" hidden="1" customHeight="1" x14ac:dyDescent="0.25">
      <c r="B228" s="51">
        <v>223</v>
      </c>
      <c r="C228" s="343" t="s">
        <v>12256</v>
      </c>
      <c r="D228" s="405" t="s">
        <v>5947</v>
      </c>
      <c r="E228" s="392" t="s">
        <v>12257</v>
      </c>
      <c r="F228" s="393"/>
      <c r="G228" s="393"/>
      <c r="H228" s="373" t="s">
        <v>12258</v>
      </c>
      <c r="I228" s="343" t="s">
        <v>12259</v>
      </c>
      <c r="J228" s="343" t="s">
        <v>12260</v>
      </c>
      <c r="K228" s="369">
        <v>44186</v>
      </c>
      <c r="L228" s="369">
        <v>46012</v>
      </c>
      <c r="M228" s="76">
        <v>60</v>
      </c>
      <c r="N228" s="370">
        <v>36000000</v>
      </c>
      <c r="O228" s="76">
        <f t="shared" si="25"/>
        <v>600000</v>
      </c>
      <c r="P228" s="86">
        <f t="shared" ca="1" si="26"/>
        <v>12.754499058642008</v>
      </c>
      <c r="Q228" s="87">
        <f t="shared" ca="1" si="21"/>
        <v>7200000</v>
      </c>
      <c r="R228" s="73">
        <f>[1]G4S!J845</f>
        <v>632500</v>
      </c>
      <c r="S228" s="360">
        <f>[1]G4S!F846</f>
        <v>1</v>
      </c>
      <c r="T228" s="50">
        <f t="shared" si="24"/>
        <v>35367500</v>
      </c>
      <c r="U228" s="186"/>
      <c r="V228" s="16"/>
      <c r="X228" t="str">
        <f>IF(ISERROR(VLOOKUP(H228,'FMC by DSF_Sistem'!$J$11:$J$1202,1,0)),"TIDAK ADA","ADA")</f>
        <v>TIDAK ADA</v>
      </c>
      <c r="Y228" t="str">
        <f>IF(ISERROR(VLOOKUP(C228,'Data Unit Agr Open'!$F$4:$F$7567,1,0)),"TIDAK ADA","ADA")</f>
        <v>TIDAK ADA</v>
      </c>
      <c r="Z228" s="955" t="str">
        <f>VLOOKUP(H228,'Data Unit Agr Open'!J226:$J$7567,1,FALSE)</f>
        <v>B2931PKW</v>
      </c>
      <c r="AA228" t="b">
        <f t="shared" si="23"/>
        <v>1</v>
      </c>
    </row>
    <row r="229" spans="2:27" customFormat="1" ht="17.45" hidden="1" customHeight="1" x14ac:dyDescent="0.25">
      <c r="B229" s="38">
        <v>224</v>
      </c>
      <c r="C229" s="343" t="s">
        <v>12261</v>
      </c>
      <c r="D229" s="405" t="s">
        <v>5947</v>
      </c>
      <c r="E229" s="392" t="s">
        <v>12262</v>
      </c>
      <c r="F229" s="393"/>
      <c r="G229" s="393"/>
      <c r="H229" s="373" t="s">
        <v>12263</v>
      </c>
      <c r="I229" s="343" t="s">
        <v>12264</v>
      </c>
      <c r="J229" s="343" t="s">
        <v>12265</v>
      </c>
      <c r="K229" s="369">
        <v>44186</v>
      </c>
      <c r="L229" s="369">
        <v>46012</v>
      </c>
      <c r="M229" s="76">
        <v>60</v>
      </c>
      <c r="N229" s="370">
        <v>51000000</v>
      </c>
      <c r="O229" s="76">
        <f t="shared" si="25"/>
        <v>850000</v>
      </c>
      <c r="P229" s="86">
        <f t="shared" ca="1" si="26"/>
        <v>12.754499058642008</v>
      </c>
      <c r="Q229" s="87">
        <f t="shared" ca="1" si="21"/>
        <v>10200000</v>
      </c>
      <c r="R229" s="73">
        <f>[1]G4S!J956</f>
        <v>1024650</v>
      </c>
      <c r="S229" s="360">
        <f>[1]G4S!F957</f>
        <v>1</v>
      </c>
      <c r="T229" s="50">
        <f t="shared" si="24"/>
        <v>49975350</v>
      </c>
      <c r="U229" s="186"/>
      <c r="V229" s="16"/>
      <c r="X229" t="str">
        <f>IF(ISERROR(VLOOKUP(H229,'FMC by DSF_Sistem'!$J$11:$J$1202,1,0)),"TIDAK ADA","ADA")</f>
        <v>TIDAK ADA</v>
      </c>
      <c r="Y229" t="str">
        <f>IF(ISERROR(VLOOKUP(C229,'Data Unit Agr Open'!$F$4:$F$7567,1,0)),"TIDAK ADA","ADA")</f>
        <v>TIDAK ADA</v>
      </c>
      <c r="Z229" s="955" t="str">
        <f>VLOOKUP(H229,'Data Unit Agr Open'!J227:$J$7567,1,FALSE)</f>
        <v>B1824PJQ</v>
      </c>
      <c r="AA229" t="b">
        <f t="shared" si="23"/>
        <v>1</v>
      </c>
    </row>
    <row r="230" spans="2:27" customFormat="1" ht="17.45" hidden="1" customHeight="1" x14ac:dyDescent="0.25">
      <c r="B230" s="51">
        <v>225</v>
      </c>
      <c r="C230" s="343" t="s">
        <v>12266</v>
      </c>
      <c r="D230" s="405" t="s">
        <v>5947</v>
      </c>
      <c r="E230" s="392" t="s">
        <v>12262</v>
      </c>
      <c r="F230" s="393"/>
      <c r="G230" s="393"/>
      <c r="H230" s="373" t="s">
        <v>12267</v>
      </c>
      <c r="I230" s="343" t="s">
        <v>12268</v>
      </c>
      <c r="J230" s="343" t="s">
        <v>12269</v>
      </c>
      <c r="K230" s="369">
        <v>44186</v>
      </c>
      <c r="L230" s="369">
        <v>46012</v>
      </c>
      <c r="M230" s="76">
        <v>60</v>
      </c>
      <c r="N230" s="370">
        <v>51000000</v>
      </c>
      <c r="O230" s="76">
        <f t="shared" si="25"/>
        <v>850000</v>
      </c>
      <c r="P230" s="86">
        <f t="shared" ca="1" si="26"/>
        <v>12.754499058642008</v>
      </c>
      <c r="Q230" s="87">
        <f t="shared" ca="1" si="21"/>
        <v>10200000</v>
      </c>
      <c r="R230" s="73"/>
      <c r="S230" s="360"/>
      <c r="T230" s="50">
        <f t="shared" si="24"/>
        <v>51000000</v>
      </c>
      <c r="U230" s="186"/>
      <c r="V230" s="16"/>
      <c r="X230" t="str">
        <f>IF(ISERROR(VLOOKUP(H230,'FMC by DSF_Sistem'!$J$11:$J$1202,1,0)),"TIDAK ADA","ADA")</f>
        <v>TIDAK ADA</v>
      </c>
      <c r="Y230" t="str">
        <f>IF(ISERROR(VLOOKUP(C230,'Data Unit Agr Open'!$F$4:$F$7567,1,0)),"TIDAK ADA","ADA")</f>
        <v>TIDAK ADA</v>
      </c>
      <c r="Z230" s="955" t="str">
        <f>VLOOKUP(H230,'Data Unit Agr Open'!J228:$J$7567,1,FALSE)</f>
        <v>B1820PJQ</v>
      </c>
      <c r="AA230" t="b">
        <f t="shared" si="23"/>
        <v>1</v>
      </c>
    </row>
    <row r="231" spans="2:27" customFormat="1" ht="17.45" hidden="1" customHeight="1" x14ac:dyDescent="0.25">
      <c r="B231" s="38">
        <v>226</v>
      </c>
      <c r="C231" s="343" t="s">
        <v>12270</v>
      </c>
      <c r="D231" s="405" t="s">
        <v>5947</v>
      </c>
      <c r="E231" s="392" t="s">
        <v>12262</v>
      </c>
      <c r="F231" s="393"/>
      <c r="G231" s="393"/>
      <c r="H231" s="373" t="s">
        <v>12271</v>
      </c>
      <c r="I231" s="343" t="s">
        <v>12272</v>
      </c>
      <c r="J231" s="343" t="s">
        <v>12273</v>
      </c>
      <c r="K231" s="369">
        <v>44186</v>
      </c>
      <c r="L231" s="369">
        <v>46012</v>
      </c>
      <c r="M231" s="76">
        <v>60</v>
      </c>
      <c r="N231" s="370">
        <v>51000000</v>
      </c>
      <c r="O231" s="76">
        <f t="shared" si="25"/>
        <v>850000</v>
      </c>
      <c r="P231" s="86">
        <f t="shared" ca="1" si="26"/>
        <v>12.754499058642008</v>
      </c>
      <c r="Q231" s="87">
        <f t="shared" ca="1" si="21"/>
        <v>10200000</v>
      </c>
      <c r="R231" s="73"/>
      <c r="S231" s="360"/>
      <c r="T231" s="50">
        <f t="shared" si="24"/>
        <v>51000000</v>
      </c>
      <c r="U231" s="186"/>
      <c r="V231" s="16"/>
      <c r="X231" t="str">
        <f>IF(ISERROR(VLOOKUP(H231,'FMC by DSF_Sistem'!$J$11:$J$1202,1,0)),"TIDAK ADA","ADA")</f>
        <v>TIDAK ADA</v>
      </c>
      <c r="Y231" t="str">
        <f>IF(ISERROR(VLOOKUP(C231,'Data Unit Agr Open'!$F$4:$F$7567,1,0)),"TIDAK ADA","ADA")</f>
        <v>TIDAK ADA</v>
      </c>
      <c r="Z231" s="955" t="e">
        <f>VLOOKUP(H231,'Data Unit Agr Open'!J229:$J$7567,1,FALSE)</f>
        <v>#N/A</v>
      </c>
      <c r="AA231" t="b">
        <f t="shared" si="23"/>
        <v>1</v>
      </c>
    </row>
    <row r="232" spans="2:27" customFormat="1" ht="17.45" hidden="1" customHeight="1" x14ac:dyDescent="0.25">
      <c r="B232" s="51">
        <v>227</v>
      </c>
      <c r="C232" s="343" t="s">
        <v>12274</v>
      </c>
      <c r="D232" s="405" t="s">
        <v>5947</v>
      </c>
      <c r="E232" s="392" t="s">
        <v>12262</v>
      </c>
      <c r="F232" s="393"/>
      <c r="G232" s="393"/>
      <c r="H232" s="373" t="s">
        <v>12275</v>
      </c>
      <c r="I232" s="343" t="s">
        <v>12276</v>
      </c>
      <c r="J232" s="343" t="s">
        <v>12277</v>
      </c>
      <c r="K232" s="369">
        <v>44186</v>
      </c>
      <c r="L232" s="369">
        <v>46012</v>
      </c>
      <c r="M232" s="76">
        <v>60</v>
      </c>
      <c r="N232" s="370">
        <v>51000000</v>
      </c>
      <c r="O232" s="76">
        <f t="shared" si="25"/>
        <v>850000</v>
      </c>
      <c r="P232" s="86">
        <f t="shared" ca="1" si="26"/>
        <v>12.754499058642008</v>
      </c>
      <c r="Q232" s="87">
        <f t="shared" ca="1" si="21"/>
        <v>10200000</v>
      </c>
      <c r="R232" s="73">
        <f>[1]G4S!J511</f>
        <v>2159300</v>
      </c>
      <c r="S232" s="360">
        <f>[1]G4S!F512</f>
        <v>3</v>
      </c>
      <c r="T232" s="50">
        <f t="shared" si="24"/>
        <v>48840700</v>
      </c>
      <c r="U232" s="186"/>
      <c r="V232" s="16"/>
      <c r="X232" t="str">
        <f>IF(ISERROR(VLOOKUP(H232,'FMC by DSF_Sistem'!$J$11:$J$1202,1,0)),"TIDAK ADA","ADA")</f>
        <v>TIDAK ADA</v>
      </c>
      <c r="Y232" t="str">
        <f>IF(ISERROR(VLOOKUP(C232,'Data Unit Agr Open'!$F$4:$F$7567,1,0)),"TIDAK ADA","ADA")</f>
        <v>TIDAK ADA</v>
      </c>
      <c r="Z232" s="955" t="str">
        <f>VLOOKUP(H232,'Data Unit Agr Open'!J230:$J$7567,1,FALSE)</f>
        <v>B1005PJS</v>
      </c>
      <c r="AA232" t="b">
        <f t="shared" si="23"/>
        <v>1</v>
      </c>
    </row>
    <row r="233" spans="2:27" customFormat="1" ht="17.45" hidden="1" customHeight="1" x14ac:dyDescent="0.25">
      <c r="B233" s="38">
        <v>228</v>
      </c>
      <c r="C233" s="408" t="s">
        <v>12278</v>
      </c>
      <c r="D233" s="405" t="s">
        <v>5947</v>
      </c>
      <c r="E233" s="411" t="s">
        <v>12262</v>
      </c>
      <c r="F233" s="407"/>
      <c r="G233" s="407"/>
      <c r="H233" s="373" t="s">
        <v>12279</v>
      </c>
      <c r="I233" s="408" t="s">
        <v>12280</v>
      </c>
      <c r="J233" s="408" t="s">
        <v>12281</v>
      </c>
      <c r="K233" s="381">
        <v>44186</v>
      </c>
      <c r="L233" s="381">
        <v>46012</v>
      </c>
      <c r="M233" s="72">
        <v>60</v>
      </c>
      <c r="N233" s="383">
        <v>51000000</v>
      </c>
      <c r="O233" s="72">
        <f t="shared" si="25"/>
        <v>850000</v>
      </c>
      <c r="P233" s="86">
        <f t="shared" ca="1" si="26"/>
        <v>12.754499058642008</v>
      </c>
      <c r="Q233" s="87">
        <f t="shared" ca="1" si="21"/>
        <v>10200000</v>
      </c>
      <c r="R233" s="88"/>
      <c r="S233" s="118"/>
      <c r="T233" s="120">
        <f t="shared" si="24"/>
        <v>51000000</v>
      </c>
      <c r="U233" s="186"/>
      <c r="V233" s="16"/>
      <c r="X233" t="str">
        <f>IF(ISERROR(VLOOKUP(H233,'FMC by DSF_Sistem'!$J$11:$J$1202,1,0)),"TIDAK ADA","ADA")</f>
        <v>TIDAK ADA</v>
      </c>
      <c r="Y233" t="str">
        <f>IF(ISERROR(VLOOKUP(C233,'Data Unit Agr Open'!$F$4:$F$7567,1,0)),"TIDAK ADA","ADA")</f>
        <v>TIDAK ADA</v>
      </c>
      <c r="Z233" s="955" t="str">
        <f>VLOOKUP(H233,'Data Unit Agr Open'!J231:$J$7567,1,FALSE)</f>
        <v>B1981PJQ</v>
      </c>
      <c r="AA233" t="b">
        <f t="shared" si="23"/>
        <v>1</v>
      </c>
    </row>
    <row r="234" spans="2:27" customFormat="1" ht="17.45" hidden="1" customHeight="1" x14ac:dyDescent="0.25">
      <c r="B234" s="51">
        <v>229</v>
      </c>
      <c r="C234" s="343" t="s">
        <v>12282</v>
      </c>
      <c r="D234" s="405" t="s">
        <v>5947</v>
      </c>
      <c r="E234" s="392" t="s">
        <v>12058</v>
      </c>
      <c r="F234" s="393"/>
      <c r="G234" s="393"/>
      <c r="H234" s="373" t="s">
        <v>12283</v>
      </c>
      <c r="I234" s="343" t="s">
        <v>12284</v>
      </c>
      <c r="J234" s="343" t="s">
        <v>12285</v>
      </c>
      <c r="K234" s="369">
        <v>44201</v>
      </c>
      <c r="L234" s="369">
        <v>46027</v>
      </c>
      <c r="M234" s="72">
        <v>60</v>
      </c>
      <c r="N234" s="370">
        <v>60000000</v>
      </c>
      <c r="O234" s="76">
        <f t="shared" si="25"/>
        <v>1000000</v>
      </c>
      <c r="P234" s="86">
        <f t="shared" ca="1" si="26"/>
        <v>12.254499058642008</v>
      </c>
      <c r="Q234" s="87">
        <f t="shared" ca="1" si="21"/>
        <v>12000000</v>
      </c>
      <c r="R234" s="73"/>
      <c r="S234" s="130"/>
      <c r="T234" s="120">
        <f t="shared" si="24"/>
        <v>60000000</v>
      </c>
      <c r="U234" s="186"/>
      <c r="V234" s="16"/>
      <c r="X234" t="str">
        <f>IF(ISERROR(VLOOKUP(H234,'FMC by DSF_Sistem'!$J$11:$J$1202,1,0)),"TIDAK ADA","ADA")</f>
        <v>TIDAK ADA</v>
      </c>
      <c r="Y234" t="str">
        <f>IF(ISERROR(VLOOKUP(C234,'Data Unit Agr Open'!$F$4:$F$7567,1,0)),"TIDAK ADA","ADA")</f>
        <v>TIDAK ADA</v>
      </c>
      <c r="Z234" s="955" t="e">
        <f>VLOOKUP(H234,'Data Unit Agr Open'!J232:$J$7567,1,FALSE)</f>
        <v>#N/A</v>
      </c>
      <c r="AA234" t="b">
        <f t="shared" si="23"/>
        <v>1</v>
      </c>
    </row>
    <row r="235" spans="2:27" customFormat="1" ht="17.45" hidden="1" customHeight="1" x14ac:dyDescent="0.25">
      <c r="B235" s="38">
        <v>230</v>
      </c>
      <c r="C235" s="343" t="s">
        <v>12286</v>
      </c>
      <c r="D235" s="405" t="s">
        <v>5947</v>
      </c>
      <c r="E235" s="392" t="s">
        <v>12227</v>
      </c>
      <c r="F235" s="393"/>
      <c r="G235" s="393"/>
      <c r="H235" s="373" t="s">
        <v>12287</v>
      </c>
      <c r="I235" s="343" t="s">
        <v>12288</v>
      </c>
      <c r="J235" s="343" t="s">
        <v>12289</v>
      </c>
      <c r="K235" s="369">
        <v>44194</v>
      </c>
      <c r="L235" s="369">
        <v>46020</v>
      </c>
      <c r="M235" s="72">
        <v>60</v>
      </c>
      <c r="N235" s="370">
        <v>36000000</v>
      </c>
      <c r="O235" s="76">
        <f t="shared" si="25"/>
        <v>600000</v>
      </c>
      <c r="P235" s="86">
        <f t="shared" ca="1" si="26"/>
        <v>12.48783239197534</v>
      </c>
      <c r="Q235" s="87">
        <f t="shared" ca="1" si="21"/>
        <v>7200000</v>
      </c>
      <c r="R235" s="73"/>
      <c r="S235" s="130"/>
      <c r="T235" s="120">
        <f t="shared" si="24"/>
        <v>36000000</v>
      </c>
      <c r="U235" s="186"/>
      <c r="V235" s="16"/>
      <c r="X235" t="str">
        <f>IF(ISERROR(VLOOKUP(H235,'FMC by DSF_Sistem'!$J$11:$J$1202,1,0)),"TIDAK ADA","ADA")</f>
        <v>TIDAK ADA</v>
      </c>
      <c r="Y235" t="str">
        <f>IF(ISERROR(VLOOKUP(C235,'Data Unit Agr Open'!$F$4:$F$7567,1,0)),"TIDAK ADA","ADA")</f>
        <v>TIDAK ADA</v>
      </c>
      <c r="Z235" s="955" t="str">
        <f>VLOOKUP(H235,'Data Unit Agr Open'!J233:$J$7567,1,FALSE)</f>
        <v>B2684PKW</v>
      </c>
      <c r="AA235" t="b">
        <f t="shared" si="23"/>
        <v>1</v>
      </c>
    </row>
    <row r="236" spans="2:27" customFormat="1" ht="17.45" hidden="1" customHeight="1" x14ac:dyDescent="0.25">
      <c r="B236" s="51">
        <v>231</v>
      </c>
      <c r="C236" s="343" t="s">
        <v>12290</v>
      </c>
      <c r="D236" s="405" t="s">
        <v>5947</v>
      </c>
      <c r="E236" s="392" t="s">
        <v>12291</v>
      </c>
      <c r="F236" s="393"/>
      <c r="G236" s="393"/>
      <c r="H236" s="373" t="s">
        <v>12292</v>
      </c>
      <c r="I236" s="343" t="s">
        <v>12293</v>
      </c>
      <c r="J236" s="343" t="s">
        <v>12294</v>
      </c>
      <c r="K236" s="369">
        <v>44218</v>
      </c>
      <c r="L236" s="369">
        <v>46044</v>
      </c>
      <c r="M236" s="76">
        <v>60</v>
      </c>
      <c r="N236" s="370">
        <v>48000000</v>
      </c>
      <c r="O236" s="76">
        <f t="shared" si="25"/>
        <v>800000</v>
      </c>
      <c r="P236" s="86">
        <f t="shared" ca="1" si="26"/>
        <v>11.687832391975341</v>
      </c>
      <c r="Q236" s="87">
        <f t="shared" ca="1" si="21"/>
        <v>8800000</v>
      </c>
      <c r="R236" s="73">
        <f>[1]G4S!J678</f>
        <v>246998</v>
      </c>
      <c r="S236" s="130">
        <f>[1]G4S!F679</f>
        <v>1</v>
      </c>
      <c r="T236" s="120">
        <f t="shared" si="24"/>
        <v>47753002</v>
      </c>
      <c r="U236" s="186"/>
      <c r="V236" s="16"/>
      <c r="X236" t="str">
        <f>IF(ISERROR(VLOOKUP(H236,'FMC by DSF_Sistem'!$J$11:$J$1202,1,0)),"TIDAK ADA","ADA")</f>
        <v>TIDAK ADA</v>
      </c>
      <c r="Y236" t="str">
        <f>IF(ISERROR(VLOOKUP(C236,'Data Unit Agr Open'!$F$4:$F$7567,1,0)),"TIDAK ADA","ADA")</f>
        <v>TIDAK ADA</v>
      </c>
      <c r="Z236" s="955" t="str">
        <f>VLOOKUP(H236,'Data Unit Agr Open'!J234:$J$7567,1,FALSE)</f>
        <v>B2504PKX</v>
      </c>
      <c r="AA236" t="b">
        <f t="shared" si="23"/>
        <v>1</v>
      </c>
    </row>
    <row r="237" spans="2:27" customFormat="1" ht="17.45" hidden="1" customHeight="1" x14ac:dyDescent="0.25">
      <c r="B237" s="38">
        <v>232</v>
      </c>
      <c r="C237" s="343" t="s">
        <v>12295</v>
      </c>
      <c r="D237" s="405" t="s">
        <v>5947</v>
      </c>
      <c r="E237" s="392" t="s">
        <v>12296</v>
      </c>
      <c r="F237" s="393"/>
      <c r="G237" s="393"/>
      <c r="H237" s="373"/>
      <c r="I237" s="343" t="s">
        <v>12297</v>
      </c>
      <c r="J237" s="343" t="s">
        <v>12298</v>
      </c>
      <c r="K237" s="369">
        <v>44195</v>
      </c>
      <c r="L237" s="369">
        <v>46021</v>
      </c>
      <c r="M237" s="76">
        <v>60</v>
      </c>
      <c r="N237" s="370">
        <v>36000000</v>
      </c>
      <c r="O237" s="76">
        <f t="shared" si="25"/>
        <v>600000</v>
      </c>
      <c r="P237" s="86">
        <f t="shared" ca="1" si="26"/>
        <v>12.454499058642007</v>
      </c>
      <c r="Q237" s="87">
        <f t="shared" ca="1" si="21"/>
        <v>7200000</v>
      </c>
      <c r="R237" s="73"/>
      <c r="S237" s="130"/>
      <c r="T237" s="120">
        <f t="shared" si="24"/>
        <v>36000000</v>
      </c>
      <c r="U237" s="186"/>
      <c r="V237" s="16"/>
      <c r="X237" t="str">
        <f>IF(ISERROR(VLOOKUP(H237,'FMC by DSF_Sistem'!$J$11:$J$1202,1,0)),"TIDAK ADA","ADA")</f>
        <v>TIDAK ADA</v>
      </c>
      <c r="Y237" t="str">
        <f>IF(ISERROR(VLOOKUP(C237,'Data Unit Agr Open'!$F$4:$F$7567,1,0)),"TIDAK ADA","ADA")</f>
        <v>TIDAK ADA</v>
      </c>
      <c r="Z237" s="955" t="e">
        <f>VLOOKUP(H237,'Data Unit Agr Open'!J235:$J$7567,1,FALSE)</f>
        <v>#N/A</v>
      </c>
      <c r="AA237" t="b">
        <f t="shared" si="23"/>
        <v>1</v>
      </c>
    </row>
    <row r="238" spans="2:27" customFormat="1" ht="17.45" hidden="1" customHeight="1" x14ac:dyDescent="0.25">
      <c r="B238" s="51">
        <v>233</v>
      </c>
      <c r="C238" s="343" t="s">
        <v>12299</v>
      </c>
      <c r="D238" s="405" t="s">
        <v>5947</v>
      </c>
      <c r="E238" s="392" t="s">
        <v>12296</v>
      </c>
      <c r="F238" s="393"/>
      <c r="G238" s="393"/>
      <c r="H238" s="373"/>
      <c r="I238" s="343" t="s">
        <v>12300</v>
      </c>
      <c r="J238" s="343" t="s">
        <v>12301</v>
      </c>
      <c r="K238" s="369">
        <v>44192</v>
      </c>
      <c r="L238" s="369">
        <v>46018</v>
      </c>
      <c r="M238" s="76">
        <v>60</v>
      </c>
      <c r="N238" s="370">
        <v>36000000</v>
      </c>
      <c r="O238" s="76">
        <f t="shared" si="25"/>
        <v>600000</v>
      </c>
      <c r="P238" s="86">
        <f t="shared" ca="1" si="26"/>
        <v>12.554499058642007</v>
      </c>
      <c r="Q238" s="87">
        <f t="shared" ca="1" si="21"/>
        <v>7200000</v>
      </c>
      <c r="R238" s="73"/>
      <c r="S238" s="130"/>
      <c r="T238" s="120">
        <f t="shared" si="24"/>
        <v>36000000</v>
      </c>
      <c r="U238" s="186"/>
      <c r="V238" s="16"/>
      <c r="X238" t="str">
        <f>IF(ISERROR(VLOOKUP(H238,'FMC by DSF_Sistem'!$J$11:$J$1202,1,0)),"TIDAK ADA","ADA")</f>
        <v>TIDAK ADA</v>
      </c>
      <c r="Y238" t="str">
        <f>IF(ISERROR(VLOOKUP(C238,'Data Unit Agr Open'!$F$4:$F$7567,1,0)),"TIDAK ADA","ADA")</f>
        <v>TIDAK ADA</v>
      </c>
      <c r="Z238" s="955" t="e">
        <f>VLOOKUP(H238,'Data Unit Agr Open'!J236:$J$7567,1,FALSE)</f>
        <v>#N/A</v>
      </c>
      <c r="AA238" t="b">
        <f t="shared" si="23"/>
        <v>1</v>
      </c>
    </row>
    <row r="239" spans="2:27" customFormat="1" ht="17.45" hidden="1" customHeight="1" x14ac:dyDescent="0.25">
      <c r="B239" s="38">
        <v>234</v>
      </c>
      <c r="C239" s="343" t="s">
        <v>12302</v>
      </c>
      <c r="D239" s="405" t="s">
        <v>5947</v>
      </c>
      <c r="E239" s="392" t="s">
        <v>12296</v>
      </c>
      <c r="F239" s="393"/>
      <c r="G239" s="393"/>
      <c r="H239" s="373" t="s">
        <v>12303</v>
      </c>
      <c r="I239" s="343" t="s">
        <v>12304</v>
      </c>
      <c r="J239" s="343" t="s">
        <v>12305</v>
      </c>
      <c r="K239" s="369">
        <v>44188</v>
      </c>
      <c r="L239" s="369">
        <v>46014</v>
      </c>
      <c r="M239" s="76">
        <v>60</v>
      </c>
      <c r="N239" s="370">
        <v>36000000</v>
      </c>
      <c r="O239" s="76">
        <f t="shared" si="25"/>
        <v>600000</v>
      </c>
      <c r="P239" s="86">
        <f t="shared" ca="1" si="26"/>
        <v>12.687832391975341</v>
      </c>
      <c r="Q239" s="87">
        <f t="shared" ca="1" si="21"/>
        <v>7200000</v>
      </c>
      <c r="R239" s="73">
        <f>[1]G4S!J595</f>
        <v>2189977</v>
      </c>
      <c r="S239" s="130">
        <f>[1]G4S!F596</f>
        <v>2</v>
      </c>
      <c r="T239" s="120">
        <f t="shared" si="24"/>
        <v>33810023</v>
      </c>
      <c r="U239" s="186"/>
      <c r="V239" s="16"/>
      <c r="X239" t="str">
        <f>IF(ISERROR(VLOOKUP(H239,'FMC by DSF_Sistem'!$J$11:$J$1202,1,0)),"TIDAK ADA","ADA")</f>
        <v>TIDAK ADA</v>
      </c>
      <c r="Y239" t="str">
        <f>IF(ISERROR(VLOOKUP(C239,'Data Unit Agr Open'!$F$4:$F$7567,1,0)),"TIDAK ADA","ADA")</f>
        <v>TIDAK ADA</v>
      </c>
      <c r="Z239" s="955" t="str">
        <f>VLOOKUP(H239,'Data Unit Agr Open'!J237:$J$7567,1,FALSE)</f>
        <v>B2540PKW</v>
      </c>
      <c r="AA239" t="b">
        <f t="shared" si="23"/>
        <v>1</v>
      </c>
    </row>
    <row r="240" spans="2:27" customFormat="1" ht="17.45" hidden="1" customHeight="1" x14ac:dyDescent="0.25">
      <c r="B240" s="51">
        <v>235</v>
      </c>
      <c r="C240" s="343" t="s">
        <v>12306</v>
      </c>
      <c r="D240" s="343" t="s">
        <v>5947</v>
      </c>
      <c r="E240" s="392" t="s">
        <v>12296</v>
      </c>
      <c r="F240" s="393"/>
      <c r="G240" s="393"/>
      <c r="H240" s="373"/>
      <c r="I240" s="343" t="s">
        <v>12307</v>
      </c>
      <c r="J240" s="343" t="s">
        <v>12308</v>
      </c>
      <c r="K240" s="369">
        <v>44216</v>
      </c>
      <c r="L240" s="369">
        <v>46042</v>
      </c>
      <c r="M240" s="76">
        <v>60</v>
      </c>
      <c r="N240" s="370">
        <v>36000000</v>
      </c>
      <c r="O240" s="76">
        <f t="shared" si="25"/>
        <v>600000</v>
      </c>
      <c r="P240" s="128">
        <f t="shared" ca="1" si="26"/>
        <v>11.754499058642008</v>
      </c>
      <c r="Q240" s="129">
        <f t="shared" ca="1" si="21"/>
        <v>6600000</v>
      </c>
      <c r="R240" s="73"/>
      <c r="S240" s="130"/>
      <c r="T240" s="120">
        <f t="shared" si="24"/>
        <v>36000000</v>
      </c>
      <c r="U240" s="186"/>
      <c r="V240" s="16"/>
      <c r="X240" t="str">
        <f>IF(ISERROR(VLOOKUP(H240,'FMC by DSF_Sistem'!$J$11:$J$1202,1,0)),"TIDAK ADA","ADA")</f>
        <v>TIDAK ADA</v>
      </c>
      <c r="Y240" t="str">
        <f>IF(ISERROR(VLOOKUP(C240,'Data Unit Agr Open'!$F$4:$F$7567,1,0)),"TIDAK ADA","ADA")</f>
        <v>TIDAK ADA</v>
      </c>
      <c r="Z240" s="955" t="e">
        <f>VLOOKUP(H240,'Data Unit Agr Open'!J238:$J$7567,1,FALSE)</f>
        <v>#N/A</v>
      </c>
      <c r="AA240" t="b">
        <f t="shared" si="23"/>
        <v>1</v>
      </c>
    </row>
    <row r="241" spans="2:28" ht="17.45" hidden="1" customHeight="1" x14ac:dyDescent="0.25">
      <c r="B241" s="38">
        <v>236</v>
      </c>
      <c r="C241" s="343" t="s">
        <v>12309</v>
      </c>
      <c r="D241" s="343" t="s">
        <v>5947</v>
      </c>
      <c r="E241" s="392" t="s">
        <v>12310</v>
      </c>
      <c r="F241" s="393"/>
      <c r="G241" s="393"/>
      <c r="H241" s="373" t="s">
        <v>12311</v>
      </c>
      <c r="I241" s="343" t="s">
        <v>12312</v>
      </c>
      <c r="J241" s="343" t="s">
        <v>12313</v>
      </c>
      <c r="K241" s="369">
        <v>44228</v>
      </c>
      <c r="L241" s="369">
        <v>46054</v>
      </c>
      <c r="M241" s="76">
        <v>60</v>
      </c>
      <c r="N241" s="370">
        <v>54000000</v>
      </c>
      <c r="O241" s="76">
        <f t="shared" si="25"/>
        <v>900000</v>
      </c>
      <c r="P241" s="128">
        <f t="shared" ca="1" si="26"/>
        <v>11.354499058642007</v>
      </c>
      <c r="Q241" s="129">
        <f t="shared" ca="1" si="21"/>
        <v>9900000</v>
      </c>
      <c r="R241" s="73"/>
      <c r="S241" s="130"/>
      <c r="T241" s="120">
        <f t="shared" si="24"/>
        <v>54000000</v>
      </c>
      <c r="U241" s="186"/>
      <c r="X241" t="str">
        <f>IF(ISERROR(VLOOKUP(H241,'FMC by DSF_Sistem'!$J$11:$J$1202,1,0)),"TIDAK ADA","ADA")</f>
        <v>TIDAK ADA</v>
      </c>
      <c r="Y241" t="str">
        <f>IF(ISERROR(VLOOKUP(C241,'Data Unit Agr Open'!$F$4:$F$7567,1,0)),"TIDAK ADA","ADA")</f>
        <v>TIDAK ADA</v>
      </c>
      <c r="Z241" s="955" t="str">
        <f>VLOOKUP(H241,'Data Unit Agr Open'!J239:$J$7567,1,FALSE)</f>
        <v>B2972PKW</v>
      </c>
      <c r="AA241" t="b">
        <f t="shared" si="23"/>
        <v>1</v>
      </c>
      <c r="AB241"/>
    </row>
    <row r="242" spans="2:28" ht="17.45" hidden="1" customHeight="1" x14ac:dyDescent="0.25">
      <c r="B242" s="51">
        <v>237</v>
      </c>
      <c r="C242" s="343" t="s">
        <v>12314</v>
      </c>
      <c r="D242" s="343" t="s">
        <v>5947</v>
      </c>
      <c r="E242" s="392" t="s">
        <v>12315</v>
      </c>
      <c r="F242" s="393"/>
      <c r="G242" s="393"/>
      <c r="H242" s="373" t="s">
        <v>12316</v>
      </c>
      <c r="I242" s="343" t="s">
        <v>12317</v>
      </c>
      <c r="J242" s="343" t="s">
        <v>12318</v>
      </c>
      <c r="K242" s="369">
        <v>44228</v>
      </c>
      <c r="L242" s="369">
        <v>46054</v>
      </c>
      <c r="M242" s="76">
        <v>60</v>
      </c>
      <c r="N242" s="370">
        <v>57000000</v>
      </c>
      <c r="O242" s="76">
        <f t="shared" si="25"/>
        <v>950000</v>
      </c>
      <c r="P242" s="128">
        <f t="shared" ca="1" si="26"/>
        <v>11.354499058642007</v>
      </c>
      <c r="Q242" s="129">
        <f t="shared" ref="Q242:Q305" ca="1" si="27">LEFT(P242,2)*O242</f>
        <v>10450000</v>
      </c>
      <c r="R242" s="73"/>
      <c r="S242" s="130"/>
      <c r="T242" s="120">
        <f t="shared" si="24"/>
        <v>57000000</v>
      </c>
      <c r="U242" s="186"/>
      <c r="X242" t="str">
        <f>IF(ISERROR(VLOOKUP(H242,'FMC by DSF_Sistem'!$J$11:$J$1202,1,0)),"TIDAK ADA","ADA")</f>
        <v>TIDAK ADA</v>
      </c>
      <c r="Y242" t="str">
        <f>IF(ISERROR(VLOOKUP(C242,'Data Unit Agr Open'!$F$4:$F$7567,1,0)),"TIDAK ADA","ADA")</f>
        <v>TIDAK ADA</v>
      </c>
      <c r="Z242" s="955" t="str">
        <f>VLOOKUP(H242,'Data Unit Agr Open'!J240:$J$7567,1,FALSE)</f>
        <v>B2148PKX</v>
      </c>
      <c r="AA242" t="b">
        <f t="shared" si="23"/>
        <v>1</v>
      </c>
      <c r="AB242"/>
    </row>
    <row r="243" spans="2:28" ht="17.45" hidden="1" customHeight="1" x14ac:dyDescent="0.25">
      <c r="B243" s="38">
        <v>238</v>
      </c>
      <c r="C243" s="343" t="s">
        <v>12319</v>
      </c>
      <c r="D243" s="343" t="s">
        <v>5947</v>
      </c>
      <c r="E243" s="392" t="s">
        <v>12058</v>
      </c>
      <c r="F243" s="393"/>
      <c r="G243" s="393"/>
      <c r="H243" s="373" t="s">
        <v>12320</v>
      </c>
      <c r="I243" s="343" t="s">
        <v>12321</v>
      </c>
      <c r="J243" s="343" t="s">
        <v>12322</v>
      </c>
      <c r="K243" s="369">
        <v>44242</v>
      </c>
      <c r="L243" s="369">
        <v>46068</v>
      </c>
      <c r="M243" s="76">
        <v>60</v>
      </c>
      <c r="N243" s="370">
        <v>54000000</v>
      </c>
      <c r="O243" s="76">
        <f t="shared" si="25"/>
        <v>900000</v>
      </c>
      <c r="P243" s="128">
        <f t="shared" ca="1" si="26"/>
        <v>10.887832391975341</v>
      </c>
      <c r="Q243" s="129">
        <f t="shared" ca="1" si="27"/>
        <v>9000000</v>
      </c>
      <c r="R243" s="73"/>
      <c r="S243" s="130"/>
      <c r="T243" s="120">
        <f t="shared" si="24"/>
        <v>54000000</v>
      </c>
      <c r="U243" s="186"/>
      <c r="X243" t="str">
        <f>IF(ISERROR(VLOOKUP(H243,'FMC by DSF_Sistem'!$J$11:$J$1202,1,0)),"TIDAK ADA","ADA")</f>
        <v>TIDAK ADA</v>
      </c>
      <c r="Y243" t="str">
        <f>IF(ISERROR(VLOOKUP(C243,'Data Unit Agr Open'!$F$4:$F$7567,1,0)),"TIDAK ADA","ADA")</f>
        <v>TIDAK ADA</v>
      </c>
      <c r="Z243" s="955" t="e">
        <f>VLOOKUP(H243,'Data Unit Agr Open'!J241:$J$7567,1,FALSE)</f>
        <v>#N/A</v>
      </c>
      <c r="AA243" t="b">
        <f t="shared" si="23"/>
        <v>1</v>
      </c>
      <c r="AB243"/>
    </row>
    <row r="244" spans="2:28" ht="17.45" hidden="1" customHeight="1" x14ac:dyDescent="0.25">
      <c r="B244" s="51">
        <v>239</v>
      </c>
      <c r="C244" s="343" t="s">
        <v>12323</v>
      </c>
      <c r="D244" s="343" t="s">
        <v>5947</v>
      </c>
      <c r="E244" s="392" t="s">
        <v>12324</v>
      </c>
      <c r="F244" s="393"/>
      <c r="G244" s="393"/>
      <c r="H244" s="373" t="s">
        <v>12325</v>
      </c>
      <c r="I244" s="343" t="s">
        <v>12326</v>
      </c>
      <c r="J244" s="343" t="s">
        <v>12327</v>
      </c>
      <c r="K244" s="369">
        <v>44256</v>
      </c>
      <c r="L244" s="369">
        <v>46082</v>
      </c>
      <c r="M244" s="76">
        <v>60</v>
      </c>
      <c r="N244" s="370">
        <v>54000000</v>
      </c>
      <c r="O244" s="76">
        <f t="shared" si="25"/>
        <v>900000</v>
      </c>
      <c r="P244" s="128">
        <f t="shared" ca="1" si="26"/>
        <v>10.421165725308674</v>
      </c>
      <c r="Q244" s="129">
        <f t="shared" ca="1" si="27"/>
        <v>9000000</v>
      </c>
      <c r="R244" s="73">
        <f>[1]G4S!J762</f>
        <v>1406899</v>
      </c>
      <c r="S244" s="271">
        <f>[1]G4S!F763</f>
        <v>1</v>
      </c>
      <c r="T244" s="50">
        <f t="shared" si="24"/>
        <v>52593101</v>
      </c>
      <c r="U244" s="186"/>
      <c r="X244" t="str">
        <f>IF(ISERROR(VLOOKUP(H244,'FMC by DSF_Sistem'!$J$11:$J$1202,1,0)),"TIDAK ADA","ADA")</f>
        <v>TIDAK ADA</v>
      </c>
      <c r="Y244" t="str">
        <f>IF(ISERROR(VLOOKUP(C244,'Data Unit Agr Open'!$F$4:$F$7567,1,0)),"TIDAK ADA","ADA")</f>
        <v>TIDAK ADA</v>
      </c>
      <c r="Z244" s="955" t="str">
        <f>VLOOKUP(H244,'Data Unit Agr Open'!J242:$J$7567,1,FALSE)</f>
        <v>B2781PKY</v>
      </c>
      <c r="AA244" t="b">
        <f t="shared" si="23"/>
        <v>1</v>
      </c>
      <c r="AB244"/>
    </row>
    <row r="245" spans="2:28" ht="17.45" hidden="1" customHeight="1" x14ac:dyDescent="0.25">
      <c r="B245" s="38">
        <v>240</v>
      </c>
      <c r="C245" s="408" t="s">
        <v>12328</v>
      </c>
      <c r="D245" s="343" t="s">
        <v>5947</v>
      </c>
      <c r="E245" s="406" t="s">
        <v>12324</v>
      </c>
      <c r="F245" s="407"/>
      <c r="G245" s="407"/>
      <c r="H245" s="376" t="s">
        <v>12329</v>
      </c>
      <c r="I245" s="408" t="s">
        <v>12330</v>
      </c>
      <c r="J245" s="408" t="s">
        <v>12331</v>
      </c>
      <c r="K245" s="378">
        <v>44270</v>
      </c>
      <c r="L245" s="378">
        <v>46096</v>
      </c>
      <c r="M245" s="85">
        <v>60</v>
      </c>
      <c r="N245" s="383">
        <v>54000000</v>
      </c>
      <c r="O245" s="72">
        <f t="shared" si="25"/>
        <v>900000</v>
      </c>
      <c r="P245" s="86">
        <f t="shared" ca="1" si="26"/>
        <v>9.954499058642007</v>
      </c>
      <c r="Q245" s="87">
        <f t="shared" ca="1" si="27"/>
        <v>8100000</v>
      </c>
      <c r="R245" s="139"/>
      <c r="S245" s="264"/>
      <c r="T245" s="120">
        <f t="shared" si="24"/>
        <v>54000000</v>
      </c>
      <c r="U245" s="186"/>
      <c r="X245" t="str">
        <f>IF(ISERROR(VLOOKUP(H245,'FMC by DSF_Sistem'!$J$11:$J$1202,1,0)),"TIDAK ADA","ADA")</f>
        <v>TIDAK ADA</v>
      </c>
      <c r="Y245" t="str">
        <f>IF(ISERROR(VLOOKUP(C245,'Data Unit Agr Open'!$F$4:$F$7567,1,0)),"TIDAK ADA","ADA")</f>
        <v>TIDAK ADA</v>
      </c>
      <c r="Z245" s="955" t="str">
        <f>VLOOKUP(H245,'Data Unit Agr Open'!J243:$J$7567,1,FALSE)</f>
        <v>B2065PKZ</v>
      </c>
      <c r="AA245" t="b">
        <f t="shared" si="23"/>
        <v>1</v>
      </c>
      <c r="AB245"/>
    </row>
    <row r="246" spans="2:28" ht="17.45" hidden="1" customHeight="1" x14ac:dyDescent="0.25">
      <c r="B246" s="51">
        <v>241</v>
      </c>
      <c r="C246" s="343" t="s">
        <v>2924</v>
      </c>
      <c r="D246" s="343" t="s">
        <v>5947</v>
      </c>
      <c r="E246" s="392" t="s">
        <v>12332</v>
      </c>
      <c r="F246" s="393"/>
      <c r="G246" s="393"/>
      <c r="H246" s="373" t="s">
        <v>5988</v>
      </c>
      <c r="I246" s="343" t="s">
        <v>5989</v>
      </c>
      <c r="J246" s="343" t="s">
        <v>5990</v>
      </c>
      <c r="K246" s="369">
        <v>44301</v>
      </c>
      <c r="L246" s="369">
        <v>44666</v>
      </c>
      <c r="M246" s="76">
        <v>12</v>
      </c>
      <c r="N246" s="370">
        <v>4800000</v>
      </c>
      <c r="O246" s="76">
        <f t="shared" si="25"/>
        <v>400000</v>
      </c>
      <c r="P246" s="86">
        <f t="shared" ca="1" si="26"/>
        <v>8.9211657253086738</v>
      </c>
      <c r="Q246" s="87">
        <f t="shared" ca="1" si="27"/>
        <v>3200000</v>
      </c>
      <c r="R246" s="73"/>
      <c r="S246" s="130"/>
      <c r="T246" s="120">
        <f t="shared" si="24"/>
        <v>4800000</v>
      </c>
      <c r="U246" s="186"/>
      <c r="X246" t="str">
        <f>IF(ISERROR(VLOOKUP(H246,'FMC by DSF_Sistem'!$J$11:$J$1202,1,0)),"TIDAK ADA","ADA")</f>
        <v>ADA</v>
      </c>
      <c r="Y246" t="str">
        <f>IF(ISERROR(VLOOKUP(C246,'Data Unit Agr Open'!$F$4:$F$7567,1,0)),"TIDAK ADA","ADA")</f>
        <v>ADA</v>
      </c>
      <c r="Z246" s="955" t="str">
        <f>VLOOKUP(H246,'Data Unit Agr Open'!J244:$J$7567,1,FALSE)</f>
        <v>B2825PKZ</v>
      </c>
      <c r="AA246" t="b">
        <f t="shared" si="23"/>
        <v>1</v>
      </c>
      <c r="AB246"/>
    </row>
    <row r="247" spans="2:28" ht="17.45" hidden="1" customHeight="1" x14ac:dyDescent="0.25">
      <c r="B247" s="38">
        <v>242</v>
      </c>
      <c r="C247" s="343" t="s">
        <v>2974</v>
      </c>
      <c r="D247" s="343" t="s">
        <v>5947</v>
      </c>
      <c r="E247" s="392" t="s">
        <v>12058</v>
      </c>
      <c r="F247" s="393"/>
      <c r="G247" s="393"/>
      <c r="H247" s="373" t="s">
        <v>5994</v>
      </c>
      <c r="I247" s="343" t="s">
        <v>5995</v>
      </c>
      <c r="J247" s="343" t="s">
        <v>5996</v>
      </c>
      <c r="K247" s="369">
        <v>44301</v>
      </c>
      <c r="L247" s="369">
        <v>44666</v>
      </c>
      <c r="M247" s="76">
        <v>12</v>
      </c>
      <c r="N247" s="370">
        <v>6600000</v>
      </c>
      <c r="O247" s="76">
        <f t="shared" si="25"/>
        <v>550000</v>
      </c>
      <c r="P247" s="86">
        <f t="shared" ca="1" si="26"/>
        <v>8.9211657253086738</v>
      </c>
      <c r="Q247" s="87">
        <f t="shared" ca="1" si="27"/>
        <v>4400000</v>
      </c>
      <c r="R247" s="73"/>
      <c r="S247" s="130"/>
      <c r="T247" s="120">
        <f t="shared" si="24"/>
        <v>6600000</v>
      </c>
      <c r="U247" s="186"/>
      <c r="X247" t="str">
        <f>IF(ISERROR(VLOOKUP(H247,'FMC by DSF_Sistem'!$J$11:$J$1202,1,0)),"TIDAK ADA","ADA")</f>
        <v>ADA</v>
      </c>
      <c r="Y247" t="str">
        <f>IF(ISERROR(VLOOKUP(C247,'Data Unit Agr Open'!$F$4:$F$7567,1,0)),"TIDAK ADA","ADA")</f>
        <v>ADA</v>
      </c>
      <c r="Z247" s="955" t="str">
        <f>VLOOKUP(H247,'Data Unit Agr Open'!J245:$J$7567,1,FALSE)</f>
        <v>B1072PJS</v>
      </c>
      <c r="AA247" t="b">
        <f t="shared" si="23"/>
        <v>1</v>
      </c>
      <c r="AB247"/>
    </row>
    <row r="248" spans="2:28" ht="17.45" hidden="1" customHeight="1" x14ac:dyDescent="0.25">
      <c r="B248" s="51">
        <v>243</v>
      </c>
      <c r="C248" s="343" t="s">
        <v>3012</v>
      </c>
      <c r="D248" s="343" t="s">
        <v>5947</v>
      </c>
      <c r="E248" s="392" t="s">
        <v>12332</v>
      </c>
      <c r="F248" s="393"/>
      <c r="G248" s="393"/>
      <c r="H248" s="373" t="s">
        <v>6000</v>
      </c>
      <c r="I248" s="343" t="s">
        <v>6001</v>
      </c>
      <c r="J248" s="343" t="s">
        <v>6002</v>
      </c>
      <c r="K248" s="369">
        <v>44301</v>
      </c>
      <c r="L248" s="369">
        <v>44666</v>
      </c>
      <c r="M248" s="76">
        <v>12</v>
      </c>
      <c r="N248" s="370">
        <v>4800000</v>
      </c>
      <c r="O248" s="76">
        <f t="shared" si="25"/>
        <v>400000</v>
      </c>
      <c r="P248" s="86">
        <f t="shared" ca="1" si="26"/>
        <v>8.9211657253086738</v>
      </c>
      <c r="Q248" s="87">
        <f t="shared" ca="1" si="27"/>
        <v>3200000</v>
      </c>
      <c r="R248" s="73"/>
      <c r="S248" s="130"/>
      <c r="T248" s="120">
        <f t="shared" si="24"/>
        <v>4800000</v>
      </c>
      <c r="U248" s="186"/>
      <c r="X248" t="str">
        <f>IF(ISERROR(VLOOKUP(H248,'FMC by DSF_Sistem'!$J$11:$J$1202,1,0)),"TIDAK ADA","ADA")</f>
        <v>ADA</v>
      </c>
      <c r="Y248" t="str">
        <f>IF(ISERROR(VLOOKUP(C248,'Data Unit Agr Open'!$F$4:$F$7567,1,0)),"TIDAK ADA","ADA")</f>
        <v>ADA</v>
      </c>
      <c r="Z248" s="955" t="str">
        <f>VLOOKUP(H248,'Data Unit Agr Open'!J246:$J$7567,1,FALSE)</f>
        <v>B2827PKZ</v>
      </c>
      <c r="AA248" t="b">
        <f t="shared" si="23"/>
        <v>1</v>
      </c>
      <c r="AB248"/>
    </row>
    <row r="249" spans="2:28" ht="17.45" hidden="1" customHeight="1" x14ac:dyDescent="0.25">
      <c r="B249" s="38">
        <v>244</v>
      </c>
      <c r="C249" s="343" t="s">
        <v>3087</v>
      </c>
      <c r="D249" s="343" t="s">
        <v>5947</v>
      </c>
      <c r="E249" s="392" t="s">
        <v>12333</v>
      </c>
      <c r="F249" s="393"/>
      <c r="G249" s="393"/>
      <c r="H249" s="373" t="s">
        <v>6003</v>
      </c>
      <c r="I249" s="343" t="s">
        <v>6004</v>
      </c>
      <c r="J249" s="343" t="s">
        <v>6005</v>
      </c>
      <c r="K249" s="369">
        <v>44301</v>
      </c>
      <c r="L249" s="369">
        <v>44666</v>
      </c>
      <c r="M249" s="76">
        <v>12</v>
      </c>
      <c r="N249" s="370">
        <v>5400000</v>
      </c>
      <c r="O249" s="76">
        <f t="shared" si="25"/>
        <v>450000</v>
      </c>
      <c r="P249" s="128">
        <f t="shared" ca="1" si="26"/>
        <v>8.9211657253086738</v>
      </c>
      <c r="Q249" s="129">
        <f t="shared" ca="1" si="27"/>
        <v>3600000</v>
      </c>
      <c r="R249" s="73">
        <f>[1]G4S!J882</f>
        <v>487025</v>
      </c>
      <c r="S249" s="271">
        <f>[1]G4S!F883</f>
        <v>1</v>
      </c>
      <c r="T249" s="50">
        <f t="shared" si="24"/>
        <v>4912975</v>
      </c>
      <c r="U249" s="186"/>
      <c r="X249" t="str">
        <f>IF(ISERROR(VLOOKUP(H249,'FMC by DSF_Sistem'!$J$11:$J$1202,1,0)),"TIDAK ADA","ADA")</f>
        <v>ADA</v>
      </c>
      <c r="Y249" t="str">
        <f>IF(ISERROR(VLOOKUP(C249,'Data Unit Agr Open'!$F$4:$F$7567,1,0)),"TIDAK ADA","ADA")</f>
        <v>ADA</v>
      </c>
      <c r="Z249" s="955" t="str">
        <f>VLOOKUP(H249,'Data Unit Agr Open'!J247:$J$7567,1,FALSE)</f>
        <v>B2258PKY</v>
      </c>
      <c r="AA249" t="b">
        <f t="shared" si="23"/>
        <v>1</v>
      </c>
      <c r="AB249"/>
    </row>
    <row r="250" spans="2:28" ht="17.45" hidden="1" customHeight="1" x14ac:dyDescent="0.25">
      <c r="B250" s="51">
        <v>245</v>
      </c>
      <c r="C250" s="343" t="s">
        <v>3627</v>
      </c>
      <c r="D250" s="219" t="s">
        <v>5947</v>
      </c>
      <c r="E250" s="392" t="s">
        <v>12334</v>
      </c>
      <c r="F250" s="393"/>
      <c r="G250" s="393"/>
      <c r="H250" s="373" t="s">
        <v>12335</v>
      </c>
      <c r="I250" s="343" t="s">
        <v>12336</v>
      </c>
      <c r="J250" s="343" t="s">
        <v>12337</v>
      </c>
      <c r="K250" s="369">
        <v>44347</v>
      </c>
      <c r="L250" s="369">
        <v>44712</v>
      </c>
      <c r="M250" s="76">
        <v>12</v>
      </c>
      <c r="N250" s="412">
        <v>12000000</v>
      </c>
      <c r="O250" s="76">
        <f t="shared" si="25"/>
        <v>1000000</v>
      </c>
      <c r="P250" s="128">
        <f t="shared" ca="1" si="26"/>
        <v>7.3878323919753406</v>
      </c>
      <c r="Q250" s="129">
        <f t="shared" ca="1" si="27"/>
        <v>7000000</v>
      </c>
      <c r="R250" s="73"/>
      <c r="S250" s="271"/>
      <c r="T250" s="50">
        <f t="shared" si="24"/>
        <v>12000000</v>
      </c>
      <c r="U250" s="186"/>
      <c r="X250" t="str">
        <f>IF(ISERROR(VLOOKUP(H250,'FMC by DSF_Sistem'!$J$11:$J$1202,1,0)),"TIDAK ADA","ADA")</f>
        <v>TIDAK ADA</v>
      </c>
      <c r="Y250" t="str">
        <f>IF(ISERROR(VLOOKUP(C250,'Data Unit Agr Open'!$F$4:$F$7567,1,0)),"TIDAK ADA","ADA")</f>
        <v>ADA</v>
      </c>
      <c r="Z250" s="955" t="e">
        <f>VLOOKUP(H250,'Data Unit Agr Open'!J248:$J$7567,1,FALSE)</f>
        <v>#N/A</v>
      </c>
      <c r="AA250" t="b">
        <f t="shared" si="23"/>
        <v>0</v>
      </c>
      <c r="AB250" s="950" t="s">
        <v>25283</v>
      </c>
    </row>
    <row r="251" spans="2:28" ht="17.45" customHeight="1" x14ac:dyDescent="0.25">
      <c r="B251" s="38">
        <v>246</v>
      </c>
      <c r="C251" s="343" t="s">
        <v>3745</v>
      </c>
      <c r="D251" s="343" t="s">
        <v>5947</v>
      </c>
      <c r="E251" s="392" t="s">
        <v>12333</v>
      </c>
      <c r="F251" s="393"/>
      <c r="G251" s="393"/>
      <c r="H251" s="373" t="s">
        <v>12338</v>
      </c>
      <c r="I251" s="343" t="s">
        <v>12339</v>
      </c>
      <c r="J251" s="343" t="s">
        <v>12340</v>
      </c>
      <c r="K251" s="369">
        <v>44377</v>
      </c>
      <c r="L251" s="369">
        <v>44742</v>
      </c>
      <c r="M251" s="76">
        <v>12</v>
      </c>
      <c r="N251" s="412">
        <v>7200000</v>
      </c>
      <c r="O251" s="76">
        <f t="shared" si="25"/>
        <v>600000</v>
      </c>
      <c r="P251" s="128">
        <f t="shared" ca="1" si="26"/>
        <v>6.3878323919753406</v>
      </c>
      <c r="Q251" s="129">
        <f t="shared" ca="1" si="27"/>
        <v>3600000</v>
      </c>
      <c r="R251" s="73"/>
      <c r="S251" s="271"/>
      <c r="T251" s="50">
        <f t="shared" si="24"/>
        <v>7200000</v>
      </c>
      <c r="U251" s="186"/>
      <c r="X251" t="str">
        <f>IF(ISERROR(VLOOKUP(H251,'FMC by DSF_Sistem'!$J$11:$J$1202,1,0)),"TIDAK ADA","ADA")</f>
        <v>TIDAK ADA</v>
      </c>
      <c r="Y251" t="str">
        <f>IF(ISERROR(VLOOKUP(C251,'Data Unit Agr Open'!$F$4:$F$7567,1,0)),"TIDAK ADA","ADA")</f>
        <v>ADA</v>
      </c>
      <c r="Z251" s="955" t="str">
        <f>VLOOKUP(H251,'Data Unit Agr Open'!J249:$J$7567,1,FALSE)</f>
        <v>B2521POD</v>
      </c>
      <c r="AA251" t="b">
        <f t="shared" si="23"/>
        <v>0</v>
      </c>
      <c r="AB251"/>
    </row>
    <row r="252" spans="2:28" ht="17.45" customHeight="1" x14ac:dyDescent="0.25">
      <c r="B252" s="51">
        <v>247</v>
      </c>
      <c r="C252" s="343" t="s">
        <v>3749</v>
      </c>
      <c r="D252" s="343" t="s">
        <v>5947</v>
      </c>
      <c r="E252" s="392" t="s">
        <v>12341</v>
      </c>
      <c r="F252" s="393"/>
      <c r="G252" s="393"/>
      <c r="H252" s="373" t="s">
        <v>12342</v>
      </c>
      <c r="I252" s="343" t="s">
        <v>12343</v>
      </c>
      <c r="J252" s="343" t="s">
        <v>12344</v>
      </c>
      <c r="K252" s="369">
        <v>44421</v>
      </c>
      <c r="L252" s="369">
        <v>44786</v>
      </c>
      <c r="M252" s="76">
        <v>12</v>
      </c>
      <c r="N252" s="412">
        <v>7200000</v>
      </c>
      <c r="O252" s="76">
        <f t="shared" si="25"/>
        <v>600000</v>
      </c>
      <c r="P252" s="128">
        <f t="shared" ca="1" si="26"/>
        <v>4.9211657253086738</v>
      </c>
      <c r="Q252" s="129">
        <f t="shared" ca="1" si="27"/>
        <v>2400000</v>
      </c>
      <c r="R252" s="73"/>
      <c r="S252" s="271"/>
      <c r="T252" s="50">
        <f t="shared" si="24"/>
        <v>7200000</v>
      </c>
      <c r="U252" s="186"/>
      <c r="X252" t="str">
        <f>IF(ISERROR(VLOOKUP(H252,'FMC by DSF_Sistem'!$J$11:$J$1202,1,0)),"TIDAK ADA","ADA")</f>
        <v>TIDAK ADA</v>
      </c>
      <c r="Y252" t="str">
        <f>IF(ISERROR(VLOOKUP(C252,'Data Unit Agr Open'!$F$4:$F$7567,1,0)),"TIDAK ADA","ADA")</f>
        <v>ADA</v>
      </c>
      <c r="Z252" s="955" t="str">
        <f>VLOOKUP(H252,'Data Unit Agr Open'!J250:$J$7567,1,FALSE)</f>
        <v>B2539POE</v>
      </c>
      <c r="AA252" t="b">
        <f t="shared" si="23"/>
        <v>0</v>
      </c>
      <c r="AB252"/>
    </row>
    <row r="253" spans="2:28" ht="17.45" customHeight="1" x14ac:dyDescent="0.25">
      <c r="B253" s="38">
        <v>248</v>
      </c>
      <c r="C253" s="343" t="s">
        <v>3750</v>
      </c>
      <c r="D253" s="343" t="s">
        <v>5947</v>
      </c>
      <c r="E253" s="392" t="s">
        <v>12341</v>
      </c>
      <c r="F253" s="393"/>
      <c r="G253" s="393"/>
      <c r="H253" s="373" t="s">
        <v>12345</v>
      </c>
      <c r="I253" s="343" t="s">
        <v>12346</v>
      </c>
      <c r="J253" s="343" t="s">
        <v>12347</v>
      </c>
      <c r="K253" s="369">
        <v>44421</v>
      </c>
      <c r="L253" s="369">
        <v>44786</v>
      </c>
      <c r="M253" s="76">
        <v>12</v>
      </c>
      <c r="N253" s="412">
        <v>7200000</v>
      </c>
      <c r="O253" s="76">
        <f t="shared" si="25"/>
        <v>600000</v>
      </c>
      <c r="P253" s="128">
        <f t="shared" ca="1" si="26"/>
        <v>4.9211657253086738</v>
      </c>
      <c r="Q253" s="129">
        <f t="shared" ca="1" si="27"/>
        <v>2400000</v>
      </c>
      <c r="R253" s="73"/>
      <c r="S253" s="271"/>
      <c r="T253" s="50">
        <f t="shared" si="24"/>
        <v>7200000</v>
      </c>
      <c r="U253" s="186"/>
      <c r="X253" t="str">
        <f>IF(ISERROR(VLOOKUP(H253,'FMC by DSF_Sistem'!$J$11:$J$1202,1,0)),"TIDAK ADA","ADA")</f>
        <v>TIDAK ADA</v>
      </c>
      <c r="Y253" t="str">
        <f>IF(ISERROR(VLOOKUP(C253,'Data Unit Agr Open'!$F$4:$F$7567,1,0)),"TIDAK ADA","ADA")</f>
        <v>ADA</v>
      </c>
      <c r="Z253" s="955" t="str">
        <f>VLOOKUP(H253,'Data Unit Agr Open'!J251:$J$7567,1,FALSE)</f>
        <v>B2487POE</v>
      </c>
      <c r="AA253" t="b">
        <f t="shared" si="23"/>
        <v>0</v>
      </c>
      <c r="AB253"/>
    </row>
    <row r="254" spans="2:28" ht="17.45" customHeight="1" x14ac:dyDescent="0.25">
      <c r="B254" s="51">
        <v>249</v>
      </c>
      <c r="C254" s="343" t="s">
        <v>3754</v>
      </c>
      <c r="D254" s="343" t="s">
        <v>5947</v>
      </c>
      <c r="E254" s="392" t="s">
        <v>12334</v>
      </c>
      <c r="F254" s="393"/>
      <c r="G254" s="393"/>
      <c r="H254" s="373" t="s">
        <v>12348</v>
      </c>
      <c r="I254" s="343" t="s">
        <v>12349</v>
      </c>
      <c r="J254" s="343" t="s">
        <v>12350</v>
      </c>
      <c r="K254" s="369">
        <v>44362</v>
      </c>
      <c r="L254" s="369">
        <v>44727</v>
      </c>
      <c r="M254" s="76">
        <v>12</v>
      </c>
      <c r="N254" s="412">
        <v>12000000</v>
      </c>
      <c r="O254" s="76">
        <f t="shared" si="25"/>
        <v>1000000</v>
      </c>
      <c r="P254" s="128">
        <f t="shared" ca="1" si="26"/>
        <v>6.8878323919753406</v>
      </c>
      <c r="Q254" s="129">
        <f t="shared" ca="1" si="27"/>
        <v>6000000</v>
      </c>
      <c r="R254" s="73"/>
      <c r="S254" s="271"/>
      <c r="T254" s="50">
        <f t="shared" si="24"/>
        <v>12000000</v>
      </c>
      <c r="U254" s="186"/>
      <c r="X254" t="str">
        <f>IF(ISERROR(VLOOKUP(H254,'FMC by DSF_Sistem'!$J$11:$J$1202,1,0)),"TIDAK ADA","ADA")</f>
        <v>TIDAK ADA</v>
      </c>
      <c r="Y254" t="str">
        <f>IF(ISERROR(VLOOKUP(C254,'Data Unit Agr Open'!$F$4:$F$7567,1,0)),"TIDAK ADA","ADA")</f>
        <v>ADA</v>
      </c>
      <c r="Z254" s="955" t="str">
        <f>VLOOKUP(H254,'Data Unit Agr Open'!J252:$J$7567,1,FALSE)</f>
        <v>B1404NZR</v>
      </c>
      <c r="AA254" t="b">
        <f t="shared" si="23"/>
        <v>0</v>
      </c>
      <c r="AB254"/>
    </row>
    <row r="255" spans="2:28" ht="17.45" customHeight="1" x14ac:dyDescent="0.25">
      <c r="B255" s="38">
        <v>250</v>
      </c>
      <c r="C255" s="343" t="s">
        <v>3758</v>
      </c>
      <c r="D255" s="343" t="s">
        <v>5947</v>
      </c>
      <c r="E255" s="392" t="s">
        <v>12341</v>
      </c>
      <c r="F255" s="393"/>
      <c r="G255" s="393"/>
      <c r="H255" s="373" t="s">
        <v>12351</v>
      </c>
      <c r="I255" s="343" t="s">
        <v>12352</v>
      </c>
      <c r="J255" s="343" t="s">
        <v>12353</v>
      </c>
      <c r="K255" s="369">
        <v>44421</v>
      </c>
      <c r="L255" s="369">
        <v>44786</v>
      </c>
      <c r="M255" s="76">
        <v>12</v>
      </c>
      <c r="N255" s="412">
        <v>7200000</v>
      </c>
      <c r="O255" s="76">
        <f t="shared" si="25"/>
        <v>600000</v>
      </c>
      <c r="P255" s="128">
        <f t="shared" ca="1" si="26"/>
        <v>4.9211657253086738</v>
      </c>
      <c r="Q255" s="129">
        <f t="shared" ca="1" si="27"/>
        <v>2400000</v>
      </c>
      <c r="R255" s="73"/>
      <c r="S255" s="130"/>
      <c r="T255" s="50">
        <f t="shared" si="24"/>
        <v>7200000</v>
      </c>
      <c r="U255" s="186"/>
      <c r="X255" t="str">
        <f>IF(ISERROR(VLOOKUP(H255,'FMC by DSF_Sistem'!$J$11:$J$1202,1,0)),"TIDAK ADA","ADA")</f>
        <v>TIDAK ADA</v>
      </c>
      <c r="Y255" t="str">
        <f>IF(ISERROR(VLOOKUP(C255,'Data Unit Agr Open'!$F$4:$F$7567,1,0)),"TIDAK ADA","ADA")</f>
        <v>ADA</v>
      </c>
      <c r="Z255" s="955" t="str">
        <f>VLOOKUP(H255,'Data Unit Agr Open'!J253:$J$7567,1,FALSE)</f>
        <v>B2687POE</v>
      </c>
      <c r="AA255" t="b">
        <f t="shared" si="23"/>
        <v>0</v>
      </c>
      <c r="AB255"/>
    </row>
    <row r="256" spans="2:28" ht="17.45" customHeight="1" x14ac:dyDescent="0.25">
      <c r="B256" s="51">
        <v>251</v>
      </c>
      <c r="C256" s="343" t="s">
        <v>3762</v>
      </c>
      <c r="D256" s="343" t="s">
        <v>5947</v>
      </c>
      <c r="E256" s="392" t="s">
        <v>12354</v>
      </c>
      <c r="F256" s="393"/>
      <c r="G256" s="393"/>
      <c r="H256" s="373" t="s">
        <v>12355</v>
      </c>
      <c r="I256" s="343" t="s">
        <v>12356</v>
      </c>
      <c r="J256" s="343" t="s">
        <v>12357</v>
      </c>
      <c r="K256" s="369">
        <v>44408</v>
      </c>
      <c r="L256" s="369">
        <v>44773</v>
      </c>
      <c r="M256" s="76">
        <v>12</v>
      </c>
      <c r="N256" s="370">
        <v>7200000</v>
      </c>
      <c r="O256" s="76">
        <f t="shared" si="25"/>
        <v>600000</v>
      </c>
      <c r="P256" s="128">
        <f t="shared" ca="1" si="26"/>
        <v>5.3544990586420074</v>
      </c>
      <c r="Q256" s="129">
        <f t="shared" ca="1" si="27"/>
        <v>3000000</v>
      </c>
      <c r="R256" s="73"/>
      <c r="S256" s="130"/>
      <c r="T256" s="50">
        <f t="shared" si="24"/>
        <v>7200000</v>
      </c>
      <c r="U256" s="186"/>
      <c r="X256" t="str">
        <f>IF(ISERROR(VLOOKUP(H256,'FMC by DSF_Sistem'!$J$11:$J$1202,1,0)),"TIDAK ADA","ADA")</f>
        <v>TIDAK ADA</v>
      </c>
      <c r="Y256" t="str">
        <f>IF(ISERROR(VLOOKUP(C256,'Data Unit Agr Open'!$F$4:$F$7567,1,0)),"TIDAK ADA","ADA")</f>
        <v>ADA</v>
      </c>
      <c r="Z256" s="955" t="str">
        <f>VLOOKUP(H256,'Data Unit Agr Open'!J254:$J$7567,1,FALSE)</f>
        <v>L1749BF</v>
      </c>
      <c r="AA256" t="b">
        <f t="shared" si="23"/>
        <v>0</v>
      </c>
      <c r="AB256"/>
    </row>
    <row r="257" spans="2:28" ht="17.45" customHeight="1" x14ac:dyDescent="0.25">
      <c r="B257" s="38">
        <v>252</v>
      </c>
      <c r="C257" s="408" t="s">
        <v>4190</v>
      </c>
      <c r="D257" s="343" t="s">
        <v>5947</v>
      </c>
      <c r="E257" s="406" t="s">
        <v>12341</v>
      </c>
      <c r="F257" s="407"/>
      <c r="G257" s="407"/>
      <c r="H257" s="376" t="s">
        <v>12358</v>
      </c>
      <c r="I257" s="408" t="s">
        <v>12359</v>
      </c>
      <c r="J257" s="408" t="s">
        <v>12360</v>
      </c>
      <c r="K257" s="378">
        <v>44422</v>
      </c>
      <c r="L257" s="378">
        <v>44787</v>
      </c>
      <c r="M257" s="85">
        <v>12</v>
      </c>
      <c r="N257" s="383">
        <v>7200000</v>
      </c>
      <c r="O257" s="72">
        <f t="shared" si="25"/>
        <v>600000</v>
      </c>
      <c r="P257" s="86">
        <f t="shared" ca="1" si="26"/>
        <v>4.8878323919753406</v>
      </c>
      <c r="Q257" s="87">
        <f t="shared" ca="1" si="27"/>
        <v>2400000</v>
      </c>
      <c r="R257" s="88"/>
      <c r="S257" s="89"/>
      <c r="T257" s="120">
        <f t="shared" si="24"/>
        <v>7200000</v>
      </c>
      <c r="U257" s="186"/>
      <c r="X257" t="str">
        <f>IF(ISERROR(VLOOKUP(H257,'FMC by DSF_Sistem'!$J$11:$J$1202,1,0)),"TIDAK ADA","ADA")</f>
        <v>TIDAK ADA</v>
      </c>
      <c r="Y257" t="str">
        <f>IF(ISERROR(VLOOKUP(C257,'Data Unit Agr Open'!$F$4:$F$7567,1,0)),"TIDAK ADA","ADA")</f>
        <v>ADA</v>
      </c>
      <c r="Z257" s="955" t="str">
        <f>VLOOKUP(H257,'Data Unit Agr Open'!J255:$J$7567,1,FALSE)</f>
        <v>B2030POE</v>
      </c>
      <c r="AA257" t="b">
        <f t="shared" si="23"/>
        <v>0</v>
      </c>
      <c r="AB257"/>
    </row>
    <row r="258" spans="2:28" ht="17.45" customHeight="1" x14ac:dyDescent="0.25">
      <c r="B258" s="51">
        <v>253</v>
      </c>
      <c r="C258" s="343" t="s">
        <v>4178</v>
      </c>
      <c r="D258" s="343" t="s">
        <v>5947</v>
      </c>
      <c r="E258" s="392" t="s">
        <v>12361</v>
      </c>
      <c r="F258" s="393"/>
      <c r="G258" s="393"/>
      <c r="H258" s="373" t="s">
        <v>12362</v>
      </c>
      <c r="I258" s="343" t="s">
        <v>12363</v>
      </c>
      <c r="J258" s="343" t="s">
        <v>12364</v>
      </c>
      <c r="K258" s="369">
        <v>44462</v>
      </c>
      <c r="L258" s="369">
        <v>44827</v>
      </c>
      <c r="M258" s="76">
        <v>12</v>
      </c>
      <c r="N258" s="370">
        <v>12000000</v>
      </c>
      <c r="O258" s="76">
        <f t="shared" si="25"/>
        <v>1000000</v>
      </c>
      <c r="P258" s="86">
        <f t="shared" ca="1" si="26"/>
        <v>3.5544990586420075</v>
      </c>
      <c r="Q258" s="87">
        <f t="shared" ca="1" si="27"/>
        <v>3000000</v>
      </c>
      <c r="R258" s="73"/>
      <c r="S258" s="130"/>
      <c r="T258" s="120">
        <f t="shared" si="24"/>
        <v>12000000</v>
      </c>
      <c r="U258" s="186"/>
      <c r="X258" t="str">
        <f>IF(ISERROR(VLOOKUP(H258,'FMC by DSF_Sistem'!$J$11:$J$1202,1,0)),"TIDAK ADA","ADA")</f>
        <v>TIDAK ADA</v>
      </c>
      <c r="Y258" t="str">
        <f>IF(ISERROR(VLOOKUP(C258,'Data Unit Agr Open'!$F$4:$F$7567,1,0)),"TIDAK ADA","ADA")</f>
        <v>ADA</v>
      </c>
      <c r="Z258" s="955" t="str">
        <f>VLOOKUP(H258,'Data Unit Agr Open'!J256:$J$7567,1,FALSE)</f>
        <v>B9731PBE</v>
      </c>
      <c r="AA258" t="b">
        <f t="shared" si="23"/>
        <v>0</v>
      </c>
      <c r="AB258"/>
    </row>
    <row r="259" spans="2:28" ht="17.45" customHeight="1" x14ac:dyDescent="0.25">
      <c r="B259" s="38">
        <v>254</v>
      </c>
      <c r="C259" s="343" t="s">
        <v>4182</v>
      </c>
      <c r="D259" s="343" t="s">
        <v>5947</v>
      </c>
      <c r="E259" s="392" t="s">
        <v>12011</v>
      </c>
      <c r="F259" s="393"/>
      <c r="G259" s="393"/>
      <c r="H259" s="373" t="s">
        <v>12365</v>
      </c>
      <c r="I259" s="343" t="s">
        <v>12366</v>
      </c>
      <c r="J259" s="343" t="s">
        <v>12367</v>
      </c>
      <c r="K259" s="369">
        <v>44449</v>
      </c>
      <c r="L259" s="369">
        <v>44814</v>
      </c>
      <c r="M259" s="76">
        <v>12</v>
      </c>
      <c r="N259" s="370">
        <v>9600000</v>
      </c>
      <c r="O259" s="76">
        <f t="shared" si="25"/>
        <v>800000</v>
      </c>
      <c r="P259" s="86">
        <f t="shared" ca="1" si="26"/>
        <v>3.9878323919753407</v>
      </c>
      <c r="Q259" s="87">
        <f t="shared" ca="1" si="27"/>
        <v>2400000</v>
      </c>
      <c r="R259" s="73"/>
      <c r="S259" s="130"/>
      <c r="T259" s="120">
        <f t="shared" si="24"/>
        <v>9600000</v>
      </c>
      <c r="U259" s="186"/>
      <c r="X259" t="str">
        <f>IF(ISERROR(VLOOKUP(H259,'FMC by DSF_Sistem'!$J$11:$J$1202,1,0)),"TIDAK ADA","ADA")</f>
        <v>TIDAK ADA</v>
      </c>
      <c r="Y259" t="str">
        <f>IF(ISERROR(VLOOKUP(C259,'Data Unit Agr Open'!$F$4:$F$7567,1,0)),"TIDAK ADA","ADA")</f>
        <v>ADA</v>
      </c>
      <c r="Z259" s="955" t="str">
        <f>VLOOKUP(H259,'Data Unit Agr Open'!J257:$J$7567,1,FALSE)</f>
        <v>B1586PJS</v>
      </c>
      <c r="AA259" t="b">
        <f t="shared" si="23"/>
        <v>0</v>
      </c>
      <c r="AB259"/>
    </row>
    <row r="260" spans="2:28" ht="25.5" hidden="1" customHeight="1" x14ac:dyDescent="0.25">
      <c r="B260" s="51">
        <v>255</v>
      </c>
      <c r="C260" s="343" t="s">
        <v>4182</v>
      </c>
      <c r="D260" s="343" t="s">
        <v>5947</v>
      </c>
      <c r="E260" s="392" t="s">
        <v>12011</v>
      </c>
      <c r="F260" s="393"/>
      <c r="G260" s="393"/>
      <c r="H260" s="373"/>
      <c r="I260" s="343" t="s">
        <v>12368</v>
      </c>
      <c r="J260" s="343" t="s">
        <v>12369</v>
      </c>
      <c r="K260" s="369">
        <v>44449</v>
      </c>
      <c r="L260" s="369">
        <v>44814</v>
      </c>
      <c r="M260" s="76">
        <v>12</v>
      </c>
      <c r="N260" s="370">
        <v>9600000</v>
      </c>
      <c r="O260" s="76">
        <f t="shared" si="25"/>
        <v>800000</v>
      </c>
      <c r="P260" s="86">
        <f t="shared" ca="1" si="26"/>
        <v>3.9878323919753407</v>
      </c>
      <c r="Q260" s="87">
        <f t="shared" ca="1" si="27"/>
        <v>2400000</v>
      </c>
      <c r="R260" s="73"/>
      <c r="S260" s="130"/>
      <c r="T260" s="120">
        <f t="shared" si="24"/>
        <v>9600000</v>
      </c>
      <c r="U260" s="186"/>
      <c r="X260" t="str">
        <f>IF(ISERROR(VLOOKUP(H260,'FMC by DSF_Sistem'!$J$11:$J$1202,1,0)),"TIDAK ADA","ADA")</f>
        <v>TIDAK ADA</v>
      </c>
      <c r="Y260" t="str">
        <f>IF(ISERROR(VLOOKUP(C260,'Data Unit Agr Open'!$F$4:$F$7567,1,0)),"TIDAK ADA","ADA")</f>
        <v>ADA</v>
      </c>
      <c r="Z260" s="955" t="e">
        <f>VLOOKUP(H260,'Data Unit Agr Open'!J258:$J$7567,1,FALSE)</f>
        <v>#N/A</v>
      </c>
      <c r="AA260" t="b">
        <f t="shared" si="23"/>
        <v>0</v>
      </c>
      <c r="AB260" s="1070" t="s">
        <v>25285</v>
      </c>
    </row>
    <row r="261" spans="2:28" ht="22.5" hidden="1" customHeight="1" x14ac:dyDescent="0.25">
      <c r="B261" s="38">
        <v>256</v>
      </c>
      <c r="C261" s="343" t="s">
        <v>4182</v>
      </c>
      <c r="D261" s="343" t="s">
        <v>5947</v>
      </c>
      <c r="E261" s="392" t="s">
        <v>12011</v>
      </c>
      <c r="F261" s="393"/>
      <c r="G261" s="393"/>
      <c r="H261" s="373"/>
      <c r="I261" s="343" t="s">
        <v>12370</v>
      </c>
      <c r="J261" s="343" t="s">
        <v>12371</v>
      </c>
      <c r="K261" s="369">
        <v>44449</v>
      </c>
      <c r="L261" s="369">
        <v>44814</v>
      </c>
      <c r="M261" s="76">
        <v>12</v>
      </c>
      <c r="N261" s="370">
        <v>9600000</v>
      </c>
      <c r="O261" s="76">
        <f t="shared" si="25"/>
        <v>800000</v>
      </c>
      <c r="P261" s="86">
        <f t="shared" ca="1" si="26"/>
        <v>3.9878323919753407</v>
      </c>
      <c r="Q261" s="87">
        <f t="shared" ca="1" si="27"/>
        <v>2400000</v>
      </c>
      <c r="R261" s="73"/>
      <c r="S261" s="130"/>
      <c r="T261" s="120">
        <f t="shared" si="24"/>
        <v>9600000</v>
      </c>
      <c r="U261" s="186"/>
      <c r="X261" t="str">
        <f>IF(ISERROR(VLOOKUP(H261,'FMC by DSF_Sistem'!$J$11:$J$1202,1,0)),"TIDAK ADA","ADA")</f>
        <v>TIDAK ADA</v>
      </c>
      <c r="Y261" t="str">
        <f>IF(ISERROR(VLOOKUP(C261,'Data Unit Agr Open'!$F$4:$F$7567,1,0)),"TIDAK ADA","ADA")</f>
        <v>ADA</v>
      </c>
      <c r="Z261" s="955" t="e">
        <f>VLOOKUP(H261,'Data Unit Agr Open'!J259:$J$7567,1,FALSE)</f>
        <v>#N/A</v>
      </c>
      <c r="AA261" t="b">
        <f t="shared" si="23"/>
        <v>0</v>
      </c>
      <c r="AB261" s="1070"/>
    </row>
    <row r="262" spans="2:28" ht="31.5" hidden="1" customHeight="1" x14ac:dyDescent="0.25">
      <c r="B262" s="51">
        <v>257</v>
      </c>
      <c r="C262" s="343" t="s">
        <v>4272</v>
      </c>
      <c r="D262" s="343" t="s">
        <v>5947</v>
      </c>
      <c r="E262" s="406" t="s">
        <v>12341</v>
      </c>
      <c r="F262" s="393"/>
      <c r="G262" s="393" t="s">
        <v>12372</v>
      </c>
      <c r="H262" s="373"/>
      <c r="I262" s="343"/>
      <c r="J262" s="343"/>
      <c r="K262" s="369">
        <v>44439</v>
      </c>
      <c r="L262" s="369">
        <v>44804</v>
      </c>
      <c r="M262" s="76">
        <v>12</v>
      </c>
      <c r="N262" s="370">
        <v>7200000</v>
      </c>
      <c r="O262" s="76">
        <f t="shared" si="25"/>
        <v>600000</v>
      </c>
      <c r="P262" s="86">
        <f t="shared" ca="1" si="26"/>
        <v>4.3211657253086742</v>
      </c>
      <c r="Q262" s="87">
        <f t="shared" ca="1" si="27"/>
        <v>2400000</v>
      </c>
      <c r="R262" s="73"/>
      <c r="S262" s="130"/>
      <c r="T262" s="120">
        <f t="shared" si="24"/>
        <v>7200000</v>
      </c>
      <c r="U262" s="186"/>
      <c r="X262" t="str">
        <f>IF(ISERROR(VLOOKUP(H262,'FMC by DSF_Sistem'!$J$11:$J$1202,1,0)),"TIDAK ADA","ADA")</f>
        <v>TIDAK ADA</v>
      </c>
      <c r="Y262" t="str">
        <f>IF(ISERROR(VLOOKUP(C262,'Data Unit Agr Open'!$F$4:$F$7567,1,0)),"TIDAK ADA","ADA")</f>
        <v>ADA</v>
      </c>
      <c r="Z262" s="955" t="e">
        <f>VLOOKUP(H262,'Data Unit Agr Open'!J260:$J$7567,1,FALSE)</f>
        <v>#N/A</v>
      </c>
      <c r="AA262" t="b">
        <f t="shared" si="23"/>
        <v>0</v>
      </c>
      <c r="AB262" s="950" t="s">
        <v>25284</v>
      </c>
    </row>
    <row r="263" spans="2:28" ht="17.45" customHeight="1" x14ac:dyDescent="0.25">
      <c r="B263" s="38">
        <v>258</v>
      </c>
      <c r="C263" s="343" t="s">
        <v>4276</v>
      </c>
      <c r="D263" s="343" t="s">
        <v>5947</v>
      </c>
      <c r="E263" s="392" t="s">
        <v>12373</v>
      </c>
      <c r="F263" s="393"/>
      <c r="G263" s="393"/>
      <c r="H263" s="373" t="s">
        <v>12374</v>
      </c>
      <c r="I263" s="343" t="s">
        <v>12375</v>
      </c>
      <c r="J263" s="343" t="s">
        <v>12376</v>
      </c>
      <c r="K263" s="369">
        <v>44439</v>
      </c>
      <c r="L263" s="369">
        <v>44804</v>
      </c>
      <c r="M263" s="76">
        <v>12</v>
      </c>
      <c r="N263" s="370">
        <v>5400000</v>
      </c>
      <c r="O263" s="76">
        <f t="shared" si="25"/>
        <v>450000</v>
      </c>
      <c r="P263" s="86">
        <f t="shared" ca="1" si="26"/>
        <v>4.3211657253086742</v>
      </c>
      <c r="Q263" s="87">
        <f t="shared" ca="1" si="27"/>
        <v>1800000</v>
      </c>
      <c r="R263" s="73"/>
      <c r="S263" s="130"/>
      <c r="T263" s="120">
        <f t="shared" si="24"/>
        <v>5400000</v>
      </c>
      <c r="U263" s="186"/>
      <c r="X263" t="str">
        <f>IF(ISERROR(VLOOKUP(H263,'FMC by DSF_Sistem'!$J$11:$J$1202,1,0)),"TIDAK ADA","ADA")</f>
        <v>TIDAK ADA</v>
      </c>
      <c r="Y263" t="str">
        <f>IF(ISERROR(VLOOKUP(C263,'Data Unit Agr Open'!$F$4:$F$7567,1,0)),"TIDAK ADA","ADA")</f>
        <v>ADA</v>
      </c>
      <c r="Z263" s="955" t="str">
        <f>VLOOKUP(H263,'Data Unit Agr Open'!J261:$J$7567,1,FALSE)</f>
        <v>B2268POE</v>
      </c>
      <c r="AA263" t="b">
        <f t="shared" ref="AA263:AA326" si="28">X263=Y263</f>
        <v>0</v>
      </c>
      <c r="AB263"/>
    </row>
    <row r="264" spans="2:28" ht="30" hidden="1" x14ac:dyDescent="0.25">
      <c r="B264" s="51">
        <v>259</v>
      </c>
      <c r="C264" s="343" t="s">
        <v>4376</v>
      </c>
      <c r="D264" s="343" t="s">
        <v>5947</v>
      </c>
      <c r="E264" s="392" t="s">
        <v>12377</v>
      </c>
      <c r="F264" s="393"/>
      <c r="G264" s="393" t="s">
        <v>12372</v>
      </c>
      <c r="H264" s="373"/>
      <c r="I264" s="343"/>
      <c r="J264" s="343"/>
      <c r="K264" s="369">
        <v>44439</v>
      </c>
      <c r="L264" s="369">
        <v>44804</v>
      </c>
      <c r="M264" s="76">
        <v>12</v>
      </c>
      <c r="N264" s="370">
        <v>7200000</v>
      </c>
      <c r="O264" s="76">
        <f t="shared" si="25"/>
        <v>600000</v>
      </c>
      <c r="P264" s="128">
        <f t="shared" ca="1" si="26"/>
        <v>4.3211657253086742</v>
      </c>
      <c r="Q264" s="129">
        <f t="shared" ca="1" si="27"/>
        <v>2400000</v>
      </c>
      <c r="R264" s="73"/>
      <c r="S264" s="130"/>
      <c r="T264" s="120">
        <f t="shared" si="24"/>
        <v>7200000</v>
      </c>
      <c r="U264" s="186"/>
      <c r="X264" t="str">
        <f>IF(ISERROR(VLOOKUP(H264,'FMC by DSF_Sistem'!$J$11:$J$1202,1,0)),"TIDAK ADA","ADA")</f>
        <v>TIDAK ADA</v>
      </c>
      <c r="Y264" t="str">
        <f>IF(ISERROR(VLOOKUP(C264,'Data Unit Agr Open'!$F$4:$F$7567,1,0)),"TIDAK ADA","ADA")</f>
        <v>ADA</v>
      </c>
      <c r="Z264" s="955" t="e">
        <f>VLOOKUP(H264,'Data Unit Agr Open'!J262:$J$7567,1,FALSE)</f>
        <v>#N/A</v>
      </c>
      <c r="AA264" t="b">
        <f t="shared" si="28"/>
        <v>0</v>
      </c>
      <c r="AB264" s="950" t="s">
        <v>25286</v>
      </c>
    </row>
    <row r="265" spans="2:28" ht="17.45" customHeight="1" x14ac:dyDescent="0.25">
      <c r="B265" s="38">
        <v>260</v>
      </c>
      <c r="C265" s="219" t="s">
        <v>4700</v>
      </c>
      <c r="D265" s="343" t="s">
        <v>5947</v>
      </c>
      <c r="E265" s="406" t="s">
        <v>12378</v>
      </c>
      <c r="F265" s="390"/>
      <c r="G265" s="390"/>
      <c r="H265" s="368" t="s">
        <v>12379</v>
      </c>
      <c r="I265" s="219" t="s">
        <v>12380</v>
      </c>
      <c r="J265" s="219" t="s">
        <v>12381</v>
      </c>
      <c r="K265" s="391">
        <v>44515</v>
      </c>
      <c r="L265" s="391">
        <v>44880</v>
      </c>
      <c r="M265" s="226">
        <v>12</v>
      </c>
      <c r="N265" s="370">
        <v>7200000</v>
      </c>
      <c r="O265" s="76">
        <f t="shared" si="25"/>
        <v>600000</v>
      </c>
      <c r="P265" s="128">
        <f t="shared" ca="1" si="26"/>
        <v>1.7878323919753407</v>
      </c>
      <c r="Q265" s="129">
        <f t="shared" ca="1" si="27"/>
        <v>600000</v>
      </c>
      <c r="R265" s="73"/>
      <c r="S265" s="130"/>
      <c r="T265" s="120">
        <f t="shared" si="24"/>
        <v>7200000</v>
      </c>
      <c r="U265" s="186"/>
      <c r="X265" t="str">
        <f>IF(ISERROR(VLOOKUP(H265,'FMC by DSF_Sistem'!$J$11:$J$1202,1,0)),"TIDAK ADA","ADA")</f>
        <v>TIDAK ADA</v>
      </c>
      <c r="Y265" t="str">
        <f>IF(ISERROR(VLOOKUP(C265,'Data Unit Agr Open'!$F$4:$F$7567,1,0)),"TIDAK ADA","ADA")</f>
        <v>ADA</v>
      </c>
      <c r="Z265" s="955" t="str">
        <f>VLOOKUP(H265,'Data Unit Agr Open'!J263:$J$7567,1,FALSE)</f>
        <v>B2338POH</v>
      </c>
      <c r="AA265" t="b">
        <f t="shared" si="28"/>
        <v>0</v>
      </c>
      <c r="AB265"/>
    </row>
    <row r="266" spans="2:28" ht="17.45" customHeight="1" x14ac:dyDescent="0.25">
      <c r="B266" s="51">
        <v>261</v>
      </c>
      <c r="C266" s="413" t="s">
        <v>4751</v>
      </c>
      <c r="D266" s="396" t="s">
        <v>5947</v>
      </c>
      <c r="E266" s="397" t="s">
        <v>12058</v>
      </c>
      <c r="F266" s="414"/>
      <c r="G266" s="414"/>
      <c r="H266" s="399" t="s">
        <v>12382</v>
      </c>
      <c r="I266" s="413" t="s">
        <v>12383</v>
      </c>
      <c r="J266" s="413" t="s">
        <v>12384</v>
      </c>
      <c r="K266" s="415">
        <v>44531</v>
      </c>
      <c r="L266" s="415">
        <v>44896</v>
      </c>
      <c r="M266" s="416">
        <v>12</v>
      </c>
      <c r="N266" s="401">
        <v>11400000</v>
      </c>
      <c r="O266" s="416">
        <f t="shared" si="25"/>
        <v>950000</v>
      </c>
      <c r="P266" s="311">
        <f t="shared" ca="1" si="26"/>
        <v>1.2544990586420075</v>
      </c>
      <c r="Q266" s="312">
        <f t="shared" ca="1" si="27"/>
        <v>950000</v>
      </c>
      <c r="R266" s="417"/>
      <c r="S266" s="159"/>
      <c r="T266" s="313">
        <f t="shared" si="24"/>
        <v>11400000</v>
      </c>
      <c r="U266" s="186"/>
      <c r="X266" t="str">
        <f>IF(ISERROR(VLOOKUP(H266,'FMC by DSF_Sistem'!$J$11:$J$1202,1,0)),"TIDAK ADA","ADA")</f>
        <v>TIDAK ADA</v>
      </c>
      <c r="Y266" t="str">
        <f>IF(ISERROR(VLOOKUP(C266,'Data Unit Agr Open'!$F$4:$F$7567,1,0)),"TIDAK ADA","ADA")</f>
        <v>ADA</v>
      </c>
      <c r="Z266" s="955" t="str">
        <f>VLOOKUP(H266,'Data Unit Agr Open'!J264:$J$7567,1,FALSE)</f>
        <v>B1668SSU</v>
      </c>
      <c r="AA266" t="b">
        <f t="shared" si="28"/>
        <v>0</v>
      </c>
      <c r="AB266"/>
    </row>
    <row r="267" spans="2:28" ht="17.45" customHeight="1" x14ac:dyDescent="0.25">
      <c r="B267" s="38">
        <v>262</v>
      </c>
      <c r="C267" s="413" t="s">
        <v>4823</v>
      </c>
      <c r="D267" s="396" t="s">
        <v>5947</v>
      </c>
      <c r="E267" s="418" t="s">
        <v>12341</v>
      </c>
      <c r="F267" s="414"/>
      <c r="G267" s="414"/>
      <c r="H267" s="399" t="s">
        <v>12385</v>
      </c>
      <c r="I267" s="413" t="s">
        <v>12386</v>
      </c>
      <c r="J267" s="413" t="s">
        <v>12387</v>
      </c>
      <c r="K267" s="415">
        <v>44530</v>
      </c>
      <c r="L267" s="415">
        <v>44895</v>
      </c>
      <c r="M267" s="416">
        <v>12</v>
      </c>
      <c r="N267" s="401">
        <v>7200000</v>
      </c>
      <c r="O267" s="155">
        <f t="shared" si="25"/>
        <v>600000</v>
      </c>
      <c r="P267" s="311">
        <f t="shared" ca="1" si="26"/>
        <v>1.2878323919753407</v>
      </c>
      <c r="Q267" s="312">
        <f t="shared" ca="1" si="27"/>
        <v>600000</v>
      </c>
      <c r="R267" s="417"/>
      <c r="S267" s="159"/>
      <c r="T267" s="313">
        <f t="shared" si="24"/>
        <v>7200000</v>
      </c>
      <c r="U267" s="186"/>
      <c r="X267" t="str">
        <f>IF(ISERROR(VLOOKUP(H267,'FMC by DSF_Sistem'!$J$11:$J$1202,1,0)),"TIDAK ADA","ADA")</f>
        <v>TIDAK ADA</v>
      </c>
      <c r="Y267" t="str">
        <f>IF(ISERROR(VLOOKUP(C267,'Data Unit Agr Open'!$F$4:$F$7567,1,0)),"TIDAK ADA","ADA")</f>
        <v>ADA</v>
      </c>
      <c r="Z267" s="955" t="str">
        <f>VLOOKUP(H267,'Data Unit Agr Open'!J265:$J$7567,1,FALSE)</f>
        <v>B1928SST</v>
      </c>
      <c r="AA267" t="b">
        <f t="shared" si="28"/>
        <v>0</v>
      </c>
      <c r="AB267"/>
    </row>
    <row r="268" spans="2:28" ht="17.45" customHeight="1" x14ac:dyDescent="0.25">
      <c r="B268" s="51">
        <v>263</v>
      </c>
      <c r="C268" s="413" t="s">
        <v>4857</v>
      </c>
      <c r="D268" s="396" t="s">
        <v>5947</v>
      </c>
      <c r="E268" s="397" t="s">
        <v>12377</v>
      </c>
      <c r="F268" s="414"/>
      <c r="G268" s="414"/>
      <c r="H268" s="399" t="s">
        <v>12388</v>
      </c>
      <c r="I268" s="413" t="s">
        <v>12389</v>
      </c>
      <c r="J268" s="413" t="s">
        <v>12390</v>
      </c>
      <c r="K268" s="415">
        <v>44539</v>
      </c>
      <c r="L268" s="415">
        <v>44904</v>
      </c>
      <c r="M268" s="416">
        <v>12</v>
      </c>
      <c r="N268" s="401">
        <v>7200000</v>
      </c>
      <c r="O268" s="155">
        <f t="shared" si="25"/>
        <v>600000</v>
      </c>
      <c r="P268" s="311">
        <f t="shared" ca="1" si="26"/>
        <v>0.98783239197534078</v>
      </c>
      <c r="Q268" s="312">
        <f t="shared" ca="1" si="27"/>
        <v>0</v>
      </c>
      <c r="R268" s="417"/>
      <c r="S268" s="159"/>
      <c r="T268" s="313">
        <f t="shared" si="24"/>
        <v>7200000</v>
      </c>
      <c r="U268" s="186"/>
      <c r="X268" t="str">
        <f>IF(ISERROR(VLOOKUP(H268,'FMC by DSF_Sistem'!$J$11:$J$1202,1,0)),"TIDAK ADA","ADA")</f>
        <v>TIDAK ADA</v>
      </c>
      <c r="Y268" t="str">
        <f>IF(ISERROR(VLOOKUP(C268,'Data Unit Agr Open'!$F$4:$F$7567,1,0)),"TIDAK ADA","ADA")</f>
        <v>ADA</v>
      </c>
      <c r="Z268" s="955" t="str">
        <f>VLOOKUP(H268,'Data Unit Agr Open'!J266:$J$7567,1,FALSE)</f>
        <v>B1203PJT</v>
      </c>
      <c r="AA268" t="b">
        <f t="shared" si="28"/>
        <v>0</v>
      </c>
      <c r="AB268"/>
    </row>
    <row r="269" spans="2:28" ht="17.45" customHeight="1" x14ac:dyDescent="0.25">
      <c r="B269" s="38">
        <v>264</v>
      </c>
      <c r="C269" s="413" t="s">
        <v>4858</v>
      </c>
      <c r="D269" s="396" t="s">
        <v>5947</v>
      </c>
      <c r="E269" s="397" t="s">
        <v>12377</v>
      </c>
      <c r="F269" s="414"/>
      <c r="G269" s="414"/>
      <c r="H269" s="399" t="s">
        <v>12391</v>
      </c>
      <c r="I269" s="413" t="s">
        <v>12392</v>
      </c>
      <c r="J269" s="413" t="s">
        <v>12393</v>
      </c>
      <c r="K269" s="415">
        <v>44539</v>
      </c>
      <c r="L269" s="415">
        <v>44904</v>
      </c>
      <c r="M269" s="416">
        <v>12</v>
      </c>
      <c r="N269" s="401">
        <v>7200000</v>
      </c>
      <c r="O269" s="155">
        <f t="shared" si="25"/>
        <v>600000</v>
      </c>
      <c r="P269" s="311">
        <f t="shared" ca="1" si="26"/>
        <v>0.98783239197534078</v>
      </c>
      <c r="Q269" s="312">
        <f t="shared" ca="1" si="27"/>
        <v>0</v>
      </c>
      <c r="R269" s="417"/>
      <c r="S269" s="159"/>
      <c r="T269" s="313">
        <f t="shared" si="24"/>
        <v>7200000</v>
      </c>
      <c r="U269" s="186"/>
      <c r="X269" t="str">
        <f>IF(ISERROR(VLOOKUP(H269,'FMC by DSF_Sistem'!$J$11:$J$1202,1,0)),"TIDAK ADA","ADA")</f>
        <v>TIDAK ADA</v>
      </c>
      <c r="Y269" t="str">
        <f>IF(ISERROR(VLOOKUP(C269,'Data Unit Agr Open'!$F$4:$F$7567,1,0)),"TIDAK ADA","ADA")</f>
        <v>ADA</v>
      </c>
      <c r="Z269" s="955" t="str">
        <f>VLOOKUP(H269,'Data Unit Agr Open'!J267:$J$7567,1,FALSE)</f>
        <v>B1201PJT</v>
      </c>
      <c r="AA269" t="b">
        <f t="shared" si="28"/>
        <v>0</v>
      </c>
      <c r="AB269"/>
    </row>
    <row r="270" spans="2:28" ht="17.45" customHeight="1" x14ac:dyDescent="0.25">
      <c r="B270" s="51">
        <v>265</v>
      </c>
      <c r="C270" s="413" t="s">
        <v>4862</v>
      </c>
      <c r="D270" s="396" t="s">
        <v>5947</v>
      </c>
      <c r="E270" s="397" t="s">
        <v>12377</v>
      </c>
      <c r="F270" s="414"/>
      <c r="G270" s="414"/>
      <c r="H270" s="399" t="s">
        <v>12394</v>
      </c>
      <c r="I270" s="413" t="s">
        <v>12395</v>
      </c>
      <c r="J270" s="413" t="s">
        <v>12396</v>
      </c>
      <c r="K270" s="415">
        <v>44550</v>
      </c>
      <c r="L270" s="415">
        <v>44915</v>
      </c>
      <c r="M270" s="416">
        <v>12</v>
      </c>
      <c r="N270" s="401">
        <v>7200000</v>
      </c>
      <c r="O270" s="155">
        <f t="shared" si="25"/>
        <v>600000</v>
      </c>
      <c r="P270" s="311">
        <f t="shared" ca="1" si="26"/>
        <v>0.6211657253086742</v>
      </c>
      <c r="Q270" s="312">
        <f t="shared" ca="1" si="27"/>
        <v>0</v>
      </c>
      <c r="R270" s="417"/>
      <c r="S270" s="159"/>
      <c r="T270" s="313">
        <f t="shared" si="24"/>
        <v>7200000</v>
      </c>
      <c r="U270" s="186"/>
      <c r="X270" t="str">
        <f>IF(ISERROR(VLOOKUP(H270,'FMC by DSF_Sistem'!$J$11:$J$1202,1,0)),"TIDAK ADA","ADA")</f>
        <v>TIDAK ADA</v>
      </c>
      <c r="Y270" t="str">
        <f>IF(ISERROR(VLOOKUP(C270,'Data Unit Agr Open'!$F$4:$F$7567,1,0)),"TIDAK ADA","ADA")</f>
        <v>ADA</v>
      </c>
      <c r="Z270" s="955" t="str">
        <f>VLOOKUP(H270,'Data Unit Agr Open'!J268:$J$7567,1,FALSE)</f>
        <v>B1247PJT</v>
      </c>
      <c r="AA270" t="b">
        <f t="shared" si="28"/>
        <v>0</v>
      </c>
      <c r="AB270"/>
    </row>
    <row r="271" spans="2:28" ht="17.45" hidden="1" customHeight="1" x14ac:dyDescent="0.4">
      <c r="B271" s="38">
        <v>266</v>
      </c>
      <c r="C271" s="211" t="s">
        <v>1010</v>
      </c>
      <c r="D271" s="419" t="s">
        <v>7425</v>
      </c>
      <c r="E271" s="420" t="s">
        <v>12397</v>
      </c>
      <c r="F271" s="421" t="s">
        <v>2035</v>
      </c>
      <c r="G271" s="421" t="s">
        <v>12398</v>
      </c>
      <c r="H271" s="422" t="s">
        <v>12399</v>
      </c>
      <c r="I271" s="211" t="s">
        <v>7428</v>
      </c>
      <c r="J271" s="211" t="s">
        <v>7429</v>
      </c>
      <c r="K271" s="364">
        <v>43561</v>
      </c>
      <c r="L271" s="364">
        <v>44657</v>
      </c>
      <c r="M271" s="190">
        <v>36</v>
      </c>
      <c r="N271" s="423">
        <v>19800000</v>
      </c>
      <c r="O271" s="190">
        <f t="shared" si="25"/>
        <v>550000</v>
      </c>
      <c r="P271" s="34">
        <f t="shared" ca="1" si="26"/>
        <v>33.58783239197534</v>
      </c>
      <c r="Q271" s="35">
        <f t="shared" ca="1" si="27"/>
        <v>18150000</v>
      </c>
      <c r="R271" s="191">
        <f>'[1]KopKar Cogindo'!J54</f>
        <v>7510784</v>
      </c>
      <c r="S271" s="192">
        <f>'[1]KopKar Cogindo'!F55</f>
        <v>5</v>
      </c>
      <c r="T271" s="193">
        <f t="shared" si="24"/>
        <v>12289216</v>
      </c>
      <c r="U271" s="186"/>
      <c r="X271" t="str">
        <f>IF(ISERROR(VLOOKUP(H271,'FMC by DSF_Sistem'!$J$11:$J$1202,1,0)),"TIDAK ADA","ADA")</f>
        <v>TIDAK ADA</v>
      </c>
      <c r="Y271" t="str">
        <f>IF(ISERROR(VLOOKUP(C271,'Data Unit Agr Open'!$F$4:$F$7567,1,0)),"TIDAK ADA","ADA")</f>
        <v>ADA</v>
      </c>
      <c r="Z271" s="955" t="e">
        <f>VLOOKUP(H271,'Data Unit Agr Open'!J269:$J$7567,1,FALSE)</f>
        <v>#N/A</v>
      </c>
      <c r="AA271" t="b">
        <f t="shared" si="28"/>
        <v>0</v>
      </c>
      <c r="AB271" s="950" t="s">
        <v>25287</v>
      </c>
    </row>
    <row r="272" spans="2:28" ht="17.45" hidden="1" customHeight="1" x14ac:dyDescent="0.4">
      <c r="B272" s="51">
        <v>267</v>
      </c>
      <c r="C272" s="366" t="s">
        <v>1060</v>
      </c>
      <c r="D272" s="424" t="s">
        <v>7425</v>
      </c>
      <c r="E272" s="425" t="s">
        <v>12400</v>
      </c>
      <c r="F272" s="426" t="s">
        <v>1844</v>
      </c>
      <c r="G272" s="426" t="s">
        <v>12401</v>
      </c>
      <c r="H272" s="235" t="s">
        <v>7437</v>
      </c>
      <c r="I272" s="69" t="s">
        <v>7438</v>
      </c>
      <c r="J272" s="69" t="s">
        <v>7439</v>
      </c>
      <c r="K272" s="427">
        <v>43613</v>
      </c>
      <c r="L272" s="427">
        <v>44709</v>
      </c>
      <c r="M272" s="76">
        <v>36</v>
      </c>
      <c r="N272" s="370">
        <v>75600000</v>
      </c>
      <c r="O272" s="76">
        <f t="shared" si="25"/>
        <v>2100000</v>
      </c>
      <c r="P272" s="47">
        <f ca="1">($P$3-K272)/30</f>
        <v>31.854499058642009</v>
      </c>
      <c r="Q272" s="48">
        <f ca="1">LEFT(P272,2)*O272</f>
        <v>65100000</v>
      </c>
      <c r="R272" s="73">
        <f>'[1]KopKar Cogindo'!J170</f>
        <v>24335783</v>
      </c>
      <c r="S272" s="60">
        <f>'[1]KopKar Cogindo'!F171</f>
        <v>13</v>
      </c>
      <c r="T272" s="120">
        <f t="shared" si="24"/>
        <v>51264217</v>
      </c>
      <c r="U272" s="186"/>
      <c r="X272" t="str">
        <f>IF(ISERROR(VLOOKUP(H272,'FMC by DSF_Sistem'!$J$11:$J$1202,1,0)),"TIDAK ADA","ADA")</f>
        <v>ADA</v>
      </c>
      <c r="Y272" t="str">
        <f>IF(ISERROR(VLOOKUP(C272,'Data Unit Agr Open'!$F$4:$F$7567,1,0)),"TIDAK ADA","ADA")</f>
        <v>ADA</v>
      </c>
      <c r="Z272" s="955" t="str">
        <f>VLOOKUP(H272,'Data Unit Agr Open'!J270:$J$7567,1,FALSE)</f>
        <v>B7770PDA</v>
      </c>
      <c r="AA272" t="b">
        <f t="shared" si="28"/>
        <v>1</v>
      </c>
      <c r="AB272"/>
    </row>
    <row r="273" spans="2:27" customFormat="1" ht="17.45" hidden="1" customHeight="1" x14ac:dyDescent="0.4">
      <c r="B273" s="38">
        <v>268</v>
      </c>
      <c r="C273" s="366" t="s">
        <v>1142</v>
      </c>
      <c r="D273" s="424" t="s">
        <v>7425</v>
      </c>
      <c r="E273" s="258" t="s">
        <v>12402</v>
      </c>
      <c r="F273" s="426" t="s">
        <v>697</v>
      </c>
      <c r="G273" s="426" t="s">
        <v>570</v>
      </c>
      <c r="H273" s="235" t="s">
        <v>7449</v>
      </c>
      <c r="I273" s="69" t="s">
        <v>7450</v>
      </c>
      <c r="J273" s="69" t="s">
        <v>7451</v>
      </c>
      <c r="K273" s="427">
        <v>43675</v>
      </c>
      <c r="L273" s="427">
        <v>44771</v>
      </c>
      <c r="M273" s="76">
        <v>36</v>
      </c>
      <c r="N273" s="370">
        <v>61200000</v>
      </c>
      <c r="O273" s="76">
        <f t="shared" si="25"/>
        <v>1700000</v>
      </c>
      <c r="P273" s="47">
        <f t="shared" ca="1" si="26"/>
        <v>29.787832391975339</v>
      </c>
      <c r="Q273" s="48">
        <f t="shared" ca="1" si="27"/>
        <v>49300000</v>
      </c>
      <c r="R273" s="73">
        <f>'[1]KopKar Cogindo'!J112</f>
        <v>15480342</v>
      </c>
      <c r="S273" s="60">
        <f>'[1]KopKar Cogindo'!F113</f>
        <v>14</v>
      </c>
      <c r="T273" s="120">
        <f t="shared" si="24"/>
        <v>45719658</v>
      </c>
      <c r="U273" s="186"/>
      <c r="V273" s="16"/>
      <c r="X273" t="str">
        <f>IF(ISERROR(VLOOKUP(H273,'FMC by DSF_Sistem'!$J$11:$J$1202,1,0)),"TIDAK ADA","ADA")</f>
        <v>ADA</v>
      </c>
      <c r="Y273" t="str">
        <f>IF(ISERROR(VLOOKUP(C273,'Data Unit Agr Open'!$F$4:$F$7567,1,0)),"TIDAK ADA","ADA")</f>
        <v>ADA</v>
      </c>
      <c r="Z273" s="955" t="str">
        <f>VLOOKUP(H273,'Data Unit Agr Open'!J271:$J$7567,1,FALSE)</f>
        <v>B7774PDA</v>
      </c>
      <c r="AA273" t="b">
        <f t="shared" si="28"/>
        <v>1</v>
      </c>
    </row>
    <row r="274" spans="2:27" customFormat="1" ht="17.45" hidden="1" customHeight="1" x14ac:dyDescent="0.4">
      <c r="B274" s="51">
        <v>269</v>
      </c>
      <c r="C274" s="258" t="s">
        <v>1382</v>
      </c>
      <c r="D274" s="428" t="s">
        <v>7425</v>
      </c>
      <c r="E274" s="258" t="s">
        <v>12403</v>
      </c>
      <c r="F274" s="426" t="s">
        <v>697</v>
      </c>
      <c r="G274" s="426" t="s">
        <v>570</v>
      </c>
      <c r="H274" s="223" t="s">
        <v>7461</v>
      </c>
      <c r="I274" s="69" t="s">
        <v>7462</v>
      </c>
      <c r="J274" s="69" t="s">
        <v>7463</v>
      </c>
      <c r="K274" s="427">
        <v>43845</v>
      </c>
      <c r="L274" s="427">
        <v>44941</v>
      </c>
      <c r="M274" s="76">
        <v>36</v>
      </c>
      <c r="N274" s="429">
        <v>28800000</v>
      </c>
      <c r="O274" s="76">
        <f t="shared" si="25"/>
        <v>800000</v>
      </c>
      <c r="P274" s="47">
        <f t="shared" ca="1" si="26"/>
        <v>24.121165725308675</v>
      </c>
      <c r="Q274" s="48">
        <f t="shared" ca="1" si="27"/>
        <v>19200000</v>
      </c>
      <c r="R274" s="73">
        <f>'[1]KopKar Cogindo'!J1232</f>
        <v>850002</v>
      </c>
      <c r="S274" s="60">
        <f>'[1]KopKar Cogindo'!F1233</f>
        <v>1</v>
      </c>
      <c r="T274" s="120">
        <f t="shared" si="24"/>
        <v>27949998</v>
      </c>
      <c r="U274" s="186"/>
      <c r="V274" s="16"/>
      <c r="X274" t="str">
        <f>IF(ISERROR(VLOOKUP(H274,'FMC by DSF_Sistem'!$J$11:$J$1202,1,0)),"TIDAK ADA","ADA")</f>
        <v>ADA</v>
      </c>
      <c r="Y274" t="str">
        <f>IF(ISERROR(VLOOKUP(C274,'Data Unit Agr Open'!$F$4:$F$7567,1,0)),"TIDAK ADA","ADA")</f>
        <v>ADA</v>
      </c>
      <c r="Z274" s="955" t="str">
        <f>VLOOKUP(H274,'Data Unit Agr Open'!J272:$J$7567,1,FALSE)</f>
        <v>B9530PAK</v>
      </c>
      <c r="AA274" t="b">
        <f t="shared" si="28"/>
        <v>1</v>
      </c>
    </row>
    <row r="275" spans="2:27" customFormat="1" ht="17.45" hidden="1" customHeight="1" x14ac:dyDescent="0.4">
      <c r="B275" s="38">
        <v>270</v>
      </c>
      <c r="C275" s="258" t="s">
        <v>1592</v>
      </c>
      <c r="D275" s="428" t="s">
        <v>7425</v>
      </c>
      <c r="E275" s="258" t="s">
        <v>12404</v>
      </c>
      <c r="F275" s="430" t="s">
        <v>11993</v>
      </c>
      <c r="G275" s="430" t="s">
        <v>12405</v>
      </c>
      <c r="H275" s="223" t="s">
        <v>7544</v>
      </c>
      <c r="I275" s="69" t="s">
        <v>7545</v>
      </c>
      <c r="J275" s="69" t="s">
        <v>7546</v>
      </c>
      <c r="K275" s="427">
        <v>43874</v>
      </c>
      <c r="L275" s="427">
        <v>44970</v>
      </c>
      <c r="M275" s="76">
        <v>36</v>
      </c>
      <c r="N275" s="429">
        <v>21600000</v>
      </c>
      <c r="O275" s="76">
        <f t="shared" si="25"/>
        <v>600000</v>
      </c>
      <c r="P275" s="47">
        <f t="shared" ca="1" si="26"/>
        <v>23.154499058642006</v>
      </c>
      <c r="Q275" s="48">
        <f t="shared" ca="1" si="27"/>
        <v>13800000</v>
      </c>
      <c r="R275" s="73">
        <f>'[1]KopKar Cogindo'!J1054</f>
        <v>1534225</v>
      </c>
      <c r="S275" s="60">
        <f>'[1]KopKar Cogindo'!F1055</f>
        <v>3</v>
      </c>
      <c r="T275" s="120">
        <f t="shared" si="24"/>
        <v>20065775</v>
      </c>
      <c r="U275" s="186"/>
      <c r="V275" s="16"/>
      <c r="X275" t="str">
        <f>IF(ISERROR(VLOOKUP(H275,'FMC by DSF_Sistem'!$J$11:$J$1202,1,0)),"TIDAK ADA","ADA")</f>
        <v>ADA</v>
      </c>
      <c r="Y275" t="str">
        <f>IF(ISERROR(VLOOKUP(C275,'Data Unit Agr Open'!$F$4:$F$7567,1,0)),"TIDAK ADA","ADA")</f>
        <v>ADA</v>
      </c>
      <c r="Z275" s="955" t="str">
        <f>VLOOKUP(H275,'Data Unit Agr Open'!J273:$J$7567,1,FALSE)</f>
        <v>B1132PJQ</v>
      </c>
      <c r="AA275" t="b">
        <f t="shared" si="28"/>
        <v>1</v>
      </c>
    </row>
    <row r="276" spans="2:27" customFormat="1" ht="17.45" hidden="1" customHeight="1" x14ac:dyDescent="0.4">
      <c r="B276" s="51">
        <v>271</v>
      </c>
      <c r="C276" s="258" t="s">
        <v>1592</v>
      </c>
      <c r="D276" s="428" t="s">
        <v>7425</v>
      </c>
      <c r="E276" s="258" t="s">
        <v>12404</v>
      </c>
      <c r="F276" s="430" t="s">
        <v>11993</v>
      </c>
      <c r="G276" s="430" t="s">
        <v>12405</v>
      </c>
      <c r="H276" s="223" t="s">
        <v>7550</v>
      </c>
      <c r="I276" s="69" t="s">
        <v>7551</v>
      </c>
      <c r="J276" s="69" t="s">
        <v>7552</v>
      </c>
      <c r="K276" s="427">
        <v>43874</v>
      </c>
      <c r="L276" s="427">
        <v>44970</v>
      </c>
      <c r="M276" s="76">
        <v>36</v>
      </c>
      <c r="N276" s="429">
        <v>21600000</v>
      </c>
      <c r="O276" s="76">
        <f t="shared" si="25"/>
        <v>600000</v>
      </c>
      <c r="P276" s="47">
        <f t="shared" ca="1" si="26"/>
        <v>23.154499058642006</v>
      </c>
      <c r="Q276" s="48">
        <f t="shared" ca="1" si="27"/>
        <v>13800000</v>
      </c>
      <c r="R276" s="73">
        <f>'[1]KopKar Cogindo'!J1472</f>
        <v>844800</v>
      </c>
      <c r="S276" s="60">
        <f>'[1]KopKar Cogindo'!F1473</f>
        <v>1</v>
      </c>
      <c r="T276" s="120">
        <f t="shared" si="24"/>
        <v>20755200</v>
      </c>
      <c r="U276" s="186"/>
      <c r="V276" s="16"/>
      <c r="X276" t="str">
        <f>IF(ISERROR(VLOOKUP(H276,'FMC by DSF_Sistem'!$J$11:$J$1202,1,0)),"TIDAK ADA","ADA")</f>
        <v>ADA</v>
      </c>
      <c r="Y276" t="str">
        <f>IF(ISERROR(VLOOKUP(C276,'Data Unit Agr Open'!$F$4:$F$7567,1,0)),"TIDAK ADA","ADA")</f>
        <v>ADA</v>
      </c>
      <c r="Z276" s="955" t="str">
        <f>VLOOKUP(H276,'Data Unit Agr Open'!J274:$J$7567,1,FALSE)</f>
        <v>B1241PJQ</v>
      </c>
      <c r="AA276" t="b">
        <f t="shared" si="28"/>
        <v>1</v>
      </c>
    </row>
    <row r="277" spans="2:27" customFormat="1" ht="17.45" hidden="1" customHeight="1" x14ac:dyDescent="0.4">
      <c r="B277" s="38">
        <v>272</v>
      </c>
      <c r="C277" s="258" t="s">
        <v>1588</v>
      </c>
      <c r="D277" s="428" t="s">
        <v>7425</v>
      </c>
      <c r="E277" s="258" t="s">
        <v>12406</v>
      </c>
      <c r="F277" s="430" t="s">
        <v>11993</v>
      </c>
      <c r="G277" s="430" t="s">
        <v>12405</v>
      </c>
      <c r="H277" s="223" t="s">
        <v>7479</v>
      </c>
      <c r="I277" s="69" t="s">
        <v>7480</v>
      </c>
      <c r="J277" s="69" t="s">
        <v>7481</v>
      </c>
      <c r="K277" s="427">
        <v>43874</v>
      </c>
      <c r="L277" s="427">
        <v>44970</v>
      </c>
      <c r="M277" s="76">
        <v>36</v>
      </c>
      <c r="N277" s="429">
        <v>21600000</v>
      </c>
      <c r="O277" s="76">
        <f t="shared" si="25"/>
        <v>600000</v>
      </c>
      <c r="P277" s="47">
        <f t="shared" ca="1" si="26"/>
        <v>23.154499058642006</v>
      </c>
      <c r="Q277" s="48">
        <f t="shared" ca="1" si="27"/>
        <v>13800000</v>
      </c>
      <c r="R277" s="73">
        <f>'[1]KopKar Cogindo'!J759</f>
        <v>1699200</v>
      </c>
      <c r="S277" s="60">
        <f>'[1]KopKar Cogindo'!F760</f>
        <v>2</v>
      </c>
      <c r="T277" s="120">
        <f t="shared" si="24"/>
        <v>19900800</v>
      </c>
      <c r="U277" s="186"/>
      <c r="V277" s="16"/>
      <c r="X277" t="str">
        <f>IF(ISERROR(VLOOKUP(H277,'FMC by DSF_Sistem'!$J$11:$J$1202,1,0)),"TIDAK ADA","ADA")</f>
        <v>ADA</v>
      </c>
      <c r="Y277" t="str">
        <f>IF(ISERROR(VLOOKUP(C277,'Data Unit Agr Open'!$F$4:$F$7567,1,0)),"TIDAK ADA","ADA")</f>
        <v>ADA</v>
      </c>
      <c r="Z277" s="955" t="str">
        <f>VLOOKUP(H277,'Data Unit Agr Open'!J275:$J$7567,1,FALSE)</f>
        <v>B2703PKN</v>
      </c>
      <c r="AA277" t="b">
        <f t="shared" si="28"/>
        <v>1</v>
      </c>
    </row>
    <row r="278" spans="2:27" customFormat="1" ht="17.45" hidden="1" customHeight="1" x14ac:dyDescent="0.4">
      <c r="B278" s="51">
        <v>273</v>
      </c>
      <c r="C278" s="258" t="s">
        <v>1588</v>
      </c>
      <c r="D278" s="428" t="s">
        <v>7425</v>
      </c>
      <c r="E278" s="258" t="s">
        <v>12406</v>
      </c>
      <c r="F278" s="430" t="s">
        <v>11993</v>
      </c>
      <c r="G278" s="430" t="s">
        <v>12405</v>
      </c>
      <c r="H278" s="223" t="s">
        <v>7489</v>
      </c>
      <c r="I278" s="69" t="s">
        <v>7490</v>
      </c>
      <c r="J278" s="69" t="s">
        <v>7491</v>
      </c>
      <c r="K278" s="427">
        <v>43874</v>
      </c>
      <c r="L278" s="427">
        <v>44970</v>
      </c>
      <c r="M278" s="76">
        <v>36</v>
      </c>
      <c r="N278" s="429">
        <v>21600000</v>
      </c>
      <c r="O278" s="76">
        <f t="shared" si="25"/>
        <v>600000</v>
      </c>
      <c r="P278" s="47">
        <f t="shared" ca="1" si="26"/>
        <v>23.154499058642006</v>
      </c>
      <c r="Q278" s="48">
        <f t="shared" ca="1" si="27"/>
        <v>13800000</v>
      </c>
      <c r="R278" s="73">
        <f>'[1]KopKar Cogindo'!J467</f>
        <v>12362644</v>
      </c>
      <c r="S278" s="60">
        <f>'[1]KopKar Cogindo'!F468</f>
        <v>7</v>
      </c>
      <c r="T278" s="120">
        <f t="shared" si="24"/>
        <v>9237356</v>
      </c>
      <c r="U278" s="186"/>
      <c r="V278" s="16"/>
      <c r="X278" t="str">
        <f>IF(ISERROR(VLOOKUP(H278,'FMC by DSF_Sistem'!$J$11:$J$1202,1,0)),"TIDAK ADA","ADA")</f>
        <v>ADA</v>
      </c>
      <c r="Y278" t="str">
        <f>IF(ISERROR(VLOOKUP(C278,'Data Unit Agr Open'!$F$4:$F$7567,1,0)),"TIDAK ADA","ADA")</f>
        <v>ADA</v>
      </c>
      <c r="Z278" s="955" t="str">
        <f>VLOOKUP(H278,'Data Unit Agr Open'!J276:$J$7567,1,FALSE)</f>
        <v>B2868PKM</v>
      </c>
      <c r="AA278" t="b">
        <f t="shared" si="28"/>
        <v>1</v>
      </c>
    </row>
    <row r="279" spans="2:27" customFormat="1" ht="17.45" hidden="1" customHeight="1" x14ac:dyDescent="0.4">
      <c r="B279" s="38">
        <v>274</v>
      </c>
      <c r="C279" s="258" t="s">
        <v>1588</v>
      </c>
      <c r="D279" s="428" t="s">
        <v>7425</v>
      </c>
      <c r="E279" s="258" t="s">
        <v>12406</v>
      </c>
      <c r="F279" s="430" t="s">
        <v>11993</v>
      </c>
      <c r="G279" s="430" t="s">
        <v>12405</v>
      </c>
      <c r="H279" s="223" t="s">
        <v>7495</v>
      </c>
      <c r="I279" s="69" t="s">
        <v>7496</v>
      </c>
      <c r="J279" s="69" t="s">
        <v>7497</v>
      </c>
      <c r="K279" s="427">
        <v>43874</v>
      </c>
      <c r="L279" s="427">
        <v>44970</v>
      </c>
      <c r="M279" s="76">
        <v>36</v>
      </c>
      <c r="N279" s="429">
        <v>21600000</v>
      </c>
      <c r="O279" s="76">
        <f t="shared" si="25"/>
        <v>600000</v>
      </c>
      <c r="P279" s="47">
        <f t="shared" ca="1" si="26"/>
        <v>23.154499058642006</v>
      </c>
      <c r="Q279" s="48">
        <f t="shared" ca="1" si="27"/>
        <v>13800000</v>
      </c>
      <c r="R279" s="73">
        <f>'[1]KopKar Cogindo'!J1290</f>
        <v>7584076</v>
      </c>
      <c r="S279" s="60">
        <f>'[1]KopKar Cogindo'!F1291</f>
        <v>4</v>
      </c>
      <c r="T279" s="120">
        <f t="shared" si="24"/>
        <v>14015924</v>
      </c>
      <c r="U279" s="186"/>
      <c r="V279" s="16"/>
      <c r="X279" t="str">
        <f>IF(ISERROR(VLOOKUP(H279,'FMC by DSF_Sistem'!$J$11:$J$1202,1,0)),"TIDAK ADA","ADA")</f>
        <v>ADA</v>
      </c>
      <c r="Y279" t="str">
        <f>IF(ISERROR(VLOOKUP(C279,'Data Unit Agr Open'!$F$4:$F$7567,1,0)),"TIDAK ADA","ADA")</f>
        <v>ADA</v>
      </c>
      <c r="Z279" s="955" t="str">
        <f>VLOOKUP(H279,'Data Unit Agr Open'!J277:$J$7567,1,FALSE)</f>
        <v>B2707PKN</v>
      </c>
      <c r="AA279" t="b">
        <f t="shared" si="28"/>
        <v>1</v>
      </c>
    </row>
    <row r="280" spans="2:27" customFormat="1" ht="17.45" hidden="1" customHeight="1" x14ac:dyDescent="0.4">
      <c r="B280" s="51">
        <v>275</v>
      </c>
      <c r="C280" s="258" t="s">
        <v>1588</v>
      </c>
      <c r="D280" s="428" t="s">
        <v>7425</v>
      </c>
      <c r="E280" s="258" t="s">
        <v>12406</v>
      </c>
      <c r="F280" s="430" t="s">
        <v>11993</v>
      </c>
      <c r="G280" s="430" t="s">
        <v>12405</v>
      </c>
      <c r="H280" s="223" t="s">
        <v>7501</v>
      </c>
      <c r="I280" s="69" t="s">
        <v>7502</v>
      </c>
      <c r="J280" s="69" t="s">
        <v>7503</v>
      </c>
      <c r="K280" s="427">
        <v>43874</v>
      </c>
      <c r="L280" s="427">
        <v>44970</v>
      </c>
      <c r="M280" s="76">
        <v>36</v>
      </c>
      <c r="N280" s="429">
        <v>21600000</v>
      </c>
      <c r="O280" s="76">
        <f t="shared" si="25"/>
        <v>600000</v>
      </c>
      <c r="P280" s="47">
        <f t="shared" ca="1" si="26"/>
        <v>23.154499058642006</v>
      </c>
      <c r="Q280" s="48">
        <f t="shared" ca="1" si="27"/>
        <v>13800000</v>
      </c>
      <c r="R280" s="73">
        <f>'[1]KopKar Cogindo'!J1531</f>
        <v>757900</v>
      </c>
      <c r="S280" s="60">
        <f>'[1]KopKar Cogindo'!F1532</f>
        <v>1</v>
      </c>
      <c r="T280" s="120">
        <f t="shared" ref="T280:T316" si="29">N280-R280</f>
        <v>20842100</v>
      </c>
      <c r="U280" s="186"/>
      <c r="V280" s="16"/>
      <c r="X280" t="str">
        <f>IF(ISERROR(VLOOKUP(H280,'FMC by DSF_Sistem'!$J$11:$J$1202,1,0)),"TIDAK ADA","ADA")</f>
        <v>ADA</v>
      </c>
      <c r="Y280" t="str">
        <f>IF(ISERROR(VLOOKUP(C280,'Data Unit Agr Open'!$F$4:$F$7567,1,0)),"TIDAK ADA","ADA")</f>
        <v>ADA</v>
      </c>
      <c r="Z280" s="955" t="str">
        <f>VLOOKUP(H280,'Data Unit Agr Open'!J278:$J$7567,1,FALSE)</f>
        <v>B2705PKN</v>
      </c>
      <c r="AA280" t="b">
        <f t="shared" si="28"/>
        <v>1</v>
      </c>
    </row>
    <row r="281" spans="2:27" customFormat="1" ht="17.45" hidden="1" customHeight="1" x14ac:dyDescent="0.4">
      <c r="B281" s="38">
        <v>276</v>
      </c>
      <c r="C281" s="258" t="s">
        <v>1588</v>
      </c>
      <c r="D281" s="428" t="s">
        <v>7425</v>
      </c>
      <c r="E281" s="258" t="s">
        <v>12406</v>
      </c>
      <c r="F281" s="430" t="s">
        <v>11993</v>
      </c>
      <c r="G281" s="430" t="s">
        <v>12405</v>
      </c>
      <c r="H281" s="223" t="s">
        <v>7504</v>
      </c>
      <c r="I281" s="69" t="s">
        <v>7505</v>
      </c>
      <c r="J281" s="69" t="s">
        <v>7506</v>
      </c>
      <c r="K281" s="427">
        <v>43874</v>
      </c>
      <c r="L281" s="427">
        <v>44970</v>
      </c>
      <c r="M281" s="76">
        <v>36</v>
      </c>
      <c r="N281" s="429">
        <v>21600000</v>
      </c>
      <c r="O281" s="76">
        <f t="shared" si="25"/>
        <v>600000</v>
      </c>
      <c r="P281" s="47">
        <f t="shared" ca="1" si="26"/>
        <v>23.154499058642006</v>
      </c>
      <c r="Q281" s="48">
        <f t="shared" ca="1" si="27"/>
        <v>13800000</v>
      </c>
      <c r="R281" s="73">
        <f>'[1]KopKar Cogindo'!J1350</f>
        <v>1265000</v>
      </c>
      <c r="S281" s="60">
        <f>'[1]KopKar Cogindo'!F1351</f>
        <v>2</v>
      </c>
      <c r="T281" s="120">
        <f t="shared" si="29"/>
        <v>20335000</v>
      </c>
      <c r="U281" s="186"/>
      <c r="V281" s="16"/>
      <c r="X281" t="str">
        <f>IF(ISERROR(VLOOKUP(H281,'FMC by DSF_Sistem'!$J$11:$J$1202,1,0)),"TIDAK ADA","ADA")</f>
        <v>ADA</v>
      </c>
      <c r="Y281" t="str">
        <f>IF(ISERROR(VLOOKUP(C281,'Data Unit Agr Open'!$F$4:$F$7567,1,0)),"TIDAK ADA","ADA")</f>
        <v>ADA</v>
      </c>
      <c r="Z281" s="955" t="str">
        <f>VLOOKUP(H281,'Data Unit Agr Open'!J279:$J$7567,1,FALSE)</f>
        <v>B2872PKM</v>
      </c>
      <c r="AA281" t="b">
        <f t="shared" si="28"/>
        <v>1</v>
      </c>
    </row>
    <row r="282" spans="2:27" customFormat="1" ht="17.45" hidden="1" customHeight="1" x14ac:dyDescent="0.4">
      <c r="B282" s="51">
        <v>277</v>
      </c>
      <c r="C282" s="258" t="s">
        <v>1588</v>
      </c>
      <c r="D282" s="428" t="s">
        <v>7425</v>
      </c>
      <c r="E282" s="258" t="s">
        <v>12406</v>
      </c>
      <c r="F282" s="430" t="s">
        <v>11993</v>
      </c>
      <c r="G282" s="430" t="s">
        <v>12405</v>
      </c>
      <c r="H282" s="223" t="s">
        <v>7510</v>
      </c>
      <c r="I282" s="69" t="s">
        <v>7511</v>
      </c>
      <c r="J282" s="69" t="s">
        <v>7512</v>
      </c>
      <c r="K282" s="427">
        <v>43874</v>
      </c>
      <c r="L282" s="427">
        <v>44970</v>
      </c>
      <c r="M282" s="76">
        <v>36</v>
      </c>
      <c r="N282" s="429">
        <v>21600000</v>
      </c>
      <c r="O282" s="76">
        <f t="shared" si="25"/>
        <v>600000</v>
      </c>
      <c r="P282" s="47">
        <f t="shared" ca="1" si="26"/>
        <v>23.154499058642006</v>
      </c>
      <c r="Q282" s="48">
        <f t="shared" ca="1" si="27"/>
        <v>13800000</v>
      </c>
      <c r="R282" s="73">
        <f>'[1]KopKar Cogindo'!J643</f>
        <v>3498085</v>
      </c>
      <c r="S282" s="60">
        <f>'[1]KopKar Cogindo'!F644</f>
        <v>2</v>
      </c>
      <c r="T282" s="120">
        <f t="shared" si="29"/>
        <v>18101915</v>
      </c>
      <c r="U282" s="186"/>
      <c r="V282" s="16"/>
      <c r="X282" t="str">
        <f>IF(ISERROR(VLOOKUP(H282,'FMC by DSF_Sistem'!$J$11:$J$1202,1,0)),"TIDAK ADA","ADA")</f>
        <v>ADA</v>
      </c>
      <c r="Y282" t="str">
        <f>IF(ISERROR(VLOOKUP(C282,'Data Unit Agr Open'!$F$4:$F$7567,1,0)),"TIDAK ADA","ADA")</f>
        <v>ADA</v>
      </c>
      <c r="Z282" s="955" t="str">
        <f>VLOOKUP(H282,'Data Unit Agr Open'!J280:$J$7567,1,FALSE)</f>
        <v>B2699PKN</v>
      </c>
      <c r="AA282" t="b">
        <f t="shared" si="28"/>
        <v>1</v>
      </c>
    </row>
    <row r="283" spans="2:27" customFormat="1" ht="17.45" hidden="1" customHeight="1" x14ac:dyDescent="0.4">
      <c r="B283" s="38">
        <v>278</v>
      </c>
      <c r="C283" s="258" t="s">
        <v>1588</v>
      </c>
      <c r="D283" s="428" t="s">
        <v>7425</v>
      </c>
      <c r="E283" s="258" t="s">
        <v>12406</v>
      </c>
      <c r="F283" s="430" t="s">
        <v>11993</v>
      </c>
      <c r="G283" s="430" t="s">
        <v>12405</v>
      </c>
      <c r="H283" s="223" t="s">
        <v>7516</v>
      </c>
      <c r="I283" s="69" t="s">
        <v>7517</v>
      </c>
      <c r="J283" s="69" t="s">
        <v>7518</v>
      </c>
      <c r="K283" s="427">
        <v>43874</v>
      </c>
      <c r="L283" s="427">
        <v>44970</v>
      </c>
      <c r="M283" s="76">
        <v>36</v>
      </c>
      <c r="N283" s="429">
        <v>21600000</v>
      </c>
      <c r="O283" s="76">
        <f t="shared" si="25"/>
        <v>600000</v>
      </c>
      <c r="P283" s="47">
        <f t="shared" ca="1" si="26"/>
        <v>23.154499058642006</v>
      </c>
      <c r="Q283" s="48">
        <f t="shared" ca="1" si="27"/>
        <v>13800000</v>
      </c>
      <c r="R283" s="73">
        <f>'[1]KopKar Cogindo'!J349</f>
        <v>6033185</v>
      </c>
      <c r="S283" s="60">
        <f>'[1]KopKar Cogindo'!F350</f>
        <v>5</v>
      </c>
      <c r="T283" s="120">
        <f t="shared" si="29"/>
        <v>15566815</v>
      </c>
      <c r="U283" s="186"/>
      <c r="V283" s="16"/>
      <c r="X283" t="str">
        <f>IF(ISERROR(VLOOKUP(H283,'FMC by DSF_Sistem'!$J$11:$J$1202,1,0)),"TIDAK ADA","ADA")</f>
        <v>ADA</v>
      </c>
      <c r="Y283" t="str">
        <f>IF(ISERROR(VLOOKUP(C283,'Data Unit Agr Open'!$F$4:$F$7567,1,0)),"TIDAK ADA","ADA")</f>
        <v>ADA</v>
      </c>
      <c r="Z283" s="955" t="str">
        <f>VLOOKUP(H283,'Data Unit Agr Open'!J281:$J$7567,1,FALSE)</f>
        <v>B2862PKM</v>
      </c>
      <c r="AA283" t="b">
        <f t="shared" si="28"/>
        <v>1</v>
      </c>
    </row>
    <row r="284" spans="2:27" customFormat="1" ht="17.45" hidden="1" customHeight="1" x14ac:dyDescent="0.4">
      <c r="B284" s="51">
        <v>279</v>
      </c>
      <c r="C284" s="258" t="s">
        <v>1588</v>
      </c>
      <c r="D284" s="428" t="s">
        <v>7425</v>
      </c>
      <c r="E284" s="258" t="s">
        <v>12406</v>
      </c>
      <c r="F284" s="430" t="s">
        <v>11993</v>
      </c>
      <c r="G284" s="430" t="s">
        <v>12405</v>
      </c>
      <c r="H284" s="223" t="s">
        <v>7522</v>
      </c>
      <c r="I284" s="69" t="s">
        <v>7523</v>
      </c>
      <c r="J284" s="69" t="s">
        <v>7524</v>
      </c>
      <c r="K284" s="427">
        <v>43874</v>
      </c>
      <c r="L284" s="427">
        <v>44970</v>
      </c>
      <c r="M284" s="76">
        <v>36</v>
      </c>
      <c r="N284" s="429">
        <v>21600000</v>
      </c>
      <c r="O284" s="76">
        <f t="shared" si="25"/>
        <v>600000</v>
      </c>
      <c r="P284" s="47">
        <f t="shared" ca="1" si="26"/>
        <v>23.154499058642006</v>
      </c>
      <c r="Q284" s="48">
        <f t="shared" ca="1" si="27"/>
        <v>13800000</v>
      </c>
      <c r="R284" s="73">
        <f>'[1]KopKar Cogindo'!J584</f>
        <v>2253240</v>
      </c>
      <c r="S284" s="60">
        <f>'[1]KopKar Cogindo'!F585</f>
        <v>3</v>
      </c>
      <c r="T284" s="120">
        <f t="shared" si="29"/>
        <v>19346760</v>
      </c>
      <c r="U284" s="186"/>
      <c r="V284" s="16"/>
      <c r="X284" t="str">
        <f>IF(ISERROR(VLOOKUP(H284,'FMC by DSF_Sistem'!$J$11:$J$1202,1,0)),"TIDAK ADA","ADA")</f>
        <v>ADA</v>
      </c>
      <c r="Y284" t="str">
        <f>IF(ISERROR(VLOOKUP(C284,'Data Unit Agr Open'!$F$4:$F$7567,1,0)),"TIDAK ADA","ADA")</f>
        <v>ADA</v>
      </c>
      <c r="Z284" s="955" t="str">
        <f>VLOOKUP(H284,'Data Unit Agr Open'!J282:$J$7567,1,FALSE)</f>
        <v>B2697PKN</v>
      </c>
      <c r="AA284" t="b">
        <f t="shared" si="28"/>
        <v>1</v>
      </c>
    </row>
    <row r="285" spans="2:27" customFormat="1" ht="17.45" hidden="1" customHeight="1" x14ac:dyDescent="0.4">
      <c r="B285" s="38">
        <v>280</v>
      </c>
      <c r="C285" s="258" t="s">
        <v>1588</v>
      </c>
      <c r="D285" s="428" t="s">
        <v>7425</v>
      </c>
      <c r="E285" s="258" t="s">
        <v>12406</v>
      </c>
      <c r="F285" s="430" t="s">
        <v>11993</v>
      </c>
      <c r="G285" s="430" t="s">
        <v>12405</v>
      </c>
      <c r="H285" s="223" t="s">
        <v>7528</v>
      </c>
      <c r="I285" s="69" t="s">
        <v>7529</v>
      </c>
      <c r="J285" s="69" t="s">
        <v>7530</v>
      </c>
      <c r="K285" s="427">
        <v>43874</v>
      </c>
      <c r="L285" s="427">
        <v>44970</v>
      </c>
      <c r="M285" s="76">
        <v>36</v>
      </c>
      <c r="N285" s="429">
        <v>21600000</v>
      </c>
      <c r="O285" s="76">
        <f t="shared" si="25"/>
        <v>600000</v>
      </c>
      <c r="P285" s="47">
        <f t="shared" ca="1" si="26"/>
        <v>23.154499058642006</v>
      </c>
      <c r="Q285" s="48">
        <f t="shared" ca="1" si="27"/>
        <v>13800000</v>
      </c>
      <c r="R285" s="73">
        <f>'[1]KopKar Cogindo'!J408</f>
        <v>9309194</v>
      </c>
      <c r="S285" s="60">
        <f>'[1]KopKar Cogindo'!F409</f>
        <v>4</v>
      </c>
      <c r="T285" s="120">
        <f t="shared" si="29"/>
        <v>12290806</v>
      </c>
      <c r="U285" s="186"/>
      <c r="V285" s="16"/>
      <c r="X285" t="str">
        <f>IF(ISERROR(VLOOKUP(H285,'FMC by DSF_Sistem'!$J$11:$J$1202,1,0)),"TIDAK ADA","ADA")</f>
        <v>ADA</v>
      </c>
      <c r="Y285" t="str">
        <f>IF(ISERROR(VLOOKUP(C285,'Data Unit Agr Open'!$F$4:$F$7567,1,0)),"TIDAK ADA","ADA")</f>
        <v>ADA</v>
      </c>
      <c r="Z285" s="955" t="str">
        <f>VLOOKUP(H285,'Data Unit Agr Open'!J283:$J$7567,1,FALSE)</f>
        <v>B2854PKM</v>
      </c>
      <c r="AA285" t="b">
        <f t="shared" si="28"/>
        <v>1</v>
      </c>
    </row>
    <row r="286" spans="2:27" customFormat="1" ht="17.45" hidden="1" customHeight="1" x14ac:dyDescent="0.4">
      <c r="B286" s="51">
        <v>281</v>
      </c>
      <c r="C286" s="258" t="s">
        <v>1588</v>
      </c>
      <c r="D286" s="428" t="s">
        <v>7425</v>
      </c>
      <c r="E286" s="258" t="s">
        <v>12406</v>
      </c>
      <c r="F286" s="430" t="s">
        <v>11993</v>
      </c>
      <c r="G286" s="430" t="s">
        <v>12405</v>
      </c>
      <c r="H286" s="223" t="s">
        <v>7534</v>
      </c>
      <c r="I286" s="69" t="s">
        <v>7535</v>
      </c>
      <c r="J286" s="69" t="s">
        <v>7536</v>
      </c>
      <c r="K286" s="427">
        <v>43874</v>
      </c>
      <c r="L286" s="427">
        <v>44970</v>
      </c>
      <c r="M286" s="76">
        <v>36</v>
      </c>
      <c r="N286" s="429">
        <v>21600000</v>
      </c>
      <c r="O286" s="76">
        <f t="shared" si="25"/>
        <v>600000</v>
      </c>
      <c r="P286" s="47">
        <f t="shared" ca="1" si="26"/>
        <v>23.154499058642006</v>
      </c>
      <c r="Q286" s="48">
        <f t="shared" ca="1" si="27"/>
        <v>13800000</v>
      </c>
      <c r="R286" s="73"/>
      <c r="S286" s="60"/>
      <c r="T286" s="120">
        <f t="shared" si="29"/>
        <v>21600000</v>
      </c>
      <c r="U286" s="186"/>
      <c r="V286" s="16"/>
      <c r="X286" t="str">
        <f>IF(ISERROR(VLOOKUP(H286,'FMC by DSF_Sistem'!$J$11:$J$1202,1,0)),"TIDAK ADA","ADA")</f>
        <v>ADA</v>
      </c>
      <c r="Y286" t="str">
        <f>IF(ISERROR(VLOOKUP(C286,'Data Unit Agr Open'!$F$4:$F$7567,1,0)),"TIDAK ADA","ADA")</f>
        <v>ADA</v>
      </c>
      <c r="Z286" s="955" t="str">
        <f>VLOOKUP(H286,'Data Unit Agr Open'!J284:$J$7567,1,FALSE)</f>
        <v>B2864PKM</v>
      </c>
      <c r="AA286" t="b">
        <f t="shared" si="28"/>
        <v>1</v>
      </c>
    </row>
    <row r="287" spans="2:27" customFormat="1" ht="17.45" hidden="1" customHeight="1" x14ac:dyDescent="0.4">
      <c r="B287" s="38">
        <v>282</v>
      </c>
      <c r="C287" s="258" t="s">
        <v>1588</v>
      </c>
      <c r="D287" s="428" t="s">
        <v>7425</v>
      </c>
      <c r="E287" s="258" t="s">
        <v>12406</v>
      </c>
      <c r="F287" s="430" t="s">
        <v>11993</v>
      </c>
      <c r="G287" s="430" t="s">
        <v>12405</v>
      </c>
      <c r="H287" s="223" t="s">
        <v>7537</v>
      </c>
      <c r="I287" s="69" t="s">
        <v>7538</v>
      </c>
      <c r="J287" s="69" t="s">
        <v>7539</v>
      </c>
      <c r="K287" s="427">
        <v>43874</v>
      </c>
      <c r="L287" s="427">
        <v>44970</v>
      </c>
      <c r="M287" s="76">
        <v>36</v>
      </c>
      <c r="N287" s="429">
        <v>21600000</v>
      </c>
      <c r="O287" s="76">
        <f t="shared" si="25"/>
        <v>600000</v>
      </c>
      <c r="P287" s="47">
        <f t="shared" ca="1" si="26"/>
        <v>23.154499058642006</v>
      </c>
      <c r="Q287" s="48">
        <f t="shared" ca="1" si="27"/>
        <v>13800000</v>
      </c>
      <c r="R287" s="73">
        <f>'[1]KopKar Cogindo'!J288</f>
        <v>3648290</v>
      </c>
      <c r="S287" s="60">
        <f>'[1]KopKar Cogindo'!F289</f>
        <v>4</v>
      </c>
      <c r="T287" s="120">
        <f t="shared" si="29"/>
        <v>17951710</v>
      </c>
      <c r="U287" s="186"/>
      <c r="V287" s="16"/>
      <c r="X287" t="str">
        <f>IF(ISERROR(VLOOKUP(H287,'FMC by DSF_Sistem'!$J$11:$J$1202,1,0)),"TIDAK ADA","ADA")</f>
        <v>ADA</v>
      </c>
      <c r="Y287" t="str">
        <f>IF(ISERROR(VLOOKUP(C287,'Data Unit Agr Open'!$F$4:$F$7567,1,0)),"TIDAK ADA","ADA")</f>
        <v>ADA</v>
      </c>
      <c r="Z287" s="955" t="str">
        <f>VLOOKUP(H287,'Data Unit Agr Open'!J285:$J$7567,1,FALSE)</f>
        <v>B2679PKN</v>
      </c>
      <c r="AA287" t="b">
        <f t="shared" si="28"/>
        <v>1</v>
      </c>
    </row>
    <row r="288" spans="2:27" customFormat="1" ht="17.45" hidden="1" customHeight="1" x14ac:dyDescent="0.4">
      <c r="B288" s="51">
        <v>283</v>
      </c>
      <c r="C288" s="258" t="s">
        <v>1558</v>
      </c>
      <c r="D288" s="428" t="s">
        <v>7425</v>
      </c>
      <c r="E288" s="431" t="s">
        <v>12315</v>
      </c>
      <c r="F288" s="426" t="s">
        <v>1103</v>
      </c>
      <c r="G288" s="426" t="s">
        <v>12407</v>
      </c>
      <c r="H288" s="223" t="s">
        <v>7469</v>
      </c>
      <c r="I288" s="69" t="s">
        <v>7470</v>
      </c>
      <c r="J288" s="69" t="s">
        <v>7471</v>
      </c>
      <c r="K288" s="427">
        <v>43905</v>
      </c>
      <c r="L288" s="427">
        <v>45000</v>
      </c>
      <c r="M288" s="76">
        <v>36</v>
      </c>
      <c r="N288" s="429">
        <v>28800000</v>
      </c>
      <c r="O288" s="76">
        <f t="shared" ref="O288:O351" si="30">N288/M288</f>
        <v>800000</v>
      </c>
      <c r="P288" s="128">
        <f ca="1">($P$3-K288)/30</f>
        <v>22.121165725308675</v>
      </c>
      <c r="Q288" s="129">
        <f t="shared" ca="1" si="27"/>
        <v>17600000</v>
      </c>
      <c r="R288" s="73">
        <f>'[1]KopKar Cogindo'!J228</f>
        <v>9703261</v>
      </c>
      <c r="S288" s="60">
        <f>'[1]KopKar Cogindo'!F229</f>
        <v>6</v>
      </c>
      <c r="T288" s="120">
        <f t="shared" si="29"/>
        <v>19096739</v>
      </c>
      <c r="U288" s="186"/>
      <c r="V288" s="16"/>
      <c r="X288" t="str">
        <f>IF(ISERROR(VLOOKUP(H288,'FMC by DSF_Sistem'!$J$11:$J$1202,1,0)),"TIDAK ADA","ADA")</f>
        <v>ADA</v>
      </c>
      <c r="Y288" t="str">
        <f>IF(ISERROR(VLOOKUP(C288,'Data Unit Agr Open'!$F$4:$F$7567,1,0)),"TIDAK ADA","ADA")</f>
        <v>ADA</v>
      </c>
      <c r="Z288" s="955" t="str">
        <f>VLOOKUP(H288,'Data Unit Agr Open'!J286:$J$7567,1,FALSE)</f>
        <v>B2778PKM</v>
      </c>
      <c r="AA288" t="b">
        <f t="shared" si="28"/>
        <v>1</v>
      </c>
    </row>
    <row r="289" spans="2:27" customFormat="1" ht="17.45" hidden="1" customHeight="1" x14ac:dyDescent="0.4">
      <c r="B289" s="38">
        <v>284</v>
      </c>
      <c r="C289" s="258" t="s">
        <v>1640</v>
      </c>
      <c r="D289" s="428" t="s">
        <v>7425</v>
      </c>
      <c r="E289" s="258" t="s">
        <v>12406</v>
      </c>
      <c r="F289" s="426" t="s">
        <v>12408</v>
      </c>
      <c r="G289" s="426" t="s">
        <v>12409</v>
      </c>
      <c r="H289" s="223" t="s">
        <v>7557</v>
      </c>
      <c r="I289" s="69" t="s">
        <v>7558</v>
      </c>
      <c r="J289" s="69" t="s">
        <v>7559</v>
      </c>
      <c r="K289" s="427">
        <v>43923</v>
      </c>
      <c r="L289" s="427">
        <v>45018</v>
      </c>
      <c r="M289" s="76">
        <v>36</v>
      </c>
      <c r="N289" s="429">
        <v>27000000</v>
      </c>
      <c r="O289" s="76">
        <f t="shared" si="30"/>
        <v>750000</v>
      </c>
      <c r="P289" s="128">
        <f t="shared" ref="P289:P352" ca="1" si="31">($P$3-K289)/30</f>
        <v>21.521165725308673</v>
      </c>
      <c r="Q289" s="129">
        <f t="shared" ca="1" si="27"/>
        <v>15750000</v>
      </c>
      <c r="R289" s="73"/>
      <c r="S289" s="60"/>
      <c r="T289" s="120">
        <f t="shared" si="29"/>
        <v>27000000</v>
      </c>
      <c r="U289" s="186"/>
      <c r="V289" s="16"/>
      <c r="X289" t="str">
        <f>IF(ISERROR(VLOOKUP(H289,'FMC by DSF_Sistem'!$J$11:$J$1202,1,0)),"TIDAK ADA","ADA")</f>
        <v>ADA</v>
      </c>
      <c r="Y289" t="str">
        <f>IF(ISERROR(VLOOKUP(C289,'Data Unit Agr Open'!$F$4:$F$7567,1,0)),"TIDAK ADA","ADA")</f>
        <v>ADA</v>
      </c>
      <c r="Z289" s="955" t="str">
        <f>VLOOKUP(H289,'Data Unit Agr Open'!J287:$J$7567,1,FALSE)</f>
        <v>B2402PKO</v>
      </c>
      <c r="AA289" t="b">
        <f t="shared" si="28"/>
        <v>1</v>
      </c>
    </row>
    <row r="290" spans="2:27" customFormat="1" ht="17.45" hidden="1" customHeight="1" x14ac:dyDescent="0.4">
      <c r="B290" s="51">
        <v>285</v>
      </c>
      <c r="C290" s="258" t="s">
        <v>1652</v>
      </c>
      <c r="D290" s="428" t="s">
        <v>7425</v>
      </c>
      <c r="E290" s="258" t="s">
        <v>12406</v>
      </c>
      <c r="F290" s="426" t="s">
        <v>11993</v>
      </c>
      <c r="G290" s="426" t="s">
        <v>12405</v>
      </c>
      <c r="H290" s="223" t="s">
        <v>7563</v>
      </c>
      <c r="I290" s="69" t="s">
        <v>7564</v>
      </c>
      <c r="J290" s="69" t="s">
        <v>7565</v>
      </c>
      <c r="K290" s="427">
        <v>43923</v>
      </c>
      <c r="L290" s="427">
        <v>45018</v>
      </c>
      <c r="M290" s="76">
        <v>36</v>
      </c>
      <c r="N290" s="429">
        <v>25200000</v>
      </c>
      <c r="O290" s="76">
        <f t="shared" si="30"/>
        <v>700000</v>
      </c>
      <c r="P290" s="128">
        <f t="shared" ca="1" si="31"/>
        <v>21.521165725308673</v>
      </c>
      <c r="Q290" s="129">
        <f t="shared" ca="1" si="27"/>
        <v>14700000</v>
      </c>
      <c r="R290" s="73">
        <f>'[1]KopKar Cogindo'!J935</f>
        <v>3958623</v>
      </c>
      <c r="S290" s="60">
        <f>'[1]KopKar Cogindo'!F936</f>
        <v>3</v>
      </c>
      <c r="T290" s="120">
        <f t="shared" si="29"/>
        <v>21241377</v>
      </c>
      <c r="U290" s="186"/>
      <c r="V290" s="16"/>
      <c r="X290" t="str">
        <f>IF(ISERROR(VLOOKUP(H290,'FMC by DSF_Sistem'!$J$11:$J$1202,1,0)),"TIDAK ADA","ADA")</f>
        <v>ADA</v>
      </c>
      <c r="Y290" t="str">
        <f>IF(ISERROR(VLOOKUP(C290,'Data Unit Agr Open'!$F$4:$F$7567,1,0)),"TIDAK ADA","ADA")</f>
        <v>ADA</v>
      </c>
      <c r="Z290" s="955" t="str">
        <f>VLOOKUP(H290,'Data Unit Agr Open'!J288:$J$7567,1,FALSE)</f>
        <v>B2717PKR</v>
      </c>
      <c r="AA290" t="b">
        <f t="shared" si="28"/>
        <v>1</v>
      </c>
    </row>
    <row r="291" spans="2:27" customFormat="1" ht="17.45" hidden="1" customHeight="1" x14ac:dyDescent="0.4">
      <c r="B291" s="38">
        <v>286</v>
      </c>
      <c r="C291" s="258" t="s">
        <v>1652</v>
      </c>
      <c r="D291" s="428" t="s">
        <v>7425</v>
      </c>
      <c r="E291" s="258" t="s">
        <v>12406</v>
      </c>
      <c r="F291" s="426" t="s">
        <v>11993</v>
      </c>
      <c r="G291" s="426" t="s">
        <v>12405</v>
      </c>
      <c r="H291" s="223" t="s">
        <v>7570</v>
      </c>
      <c r="I291" s="69" t="s">
        <v>7571</v>
      </c>
      <c r="J291" s="69" t="s">
        <v>7572</v>
      </c>
      <c r="K291" s="427">
        <v>43923</v>
      </c>
      <c r="L291" s="427">
        <v>45018</v>
      </c>
      <c r="M291" s="76">
        <v>36</v>
      </c>
      <c r="N291" s="429">
        <v>25200000</v>
      </c>
      <c r="O291" s="76">
        <f t="shared" si="30"/>
        <v>700000</v>
      </c>
      <c r="P291" s="128">
        <f t="shared" ca="1" si="31"/>
        <v>21.521165725308673</v>
      </c>
      <c r="Q291" s="129">
        <f t="shared" ca="1" si="27"/>
        <v>14700000</v>
      </c>
      <c r="R291" s="73">
        <f>'[1]KopKar Cogindo'!J1172</f>
        <v>1573825</v>
      </c>
      <c r="S291" s="60">
        <f>'[1]KopKar Cogindo'!F1173</f>
        <v>2</v>
      </c>
      <c r="T291" s="120">
        <f t="shared" si="29"/>
        <v>23626175</v>
      </c>
      <c r="U291" s="186"/>
      <c r="V291" s="16"/>
      <c r="X291" t="str">
        <f>IF(ISERROR(VLOOKUP(H291,'FMC by DSF_Sistem'!$J$11:$J$1202,1,0)),"TIDAK ADA","ADA")</f>
        <v>ADA</v>
      </c>
      <c r="Y291" t="str">
        <f>IF(ISERROR(VLOOKUP(C291,'Data Unit Agr Open'!$F$4:$F$7567,1,0)),"TIDAK ADA","ADA")</f>
        <v>ADA</v>
      </c>
      <c r="Z291" s="955" t="str">
        <f>VLOOKUP(H291,'Data Unit Agr Open'!J289:$J$7567,1,FALSE)</f>
        <v>B2700PKQ</v>
      </c>
      <c r="AA291" t="b">
        <f t="shared" si="28"/>
        <v>1</v>
      </c>
    </row>
    <row r="292" spans="2:27" customFormat="1" ht="17.45" hidden="1" customHeight="1" x14ac:dyDescent="0.4">
      <c r="B292" s="51">
        <v>287</v>
      </c>
      <c r="C292" s="258" t="s">
        <v>1652</v>
      </c>
      <c r="D292" s="428" t="s">
        <v>7425</v>
      </c>
      <c r="E292" s="258" t="s">
        <v>12406</v>
      </c>
      <c r="F292" s="426" t="s">
        <v>11993</v>
      </c>
      <c r="G292" s="426" t="s">
        <v>12405</v>
      </c>
      <c r="H292" s="223" t="s">
        <v>7576</v>
      </c>
      <c r="I292" s="69" t="s">
        <v>7577</v>
      </c>
      <c r="J292" s="69" t="s">
        <v>7578</v>
      </c>
      <c r="K292" s="427">
        <v>43923</v>
      </c>
      <c r="L292" s="427">
        <v>45018</v>
      </c>
      <c r="M292" s="76">
        <v>36</v>
      </c>
      <c r="N292" s="429">
        <v>25200000</v>
      </c>
      <c r="O292" s="76">
        <f t="shared" si="30"/>
        <v>700000</v>
      </c>
      <c r="P292" s="128">
        <f t="shared" ca="1" si="31"/>
        <v>21.521165725308673</v>
      </c>
      <c r="Q292" s="129">
        <f t="shared" ca="1" si="27"/>
        <v>14700000</v>
      </c>
      <c r="R292" s="73"/>
      <c r="S292" s="60"/>
      <c r="T292" s="120">
        <f t="shared" si="29"/>
        <v>25200000</v>
      </c>
      <c r="U292" s="186"/>
      <c r="V292" s="16"/>
      <c r="X292" t="str">
        <f>IF(ISERROR(VLOOKUP(H292,'FMC by DSF_Sistem'!$J$11:$J$1202,1,0)),"TIDAK ADA","ADA")</f>
        <v>ADA</v>
      </c>
      <c r="Y292" t="str">
        <f>IF(ISERROR(VLOOKUP(C292,'Data Unit Agr Open'!$F$4:$F$7567,1,0)),"TIDAK ADA","ADA")</f>
        <v>ADA</v>
      </c>
      <c r="Z292" s="955" t="str">
        <f>VLOOKUP(H292,'Data Unit Agr Open'!J290:$J$7567,1,FALSE)</f>
        <v>B2698PKQ</v>
      </c>
      <c r="AA292" t="b">
        <f t="shared" si="28"/>
        <v>1</v>
      </c>
    </row>
    <row r="293" spans="2:27" customFormat="1" ht="17.45" hidden="1" customHeight="1" x14ac:dyDescent="0.4">
      <c r="B293" s="38">
        <v>288</v>
      </c>
      <c r="C293" s="258" t="s">
        <v>1652</v>
      </c>
      <c r="D293" s="428" t="s">
        <v>7425</v>
      </c>
      <c r="E293" s="258" t="s">
        <v>12406</v>
      </c>
      <c r="F293" s="426" t="s">
        <v>11993</v>
      </c>
      <c r="G293" s="426" t="s">
        <v>12405</v>
      </c>
      <c r="H293" s="223" t="s">
        <v>7579</v>
      </c>
      <c r="I293" s="69" t="s">
        <v>7580</v>
      </c>
      <c r="J293" s="69" t="s">
        <v>7581</v>
      </c>
      <c r="K293" s="427">
        <v>43923</v>
      </c>
      <c r="L293" s="427">
        <v>45018</v>
      </c>
      <c r="M293" s="76">
        <v>36</v>
      </c>
      <c r="N293" s="429">
        <v>25200000</v>
      </c>
      <c r="O293" s="76">
        <f t="shared" si="30"/>
        <v>700000</v>
      </c>
      <c r="P293" s="128">
        <f t="shared" ca="1" si="31"/>
        <v>21.521165725308673</v>
      </c>
      <c r="Q293" s="129">
        <f t="shared" ca="1" si="27"/>
        <v>14700000</v>
      </c>
      <c r="R293" s="73">
        <f>'[1]KopKar Cogindo'!J876</f>
        <v>869000</v>
      </c>
      <c r="S293" s="60">
        <f>'[1]KopKar Cogindo'!F877</f>
        <v>1</v>
      </c>
      <c r="T293" s="120">
        <f t="shared" si="29"/>
        <v>24331000</v>
      </c>
      <c r="U293" s="186"/>
      <c r="V293" s="16"/>
      <c r="X293" t="str">
        <f>IF(ISERROR(VLOOKUP(H293,'FMC by DSF_Sistem'!$J$11:$J$1202,1,0)),"TIDAK ADA","ADA")</f>
        <v>ADA</v>
      </c>
      <c r="Y293" t="str">
        <f>IF(ISERROR(VLOOKUP(C293,'Data Unit Agr Open'!$F$4:$F$7567,1,0)),"TIDAK ADA","ADA")</f>
        <v>ADA</v>
      </c>
      <c r="Z293" s="955" t="str">
        <f>VLOOKUP(H293,'Data Unit Agr Open'!J291:$J$7567,1,FALSE)</f>
        <v>B2719PKR</v>
      </c>
      <c r="AA293" t="b">
        <f t="shared" si="28"/>
        <v>1</v>
      </c>
    </row>
    <row r="294" spans="2:27" customFormat="1" ht="17.45" hidden="1" customHeight="1" x14ac:dyDescent="0.4">
      <c r="B294" s="51">
        <v>289</v>
      </c>
      <c r="C294" s="265" t="s">
        <v>1660</v>
      </c>
      <c r="D294" s="432" t="s">
        <v>7425</v>
      </c>
      <c r="E294" s="265" t="s">
        <v>12406</v>
      </c>
      <c r="F294" s="433" t="s">
        <v>126</v>
      </c>
      <c r="G294" s="433" t="s">
        <v>4410</v>
      </c>
      <c r="H294" s="320" t="s">
        <v>7584</v>
      </c>
      <c r="I294" s="348" t="s">
        <v>12410</v>
      </c>
      <c r="J294" s="348" t="s">
        <v>7586</v>
      </c>
      <c r="K294" s="434">
        <v>43945</v>
      </c>
      <c r="L294" s="434">
        <v>45040</v>
      </c>
      <c r="M294" s="72">
        <v>36</v>
      </c>
      <c r="N294" s="429">
        <v>25200000</v>
      </c>
      <c r="O294" s="72">
        <f t="shared" si="30"/>
        <v>700000</v>
      </c>
      <c r="P294" s="86">
        <f t="shared" ca="1" si="31"/>
        <v>20.787832391975339</v>
      </c>
      <c r="Q294" s="87">
        <f t="shared" ca="1" si="27"/>
        <v>14000000</v>
      </c>
      <c r="R294" s="139">
        <f>'[1]KopKar Cogindo'!J1114</f>
        <v>1500900</v>
      </c>
      <c r="S294" s="60">
        <f>'[1]KopKar Cogindo'!F1115</f>
        <v>2</v>
      </c>
      <c r="T294" s="120">
        <f t="shared" si="29"/>
        <v>23699100</v>
      </c>
      <c r="U294" s="186"/>
      <c r="V294" s="16"/>
      <c r="X294" t="str">
        <f>IF(ISERROR(VLOOKUP(H294,'FMC by DSF_Sistem'!$J$11:$J$1202,1,0)),"TIDAK ADA","ADA")</f>
        <v>ADA</v>
      </c>
      <c r="Y294" t="str">
        <f>IF(ISERROR(VLOOKUP(C294,'Data Unit Agr Open'!$F$4:$F$7567,1,0)),"TIDAK ADA","ADA")</f>
        <v>ADA</v>
      </c>
      <c r="Z294" s="955" t="str">
        <f>VLOOKUP(H294,'Data Unit Agr Open'!J292:$J$7567,1,FALSE)</f>
        <v>KT1183Y</v>
      </c>
      <c r="AA294" t="b">
        <f t="shared" si="28"/>
        <v>1</v>
      </c>
    </row>
    <row r="295" spans="2:27" customFormat="1" ht="17.45" hidden="1" customHeight="1" x14ac:dyDescent="0.4">
      <c r="B295" s="38">
        <v>290</v>
      </c>
      <c r="C295" s="258" t="s">
        <v>1843</v>
      </c>
      <c r="D295" s="432" t="s">
        <v>7425</v>
      </c>
      <c r="E295" s="258" t="s">
        <v>12411</v>
      </c>
      <c r="F295" s="426"/>
      <c r="G295" s="426"/>
      <c r="H295" s="235" t="s">
        <v>7589</v>
      </c>
      <c r="I295" s="69" t="s">
        <v>7590</v>
      </c>
      <c r="J295" s="69" t="s">
        <v>7591</v>
      </c>
      <c r="K295" s="427">
        <v>44036</v>
      </c>
      <c r="L295" s="427">
        <v>45131</v>
      </c>
      <c r="M295" s="76">
        <v>36</v>
      </c>
      <c r="N295" s="370">
        <v>30600000</v>
      </c>
      <c r="O295" s="76">
        <f t="shared" si="30"/>
        <v>850000</v>
      </c>
      <c r="P295" s="128">
        <f t="shared" ca="1" si="31"/>
        <v>17.754499058642008</v>
      </c>
      <c r="Q295" s="129">
        <f t="shared" ca="1" si="27"/>
        <v>14450000</v>
      </c>
      <c r="R295" s="73">
        <f>'[1]KopKar Cogindo'!J1589</f>
        <v>995894</v>
      </c>
      <c r="S295" s="360">
        <f>'[1]KopKar Cogindo'!F1590</f>
        <v>1</v>
      </c>
      <c r="T295" s="50">
        <f t="shared" si="29"/>
        <v>29604106</v>
      </c>
      <c r="U295" s="186"/>
      <c r="V295" s="16"/>
      <c r="X295" t="str">
        <f>IF(ISERROR(VLOOKUP(H295,'FMC by DSF_Sistem'!$J$11:$J$1202,1,0)),"TIDAK ADA","ADA")</f>
        <v>ADA</v>
      </c>
      <c r="Y295" t="str">
        <f>IF(ISERROR(VLOOKUP(C295,'Data Unit Agr Open'!$F$4:$F$7567,1,0)),"TIDAK ADA","ADA")</f>
        <v>ADA</v>
      </c>
      <c r="Z295" s="955" t="str">
        <f>VLOOKUP(H295,'Data Unit Agr Open'!J293:$J$7567,1,FALSE)</f>
        <v>B2602PKR</v>
      </c>
      <c r="AA295" t="b">
        <f t="shared" si="28"/>
        <v>1</v>
      </c>
    </row>
    <row r="296" spans="2:27" customFormat="1" ht="17.45" hidden="1" customHeight="1" x14ac:dyDescent="0.4">
      <c r="B296" s="51">
        <v>291</v>
      </c>
      <c r="C296" s="221" t="s">
        <v>1930</v>
      </c>
      <c r="D296" s="432" t="s">
        <v>7425</v>
      </c>
      <c r="E296" s="346" t="s">
        <v>12411</v>
      </c>
      <c r="F296" s="435"/>
      <c r="G296" s="435" t="s">
        <v>12401</v>
      </c>
      <c r="H296" s="223" t="s">
        <v>7597</v>
      </c>
      <c r="I296" s="224" t="s">
        <v>7598</v>
      </c>
      <c r="J296" s="224" t="s">
        <v>7599</v>
      </c>
      <c r="K296" s="225">
        <v>44056</v>
      </c>
      <c r="L296" s="225">
        <v>45151</v>
      </c>
      <c r="M296" s="226">
        <v>36</v>
      </c>
      <c r="N296" s="370">
        <v>33459984</v>
      </c>
      <c r="O296" s="226">
        <f t="shared" si="30"/>
        <v>929444</v>
      </c>
      <c r="P296" s="128">
        <f t="shared" ca="1" si="31"/>
        <v>17.08783239197534</v>
      </c>
      <c r="Q296" s="129">
        <f t="shared" ca="1" si="27"/>
        <v>15800548</v>
      </c>
      <c r="R296" s="73">
        <f>'[1]KopKar Cogindo'!J527</f>
        <v>19684965</v>
      </c>
      <c r="S296" s="360">
        <f>'[1]KopKar Cogindo'!F528</f>
        <v>11</v>
      </c>
      <c r="T296" s="50">
        <f t="shared" si="29"/>
        <v>13775019</v>
      </c>
      <c r="U296" s="186"/>
      <c r="V296" s="16"/>
      <c r="X296" t="str">
        <f>IF(ISERROR(VLOOKUP(H296,'FMC by DSF_Sistem'!$J$11:$J$1202,1,0)),"TIDAK ADA","ADA")</f>
        <v>ADA</v>
      </c>
      <c r="Y296" t="str">
        <f>IF(ISERROR(VLOOKUP(C296,'Data Unit Agr Open'!$F$4:$F$7567,1,0)),"TIDAK ADA","ADA")</f>
        <v>ADA</v>
      </c>
      <c r="Z296" s="955" t="str">
        <f>VLOOKUP(H296,'Data Unit Agr Open'!J294:$J$7567,1,FALSE)</f>
        <v>B2944PKR</v>
      </c>
      <c r="AA296" t="b">
        <f t="shared" si="28"/>
        <v>1</v>
      </c>
    </row>
    <row r="297" spans="2:27" customFormat="1" ht="17.45" hidden="1" customHeight="1" x14ac:dyDescent="0.4">
      <c r="B297" s="38">
        <v>292</v>
      </c>
      <c r="C297" s="221" t="s">
        <v>1969</v>
      </c>
      <c r="D297" s="432" t="s">
        <v>7425</v>
      </c>
      <c r="E297" s="258" t="s">
        <v>12406</v>
      </c>
      <c r="F297" s="435"/>
      <c r="G297" s="435"/>
      <c r="H297" s="223" t="s">
        <v>7608</v>
      </c>
      <c r="I297" s="224" t="s">
        <v>7609</v>
      </c>
      <c r="J297" s="224" t="s">
        <v>7610</v>
      </c>
      <c r="K297" s="225">
        <v>44046</v>
      </c>
      <c r="L297" s="225">
        <v>45141</v>
      </c>
      <c r="M297" s="226">
        <v>36</v>
      </c>
      <c r="N297" s="370">
        <v>25200000</v>
      </c>
      <c r="O297" s="226">
        <f t="shared" si="30"/>
        <v>700000</v>
      </c>
      <c r="P297" s="128">
        <f t="shared" ca="1" si="31"/>
        <v>17.421165725308676</v>
      </c>
      <c r="Q297" s="129">
        <f t="shared" ca="1" si="27"/>
        <v>11900000</v>
      </c>
      <c r="R297" s="73">
        <f>'[1]KopKar Cogindo'!J816</f>
        <v>7528096</v>
      </c>
      <c r="S297" s="360">
        <f>'[1]KopKar Cogindo'!F817</f>
        <v>4</v>
      </c>
      <c r="T297" s="50">
        <f t="shared" si="29"/>
        <v>17671904</v>
      </c>
      <c r="U297" s="186"/>
      <c r="V297" s="16"/>
      <c r="X297" t="str">
        <f>IF(ISERROR(VLOOKUP(H297,'FMC by DSF_Sistem'!$J$11:$J$1202,1,0)),"TIDAK ADA","ADA")</f>
        <v>ADA</v>
      </c>
      <c r="Y297" t="str">
        <f>IF(ISERROR(VLOOKUP(C297,'Data Unit Agr Open'!$F$4:$F$7567,1,0)),"TIDAK ADA","ADA")</f>
        <v>ADA</v>
      </c>
      <c r="Z297" s="955" t="str">
        <f>VLOOKUP(H297,'Data Unit Agr Open'!J295:$J$7567,1,FALSE)</f>
        <v>B2032PKT</v>
      </c>
      <c r="AA297" t="b">
        <f t="shared" si="28"/>
        <v>1</v>
      </c>
    </row>
    <row r="298" spans="2:27" customFormat="1" ht="17.45" hidden="1" customHeight="1" x14ac:dyDescent="0.4">
      <c r="B298" s="51">
        <v>293</v>
      </c>
      <c r="C298" s="221" t="s">
        <v>2091</v>
      </c>
      <c r="D298" s="432" t="s">
        <v>7425</v>
      </c>
      <c r="E298" s="67" t="s">
        <v>12411</v>
      </c>
      <c r="F298" s="435"/>
      <c r="G298" s="435" t="s">
        <v>12401</v>
      </c>
      <c r="H298" s="223" t="s">
        <v>7619</v>
      </c>
      <c r="I298" s="224" t="s">
        <v>7620</v>
      </c>
      <c r="J298" s="224" t="s">
        <v>7621</v>
      </c>
      <c r="K298" s="225">
        <v>44092</v>
      </c>
      <c r="L298" s="225">
        <v>45187</v>
      </c>
      <c r="M298" s="226">
        <v>36</v>
      </c>
      <c r="N298" s="370">
        <v>33459984</v>
      </c>
      <c r="O298" s="226">
        <f t="shared" si="30"/>
        <v>929444</v>
      </c>
      <c r="P298" s="128">
        <f t="shared" ca="1" si="31"/>
        <v>15.887832391975341</v>
      </c>
      <c r="Q298" s="129">
        <f t="shared" ca="1" si="27"/>
        <v>13941660</v>
      </c>
      <c r="R298" s="117">
        <f>'[1]KopKar Cogindo'!J702</f>
        <v>3190137</v>
      </c>
      <c r="S298" s="360">
        <f>'[1]KopKar Cogindo'!F703</f>
        <v>2</v>
      </c>
      <c r="T298" s="50">
        <f t="shared" si="29"/>
        <v>30269847</v>
      </c>
      <c r="U298" s="186"/>
      <c r="V298" s="16"/>
      <c r="X298" t="str">
        <f>IF(ISERROR(VLOOKUP(H298,'FMC by DSF_Sistem'!$J$11:$J$1202,1,0)),"TIDAK ADA","ADA")</f>
        <v>ADA</v>
      </c>
      <c r="Y298" t="str">
        <f>IF(ISERROR(VLOOKUP(C298,'Data Unit Agr Open'!$F$4:$F$7567,1,0)),"TIDAK ADA","ADA")</f>
        <v>ADA</v>
      </c>
      <c r="Z298" s="955" t="str">
        <f>VLOOKUP(H298,'Data Unit Agr Open'!J296:$J$7567,1,FALSE)</f>
        <v>B2450PKT</v>
      </c>
      <c r="AA298" t="b">
        <f t="shared" si="28"/>
        <v>1</v>
      </c>
    </row>
    <row r="299" spans="2:27" customFormat="1" ht="17.45" hidden="1" customHeight="1" thickBot="1" x14ac:dyDescent="0.45">
      <c r="B299" s="38">
        <v>294</v>
      </c>
      <c r="C299" s="436" t="s">
        <v>2207</v>
      </c>
      <c r="D299" s="437" t="s">
        <v>7425</v>
      </c>
      <c r="E299" s="385" t="s">
        <v>12406</v>
      </c>
      <c r="F299" s="438"/>
      <c r="G299" s="438"/>
      <c r="H299" s="439" t="s">
        <v>7628</v>
      </c>
      <c r="I299" s="440" t="s">
        <v>7629</v>
      </c>
      <c r="J299" s="440" t="s">
        <v>7630</v>
      </c>
      <c r="K299" s="441">
        <v>44126</v>
      </c>
      <c r="L299" s="441">
        <v>45221</v>
      </c>
      <c r="M299" s="442">
        <v>36</v>
      </c>
      <c r="N299" s="388">
        <v>25200000</v>
      </c>
      <c r="O299" s="442">
        <f t="shared" si="30"/>
        <v>700000</v>
      </c>
      <c r="P299" s="443">
        <f t="shared" ca="1" si="31"/>
        <v>14.754499058642008</v>
      </c>
      <c r="Q299" s="444">
        <f t="shared" ca="1" si="27"/>
        <v>9800000</v>
      </c>
      <c r="R299" s="208">
        <f>'[1]KopKar Cogindo'!J994</f>
        <v>10732874</v>
      </c>
      <c r="S299" s="445">
        <f>'[1]KopKar Cogindo'!F995</f>
        <v>6</v>
      </c>
      <c r="T299" s="210">
        <f t="shared" si="29"/>
        <v>14467126</v>
      </c>
      <c r="U299" s="186"/>
      <c r="V299" s="16"/>
      <c r="X299" t="str">
        <f>IF(ISERROR(VLOOKUP(H299,'FMC by DSF_Sistem'!$J$11:$J$1202,1,0)),"TIDAK ADA","ADA")</f>
        <v>ADA</v>
      </c>
      <c r="Y299" t="str">
        <f>IF(ISERROR(VLOOKUP(C299,'Data Unit Agr Open'!$F$4:$F$7567,1,0)),"TIDAK ADA","ADA")</f>
        <v>ADA</v>
      </c>
      <c r="Z299" s="955" t="str">
        <f>VLOOKUP(H299,'Data Unit Agr Open'!J297:$J$7567,1,FALSE)</f>
        <v>KB1892MH</v>
      </c>
      <c r="AA299" t="b">
        <f t="shared" si="28"/>
        <v>1</v>
      </c>
    </row>
    <row r="300" spans="2:27" customFormat="1" ht="17.45" hidden="1" customHeight="1" thickBot="1" x14ac:dyDescent="0.45">
      <c r="B300" s="51">
        <v>295</v>
      </c>
      <c r="C300" s="446" t="s">
        <v>1345</v>
      </c>
      <c r="D300" s="437" t="s">
        <v>11938</v>
      </c>
      <c r="E300" s="332" t="s">
        <v>12411</v>
      </c>
      <c r="F300" s="175" t="s">
        <v>11993</v>
      </c>
      <c r="G300" s="175" t="s">
        <v>125</v>
      </c>
      <c r="H300" s="447" t="s">
        <v>11939</v>
      </c>
      <c r="I300" s="384" t="s">
        <v>11940</v>
      </c>
      <c r="J300" s="384" t="s">
        <v>11941</v>
      </c>
      <c r="K300" s="387">
        <v>43798</v>
      </c>
      <c r="L300" s="387">
        <v>44894</v>
      </c>
      <c r="M300" s="205">
        <v>36</v>
      </c>
      <c r="N300" s="448">
        <v>18540000</v>
      </c>
      <c r="O300" s="205">
        <f t="shared" si="30"/>
        <v>515000</v>
      </c>
      <c r="P300" s="449">
        <f t="shared" ca="1" si="31"/>
        <v>25.687832391975341</v>
      </c>
      <c r="Q300" s="450">
        <f t="shared" ca="1" si="27"/>
        <v>12875000</v>
      </c>
      <c r="R300" s="337">
        <f>[1]TUV!J88</f>
        <v>9193840</v>
      </c>
      <c r="S300" s="451">
        <f>[1]TUV!F89</f>
        <v>9</v>
      </c>
      <c r="T300" s="210">
        <f t="shared" si="29"/>
        <v>9346160</v>
      </c>
      <c r="U300" s="186"/>
      <c r="V300" s="16"/>
      <c r="X300" t="str">
        <f>IF(ISERROR(VLOOKUP(H300,'FMC by DSF_Sistem'!$J$11:$J$1202,1,0)),"TIDAK ADA","ADA")</f>
        <v>ADA</v>
      </c>
      <c r="Y300" t="str">
        <f>IF(ISERROR(VLOOKUP(C300,'Data Unit Agr Open'!$F$4:$F$7567,1,0)),"TIDAK ADA","ADA")</f>
        <v>ADA</v>
      </c>
      <c r="Z300" s="955" t="str">
        <f>VLOOKUP(H300,'Data Unit Agr Open'!J298:$J$7567,1,FALSE)</f>
        <v>B2444PKJ</v>
      </c>
      <c r="AA300" t="b">
        <f t="shared" si="28"/>
        <v>1</v>
      </c>
    </row>
    <row r="301" spans="2:27" customFormat="1" ht="17.45" hidden="1" customHeight="1" x14ac:dyDescent="0.25">
      <c r="B301" s="38">
        <v>296</v>
      </c>
      <c r="C301" s="258" t="s">
        <v>12412</v>
      </c>
      <c r="D301" s="232" t="s">
        <v>12413</v>
      </c>
      <c r="E301" s="258" t="s">
        <v>12414</v>
      </c>
      <c r="F301" s="403" t="s">
        <v>2035</v>
      </c>
      <c r="G301" s="403" t="s">
        <v>12398</v>
      </c>
      <c r="H301" s="373" t="s">
        <v>12415</v>
      </c>
      <c r="I301" s="232" t="s">
        <v>12416</v>
      </c>
      <c r="J301" s="232" t="s">
        <v>12417</v>
      </c>
      <c r="K301" s="427">
        <v>43610</v>
      </c>
      <c r="L301" s="427">
        <v>45437</v>
      </c>
      <c r="M301" s="76">
        <v>60</v>
      </c>
      <c r="N301" s="370">
        <v>31500000</v>
      </c>
      <c r="O301" s="76">
        <f t="shared" si="30"/>
        <v>525000</v>
      </c>
      <c r="P301" s="47">
        <f t="shared" ca="1" si="31"/>
        <v>31.954499058642007</v>
      </c>
      <c r="Q301" s="48">
        <f t="shared" ca="1" si="27"/>
        <v>16275000</v>
      </c>
      <c r="R301" s="73">
        <f>[1]TPG!J318</f>
        <v>1695202</v>
      </c>
      <c r="S301" s="60">
        <f>[1]TPG!F319</f>
        <v>2</v>
      </c>
      <c r="T301" s="120">
        <f t="shared" si="29"/>
        <v>29804798</v>
      </c>
      <c r="U301" s="186"/>
      <c r="V301" s="16"/>
      <c r="X301" t="str">
        <f>IF(ISERROR(VLOOKUP(H301,'FMC by DSF_Sistem'!$J$11:$J$1202,1,0)),"TIDAK ADA","ADA")</f>
        <v>TIDAK ADA</v>
      </c>
      <c r="Y301" t="str">
        <f>IF(ISERROR(VLOOKUP(C301,'Data Unit Agr Open'!$F$4:$F$7567,1,0)),"TIDAK ADA","ADA")</f>
        <v>TIDAK ADA</v>
      </c>
      <c r="Z301" s="955" t="e">
        <f>VLOOKUP(H301,'Data Unit Agr Open'!J299:$J$7567,1,FALSE)</f>
        <v>#N/A</v>
      </c>
      <c r="AA301" t="b">
        <f t="shared" si="28"/>
        <v>1</v>
      </c>
    </row>
    <row r="302" spans="2:27" customFormat="1" ht="17.45" hidden="1" customHeight="1" x14ac:dyDescent="0.4">
      <c r="B302" s="51">
        <v>297</v>
      </c>
      <c r="C302" s="258" t="s">
        <v>12418</v>
      </c>
      <c r="D302" s="232" t="s">
        <v>12413</v>
      </c>
      <c r="E302" s="258" t="s">
        <v>12419</v>
      </c>
      <c r="F302" s="403" t="s">
        <v>2035</v>
      </c>
      <c r="G302" s="426" t="s">
        <v>12420</v>
      </c>
      <c r="H302" s="235" t="s">
        <v>12421</v>
      </c>
      <c r="I302" s="69" t="s">
        <v>12422</v>
      </c>
      <c r="J302" s="69" t="s">
        <v>12423</v>
      </c>
      <c r="K302" s="427">
        <v>43613</v>
      </c>
      <c r="L302" s="427">
        <v>45440</v>
      </c>
      <c r="M302" s="76">
        <v>60</v>
      </c>
      <c r="N302" s="452">
        <v>21000000</v>
      </c>
      <c r="O302" s="76">
        <f t="shared" si="30"/>
        <v>350000</v>
      </c>
      <c r="P302" s="47">
        <f t="shared" ca="1" si="31"/>
        <v>31.854499058642009</v>
      </c>
      <c r="Q302" s="48">
        <f t="shared" ca="1" si="27"/>
        <v>10850000</v>
      </c>
      <c r="R302" s="73">
        <f>[1]TPG!J1217</f>
        <v>492900</v>
      </c>
      <c r="S302" s="60">
        <f>[1]TPG!F1218</f>
        <v>1</v>
      </c>
      <c r="T302" s="120">
        <f t="shared" si="29"/>
        <v>20507100</v>
      </c>
      <c r="U302" s="186"/>
      <c r="V302" s="16"/>
      <c r="X302" t="str">
        <f>IF(ISERROR(VLOOKUP(H302,'FMC by DSF_Sistem'!$J$11:$J$1202,1,0)),"TIDAK ADA","ADA")</f>
        <v>TIDAK ADA</v>
      </c>
      <c r="Y302" t="str">
        <f>IF(ISERROR(VLOOKUP(C302,'Data Unit Agr Open'!$F$4:$F$7567,1,0)),"TIDAK ADA","ADA")</f>
        <v>TIDAK ADA</v>
      </c>
      <c r="Z302" s="955" t="e">
        <f>VLOOKUP(H302,'Data Unit Agr Open'!J300:$J$7567,1,FALSE)</f>
        <v>#N/A</v>
      </c>
      <c r="AA302" t="b">
        <f t="shared" si="28"/>
        <v>1</v>
      </c>
    </row>
    <row r="303" spans="2:27" customFormat="1" ht="17.45" hidden="1" customHeight="1" x14ac:dyDescent="0.4">
      <c r="B303" s="38">
        <v>298</v>
      </c>
      <c r="C303" s="258" t="s">
        <v>12424</v>
      </c>
      <c r="D303" s="232" t="s">
        <v>12413</v>
      </c>
      <c r="E303" s="258" t="s">
        <v>12315</v>
      </c>
      <c r="F303" s="403" t="s">
        <v>2035</v>
      </c>
      <c r="G303" s="426" t="s">
        <v>12420</v>
      </c>
      <c r="H303" s="235" t="s">
        <v>12425</v>
      </c>
      <c r="I303" s="69" t="s">
        <v>12426</v>
      </c>
      <c r="J303" s="69" t="s">
        <v>12427</v>
      </c>
      <c r="K303" s="427">
        <v>43613</v>
      </c>
      <c r="L303" s="427">
        <v>45440</v>
      </c>
      <c r="M303" s="76">
        <v>60</v>
      </c>
      <c r="N303" s="453">
        <v>31500000</v>
      </c>
      <c r="O303" s="76">
        <f t="shared" si="30"/>
        <v>525000</v>
      </c>
      <c r="P303" s="47">
        <f t="shared" ca="1" si="31"/>
        <v>31.854499058642009</v>
      </c>
      <c r="Q303" s="48">
        <f t="shared" ca="1" si="27"/>
        <v>16275000</v>
      </c>
      <c r="R303" s="73">
        <f>[1]TPG!J650</f>
        <v>743900</v>
      </c>
      <c r="S303" s="60">
        <f>[1]TPG!F651</f>
        <v>1</v>
      </c>
      <c r="T303" s="120">
        <f t="shared" si="29"/>
        <v>30756100</v>
      </c>
      <c r="U303" s="186"/>
      <c r="V303" s="16"/>
      <c r="X303" t="str">
        <f>IF(ISERROR(VLOOKUP(H303,'FMC by DSF_Sistem'!$J$11:$J$1202,1,0)),"TIDAK ADA","ADA")</f>
        <v>TIDAK ADA</v>
      </c>
      <c r="Y303" t="str">
        <f>IF(ISERROR(VLOOKUP(C303,'Data Unit Agr Open'!$F$4:$F$7567,1,0)),"TIDAK ADA","ADA")</f>
        <v>TIDAK ADA</v>
      </c>
      <c r="Z303" s="955" t="e">
        <f>VLOOKUP(H303,'Data Unit Agr Open'!J301:$J$7567,1,FALSE)</f>
        <v>#N/A</v>
      </c>
      <c r="AA303" t="b">
        <f t="shared" si="28"/>
        <v>1</v>
      </c>
    </row>
    <row r="304" spans="2:27" customFormat="1" ht="17.45" hidden="1" customHeight="1" x14ac:dyDescent="0.4">
      <c r="B304" s="51">
        <v>299</v>
      </c>
      <c r="C304" s="258" t="s">
        <v>12428</v>
      </c>
      <c r="D304" s="232" t="s">
        <v>12413</v>
      </c>
      <c r="E304" s="258" t="s">
        <v>12315</v>
      </c>
      <c r="F304" s="426" t="s">
        <v>12207</v>
      </c>
      <c r="G304" s="426" t="s">
        <v>12420</v>
      </c>
      <c r="H304" s="235" t="s">
        <v>12429</v>
      </c>
      <c r="I304" s="69" t="s">
        <v>12430</v>
      </c>
      <c r="J304" s="69" t="s">
        <v>12431</v>
      </c>
      <c r="K304" s="427">
        <v>43613</v>
      </c>
      <c r="L304" s="427">
        <v>45440</v>
      </c>
      <c r="M304" s="76">
        <v>60</v>
      </c>
      <c r="N304" s="454">
        <f t="shared" ref="N304:N1832" si="32">63000000/2</f>
        <v>31500000</v>
      </c>
      <c r="O304" s="76">
        <f t="shared" si="30"/>
        <v>525000</v>
      </c>
      <c r="P304" s="47">
        <f t="shared" ca="1" si="31"/>
        <v>31.854499058642009</v>
      </c>
      <c r="Q304" s="48">
        <f t="shared" ca="1" si="27"/>
        <v>16275000</v>
      </c>
      <c r="R304" s="73">
        <f>[1]TPG!J1056</f>
        <v>743900</v>
      </c>
      <c r="S304" s="60">
        <f>[1]TPG!F1057</f>
        <v>1</v>
      </c>
      <c r="T304" s="120">
        <f t="shared" si="29"/>
        <v>30756100</v>
      </c>
      <c r="U304" s="186"/>
      <c r="V304" s="16"/>
      <c r="X304" t="str">
        <f>IF(ISERROR(VLOOKUP(H304,'FMC by DSF_Sistem'!$J$11:$J$1202,1,0)),"TIDAK ADA","ADA")</f>
        <v>TIDAK ADA</v>
      </c>
      <c r="Y304" t="str">
        <f>IF(ISERROR(VLOOKUP(C304,'Data Unit Agr Open'!$F$4:$F$7567,1,0)),"TIDAK ADA","ADA")</f>
        <v>TIDAK ADA</v>
      </c>
      <c r="Z304" s="955" t="e">
        <f>VLOOKUP(H304,'Data Unit Agr Open'!J302:$J$7567,1,FALSE)</f>
        <v>#N/A</v>
      </c>
      <c r="AA304" t="b">
        <f t="shared" si="28"/>
        <v>1</v>
      </c>
    </row>
    <row r="305" spans="1:27" customFormat="1" ht="17.45" hidden="1" customHeight="1" x14ac:dyDescent="0.4">
      <c r="B305" s="38">
        <v>300</v>
      </c>
      <c r="C305" s="258" t="s">
        <v>12428</v>
      </c>
      <c r="D305" s="232" t="s">
        <v>12413</v>
      </c>
      <c r="E305" s="258" t="s">
        <v>12315</v>
      </c>
      <c r="F305" s="426" t="s">
        <v>12207</v>
      </c>
      <c r="G305" s="426" t="s">
        <v>12420</v>
      </c>
      <c r="H305" s="235" t="s">
        <v>12432</v>
      </c>
      <c r="I305" s="69" t="s">
        <v>12433</v>
      </c>
      <c r="J305" s="69" t="s">
        <v>12434</v>
      </c>
      <c r="K305" s="427">
        <v>43613</v>
      </c>
      <c r="L305" s="427">
        <v>45440</v>
      </c>
      <c r="M305" s="76">
        <v>60</v>
      </c>
      <c r="N305" s="454">
        <f t="shared" si="32"/>
        <v>31500000</v>
      </c>
      <c r="O305" s="76">
        <f t="shared" si="30"/>
        <v>525000</v>
      </c>
      <c r="P305" s="47">
        <f t="shared" ca="1" si="31"/>
        <v>31.854499058642009</v>
      </c>
      <c r="Q305" s="48">
        <f t="shared" ca="1" si="27"/>
        <v>16275000</v>
      </c>
      <c r="R305" s="73">
        <f>[1]TPG!J812</f>
        <v>492900</v>
      </c>
      <c r="S305" s="60">
        <f>[1]TPG!F813</f>
        <v>1</v>
      </c>
      <c r="T305" s="120">
        <f t="shared" si="29"/>
        <v>31007100</v>
      </c>
      <c r="U305" s="186"/>
      <c r="V305" s="16"/>
      <c r="X305" t="str">
        <f>IF(ISERROR(VLOOKUP(H305,'FMC by DSF_Sistem'!$J$11:$J$1202,1,0)),"TIDAK ADA","ADA")</f>
        <v>TIDAK ADA</v>
      </c>
      <c r="Y305" t="str">
        <f>IF(ISERROR(VLOOKUP(C305,'Data Unit Agr Open'!$F$4:$F$7567,1,0)),"TIDAK ADA","ADA")</f>
        <v>TIDAK ADA</v>
      </c>
      <c r="Z305" s="955" t="e">
        <f>VLOOKUP(H305,'Data Unit Agr Open'!J303:$J$7567,1,FALSE)</f>
        <v>#N/A</v>
      </c>
      <c r="AA305" t="b">
        <f t="shared" si="28"/>
        <v>1</v>
      </c>
    </row>
    <row r="306" spans="1:27" customFormat="1" ht="17.45" hidden="1" customHeight="1" x14ac:dyDescent="0.4">
      <c r="B306" s="51">
        <v>301</v>
      </c>
      <c r="C306" s="258" t="s">
        <v>12428</v>
      </c>
      <c r="D306" s="232" t="s">
        <v>12413</v>
      </c>
      <c r="E306" s="258" t="s">
        <v>12315</v>
      </c>
      <c r="F306" s="426" t="s">
        <v>12207</v>
      </c>
      <c r="G306" s="426" t="s">
        <v>12420</v>
      </c>
      <c r="H306" s="235" t="s">
        <v>12435</v>
      </c>
      <c r="I306" s="69" t="s">
        <v>12436</v>
      </c>
      <c r="J306" s="69" t="s">
        <v>12437</v>
      </c>
      <c r="K306" s="427">
        <v>43613</v>
      </c>
      <c r="L306" s="427">
        <v>45440</v>
      </c>
      <c r="M306" s="76">
        <v>60</v>
      </c>
      <c r="N306" s="454">
        <f t="shared" si="32"/>
        <v>31500000</v>
      </c>
      <c r="O306" s="76">
        <f t="shared" si="30"/>
        <v>525000</v>
      </c>
      <c r="P306" s="47">
        <f t="shared" ca="1" si="31"/>
        <v>31.854499058642009</v>
      </c>
      <c r="Q306" s="48">
        <f t="shared" ref="Q306:Q369" ca="1" si="33">LEFT(P306,2)*O306</f>
        <v>16275000</v>
      </c>
      <c r="R306" s="73">
        <f>[1]TPG!J894</f>
        <v>743900</v>
      </c>
      <c r="S306" s="60">
        <f>[1]TPG!F895</f>
        <v>1</v>
      </c>
      <c r="T306" s="120">
        <f t="shared" si="29"/>
        <v>30756100</v>
      </c>
      <c r="U306" s="186"/>
      <c r="V306" s="16"/>
      <c r="X306" t="str">
        <f>IF(ISERROR(VLOOKUP(H306,'FMC by DSF_Sistem'!$J$11:$J$1202,1,0)),"TIDAK ADA","ADA")</f>
        <v>TIDAK ADA</v>
      </c>
      <c r="Y306" t="str">
        <f>IF(ISERROR(VLOOKUP(C306,'Data Unit Agr Open'!$F$4:$F$7567,1,0)),"TIDAK ADA","ADA")</f>
        <v>TIDAK ADA</v>
      </c>
      <c r="Z306" s="955" t="e">
        <f>VLOOKUP(H306,'Data Unit Agr Open'!J304:$J$7567,1,FALSE)</f>
        <v>#N/A</v>
      </c>
      <c r="AA306" t="b">
        <f t="shared" si="28"/>
        <v>1</v>
      </c>
    </row>
    <row r="307" spans="1:27" customFormat="1" ht="17.45" hidden="1" customHeight="1" x14ac:dyDescent="0.25">
      <c r="B307" s="38">
        <v>302</v>
      </c>
      <c r="C307" s="258" t="s">
        <v>12438</v>
      </c>
      <c r="D307" s="232" t="s">
        <v>12413</v>
      </c>
      <c r="E307" s="258" t="s">
        <v>12419</v>
      </c>
      <c r="F307" s="426" t="s">
        <v>12207</v>
      </c>
      <c r="G307" s="426" t="s">
        <v>12420</v>
      </c>
      <c r="H307" s="235" t="s">
        <v>12439</v>
      </c>
      <c r="I307" s="69" t="s">
        <v>12440</v>
      </c>
      <c r="J307" s="69" t="s">
        <v>12441</v>
      </c>
      <c r="K307" s="427">
        <v>43613</v>
      </c>
      <c r="L307" s="427">
        <v>45440</v>
      </c>
      <c r="M307" s="76">
        <v>60</v>
      </c>
      <c r="N307" s="370">
        <v>21000000</v>
      </c>
      <c r="O307" s="76">
        <f t="shared" si="30"/>
        <v>350000</v>
      </c>
      <c r="P307" s="47">
        <f t="shared" ca="1" si="31"/>
        <v>31.854499058642009</v>
      </c>
      <c r="Q307" s="48">
        <f t="shared" ca="1" si="33"/>
        <v>10850000</v>
      </c>
      <c r="R307" s="73">
        <f>[1]TPG!J157</f>
        <v>1171050</v>
      </c>
      <c r="S307" s="60">
        <f>[1]TPG!F158</f>
        <v>2</v>
      </c>
      <c r="T307" s="120">
        <f t="shared" si="29"/>
        <v>19828950</v>
      </c>
      <c r="U307" s="186"/>
      <c r="V307" s="16"/>
      <c r="X307" t="str">
        <f>IF(ISERROR(VLOOKUP(H307,'FMC by DSF_Sistem'!$J$11:$J$1202,1,0)),"TIDAK ADA","ADA")</f>
        <v>TIDAK ADA</v>
      </c>
      <c r="Y307" t="str">
        <f>IF(ISERROR(VLOOKUP(C307,'Data Unit Agr Open'!$F$4:$F$7567,1,0)),"TIDAK ADA","ADA")</f>
        <v>TIDAK ADA</v>
      </c>
      <c r="Z307" s="955" t="e">
        <f>VLOOKUP(H307,'Data Unit Agr Open'!J305:$J$7567,1,FALSE)</f>
        <v>#N/A</v>
      </c>
      <c r="AA307" t="b">
        <f t="shared" si="28"/>
        <v>1</v>
      </c>
    </row>
    <row r="308" spans="1:27" customFormat="1" ht="17.45" hidden="1" customHeight="1" thickBot="1" x14ac:dyDescent="0.3">
      <c r="B308" s="51">
        <v>303</v>
      </c>
      <c r="C308" s="385" t="s">
        <v>12438</v>
      </c>
      <c r="D308" s="384" t="s">
        <v>12413</v>
      </c>
      <c r="E308" s="385" t="s">
        <v>12419</v>
      </c>
      <c r="F308" s="455" t="s">
        <v>12207</v>
      </c>
      <c r="G308" s="455" t="s">
        <v>12420</v>
      </c>
      <c r="H308" s="334" t="s">
        <v>12442</v>
      </c>
      <c r="I308" s="355" t="s">
        <v>12443</v>
      </c>
      <c r="J308" s="355" t="s">
        <v>12444</v>
      </c>
      <c r="K308" s="456">
        <v>43613</v>
      </c>
      <c r="L308" s="456">
        <v>45440</v>
      </c>
      <c r="M308" s="205">
        <v>60</v>
      </c>
      <c r="N308" s="388">
        <v>21000000</v>
      </c>
      <c r="O308" s="205">
        <f t="shared" si="30"/>
        <v>350000</v>
      </c>
      <c r="P308" s="449">
        <f t="shared" ca="1" si="31"/>
        <v>31.854499058642009</v>
      </c>
      <c r="Q308" s="450">
        <f t="shared" ca="1" si="33"/>
        <v>10850000</v>
      </c>
      <c r="R308" s="337">
        <f>[1]TPG!J731</f>
        <v>492900</v>
      </c>
      <c r="S308" s="357">
        <f>[1]TPG!F732</f>
        <v>1</v>
      </c>
      <c r="T308" s="210">
        <f t="shared" si="29"/>
        <v>20507100</v>
      </c>
      <c r="U308" s="186"/>
      <c r="V308" s="16"/>
      <c r="X308" t="str">
        <f>IF(ISERROR(VLOOKUP(H308,'FMC by DSF_Sistem'!$J$11:$J$1202,1,0)),"TIDAK ADA","ADA")</f>
        <v>TIDAK ADA</v>
      </c>
      <c r="Y308" t="str">
        <f>IF(ISERROR(VLOOKUP(C308,'Data Unit Agr Open'!$F$4:$F$7567,1,0)),"TIDAK ADA","ADA")</f>
        <v>TIDAK ADA</v>
      </c>
      <c r="Z308" s="955" t="e">
        <f>VLOOKUP(H308,'Data Unit Agr Open'!J306:$J$7567,1,FALSE)</f>
        <v>#N/A</v>
      </c>
      <c r="AA308" t="b">
        <f t="shared" si="28"/>
        <v>1</v>
      </c>
    </row>
    <row r="309" spans="1:27" customFormat="1" ht="17.45" hidden="1" customHeight="1" x14ac:dyDescent="0.25">
      <c r="A309" s="296" t="s">
        <v>12117</v>
      </c>
      <c r="B309" s="38">
        <v>304</v>
      </c>
      <c r="C309" s="252" t="s">
        <v>1977</v>
      </c>
      <c r="D309" s="211" t="s">
        <v>9737</v>
      </c>
      <c r="E309" s="252" t="s">
        <v>12445</v>
      </c>
      <c r="F309" s="457" t="s">
        <v>12446</v>
      </c>
      <c r="G309" s="457" t="s">
        <v>12447</v>
      </c>
      <c r="H309" s="215" t="s">
        <v>9844</v>
      </c>
      <c r="I309" s="216" t="s">
        <v>9845</v>
      </c>
      <c r="J309" s="216" t="s">
        <v>9846</v>
      </c>
      <c r="K309" s="458">
        <v>43613</v>
      </c>
      <c r="L309" s="459">
        <v>45135</v>
      </c>
      <c r="M309" s="190">
        <v>48</v>
      </c>
      <c r="N309" s="460">
        <f>19200000+70380000</f>
        <v>89580000</v>
      </c>
      <c r="O309" s="190">
        <f t="shared" si="30"/>
        <v>1866250</v>
      </c>
      <c r="P309" s="300">
        <f t="shared" ca="1" si="31"/>
        <v>31.854499058642009</v>
      </c>
      <c r="Q309" s="301">
        <f t="shared" ca="1" si="33"/>
        <v>57853750</v>
      </c>
      <c r="R309" s="191">
        <f>'[1]Sirkulasi Kompas Gramedia'!J211</f>
        <v>35166590</v>
      </c>
      <c r="S309" s="192">
        <f>'[1]Sirkulasi Kompas Gramedia'!F212</f>
        <v>10</v>
      </c>
      <c r="T309" s="193">
        <f t="shared" si="29"/>
        <v>54413410</v>
      </c>
      <c r="U309" s="186"/>
      <c r="V309" s="16"/>
      <c r="X309" t="str">
        <f>IF(ISERROR(VLOOKUP(H309,'FMC by DSF_Sistem'!$J$11:$J$1202,1,0)),"TIDAK ADA","ADA")</f>
        <v>ADA</v>
      </c>
      <c r="Y309" t="str">
        <f>IF(ISERROR(VLOOKUP(C309,'Data Unit Agr Open'!$F$4:$F$7567,1,0)),"TIDAK ADA","ADA")</f>
        <v>ADA</v>
      </c>
      <c r="Z309" s="955" t="str">
        <f>VLOOKUP(H309,'Data Unit Agr Open'!J307:$J$7567,1,FALSE)</f>
        <v>B9154PCL</v>
      </c>
      <c r="AA309" t="b">
        <f t="shared" si="28"/>
        <v>1</v>
      </c>
    </row>
    <row r="310" spans="1:27" customFormat="1" ht="17.45" hidden="1" customHeight="1" x14ac:dyDescent="0.25">
      <c r="A310" s="296" t="s">
        <v>12117</v>
      </c>
      <c r="B310" s="51">
        <v>305</v>
      </c>
      <c r="C310" s="258" t="s">
        <v>1977</v>
      </c>
      <c r="D310" s="232" t="s">
        <v>9737</v>
      </c>
      <c r="E310" s="258" t="s">
        <v>12445</v>
      </c>
      <c r="F310" s="426" t="s">
        <v>11993</v>
      </c>
      <c r="G310" s="426" t="s">
        <v>125</v>
      </c>
      <c r="H310" s="235" t="s">
        <v>9838</v>
      </c>
      <c r="I310" s="69" t="s">
        <v>9839</v>
      </c>
      <c r="J310" s="69" t="s">
        <v>9840</v>
      </c>
      <c r="K310" s="427">
        <v>43613</v>
      </c>
      <c r="L310" s="427">
        <v>45135</v>
      </c>
      <c r="M310" s="76">
        <v>48</v>
      </c>
      <c r="N310" s="370">
        <f t="shared" ref="N310:N312" si="34">19200000+70380000</f>
        <v>89580000</v>
      </c>
      <c r="O310" s="76">
        <f t="shared" si="30"/>
        <v>1866250</v>
      </c>
      <c r="P310" s="128">
        <f t="shared" ca="1" si="31"/>
        <v>31.854499058642009</v>
      </c>
      <c r="Q310" s="129">
        <f t="shared" ca="1" si="33"/>
        <v>57853750</v>
      </c>
      <c r="R310" s="73">
        <f>'[1]Sirkulasi Kompas Gramedia'!J284</f>
        <v>30794408</v>
      </c>
      <c r="S310" s="60">
        <f>'[1]Sirkulasi Kompas Gramedia'!F285</f>
        <v>13</v>
      </c>
      <c r="T310" s="120">
        <f t="shared" si="29"/>
        <v>58785592</v>
      </c>
      <c r="U310" s="186"/>
      <c r="V310" s="16"/>
      <c r="X310" t="str">
        <f>IF(ISERROR(VLOOKUP(H310,'FMC by DSF_Sistem'!$J$11:$J$1202,1,0)),"TIDAK ADA","ADA")</f>
        <v>ADA</v>
      </c>
      <c r="Y310" t="str">
        <f>IF(ISERROR(VLOOKUP(C310,'Data Unit Agr Open'!$F$4:$F$7567,1,0)),"TIDAK ADA","ADA")</f>
        <v>ADA</v>
      </c>
      <c r="Z310" s="955" t="str">
        <f>VLOOKUP(H310,'Data Unit Agr Open'!J308:$J$7567,1,FALSE)</f>
        <v>B9176PCL</v>
      </c>
      <c r="AA310" t="b">
        <f t="shared" si="28"/>
        <v>1</v>
      </c>
    </row>
    <row r="311" spans="1:27" customFormat="1" ht="17.45" hidden="1" customHeight="1" x14ac:dyDescent="0.25">
      <c r="A311" s="296" t="s">
        <v>12117</v>
      </c>
      <c r="B311" s="38">
        <v>306</v>
      </c>
      <c r="C311" s="258" t="s">
        <v>1977</v>
      </c>
      <c r="D311" s="232" t="s">
        <v>9737</v>
      </c>
      <c r="E311" s="258" t="s">
        <v>12445</v>
      </c>
      <c r="F311" s="426" t="s">
        <v>11993</v>
      </c>
      <c r="G311" s="426" t="s">
        <v>125</v>
      </c>
      <c r="H311" s="235" t="s">
        <v>9832</v>
      </c>
      <c r="I311" s="69" t="s">
        <v>9833</v>
      </c>
      <c r="J311" s="69" t="s">
        <v>9834</v>
      </c>
      <c r="K311" s="427">
        <v>43613</v>
      </c>
      <c r="L311" s="427">
        <v>45135</v>
      </c>
      <c r="M311" s="76">
        <v>48</v>
      </c>
      <c r="N311" s="370">
        <f t="shared" si="34"/>
        <v>89580000</v>
      </c>
      <c r="O311" s="76">
        <f t="shared" si="30"/>
        <v>1866250</v>
      </c>
      <c r="P311" s="128">
        <f t="shared" ca="1" si="31"/>
        <v>31.854499058642009</v>
      </c>
      <c r="Q311" s="129">
        <f t="shared" ca="1" si="33"/>
        <v>57853750</v>
      </c>
      <c r="R311" s="73">
        <f>'[1]Sirkulasi Kompas Gramedia'!J70</f>
        <v>31368727</v>
      </c>
      <c r="S311" s="60">
        <f>'[1]Sirkulasi Kompas Gramedia'!F71</f>
        <v>14</v>
      </c>
      <c r="T311" s="120">
        <f t="shared" si="29"/>
        <v>58211273</v>
      </c>
      <c r="U311" s="186"/>
      <c r="V311" s="16"/>
      <c r="X311" t="str">
        <f>IF(ISERROR(VLOOKUP(H311,'FMC by DSF_Sistem'!$J$11:$J$1202,1,0)),"TIDAK ADA","ADA")</f>
        <v>ADA</v>
      </c>
      <c r="Y311" t="str">
        <f>IF(ISERROR(VLOOKUP(C311,'Data Unit Agr Open'!$F$4:$F$7567,1,0)),"TIDAK ADA","ADA")</f>
        <v>ADA</v>
      </c>
      <c r="Z311" s="955" t="str">
        <f>VLOOKUP(H311,'Data Unit Agr Open'!J309:$J$7567,1,FALSE)</f>
        <v>B9181PCL</v>
      </c>
      <c r="AA311" t="b">
        <f t="shared" si="28"/>
        <v>1</v>
      </c>
    </row>
    <row r="312" spans="1:27" customFormat="1" ht="17.45" hidden="1" customHeight="1" x14ac:dyDescent="0.25">
      <c r="A312" s="296" t="s">
        <v>12117</v>
      </c>
      <c r="B312" s="51">
        <v>307</v>
      </c>
      <c r="C312" s="258" t="s">
        <v>1977</v>
      </c>
      <c r="D312" s="232" t="s">
        <v>9737</v>
      </c>
      <c r="E312" s="258" t="s">
        <v>12445</v>
      </c>
      <c r="F312" s="426" t="s">
        <v>11993</v>
      </c>
      <c r="G312" s="426" t="s">
        <v>125</v>
      </c>
      <c r="H312" s="235" t="s">
        <v>9821</v>
      </c>
      <c r="I312" s="69" t="s">
        <v>9822</v>
      </c>
      <c r="J312" s="69" t="s">
        <v>9823</v>
      </c>
      <c r="K312" s="427">
        <v>43613</v>
      </c>
      <c r="L312" s="427">
        <v>45135</v>
      </c>
      <c r="M312" s="76">
        <v>48</v>
      </c>
      <c r="N312" s="370">
        <f t="shared" si="34"/>
        <v>89580000</v>
      </c>
      <c r="O312" s="76">
        <f t="shared" si="30"/>
        <v>1866250</v>
      </c>
      <c r="P312" s="128">
        <f t="shared" ca="1" si="31"/>
        <v>31.854499058642009</v>
      </c>
      <c r="Q312" s="129">
        <f t="shared" ca="1" si="33"/>
        <v>57853750</v>
      </c>
      <c r="R312" s="73">
        <f>'[1]Sirkulasi Kompas Gramedia'!J140</f>
        <v>29616019</v>
      </c>
      <c r="S312" s="60">
        <f>'[1]Sirkulasi Kompas Gramedia'!F141</f>
        <v>15</v>
      </c>
      <c r="T312" s="120">
        <f t="shared" si="29"/>
        <v>59963981</v>
      </c>
      <c r="U312" s="186"/>
      <c r="V312" s="461">
        <f>SUM(T309:T314)</f>
        <v>335653303</v>
      </c>
      <c r="X312" t="str">
        <f>IF(ISERROR(VLOOKUP(H312,'FMC by DSF_Sistem'!$J$11:$J$1202,1,0)),"TIDAK ADA","ADA")</f>
        <v>ADA</v>
      </c>
      <c r="Y312" t="str">
        <f>IF(ISERROR(VLOOKUP(C312,'Data Unit Agr Open'!$F$4:$F$7567,1,0)),"TIDAK ADA","ADA")</f>
        <v>ADA</v>
      </c>
      <c r="Z312" s="955" t="str">
        <f>VLOOKUP(H312,'Data Unit Agr Open'!J310:$J$7567,1,FALSE)</f>
        <v>B9183PCL</v>
      </c>
      <c r="AA312" t="b">
        <f t="shared" si="28"/>
        <v>1</v>
      </c>
    </row>
    <row r="313" spans="1:27" customFormat="1" ht="17.45" hidden="1" customHeight="1" x14ac:dyDescent="0.25">
      <c r="A313" s="296" t="s">
        <v>12117</v>
      </c>
      <c r="B313" s="38">
        <v>308</v>
      </c>
      <c r="C313" s="258" t="s">
        <v>1981</v>
      </c>
      <c r="D313" s="232" t="s">
        <v>9737</v>
      </c>
      <c r="E313" s="258" t="s">
        <v>12448</v>
      </c>
      <c r="F313" s="426" t="s">
        <v>12446</v>
      </c>
      <c r="G313" s="426" t="s">
        <v>4385</v>
      </c>
      <c r="H313" s="235" t="s">
        <v>9861</v>
      </c>
      <c r="I313" s="69" t="s">
        <v>9862</v>
      </c>
      <c r="J313" s="69" t="s">
        <v>9863</v>
      </c>
      <c r="K313" s="427">
        <v>43651</v>
      </c>
      <c r="L313" s="427">
        <v>45143</v>
      </c>
      <c r="M313" s="76">
        <v>48</v>
      </c>
      <c r="N313" s="383">
        <f>15600000+73980000</f>
        <v>89580000</v>
      </c>
      <c r="O313" s="76">
        <f t="shared" si="30"/>
        <v>1866250</v>
      </c>
      <c r="P313" s="128">
        <f t="shared" ca="1" si="31"/>
        <v>30.58783239197534</v>
      </c>
      <c r="Q313" s="129">
        <f t="shared" ca="1" si="33"/>
        <v>55987500</v>
      </c>
      <c r="R313" s="73">
        <f>'[1]Sirkulasi Kompas Gramedia'!J353</f>
        <v>36473808</v>
      </c>
      <c r="S313" s="60">
        <f>'[1]Sirkulasi Kompas Gramedia'!F354</f>
        <v>14</v>
      </c>
      <c r="T313" s="462">
        <f t="shared" si="29"/>
        <v>53106192</v>
      </c>
      <c r="U313" s="186"/>
      <c r="V313" s="16"/>
      <c r="X313" t="str">
        <f>IF(ISERROR(VLOOKUP(H313,'FMC by DSF_Sistem'!$J$11:$J$1202,1,0)),"TIDAK ADA","ADA")</f>
        <v>ADA</v>
      </c>
      <c r="Y313" t="str">
        <f>IF(ISERROR(VLOOKUP(C313,'Data Unit Agr Open'!$F$4:$F$7567,1,0)),"TIDAK ADA","ADA")</f>
        <v>ADA</v>
      </c>
      <c r="Z313" s="955" t="str">
        <f>VLOOKUP(H313,'Data Unit Agr Open'!J311:$J$7567,1,FALSE)</f>
        <v>B9268PCL</v>
      </c>
      <c r="AA313" t="b">
        <f t="shared" si="28"/>
        <v>1</v>
      </c>
    </row>
    <row r="314" spans="1:27" customFormat="1" ht="17.45" hidden="1" customHeight="1" x14ac:dyDescent="0.25">
      <c r="A314" s="296" t="s">
        <v>12117</v>
      </c>
      <c r="B314" s="51">
        <v>309</v>
      </c>
      <c r="C314" s="258" t="s">
        <v>1981</v>
      </c>
      <c r="D314" s="232" t="s">
        <v>9737</v>
      </c>
      <c r="E314" s="258" t="s">
        <v>12448</v>
      </c>
      <c r="F314" s="426" t="s">
        <v>12446</v>
      </c>
      <c r="G314" s="426" t="s">
        <v>4385</v>
      </c>
      <c r="H314" s="235" t="s">
        <v>9850</v>
      </c>
      <c r="I314" s="69" t="s">
        <v>9851</v>
      </c>
      <c r="J314" s="69" t="s">
        <v>9852</v>
      </c>
      <c r="K314" s="427">
        <v>43651</v>
      </c>
      <c r="L314" s="427">
        <v>45143</v>
      </c>
      <c r="M314" s="76">
        <v>48</v>
      </c>
      <c r="N314" s="383">
        <f>15600000+73980000</f>
        <v>89580000</v>
      </c>
      <c r="O314" s="76">
        <f t="shared" si="30"/>
        <v>1866250</v>
      </c>
      <c r="P314" s="128">
        <f t="shared" ca="1" si="31"/>
        <v>30.58783239197534</v>
      </c>
      <c r="Q314" s="129">
        <f t="shared" ca="1" si="33"/>
        <v>55987500</v>
      </c>
      <c r="R314" s="73">
        <f>'[1]Sirkulasi Kompas Gramedia'!J422</f>
        <v>38407145</v>
      </c>
      <c r="S314" s="60">
        <f>'[1]Sirkulasi Kompas Gramedia'!F423</f>
        <v>16</v>
      </c>
      <c r="T314" s="462">
        <f t="shared" si="29"/>
        <v>51172855</v>
      </c>
      <c r="U314" s="186"/>
      <c r="V314" s="16"/>
      <c r="X314" t="str">
        <f>IF(ISERROR(VLOOKUP(H314,'FMC by DSF_Sistem'!$J$11:$J$1202,1,0)),"TIDAK ADA","ADA")</f>
        <v>ADA</v>
      </c>
      <c r="Y314" t="str">
        <f>IF(ISERROR(VLOOKUP(C314,'Data Unit Agr Open'!$F$4:$F$7567,1,0)),"TIDAK ADA","ADA")</f>
        <v>ADA</v>
      </c>
      <c r="Z314" s="955" t="str">
        <f>VLOOKUP(H314,'Data Unit Agr Open'!J312:$J$7567,1,FALSE)</f>
        <v>B9269PCL</v>
      </c>
      <c r="AA314" t="b">
        <f t="shared" si="28"/>
        <v>1</v>
      </c>
    </row>
    <row r="315" spans="1:27" customFormat="1" ht="17.45" hidden="1" customHeight="1" x14ac:dyDescent="0.25">
      <c r="B315" s="38">
        <v>310</v>
      </c>
      <c r="C315" s="258" t="s">
        <v>1187</v>
      </c>
      <c r="D315" s="232" t="s">
        <v>9737</v>
      </c>
      <c r="E315" s="258" t="s">
        <v>12449</v>
      </c>
      <c r="F315" s="426" t="s">
        <v>11993</v>
      </c>
      <c r="G315" s="426" t="s">
        <v>125</v>
      </c>
      <c r="H315" s="235" t="s">
        <v>9795</v>
      </c>
      <c r="I315" s="69" t="s">
        <v>9796</v>
      </c>
      <c r="J315" s="69" t="s">
        <v>9797</v>
      </c>
      <c r="K315" s="427">
        <v>43693</v>
      </c>
      <c r="L315" s="427">
        <v>45520</v>
      </c>
      <c r="M315" s="76">
        <v>60</v>
      </c>
      <c r="N315" s="383">
        <v>48000000</v>
      </c>
      <c r="O315" s="76">
        <f t="shared" si="30"/>
        <v>800000</v>
      </c>
      <c r="P315" s="47">
        <f t="shared" ca="1" si="31"/>
        <v>29.187832391975341</v>
      </c>
      <c r="Q315" s="48">
        <f t="shared" ca="1" si="33"/>
        <v>23200000</v>
      </c>
      <c r="R315" s="73">
        <f>'[1]Sirkulasi Kompas Gramedia'!J1806</f>
        <v>964450</v>
      </c>
      <c r="S315" s="60">
        <f>'[1]Sirkulasi Kompas Gramedia'!F1807</f>
        <v>1</v>
      </c>
      <c r="T315" s="120">
        <f t="shared" si="29"/>
        <v>47035550</v>
      </c>
      <c r="U315" s="186"/>
      <c r="V315" s="16"/>
      <c r="X315" t="str">
        <f>IF(ISERROR(VLOOKUP(H315,'FMC by DSF_Sistem'!$J$11:$J$1202,1,0)),"TIDAK ADA","ADA")</f>
        <v>ADA</v>
      </c>
      <c r="Y315" t="str">
        <f>IF(ISERROR(VLOOKUP(C315,'Data Unit Agr Open'!$F$4:$F$7567,1,0)),"TIDAK ADA","ADA")</f>
        <v>ADA</v>
      </c>
      <c r="Z315" s="955" t="str">
        <f>VLOOKUP(H315,'Data Unit Agr Open'!J313:$J$7567,1,FALSE)</f>
        <v>B9185PAK</v>
      </c>
      <c r="AA315" t="b">
        <f t="shared" si="28"/>
        <v>1</v>
      </c>
    </row>
    <row r="316" spans="1:27" customFormat="1" ht="17.45" hidden="1" customHeight="1" x14ac:dyDescent="0.25">
      <c r="B316" s="51">
        <v>311</v>
      </c>
      <c r="C316" s="258" t="s">
        <v>1183</v>
      </c>
      <c r="D316" s="232" t="s">
        <v>9737</v>
      </c>
      <c r="E316" s="258" t="s">
        <v>12449</v>
      </c>
      <c r="F316" s="426" t="s">
        <v>12450</v>
      </c>
      <c r="G316" s="426" t="s">
        <v>12451</v>
      </c>
      <c r="H316" s="235" t="s">
        <v>9789</v>
      </c>
      <c r="I316" s="69" t="s">
        <v>9790</v>
      </c>
      <c r="J316" s="69" t="s">
        <v>9791</v>
      </c>
      <c r="K316" s="427">
        <v>43709</v>
      </c>
      <c r="L316" s="427">
        <v>45536</v>
      </c>
      <c r="M316" s="76">
        <v>60</v>
      </c>
      <c r="N316" s="383">
        <v>48000000</v>
      </c>
      <c r="O316" s="76">
        <f t="shared" si="30"/>
        <v>800000</v>
      </c>
      <c r="P316" s="47">
        <f t="shared" ca="1" si="31"/>
        <v>28.654499058642006</v>
      </c>
      <c r="Q316" s="48">
        <f t="shared" ca="1" si="33"/>
        <v>22400000</v>
      </c>
      <c r="R316" s="73">
        <f>'[1]Sirkulasi Kompas Gramedia'!J759</f>
        <v>5535225</v>
      </c>
      <c r="S316" s="60">
        <f>'[1]Sirkulasi Kompas Gramedia'!F760</f>
        <v>6</v>
      </c>
      <c r="T316" s="120">
        <f t="shared" si="29"/>
        <v>42464775</v>
      </c>
      <c r="U316" s="186"/>
      <c r="V316" s="16"/>
      <c r="X316" t="str">
        <f>IF(ISERROR(VLOOKUP(H316,'FMC by DSF_Sistem'!$J$11:$J$1202,1,0)),"TIDAK ADA","ADA")</f>
        <v>ADA</v>
      </c>
      <c r="Y316" t="str">
        <f>IF(ISERROR(VLOOKUP(C316,'Data Unit Agr Open'!$F$4:$F$7567,1,0)),"TIDAK ADA","ADA")</f>
        <v>ADA</v>
      </c>
      <c r="Z316" s="955" t="str">
        <f>VLOOKUP(H316,'Data Unit Agr Open'!J314:$J$7567,1,FALSE)</f>
        <v>B9400PCP</v>
      </c>
      <c r="AA316" t="b">
        <f t="shared" si="28"/>
        <v>1</v>
      </c>
    </row>
    <row r="317" spans="1:27" customFormat="1" ht="17.45" hidden="1" customHeight="1" x14ac:dyDescent="0.25">
      <c r="B317" s="38">
        <v>312</v>
      </c>
      <c r="C317" s="258" t="s">
        <v>1183</v>
      </c>
      <c r="D317" s="232" t="s">
        <v>9737</v>
      </c>
      <c r="E317" s="258" t="s">
        <v>12449</v>
      </c>
      <c r="F317" s="426" t="s">
        <v>12452</v>
      </c>
      <c r="G317" s="426" t="s">
        <v>12453</v>
      </c>
      <c r="H317" s="235" t="s">
        <v>9780</v>
      </c>
      <c r="I317" s="69" t="s">
        <v>9781</v>
      </c>
      <c r="J317" s="69" t="s">
        <v>9782</v>
      </c>
      <c r="K317" s="427">
        <v>43709</v>
      </c>
      <c r="L317" s="427">
        <v>45536</v>
      </c>
      <c r="M317" s="76">
        <v>60</v>
      </c>
      <c r="N317" s="383">
        <v>48000000</v>
      </c>
      <c r="O317" s="76">
        <f t="shared" si="30"/>
        <v>800000</v>
      </c>
      <c r="P317" s="47">
        <f t="shared" ca="1" si="31"/>
        <v>28.654499058642006</v>
      </c>
      <c r="Q317" s="48">
        <f t="shared" ca="1" si="33"/>
        <v>22400000</v>
      </c>
      <c r="R317" s="73">
        <f>'[1]Sirkulasi Kompas Gramedia'!J678</f>
        <v>27970684</v>
      </c>
      <c r="S317" s="60">
        <f>'[1]Sirkulasi Kompas Gramedia'!F679</f>
        <v>17</v>
      </c>
      <c r="T317" s="120">
        <f>N317-R317</f>
        <v>20029316</v>
      </c>
      <c r="U317" s="186"/>
      <c r="V317" s="16"/>
      <c r="X317" t="str">
        <f>IF(ISERROR(VLOOKUP(H317,'FMC by DSF_Sistem'!$J$11:$J$1202,1,0)),"TIDAK ADA","ADA")</f>
        <v>ADA</v>
      </c>
      <c r="Y317" t="str">
        <f>IF(ISERROR(VLOOKUP(C317,'Data Unit Agr Open'!$F$4:$F$7567,1,0)),"TIDAK ADA","ADA")</f>
        <v>ADA</v>
      </c>
      <c r="Z317" s="955" t="str">
        <f>VLOOKUP(H317,'Data Unit Agr Open'!J315:$J$7567,1,FALSE)</f>
        <v>B9407PCP</v>
      </c>
      <c r="AA317" t="b">
        <f t="shared" si="28"/>
        <v>1</v>
      </c>
    </row>
    <row r="318" spans="1:27" customFormat="1" ht="17.45" hidden="1" customHeight="1" x14ac:dyDescent="0.25">
      <c r="B318" s="51">
        <v>313</v>
      </c>
      <c r="C318" s="258" t="s">
        <v>1175</v>
      </c>
      <c r="D318" s="232" t="s">
        <v>9737</v>
      </c>
      <c r="E318" s="258" t="s">
        <v>12449</v>
      </c>
      <c r="F318" s="426" t="s">
        <v>11993</v>
      </c>
      <c r="G318" s="426" t="s">
        <v>125</v>
      </c>
      <c r="H318" s="235" t="s">
        <v>9753</v>
      </c>
      <c r="I318" s="69" t="s">
        <v>9754</v>
      </c>
      <c r="J318" s="69" t="s">
        <v>9755</v>
      </c>
      <c r="K318" s="427">
        <v>43709</v>
      </c>
      <c r="L318" s="427">
        <v>45536</v>
      </c>
      <c r="M318" s="76">
        <v>60</v>
      </c>
      <c r="N318" s="383">
        <v>48000000</v>
      </c>
      <c r="O318" s="76">
        <f t="shared" si="30"/>
        <v>800000</v>
      </c>
      <c r="P318" s="47">
        <f t="shared" ca="1" si="31"/>
        <v>28.654499058642006</v>
      </c>
      <c r="Q318" s="48">
        <f t="shared" ca="1" si="33"/>
        <v>22400000</v>
      </c>
      <c r="R318" s="73">
        <f>'[1]Sirkulasi Kompas Gramedia'!J980</f>
        <v>19405004</v>
      </c>
      <c r="S318" s="60">
        <f>'[1]Sirkulasi Kompas Gramedia'!F981</f>
        <v>19</v>
      </c>
      <c r="T318" s="120">
        <f t="shared" ref="T318:T321" si="35">N318-R318</f>
        <v>28594996</v>
      </c>
      <c r="U318" s="186"/>
      <c r="V318" s="16"/>
      <c r="X318" t="str">
        <f>IF(ISERROR(VLOOKUP(H318,'FMC by DSF_Sistem'!$J$11:$J$1202,1,0)),"TIDAK ADA","ADA")</f>
        <v>ADA</v>
      </c>
      <c r="Y318" t="str">
        <f>IF(ISERROR(VLOOKUP(C318,'Data Unit Agr Open'!$F$4:$F$7567,1,0)),"TIDAK ADA","ADA")</f>
        <v>ADA</v>
      </c>
      <c r="Z318" s="955" t="str">
        <f>VLOOKUP(H318,'Data Unit Agr Open'!J316:$J$7567,1,FALSE)</f>
        <v>B9396PCP</v>
      </c>
      <c r="AA318" t="b">
        <f t="shared" si="28"/>
        <v>1</v>
      </c>
    </row>
    <row r="319" spans="1:27" customFormat="1" ht="17.45" hidden="1" customHeight="1" x14ac:dyDescent="0.25">
      <c r="B319" s="38">
        <v>314</v>
      </c>
      <c r="C319" s="258" t="s">
        <v>1175</v>
      </c>
      <c r="D319" s="232" t="s">
        <v>9737</v>
      </c>
      <c r="E319" s="258" t="s">
        <v>12449</v>
      </c>
      <c r="F319" s="426" t="s">
        <v>11993</v>
      </c>
      <c r="G319" s="426" t="s">
        <v>125</v>
      </c>
      <c r="H319" s="235" t="s">
        <v>9747</v>
      </c>
      <c r="I319" s="69" t="s">
        <v>9748</v>
      </c>
      <c r="J319" s="69" t="s">
        <v>9749</v>
      </c>
      <c r="K319" s="427">
        <v>43709</v>
      </c>
      <c r="L319" s="427">
        <v>45536</v>
      </c>
      <c r="M319" s="76">
        <v>60</v>
      </c>
      <c r="N319" s="383">
        <v>48000000</v>
      </c>
      <c r="O319" s="76">
        <f t="shared" si="30"/>
        <v>800000</v>
      </c>
      <c r="P319" s="47">
        <f t="shared" ca="1" si="31"/>
        <v>28.654499058642006</v>
      </c>
      <c r="Q319" s="48">
        <f t="shared" ca="1" si="33"/>
        <v>22400000</v>
      </c>
      <c r="R319" s="73">
        <f>'[1]Sirkulasi Kompas Gramedia'!J1061</f>
        <v>21714655</v>
      </c>
      <c r="S319" s="60">
        <f>'[1]Sirkulasi Kompas Gramedia'!F1062</f>
        <v>23</v>
      </c>
      <c r="T319" s="120">
        <f t="shared" si="35"/>
        <v>26285345</v>
      </c>
      <c r="U319" s="186"/>
      <c r="V319" s="16"/>
      <c r="X319" t="str">
        <f>IF(ISERROR(VLOOKUP(H319,'FMC by DSF_Sistem'!$J$11:$J$1202,1,0)),"TIDAK ADA","ADA")</f>
        <v>ADA</v>
      </c>
      <c r="Y319" t="str">
        <f>IF(ISERROR(VLOOKUP(C319,'Data Unit Agr Open'!$F$4:$F$7567,1,0)),"TIDAK ADA","ADA")</f>
        <v>ADA</v>
      </c>
      <c r="Z319" s="955" t="str">
        <f>VLOOKUP(H319,'Data Unit Agr Open'!J317:$J$7567,1,FALSE)</f>
        <v>B9411PCP</v>
      </c>
      <c r="AA319" t="b">
        <f t="shared" si="28"/>
        <v>1</v>
      </c>
    </row>
    <row r="320" spans="1:27" customFormat="1" ht="17.45" hidden="1" customHeight="1" x14ac:dyDescent="0.25">
      <c r="B320" s="51">
        <v>315</v>
      </c>
      <c r="C320" s="258" t="s">
        <v>1175</v>
      </c>
      <c r="D320" s="232" t="s">
        <v>9737</v>
      </c>
      <c r="E320" s="258" t="s">
        <v>12449</v>
      </c>
      <c r="F320" s="426" t="s">
        <v>11993</v>
      </c>
      <c r="G320" s="426" t="s">
        <v>125</v>
      </c>
      <c r="H320" s="235" t="s">
        <v>9738</v>
      </c>
      <c r="I320" s="69" t="s">
        <v>9739</v>
      </c>
      <c r="J320" s="69" t="s">
        <v>9740</v>
      </c>
      <c r="K320" s="427">
        <v>43709</v>
      </c>
      <c r="L320" s="427">
        <v>45536</v>
      </c>
      <c r="M320" s="76">
        <v>60</v>
      </c>
      <c r="N320" s="383">
        <v>48000000</v>
      </c>
      <c r="O320" s="76">
        <f t="shared" si="30"/>
        <v>800000</v>
      </c>
      <c r="P320" s="47">
        <f t="shared" ca="1" si="31"/>
        <v>28.654499058642006</v>
      </c>
      <c r="Q320" s="48">
        <f t="shared" ca="1" si="33"/>
        <v>22400000</v>
      </c>
      <c r="R320" s="73">
        <f>'[1]Sirkulasi Kompas Gramedia'!J1143</f>
        <v>6093394</v>
      </c>
      <c r="S320" s="60">
        <f>'[1]Sirkulasi Kompas Gramedia'!F1144</f>
        <v>6</v>
      </c>
      <c r="T320" s="120">
        <f t="shared" si="35"/>
        <v>41906606</v>
      </c>
      <c r="U320" s="186"/>
      <c r="V320" s="16"/>
      <c r="X320" t="str">
        <f>IF(ISERROR(VLOOKUP(H320,'FMC by DSF_Sistem'!$J$11:$J$1202,1,0)),"TIDAK ADA","ADA")</f>
        <v>ADA</v>
      </c>
      <c r="Y320" t="str">
        <f>IF(ISERROR(VLOOKUP(C320,'Data Unit Agr Open'!$F$4:$F$7567,1,0)),"TIDAK ADA","ADA")</f>
        <v>ADA</v>
      </c>
      <c r="Z320" s="955" t="str">
        <f>VLOOKUP(H320,'Data Unit Agr Open'!J318:$J$7567,1,FALSE)</f>
        <v>B9402PCP</v>
      </c>
      <c r="AA320" t="b">
        <f t="shared" si="28"/>
        <v>1</v>
      </c>
    </row>
    <row r="321" spans="1:27" customFormat="1" ht="17.45" hidden="1" customHeight="1" x14ac:dyDescent="0.25">
      <c r="B321" s="38">
        <v>316</v>
      </c>
      <c r="C321" s="258" t="s">
        <v>1191</v>
      </c>
      <c r="D321" s="232" t="s">
        <v>9737</v>
      </c>
      <c r="E321" s="258" t="s">
        <v>12449</v>
      </c>
      <c r="F321" s="426" t="s">
        <v>11993</v>
      </c>
      <c r="G321" s="426" t="s">
        <v>125</v>
      </c>
      <c r="H321" s="235" t="s">
        <v>9810</v>
      </c>
      <c r="I321" s="69" t="s">
        <v>9811</v>
      </c>
      <c r="J321" s="69" t="s">
        <v>9812</v>
      </c>
      <c r="K321" s="427">
        <v>43767</v>
      </c>
      <c r="L321" s="427">
        <v>45594</v>
      </c>
      <c r="M321" s="76">
        <v>60</v>
      </c>
      <c r="N321" s="383">
        <v>51000000</v>
      </c>
      <c r="O321" s="76">
        <f t="shared" si="30"/>
        <v>850000</v>
      </c>
      <c r="P321" s="47">
        <f t="shared" ca="1" si="31"/>
        <v>26.721165725308673</v>
      </c>
      <c r="Q321" s="48">
        <f t="shared" ca="1" si="33"/>
        <v>22100000</v>
      </c>
      <c r="R321" s="73">
        <f>'[1]Sirkulasi Kompas Gramedia'!J1640</f>
        <v>17445450</v>
      </c>
      <c r="S321" s="60">
        <f>'[1]Sirkulasi Kompas Gramedia'!F1641</f>
        <v>9</v>
      </c>
      <c r="T321" s="120">
        <f t="shared" si="35"/>
        <v>33554550</v>
      </c>
      <c r="U321" s="186"/>
      <c r="V321" s="16"/>
      <c r="X321" t="str">
        <f>IF(ISERROR(VLOOKUP(H321,'FMC by DSF_Sistem'!$J$11:$J$1202,1,0)),"TIDAK ADA","ADA")</f>
        <v>ADA</v>
      </c>
      <c r="Y321" t="str">
        <f>IF(ISERROR(VLOOKUP(C321,'Data Unit Agr Open'!$F$4:$F$7567,1,0)),"TIDAK ADA","ADA")</f>
        <v>ADA</v>
      </c>
      <c r="Z321" s="955" t="str">
        <f>VLOOKUP(H321,'Data Unit Agr Open'!J319:$J$7567,1,FALSE)</f>
        <v>B9574PCP</v>
      </c>
      <c r="AA321" t="b">
        <f t="shared" si="28"/>
        <v>1</v>
      </c>
    </row>
    <row r="322" spans="1:27" customFormat="1" ht="17.45" hidden="1" customHeight="1" x14ac:dyDescent="0.25">
      <c r="B322" s="51">
        <v>317</v>
      </c>
      <c r="C322" s="258" t="s">
        <v>1191</v>
      </c>
      <c r="D322" s="232" t="s">
        <v>9737</v>
      </c>
      <c r="E322" s="258" t="s">
        <v>12449</v>
      </c>
      <c r="F322" s="426" t="s">
        <v>12452</v>
      </c>
      <c r="G322" s="426" t="s">
        <v>12453</v>
      </c>
      <c r="H322" s="235" t="s">
        <v>9804</v>
      </c>
      <c r="I322" s="69" t="s">
        <v>9805</v>
      </c>
      <c r="J322" s="69" t="s">
        <v>9806</v>
      </c>
      <c r="K322" s="427">
        <v>43767</v>
      </c>
      <c r="L322" s="427">
        <v>45594</v>
      </c>
      <c r="M322" s="76">
        <v>60</v>
      </c>
      <c r="N322" s="383">
        <v>51000000</v>
      </c>
      <c r="O322" s="76">
        <f t="shared" si="30"/>
        <v>850000</v>
      </c>
      <c r="P322" s="47">
        <f t="shared" ca="1" si="31"/>
        <v>26.721165725308673</v>
      </c>
      <c r="Q322" s="48">
        <f t="shared" ca="1" si="33"/>
        <v>22100000</v>
      </c>
      <c r="R322" s="73">
        <f>'[1]Sirkulasi Kompas Gramedia'!J597</f>
        <v>4008692</v>
      </c>
      <c r="S322" s="60">
        <f>'[1]Sirkulasi Kompas Gramedia'!F598</f>
        <v>6</v>
      </c>
      <c r="T322" s="120">
        <f>N322-R322</f>
        <v>46991308</v>
      </c>
      <c r="U322" s="186"/>
      <c r="V322" s="16"/>
      <c r="X322" t="str">
        <f>IF(ISERROR(VLOOKUP(H322,'FMC by DSF_Sistem'!$J$11:$J$1202,1,0)),"TIDAK ADA","ADA")</f>
        <v>ADA</v>
      </c>
      <c r="Y322" t="str">
        <f>IF(ISERROR(VLOOKUP(C322,'Data Unit Agr Open'!$F$4:$F$7567,1,0)),"TIDAK ADA","ADA")</f>
        <v>ADA</v>
      </c>
      <c r="Z322" s="955" t="str">
        <f>VLOOKUP(H322,'Data Unit Agr Open'!J320:$J$7567,1,FALSE)</f>
        <v>B9558PCP</v>
      </c>
      <c r="AA322" t="b">
        <f t="shared" si="28"/>
        <v>1</v>
      </c>
    </row>
    <row r="323" spans="1:27" customFormat="1" ht="17.45" hidden="1" customHeight="1" x14ac:dyDescent="0.25">
      <c r="B323" s="38">
        <v>318</v>
      </c>
      <c r="C323" s="258" t="s">
        <v>1179</v>
      </c>
      <c r="D323" s="232" t="s">
        <v>9737</v>
      </c>
      <c r="E323" s="258" t="s">
        <v>12449</v>
      </c>
      <c r="F323" s="426" t="s">
        <v>11993</v>
      </c>
      <c r="G323" s="426" t="s">
        <v>125</v>
      </c>
      <c r="H323" s="235" t="s">
        <v>9774</v>
      </c>
      <c r="I323" s="69" t="s">
        <v>9775</v>
      </c>
      <c r="J323" s="69" t="s">
        <v>9776</v>
      </c>
      <c r="K323" s="427">
        <v>43767</v>
      </c>
      <c r="L323" s="427">
        <v>45594</v>
      </c>
      <c r="M323" s="76">
        <v>60</v>
      </c>
      <c r="N323" s="383">
        <v>51000000</v>
      </c>
      <c r="O323" s="76">
        <f t="shared" si="30"/>
        <v>850000</v>
      </c>
      <c r="P323" s="47">
        <f t="shared" ca="1" si="31"/>
        <v>26.721165725308673</v>
      </c>
      <c r="Q323" s="48">
        <f t="shared" ca="1" si="33"/>
        <v>22100000</v>
      </c>
      <c r="R323" s="73">
        <f>'[1]Sirkulasi Kompas Gramedia'!J1560</f>
        <v>5668795</v>
      </c>
      <c r="S323" s="60">
        <f>'[1]Sirkulasi Kompas Gramedia'!F1561</f>
        <v>5</v>
      </c>
      <c r="T323" s="120">
        <f t="shared" ref="T323:T386" si="36">N323-R323</f>
        <v>45331205</v>
      </c>
      <c r="U323" s="186"/>
      <c r="V323" s="16"/>
      <c r="X323" t="str">
        <f>IF(ISERROR(VLOOKUP(H323,'FMC by DSF_Sistem'!$J$11:$J$1202,1,0)),"TIDAK ADA","ADA")</f>
        <v>ADA</v>
      </c>
      <c r="Y323" t="str">
        <f>IF(ISERROR(VLOOKUP(C323,'Data Unit Agr Open'!$F$4:$F$7567,1,0)),"TIDAK ADA","ADA")</f>
        <v>ADA</v>
      </c>
      <c r="Z323" s="955" t="str">
        <f>VLOOKUP(H323,'Data Unit Agr Open'!J321:$J$7567,1,FALSE)</f>
        <v>B9551PCP</v>
      </c>
      <c r="AA323" t="b">
        <f t="shared" si="28"/>
        <v>1</v>
      </c>
    </row>
    <row r="324" spans="1:27" customFormat="1" ht="17.45" hidden="1" customHeight="1" x14ac:dyDescent="0.25">
      <c r="B324" s="51">
        <v>319</v>
      </c>
      <c r="C324" s="258" t="s">
        <v>1179</v>
      </c>
      <c r="D324" s="232" t="s">
        <v>9737</v>
      </c>
      <c r="E324" s="258" t="s">
        <v>12449</v>
      </c>
      <c r="F324" s="426" t="s">
        <v>12446</v>
      </c>
      <c r="G324" s="426" t="s">
        <v>901</v>
      </c>
      <c r="H324" s="235" t="s">
        <v>9759</v>
      </c>
      <c r="I324" s="69" t="s">
        <v>9760</v>
      </c>
      <c r="J324" s="69" t="s">
        <v>9761</v>
      </c>
      <c r="K324" s="427">
        <v>43767</v>
      </c>
      <c r="L324" s="427">
        <v>45594</v>
      </c>
      <c r="M324" s="76">
        <v>60</v>
      </c>
      <c r="N324" s="383">
        <v>51000000</v>
      </c>
      <c r="O324" s="76">
        <f t="shared" si="30"/>
        <v>850000</v>
      </c>
      <c r="P324" s="47">
        <f t="shared" ca="1" si="31"/>
        <v>26.721165725308673</v>
      </c>
      <c r="Q324" s="48">
        <f t="shared" ca="1" si="33"/>
        <v>22100000</v>
      </c>
      <c r="R324" s="73">
        <f>'[1]Sirkulasi Kompas Gramedia'!J1391</f>
        <v>25730314</v>
      </c>
      <c r="S324" s="60">
        <f>'[1]Sirkulasi Kompas Gramedia'!F1392</f>
        <v>15</v>
      </c>
      <c r="T324" s="120">
        <f t="shared" si="36"/>
        <v>25269686</v>
      </c>
      <c r="U324" s="186"/>
      <c r="V324" s="16"/>
      <c r="X324" t="str">
        <f>IF(ISERROR(VLOOKUP(H324,'FMC by DSF_Sistem'!$J$11:$J$1202,1,0)),"TIDAK ADA","ADA")</f>
        <v>ADA</v>
      </c>
      <c r="Y324" t="str">
        <f>IF(ISERROR(VLOOKUP(C324,'Data Unit Agr Open'!$F$4:$F$7567,1,0)),"TIDAK ADA","ADA")</f>
        <v>ADA</v>
      </c>
      <c r="Z324" s="955" t="str">
        <f>VLOOKUP(H324,'Data Unit Agr Open'!J322:$J$7567,1,FALSE)</f>
        <v>B9560PCP</v>
      </c>
      <c r="AA324" t="b">
        <f t="shared" si="28"/>
        <v>1</v>
      </c>
    </row>
    <row r="325" spans="1:27" customFormat="1" ht="17.45" hidden="1" customHeight="1" x14ac:dyDescent="0.25">
      <c r="B325" s="38">
        <v>320</v>
      </c>
      <c r="C325" s="258" t="s">
        <v>1179</v>
      </c>
      <c r="D325" s="232" t="s">
        <v>9737</v>
      </c>
      <c r="E325" s="258" t="s">
        <v>12449</v>
      </c>
      <c r="F325" s="426" t="s">
        <v>11993</v>
      </c>
      <c r="G325" s="426" t="s">
        <v>125</v>
      </c>
      <c r="H325" s="235" t="s">
        <v>9768</v>
      </c>
      <c r="I325" s="69" t="s">
        <v>9769</v>
      </c>
      <c r="J325" s="69" t="s">
        <v>9770</v>
      </c>
      <c r="K325" s="427">
        <v>43767</v>
      </c>
      <c r="L325" s="427">
        <v>45594</v>
      </c>
      <c r="M325" s="76">
        <v>60</v>
      </c>
      <c r="N325" s="383">
        <v>51000000</v>
      </c>
      <c r="O325" s="76">
        <f t="shared" si="30"/>
        <v>850000</v>
      </c>
      <c r="P325" s="47">
        <f t="shared" ca="1" si="31"/>
        <v>26.721165725308673</v>
      </c>
      <c r="Q325" s="48">
        <f t="shared" ca="1" si="33"/>
        <v>22100000</v>
      </c>
      <c r="R325" s="73">
        <f>'[1]Sirkulasi Kompas Gramedia'!J1721</f>
        <v>6931803</v>
      </c>
      <c r="S325" s="60">
        <f>'[1]Sirkulasi Kompas Gramedia'!F1722</f>
        <v>5</v>
      </c>
      <c r="T325" s="120">
        <f t="shared" si="36"/>
        <v>44068197</v>
      </c>
      <c r="U325" s="186"/>
      <c r="V325" s="16"/>
      <c r="X325" t="str">
        <f>IF(ISERROR(VLOOKUP(H325,'FMC by DSF_Sistem'!$J$11:$J$1202,1,0)),"TIDAK ADA","ADA")</f>
        <v>ADA</v>
      </c>
      <c r="Y325" t="str">
        <f>IF(ISERROR(VLOOKUP(C325,'Data Unit Agr Open'!$F$4:$F$7567,1,0)),"TIDAK ADA","ADA")</f>
        <v>ADA</v>
      </c>
      <c r="Z325" s="955" t="str">
        <f>VLOOKUP(H325,'Data Unit Agr Open'!J323:$J$7567,1,FALSE)</f>
        <v>B9549PCP</v>
      </c>
      <c r="AA325" t="b">
        <f t="shared" si="28"/>
        <v>1</v>
      </c>
    </row>
    <row r="326" spans="1:27" customFormat="1" ht="17.45" hidden="1" customHeight="1" x14ac:dyDescent="0.25">
      <c r="B326" s="51">
        <v>321</v>
      </c>
      <c r="C326" s="258" t="s">
        <v>1307</v>
      </c>
      <c r="D326" s="232" t="s">
        <v>9737</v>
      </c>
      <c r="E326" s="258" t="s">
        <v>12168</v>
      </c>
      <c r="F326" s="426" t="s">
        <v>11993</v>
      </c>
      <c r="G326" s="426" t="s">
        <v>125</v>
      </c>
      <c r="H326" s="235" t="s">
        <v>9816</v>
      </c>
      <c r="I326" s="69" t="s">
        <v>9817</v>
      </c>
      <c r="J326" s="69" t="s">
        <v>9818</v>
      </c>
      <c r="K326" s="427">
        <v>43763</v>
      </c>
      <c r="L326" s="427">
        <v>45590</v>
      </c>
      <c r="M326" s="76">
        <v>60</v>
      </c>
      <c r="N326" s="383">
        <v>24000000</v>
      </c>
      <c r="O326" s="76">
        <f t="shared" si="30"/>
        <v>400000</v>
      </c>
      <c r="P326" s="47">
        <f t="shared" ca="1" si="31"/>
        <v>26.854499058642009</v>
      </c>
      <c r="Q326" s="48">
        <f t="shared" ca="1" si="33"/>
        <v>10400000</v>
      </c>
      <c r="R326" s="73"/>
      <c r="S326" s="60"/>
      <c r="T326" s="120">
        <f t="shared" si="36"/>
        <v>24000000</v>
      </c>
      <c r="U326" s="186"/>
      <c r="V326" s="16"/>
      <c r="X326" t="str">
        <f>IF(ISERROR(VLOOKUP(H326,'FMC by DSF_Sistem'!$J$11:$J$1202,1,0)),"TIDAK ADA","ADA")</f>
        <v>ADA</v>
      </c>
      <c r="Y326" t="str">
        <f>IF(ISERROR(VLOOKUP(C326,'Data Unit Agr Open'!$F$4:$F$7567,1,0)),"TIDAK ADA","ADA")</f>
        <v>ADA</v>
      </c>
      <c r="Z326" s="955" t="str">
        <f>VLOOKUP(H326,'Data Unit Agr Open'!J324:$J$7567,1,FALSE)</f>
        <v>B2867PKG</v>
      </c>
      <c r="AA326" t="b">
        <f t="shared" si="28"/>
        <v>1</v>
      </c>
    </row>
    <row r="327" spans="1:27" customFormat="1" ht="17.45" hidden="1" customHeight="1" x14ac:dyDescent="0.25">
      <c r="A327" s="296" t="s">
        <v>12117</v>
      </c>
      <c r="B327" s="38">
        <v>322</v>
      </c>
      <c r="C327" s="258" t="s">
        <v>2456</v>
      </c>
      <c r="D327" s="232" t="s">
        <v>9737</v>
      </c>
      <c r="E327" s="67" t="s">
        <v>12454</v>
      </c>
      <c r="F327" s="463" t="s">
        <v>2035</v>
      </c>
      <c r="G327" s="463" t="s">
        <v>1291</v>
      </c>
      <c r="H327" s="235" t="s">
        <v>9868</v>
      </c>
      <c r="I327" s="69" t="s">
        <v>9869</v>
      </c>
      <c r="J327" s="69" t="s">
        <v>9870</v>
      </c>
      <c r="K327" s="427">
        <v>43773</v>
      </c>
      <c r="L327" s="427">
        <v>44512</v>
      </c>
      <c r="M327" s="76">
        <v>24</v>
      </c>
      <c r="N327" s="383">
        <f>8400000+8400000</f>
        <v>16800000</v>
      </c>
      <c r="O327" s="76">
        <f t="shared" si="30"/>
        <v>700000</v>
      </c>
      <c r="P327" s="128">
        <f t="shared" ca="1" si="31"/>
        <v>26.521165725308673</v>
      </c>
      <c r="Q327" s="129">
        <f t="shared" ca="1" si="33"/>
        <v>18200000</v>
      </c>
      <c r="R327" s="73">
        <f>'[1]Sirkulasi Kompas Gramedia'!J469</f>
        <v>14221612</v>
      </c>
      <c r="S327" s="264">
        <f>'[1]Sirkulasi Kompas Gramedia'!F470</f>
        <v>10</v>
      </c>
      <c r="T327" s="120">
        <f t="shared" si="36"/>
        <v>2578388</v>
      </c>
      <c r="U327" s="186"/>
      <c r="V327" s="16"/>
      <c r="X327" t="str">
        <f>IF(ISERROR(VLOOKUP(H327,'FMC by DSF_Sistem'!$J$11:$J$1202,1,0)),"TIDAK ADA","ADA")</f>
        <v>ADA</v>
      </c>
      <c r="Y327" t="str">
        <f>IF(ISERROR(VLOOKUP(C327,'Data Unit Agr Open'!$F$4:$F$7567,1,0)),"TIDAK ADA","ADA")</f>
        <v>ADA</v>
      </c>
      <c r="Z327" s="955" t="str">
        <f>VLOOKUP(H327,'Data Unit Agr Open'!J325:$J$7567,1,FALSE)</f>
        <v>B9202PCL</v>
      </c>
      <c r="AA327" t="b">
        <f t="shared" ref="AA327:AA390" si="37">X327=Y327</f>
        <v>1</v>
      </c>
    </row>
    <row r="328" spans="1:27" customFormat="1" ht="17.45" hidden="1" customHeight="1" x14ac:dyDescent="0.25">
      <c r="A328" s="296" t="s">
        <v>12117</v>
      </c>
      <c r="B328" s="51">
        <v>323</v>
      </c>
      <c r="C328" s="258" t="s">
        <v>2456</v>
      </c>
      <c r="D328" s="232" t="s">
        <v>9737</v>
      </c>
      <c r="E328" s="67" t="s">
        <v>12454</v>
      </c>
      <c r="F328" s="463" t="s">
        <v>2035</v>
      </c>
      <c r="G328" s="463" t="s">
        <v>1291</v>
      </c>
      <c r="H328" s="235" t="s">
        <v>9875</v>
      </c>
      <c r="I328" s="69" t="s">
        <v>9876</v>
      </c>
      <c r="J328" s="69" t="s">
        <v>9877</v>
      </c>
      <c r="K328" s="427">
        <v>43773</v>
      </c>
      <c r="L328" s="427">
        <v>44512</v>
      </c>
      <c r="M328" s="76">
        <v>24</v>
      </c>
      <c r="N328" s="383">
        <f>8400000+8400000</f>
        <v>16800000</v>
      </c>
      <c r="O328" s="76">
        <f t="shared" si="30"/>
        <v>700000</v>
      </c>
      <c r="P328" s="128">
        <f t="shared" ca="1" si="31"/>
        <v>26.521165725308673</v>
      </c>
      <c r="Q328" s="129">
        <f t="shared" ca="1" si="33"/>
        <v>18200000</v>
      </c>
      <c r="R328" s="73">
        <f>'[1]Sirkulasi Kompas Gramedia'!J516</f>
        <v>13977039</v>
      </c>
      <c r="S328" s="264">
        <f>'[1]Sirkulasi Kompas Gramedia'!F517</f>
        <v>13</v>
      </c>
      <c r="T328" s="120">
        <f t="shared" si="36"/>
        <v>2822961</v>
      </c>
      <c r="U328" s="186"/>
      <c r="V328" s="16"/>
      <c r="X328" t="str">
        <f>IF(ISERROR(VLOOKUP(H328,'FMC by DSF_Sistem'!$J$11:$J$1202,1,0)),"TIDAK ADA","ADA")</f>
        <v>ADA</v>
      </c>
      <c r="Y328" t="str">
        <f>IF(ISERROR(VLOOKUP(C328,'Data Unit Agr Open'!$F$4:$F$7567,1,0)),"TIDAK ADA","ADA")</f>
        <v>ADA</v>
      </c>
      <c r="Z328" s="955" t="str">
        <f>VLOOKUP(H328,'Data Unit Agr Open'!J326:$J$7567,1,FALSE)</f>
        <v>B9201PCL</v>
      </c>
      <c r="AA328" t="b">
        <f t="shared" si="37"/>
        <v>1</v>
      </c>
    </row>
    <row r="329" spans="1:27" customFormat="1" ht="17.45" hidden="1" customHeight="1" x14ac:dyDescent="0.25">
      <c r="A329" s="296" t="s">
        <v>12117</v>
      </c>
      <c r="B329" s="38">
        <v>324</v>
      </c>
      <c r="C329" s="464" t="s">
        <v>12455</v>
      </c>
      <c r="D329" s="232" t="s">
        <v>9737</v>
      </c>
      <c r="E329" s="67" t="s">
        <v>12454</v>
      </c>
      <c r="F329" s="463" t="s">
        <v>2035</v>
      </c>
      <c r="G329" s="463" t="s">
        <v>1291</v>
      </c>
      <c r="H329" s="235" t="s">
        <v>12456</v>
      </c>
      <c r="I329" s="69" t="s">
        <v>12457</v>
      </c>
      <c r="J329" s="69" t="s">
        <v>12458</v>
      </c>
      <c r="K329" s="427">
        <v>43822</v>
      </c>
      <c r="L329" s="465">
        <v>44553</v>
      </c>
      <c r="M329" s="76">
        <v>24</v>
      </c>
      <c r="N329" s="383">
        <f>8400000+8400000</f>
        <v>16800000</v>
      </c>
      <c r="O329" s="76">
        <f t="shared" si="30"/>
        <v>700000</v>
      </c>
      <c r="P329" s="128">
        <f t="shared" ca="1" si="31"/>
        <v>24.887832391975341</v>
      </c>
      <c r="Q329" s="129">
        <f t="shared" ca="1" si="33"/>
        <v>16800000</v>
      </c>
      <c r="R329" s="73">
        <f>'[1]Sirkulasi Kompas Gramedia'!J809</f>
        <v>22315896</v>
      </c>
      <c r="S329" s="264">
        <f>'[1]Sirkulasi Kompas Gramedia'!F810</f>
        <v>23</v>
      </c>
      <c r="T329" s="466">
        <f t="shared" si="36"/>
        <v>-5515896</v>
      </c>
      <c r="U329" s="186"/>
      <c r="V329" s="16"/>
      <c r="X329" t="str">
        <f>IF(ISERROR(VLOOKUP(H329,'FMC by DSF_Sistem'!$J$11:$J$1202,1,0)),"TIDAK ADA","ADA")</f>
        <v>TIDAK ADA</v>
      </c>
      <c r="Y329" t="str">
        <f>IF(ISERROR(VLOOKUP(C329,'Data Unit Agr Open'!$F$4:$F$7567,1,0)),"TIDAK ADA","ADA")</f>
        <v>TIDAK ADA</v>
      </c>
      <c r="Z329" s="955" t="e">
        <f>VLOOKUP(H329,'Data Unit Agr Open'!J327:$J$7567,1,FALSE)</f>
        <v>#N/A</v>
      </c>
      <c r="AA329" t="b">
        <f t="shared" si="37"/>
        <v>1</v>
      </c>
    </row>
    <row r="330" spans="1:27" customFormat="1" ht="17.45" hidden="1" customHeight="1" x14ac:dyDescent="0.25">
      <c r="A330" s="296" t="s">
        <v>12117</v>
      </c>
      <c r="B330" s="51">
        <v>325</v>
      </c>
      <c r="C330" s="464" t="s">
        <v>12455</v>
      </c>
      <c r="D330" s="232" t="s">
        <v>9737</v>
      </c>
      <c r="E330" s="67" t="s">
        <v>12454</v>
      </c>
      <c r="F330" s="463" t="s">
        <v>2035</v>
      </c>
      <c r="G330" s="463" t="s">
        <v>1291</v>
      </c>
      <c r="H330" s="235" t="s">
        <v>12459</v>
      </c>
      <c r="I330" s="69" t="s">
        <v>12460</v>
      </c>
      <c r="J330" s="69" t="s">
        <v>12461</v>
      </c>
      <c r="K330" s="427">
        <v>43822</v>
      </c>
      <c r="L330" s="465">
        <v>44553</v>
      </c>
      <c r="M330" s="76">
        <v>24</v>
      </c>
      <c r="N330" s="383">
        <f t="shared" ref="N330:N331" si="38">8400000+8400000</f>
        <v>16800000</v>
      </c>
      <c r="O330" s="76">
        <f t="shared" si="30"/>
        <v>700000</v>
      </c>
      <c r="P330" s="128">
        <f t="shared" ca="1" si="31"/>
        <v>24.887832391975341</v>
      </c>
      <c r="Q330" s="129">
        <f t="shared" ca="1" si="33"/>
        <v>16800000</v>
      </c>
      <c r="R330" s="73">
        <f>'[1]Sirkulasi Kompas Gramedia'!J899</f>
        <v>24653181</v>
      </c>
      <c r="S330" s="264">
        <f>'[1]Sirkulasi Kompas Gramedia'!F900</f>
        <v>23</v>
      </c>
      <c r="T330" s="466">
        <f t="shared" si="36"/>
        <v>-7853181</v>
      </c>
      <c r="U330" s="186"/>
      <c r="V330" s="16"/>
      <c r="X330" t="str">
        <f>IF(ISERROR(VLOOKUP(H330,'FMC by DSF_Sistem'!$J$11:$J$1202,1,0)),"TIDAK ADA","ADA")</f>
        <v>TIDAK ADA</v>
      </c>
      <c r="Y330" t="str">
        <f>IF(ISERROR(VLOOKUP(C330,'Data Unit Agr Open'!$F$4:$F$7567,1,0)),"TIDAK ADA","ADA")</f>
        <v>TIDAK ADA</v>
      </c>
      <c r="Z330" s="955" t="e">
        <f>VLOOKUP(H330,'Data Unit Agr Open'!J328:$J$7567,1,FALSE)</f>
        <v>#N/A</v>
      </c>
      <c r="AA330" t="b">
        <f t="shared" si="37"/>
        <v>1</v>
      </c>
    </row>
    <row r="331" spans="1:27" customFormat="1" ht="17.45" hidden="1" customHeight="1" x14ac:dyDescent="0.25">
      <c r="A331" s="296" t="s">
        <v>12117</v>
      </c>
      <c r="B331" s="38">
        <v>326</v>
      </c>
      <c r="C331" s="464" t="s">
        <v>12455</v>
      </c>
      <c r="D331" s="232" t="s">
        <v>9737</v>
      </c>
      <c r="E331" s="67" t="s">
        <v>12454</v>
      </c>
      <c r="F331" s="463" t="s">
        <v>2035</v>
      </c>
      <c r="G331" s="463" t="s">
        <v>1291</v>
      </c>
      <c r="H331" s="235" t="s">
        <v>12462</v>
      </c>
      <c r="I331" s="69" t="s">
        <v>12463</v>
      </c>
      <c r="J331" s="69" t="s">
        <v>12464</v>
      </c>
      <c r="K331" s="427">
        <v>43822</v>
      </c>
      <c r="L331" s="465">
        <v>44553</v>
      </c>
      <c r="M331" s="76">
        <v>24</v>
      </c>
      <c r="N331" s="383">
        <f t="shared" si="38"/>
        <v>16800000</v>
      </c>
      <c r="O331" s="76">
        <f t="shared" si="30"/>
        <v>700000</v>
      </c>
      <c r="P331" s="128">
        <f t="shared" ca="1" si="31"/>
        <v>24.887832391975341</v>
      </c>
      <c r="Q331" s="129">
        <f t="shared" ca="1" si="33"/>
        <v>16800000</v>
      </c>
      <c r="R331" s="73">
        <f>'[1]Sirkulasi Kompas Gramedia'!J1478</f>
        <v>4767290</v>
      </c>
      <c r="S331" s="264">
        <f>'[1]Sirkulasi Kompas Gramedia'!F1479</f>
        <v>8</v>
      </c>
      <c r="T331" s="120">
        <f t="shared" si="36"/>
        <v>12032710</v>
      </c>
      <c r="U331" s="186"/>
      <c r="V331" s="16"/>
      <c r="X331" t="str">
        <f>IF(ISERROR(VLOOKUP(H331,'FMC by DSF_Sistem'!$J$11:$J$1202,1,0)),"TIDAK ADA","ADA")</f>
        <v>TIDAK ADA</v>
      </c>
      <c r="Y331" t="str">
        <f>IF(ISERROR(VLOOKUP(C331,'Data Unit Agr Open'!$F$4:$F$7567,1,0)),"TIDAK ADA","ADA")</f>
        <v>TIDAK ADA</v>
      </c>
      <c r="Z331" s="955" t="e">
        <f>VLOOKUP(H331,'Data Unit Agr Open'!J329:$J$7567,1,FALSE)</f>
        <v>#N/A</v>
      </c>
      <c r="AA331" t="b">
        <f t="shared" si="37"/>
        <v>1</v>
      </c>
    </row>
    <row r="332" spans="1:27" customFormat="1" ht="17.45" hidden="1" customHeight="1" x14ac:dyDescent="0.25">
      <c r="B332" s="51">
        <v>327</v>
      </c>
      <c r="C332" s="258" t="s">
        <v>12465</v>
      </c>
      <c r="D332" s="232" t="s">
        <v>9737</v>
      </c>
      <c r="E332" s="67" t="s">
        <v>12454</v>
      </c>
      <c r="F332" s="426" t="s">
        <v>12466</v>
      </c>
      <c r="G332" s="426" t="s">
        <v>12467</v>
      </c>
      <c r="H332" s="235" t="s">
        <v>12468</v>
      </c>
      <c r="I332" s="69" t="s">
        <v>12469</v>
      </c>
      <c r="J332" s="69" t="s">
        <v>12470</v>
      </c>
      <c r="K332" s="427">
        <v>43826</v>
      </c>
      <c r="L332" s="427">
        <v>44192</v>
      </c>
      <c r="M332" s="76">
        <v>12</v>
      </c>
      <c r="N332" s="383">
        <v>8400000</v>
      </c>
      <c r="O332" s="76">
        <f t="shared" si="30"/>
        <v>700000</v>
      </c>
      <c r="P332" s="47">
        <f t="shared" ca="1" si="31"/>
        <v>24.754499058642008</v>
      </c>
      <c r="Q332" s="48">
        <f t="shared" ca="1" si="33"/>
        <v>16800000</v>
      </c>
      <c r="R332" s="73">
        <f>'[1]Sirkulasi Kompas Gramedia'!J1271</f>
        <v>8498694</v>
      </c>
      <c r="S332" s="60">
        <f>'[1]Sirkulasi Kompas Gramedia'!F1272</f>
        <v>7</v>
      </c>
      <c r="T332" s="466">
        <f t="shared" si="36"/>
        <v>-98694</v>
      </c>
      <c r="U332" s="186"/>
      <c r="V332" s="16"/>
      <c r="X332" t="str">
        <f>IF(ISERROR(VLOOKUP(H332,'FMC by DSF_Sistem'!$J$11:$J$1202,1,0)),"TIDAK ADA","ADA")</f>
        <v>TIDAK ADA</v>
      </c>
      <c r="Y332" t="str">
        <f>IF(ISERROR(VLOOKUP(C332,'Data Unit Agr Open'!$F$4:$F$7567,1,0)),"TIDAK ADA","ADA")</f>
        <v>TIDAK ADA</v>
      </c>
      <c r="Z332" s="955" t="str">
        <f>VLOOKUP(H332,'Data Unit Agr Open'!J330:$J$7567,1,FALSE)</f>
        <v>B9114PCL</v>
      </c>
      <c r="AA332" t="b">
        <f t="shared" si="37"/>
        <v>1</v>
      </c>
    </row>
    <row r="333" spans="1:27" customFormat="1" ht="17.45" hidden="1" customHeight="1" x14ac:dyDescent="0.25">
      <c r="B333" s="38">
        <v>328</v>
      </c>
      <c r="C333" s="258" t="s">
        <v>12465</v>
      </c>
      <c r="D333" s="232" t="s">
        <v>9737</v>
      </c>
      <c r="E333" s="67" t="s">
        <v>12454</v>
      </c>
      <c r="F333" s="426" t="s">
        <v>12466</v>
      </c>
      <c r="G333" s="426" t="s">
        <v>12467</v>
      </c>
      <c r="H333" s="235" t="s">
        <v>12471</v>
      </c>
      <c r="I333" s="69" t="s">
        <v>12472</v>
      </c>
      <c r="J333" s="69" t="s">
        <v>12473</v>
      </c>
      <c r="K333" s="427">
        <v>43826</v>
      </c>
      <c r="L333" s="427">
        <v>44192</v>
      </c>
      <c r="M333" s="76">
        <v>12</v>
      </c>
      <c r="N333" s="383">
        <v>8400000</v>
      </c>
      <c r="O333" s="76">
        <f t="shared" si="30"/>
        <v>700000</v>
      </c>
      <c r="P333" s="47">
        <f t="shared" ca="1" si="31"/>
        <v>24.754499058642008</v>
      </c>
      <c r="Q333" s="48">
        <f t="shared" ca="1" si="33"/>
        <v>16800000</v>
      </c>
      <c r="R333" s="73">
        <f>'[1]Sirkulasi Kompas Gramedia'!J1188</f>
        <v>12940244</v>
      </c>
      <c r="S333" s="60">
        <f>'[1]Sirkulasi Kompas Gramedia'!F1189</f>
        <v>10</v>
      </c>
      <c r="T333" s="466">
        <f t="shared" si="36"/>
        <v>-4540244</v>
      </c>
      <c r="U333" s="186"/>
      <c r="V333" s="16"/>
      <c r="X333" t="str">
        <f>IF(ISERROR(VLOOKUP(H333,'FMC by DSF_Sistem'!$J$11:$J$1202,1,0)),"TIDAK ADA","ADA")</f>
        <v>TIDAK ADA</v>
      </c>
      <c r="Y333" t="str">
        <f>IF(ISERROR(VLOOKUP(C333,'Data Unit Agr Open'!$F$4:$F$7567,1,0)),"TIDAK ADA","ADA")</f>
        <v>TIDAK ADA</v>
      </c>
      <c r="Z333" s="955" t="str">
        <f>VLOOKUP(H333,'Data Unit Agr Open'!J331:$J$7567,1,FALSE)</f>
        <v>B9115PCL</v>
      </c>
      <c r="AA333" t="b">
        <f t="shared" si="37"/>
        <v>1</v>
      </c>
    </row>
    <row r="334" spans="1:27" customFormat="1" ht="17.45" hidden="1" customHeight="1" x14ac:dyDescent="0.25">
      <c r="A334" s="296" t="s">
        <v>12117</v>
      </c>
      <c r="B334" s="51">
        <v>329</v>
      </c>
      <c r="C334" s="258" t="s">
        <v>2932</v>
      </c>
      <c r="D334" s="232" t="s">
        <v>9737</v>
      </c>
      <c r="E334" s="258" t="s">
        <v>12474</v>
      </c>
      <c r="F334" s="463" t="s">
        <v>12466</v>
      </c>
      <c r="G334" s="463" t="s">
        <v>12467</v>
      </c>
      <c r="H334" s="235" t="s">
        <v>9880</v>
      </c>
      <c r="I334" s="69" t="s">
        <v>9881</v>
      </c>
      <c r="J334" s="69" t="s">
        <v>9882</v>
      </c>
      <c r="K334" s="427">
        <v>43861</v>
      </c>
      <c r="L334" s="427">
        <v>44620</v>
      </c>
      <c r="M334" s="76">
        <v>24</v>
      </c>
      <c r="N334" s="383">
        <f>24000000+24000000</f>
        <v>48000000</v>
      </c>
      <c r="O334" s="76">
        <f t="shared" si="30"/>
        <v>2000000</v>
      </c>
      <c r="P334" s="128">
        <f t="shared" ca="1" si="31"/>
        <v>23.58783239197534</v>
      </c>
      <c r="Q334" s="129">
        <f t="shared" ca="1" si="33"/>
        <v>46000000</v>
      </c>
      <c r="R334" s="73">
        <f>'[1]Sirkulasi Kompas Gramedia'!J850</f>
        <v>39851682</v>
      </c>
      <c r="S334" s="264">
        <f>'[1]Sirkulasi Kompas Gramedia'!F851</f>
        <v>15</v>
      </c>
      <c r="T334" s="120">
        <f t="shared" si="36"/>
        <v>8148318</v>
      </c>
      <c r="U334" s="186"/>
      <c r="V334" s="16"/>
      <c r="X334" t="str">
        <f>IF(ISERROR(VLOOKUP(H334,'FMC by DSF_Sistem'!$J$11:$J$1202,1,0)),"TIDAK ADA","ADA")</f>
        <v>ADA</v>
      </c>
      <c r="Y334" t="str">
        <f>IF(ISERROR(VLOOKUP(C334,'Data Unit Agr Open'!$F$4:$F$7567,1,0)),"TIDAK ADA","ADA")</f>
        <v>ADA</v>
      </c>
      <c r="Z334" s="955" t="str">
        <f>VLOOKUP(H334,'Data Unit Agr Open'!J332:$J$7567,1,FALSE)</f>
        <v>B9094PCH</v>
      </c>
      <c r="AA334" t="b">
        <f t="shared" si="37"/>
        <v>1</v>
      </c>
    </row>
    <row r="335" spans="1:27" customFormat="1" ht="17.45" hidden="1" customHeight="1" x14ac:dyDescent="0.25">
      <c r="A335" s="296" t="s">
        <v>12117</v>
      </c>
      <c r="B335" s="38">
        <v>330</v>
      </c>
      <c r="C335" s="258" t="s">
        <v>2932</v>
      </c>
      <c r="D335" s="232" t="s">
        <v>9737</v>
      </c>
      <c r="E335" s="258" t="s">
        <v>12474</v>
      </c>
      <c r="F335" s="463" t="s">
        <v>12466</v>
      </c>
      <c r="G335" s="463" t="s">
        <v>12467</v>
      </c>
      <c r="H335" s="235" t="s">
        <v>9888</v>
      </c>
      <c r="I335" s="69" t="s">
        <v>9889</v>
      </c>
      <c r="J335" s="69" t="s">
        <v>9890</v>
      </c>
      <c r="K335" s="427">
        <v>43861</v>
      </c>
      <c r="L335" s="427">
        <v>44620</v>
      </c>
      <c r="M335" s="76">
        <v>24</v>
      </c>
      <c r="N335" s="383">
        <f t="shared" ref="N335:N336" si="39">24000000+24000000</f>
        <v>48000000</v>
      </c>
      <c r="O335" s="76">
        <f t="shared" si="30"/>
        <v>2000000</v>
      </c>
      <c r="P335" s="128">
        <f t="shared" ca="1" si="31"/>
        <v>23.58783239197534</v>
      </c>
      <c r="Q335" s="129">
        <f t="shared" ca="1" si="33"/>
        <v>46000000</v>
      </c>
      <c r="R335" s="73">
        <f>'[1]Sirkulasi Kompas Gramedia'!J1430</f>
        <v>23704335</v>
      </c>
      <c r="S335" s="264">
        <f>'[1]Sirkulasi Kompas Gramedia'!F1431</f>
        <v>9</v>
      </c>
      <c r="T335" s="120">
        <f t="shared" si="36"/>
        <v>24295665</v>
      </c>
      <c r="U335" s="186"/>
      <c r="V335" s="16"/>
      <c r="X335" t="str">
        <f>IF(ISERROR(VLOOKUP(H335,'FMC by DSF_Sistem'!$J$11:$J$1202,1,0)),"TIDAK ADA","ADA")</f>
        <v>ADA</v>
      </c>
      <c r="Y335" t="str">
        <f>IF(ISERROR(VLOOKUP(C335,'Data Unit Agr Open'!$F$4:$F$7567,1,0)),"TIDAK ADA","ADA")</f>
        <v>ADA</v>
      </c>
      <c r="Z335" s="955" t="str">
        <f>VLOOKUP(H335,'Data Unit Agr Open'!J333:$J$7567,1,FALSE)</f>
        <v>B9099PCH</v>
      </c>
      <c r="AA335" t="b">
        <f t="shared" si="37"/>
        <v>1</v>
      </c>
    </row>
    <row r="336" spans="1:27" customFormat="1" ht="17.45" hidden="1" customHeight="1" x14ac:dyDescent="0.25">
      <c r="A336" s="296" t="s">
        <v>12117</v>
      </c>
      <c r="B336" s="51">
        <v>331</v>
      </c>
      <c r="C336" s="258" t="s">
        <v>2932</v>
      </c>
      <c r="D336" s="232" t="s">
        <v>9737</v>
      </c>
      <c r="E336" s="258" t="s">
        <v>12474</v>
      </c>
      <c r="F336" s="463" t="s">
        <v>11993</v>
      </c>
      <c r="G336" s="463" t="s">
        <v>125</v>
      </c>
      <c r="H336" s="235" t="s">
        <v>9894</v>
      </c>
      <c r="I336" s="69" t="s">
        <v>9895</v>
      </c>
      <c r="J336" s="69" t="s">
        <v>9896</v>
      </c>
      <c r="K336" s="427">
        <v>43861</v>
      </c>
      <c r="L336" s="427">
        <v>44620</v>
      </c>
      <c r="M336" s="76">
        <v>24</v>
      </c>
      <c r="N336" s="383">
        <f t="shared" si="39"/>
        <v>48000000</v>
      </c>
      <c r="O336" s="76">
        <f t="shared" si="30"/>
        <v>2000000</v>
      </c>
      <c r="P336" s="128">
        <f t="shared" ca="1" si="31"/>
        <v>23.58783239197534</v>
      </c>
      <c r="Q336" s="129">
        <f t="shared" ca="1" si="33"/>
        <v>46000000</v>
      </c>
      <c r="R336" s="73">
        <f>'[1]Sirkulasi Kompas Gramedia'!J1311</f>
        <v>36105401</v>
      </c>
      <c r="S336" s="264">
        <f>'[1]Sirkulasi Kompas Gramedia'!F1312</f>
        <v>15</v>
      </c>
      <c r="T336" s="120">
        <f t="shared" si="36"/>
        <v>11894599</v>
      </c>
      <c r="U336" s="186"/>
      <c r="V336" s="16"/>
      <c r="X336" t="str">
        <f>IF(ISERROR(VLOOKUP(H336,'FMC by DSF_Sistem'!$J$11:$J$1202,1,0)),"TIDAK ADA","ADA")</f>
        <v>ADA</v>
      </c>
      <c r="Y336" t="str">
        <f>IF(ISERROR(VLOOKUP(C336,'Data Unit Agr Open'!$F$4:$F$7567,1,0)),"TIDAK ADA","ADA")</f>
        <v>ADA</v>
      </c>
      <c r="Z336" s="955" t="str">
        <f>VLOOKUP(H336,'Data Unit Agr Open'!J334:$J$7567,1,FALSE)</f>
        <v>B9092PCH</v>
      </c>
      <c r="AA336" t="b">
        <f t="shared" si="37"/>
        <v>1</v>
      </c>
    </row>
    <row r="337" spans="1:27" customFormat="1" ht="17.45" hidden="1" customHeight="1" thickBot="1" x14ac:dyDescent="0.3">
      <c r="A337" s="296" t="s">
        <v>12117</v>
      </c>
      <c r="B337" s="38">
        <v>332</v>
      </c>
      <c r="C337" s="385" t="s">
        <v>12475</v>
      </c>
      <c r="D337" s="384" t="s">
        <v>9737</v>
      </c>
      <c r="E337" s="385" t="s">
        <v>12474</v>
      </c>
      <c r="F337" s="467" t="s">
        <v>11993</v>
      </c>
      <c r="G337" s="467" t="s">
        <v>125</v>
      </c>
      <c r="H337" s="334" t="s">
        <v>12476</v>
      </c>
      <c r="I337" s="355" t="s">
        <v>12477</v>
      </c>
      <c r="J337" s="355" t="s">
        <v>12478</v>
      </c>
      <c r="K337" s="456">
        <v>43863</v>
      </c>
      <c r="L337" s="456">
        <v>44594</v>
      </c>
      <c r="M337" s="205">
        <v>24</v>
      </c>
      <c r="N337" s="388">
        <f>24000000+24000000</f>
        <v>48000000</v>
      </c>
      <c r="O337" s="205">
        <f t="shared" si="30"/>
        <v>2000000</v>
      </c>
      <c r="P337" s="206">
        <f t="shared" ca="1" si="31"/>
        <v>23.521165725308673</v>
      </c>
      <c r="Q337" s="207">
        <f t="shared" ca="1" si="33"/>
        <v>46000000</v>
      </c>
      <c r="R337" s="337">
        <f>'[1]Sirkulasi Kompas Gramedia'!J1230</f>
        <v>14553027</v>
      </c>
      <c r="S337" s="338">
        <f>'[1]Sirkulasi Kompas Gramedia'!F1231</f>
        <v>7</v>
      </c>
      <c r="T337" s="210">
        <f t="shared" si="36"/>
        <v>33446973</v>
      </c>
      <c r="U337" s="186"/>
      <c r="V337" s="16"/>
      <c r="X337" t="str">
        <f>IF(ISERROR(VLOOKUP(H337,'FMC by DSF_Sistem'!$J$11:$J$1202,1,0)),"TIDAK ADA","ADA")</f>
        <v>TIDAK ADA</v>
      </c>
      <c r="Y337" t="str">
        <f>IF(ISERROR(VLOOKUP(C337,'Data Unit Agr Open'!$F$4:$F$7567,1,0)),"TIDAK ADA","ADA")</f>
        <v>TIDAK ADA</v>
      </c>
      <c r="Z337" s="955" t="e">
        <f>VLOOKUP(H337,'Data Unit Agr Open'!J335:$J$7567,1,FALSE)</f>
        <v>#N/A</v>
      </c>
      <c r="AA337" t="b">
        <f t="shared" si="37"/>
        <v>1</v>
      </c>
    </row>
    <row r="338" spans="1:27" customFormat="1" ht="17.45" hidden="1" customHeight="1" thickBot="1" x14ac:dyDescent="0.4">
      <c r="B338" s="51">
        <v>333</v>
      </c>
      <c r="C338" s="374" t="s">
        <v>1055</v>
      </c>
      <c r="D338" s="468" t="s">
        <v>12479</v>
      </c>
      <c r="E338" s="469" t="s">
        <v>12480</v>
      </c>
      <c r="F338" s="470" t="s">
        <v>4923</v>
      </c>
      <c r="G338" s="470" t="s">
        <v>12481</v>
      </c>
      <c r="H338" s="320" t="s">
        <v>10076</v>
      </c>
      <c r="I338" s="81" t="s">
        <v>10077</v>
      </c>
      <c r="J338" s="81" t="s">
        <v>10078</v>
      </c>
      <c r="K338" s="471">
        <v>43609</v>
      </c>
      <c r="L338" s="471">
        <v>45070</v>
      </c>
      <c r="M338" s="85">
        <v>48</v>
      </c>
      <c r="N338" s="379">
        <v>38400000</v>
      </c>
      <c r="O338" s="85">
        <f t="shared" si="30"/>
        <v>800000</v>
      </c>
      <c r="P338" s="472">
        <f t="shared" ca="1" si="31"/>
        <v>31.987832391975342</v>
      </c>
      <c r="Q338" s="116">
        <f t="shared" ca="1" si="33"/>
        <v>24800000</v>
      </c>
      <c r="R338" s="88">
        <f>'[1]Seco Tools'!J65</f>
        <v>3968883</v>
      </c>
      <c r="S338" s="473">
        <f>'[1]Seco Tools'!F66</f>
        <v>5</v>
      </c>
      <c r="T338" s="90">
        <f t="shared" si="36"/>
        <v>34431117</v>
      </c>
      <c r="U338" s="186"/>
      <c r="V338" s="16"/>
      <c r="X338" t="str">
        <f>IF(ISERROR(VLOOKUP(H338,'FMC by DSF_Sistem'!$J$11:$J$1202,1,0)),"TIDAK ADA","ADA")</f>
        <v>ADA</v>
      </c>
      <c r="Y338" t="str">
        <f>IF(ISERROR(VLOOKUP(C338,'Data Unit Agr Open'!$F$4:$F$7567,1,0)),"TIDAK ADA","ADA")</f>
        <v>ADA</v>
      </c>
      <c r="Z338" s="955" t="str">
        <f>VLOOKUP(H338,'Data Unit Agr Open'!J336:$J$7567,1,FALSE)</f>
        <v>B2845PFY</v>
      </c>
      <c r="AA338" t="b">
        <f t="shared" si="37"/>
        <v>1</v>
      </c>
    </row>
    <row r="339" spans="1:27" customFormat="1" ht="17.45" hidden="1" customHeight="1" x14ac:dyDescent="0.4">
      <c r="B339" s="38">
        <v>334</v>
      </c>
      <c r="C339" s="252" t="s">
        <v>1073</v>
      </c>
      <c r="D339" s="419" t="s">
        <v>12482</v>
      </c>
      <c r="E339" s="252" t="s">
        <v>12170</v>
      </c>
      <c r="F339" s="253" t="s">
        <v>11993</v>
      </c>
      <c r="G339" s="253" t="s">
        <v>125</v>
      </c>
      <c r="H339" s="215" t="s">
        <v>8647</v>
      </c>
      <c r="I339" s="216" t="s">
        <v>8648</v>
      </c>
      <c r="J339" s="216" t="s">
        <v>8649</v>
      </c>
      <c r="K339" s="458">
        <v>43616</v>
      </c>
      <c r="L339" s="458">
        <v>44712</v>
      </c>
      <c r="M339" s="190">
        <v>36</v>
      </c>
      <c r="N339" s="365">
        <v>18000000</v>
      </c>
      <c r="O339" s="190">
        <f t="shared" si="30"/>
        <v>500000</v>
      </c>
      <c r="P339" s="34">
        <f t="shared" ca="1" si="31"/>
        <v>31.754499058642008</v>
      </c>
      <c r="Q339" s="35">
        <f t="shared" ca="1" si="33"/>
        <v>15500000</v>
      </c>
      <c r="R339" s="191">
        <f>'[1]MMKSI FMC'!J77</f>
        <v>2191299</v>
      </c>
      <c r="S339" s="192">
        <f>'[1]MMKSI FMC'!F78</f>
        <v>1</v>
      </c>
      <c r="T339" s="193">
        <f t="shared" si="36"/>
        <v>15808701</v>
      </c>
      <c r="U339" s="186"/>
      <c r="V339" s="16"/>
      <c r="X339" t="str">
        <f>IF(ISERROR(VLOOKUP(H339,'FMC by DSF_Sistem'!$J$11:$J$1202,1,0)),"TIDAK ADA","ADA")</f>
        <v>ADA</v>
      </c>
      <c r="Y339" t="str">
        <f>IF(ISERROR(VLOOKUP(C339,'Data Unit Agr Open'!$F$4:$F$7567,1,0)),"TIDAK ADA","ADA")</f>
        <v>ADA</v>
      </c>
      <c r="Z339" s="955" t="str">
        <f>VLOOKUP(H339,'Data Unit Agr Open'!J337:$J$7567,1,FALSE)</f>
        <v>B2177UOA</v>
      </c>
      <c r="AA339" t="b">
        <f t="shared" si="37"/>
        <v>1</v>
      </c>
    </row>
    <row r="340" spans="1:27" customFormat="1" ht="17.45" hidden="1" customHeight="1" x14ac:dyDescent="0.4">
      <c r="B340" s="51">
        <v>335</v>
      </c>
      <c r="C340" s="258" t="s">
        <v>1077</v>
      </c>
      <c r="D340" s="424" t="s">
        <v>12482</v>
      </c>
      <c r="E340" s="431" t="s">
        <v>12483</v>
      </c>
      <c r="F340" s="474" t="s">
        <v>11993</v>
      </c>
      <c r="G340" s="474" t="s">
        <v>125</v>
      </c>
      <c r="H340" s="235" t="s">
        <v>8658</v>
      </c>
      <c r="I340" s="69" t="s">
        <v>8659</v>
      </c>
      <c r="J340" s="69" t="s">
        <v>8660</v>
      </c>
      <c r="K340" s="427">
        <v>43616</v>
      </c>
      <c r="L340" s="427">
        <v>44712</v>
      </c>
      <c r="M340" s="76">
        <v>36</v>
      </c>
      <c r="N340" s="370">
        <v>43200000</v>
      </c>
      <c r="O340" s="76">
        <f t="shared" si="30"/>
        <v>1200000</v>
      </c>
      <c r="P340" s="47">
        <f t="shared" ca="1" si="31"/>
        <v>31.754499058642008</v>
      </c>
      <c r="Q340" s="48">
        <f t="shared" ca="1" si="33"/>
        <v>37200000</v>
      </c>
      <c r="R340" s="73"/>
      <c r="S340" s="60"/>
      <c r="T340" s="120">
        <f t="shared" si="36"/>
        <v>43200000</v>
      </c>
      <c r="U340" s="186"/>
      <c r="V340" s="16"/>
      <c r="X340" t="str">
        <f>IF(ISERROR(VLOOKUP(H340,'FMC by DSF_Sistem'!$J$11:$J$1202,1,0)),"TIDAK ADA","ADA")</f>
        <v>ADA</v>
      </c>
      <c r="Y340" t="str">
        <f>IF(ISERROR(VLOOKUP(C340,'Data Unit Agr Open'!$F$4:$F$7567,1,0)),"TIDAK ADA","ADA")</f>
        <v>ADA</v>
      </c>
      <c r="Z340" s="955" t="str">
        <f>VLOOKUP(H340,'Data Unit Agr Open'!J338:$J$7567,1,FALSE)</f>
        <v>B1424UJT</v>
      </c>
      <c r="AA340" t="b">
        <f t="shared" si="37"/>
        <v>1</v>
      </c>
    </row>
    <row r="341" spans="1:27" customFormat="1" ht="17.45" hidden="1" customHeight="1" x14ac:dyDescent="0.4">
      <c r="B341" s="38">
        <v>336</v>
      </c>
      <c r="C341" s="258" t="s">
        <v>1077</v>
      </c>
      <c r="D341" s="424" t="s">
        <v>12482</v>
      </c>
      <c r="E341" s="431" t="s">
        <v>12483</v>
      </c>
      <c r="F341" s="474" t="s">
        <v>11993</v>
      </c>
      <c r="G341" s="474" t="s">
        <v>125</v>
      </c>
      <c r="H341" s="235" t="s">
        <v>8654</v>
      </c>
      <c r="I341" s="69" t="s">
        <v>8655</v>
      </c>
      <c r="J341" s="69" t="s">
        <v>8656</v>
      </c>
      <c r="K341" s="427">
        <v>43616</v>
      </c>
      <c r="L341" s="427">
        <v>44712</v>
      </c>
      <c r="M341" s="76">
        <v>36</v>
      </c>
      <c r="N341" s="370">
        <v>43200000</v>
      </c>
      <c r="O341" s="76">
        <f t="shared" si="30"/>
        <v>1200000</v>
      </c>
      <c r="P341" s="47">
        <f t="shared" ca="1" si="31"/>
        <v>31.754499058642008</v>
      </c>
      <c r="Q341" s="48">
        <f t="shared" ca="1" si="33"/>
        <v>37200000</v>
      </c>
      <c r="R341" s="73"/>
      <c r="S341" s="60"/>
      <c r="T341" s="120">
        <f t="shared" si="36"/>
        <v>43200000</v>
      </c>
      <c r="U341" s="186"/>
      <c r="V341" s="16"/>
      <c r="X341" t="str">
        <f>IF(ISERROR(VLOOKUP(H341,'FMC by DSF_Sistem'!$J$11:$J$1202,1,0)),"TIDAK ADA","ADA")</f>
        <v>ADA</v>
      </c>
      <c r="Y341" t="str">
        <f>IF(ISERROR(VLOOKUP(C341,'Data Unit Agr Open'!$F$4:$F$7567,1,0)),"TIDAK ADA","ADA")</f>
        <v>ADA</v>
      </c>
      <c r="Z341" s="955" t="str">
        <f>VLOOKUP(H341,'Data Unit Agr Open'!J339:$J$7567,1,FALSE)</f>
        <v>B1533UJT</v>
      </c>
      <c r="AA341" t="b">
        <f t="shared" si="37"/>
        <v>1</v>
      </c>
    </row>
    <row r="342" spans="1:27" customFormat="1" ht="17.45" hidden="1" customHeight="1" x14ac:dyDescent="0.4">
      <c r="B342" s="51">
        <v>337</v>
      </c>
      <c r="C342" s="258" t="s">
        <v>1069</v>
      </c>
      <c r="D342" s="424" t="s">
        <v>12482</v>
      </c>
      <c r="E342" s="258" t="s">
        <v>12170</v>
      </c>
      <c r="F342" s="474" t="s">
        <v>11993</v>
      </c>
      <c r="G342" s="474" t="s">
        <v>125</v>
      </c>
      <c r="H342" s="235" t="s">
        <v>8644</v>
      </c>
      <c r="I342" s="69" t="s">
        <v>8645</v>
      </c>
      <c r="J342" s="69" t="s">
        <v>8646</v>
      </c>
      <c r="K342" s="427">
        <v>43616</v>
      </c>
      <c r="L342" s="427">
        <v>44712</v>
      </c>
      <c r="M342" s="76">
        <v>36</v>
      </c>
      <c r="N342" s="370">
        <v>18000000</v>
      </c>
      <c r="O342" s="76">
        <f t="shared" si="30"/>
        <v>500000</v>
      </c>
      <c r="P342" s="47">
        <f t="shared" ca="1" si="31"/>
        <v>31.754499058642008</v>
      </c>
      <c r="Q342" s="48">
        <f t="shared" ca="1" si="33"/>
        <v>15500000</v>
      </c>
      <c r="R342" s="73"/>
      <c r="S342" s="60"/>
      <c r="T342" s="120">
        <f t="shared" si="36"/>
        <v>18000000</v>
      </c>
      <c r="U342" s="186"/>
      <c r="V342" s="16"/>
      <c r="X342" t="str">
        <f>IF(ISERROR(VLOOKUP(H342,'FMC by DSF_Sistem'!$J$11:$J$1202,1,0)),"TIDAK ADA","ADA")</f>
        <v>ADA</v>
      </c>
      <c r="Y342" t="str">
        <f>IF(ISERROR(VLOOKUP(C342,'Data Unit Agr Open'!$F$4:$F$7567,1,0)),"TIDAK ADA","ADA")</f>
        <v>ADA</v>
      </c>
      <c r="Z342" s="955" t="str">
        <f>VLOOKUP(H342,'Data Unit Agr Open'!J340:$J$7567,1,FALSE)</f>
        <v>B2159UOA</v>
      </c>
      <c r="AA342" t="b">
        <f t="shared" si="37"/>
        <v>1</v>
      </c>
    </row>
    <row r="343" spans="1:27" customFormat="1" ht="17.45" hidden="1" customHeight="1" x14ac:dyDescent="0.4">
      <c r="B343" s="38">
        <v>338</v>
      </c>
      <c r="C343" s="258" t="s">
        <v>1069</v>
      </c>
      <c r="D343" s="424" t="s">
        <v>12482</v>
      </c>
      <c r="E343" s="258" t="s">
        <v>12170</v>
      </c>
      <c r="F343" s="474" t="s">
        <v>11993</v>
      </c>
      <c r="G343" s="474" t="s">
        <v>125</v>
      </c>
      <c r="H343" s="235" t="s">
        <v>8641</v>
      </c>
      <c r="I343" s="69" t="s">
        <v>8642</v>
      </c>
      <c r="J343" s="69" t="s">
        <v>8643</v>
      </c>
      <c r="K343" s="427">
        <v>43616</v>
      </c>
      <c r="L343" s="427">
        <v>44712</v>
      </c>
      <c r="M343" s="76">
        <v>36</v>
      </c>
      <c r="N343" s="370">
        <v>18000000</v>
      </c>
      <c r="O343" s="76">
        <f t="shared" si="30"/>
        <v>500000</v>
      </c>
      <c r="P343" s="47">
        <f t="shared" ca="1" si="31"/>
        <v>31.754499058642008</v>
      </c>
      <c r="Q343" s="48">
        <f t="shared" ca="1" si="33"/>
        <v>15500000</v>
      </c>
      <c r="R343" s="73"/>
      <c r="S343" s="60"/>
      <c r="T343" s="120">
        <f t="shared" si="36"/>
        <v>18000000</v>
      </c>
      <c r="U343" s="186"/>
      <c r="V343" s="16"/>
      <c r="X343" t="str">
        <f>IF(ISERROR(VLOOKUP(H343,'FMC by DSF_Sistem'!$J$11:$J$1202,1,0)),"TIDAK ADA","ADA")</f>
        <v>ADA</v>
      </c>
      <c r="Y343" t="str">
        <f>IF(ISERROR(VLOOKUP(C343,'Data Unit Agr Open'!$F$4:$F$7567,1,0)),"TIDAK ADA","ADA")</f>
        <v>ADA</v>
      </c>
      <c r="Z343" s="955" t="str">
        <f>VLOOKUP(H343,'Data Unit Agr Open'!J341:$J$7567,1,FALSE)</f>
        <v>B2124UOA</v>
      </c>
      <c r="AA343" t="b">
        <f t="shared" si="37"/>
        <v>1</v>
      </c>
    </row>
    <row r="344" spans="1:27" customFormat="1" ht="17.45" hidden="1" customHeight="1" x14ac:dyDescent="0.4">
      <c r="B344" s="51">
        <v>339</v>
      </c>
      <c r="C344" s="258" t="s">
        <v>1069</v>
      </c>
      <c r="D344" s="424" t="s">
        <v>12482</v>
      </c>
      <c r="E344" s="258" t="s">
        <v>12170</v>
      </c>
      <c r="F344" s="474" t="s">
        <v>11993</v>
      </c>
      <c r="G344" s="474" t="s">
        <v>125</v>
      </c>
      <c r="H344" s="235" t="s">
        <v>8636</v>
      </c>
      <c r="I344" s="69" t="s">
        <v>8637</v>
      </c>
      <c r="J344" s="69" t="s">
        <v>8638</v>
      </c>
      <c r="K344" s="427">
        <v>43616</v>
      </c>
      <c r="L344" s="427">
        <v>44712</v>
      </c>
      <c r="M344" s="76">
        <v>36</v>
      </c>
      <c r="N344" s="370">
        <v>18000000</v>
      </c>
      <c r="O344" s="76">
        <f t="shared" si="30"/>
        <v>500000</v>
      </c>
      <c r="P344" s="47">
        <f t="shared" ca="1" si="31"/>
        <v>31.754499058642008</v>
      </c>
      <c r="Q344" s="48">
        <f t="shared" ca="1" si="33"/>
        <v>15500000</v>
      </c>
      <c r="R344" s="73"/>
      <c r="S344" s="60"/>
      <c r="T344" s="120">
        <f t="shared" si="36"/>
        <v>18000000</v>
      </c>
      <c r="U344" s="186"/>
      <c r="V344" s="16"/>
      <c r="X344" t="str">
        <f>IF(ISERROR(VLOOKUP(H344,'FMC by DSF_Sistem'!$J$11:$J$1202,1,0)),"TIDAK ADA","ADA")</f>
        <v>ADA</v>
      </c>
      <c r="Y344" t="str">
        <f>IF(ISERROR(VLOOKUP(C344,'Data Unit Agr Open'!$F$4:$F$7567,1,0)),"TIDAK ADA","ADA")</f>
        <v>ADA</v>
      </c>
      <c r="Z344" s="955" t="str">
        <f>VLOOKUP(H344,'Data Unit Agr Open'!J342:$J$7567,1,FALSE)</f>
        <v>B2161UOA</v>
      </c>
      <c r="AA344" t="b">
        <f t="shared" si="37"/>
        <v>1</v>
      </c>
    </row>
    <row r="345" spans="1:27" customFormat="1" ht="17.45" hidden="1" customHeight="1" x14ac:dyDescent="0.4">
      <c r="B345" s="38">
        <v>340</v>
      </c>
      <c r="C345" s="258" t="s">
        <v>1069</v>
      </c>
      <c r="D345" s="424" t="s">
        <v>12482</v>
      </c>
      <c r="E345" s="258" t="s">
        <v>12170</v>
      </c>
      <c r="F345" s="474" t="s">
        <v>11993</v>
      </c>
      <c r="G345" s="474" t="s">
        <v>125</v>
      </c>
      <c r="H345" s="235" t="s">
        <v>8633</v>
      </c>
      <c r="I345" s="69" t="s">
        <v>8634</v>
      </c>
      <c r="J345" s="69" t="s">
        <v>8635</v>
      </c>
      <c r="K345" s="427">
        <v>43616</v>
      </c>
      <c r="L345" s="427">
        <v>44712</v>
      </c>
      <c r="M345" s="76">
        <v>36</v>
      </c>
      <c r="N345" s="370">
        <v>18000000</v>
      </c>
      <c r="O345" s="76">
        <f t="shared" si="30"/>
        <v>500000</v>
      </c>
      <c r="P345" s="47">
        <f t="shared" ca="1" si="31"/>
        <v>31.754499058642008</v>
      </c>
      <c r="Q345" s="48">
        <f t="shared" ca="1" si="33"/>
        <v>15500000</v>
      </c>
      <c r="R345" s="73"/>
      <c r="S345" s="60"/>
      <c r="T345" s="120">
        <f t="shared" si="36"/>
        <v>18000000</v>
      </c>
      <c r="U345" s="186"/>
      <c r="V345" s="16"/>
      <c r="X345" t="str">
        <f>IF(ISERROR(VLOOKUP(H345,'FMC by DSF_Sistem'!$J$11:$J$1202,1,0)),"TIDAK ADA","ADA")</f>
        <v>ADA</v>
      </c>
      <c r="Y345" t="str">
        <f>IF(ISERROR(VLOOKUP(C345,'Data Unit Agr Open'!$F$4:$F$7567,1,0)),"TIDAK ADA","ADA")</f>
        <v>ADA</v>
      </c>
      <c r="Z345" s="955" t="str">
        <f>VLOOKUP(H345,'Data Unit Agr Open'!J343:$J$7567,1,FALSE)</f>
        <v>B2112UOA</v>
      </c>
      <c r="AA345" t="b">
        <f t="shared" si="37"/>
        <v>1</v>
      </c>
    </row>
    <row r="346" spans="1:27" customFormat="1" ht="17.45" hidden="1" customHeight="1" x14ac:dyDescent="0.4">
      <c r="B346" s="51">
        <v>341</v>
      </c>
      <c r="C346" s="258" t="s">
        <v>1069</v>
      </c>
      <c r="D346" s="424" t="s">
        <v>12482</v>
      </c>
      <c r="E346" s="258" t="s">
        <v>12170</v>
      </c>
      <c r="F346" s="474" t="s">
        <v>11993</v>
      </c>
      <c r="G346" s="474" t="s">
        <v>125</v>
      </c>
      <c r="H346" s="235" t="s">
        <v>8630</v>
      </c>
      <c r="I346" s="69" t="s">
        <v>8631</v>
      </c>
      <c r="J346" s="69" t="s">
        <v>8632</v>
      </c>
      <c r="K346" s="427">
        <v>43616</v>
      </c>
      <c r="L346" s="427">
        <v>44712</v>
      </c>
      <c r="M346" s="76">
        <v>36</v>
      </c>
      <c r="N346" s="370">
        <v>18000000</v>
      </c>
      <c r="O346" s="76">
        <f t="shared" si="30"/>
        <v>500000</v>
      </c>
      <c r="P346" s="47">
        <f t="shared" ca="1" si="31"/>
        <v>31.754499058642008</v>
      </c>
      <c r="Q346" s="48">
        <f t="shared" ca="1" si="33"/>
        <v>15500000</v>
      </c>
      <c r="R346" s="73"/>
      <c r="S346" s="60"/>
      <c r="T346" s="120">
        <f t="shared" si="36"/>
        <v>18000000</v>
      </c>
      <c r="U346" s="186"/>
      <c r="V346" s="16"/>
      <c r="X346" t="str">
        <f>IF(ISERROR(VLOOKUP(H346,'FMC by DSF_Sistem'!$J$11:$J$1202,1,0)),"TIDAK ADA","ADA")</f>
        <v>ADA</v>
      </c>
      <c r="Y346" t="str">
        <f>IF(ISERROR(VLOOKUP(C346,'Data Unit Agr Open'!$F$4:$F$7567,1,0)),"TIDAK ADA","ADA")</f>
        <v>ADA</v>
      </c>
      <c r="Z346" s="955" t="str">
        <f>VLOOKUP(H346,'Data Unit Agr Open'!J344:$J$7567,1,FALSE)</f>
        <v>B2163UOA</v>
      </c>
      <c r="AA346" t="b">
        <f t="shared" si="37"/>
        <v>1</v>
      </c>
    </row>
    <row r="347" spans="1:27" customFormat="1" ht="17.45" hidden="1" customHeight="1" x14ac:dyDescent="0.4">
      <c r="B347" s="38">
        <v>342</v>
      </c>
      <c r="C347" s="258" t="s">
        <v>1069</v>
      </c>
      <c r="D347" s="424" t="s">
        <v>12482</v>
      </c>
      <c r="E347" s="258" t="s">
        <v>12170</v>
      </c>
      <c r="F347" s="474" t="s">
        <v>11993</v>
      </c>
      <c r="G347" s="474" t="s">
        <v>125</v>
      </c>
      <c r="H347" s="235" t="s">
        <v>8627</v>
      </c>
      <c r="I347" s="69" t="s">
        <v>8628</v>
      </c>
      <c r="J347" s="69" t="s">
        <v>8629</v>
      </c>
      <c r="K347" s="427">
        <v>43616</v>
      </c>
      <c r="L347" s="427">
        <v>44712</v>
      </c>
      <c r="M347" s="76">
        <v>36</v>
      </c>
      <c r="N347" s="370">
        <v>18000000</v>
      </c>
      <c r="O347" s="76">
        <f t="shared" si="30"/>
        <v>500000</v>
      </c>
      <c r="P347" s="47">
        <f t="shared" ca="1" si="31"/>
        <v>31.754499058642008</v>
      </c>
      <c r="Q347" s="48">
        <f t="shared" ca="1" si="33"/>
        <v>15500000</v>
      </c>
      <c r="R347" s="73"/>
      <c r="S347" s="60"/>
      <c r="T347" s="120">
        <f t="shared" si="36"/>
        <v>18000000</v>
      </c>
      <c r="U347" s="186"/>
      <c r="V347" s="16"/>
      <c r="X347" t="str">
        <f>IF(ISERROR(VLOOKUP(H347,'FMC by DSF_Sistem'!$J$11:$J$1202,1,0)),"TIDAK ADA","ADA")</f>
        <v>ADA</v>
      </c>
      <c r="Y347" t="str">
        <f>IF(ISERROR(VLOOKUP(C347,'Data Unit Agr Open'!$F$4:$F$7567,1,0)),"TIDAK ADA","ADA")</f>
        <v>ADA</v>
      </c>
      <c r="Z347" s="955" t="str">
        <f>VLOOKUP(H347,'Data Unit Agr Open'!J345:$J$7567,1,FALSE)</f>
        <v>B2165UOA</v>
      </c>
      <c r="AA347" t="b">
        <f t="shared" si="37"/>
        <v>1</v>
      </c>
    </row>
    <row r="348" spans="1:27" customFormat="1" ht="17.45" hidden="1" customHeight="1" x14ac:dyDescent="0.4">
      <c r="B348" s="51">
        <v>343</v>
      </c>
      <c r="C348" s="258" t="s">
        <v>1069</v>
      </c>
      <c r="D348" s="424" t="s">
        <v>12482</v>
      </c>
      <c r="E348" s="258" t="s">
        <v>12170</v>
      </c>
      <c r="F348" s="474" t="s">
        <v>11993</v>
      </c>
      <c r="G348" s="474" t="s">
        <v>125</v>
      </c>
      <c r="H348" s="235" t="s">
        <v>8621</v>
      </c>
      <c r="I348" s="69" t="s">
        <v>8622</v>
      </c>
      <c r="J348" s="69" t="s">
        <v>8623</v>
      </c>
      <c r="K348" s="427">
        <v>43616</v>
      </c>
      <c r="L348" s="427">
        <v>44712</v>
      </c>
      <c r="M348" s="76">
        <v>36</v>
      </c>
      <c r="N348" s="370">
        <v>18000000</v>
      </c>
      <c r="O348" s="76">
        <f t="shared" si="30"/>
        <v>500000</v>
      </c>
      <c r="P348" s="47">
        <f t="shared" ca="1" si="31"/>
        <v>31.754499058642008</v>
      </c>
      <c r="Q348" s="48">
        <f t="shared" ca="1" si="33"/>
        <v>15500000</v>
      </c>
      <c r="R348" s="73">
        <f>'[1]MMKSI FMC'!J157</f>
        <v>2681343</v>
      </c>
      <c r="S348" s="60">
        <f>'[1]MMKSI FMC'!F158</f>
        <v>2</v>
      </c>
      <c r="T348" s="120">
        <f t="shared" si="36"/>
        <v>15318657</v>
      </c>
      <c r="U348" s="186"/>
      <c r="V348" s="16"/>
      <c r="X348" t="str">
        <f>IF(ISERROR(VLOOKUP(H348,'FMC by DSF_Sistem'!$J$11:$J$1202,1,0)),"TIDAK ADA","ADA")</f>
        <v>ADA</v>
      </c>
      <c r="Y348" t="str">
        <f>IF(ISERROR(VLOOKUP(C348,'Data Unit Agr Open'!$F$4:$F$7567,1,0)),"TIDAK ADA","ADA")</f>
        <v>ADA</v>
      </c>
      <c r="Z348" s="955" t="str">
        <f>VLOOKUP(H348,'Data Unit Agr Open'!J346:$J$7567,1,FALSE)</f>
        <v>B2114UOA</v>
      </c>
      <c r="AA348" t="b">
        <f t="shared" si="37"/>
        <v>1</v>
      </c>
    </row>
    <row r="349" spans="1:27" customFormat="1" ht="17.45" hidden="1" customHeight="1" x14ac:dyDescent="0.4">
      <c r="B349" s="38">
        <v>344</v>
      </c>
      <c r="C349" s="258" t="s">
        <v>1069</v>
      </c>
      <c r="D349" s="424" t="s">
        <v>12482</v>
      </c>
      <c r="E349" s="258" t="s">
        <v>12170</v>
      </c>
      <c r="F349" s="474" t="s">
        <v>11993</v>
      </c>
      <c r="G349" s="474" t="s">
        <v>125</v>
      </c>
      <c r="H349" s="235" t="s">
        <v>8618</v>
      </c>
      <c r="I349" s="69" t="s">
        <v>8619</v>
      </c>
      <c r="J349" s="69" t="s">
        <v>8620</v>
      </c>
      <c r="K349" s="427">
        <v>43616</v>
      </c>
      <c r="L349" s="427">
        <v>44712</v>
      </c>
      <c r="M349" s="76">
        <v>36</v>
      </c>
      <c r="N349" s="370">
        <v>18000000</v>
      </c>
      <c r="O349" s="76">
        <f t="shared" si="30"/>
        <v>500000</v>
      </c>
      <c r="P349" s="47">
        <f t="shared" ca="1" si="31"/>
        <v>31.754499058642008</v>
      </c>
      <c r="Q349" s="48">
        <f t="shared" ca="1" si="33"/>
        <v>15500000</v>
      </c>
      <c r="R349" s="73"/>
      <c r="S349" s="60"/>
      <c r="T349" s="120">
        <f t="shared" si="36"/>
        <v>18000000</v>
      </c>
      <c r="U349" s="186"/>
      <c r="V349" s="16"/>
      <c r="X349" t="str">
        <f>IF(ISERROR(VLOOKUP(H349,'FMC by DSF_Sistem'!$J$11:$J$1202,1,0)),"TIDAK ADA","ADA")</f>
        <v>ADA</v>
      </c>
      <c r="Y349" t="str">
        <f>IF(ISERROR(VLOOKUP(C349,'Data Unit Agr Open'!$F$4:$F$7567,1,0)),"TIDAK ADA","ADA")</f>
        <v>ADA</v>
      </c>
      <c r="Z349" s="955" t="str">
        <f>VLOOKUP(H349,'Data Unit Agr Open'!J347:$J$7567,1,FALSE)</f>
        <v>B2150UOA</v>
      </c>
      <c r="AA349" t="b">
        <f t="shared" si="37"/>
        <v>1</v>
      </c>
    </row>
    <row r="350" spans="1:27" customFormat="1" ht="17.45" hidden="1" customHeight="1" x14ac:dyDescent="0.4">
      <c r="B350" s="51">
        <v>345</v>
      </c>
      <c r="C350" s="258" t="s">
        <v>1069</v>
      </c>
      <c r="D350" s="424" t="s">
        <v>12482</v>
      </c>
      <c r="E350" s="258" t="s">
        <v>12170</v>
      </c>
      <c r="F350" s="474" t="s">
        <v>11993</v>
      </c>
      <c r="G350" s="474" t="s">
        <v>125</v>
      </c>
      <c r="H350" s="235" t="s">
        <v>8615</v>
      </c>
      <c r="I350" s="69" t="s">
        <v>8616</v>
      </c>
      <c r="J350" s="69" t="s">
        <v>8617</v>
      </c>
      <c r="K350" s="427">
        <v>43616</v>
      </c>
      <c r="L350" s="427">
        <v>44712</v>
      </c>
      <c r="M350" s="76">
        <v>36</v>
      </c>
      <c r="N350" s="370">
        <v>18000000</v>
      </c>
      <c r="O350" s="76">
        <f t="shared" si="30"/>
        <v>500000</v>
      </c>
      <c r="P350" s="47">
        <f t="shared" ca="1" si="31"/>
        <v>31.754499058642008</v>
      </c>
      <c r="Q350" s="48">
        <f t="shared" ca="1" si="33"/>
        <v>15500000</v>
      </c>
      <c r="R350" s="73"/>
      <c r="S350" s="60"/>
      <c r="T350" s="120">
        <f t="shared" si="36"/>
        <v>18000000</v>
      </c>
      <c r="U350" s="186"/>
      <c r="V350" s="16"/>
      <c r="X350" t="str">
        <f>IF(ISERROR(VLOOKUP(H350,'FMC by DSF_Sistem'!$J$11:$J$1202,1,0)),"TIDAK ADA","ADA")</f>
        <v>ADA</v>
      </c>
      <c r="Y350" t="str">
        <f>IF(ISERROR(VLOOKUP(C350,'Data Unit Agr Open'!$F$4:$F$7567,1,0)),"TIDAK ADA","ADA")</f>
        <v>ADA</v>
      </c>
      <c r="Z350" s="955" t="str">
        <f>VLOOKUP(H350,'Data Unit Agr Open'!J348:$J$7567,1,FALSE)</f>
        <v>B2191UOA</v>
      </c>
      <c r="AA350" t="b">
        <f t="shared" si="37"/>
        <v>1</v>
      </c>
    </row>
    <row r="351" spans="1:27" customFormat="1" ht="17.45" hidden="1" customHeight="1" x14ac:dyDescent="0.4">
      <c r="B351" s="38">
        <v>346</v>
      </c>
      <c r="C351" s="258" t="s">
        <v>1069</v>
      </c>
      <c r="D351" s="424" t="s">
        <v>12482</v>
      </c>
      <c r="E351" s="258" t="s">
        <v>12170</v>
      </c>
      <c r="F351" s="474" t="s">
        <v>11993</v>
      </c>
      <c r="G351" s="474" t="s">
        <v>125</v>
      </c>
      <c r="H351" s="235" t="s">
        <v>8612</v>
      </c>
      <c r="I351" s="69" t="s">
        <v>8613</v>
      </c>
      <c r="J351" s="69" t="s">
        <v>8614</v>
      </c>
      <c r="K351" s="427">
        <v>43616</v>
      </c>
      <c r="L351" s="427">
        <v>44712</v>
      </c>
      <c r="M351" s="76">
        <v>36</v>
      </c>
      <c r="N351" s="370">
        <v>18000000</v>
      </c>
      <c r="O351" s="76">
        <f t="shared" si="30"/>
        <v>500000</v>
      </c>
      <c r="P351" s="47">
        <f t="shared" ca="1" si="31"/>
        <v>31.754499058642008</v>
      </c>
      <c r="Q351" s="48">
        <f t="shared" ca="1" si="33"/>
        <v>15500000</v>
      </c>
      <c r="R351" s="73"/>
      <c r="S351" s="60"/>
      <c r="T351" s="120">
        <f t="shared" si="36"/>
        <v>18000000</v>
      </c>
      <c r="U351" s="186"/>
      <c r="V351" s="16"/>
      <c r="X351" t="str">
        <f>IF(ISERROR(VLOOKUP(H351,'FMC by DSF_Sistem'!$J$11:$J$1202,1,0)),"TIDAK ADA","ADA")</f>
        <v>ADA</v>
      </c>
      <c r="Y351" t="str">
        <f>IF(ISERROR(VLOOKUP(C351,'Data Unit Agr Open'!$F$4:$F$7567,1,0)),"TIDAK ADA","ADA")</f>
        <v>ADA</v>
      </c>
      <c r="Z351" s="955" t="str">
        <f>VLOOKUP(H351,'Data Unit Agr Open'!J349:$J$7567,1,FALSE)</f>
        <v>B2193UOA</v>
      </c>
      <c r="AA351" t="b">
        <f t="shared" si="37"/>
        <v>1</v>
      </c>
    </row>
    <row r="352" spans="1:27" customFormat="1" ht="17.45" hidden="1" customHeight="1" x14ac:dyDescent="0.4">
      <c r="B352" s="51">
        <v>347</v>
      </c>
      <c r="C352" s="258" t="s">
        <v>1069</v>
      </c>
      <c r="D352" s="424" t="s">
        <v>12482</v>
      </c>
      <c r="E352" s="258" t="s">
        <v>12170</v>
      </c>
      <c r="F352" s="474" t="s">
        <v>11993</v>
      </c>
      <c r="G352" s="474" t="s">
        <v>125</v>
      </c>
      <c r="H352" s="235" t="s">
        <v>8606</v>
      </c>
      <c r="I352" s="69" t="s">
        <v>8607</v>
      </c>
      <c r="J352" s="69" t="s">
        <v>8608</v>
      </c>
      <c r="K352" s="427">
        <v>43616</v>
      </c>
      <c r="L352" s="427">
        <v>44712</v>
      </c>
      <c r="M352" s="76">
        <v>36</v>
      </c>
      <c r="N352" s="370">
        <v>18000000</v>
      </c>
      <c r="O352" s="76">
        <f t="shared" ref="O352:O415" si="40">N352/M352</f>
        <v>500000</v>
      </c>
      <c r="P352" s="47">
        <f t="shared" ca="1" si="31"/>
        <v>31.754499058642008</v>
      </c>
      <c r="Q352" s="48">
        <f t="shared" ca="1" si="33"/>
        <v>15500000</v>
      </c>
      <c r="R352" s="73">
        <f>'[1]MMKSI FMC'!J198</f>
        <v>471240</v>
      </c>
      <c r="S352" s="60">
        <f>'[1]MMKSI FMC'!F199</f>
        <v>1</v>
      </c>
      <c r="T352" s="120">
        <f t="shared" si="36"/>
        <v>17528760</v>
      </c>
      <c r="U352" s="186"/>
      <c r="V352" s="16"/>
      <c r="X352" t="str">
        <f>IF(ISERROR(VLOOKUP(H352,'FMC by DSF_Sistem'!$J$11:$J$1202,1,0)),"TIDAK ADA","ADA")</f>
        <v>ADA</v>
      </c>
      <c r="Y352" t="str">
        <f>IF(ISERROR(VLOOKUP(C352,'Data Unit Agr Open'!$F$4:$F$7567,1,0)),"TIDAK ADA","ADA")</f>
        <v>ADA</v>
      </c>
      <c r="Z352" s="955" t="str">
        <f>VLOOKUP(H352,'Data Unit Agr Open'!J350:$J$7567,1,FALSE)</f>
        <v>B2167UOA</v>
      </c>
      <c r="AA352" t="b">
        <f t="shared" si="37"/>
        <v>1</v>
      </c>
    </row>
    <row r="353" spans="2:27" customFormat="1" ht="17.45" hidden="1" customHeight="1" x14ac:dyDescent="0.4">
      <c r="B353" s="38">
        <v>348</v>
      </c>
      <c r="C353" s="258" t="s">
        <v>1069</v>
      </c>
      <c r="D353" s="424" t="s">
        <v>12482</v>
      </c>
      <c r="E353" s="258" t="s">
        <v>12170</v>
      </c>
      <c r="F353" s="474" t="s">
        <v>11993</v>
      </c>
      <c r="G353" s="474" t="s">
        <v>125</v>
      </c>
      <c r="H353" s="235" t="s">
        <v>8600</v>
      </c>
      <c r="I353" s="69" t="s">
        <v>8601</v>
      </c>
      <c r="J353" s="69" t="s">
        <v>8602</v>
      </c>
      <c r="K353" s="427">
        <v>43616</v>
      </c>
      <c r="L353" s="427">
        <v>44712</v>
      </c>
      <c r="M353" s="76">
        <v>36</v>
      </c>
      <c r="N353" s="370">
        <v>18000000</v>
      </c>
      <c r="O353" s="76">
        <f t="shared" si="40"/>
        <v>500000</v>
      </c>
      <c r="P353" s="47">
        <f t="shared" ref="P353:P416" ca="1" si="41">($P$3-K353)/30</f>
        <v>31.754499058642008</v>
      </c>
      <c r="Q353" s="48">
        <f t="shared" ca="1" si="33"/>
        <v>15500000</v>
      </c>
      <c r="R353" s="73"/>
      <c r="S353" s="60"/>
      <c r="T353" s="120">
        <f t="shared" si="36"/>
        <v>18000000</v>
      </c>
      <c r="U353" s="186"/>
      <c r="V353" s="16"/>
      <c r="X353" t="str">
        <f>IF(ISERROR(VLOOKUP(H353,'FMC by DSF_Sistem'!$J$11:$J$1202,1,0)),"TIDAK ADA","ADA")</f>
        <v>ADA</v>
      </c>
      <c r="Y353" t="str">
        <f>IF(ISERROR(VLOOKUP(C353,'Data Unit Agr Open'!$F$4:$F$7567,1,0)),"TIDAK ADA","ADA")</f>
        <v>ADA</v>
      </c>
      <c r="Z353" s="955" t="str">
        <f>VLOOKUP(H353,'Data Unit Agr Open'!J351:$J$7567,1,FALSE)</f>
        <v>B2171UOA</v>
      </c>
      <c r="AA353" t="b">
        <f t="shared" si="37"/>
        <v>1</v>
      </c>
    </row>
    <row r="354" spans="2:27" customFormat="1" ht="17.45" hidden="1" customHeight="1" x14ac:dyDescent="0.4">
      <c r="B354" s="51">
        <v>349</v>
      </c>
      <c r="C354" s="258" t="s">
        <v>1146</v>
      </c>
      <c r="D354" s="424" t="s">
        <v>12482</v>
      </c>
      <c r="E354" s="258" t="s">
        <v>12159</v>
      </c>
      <c r="F354" s="474" t="s">
        <v>11993</v>
      </c>
      <c r="G354" s="474" t="s">
        <v>125</v>
      </c>
      <c r="H354" s="235" t="s">
        <v>8662</v>
      </c>
      <c r="I354" s="69" t="s">
        <v>8663</v>
      </c>
      <c r="J354" s="69" t="s">
        <v>8664</v>
      </c>
      <c r="K354" s="427">
        <v>43689</v>
      </c>
      <c r="L354" s="427">
        <v>44785</v>
      </c>
      <c r="M354" s="76">
        <v>36</v>
      </c>
      <c r="N354" s="370">
        <v>50400000</v>
      </c>
      <c r="O354" s="76">
        <f t="shared" si="40"/>
        <v>1400000</v>
      </c>
      <c r="P354" s="47">
        <f t="shared" ca="1" si="41"/>
        <v>29.321165725308674</v>
      </c>
      <c r="Q354" s="48">
        <f t="shared" ca="1" si="33"/>
        <v>40600000</v>
      </c>
      <c r="R354" s="73">
        <f>'[1]MMKSI FMC'!J35</f>
        <v>3974820</v>
      </c>
      <c r="S354" s="60">
        <f>'[1]MMKSI FMC'!F36</f>
        <v>5</v>
      </c>
      <c r="T354" s="120">
        <f t="shared" si="36"/>
        <v>46425180</v>
      </c>
      <c r="U354" s="186"/>
      <c r="V354" s="16"/>
      <c r="X354" t="str">
        <f>IF(ISERROR(VLOOKUP(H354,'FMC by DSF_Sistem'!$J$11:$J$1202,1,0)),"TIDAK ADA","ADA")</f>
        <v>ADA</v>
      </c>
      <c r="Y354" t="str">
        <f>IF(ISERROR(VLOOKUP(C354,'Data Unit Agr Open'!$F$4:$F$7567,1,0)),"TIDAK ADA","ADA")</f>
        <v>ADA</v>
      </c>
      <c r="Z354" s="955" t="str">
        <f>VLOOKUP(H354,'Data Unit Agr Open'!J352:$J$7567,1,FALSE)</f>
        <v>B1307T</v>
      </c>
      <c r="AA354" t="b">
        <f t="shared" si="37"/>
        <v>1</v>
      </c>
    </row>
    <row r="355" spans="2:27" customFormat="1" ht="17.45" hidden="1" customHeight="1" x14ac:dyDescent="0.4">
      <c r="B355" s="38">
        <v>350</v>
      </c>
      <c r="C355" s="258" t="s">
        <v>1264</v>
      </c>
      <c r="D355" s="424" t="s">
        <v>12482</v>
      </c>
      <c r="E355" s="258" t="s">
        <v>12173</v>
      </c>
      <c r="F355" s="474" t="s">
        <v>11993</v>
      </c>
      <c r="G355" s="474" t="s">
        <v>125</v>
      </c>
      <c r="H355" s="235" t="s">
        <v>8681</v>
      </c>
      <c r="I355" s="69" t="s">
        <v>8682</v>
      </c>
      <c r="J355" s="69" t="s">
        <v>8683</v>
      </c>
      <c r="K355" s="427">
        <v>43737</v>
      </c>
      <c r="L355" s="427">
        <v>44833</v>
      </c>
      <c r="M355" s="76">
        <v>36</v>
      </c>
      <c r="N355" s="370">
        <v>43200000</v>
      </c>
      <c r="O355" s="76">
        <f t="shared" si="40"/>
        <v>1200000</v>
      </c>
      <c r="P355" s="47">
        <f t="shared" ca="1" si="41"/>
        <v>27.721165725308673</v>
      </c>
      <c r="Q355" s="48">
        <f t="shared" ca="1" si="33"/>
        <v>32400000</v>
      </c>
      <c r="R355" s="73">
        <f>'[1]MMKSI FMC'!J282</f>
        <v>652500</v>
      </c>
      <c r="S355" s="60">
        <f>'[1]MMKSI FMC'!F283</f>
        <v>1</v>
      </c>
      <c r="T355" s="120">
        <f t="shared" si="36"/>
        <v>42547500</v>
      </c>
      <c r="U355" s="186"/>
      <c r="V355" s="16"/>
      <c r="X355" t="str">
        <f>IF(ISERROR(VLOOKUP(H355,'FMC by DSF_Sistem'!$J$11:$J$1202,1,0)),"TIDAK ADA","ADA")</f>
        <v>ADA</v>
      </c>
      <c r="Y355" t="str">
        <f>IF(ISERROR(VLOOKUP(C355,'Data Unit Agr Open'!$F$4:$F$7567,1,0)),"TIDAK ADA","ADA")</f>
        <v>ADA</v>
      </c>
      <c r="Z355" s="955" t="str">
        <f>VLOOKUP(H355,'Data Unit Agr Open'!J353:$J$7567,1,FALSE)</f>
        <v>B1950UJT</v>
      </c>
      <c r="AA355" t="b">
        <f t="shared" si="37"/>
        <v>1</v>
      </c>
    </row>
    <row r="356" spans="2:27" customFormat="1" ht="17.45" hidden="1" customHeight="1" x14ac:dyDescent="0.4">
      <c r="B356" s="51">
        <v>351</v>
      </c>
      <c r="C356" s="258" t="s">
        <v>1260</v>
      </c>
      <c r="D356" s="424" t="s">
        <v>12482</v>
      </c>
      <c r="E356" s="258" t="s">
        <v>12156</v>
      </c>
      <c r="F356" s="474" t="s">
        <v>11993</v>
      </c>
      <c r="G356" s="474" t="s">
        <v>125</v>
      </c>
      <c r="H356" s="235" t="s">
        <v>8672</v>
      </c>
      <c r="I356" s="69" t="s">
        <v>8673</v>
      </c>
      <c r="J356" s="69" t="s">
        <v>8674</v>
      </c>
      <c r="K356" s="427">
        <v>43737</v>
      </c>
      <c r="L356" s="427">
        <v>44833</v>
      </c>
      <c r="M356" s="76">
        <v>36</v>
      </c>
      <c r="N356" s="370">
        <v>19800000</v>
      </c>
      <c r="O356" s="76">
        <f t="shared" si="40"/>
        <v>550000</v>
      </c>
      <c r="P356" s="47">
        <f t="shared" ca="1" si="41"/>
        <v>27.721165725308673</v>
      </c>
      <c r="Q356" s="48">
        <f t="shared" ca="1" si="33"/>
        <v>14850000</v>
      </c>
      <c r="R356" s="73">
        <f>'[1]MMKSI FMC'!J323</f>
        <v>523600</v>
      </c>
      <c r="S356" s="60">
        <f>'[1]MMKSI FMC'!F324</f>
        <v>1</v>
      </c>
      <c r="T356" s="120">
        <f t="shared" si="36"/>
        <v>19276400</v>
      </c>
      <c r="U356" s="186"/>
      <c r="V356" s="16"/>
      <c r="X356" t="str">
        <f>IF(ISERROR(VLOOKUP(H356,'FMC by DSF_Sistem'!$J$11:$J$1202,1,0)),"TIDAK ADA","ADA")</f>
        <v>ADA</v>
      </c>
      <c r="Y356" t="str">
        <f>IF(ISERROR(VLOOKUP(C356,'Data Unit Agr Open'!$F$4:$F$7567,1,0)),"TIDAK ADA","ADA")</f>
        <v>ADA</v>
      </c>
      <c r="Z356" s="955" t="str">
        <f>VLOOKUP(H356,'Data Unit Agr Open'!J354:$J$7567,1,FALSE)</f>
        <v>B2617UOF</v>
      </c>
      <c r="AA356" t="b">
        <f t="shared" si="37"/>
        <v>1</v>
      </c>
    </row>
    <row r="357" spans="2:27" customFormat="1" ht="17.45" hidden="1" customHeight="1" x14ac:dyDescent="0.4">
      <c r="B357" s="38">
        <v>352</v>
      </c>
      <c r="C357" s="258" t="s">
        <v>1341</v>
      </c>
      <c r="D357" s="424" t="s">
        <v>12482</v>
      </c>
      <c r="E357" s="258" t="s">
        <v>11998</v>
      </c>
      <c r="F357" s="474" t="s">
        <v>11993</v>
      </c>
      <c r="G357" s="474" t="s">
        <v>125</v>
      </c>
      <c r="H357" s="235" t="s">
        <v>8687</v>
      </c>
      <c r="I357" s="69" t="s">
        <v>8688</v>
      </c>
      <c r="J357" s="69" t="s">
        <v>8689</v>
      </c>
      <c r="K357" s="427">
        <v>43777</v>
      </c>
      <c r="L357" s="427">
        <v>44873</v>
      </c>
      <c r="M357" s="76">
        <v>36</v>
      </c>
      <c r="N357" s="370">
        <v>25200000</v>
      </c>
      <c r="O357" s="76">
        <f t="shared" si="40"/>
        <v>700000</v>
      </c>
      <c r="P357" s="47">
        <f t="shared" ca="1" si="41"/>
        <v>26.387832391975341</v>
      </c>
      <c r="Q357" s="48">
        <f t="shared" ca="1" si="33"/>
        <v>18200000</v>
      </c>
      <c r="R357" s="73">
        <f>'[1]MMKSI FMC'!J117</f>
        <v>4831798</v>
      </c>
      <c r="S357" s="60">
        <f>'[1]MMKSI FMC'!F118</f>
        <v>2</v>
      </c>
      <c r="T357" s="120">
        <f t="shared" si="36"/>
        <v>20368202</v>
      </c>
      <c r="U357" s="186"/>
      <c r="V357" s="16"/>
      <c r="X357" t="str">
        <f>IF(ISERROR(VLOOKUP(H357,'FMC by DSF_Sistem'!$J$11:$J$1202,1,0)),"TIDAK ADA","ADA")</f>
        <v>ADA</v>
      </c>
      <c r="Y357" t="str">
        <f>IF(ISERROR(VLOOKUP(C357,'Data Unit Agr Open'!$F$4:$F$7567,1,0)),"TIDAK ADA","ADA")</f>
        <v>ADA</v>
      </c>
      <c r="Z357" s="955" t="str">
        <f>VLOOKUP(H357,'Data Unit Agr Open'!J355:$J$7567,1,FALSE)</f>
        <v>B1397UJU</v>
      </c>
      <c r="AA357" t="b">
        <f t="shared" si="37"/>
        <v>1</v>
      </c>
    </row>
    <row r="358" spans="2:27" customFormat="1" ht="17.45" hidden="1" customHeight="1" x14ac:dyDescent="0.4">
      <c r="B358" s="51">
        <v>353</v>
      </c>
      <c r="C358" s="258" t="s">
        <v>1699</v>
      </c>
      <c r="D358" s="424" t="s">
        <v>12482</v>
      </c>
      <c r="E358" s="258" t="s">
        <v>11995</v>
      </c>
      <c r="F358" s="474" t="s">
        <v>11993</v>
      </c>
      <c r="G358" s="474" t="s">
        <v>125</v>
      </c>
      <c r="H358" s="410" t="s">
        <v>8696</v>
      </c>
      <c r="I358" s="69" t="s">
        <v>8697</v>
      </c>
      <c r="J358" s="69" t="s">
        <v>8698</v>
      </c>
      <c r="K358" s="427">
        <v>43950</v>
      </c>
      <c r="L358" s="427">
        <v>45045</v>
      </c>
      <c r="M358" s="76">
        <v>36</v>
      </c>
      <c r="N358" s="370">
        <v>19800000</v>
      </c>
      <c r="O358" s="76">
        <f t="shared" si="40"/>
        <v>550000</v>
      </c>
      <c r="P358" s="128">
        <f t="shared" ca="1" si="41"/>
        <v>20.621165725308675</v>
      </c>
      <c r="Q358" s="129">
        <f t="shared" ca="1" si="33"/>
        <v>11000000</v>
      </c>
      <c r="R358" s="73"/>
      <c r="S358" s="60"/>
      <c r="T358" s="120">
        <f t="shared" si="36"/>
        <v>19800000</v>
      </c>
      <c r="U358" s="186"/>
      <c r="V358" s="16"/>
      <c r="X358" t="str">
        <f>IF(ISERROR(VLOOKUP(H358,'FMC by DSF_Sistem'!$J$11:$J$1202,1,0)),"TIDAK ADA","ADA")</f>
        <v>ADA</v>
      </c>
      <c r="Y358" t="str">
        <f>IF(ISERROR(VLOOKUP(C358,'Data Unit Agr Open'!$F$4:$F$7567,1,0)),"TIDAK ADA","ADA")</f>
        <v>ADA</v>
      </c>
      <c r="Z358" s="955" t="str">
        <f>VLOOKUP(H358,'Data Unit Agr Open'!J356:$J$7567,1,FALSE)</f>
        <v>B2052UOQ</v>
      </c>
      <c r="AA358" t="b">
        <f t="shared" si="37"/>
        <v>1</v>
      </c>
    </row>
    <row r="359" spans="2:27" customFormat="1" ht="17.45" hidden="1" customHeight="1" x14ac:dyDescent="0.4">
      <c r="B359" s="38">
        <v>354</v>
      </c>
      <c r="C359" s="258" t="s">
        <v>1699</v>
      </c>
      <c r="D359" s="424" t="s">
        <v>12482</v>
      </c>
      <c r="E359" s="258" t="s">
        <v>11995</v>
      </c>
      <c r="F359" s="474" t="s">
        <v>11993</v>
      </c>
      <c r="G359" s="474" t="s">
        <v>125</v>
      </c>
      <c r="H359" s="410" t="s">
        <v>8702</v>
      </c>
      <c r="I359" s="69" t="s">
        <v>8703</v>
      </c>
      <c r="J359" s="69" t="s">
        <v>8704</v>
      </c>
      <c r="K359" s="427">
        <v>43950</v>
      </c>
      <c r="L359" s="427">
        <v>45045</v>
      </c>
      <c r="M359" s="76">
        <v>36</v>
      </c>
      <c r="N359" s="370">
        <v>19800000</v>
      </c>
      <c r="O359" s="76">
        <f t="shared" si="40"/>
        <v>550000</v>
      </c>
      <c r="P359" s="128">
        <f t="shared" ca="1" si="41"/>
        <v>20.621165725308675</v>
      </c>
      <c r="Q359" s="129">
        <f t="shared" ca="1" si="33"/>
        <v>11000000</v>
      </c>
      <c r="R359" s="73">
        <f>'[1]MMKSI FMC'!J448</f>
        <v>2068970</v>
      </c>
      <c r="S359" s="60">
        <f>'[1]MMKSI FMC'!F449</f>
        <v>2</v>
      </c>
      <c r="T359" s="120">
        <f t="shared" si="36"/>
        <v>17731030</v>
      </c>
      <c r="U359" s="186"/>
      <c r="V359" s="16"/>
      <c r="X359" t="str">
        <f>IF(ISERROR(VLOOKUP(H359,'FMC by DSF_Sistem'!$J$11:$J$1202,1,0)),"TIDAK ADA","ADA")</f>
        <v>ADA</v>
      </c>
      <c r="Y359" t="str">
        <f>IF(ISERROR(VLOOKUP(C359,'Data Unit Agr Open'!$F$4:$F$7567,1,0)),"TIDAK ADA","ADA")</f>
        <v>ADA</v>
      </c>
      <c r="Z359" s="955" t="str">
        <f>VLOOKUP(H359,'Data Unit Agr Open'!J357:$J$7567,1,FALSE)</f>
        <v>B2128UOQ</v>
      </c>
      <c r="AA359" t="b">
        <f t="shared" si="37"/>
        <v>1</v>
      </c>
    </row>
    <row r="360" spans="2:27" customFormat="1" ht="17.45" hidden="1" customHeight="1" x14ac:dyDescent="0.4">
      <c r="B360" s="51">
        <v>355</v>
      </c>
      <c r="C360" s="258" t="s">
        <v>1703</v>
      </c>
      <c r="D360" s="424" t="s">
        <v>12482</v>
      </c>
      <c r="E360" s="258" t="s">
        <v>11995</v>
      </c>
      <c r="F360" s="474" t="s">
        <v>11993</v>
      </c>
      <c r="G360" s="474" t="s">
        <v>125</v>
      </c>
      <c r="H360" s="410" t="s">
        <v>8708</v>
      </c>
      <c r="I360" s="69" t="s">
        <v>8709</v>
      </c>
      <c r="J360" s="69" t="s">
        <v>8710</v>
      </c>
      <c r="K360" s="427">
        <v>43950</v>
      </c>
      <c r="L360" s="427">
        <v>45045</v>
      </c>
      <c r="M360" s="76">
        <v>36</v>
      </c>
      <c r="N360" s="370">
        <v>19800000</v>
      </c>
      <c r="O360" s="76">
        <f t="shared" si="40"/>
        <v>550000</v>
      </c>
      <c r="P360" s="128">
        <f t="shared" ca="1" si="41"/>
        <v>20.621165725308675</v>
      </c>
      <c r="Q360" s="129">
        <f t="shared" ca="1" si="33"/>
        <v>11000000</v>
      </c>
      <c r="R360" s="73"/>
      <c r="S360" s="60"/>
      <c r="T360" s="120">
        <f t="shared" si="36"/>
        <v>19800000</v>
      </c>
      <c r="U360" s="186"/>
      <c r="V360" s="16"/>
      <c r="X360" t="str">
        <f>IF(ISERROR(VLOOKUP(H360,'FMC by DSF_Sistem'!$J$11:$J$1202,1,0)),"TIDAK ADA","ADA")</f>
        <v>ADA</v>
      </c>
      <c r="Y360" t="str">
        <f>IF(ISERROR(VLOOKUP(C360,'Data Unit Agr Open'!$F$4:$F$7567,1,0)),"TIDAK ADA","ADA")</f>
        <v>ADA</v>
      </c>
      <c r="Z360" s="955" t="str">
        <f>VLOOKUP(H360,'Data Unit Agr Open'!J358:$J$7567,1,FALSE)</f>
        <v>B2863UOQ</v>
      </c>
      <c r="AA360" t="b">
        <f t="shared" si="37"/>
        <v>1</v>
      </c>
    </row>
    <row r="361" spans="2:27" customFormat="1" ht="17.45" hidden="1" customHeight="1" x14ac:dyDescent="0.4">
      <c r="B361" s="38">
        <v>356</v>
      </c>
      <c r="C361" s="258" t="s">
        <v>1707</v>
      </c>
      <c r="D361" s="424" t="s">
        <v>12482</v>
      </c>
      <c r="E361" s="258" t="s">
        <v>12484</v>
      </c>
      <c r="F361" s="474" t="s">
        <v>11993</v>
      </c>
      <c r="G361" s="474" t="s">
        <v>125</v>
      </c>
      <c r="H361" s="235" t="s">
        <v>8712</v>
      </c>
      <c r="I361" s="69" t="s">
        <v>8713</v>
      </c>
      <c r="J361" s="69" t="s">
        <v>8714</v>
      </c>
      <c r="K361" s="427">
        <v>43950</v>
      </c>
      <c r="L361" s="427">
        <v>45045</v>
      </c>
      <c r="M361" s="76">
        <v>36</v>
      </c>
      <c r="N361" s="370">
        <v>19800000</v>
      </c>
      <c r="O361" s="76">
        <f t="shared" si="40"/>
        <v>550000</v>
      </c>
      <c r="P361" s="128">
        <f t="shared" ca="1" si="41"/>
        <v>20.621165725308675</v>
      </c>
      <c r="Q361" s="129">
        <f t="shared" ca="1" si="33"/>
        <v>11000000</v>
      </c>
      <c r="R361" s="73"/>
      <c r="S361" s="60"/>
      <c r="T361" s="120">
        <f t="shared" si="36"/>
        <v>19800000</v>
      </c>
      <c r="U361" s="186"/>
      <c r="V361" s="16"/>
      <c r="X361" t="str">
        <f>IF(ISERROR(VLOOKUP(H361,'FMC by DSF_Sistem'!$J$11:$J$1202,1,0)),"TIDAK ADA","ADA")</f>
        <v>ADA</v>
      </c>
      <c r="Y361" t="str">
        <f>IF(ISERROR(VLOOKUP(C361,'Data Unit Agr Open'!$F$4:$F$7567,1,0)),"TIDAK ADA","ADA")</f>
        <v>ADA</v>
      </c>
      <c r="Z361" s="955" t="str">
        <f>VLOOKUP(H361,'Data Unit Agr Open'!J359:$J$7567,1,FALSE)</f>
        <v>B2124UOQ</v>
      </c>
      <c r="AA361" t="b">
        <f t="shared" si="37"/>
        <v>1</v>
      </c>
    </row>
    <row r="362" spans="2:27" customFormat="1" ht="17.45" hidden="1" customHeight="1" x14ac:dyDescent="0.4">
      <c r="B362" s="51">
        <v>357</v>
      </c>
      <c r="C362" s="258" t="s">
        <v>1707</v>
      </c>
      <c r="D362" s="424" t="s">
        <v>12482</v>
      </c>
      <c r="E362" s="258" t="s">
        <v>12484</v>
      </c>
      <c r="F362" s="474" t="s">
        <v>11993</v>
      </c>
      <c r="G362" s="474" t="s">
        <v>125</v>
      </c>
      <c r="H362" s="235" t="s">
        <v>8715</v>
      </c>
      <c r="I362" s="69" t="s">
        <v>8716</v>
      </c>
      <c r="J362" s="69" t="s">
        <v>8717</v>
      </c>
      <c r="K362" s="427">
        <v>43950</v>
      </c>
      <c r="L362" s="427">
        <v>45045</v>
      </c>
      <c r="M362" s="76">
        <v>36</v>
      </c>
      <c r="N362" s="370">
        <v>19800000</v>
      </c>
      <c r="O362" s="76">
        <f t="shared" si="40"/>
        <v>550000</v>
      </c>
      <c r="P362" s="128">
        <f t="shared" ca="1" si="41"/>
        <v>20.621165725308675</v>
      </c>
      <c r="Q362" s="129">
        <f t="shared" ca="1" si="33"/>
        <v>11000000</v>
      </c>
      <c r="R362" s="73">
        <f>'[1]MMKSI FMC'!J529</f>
        <v>165000</v>
      </c>
      <c r="S362" s="60">
        <f>'[1]MMKSI FMC'!F530</f>
        <v>1</v>
      </c>
      <c r="T362" s="120">
        <f t="shared" si="36"/>
        <v>19635000</v>
      </c>
      <c r="U362" s="186"/>
      <c r="V362" s="16"/>
      <c r="X362" t="str">
        <f>IF(ISERROR(VLOOKUP(H362,'FMC by DSF_Sistem'!$J$11:$J$1202,1,0)),"TIDAK ADA","ADA")</f>
        <v>ADA</v>
      </c>
      <c r="Y362" t="str">
        <f>IF(ISERROR(VLOOKUP(C362,'Data Unit Agr Open'!$F$4:$F$7567,1,0)),"TIDAK ADA","ADA")</f>
        <v>ADA</v>
      </c>
      <c r="Z362" s="955" t="str">
        <f>VLOOKUP(H362,'Data Unit Agr Open'!J360:$J$7567,1,FALSE)</f>
        <v>B2867UOQ</v>
      </c>
      <c r="AA362" t="b">
        <f t="shared" si="37"/>
        <v>1</v>
      </c>
    </row>
    <row r="363" spans="2:27" customFormat="1" ht="17.45" hidden="1" customHeight="1" x14ac:dyDescent="0.4">
      <c r="B363" s="38">
        <v>358</v>
      </c>
      <c r="C363" s="258" t="s">
        <v>1711</v>
      </c>
      <c r="D363" s="424" t="s">
        <v>12482</v>
      </c>
      <c r="E363" s="258" t="s">
        <v>12484</v>
      </c>
      <c r="F363" s="474" t="s">
        <v>11993</v>
      </c>
      <c r="G363" s="474" t="s">
        <v>125</v>
      </c>
      <c r="H363" s="235" t="s">
        <v>8722</v>
      </c>
      <c r="I363" s="69" t="s">
        <v>8723</v>
      </c>
      <c r="J363" s="69" t="s">
        <v>8724</v>
      </c>
      <c r="K363" s="427">
        <v>43948</v>
      </c>
      <c r="L363" s="427">
        <v>45043</v>
      </c>
      <c r="M363" s="76">
        <v>36</v>
      </c>
      <c r="N363" s="370">
        <v>19800000</v>
      </c>
      <c r="O363" s="76">
        <f t="shared" si="40"/>
        <v>550000</v>
      </c>
      <c r="P363" s="128">
        <f t="shared" ca="1" si="41"/>
        <v>20.687832391975341</v>
      </c>
      <c r="Q363" s="129">
        <f t="shared" ca="1" si="33"/>
        <v>11000000</v>
      </c>
      <c r="R363" s="73"/>
      <c r="S363" s="60"/>
      <c r="T363" s="120">
        <f t="shared" si="36"/>
        <v>19800000</v>
      </c>
      <c r="U363" s="186"/>
      <c r="V363" s="16"/>
      <c r="X363" t="str">
        <f>IF(ISERROR(VLOOKUP(H363,'FMC by DSF_Sistem'!$J$11:$J$1202,1,0)),"TIDAK ADA","ADA")</f>
        <v>ADA</v>
      </c>
      <c r="Y363" t="str">
        <f>IF(ISERROR(VLOOKUP(C363,'Data Unit Agr Open'!$F$4:$F$7567,1,0)),"TIDAK ADA","ADA")</f>
        <v>ADA</v>
      </c>
      <c r="Z363" s="955" t="str">
        <f>VLOOKUP(H363,'Data Unit Agr Open'!J361:$J$7567,1,FALSE)</f>
        <v>B2184UOQ</v>
      </c>
      <c r="AA363" t="b">
        <f t="shared" si="37"/>
        <v>1</v>
      </c>
    </row>
    <row r="364" spans="2:27" customFormat="1" ht="17.45" hidden="1" customHeight="1" x14ac:dyDescent="0.4">
      <c r="B364" s="51">
        <v>359</v>
      </c>
      <c r="C364" s="258" t="s">
        <v>1711</v>
      </c>
      <c r="D364" s="424" t="s">
        <v>12482</v>
      </c>
      <c r="E364" s="258" t="s">
        <v>12484</v>
      </c>
      <c r="F364" s="474" t="s">
        <v>11993</v>
      </c>
      <c r="G364" s="474" t="s">
        <v>125</v>
      </c>
      <c r="H364" s="235" t="s">
        <v>8727</v>
      </c>
      <c r="I364" s="69" t="s">
        <v>8728</v>
      </c>
      <c r="J364" s="69" t="s">
        <v>8729</v>
      </c>
      <c r="K364" s="427">
        <v>43948</v>
      </c>
      <c r="L364" s="427">
        <v>45043</v>
      </c>
      <c r="M364" s="76">
        <v>36</v>
      </c>
      <c r="N364" s="370">
        <v>19800000</v>
      </c>
      <c r="O364" s="76">
        <f t="shared" si="40"/>
        <v>550000</v>
      </c>
      <c r="P364" s="128">
        <f t="shared" ca="1" si="41"/>
        <v>20.687832391975341</v>
      </c>
      <c r="Q364" s="129">
        <f t="shared" ca="1" si="33"/>
        <v>11000000</v>
      </c>
      <c r="R364" s="73"/>
      <c r="S364" s="60"/>
      <c r="T364" s="120">
        <f t="shared" si="36"/>
        <v>19800000</v>
      </c>
      <c r="U364" s="186"/>
      <c r="V364" s="16"/>
      <c r="X364" t="str">
        <f>IF(ISERROR(VLOOKUP(H364,'FMC by DSF_Sistem'!$J$11:$J$1202,1,0)),"TIDAK ADA","ADA")</f>
        <v>ADA</v>
      </c>
      <c r="Y364" t="str">
        <f>IF(ISERROR(VLOOKUP(C364,'Data Unit Agr Open'!$F$4:$F$7567,1,0)),"TIDAK ADA","ADA")</f>
        <v>ADA</v>
      </c>
      <c r="Z364" s="955" t="str">
        <f>VLOOKUP(H364,'Data Unit Agr Open'!J362:$J$7567,1,FALSE)</f>
        <v>B2151UOR</v>
      </c>
      <c r="AA364" t="b">
        <f t="shared" si="37"/>
        <v>1</v>
      </c>
    </row>
    <row r="365" spans="2:27" customFormat="1" ht="17.45" hidden="1" customHeight="1" x14ac:dyDescent="0.4">
      <c r="B365" s="38">
        <v>360</v>
      </c>
      <c r="C365" s="258" t="s">
        <v>1711</v>
      </c>
      <c r="D365" s="432" t="s">
        <v>12482</v>
      </c>
      <c r="E365" s="258" t="s">
        <v>12484</v>
      </c>
      <c r="F365" s="259" t="s">
        <v>11993</v>
      </c>
      <c r="G365" s="259" t="s">
        <v>125</v>
      </c>
      <c r="H365" s="235" t="s">
        <v>8730</v>
      </c>
      <c r="I365" s="69" t="s">
        <v>8731</v>
      </c>
      <c r="J365" s="69" t="s">
        <v>8732</v>
      </c>
      <c r="K365" s="427">
        <v>43948</v>
      </c>
      <c r="L365" s="427">
        <v>45043</v>
      </c>
      <c r="M365" s="76">
        <v>36</v>
      </c>
      <c r="N365" s="370">
        <v>19800000</v>
      </c>
      <c r="O365" s="76">
        <f t="shared" si="40"/>
        <v>550000</v>
      </c>
      <c r="P365" s="128">
        <f t="shared" ca="1" si="41"/>
        <v>20.687832391975341</v>
      </c>
      <c r="Q365" s="129">
        <f t="shared" ca="1" si="33"/>
        <v>11000000</v>
      </c>
      <c r="R365" s="73"/>
      <c r="S365" s="74"/>
      <c r="T365" s="50">
        <f t="shared" si="36"/>
        <v>19800000</v>
      </c>
      <c r="U365" s="186"/>
      <c r="V365" s="16"/>
      <c r="X365" t="str">
        <f>IF(ISERROR(VLOOKUP(H365,'FMC by DSF_Sistem'!$J$11:$J$1202,1,0)),"TIDAK ADA","ADA")</f>
        <v>ADA</v>
      </c>
      <c r="Y365" t="str">
        <f>IF(ISERROR(VLOOKUP(C365,'Data Unit Agr Open'!$F$4:$F$7567,1,0)),"TIDAK ADA","ADA")</f>
        <v>ADA</v>
      </c>
      <c r="Z365" s="955" t="str">
        <f>VLOOKUP(H365,'Data Unit Agr Open'!J363:$J$7567,1,FALSE)</f>
        <v>B2350UOQ</v>
      </c>
      <c r="AA365" t="b">
        <f t="shared" si="37"/>
        <v>1</v>
      </c>
    </row>
    <row r="366" spans="2:27" customFormat="1" ht="17.45" hidden="1" customHeight="1" x14ac:dyDescent="0.4">
      <c r="B366" s="51">
        <v>361</v>
      </c>
      <c r="C366" s="374" t="s">
        <v>3855</v>
      </c>
      <c r="D366" s="432" t="s">
        <v>12482</v>
      </c>
      <c r="E366" s="258" t="s">
        <v>12484</v>
      </c>
      <c r="F366" s="377"/>
      <c r="G366" s="377"/>
      <c r="H366" s="320" t="s">
        <v>8775</v>
      </c>
      <c r="I366" s="81" t="s">
        <v>8776</v>
      </c>
      <c r="J366" s="81" t="s">
        <v>8777</v>
      </c>
      <c r="K366" s="427">
        <v>44361</v>
      </c>
      <c r="L366" s="427">
        <v>45822</v>
      </c>
      <c r="M366" s="76">
        <v>48</v>
      </c>
      <c r="N366" s="370">
        <v>28800000</v>
      </c>
      <c r="O366" s="76">
        <f t="shared" si="40"/>
        <v>600000</v>
      </c>
      <c r="P366" s="128">
        <f t="shared" ca="1" si="41"/>
        <v>6.9211657253086738</v>
      </c>
      <c r="Q366" s="129">
        <f t="shared" ca="1" si="33"/>
        <v>3600000</v>
      </c>
      <c r="R366" s="88"/>
      <c r="S366" s="89"/>
      <c r="T366" s="50">
        <f t="shared" si="36"/>
        <v>28800000</v>
      </c>
      <c r="U366" s="186"/>
      <c r="V366" s="16"/>
      <c r="X366" t="str">
        <f>IF(ISERROR(VLOOKUP(H366,'FMC by DSF_Sistem'!$J$11:$J$1202,1,0)),"TIDAK ADA","ADA")</f>
        <v>ADA</v>
      </c>
      <c r="Y366" t="str">
        <f>IF(ISERROR(VLOOKUP(C366,'Data Unit Agr Open'!$F$4:$F$7567,1,0)),"TIDAK ADA","ADA")</f>
        <v>ADA</v>
      </c>
      <c r="Z366" s="955" t="str">
        <f>VLOOKUP(H366,'Data Unit Agr Open'!J364:$J$7567,1,FALSE)</f>
        <v>B2744UZB</v>
      </c>
      <c r="AA366" t="b">
        <f t="shared" si="37"/>
        <v>1</v>
      </c>
    </row>
    <row r="367" spans="2:27" customFormat="1" ht="17.45" hidden="1" customHeight="1" x14ac:dyDescent="0.4">
      <c r="B367" s="38">
        <v>362</v>
      </c>
      <c r="C367" s="258" t="s">
        <v>3859</v>
      </c>
      <c r="D367" s="432" t="s">
        <v>12482</v>
      </c>
      <c r="E367" s="258" t="s">
        <v>12087</v>
      </c>
      <c r="F367" s="232"/>
      <c r="G367" s="232"/>
      <c r="H367" s="235" t="s">
        <v>8780</v>
      </c>
      <c r="I367" s="69" t="s">
        <v>8781</v>
      </c>
      <c r="J367" s="69" t="s">
        <v>8782</v>
      </c>
      <c r="K367" s="427">
        <v>44361</v>
      </c>
      <c r="L367" s="427">
        <v>45822</v>
      </c>
      <c r="M367" s="76">
        <v>48</v>
      </c>
      <c r="N367" s="370">
        <v>40800000</v>
      </c>
      <c r="O367" s="76">
        <f t="shared" si="40"/>
        <v>850000</v>
      </c>
      <c r="P367" s="128">
        <f t="shared" ca="1" si="41"/>
        <v>6.9211657253086738</v>
      </c>
      <c r="Q367" s="129">
        <f t="shared" ca="1" si="33"/>
        <v>5100000</v>
      </c>
      <c r="R367" s="73">
        <f>'[1]MMKSI FMC'!J572</f>
        <v>165000</v>
      </c>
      <c r="S367" s="271">
        <f>'[1]MMKSI FMC'!F573</f>
        <v>1</v>
      </c>
      <c r="T367" s="50">
        <f t="shared" si="36"/>
        <v>40635000</v>
      </c>
      <c r="U367" s="186"/>
      <c r="V367" s="16"/>
      <c r="X367" t="str">
        <f>IF(ISERROR(VLOOKUP(H367,'FMC by DSF_Sistem'!$J$11:$J$1202,1,0)),"TIDAK ADA","ADA")</f>
        <v>ADA</v>
      </c>
      <c r="Y367" t="str">
        <f>IF(ISERROR(VLOOKUP(C367,'Data Unit Agr Open'!$F$4:$F$7567,1,0)),"TIDAK ADA","ADA")</f>
        <v>ADA</v>
      </c>
      <c r="Z367" s="955" t="str">
        <f>VLOOKUP(H367,'Data Unit Agr Open'!J365:$J$7567,1,FALSE)</f>
        <v>B2422UZC</v>
      </c>
      <c r="AA367" t="b">
        <f t="shared" si="37"/>
        <v>1</v>
      </c>
    </row>
    <row r="368" spans="2:27" customFormat="1" ht="17.45" hidden="1" customHeight="1" x14ac:dyDescent="0.4">
      <c r="B368" s="51">
        <v>363</v>
      </c>
      <c r="C368" s="258" t="s">
        <v>3867</v>
      </c>
      <c r="D368" s="432" t="s">
        <v>12482</v>
      </c>
      <c r="E368" s="258" t="s">
        <v>12485</v>
      </c>
      <c r="F368" s="232"/>
      <c r="G368" s="232"/>
      <c r="H368" s="235" t="s">
        <v>8796</v>
      </c>
      <c r="I368" s="69" t="s">
        <v>8797</v>
      </c>
      <c r="J368" s="69" t="s">
        <v>8798</v>
      </c>
      <c r="K368" s="427">
        <v>44361</v>
      </c>
      <c r="L368" s="427">
        <v>45822</v>
      </c>
      <c r="M368" s="76">
        <v>48</v>
      </c>
      <c r="N368" s="370">
        <v>28800000</v>
      </c>
      <c r="O368" s="76">
        <f t="shared" si="40"/>
        <v>600000</v>
      </c>
      <c r="P368" s="128">
        <f t="shared" ca="1" si="41"/>
        <v>6.9211657253086738</v>
      </c>
      <c r="Q368" s="129">
        <f t="shared" ca="1" si="33"/>
        <v>3600000</v>
      </c>
      <c r="R368" s="73"/>
      <c r="S368" s="271"/>
      <c r="T368" s="50">
        <f t="shared" si="36"/>
        <v>28800000</v>
      </c>
      <c r="U368" s="186"/>
      <c r="V368" s="16"/>
      <c r="X368" t="str">
        <f>IF(ISERROR(VLOOKUP(H368,'FMC by DSF_Sistem'!$J$11:$J$1202,1,0)),"TIDAK ADA","ADA")</f>
        <v>ADA</v>
      </c>
      <c r="Y368" t="str">
        <f>IF(ISERROR(VLOOKUP(C368,'Data Unit Agr Open'!$F$4:$F$7567,1,0)),"TIDAK ADA","ADA")</f>
        <v>ADA</v>
      </c>
      <c r="Z368" s="955" t="str">
        <f>VLOOKUP(H368,'Data Unit Agr Open'!J366:$J$7567,1,FALSE)</f>
        <v>B2742UZB</v>
      </c>
      <c r="AA368" t="b">
        <f t="shared" si="37"/>
        <v>1</v>
      </c>
    </row>
    <row r="369" spans="2:28" ht="17.45" hidden="1" customHeight="1" x14ac:dyDescent="0.4">
      <c r="B369" s="38">
        <v>364</v>
      </c>
      <c r="C369" s="221" t="s">
        <v>3733</v>
      </c>
      <c r="D369" s="432" t="s">
        <v>12482</v>
      </c>
      <c r="E369" s="258" t="s">
        <v>12484</v>
      </c>
      <c r="F369" s="222"/>
      <c r="G369" s="222"/>
      <c r="H369" s="223" t="s">
        <v>12486</v>
      </c>
      <c r="I369" s="224" t="s">
        <v>12487</v>
      </c>
      <c r="J369" s="224" t="s">
        <v>12488</v>
      </c>
      <c r="K369" s="225">
        <v>44354</v>
      </c>
      <c r="L369" s="225">
        <v>45815</v>
      </c>
      <c r="M369" s="226">
        <v>48</v>
      </c>
      <c r="N369" s="370">
        <v>28800000</v>
      </c>
      <c r="O369" s="76">
        <f t="shared" si="40"/>
        <v>600000</v>
      </c>
      <c r="P369" s="128">
        <f t="shared" ca="1" si="41"/>
        <v>7.1544990586420072</v>
      </c>
      <c r="Q369" s="129">
        <f t="shared" ca="1" si="33"/>
        <v>4200000</v>
      </c>
      <c r="R369" s="117"/>
      <c r="S369" s="130"/>
      <c r="T369" s="50">
        <f t="shared" si="36"/>
        <v>28800000</v>
      </c>
      <c r="U369" s="186"/>
      <c r="X369" t="str">
        <f>IF(ISERROR(VLOOKUP(H369,'FMC by DSF_Sistem'!$J$11:$J$1202,1,0)),"TIDAK ADA","ADA")</f>
        <v>TIDAK ADA</v>
      </c>
      <c r="Y369" t="str">
        <f>IF(ISERROR(VLOOKUP(C369,'Data Unit Agr Open'!$F$4:$F$7567,1,0)),"TIDAK ADA","ADA")</f>
        <v>ADA</v>
      </c>
      <c r="Z369" s="955" t="e">
        <f>VLOOKUP(H369,'Data Unit Agr Open'!J367:$J$7567,1,FALSE)</f>
        <v>#N/A</v>
      </c>
      <c r="AA369" t="b">
        <f t="shared" si="37"/>
        <v>0</v>
      </c>
      <c r="AB369" s="950" t="s">
        <v>25288</v>
      </c>
    </row>
    <row r="370" spans="2:28" ht="17.45" hidden="1" customHeight="1" x14ac:dyDescent="0.4">
      <c r="B370" s="51">
        <v>365</v>
      </c>
      <c r="C370" s="221" t="s">
        <v>3733</v>
      </c>
      <c r="D370" s="432" t="s">
        <v>12482</v>
      </c>
      <c r="E370" s="258" t="s">
        <v>12484</v>
      </c>
      <c r="F370" s="222"/>
      <c r="G370" s="222"/>
      <c r="H370" s="223" t="s">
        <v>12489</v>
      </c>
      <c r="I370" s="224" t="s">
        <v>12490</v>
      </c>
      <c r="J370" s="224" t="s">
        <v>12491</v>
      </c>
      <c r="K370" s="225">
        <v>44354</v>
      </c>
      <c r="L370" s="225">
        <v>45815</v>
      </c>
      <c r="M370" s="226">
        <v>48</v>
      </c>
      <c r="N370" s="370">
        <v>28800000</v>
      </c>
      <c r="O370" s="76">
        <f t="shared" si="40"/>
        <v>600000</v>
      </c>
      <c r="P370" s="128">
        <f t="shared" ca="1" si="41"/>
        <v>7.1544990586420072</v>
      </c>
      <c r="Q370" s="129">
        <f t="shared" ref="Q370:Q433" ca="1" si="42">LEFT(P370,2)*O370</f>
        <v>4200000</v>
      </c>
      <c r="R370" s="117"/>
      <c r="S370" s="130"/>
      <c r="T370" s="50">
        <f t="shared" si="36"/>
        <v>28800000</v>
      </c>
      <c r="U370" s="186"/>
      <c r="X370" t="str">
        <f>IF(ISERROR(VLOOKUP(H370,'FMC by DSF_Sistem'!$J$11:$J$1202,1,0)),"TIDAK ADA","ADA")</f>
        <v>TIDAK ADA</v>
      </c>
      <c r="Y370" t="str">
        <f>IF(ISERROR(VLOOKUP(C370,'Data Unit Agr Open'!$F$4:$F$7567,1,0)),"TIDAK ADA","ADA")</f>
        <v>ADA</v>
      </c>
      <c r="Z370" s="955" t="e">
        <f>VLOOKUP(H370,'Data Unit Agr Open'!J368:$J$7567,1,FALSE)</f>
        <v>#N/A</v>
      </c>
      <c r="AA370" t="b">
        <f t="shared" si="37"/>
        <v>0</v>
      </c>
      <c r="AB370" s="950" t="s">
        <v>25289</v>
      </c>
    </row>
    <row r="371" spans="2:28" ht="17.45" hidden="1" customHeight="1" x14ac:dyDescent="0.4">
      <c r="B371" s="38">
        <v>366</v>
      </c>
      <c r="C371" s="221" t="s">
        <v>3737</v>
      </c>
      <c r="D371" s="432" t="s">
        <v>12482</v>
      </c>
      <c r="E371" s="258" t="s">
        <v>11995</v>
      </c>
      <c r="F371" s="222"/>
      <c r="G371" s="222"/>
      <c r="H371" s="223" t="s">
        <v>12492</v>
      </c>
      <c r="I371" s="224" t="s">
        <v>8734</v>
      </c>
      <c r="J371" s="224" t="s">
        <v>8735</v>
      </c>
      <c r="K371" s="225">
        <v>44354</v>
      </c>
      <c r="L371" s="225">
        <v>45815</v>
      </c>
      <c r="M371" s="226">
        <v>48</v>
      </c>
      <c r="N371" s="370">
        <v>28800000</v>
      </c>
      <c r="O371" s="76">
        <f t="shared" si="40"/>
        <v>600000</v>
      </c>
      <c r="P371" s="128">
        <f t="shared" ca="1" si="41"/>
        <v>7.1544990586420072</v>
      </c>
      <c r="Q371" s="129">
        <f t="shared" ca="1" si="42"/>
        <v>4200000</v>
      </c>
      <c r="R371" s="117"/>
      <c r="S371" s="130"/>
      <c r="T371" s="50">
        <f t="shared" si="36"/>
        <v>28800000</v>
      </c>
      <c r="U371" s="186"/>
      <c r="X371" t="str">
        <f>IF(ISERROR(VLOOKUP(H371,'FMC by DSF_Sistem'!$J$11:$J$1202,1,0)),"TIDAK ADA","ADA")</f>
        <v>TIDAK ADA</v>
      </c>
      <c r="Y371" t="str">
        <f>IF(ISERROR(VLOOKUP(C371,'Data Unit Agr Open'!$F$4:$F$7567,1,0)),"TIDAK ADA","ADA")</f>
        <v>ADA</v>
      </c>
      <c r="Z371" s="955" t="e">
        <f>VLOOKUP(H371,'Data Unit Agr Open'!J369:$J$7567,1,FALSE)</f>
        <v>#N/A</v>
      </c>
      <c r="AA371" t="b">
        <f t="shared" si="37"/>
        <v>0</v>
      </c>
      <c r="AB371" s="950" t="s">
        <v>25290</v>
      </c>
    </row>
    <row r="372" spans="2:28" ht="17.45" hidden="1" customHeight="1" x14ac:dyDescent="0.4">
      <c r="B372" s="51">
        <v>367</v>
      </c>
      <c r="C372" s="221" t="s">
        <v>3741</v>
      </c>
      <c r="D372" s="432" t="s">
        <v>12482</v>
      </c>
      <c r="E372" s="258" t="s">
        <v>11995</v>
      </c>
      <c r="F372" s="222"/>
      <c r="G372" s="222"/>
      <c r="H372" s="223" t="s">
        <v>12493</v>
      </c>
      <c r="I372" s="224" t="s">
        <v>8740</v>
      </c>
      <c r="J372" s="224" t="s">
        <v>8741</v>
      </c>
      <c r="K372" s="225">
        <v>44354</v>
      </c>
      <c r="L372" s="225">
        <v>45815</v>
      </c>
      <c r="M372" s="226">
        <v>48</v>
      </c>
      <c r="N372" s="370">
        <v>28800000</v>
      </c>
      <c r="O372" s="76">
        <f t="shared" si="40"/>
        <v>600000</v>
      </c>
      <c r="P372" s="128">
        <f t="shared" ca="1" si="41"/>
        <v>7.1544990586420072</v>
      </c>
      <c r="Q372" s="129">
        <f t="shared" ca="1" si="42"/>
        <v>4200000</v>
      </c>
      <c r="R372" s="117"/>
      <c r="S372" s="130"/>
      <c r="T372" s="50">
        <f t="shared" si="36"/>
        <v>28800000</v>
      </c>
      <c r="U372" s="186"/>
      <c r="X372" t="str">
        <f>IF(ISERROR(VLOOKUP(H372,'FMC by DSF_Sistem'!$J$11:$J$1202,1,0)),"TIDAK ADA","ADA")</f>
        <v>TIDAK ADA</v>
      </c>
      <c r="Y372" t="str">
        <f>IF(ISERROR(VLOOKUP(C372,'Data Unit Agr Open'!$F$4:$F$7567,1,0)),"TIDAK ADA","ADA")</f>
        <v>ADA</v>
      </c>
      <c r="Z372" s="955" t="e">
        <f>VLOOKUP(H372,'Data Unit Agr Open'!J370:$J$7567,1,FALSE)</f>
        <v>#N/A</v>
      </c>
      <c r="AA372" t="b">
        <f t="shared" si="37"/>
        <v>0</v>
      </c>
      <c r="AB372" s="950" t="s">
        <v>25291</v>
      </c>
    </row>
    <row r="373" spans="2:28" ht="17.45" hidden="1" customHeight="1" x14ac:dyDescent="0.4">
      <c r="B373" s="38">
        <v>368</v>
      </c>
      <c r="C373" s="221" t="s">
        <v>3741</v>
      </c>
      <c r="D373" s="432" t="s">
        <v>12482</v>
      </c>
      <c r="E373" s="258" t="s">
        <v>11995</v>
      </c>
      <c r="F373" s="222"/>
      <c r="G373" s="222"/>
      <c r="H373" s="223" t="s">
        <v>12494</v>
      </c>
      <c r="I373" s="224" t="s">
        <v>8743</v>
      </c>
      <c r="J373" s="224" t="s">
        <v>8744</v>
      </c>
      <c r="K373" s="225">
        <v>44354</v>
      </c>
      <c r="L373" s="225">
        <v>45815</v>
      </c>
      <c r="M373" s="226">
        <v>48</v>
      </c>
      <c r="N373" s="370">
        <v>28800000</v>
      </c>
      <c r="O373" s="76">
        <f t="shared" si="40"/>
        <v>600000</v>
      </c>
      <c r="P373" s="128">
        <f t="shared" ca="1" si="41"/>
        <v>7.1544990586420072</v>
      </c>
      <c r="Q373" s="129">
        <f t="shared" ca="1" si="42"/>
        <v>4200000</v>
      </c>
      <c r="R373" s="117"/>
      <c r="S373" s="130"/>
      <c r="T373" s="50">
        <f t="shared" si="36"/>
        <v>28800000</v>
      </c>
      <c r="U373" s="186"/>
      <c r="X373" t="str">
        <f>IF(ISERROR(VLOOKUP(H373,'FMC by DSF_Sistem'!$J$11:$J$1202,1,0)),"TIDAK ADA","ADA")</f>
        <v>TIDAK ADA</v>
      </c>
      <c r="Y373" t="str">
        <f>IF(ISERROR(VLOOKUP(C373,'Data Unit Agr Open'!$F$4:$F$7567,1,0)),"TIDAK ADA","ADA")</f>
        <v>ADA</v>
      </c>
      <c r="Z373" s="955" t="e">
        <f>VLOOKUP(H373,'Data Unit Agr Open'!J371:$J$7567,1,FALSE)</f>
        <v>#N/A</v>
      </c>
      <c r="AA373" t="b">
        <f t="shared" si="37"/>
        <v>0</v>
      </c>
      <c r="AB373" s="950" t="s">
        <v>25292</v>
      </c>
    </row>
    <row r="374" spans="2:28" ht="17.45" hidden="1" customHeight="1" x14ac:dyDescent="0.4">
      <c r="B374" s="51">
        <v>369</v>
      </c>
      <c r="C374" s="221" t="s">
        <v>3770</v>
      </c>
      <c r="D374" s="432" t="s">
        <v>12482</v>
      </c>
      <c r="E374" s="221" t="s">
        <v>12495</v>
      </c>
      <c r="F374" s="222"/>
      <c r="G374" s="222"/>
      <c r="H374" s="223" t="s">
        <v>8745</v>
      </c>
      <c r="I374" s="224" t="s">
        <v>8746</v>
      </c>
      <c r="J374" s="224" t="s">
        <v>8747</v>
      </c>
      <c r="K374" s="225">
        <v>44352</v>
      </c>
      <c r="L374" s="225">
        <v>44717</v>
      </c>
      <c r="M374" s="226">
        <v>12</v>
      </c>
      <c r="N374" s="227">
        <v>15600000</v>
      </c>
      <c r="O374" s="226">
        <f t="shared" si="40"/>
        <v>1300000</v>
      </c>
      <c r="P374" s="128">
        <f t="shared" ca="1" si="41"/>
        <v>7.2211657253086745</v>
      </c>
      <c r="Q374" s="129">
        <f t="shared" ca="1" si="42"/>
        <v>9100000</v>
      </c>
      <c r="R374" s="117"/>
      <c r="S374" s="130"/>
      <c r="T374" s="50">
        <f t="shared" si="36"/>
        <v>15600000</v>
      </c>
      <c r="U374" s="186"/>
      <c r="X374" t="str">
        <f>IF(ISERROR(VLOOKUP(H374,'FMC by DSF_Sistem'!$J$11:$J$1202,1,0)),"TIDAK ADA","ADA")</f>
        <v>ADA</v>
      </c>
      <c r="Y374" t="str">
        <f>IF(ISERROR(VLOOKUP(C374,'Data Unit Agr Open'!$F$4:$F$7567,1,0)),"TIDAK ADA","ADA")</f>
        <v>ADA</v>
      </c>
      <c r="Z374" s="955" t="str">
        <f>VLOOKUP(H374,'Data Unit Agr Open'!J372:$J$7567,1,FALSE)</f>
        <v>B1467UJR</v>
      </c>
      <c r="AA374" t="b">
        <f t="shared" si="37"/>
        <v>1</v>
      </c>
      <c r="AB374"/>
    </row>
    <row r="375" spans="2:28" ht="17.45" hidden="1" customHeight="1" x14ac:dyDescent="0.4">
      <c r="B375" s="38">
        <v>370</v>
      </c>
      <c r="C375" s="221" t="s">
        <v>3774</v>
      </c>
      <c r="D375" s="432" t="s">
        <v>12482</v>
      </c>
      <c r="E375" s="221" t="s">
        <v>12496</v>
      </c>
      <c r="F375" s="222"/>
      <c r="G375" s="222"/>
      <c r="H375" s="223" t="s">
        <v>8755</v>
      </c>
      <c r="I375" s="224" t="s">
        <v>8756</v>
      </c>
      <c r="J375" s="224" t="s">
        <v>8757</v>
      </c>
      <c r="K375" s="225">
        <v>44376</v>
      </c>
      <c r="L375" s="225">
        <v>44741</v>
      </c>
      <c r="M375" s="226">
        <v>12</v>
      </c>
      <c r="N375" s="227">
        <v>15600000</v>
      </c>
      <c r="O375" s="226">
        <f t="shared" si="40"/>
        <v>1300000</v>
      </c>
      <c r="P375" s="128">
        <f t="shared" ca="1" si="41"/>
        <v>6.4211657253086738</v>
      </c>
      <c r="Q375" s="129">
        <f t="shared" ca="1" si="42"/>
        <v>7800000</v>
      </c>
      <c r="R375" s="117">
        <f>'[1]MMKSI FMC'!J240</f>
        <v>1097560</v>
      </c>
      <c r="S375" s="130">
        <f>'[1]MMKSI FMC'!F241</f>
        <v>1</v>
      </c>
      <c r="T375" s="50">
        <f t="shared" si="36"/>
        <v>14502440</v>
      </c>
      <c r="U375" s="186"/>
      <c r="X375" t="str">
        <f>IF(ISERROR(VLOOKUP(H375,'FMC by DSF_Sistem'!$J$11:$J$1202,1,0)),"TIDAK ADA","ADA")</f>
        <v>ADA</v>
      </c>
      <c r="Y375" t="str">
        <f>IF(ISERROR(VLOOKUP(C375,'Data Unit Agr Open'!$F$4:$F$7567,1,0)),"TIDAK ADA","ADA")</f>
        <v>ADA</v>
      </c>
      <c r="Z375" s="955" t="str">
        <f>VLOOKUP(H375,'Data Unit Agr Open'!J373:$J$7567,1,FALSE)</f>
        <v>B1571UJR</v>
      </c>
      <c r="AA375" t="b">
        <f t="shared" si="37"/>
        <v>1</v>
      </c>
      <c r="AB375"/>
    </row>
    <row r="376" spans="2:28" ht="17.45" hidden="1" customHeight="1" x14ac:dyDescent="0.4">
      <c r="B376" s="51">
        <v>371</v>
      </c>
      <c r="C376" s="221" t="s">
        <v>3774</v>
      </c>
      <c r="D376" s="432" t="s">
        <v>12482</v>
      </c>
      <c r="E376" s="221" t="s">
        <v>12496</v>
      </c>
      <c r="F376" s="222"/>
      <c r="G376" s="222"/>
      <c r="H376" s="223" t="s">
        <v>8762</v>
      </c>
      <c r="I376" s="224" t="s">
        <v>8763</v>
      </c>
      <c r="J376" s="224" t="s">
        <v>8764</v>
      </c>
      <c r="K376" s="225">
        <v>44376</v>
      </c>
      <c r="L376" s="225">
        <v>44741</v>
      </c>
      <c r="M376" s="226">
        <v>12</v>
      </c>
      <c r="N376" s="227">
        <v>15600000</v>
      </c>
      <c r="O376" s="226">
        <f t="shared" si="40"/>
        <v>1300000</v>
      </c>
      <c r="P376" s="128">
        <f t="shared" ca="1" si="41"/>
        <v>6.4211657253086738</v>
      </c>
      <c r="Q376" s="129">
        <f t="shared" ca="1" si="42"/>
        <v>7800000</v>
      </c>
      <c r="R376" s="117">
        <f>'[1]MMKSI FMC'!J488</f>
        <v>1847505</v>
      </c>
      <c r="S376" s="130">
        <f>'[1]MMKSI FMC'!F489</f>
        <v>1</v>
      </c>
      <c r="T376" s="50">
        <f t="shared" si="36"/>
        <v>13752495</v>
      </c>
      <c r="U376" s="186"/>
      <c r="X376" t="str">
        <f>IF(ISERROR(VLOOKUP(H376,'FMC by DSF_Sistem'!$J$11:$J$1202,1,0)),"TIDAK ADA","ADA")</f>
        <v>ADA</v>
      </c>
      <c r="Y376" t="str">
        <f>IF(ISERROR(VLOOKUP(C376,'Data Unit Agr Open'!$F$4:$F$7567,1,0)),"TIDAK ADA","ADA")</f>
        <v>ADA</v>
      </c>
      <c r="Z376" s="955" t="str">
        <f>VLOOKUP(H376,'Data Unit Agr Open'!J374:$J$7567,1,FALSE)</f>
        <v>B1453UJR</v>
      </c>
      <c r="AA376" t="b">
        <f t="shared" si="37"/>
        <v>1</v>
      </c>
      <c r="AB376"/>
    </row>
    <row r="377" spans="2:28" ht="17.45" hidden="1" customHeight="1" x14ac:dyDescent="0.4">
      <c r="B377" s="38">
        <v>372</v>
      </c>
      <c r="C377" s="221" t="s">
        <v>3774</v>
      </c>
      <c r="D377" s="432" t="s">
        <v>12482</v>
      </c>
      <c r="E377" s="221" t="s">
        <v>12496</v>
      </c>
      <c r="F377" s="222"/>
      <c r="G377" s="222"/>
      <c r="H377" s="223" t="s">
        <v>8768</v>
      </c>
      <c r="I377" s="224" t="s">
        <v>8769</v>
      </c>
      <c r="J377" s="224" t="s">
        <v>8770</v>
      </c>
      <c r="K377" s="225">
        <v>44376</v>
      </c>
      <c r="L377" s="225">
        <v>44741</v>
      </c>
      <c r="M377" s="226">
        <v>12</v>
      </c>
      <c r="N377" s="227">
        <v>15600000</v>
      </c>
      <c r="O377" s="226">
        <f t="shared" si="40"/>
        <v>1300000</v>
      </c>
      <c r="P377" s="128">
        <f t="shared" ca="1" si="41"/>
        <v>6.4211657253086738</v>
      </c>
      <c r="Q377" s="129">
        <f t="shared" ca="1" si="42"/>
        <v>7800000</v>
      </c>
      <c r="R377" s="117">
        <f>'[1]MMKSI FMC'!J406</f>
        <v>1242505</v>
      </c>
      <c r="S377" s="130">
        <f>'[1]MMKSI FMC'!F407</f>
        <v>1</v>
      </c>
      <c r="T377" s="50">
        <f t="shared" si="36"/>
        <v>14357495</v>
      </c>
      <c r="U377" s="186"/>
      <c r="X377" t="str">
        <f>IF(ISERROR(VLOOKUP(H377,'FMC by DSF_Sistem'!$J$11:$J$1202,1,0)),"TIDAK ADA","ADA")</f>
        <v>ADA</v>
      </c>
      <c r="Y377" t="str">
        <f>IF(ISERROR(VLOOKUP(C377,'Data Unit Agr Open'!$F$4:$F$7567,1,0)),"TIDAK ADA","ADA")</f>
        <v>ADA</v>
      </c>
      <c r="Z377" s="955" t="str">
        <f>VLOOKUP(H377,'Data Unit Agr Open'!J375:$J$7567,1,FALSE)</f>
        <v>B1678UJR</v>
      </c>
      <c r="AA377" t="b">
        <f t="shared" si="37"/>
        <v>1</v>
      </c>
      <c r="AB377"/>
    </row>
    <row r="378" spans="2:28" ht="17.45" hidden="1" customHeight="1" x14ac:dyDescent="0.4">
      <c r="B378" s="51">
        <v>373</v>
      </c>
      <c r="C378" s="221" t="s">
        <v>3863</v>
      </c>
      <c r="D378" s="432" t="s">
        <v>12482</v>
      </c>
      <c r="E378" s="221" t="s">
        <v>12011</v>
      </c>
      <c r="F378" s="222"/>
      <c r="G378" s="222"/>
      <c r="H378" s="223" t="s">
        <v>8787</v>
      </c>
      <c r="I378" s="224" t="s">
        <v>8788</v>
      </c>
      <c r="J378" s="224" t="s">
        <v>8789</v>
      </c>
      <c r="K378" s="225">
        <v>44361</v>
      </c>
      <c r="L378" s="225">
        <v>45822</v>
      </c>
      <c r="M378" s="226">
        <v>48</v>
      </c>
      <c r="N378" s="227">
        <v>62400000</v>
      </c>
      <c r="O378" s="76">
        <f t="shared" si="40"/>
        <v>1300000</v>
      </c>
      <c r="P378" s="128">
        <f t="shared" ca="1" si="41"/>
        <v>6.9211657253086738</v>
      </c>
      <c r="Q378" s="129">
        <f t="shared" ca="1" si="42"/>
        <v>7800000</v>
      </c>
      <c r="R378" s="117"/>
      <c r="S378" s="130"/>
      <c r="T378" s="50">
        <f t="shared" si="36"/>
        <v>62400000</v>
      </c>
      <c r="U378" s="186"/>
      <c r="X378" t="str">
        <f>IF(ISERROR(VLOOKUP(H378,'FMC by DSF_Sistem'!$J$11:$J$1202,1,0)),"TIDAK ADA","ADA")</f>
        <v>ADA</v>
      </c>
      <c r="Y378" t="str">
        <f>IF(ISERROR(VLOOKUP(C378,'Data Unit Agr Open'!$F$4:$F$7567,1,0)),"TIDAK ADA","ADA")</f>
        <v>ADA</v>
      </c>
      <c r="Z378" s="955" t="str">
        <f>VLOOKUP(H378,'Data Unit Agr Open'!J376:$J$7567,1,FALSE)</f>
        <v>B1749UJW</v>
      </c>
      <c r="AA378" t="b">
        <f t="shared" si="37"/>
        <v>1</v>
      </c>
      <c r="AB378"/>
    </row>
    <row r="379" spans="2:28" ht="17.45" hidden="1" customHeight="1" x14ac:dyDescent="0.4">
      <c r="B379" s="38">
        <v>374</v>
      </c>
      <c r="C379" s="221" t="s">
        <v>3863</v>
      </c>
      <c r="D379" s="432" t="s">
        <v>12482</v>
      </c>
      <c r="E379" s="221" t="s">
        <v>12011</v>
      </c>
      <c r="F379" s="222"/>
      <c r="G379" s="222"/>
      <c r="H379" s="223" t="s">
        <v>8790</v>
      </c>
      <c r="I379" s="224" t="s">
        <v>8791</v>
      </c>
      <c r="J379" s="224" t="s">
        <v>8792</v>
      </c>
      <c r="K379" s="225">
        <v>44361</v>
      </c>
      <c r="L379" s="225">
        <v>45822</v>
      </c>
      <c r="M379" s="226">
        <v>48</v>
      </c>
      <c r="N379" s="227">
        <v>62400000</v>
      </c>
      <c r="O379" s="76">
        <f t="shared" si="40"/>
        <v>1300000</v>
      </c>
      <c r="P379" s="128">
        <f t="shared" ca="1" si="41"/>
        <v>6.9211657253086738</v>
      </c>
      <c r="Q379" s="129">
        <f t="shared" ca="1" si="42"/>
        <v>7800000</v>
      </c>
      <c r="R379" s="117"/>
      <c r="S379" s="130"/>
      <c r="T379" s="50">
        <f t="shared" si="36"/>
        <v>62400000</v>
      </c>
      <c r="U379" s="186"/>
      <c r="X379" t="str">
        <f>IF(ISERROR(VLOOKUP(H379,'FMC by DSF_Sistem'!$J$11:$J$1202,1,0)),"TIDAK ADA","ADA")</f>
        <v>ADA</v>
      </c>
      <c r="Y379" t="str">
        <f>IF(ISERROR(VLOOKUP(C379,'Data Unit Agr Open'!$F$4:$F$7567,1,0)),"TIDAK ADA","ADA")</f>
        <v>ADA</v>
      </c>
      <c r="Z379" s="955" t="str">
        <f>VLOOKUP(H379,'Data Unit Agr Open'!J377:$J$7567,1,FALSE)</f>
        <v>B1753UJW</v>
      </c>
      <c r="AA379" t="b">
        <f t="shared" si="37"/>
        <v>1</v>
      </c>
      <c r="AB379"/>
    </row>
    <row r="380" spans="2:28" ht="17.45" hidden="1" customHeight="1" x14ac:dyDescent="0.4">
      <c r="B380" s="51">
        <v>375</v>
      </c>
      <c r="C380" s="221" t="s">
        <v>3863</v>
      </c>
      <c r="D380" s="432" t="s">
        <v>12482</v>
      </c>
      <c r="E380" s="221" t="s">
        <v>12011</v>
      </c>
      <c r="F380" s="222"/>
      <c r="G380" s="222"/>
      <c r="H380" s="223" t="s">
        <v>8793</v>
      </c>
      <c r="I380" s="224" t="s">
        <v>8794</v>
      </c>
      <c r="J380" s="224" t="s">
        <v>8795</v>
      </c>
      <c r="K380" s="225">
        <v>44361</v>
      </c>
      <c r="L380" s="225">
        <v>45822</v>
      </c>
      <c r="M380" s="226">
        <v>48</v>
      </c>
      <c r="N380" s="227">
        <v>62400000</v>
      </c>
      <c r="O380" s="76">
        <f t="shared" si="40"/>
        <v>1300000</v>
      </c>
      <c r="P380" s="128">
        <f t="shared" ca="1" si="41"/>
        <v>6.9211657253086738</v>
      </c>
      <c r="Q380" s="129">
        <f t="shared" ca="1" si="42"/>
        <v>7800000</v>
      </c>
      <c r="R380" s="117"/>
      <c r="S380" s="130"/>
      <c r="T380" s="50">
        <f t="shared" si="36"/>
        <v>62400000</v>
      </c>
      <c r="U380" s="186"/>
      <c r="X380" t="str">
        <f>IF(ISERROR(VLOOKUP(H380,'FMC by DSF_Sistem'!$J$11:$J$1202,1,0)),"TIDAK ADA","ADA")</f>
        <v>ADA</v>
      </c>
      <c r="Y380" t="str">
        <f>IF(ISERROR(VLOOKUP(C380,'Data Unit Agr Open'!$F$4:$F$7567,1,0)),"TIDAK ADA","ADA")</f>
        <v>ADA</v>
      </c>
      <c r="Z380" s="955" t="str">
        <f>VLOOKUP(H380,'Data Unit Agr Open'!J378:$J$7567,1,FALSE)</f>
        <v>B1751UJW</v>
      </c>
      <c r="AA380" t="b">
        <f t="shared" si="37"/>
        <v>1</v>
      </c>
      <c r="AB380"/>
    </row>
    <row r="381" spans="2:28" ht="17.45" hidden="1" customHeight="1" x14ac:dyDescent="0.4">
      <c r="B381" s="38">
        <v>376</v>
      </c>
      <c r="C381" s="221" t="s">
        <v>3871</v>
      </c>
      <c r="D381" s="432" t="s">
        <v>12482</v>
      </c>
      <c r="E381" s="221" t="s">
        <v>12011</v>
      </c>
      <c r="F381" s="222"/>
      <c r="G381" s="222"/>
      <c r="H381" s="223" t="s">
        <v>12497</v>
      </c>
      <c r="I381" s="224" t="s">
        <v>8800</v>
      </c>
      <c r="J381" s="224" t="s">
        <v>8801</v>
      </c>
      <c r="K381" s="225">
        <v>44361</v>
      </c>
      <c r="L381" s="225">
        <v>45822</v>
      </c>
      <c r="M381" s="226">
        <v>48</v>
      </c>
      <c r="N381" s="227">
        <v>62400000</v>
      </c>
      <c r="O381" s="226">
        <f t="shared" si="40"/>
        <v>1300000</v>
      </c>
      <c r="P381" s="128">
        <f t="shared" ca="1" si="41"/>
        <v>6.9211657253086738</v>
      </c>
      <c r="Q381" s="129">
        <f t="shared" ca="1" si="42"/>
        <v>7800000</v>
      </c>
      <c r="R381" s="117"/>
      <c r="S381" s="130"/>
      <c r="T381" s="50">
        <f t="shared" si="36"/>
        <v>62400000</v>
      </c>
      <c r="U381" s="186"/>
      <c r="X381" t="str">
        <f>IF(ISERROR(VLOOKUP(H381,'FMC by DSF_Sistem'!$J$11:$J$1202,1,0)),"TIDAK ADA","ADA")</f>
        <v>TIDAK ADA</v>
      </c>
      <c r="Y381" t="str">
        <f>IF(ISERROR(VLOOKUP(C381,'Data Unit Agr Open'!$F$4:$F$7567,1,0)),"TIDAK ADA","ADA")</f>
        <v>ADA</v>
      </c>
      <c r="Z381" s="955" t="e">
        <f>VLOOKUP(H381,'Data Unit Agr Open'!J379:$J$7567,1,FALSE)</f>
        <v>#N/A</v>
      </c>
      <c r="AA381" t="b">
        <f t="shared" si="37"/>
        <v>0</v>
      </c>
      <c r="AB381" s="950" t="s">
        <v>25293</v>
      </c>
    </row>
    <row r="382" spans="2:28" ht="17.45" hidden="1" customHeight="1" x14ac:dyDescent="0.4">
      <c r="B382" s="51">
        <v>377</v>
      </c>
      <c r="C382" s="221" t="s">
        <v>3871</v>
      </c>
      <c r="D382" s="432" t="s">
        <v>12482</v>
      </c>
      <c r="E382" s="221" t="s">
        <v>12011</v>
      </c>
      <c r="F382" s="222"/>
      <c r="G382" s="222"/>
      <c r="H382" s="223" t="s">
        <v>12498</v>
      </c>
      <c r="I382" s="224" t="s">
        <v>8803</v>
      </c>
      <c r="J382" s="224" t="s">
        <v>8804</v>
      </c>
      <c r="K382" s="225">
        <v>44361</v>
      </c>
      <c r="L382" s="225">
        <v>45822</v>
      </c>
      <c r="M382" s="226">
        <v>48</v>
      </c>
      <c r="N382" s="227">
        <v>62400000</v>
      </c>
      <c r="O382" s="226">
        <f t="shared" si="40"/>
        <v>1300000</v>
      </c>
      <c r="P382" s="128">
        <f t="shared" ca="1" si="41"/>
        <v>6.9211657253086738</v>
      </c>
      <c r="Q382" s="129">
        <f t="shared" ca="1" si="42"/>
        <v>7800000</v>
      </c>
      <c r="R382" s="117"/>
      <c r="S382" s="130"/>
      <c r="T382" s="50">
        <f t="shared" si="36"/>
        <v>62400000</v>
      </c>
      <c r="U382" s="186"/>
      <c r="X382" t="str">
        <f>IF(ISERROR(VLOOKUP(H382,'FMC by DSF_Sistem'!$J$11:$J$1202,1,0)),"TIDAK ADA","ADA")</f>
        <v>TIDAK ADA</v>
      </c>
      <c r="Y382" t="str">
        <f>IF(ISERROR(VLOOKUP(C382,'Data Unit Agr Open'!$F$4:$F$7567,1,0)),"TIDAK ADA","ADA")</f>
        <v>ADA</v>
      </c>
      <c r="Z382" s="955" t="e">
        <f>VLOOKUP(H382,'Data Unit Agr Open'!J380:$J$7567,1,FALSE)</f>
        <v>#N/A</v>
      </c>
      <c r="AA382" t="b">
        <f t="shared" si="37"/>
        <v>0</v>
      </c>
      <c r="AB382" s="950" t="s">
        <v>25294</v>
      </c>
    </row>
    <row r="383" spans="2:28" ht="17.45" hidden="1" customHeight="1" x14ac:dyDescent="0.4">
      <c r="B383" s="38">
        <v>378</v>
      </c>
      <c r="C383" s="221" t="s">
        <v>3872</v>
      </c>
      <c r="D383" s="432" t="s">
        <v>12482</v>
      </c>
      <c r="E383" s="221" t="s">
        <v>12011</v>
      </c>
      <c r="F383" s="222"/>
      <c r="G383" s="222"/>
      <c r="H383" s="223" t="s">
        <v>12499</v>
      </c>
      <c r="I383" s="224" t="s">
        <v>8806</v>
      </c>
      <c r="J383" s="224" t="s">
        <v>8807</v>
      </c>
      <c r="K383" s="225">
        <v>44377</v>
      </c>
      <c r="L383" s="225">
        <v>45838</v>
      </c>
      <c r="M383" s="226">
        <v>48</v>
      </c>
      <c r="N383" s="227">
        <v>62400000</v>
      </c>
      <c r="O383" s="226">
        <f t="shared" si="40"/>
        <v>1300000</v>
      </c>
      <c r="P383" s="128">
        <f t="shared" ca="1" si="41"/>
        <v>6.3878323919753406</v>
      </c>
      <c r="Q383" s="129">
        <f t="shared" ca="1" si="42"/>
        <v>7800000</v>
      </c>
      <c r="R383" s="117"/>
      <c r="S383" s="130"/>
      <c r="T383" s="50">
        <f t="shared" si="36"/>
        <v>62400000</v>
      </c>
      <c r="U383" s="186"/>
      <c r="X383" t="str">
        <f>IF(ISERROR(VLOOKUP(H383,'FMC by DSF_Sistem'!$J$11:$J$1202,1,0)),"TIDAK ADA","ADA")</f>
        <v>TIDAK ADA</v>
      </c>
      <c r="Y383" t="str">
        <f>IF(ISERROR(VLOOKUP(C383,'Data Unit Agr Open'!$F$4:$F$7567,1,0)),"TIDAK ADA","ADA")</f>
        <v>ADA</v>
      </c>
      <c r="Z383" s="955" t="e">
        <f>VLOOKUP(H383,'Data Unit Agr Open'!J381:$J$7567,1,FALSE)</f>
        <v>#N/A</v>
      </c>
      <c r="AA383" t="b">
        <f t="shared" si="37"/>
        <v>0</v>
      </c>
      <c r="AB383" s="950" t="s">
        <v>25295</v>
      </c>
    </row>
    <row r="384" spans="2:28" ht="17.45" hidden="1" customHeight="1" x14ac:dyDescent="0.4">
      <c r="B384" s="51">
        <v>379</v>
      </c>
      <c r="C384" s="221" t="s">
        <v>3876</v>
      </c>
      <c r="D384" s="432" t="s">
        <v>12482</v>
      </c>
      <c r="E384" s="221" t="s">
        <v>12500</v>
      </c>
      <c r="F384" s="222"/>
      <c r="G384" s="222"/>
      <c r="H384" s="223" t="s">
        <v>8809</v>
      </c>
      <c r="I384" s="224" t="s">
        <v>8810</v>
      </c>
      <c r="J384" s="224" t="s">
        <v>8811</v>
      </c>
      <c r="K384" s="225">
        <v>44361</v>
      </c>
      <c r="L384" s="225">
        <v>45457</v>
      </c>
      <c r="M384" s="226">
        <v>36</v>
      </c>
      <c r="N384" s="227">
        <v>19800000</v>
      </c>
      <c r="O384" s="226">
        <f t="shared" si="40"/>
        <v>550000</v>
      </c>
      <c r="P384" s="128">
        <f t="shared" ca="1" si="41"/>
        <v>6.9211657253086738</v>
      </c>
      <c r="Q384" s="129">
        <f t="shared" ca="1" si="42"/>
        <v>3300000</v>
      </c>
      <c r="R384" s="117"/>
      <c r="S384" s="130"/>
      <c r="T384" s="50">
        <f t="shared" si="36"/>
        <v>19800000</v>
      </c>
      <c r="U384" s="186"/>
      <c r="X384" t="str">
        <f>IF(ISERROR(VLOOKUP(H384,'FMC by DSF_Sistem'!$J$11:$J$1202,1,0)),"TIDAK ADA","ADA")</f>
        <v>ADA</v>
      </c>
      <c r="Y384" t="str">
        <f>IF(ISERROR(VLOOKUP(C384,'Data Unit Agr Open'!$F$4:$F$7567,1,0)),"TIDAK ADA","ADA")</f>
        <v>ADA</v>
      </c>
      <c r="Z384" s="955" t="str">
        <f>VLOOKUP(H384,'Data Unit Agr Open'!J382:$J$7567,1,FALSE)</f>
        <v>B1195SSL</v>
      </c>
      <c r="AA384" t="b">
        <f t="shared" si="37"/>
        <v>1</v>
      </c>
      <c r="AB384"/>
    </row>
    <row r="385" spans="1:28" ht="17.45" hidden="1" customHeight="1" x14ac:dyDescent="0.4">
      <c r="B385" s="38">
        <v>380</v>
      </c>
      <c r="C385" s="221" t="s">
        <v>3880</v>
      </c>
      <c r="D385" s="432" t="s">
        <v>12482</v>
      </c>
      <c r="E385" s="221" t="s">
        <v>12011</v>
      </c>
      <c r="F385" s="222"/>
      <c r="G385" s="222"/>
      <c r="H385" s="223" t="s">
        <v>12501</v>
      </c>
      <c r="I385" s="224" t="s">
        <v>8814</v>
      </c>
      <c r="J385" s="224" t="s">
        <v>8815</v>
      </c>
      <c r="K385" s="225">
        <v>44377</v>
      </c>
      <c r="L385" s="225">
        <v>44742</v>
      </c>
      <c r="M385" s="226">
        <v>12</v>
      </c>
      <c r="N385" s="227">
        <v>7200000</v>
      </c>
      <c r="O385" s="226">
        <f t="shared" si="40"/>
        <v>600000</v>
      </c>
      <c r="P385" s="128">
        <f t="shared" ca="1" si="41"/>
        <v>6.3878323919753406</v>
      </c>
      <c r="Q385" s="129">
        <f t="shared" ca="1" si="42"/>
        <v>3600000</v>
      </c>
      <c r="R385" s="117"/>
      <c r="S385" s="130"/>
      <c r="T385" s="50">
        <f t="shared" si="36"/>
        <v>7200000</v>
      </c>
      <c r="U385" s="186"/>
      <c r="X385" t="str">
        <f>IF(ISERROR(VLOOKUP(H385,'FMC by DSF_Sistem'!$J$11:$J$1202,1,0)),"TIDAK ADA","ADA")</f>
        <v>TIDAK ADA</v>
      </c>
      <c r="Y385" t="str">
        <f>IF(ISERROR(VLOOKUP(C385,'Data Unit Agr Open'!$F$4:$F$7567,1,0)),"TIDAK ADA","ADA")</f>
        <v>ADA</v>
      </c>
      <c r="Z385" s="955" t="e">
        <f>VLOOKUP(H385,'Data Unit Agr Open'!J383:$J$7567,1,FALSE)</f>
        <v>#N/A</v>
      </c>
      <c r="AA385" t="b">
        <f t="shared" si="37"/>
        <v>0</v>
      </c>
      <c r="AB385" s="950" t="s">
        <v>25296</v>
      </c>
    </row>
    <row r="386" spans="1:28" ht="17.45" hidden="1" customHeight="1" x14ac:dyDescent="0.4">
      <c r="B386" s="51">
        <v>381</v>
      </c>
      <c r="C386" s="221" t="s">
        <v>4058</v>
      </c>
      <c r="D386" s="432" t="s">
        <v>12482</v>
      </c>
      <c r="E386" s="221" t="s">
        <v>12502</v>
      </c>
      <c r="F386" s="222"/>
      <c r="G386" s="222"/>
      <c r="H386" s="223" t="s">
        <v>8818</v>
      </c>
      <c r="I386" s="224" t="s">
        <v>8819</v>
      </c>
      <c r="J386" s="224" t="s">
        <v>8820</v>
      </c>
      <c r="K386" s="225">
        <v>44382</v>
      </c>
      <c r="L386" s="225">
        <v>45843</v>
      </c>
      <c r="M386" s="226">
        <v>48</v>
      </c>
      <c r="N386" s="227">
        <v>72000000</v>
      </c>
      <c r="O386" s="226">
        <f t="shared" si="40"/>
        <v>1500000</v>
      </c>
      <c r="P386" s="128">
        <f t="shared" ca="1" si="41"/>
        <v>6.2211657253086745</v>
      </c>
      <c r="Q386" s="129">
        <f t="shared" ca="1" si="42"/>
        <v>9000000</v>
      </c>
      <c r="R386" s="117"/>
      <c r="S386" s="130"/>
      <c r="T386" s="50">
        <f t="shared" si="36"/>
        <v>72000000</v>
      </c>
      <c r="U386" s="186"/>
      <c r="X386" t="str">
        <f>IF(ISERROR(VLOOKUP(H386,'FMC by DSF_Sistem'!$J$11:$J$1202,1,0)),"TIDAK ADA","ADA")</f>
        <v>ADA</v>
      </c>
      <c r="Y386" t="str">
        <f>IF(ISERROR(VLOOKUP(C386,'Data Unit Agr Open'!$F$4:$F$7567,1,0)),"TIDAK ADA","ADA")</f>
        <v>ADA</v>
      </c>
      <c r="Z386" s="955" t="str">
        <f>VLOOKUP(H386,'Data Unit Agr Open'!J384:$J$7567,1,FALSE)</f>
        <v>B1777SSV</v>
      </c>
      <c r="AA386" t="b">
        <f t="shared" si="37"/>
        <v>1</v>
      </c>
      <c r="AB386"/>
    </row>
    <row r="387" spans="1:28" ht="17.45" hidden="1" customHeight="1" x14ac:dyDescent="0.4">
      <c r="B387" s="38">
        <v>382</v>
      </c>
      <c r="C387" s="221" t="s">
        <v>4268</v>
      </c>
      <c r="D387" s="432" t="s">
        <v>12482</v>
      </c>
      <c r="E387" s="221" t="s">
        <v>12503</v>
      </c>
      <c r="F387" s="222"/>
      <c r="G387" s="222"/>
      <c r="H387" s="223"/>
      <c r="I387" s="224" t="s">
        <v>8836</v>
      </c>
      <c r="J387" s="224" t="s">
        <v>8837</v>
      </c>
      <c r="K387" s="225">
        <v>44435</v>
      </c>
      <c r="L387" s="225">
        <v>45896</v>
      </c>
      <c r="M387" s="226">
        <v>48</v>
      </c>
      <c r="N387" s="227">
        <v>28800000</v>
      </c>
      <c r="O387" s="226">
        <f t="shared" si="40"/>
        <v>600000</v>
      </c>
      <c r="P387" s="128">
        <f t="shared" ca="1" si="41"/>
        <v>4.4544990586420079</v>
      </c>
      <c r="Q387" s="129">
        <f t="shared" ca="1" si="42"/>
        <v>2400000</v>
      </c>
      <c r="R387" s="117"/>
      <c r="S387" s="130"/>
      <c r="T387" s="50">
        <f t="shared" ref="T387:T451" si="43">N387-R387</f>
        <v>28800000</v>
      </c>
      <c r="U387" s="186"/>
      <c r="X387" t="str">
        <f>IF(ISERROR(VLOOKUP(H387,'FMC by DSF_Sistem'!$J$11:$J$1202,1,0)),"TIDAK ADA","ADA")</f>
        <v>TIDAK ADA</v>
      </c>
      <c r="Y387" t="str">
        <f>IF(ISERROR(VLOOKUP(C387,'Data Unit Agr Open'!$F$4:$F$7567,1,0)),"TIDAK ADA","ADA")</f>
        <v>ADA</v>
      </c>
      <c r="Z387" s="955" t="e">
        <f>VLOOKUP(H387,'Data Unit Agr Open'!J385:$J$7567,1,FALSE)</f>
        <v>#N/A</v>
      </c>
      <c r="AA387" t="b">
        <f t="shared" si="37"/>
        <v>0</v>
      </c>
      <c r="AB387" s="950" t="s">
        <v>25297</v>
      </c>
    </row>
    <row r="388" spans="1:28" ht="17.45" hidden="1" customHeight="1" x14ac:dyDescent="0.4">
      <c r="B388" s="51">
        <v>383</v>
      </c>
      <c r="C388" s="221" t="s">
        <v>4268</v>
      </c>
      <c r="D388" s="432" t="s">
        <v>12482</v>
      </c>
      <c r="E388" s="221" t="s">
        <v>12503</v>
      </c>
      <c r="F388" s="222"/>
      <c r="G388" s="222"/>
      <c r="H388" s="223"/>
      <c r="I388" s="224" t="s">
        <v>8838</v>
      </c>
      <c r="J388" s="224" t="s">
        <v>8839</v>
      </c>
      <c r="K388" s="225">
        <v>44435</v>
      </c>
      <c r="L388" s="225">
        <v>45896</v>
      </c>
      <c r="M388" s="226">
        <v>48</v>
      </c>
      <c r="N388" s="227">
        <v>28800000</v>
      </c>
      <c r="O388" s="226">
        <f t="shared" si="40"/>
        <v>600000</v>
      </c>
      <c r="P388" s="128">
        <f t="shared" ca="1" si="41"/>
        <v>4.4544990586420079</v>
      </c>
      <c r="Q388" s="129">
        <f t="shared" ca="1" si="42"/>
        <v>2400000</v>
      </c>
      <c r="R388" s="117"/>
      <c r="S388" s="130"/>
      <c r="T388" s="50">
        <f t="shared" si="43"/>
        <v>28800000</v>
      </c>
      <c r="U388" s="186"/>
      <c r="X388" t="str">
        <f>IF(ISERROR(VLOOKUP(H388,'FMC by DSF_Sistem'!$J$11:$J$1202,1,0)),"TIDAK ADA","ADA")</f>
        <v>TIDAK ADA</v>
      </c>
      <c r="Y388" t="str">
        <f>IF(ISERROR(VLOOKUP(C388,'Data Unit Agr Open'!$F$4:$F$7567,1,0)),"TIDAK ADA","ADA")</f>
        <v>ADA</v>
      </c>
      <c r="Z388" s="955" t="e">
        <f>VLOOKUP(H388,'Data Unit Agr Open'!J386:$J$7567,1,FALSE)</f>
        <v>#N/A</v>
      </c>
      <c r="AA388" t="b">
        <f t="shared" si="37"/>
        <v>0</v>
      </c>
      <c r="AB388" s="950" t="s">
        <v>25298</v>
      </c>
    </row>
    <row r="389" spans="1:28" ht="17.45" hidden="1" customHeight="1" x14ac:dyDescent="0.4">
      <c r="B389" s="38">
        <v>384</v>
      </c>
      <c r="C389" s="221" t="s">
        <v>4268</v>
      </c>
      <c r="D389" s="432" t="s">
        <v>12482</v>
      </c>
      <c r="E389" s="221" t="s">
        <v>12503</v>
      </c>
      <c r="F389" s="222"/>
      <c r="G389" s="222"/>
      <c r="H389" s="223"/>
      <c r="I389" s="224" t="s">
        <v>8841</v>
      </c>
      <c r="J389" s="224" t="s">
        <v>8842</v>
      </c>
      <c r="K389" s="225">
        <v>44435</v>
      </c>
      <c r="L389" s="225">
        <v>45896</v>
      </c>
      <c r="M389" s="226">
        <v>48</v>
      </c>
      <c r="N389" s="227">
        <v>28800000</v>
      </c>
      <c r="O389" s="226">
        <f t="shared" si="40"/>
        <v>600000</v>
      </c>
      <c r="P389" s="128">
        <f t="shared" ca="1" si="41"/>
        <v>4.4544990586420079</v>
      </c>
      <c r="Q389" s="129">
        <f t="shared" ca="1" si="42"/>
        <v>2400000</v>
      </c>
      <c r="R389" s="117"/>
      <c r="S389" s="130"/>
      <c r="T389" s="50">
        <f t="shared" si="43"/>
        <v>28800000</v>
      </c>
      <c r="U389" s="186"/>
      <c r="X389" t="str">
        <f>IF(ISERROR(VLOOKUP(H389,'FMC by DSF_Sistem'!$J$11:$J$1202,1,0)),"TIDAK ADA","ADA")</f>
        <v>TIDAK ADA</v>
      </c>
      <c r="Y389" t="str">
        <f>IF(ISERROR(VLOOKUP(C389,'Data Unit Agr Open'!$F$4:$F$7567,1,0)),"TIDAK ADA","ADA")</f>
        <v>ADA</v>
      </c>
      <c r="Z389" s="955" t="e">
        <f>VLOOKUP(H389,'Data Unit Agr Open'!J387:$J$7567,1,FALSE)</f>
        <v>#N/A</v>
      </c>
      <c r="AA389" t="b">
        <f t="shared" si="37"/>
        <v>0</v>
      </c>
      <c r="AB389" s="950" t="s">
        <v>25299</v>
      </c>
    </row>
    <row r="390" spans="1:28" ht="17.45" hidden="1" customHeight="1" x14ac:dyDescent="0.4">
      <c r="B390" s="51">
        <v>385</v>
      </c>
      <c r="C390" s="221" t="s">
        <v>4214</v>
      </c>
      <c r="D390" s="432" t="s">
        <v>12482</v>
      </c>
      <c r="E390" s="221" t="s">
        <v>12500</v>
      </c>
      <c r="F390" s="222"/>
      <c r="G390" s="222"/>
      <c r="H390" s="223"/>
      <c r="I390" s="224" t="s">
        <v>8825</v>
      </c>
      <c r="J390" s="224" t="s">
        <v>8826</v>
      </c>
      <c r="K390" s="225">
        <v>44435</v>
      </c>
      <c r="L390" s="225">
        <v>45896</v>
      </c>
      <c r="M390" s="226">
        <v>48</v>
      </c>
      <c r="N390" s="227">
        <v>28800000</v>
      </c>
      <c r="O390" s="226">
        <f t="shared" si="40"/>
        <v>600000</v>
      </c>
      <c r="P390" s="128">
        <f t="shared" ca="1" si="41"/>
        <v>4.4544990586420079</v>
      </c>
      <c r="Q390" s="129">
        <f t="shared" ca="1" si="42"/>
        <v>2400000</v>
      </c>
      <c r="R390" s="117"/>
      <c r="S390" s="130"/>
      <c r="T390" s="50">
        <f t="shared" si="43"/>
        <v>28800000</v>
      </c>
      <c r="U390" s="186"/>
      <c r="X390" t="str">
        <f>IF(ISERROR(VLOOKUP(H390,'FMC by DSF_Sistem'!$J$11:$J$1202,1,0)),"TIDAK ADA","ADA")</f>
        <v>TIDAK ADA</v>
      </c>
      <c r="Y390" t="str">
        <f>IF(ISERROR(VLOOKUP(C390,'Data Unit Agr Open'!$F$4:$F$7567,1,0)),"TIDAK ADA","ADA")</f>
        <v>ADA</v>
      </c>
      <c r="Z390" s="955" t="e">
        <f>VLOOKUP(H390,'Data Unit Agr Open'!J388:$J$7567,1,FALSE)</f>
        <v>#N/A</v>
      </c>
      <c r="AA390" t="b">
        <f t="shared" si="37"/>
        <v>0</v>
      </c>
      <c r="AB390" s="950" t="s">
        <v>25297</v>
      </c>
    </row>
    <row r="391" spans="1:28" ht="17.45" hidden="1" customHeight="1" x14ac:dyDescent="0.4">
      <c r="B391" s="38">
        <v>386</v>
      </c>
      <c r="C391" s="221" t="s">
        <v>4246</v>
      </c>
      <c r="D391" s="432" t="s">
        <v>12482</v>
      </c>
      <c r="E391" s="221" t="s">
        <v>12500</v>
      </c>
      <c r="F391" s="222"/>
      <c r="G391" s="222"/>
      <c r="H391" s="223"/>
      <c r="I391" s="224" t="s">
        <v>8830</v>
      </c>
      <c r="J391" s="224" t="s">
        <v>8831</v>
      </c>
      <c r="K391" s="225">
        <v>44435</v>
      </c>
      <c r="L391" s="225">
        <v>45896</v>
      </c>
      <c r="M391" s="226">
        <v>48</v>
      </c>
      <c r="N391" s="227">
        <v>28800000</v>
      </c>
      <c r="O391" s="226">
        <f t="shared" si="40"/>
        <v>600000</v>
      </c>
      <c r="P391" s="128">
        <f t="shared" ca="1" si="41"/>
        <v>4.4544990586420079</v>
      </c>
      <c r="Q391" s="129">
        <f t="shared" ca="1" si="42"/>
        <v>2400000</v>
      </c>
      <c r="R391" s="117"/>
      <c r="S391" s="130"/>
      <c r="T391" s="50">
        <f t="shared" si="43"/>
        <v>28800000</v>
      </c>
      <c r="U391" s="186"/>
      <c r="X391" t="str">
        <f>IF(ISERROR(VLOOKUP(H391,'FMC by DSF_Sistem'!$J$11:$J$1202,1,0)),"TIDAK ADA","ADA")</f>
        <v>TIDAK ADA</v>
      </c>
      <c r="Y391" t="str">
        <f>IF(ISERROR(VLOOKUP(C391,'Data Unit Agr Open'!$F$4:$F$7567,1,0)),"TIDAK ADA","ADA")</f>
        <v>ADA</v>
      </c>
      <c r="Z391" s="955" t="e">
        <f>VLOOKUP(H391,'Data Unit Agr Open'!J389:$J$7567,1,FALSE)</f>
        <v>#N/A</v>
      </c>
      <c r="AA391" t="b">
        <f t="shared" ref="AA391:AA454" si="44">X391=Y391</f>
        <v>0</v>
      </c>
      <c r="AB391" s="950" t="s">
        <v>25297</v>
      </c>
    </row>
    <row r="392" spans="1:28" ht="17.45" hidden="1" customHeight="1" x14ac:dyDescent="0.4">
      <c r="B392" s="51">
        <v>387</v>
      </c>
      <c r="C392" s="221" t="s">
        <v>4246</v>
      </c>
      <c r="D392" s="432" t="s">
        <v>12482</v>
      </c>
      <c r="E392" s="221" t="s">
        <v>12500</v>
      </c>
      <c r="F392" s="222"/>
      <c r="G392" s="222"/>
      <c r="H392" s="223"/>
      <c r="I392" s="224" t="s">
        <v>8833</v>
      </c>
      <c r="J392" s="224" t="s">
        <v>8834</v>
      </c>
      <c r="K392" s="225">
        <v>44435</v>
      </c>
      <c r="L392" s="225">
        <v>45896</v>
      </c>
      <c r="M392" s="226">
        <v>48</v>
      </c>
      <c r="N392" s="227">
        <v>28800000</v>
      </c>
      <c r="O392" s="226">
        <f t="shared" si="40"/>
        <v>600000</v>
      </c>
      <c r="P392" s="128">
        <f t="shared" ca="1" si="41"/>
        <v>4.4544990586420079</v>
      </c>
      <c r="Q392" s="129">
        <f t="shared" ca="1" si="42"/>
        <v>2400000</v>
      </c>
      <c r="R392" s="117"/>
      <c r="S392" s="130"/>
      <c r="T392" s="50">
        <f t="shared" si="43"/>
        <v>28800000</v>
      </c>
      <c r="U392" s="186"/>
      <c r="X392" t="str">
        <f>IF(ISERROR(VLOOKUP(H392,'FMC by DSF_Sistem'!$J$11:$J$1202,1,0)),"TIDAK ADA","ADA")</f>
        <v>TIDAK ADA</v>
      </c>
      <c r="Y392" t="str">
        <f>IF(ISERROR(VLOOKUP(C392,'Data Unit Agr Open'!$F$4:$F$7567,1,0)),"TIDAK ADA","ADA")</f>
        <v>ADA</v>
      </c>
      <c r="Z392" s="955" t="e">
        <f>VLOOKUP(H392,'Data Unit Agr Open'!J390:$J$7567,1,FALSE)</f>
        <v>#N/A</v>
      </c>
      <c r="AA392" t="b">
        <f t="shared" si="44"/>
        <v>0</v>
      </c>
      <c r="AB392" s="950" t="s">
        <v>25298</v>
      </c>
    </row>
    <row r="393" spans="1:28" ht="17.45" hidden="1" customHeight="1" x14ac:dyDescent="0.4">
      <c r="B393" s="38">
        <v>388</v>
      </c>
      <c r="C393" s="221" t="s">
        <v>4356</v>
      </c>
      <c r="D393" s="432" t="s">
        <v>12482</v>
      </c>
      <c r="E393" s="221" t="s">
        <v>12504</v>
      </c>
      <c r="F393" s="222"/>
      <c r="G393" s="222"/>
      <c r="H393" s="223"/>
      <c r="I393" s="224" t="s">
        <v>8844</v>
      </c>
      <c r="J393" s="224" t="s">
        <v>8845</v>
      </c>
      <c r="K393" s="225">
        <v>44435</v>
      </c>
      <c r="L393" s="225">
        <v>45896</v>
      </c>
      <c r="M393" s="226">
        <v>48</v>
      </c>
      <c r="N393" s="227">
        <v>28800000</v>
      </c>
      <c r="O393" s="226">
        <f t="shared" si="40"/>
        <v>600000</v>
      </c>
      <c r="P393" s="128">
        <f t="shared" ca="1" si="41"/>
        <v>4.4544990586420079</v>
      </c>
      <c r="Q393" s="129">
        <f t="shared" ca="1" si="42"/>
        <v>2400000</v>
      </c>
      <c r="R393" s="117"/>
      <c r="S393" s="130"/>
      <c r="T393" s="50">
        <f t="shared" si="43"/>
        <v>28800000</v>
      </c>
      <c r="U393" s="186"/>
      <c r="X393" t="str">
        <f>IF(ISERROR(VLOOKUP(H393,'FMC by DSF_Sistem'!$J$11:$J$1202,1,0)),"TIDAK ADA","ADA")</f>
        <v>TIDAK ADA</v>
      </c>
      <c r="Y393" t="str">
        <f>IF(ISERROR(VLOOKUP(C393,'Data Unit Agr Open'!$F$4:$F$7567,1,0)),"TIDAK ADA","ADA")</f>
        <v>ADA</v>
      </c>
      <c r="Z393" s="955" t="e">
        <f>VLOOKUP(H393,'Data Unit Agr Open'!J391:$J$7567,1,FALSE)</f>
        <v>#N/A</v>
      </c>
      <c r="AA393" t="b">
        <f t="shared" si="44"/>
        <v>0</v>
      </c>
      <c r="AB393" s="950" t="s">
        <v>25300</v>
      </c>
    </row>
    <row r="394" spans="1:28" ht="17.45" hidden="1" customHeight="1" x14ac:dyDescent="0.4">
      <c r="B394" s="51">
        <v>389</v>
      </c>
      <c r="C394" s="221" t="s">
        <v>4360</v>
      </c>
      <c r="D394" s="432" t="s">
        <v>12482</v>
      </c>
      <c r="E394" s="221" t="s">
        <v>12500</v>
      </c>
      <c r="F394" s="222"/>
      <c r="G394" s="222"/>
      <c r="H394" s="223" t="s">
        <v>8846</v>
      </c>
      <c r="I394" s="224" t="s">
        <v>8847</v>
      </c>
      <c r="J394" s="224" t="s">
        <v>8848</v>
      </c>
      <c r="K394" s="225">
        <v>44435</v>
      </c>
      <c r="L394" s="225">
        <v>44800</v>
      </c>
      <c r="M394" s="226">
        <v>12</v>
      </c>
      <c r="N394" s="227">
        <v>4800000</v>
      </c>
      <c r="O394" s="226">
        <f t="shared" si="40"/>
        <v>400000</v>
      </c>
      <c r="P394" s="128">
        <f t="shared" ca="1" si="41"/>
        <v>4.4544990586420079</v>
      </c>
      <c r="Q394" s="129">
        <f t="shared" ca="1" si="42"/>
        <v>1600000</v>
      </c>
      <c r="R394" s="117">
        <f>'[1]MMKSI FMC'!J614</f>
        <v>926170</v>
      </c>
      <c r="S394" s="130">
        <f>'[1]MMKSI FMC'!F615</f>
        <v>1</v>
      </c>
      <c r="T394" s="237">
        <f t="shared" si="43"/>
        <v>3873830</v>
      </c>
      <c r="U394" s="186"/>
      <c r="X394" t="str">
        <f>IF(ISERROR(VLOOKUP(H394,'FMC by DSF_Sistem'!$J$11:$J$1202,1,0)),"TIDAK ADA","ADA")</f>
        <v>ADA</v>
      </c>
      <c r="Y394" t="str">
        <f>IF(ISERROR(VLOOKUP(C394,'Data Unit Agr Open'!$F$4:$F$7567,1,0)),"TIDAK ADA","ADA")</f>
        <v>ADA</v>
      </c>
      <c r="Z394" s="955" t="str">
        <f>VLOOKUP(H394,'Data Unit Agr Open'!J392:$J$7567,1,FALSE)</f>
        <v>B2030UZF</v>
      </c>
      <c r="AA394" t="b">
        <f t="shared" si="44"/>
        <v>1</v>
      </c>
      <c r="AB394"/>
    </row>
    <row r="395" spans="1:28" ht="17.45" hidden="1" customHeight="1" thickBot="1" x14ac:dyDescent="0.4">
      <c r="B395" s="38">
        <v>390</v>
      </c>
      <c r="C395" s="221" t="s">
        <v>4476</v>
      </c>
      <c r="D395" s="432" t="s">
        <v>12482</v>
      </c>
      <c r="E395" s="221" t="s">
        <v>12496</v>
      </c>
      <c r="F395" s="222"/>
      <c r="G395" s="222"/>
      <c r="H395" s="223" t="s">
        <v>8853</v>
      </c>
      <c r="I395" s="224" t="s">
        <v>8854</v>
      </c>
      <c r="J395" s="224" t="s">
        <v>8855</v>
      </c>
      <c r="K395" s="225">
        <v>44445</v>
      </c>
      <c r="L395" s="225">
        <v>44810</v>
      </c>
      <c r="M395" s="226">
        <v>12</v>
      </c>
      <c r="N395" s="227">
        <v>15600000</v>
      </c>
      <c r="O395" s="226">
        <f t="shared" si="40"/>
        <v>1300000</v>
      </c>
      <c r="P395" s="128">
        <f t="shared" ca="1" si="41"/>
        <v>4.121165725308674</v>
      </c>
      <c r="Q395" s="129">
        <f t="shared" ca="1" si="42"/>
        <v>5200000</v>
      </c>
      <c r="R395" s="117">
        <f>'[1]MMKSI FMC'!J364</f>
        <v>6974100</v>
      </c>
      <c r="S395" s="89">
        <f>'[1]MMKSI FMC'!F365</f>
        <v>2</v>
      </c>
      <c r="T395" s="90">
        <f t="shared" si="43"/>
        <v>8625900</v>
      </c>
      <c r="U395" s="186"/>
      <c r="X395" t="str">
        <f>IF(ISERROR(VLOOKUP(H395,'FMC by DSF_Sistem'!$J$11:$J$1202,1,0)),"TIDAK ADA","ADA")</f>
        <v>ADA</v>
      </c>
      <c r="Y395" t="str">
        <f>IF(ISERROR(VLOOKUP(C395,'Data Unit Agr Open'!$F$4:$F$7567,1,0)),"TIDAK ADA","ADA")</f>
        <v>ADA</v>
      </c>
      <c r="Z395" s="955" t="str">
        <f>VLOOKUP(H395,'Data Unit Agr Open'!J393:$J$7567,1,FALSE)</f>
        <v>B1754UJR</v>
      </c>
      <c r="AA395" t="b">
        <f t="shared" si="44"/>
        <v>1</v>
      </c>
      <c r="AB395"/>
    </row>
    <row r="396" spans="1:28" ht="17.45" hidden="1" customHeight="1" x14ac:dyDescent="0.4">
      <c r="B396" s="51">
        <v>391</v>
      </c>
      <c r="C396" s="252" t="s">
        <v>1090</v>
      </c>
      <c r="D396" s="419" t="s">
        <v>12505</v>
      </c>
      <c r="E396" s="252" t="s">
        <v>12156</v>
      </c>
      <c r="F396" s="253" t="s">
        <v>11993</v>
      </c>
      <c r="G396" s="253" t="s">
        <v>125</v>
      </c>
      <c r="H396" s="215" t="s">
        <v>8884</v>
      </c>
      <c r="I396" s="216" t="s">
        <v>8885</v>
      </c>
      <c r="J396" s="216" t="s">
        <v>8886</v>
      </c>
      <c r="K396" s="458">
        <v>43640</v>
      </c>
      <c r="L396" s="458">
        <v>44736</v>
      </c>
      <c r="M396" s="190">
        <v>36</v>
      </c>
      <c r="N396" s="365">
        <v>25200000</v>
      </c>
      <c r="O396" s="190">
        <f t="shared" si="40"/>
        <v>700000</v>
      </c>
      <c r="P396" s="34">
        <f t="shared" ca="1" si="41"/>
        <v>30.954499058642007</v>
      </c>
      <c r="Q396" s="35">
        <f t="shared" ca="1" si="42"/>
        <v>21000000</v>
      </c>
      <c r="R396" s="191">
        <f>'[1]Nebraska Pratama'!J173</f>
        <v>9636677</v>
      </c>
      <c r="S396" s="192">
        <f>'[1]Nebraska Pratama'!F174</f>
        <v>4</v>
      </c>
      <c r="T396" s="193">
        <f t="shared" si="43"/>
        <v>15563323</v>
      </c>
      <c r="U396" s="186"/>
      <c r="X396" t="str">
        <f>IF(ISERROR(VLOOKUP(H396,'FMC by DSF_Sistem'!$J$11:$J$1202,1,0)),"TIDAK ADA","ADA")</f>
        <v>ADA</v>
      </c>
      <c r="Y396" t="str">
        <f>IF(ISERROR(VLOOKUP(C396,'Data Unit Agr Open'!$F$4:$F$7567,1,0)),"TIDAK ADA","ADA")</f>
        <v>ADA</v>
      </c>
      <c r="Z396" s="955" t="str">
        <f>VLOOKUP(H396,'Data Unit Agr Open'!J394:$J$7567,1,FALSE)</f>
        <v>B2006SIG</v>
      </c>
      <c r="AA396" t="b">
        <f t="shared" si="44"/>
        <v>1</v>
      </c>
      <c r="AB396"/>
    </row>
    <row r="397" spans="1:28" ht="17.45" hidden="1" customHeight="1" x14ac:dyDescent="0.4">
      <c r="B397" s="38">
        <v>392</v>
      </c>
      <c r="C397" s="258" t="s">
        <v>1090</v>
      </c>
      <c r="D397" s="424" t="s">
        <v>12505</v>
      </c>
      <c r="E397" s="258" t="s">
        <v>12156</v>
      </c>
      <c r="F397" s="259" t="s">
        <v>11993</v>
      </c>
      <c r="G397" s="259" t="s">
        <v>125</v>
      </c>
      <c r="H397" s="235" t="s">
        <v>8873</v>
      </c>
      <c r="I397" s="69" t="s">
        <v>8874</v>
      </c>
      <c r="J397" s="69" t="s">
        <v>8875</v>
      </c>
      <c r="K397" s="427">
        <v>43640</v>
      </c>
      <c r="L397" s="427">
        <v>44736</v>
      </c>
      <c r="M397" s="76">
        <v>36</v>
      </c>
      <c r="N397" s="370">
        <v>25200000</v>
      </c>
      <c r="O397" s="76">
        <f t="shared" si="40"/>
        <v>700000</v>
      </c>
      <c r="P397" s="47">
        <f t="shared" ca="1" si="41"/>
        <v>30.954499058642007</v>
      </c>
      <c r="Q397" s="48">
        <f t="shared" ca="1" si="42"/>
        <v>21000000</v>
      </c>
      <c r="R397" s="73">
        <f>'[1]Nebraska Pratama'!J56</f>
        <v>1096950</v>
      </c>
      <c r="S397" s="60">
        <f>'[1]Nebraska Pratama'!F57</f>
        <v>1</v>
      </c>
      <c r="T397" s="120">
        <f t="shared" si="43"/>
        <v>24103050</v>
      </c>
      <c r="U397" s="186"/>
      <c r="X397" t="str">
        <f>IF(ISERROR(VLOOKUP(H397,'FMC by DSF_Sistem'!$J$11:$J$1202,1,0)),"TIDAK ADA","ADA")</f>
        <v>ADA</v>
      </c>
      <c r="Y397" t="str">
        <f>IF(ISERROR(VLOOKUP(C397,'Data Unit Agr Open'!$F$4:$F$7567,1,0)),"TIDAK ADA","ADA")</f>
        <v>ADA</v>
      </c>
      <c r="Z397" s="955" t="str">
        <f>VLOOKUP(H397,'Data Unit Agr Open'!J395:$J$7567,1,FALSE)</f>
        <v>B2938SIF</v>
      </c>
      <c r="AA397" t="b">
        <f t="shared" si="44"/>
        <v>1</v>
      </c>
      <c r="AB397"/>
    </row>
    <row r="398" spans="1:28" ht="17.45" hidden="1" customHeight="1" x14ac:dyDescent="0.4">
      <c r="B398" s="51">
        <v>393</v>
      </c>
      <c r="C398" s="258" t="s">
        <v>1414</v>
      </c>
      <c r="D398" s="424" t="s">
        <v>12505</v>
      </c>
      <c r="E398" s="258" t="s">
        <v>12156</v>
      </c>
      <c r="F398" s="259" t="s">
        <v>11993</v>
      </c>
      <c r="G398" s="259" t="s">
        <v>125</v>
      </c>
      <c r="H398" s="475" t="s">
        <v>12506</v>
      </c>
      <c r="I398" s="69" t="s">
        <v>8891</v>
      </c>
      <c r="J398" s="69" t="s">
        <v>8892</v>
      </c>
      <c r="K398" s="427">
        <v>43838</v>
      </c>
      <c r="L398" s="427">
        <v>44934</v>
      </c>
      <c r="M398" s="76">
        <v>36</v>
      </c>
      <c r="N398" s="370">
        <v>23400000</v>
      </c>
      <c r="O398" s="76">
        <f t="shared" si="40"/>
        <v>650000</v>
      </c>
      <c r="P398" s="47">
        <f t="shared" ca="1" si="41"/>
        <v>24.354499058642009</v>
      </c>
      <c r="Q398" s="48">
        <f t="shared" ca="1" si="42"/>
        <v>15600000</v>
      </c>
      <c r="R398" s="73">
        <f>'[1]Nebraska Pratama'!J115</f>
        <v>1096950</v>
      </c>
      <c r="S398" s="60">
        <f>'[1]Nebraska Pratama'!F116</f>
        <v>1</v>
      </c>
      <c r="T398" s="120">
        <f t="shared" si="43"/>
        <v>22303050</v>
      </c>
      <c r="U398" s="186"/>
      <c r="X398" t="str">
        <f>IF(ISERROR(VLOOKUP(H398,'FMC by DSF_Sistem'!$J$11:$J$1202,1,0)),"TIDAK ADA","ADA")</f>
        <v>TIDAK ADA</v>
      </c>
      <c r="Y398" t="str">
        <f>IF(ISERROR(VLOOKUP(C398,'Data Unit Agr Open'!$F$4:$F$7567,1,0)),"TIDAK ADA","ADA")</f>
        <v>ADA</v>
      </c>
      <c r="Z398" s="955" t="e">
        <f>VLOOKUP(H398,'Data Unit Agr Open'!J396:$J$7567,1,FALSE)</f>
        <v>#N/A</v>
      </c>
      <c r="AA398" t="b">
        <f t="shared" si="44"/>
        <v>0</v>
      </c>
      <c r="AB398" s="950" t="s">
        <v>25301</v>
      </c>
    </row>
    <row r="399" spans="1:28" ht="17.45" hidden="1" customHeight="1" thickBot="1" x14ac:dyDescent="0.45">
      <c r="A399" s="476"/>
      <c r="B399" s="38">
        <v>394</v>
      </c>
      <c r="C399" s="385" t="s">
        <v>1616</v>
      </c>
      <c r="D399" s="477" t="s">
        <v>12505</v>
      </c>
      <c r="E399" s="385" t="s">
        <v>12156</v>
      </c>
      <c r="F399" s="478" t="s">
        <v>11993</v>
      </c>
      <c r="G399" s="478" t="s">
        <v>125</v>
      </c>
      <c r="H399" s="334" t="s">
        <v>8898</v>
      </c>
      <c r="I399" s="355" t="s">
        <v>8899</v>
      </c>
      <c r="J399" s="355" t="s">
        <v>8900</v>
      </c>
      <c r="K399" s="456">
        <v>43896</v>
      </c>
      <c r="L399" s="456">
        <v>44991</v>
      </c>
      <c r="M399" s="205">
        <v>36</v>
      </c>
      <c r="N399" s="388">
        <v>23400000</v>
      </c>
      <c r="O399" s="205">
        <f t="shared" si="40"/>
        <v>650000</v>
      </c>
      <c r="P399" s="206">
        <f t="shared" ca="1" si="41"/>
        <v>22.421165725308676</v>
      </c>
      <c r="Q399" s="207">
        <f t="shared" ca="1" si="42"/>
        <v>14300000</v>
      </c>
      <c r="R399" s="337"/>
      <c r="S399" s="357"/>
      <c r="T399" s="210">
        <f t="shared" si="43"/>
        <v>23400000</v>
      </c>
      <c r="U399" s="186"/>
      <c r="X399" t="str">
        <f>IF(ISERROR(VLOOKUP(H399,'FMC by DSF_Sistem'!$J$11:$J$1202,1,0)),"TIDAK ADA","ADA")</f>
        <v>ADA</v>
      </c>
      <c r="Y399" t="str">
        <f>IF(ISERROR(VLOOKUP(C399,'Data Unit Agr Open'!$F$4:$F$7567,1,0)),"TIDAK ADA","ADA")</f>
        <v>ADA</v>
      </c>
      <c r="Z399" s="955" t="str">
        <f>VLOOKUP(H399,'Data Unit Agr Open'!J397:$J$7567,1,FALSE)</f>
        <v>B2801SRC</v>
      </c>
      <c r="AA399" t="b">
        <f t="shared" si="44"/>
        <v>1</v>
      </c>
      <c r="AB399"/>
    </row>
    <row r="400" spans="1:28" ht="17.45" hidden="1" customHeight="1" thickBot="1" x14ac:dyDescent="0.45">
      <c r="A400" s="479" t="s">
        <v>12507</v>
      </c>
      <c r="B400" s="51">
        <v>395</v>
      </c>
      <c r="C400" s="480" t="s">
        <v>2492</v>
      </c>
      <c r="D400" s="481" t="s">
        <v>12508</v>
      </c>
      <c r="E400" s="482" t="s">
        <v>12509</v>
      </c>
      <c r="F400" s="481" t="s">
        <v>11993</v>
      </c>
      <c r="G400" s="481" t="s">
        <v>125</v>
      </c>
      <c r="H400" s="483" t="s">
        <v>5371</v>
      </c>
      <c r="I400" s="484" t="s">
        <v>5372</v>
      </c>
      <c r="J400" s="484" t="s">
        <v>5373</v>
      </c>
      <c r="K400" s="485">
        <v>43643</v>
      </c>
      <c r="L400" s="486">
        <v>45250</v>
      </c>
      <c r="M400" s="487">
        <v>60</v>
      </c>
      <c r="N400" s="488">
        <v>88200000</v>
      </c>
      <c r="O400" s="487">
        <f t="shared" si="40"/>
        <v>1470000</v>
      </c>
      <c r="P400" s="489">
        <f t="shared" ca="1" si="41"/>
        <v>30.854499058642009</v>
      </c>
      <c r="Q400" s="490">
        <f t="shared" ca="1" si="42"/>
        <v>44100000</v>
      </c>
      <c r="R400" s="491">
        <f>'[1]Buana Trans (Ritase)'!J77</f>
        <v>65268100</v>
      </c>
      <c r="S400" s="492">
        <f>'[1]Buana Trans (Ritase)'!F78</f>
        <v>21</v>
      </c>
      <c r="T400" s="493">
        <f t="shared" si="43"/>
        <v>22931900</v>
      </c>
      <c r="U400" s="186"/>
      <c r="X400" t="str">
        <f>IF(ISERROR(VLOOKUP(H400,'FMC by DSF_Sistem'!$J$11:$J$1202,1,0)),"TIDAK ADA","ADA")</f>
        <v>ADA</v>
      </c>
      <c r="Y400" t="str">
        <f>IF(ISERROR(VLOOKUP(C400,'Data Unit Agr Open'!$F$4:$F$7567,1,0)),"TIDAK ADA","ADA")</f>
        <v>ADA</v>
      </c>
      <c r="Z400" s="955" t="str">
        <f>VLOOKUP(H400,'Data Unit Agr Open'!J398:$J$7567,1,FALSE)</f>
        <v>B9081PCP</v>
      </c>
      <c r="AA400" t="b">
        <f t="shared" si="44"/>
        <v>1</v>
      </c>
      <c r="AB400"/>
    </row>
    <row r="401" spans="1:27" customFormat="1" ht="17.45" hidden="1" customHeight="1" x14ac:dyDescent="0.25">
      <c r="A401" s="476"/>
      <c r="B401" s="38">
        <v>396</v>
      </c>
      <c r="C401" s="494" t="s">
        <v>1098</v>
      </c>
      <c r="D401" s="495" t="s">
        <v>12510</v>
      </c>
      <c r="E401" s="494" t="s">
        <v>12511</v>
      </c>
      <c r="F401" s="496" t="s">
        <v>11993</v>
      </c>
      <c r="G401" s="496" t="s">
        <v>125</v>
      </c>
      <c r="H401" s="497" t="s">
        <v>5851</v>
      </c>
      <c r="I401" s="498" t="s">
        <v>5852</v>
      </c>
      <c r="J401" s="498" t="s">
        <v>5853</v>
      </c>
      <c r="K401" s="459">
        <v>43637</v>
      </c>
      <c r="L401" s="459">
        <v>44733</v>
      </c>
      <c r="M401" s="499">
        <v>36</v>
      </c>
      <c r="N401" s="460">
        <v>39600000</v>
      </c>
      <c r="O401" s="499">
        <f t="shared" si="40"/>
        <v>1100000</v>
      </c>
      <c r="P401" s="500">
        <f t="shared" ca="1" si="41"/>
        <v>31.054499058642008</v>
      </c>
      <c r="Q401" s="256">
        <f t="shared" ca="1" si="42"/>
        <v>34100000</v>
      </c>
      <c r="R401" s="501">
        <f>[1]Elleair!J53</f>
        <v>13896362</v>
      </c>
      <c r="S401" s="358">
        <f>[1]Elleair!F54</f>
        <v>8</v>
      </c>
      <c r="T401" s="193">
        <f t="shared" si="43"/>
        <v>25703638</v>
      </c>
      <c r="U401" s="186"/>
      <c r="V401" s="16"/>
      <c r="X401" t="str">
        <f>IF(ISERROR(VLOOKUP(H401,'FMC by DSF_Sistem'!$J$11:$J$1202,1,0)),"TIDAK ADA","ADA")</f>
        <v>ADA</v>
      </c>
      <c r="Y401" t="str">
        <f>IF(ISERROR(VLOOKUP(C401,'Data Unit Agr Open'!$F$4:$F$7567,1,0)),"TIDAK ADA","ADA")</f>
        <v>ADA</v>
      </c>
      <c r="Z401" s="955" t="str">
        <f>VLOOKUP(H401,'Data Unit Agr Open'!J399:$J$7567,1,FALSE)</f>
        <v>B2392PKC</v>
      </c>
      <c r="AA401" t="b">
        <f t="shared" si="44"/>
        <v>1</v>
      </c>
    </row>
    <row r="402" spans="1:27" customFormat="1" ht="17.45" customHeight="1" thickBot="1" x14ac:dyDescent="0.3">
      <c r="A402" s="476"/>
      <c r="B402" s="51">
        <v>397</v>
      </c>
      <c r="C402" s="385" t="s">
        <v>4118</v>
      </c>
      <c r="D402" s="502" t="s">
        <v>12510</v>
      </c>
      <c r="E402" s="385" t="s">
        <v>12511</v>
      </c>
      <c r="F402" s="384"/>
      <c r="G402" s="384"/>
      <c r="H402" s="334" t="s">
        <v>12512</v>
      </c>
      <c r="I402" s="355" t="s">
        <v>12513</v>
      </c>
      <c r="J402" s="355" t="s">
        <v>12514</v>
      </c>
      <c r="K402" s="456">
        <v>44407</v>
      </c>
      <c r="L402" s="456">
        <v>44772</v>
      </c>
      <c r="M402" s="205">
        <v>12</v>
      </c>
      <c r="N402" s="388">
        <v>10200000</v>
      </c>
      <c r="O402" s="205">
        <f t="shared" si="40"/>
        <v>850000</v>
      </c>
      <c r="P402" s="206">
        <f t="shared" ca="1" si="41"/>
        <v>5.3878323919753406</v>
      </c>
      <c r="Q402" s="207">
        <f t="shared" ca="1" si="42"/>
        <v>4250000</v>
      </c>
      <c r="R402" s="337">
        <f>[1]Elleair!J88</f>
        <v>5991953</v>
      </c>
      <c r="S402" s="338">
        <f>[1]Elleair!F89</f>
        <v>3</v>
      </c>
      <c r="T402" s="210">
        <f t="shared" si="43"/>
        <v>4208047</v>
      </c>
      <c r="U402" s="186"/>
      <c r="V402" s="16"/>
      <c r="X402" t="str">
        <f>IF(ISERROR(VLOOKUP(H402,'FMC by DSF_Sistem'!$J$11:$J$1202,1,0)),"TIDAK ADA","ADA")</f>
        <v>TIDAK ADA</v>
      </c>
      <c r="Y402" t="str">
        <f>IF(ISERROR(VLOOKUP(C402,'Data Unit Agr Open'!$F$4:$F$7567,1,0)),"TIDAK ADA","ADA")</f>
        <v>ADA</v>
      </c>
      <c r="Z402" s="955" t="str">
        <f>VLOOKUP(H402,'Data Unit Agr Open'!J400:$J$7567,1,FALSE)</f>
        <v>B2725UOI</v>
      </c>
      <c r="AA402" t="b">
        <f t="shared" si="44"/>
        <v>0</v>
      </c>
    </row>
    <row r="403" spans="1:27" customFormat="1" ht="17.45" customHeight="1" x14ac:dyDescent="0.25">
      <c r="A403" s="479" t="s">
        <v>12117</v>
      </c>
      <c r="B403" s="38">
        <v>398</v>
      </c>
      <c r="C403" s="464" t="s">
        <v>4129</v>
      </c>
      <c r="D403" s="503" t="s">
        <v>12515</v>
      </c>
      <c r="E403" s="221" t="s">
        <v>12516</v>
      </c>
      <c r="F403" s="504" t="s">
        <v>3962</v>
      </c>
      <c r="G403" s="504" t="s">
        <v>1316</v>
      </c>
      <c r="H403" s="223" t="s">
        <v>12517</v>
      </c>
      <c r="I403" s="224" t="s">
        <v>12518</v>
      </c>
      <c r="J403" s="224" t="s">
        <v>12519</v>
      </c>
      <c r="K403" s="225">
        <v>43638</v>
      </c>
      <c r="L403" s="427">
        <v>44751</v>
      </c>
      <c r="M403" s="226">
        <v>36</v>
      </c>
      <c r="N403" s="227">
        <f>18000000+10800000</f>
        <v>28800000</v>
      </c>
      <c r="O403" s="226">
        <f t="shared" si="40"/>
        <v>800000</v>
      </c>
      <c r="P403" s="228">
        <f t="shared" ca="1" si="41"/>
        <v>31.021165725308673</v>
      </c>
      <c r="Q403" s="229">
        <f t="shared" ca="1" si="42"/>
        <v>24800000</v>
      </c>
      <c r="R403" s="117">
        <f>'[1]Angsa Emas'!J150</f>
        <v>3954997</v>
      </c>
      <c r="S403" s="89">
        <f>'[1]Angsa Emas'!F151</f>
        <v>4</v>
      </c>
      <c r="T403" s="90">
        <f t="shared" si="43"/>
        <v>24845003</v>
      </c>
      <c r="U403" s="186"/>
      <c r="V403" s="16"/>
      <c r="X403" t="str">
        <f>IF(ISERROR(VLOOKUP(H403,'FMC by DSF_Sistem'!$J$11:$J$1202,1,0)),"TIDAK ADA","ADA")</f>
        <v>TIDAK ADA</v>
      </c>
      <c r="Y403" t="str">
        <f>IF(ISERROR(VLOOKUP(C403,'Data Unit Agr Open'!$F$4:$F$7567,1,0)),"TIDAK ADA","ADA")</f>
        <v>ADA</v>
      </c>
      <c r="Z403" s="955" t="str">
        <f>VLOOKUP(H403,'Data Unit Agr Open'!J401:$J$7567,1,FALSE)</f>
        <v>BM9279TY</v>
      </c>
      <c r="AA403" t="b">
        <f t="shared" si="44"/>
        <v>0</v>
      </c>
    </row>
    <row r="404" spans="1:27" customFormat="1" ht="17.45" customHeight="1" x14ac:dyDescent="0.25">
      <c r="A404" s="479" t="s">
        <v>12117</v>
      </c>
      <c r="B404" s="51">
        <v>399</v>
      </c>
      <c r="C404" s="464" t="s">
        <v>4125</v>
      </c>
      <c r="D404" s="505" t="s">
        <v>12515</v>
      </c>
      <c r="E404" s="258" t="s">
        <v>12520</v>
      </c>
      <c r="F404" s="463" t="s">
        <v>3962</v>
      </c>
      <c r="G404" s="463" t="s">
        <v>1316</v>
      </c>
      <c r="H404" s="235" t="s">
        <v>12521</v>
      </c>
      <c r="I404" s="69" t="s">
        <v>12522</v>
      </c>
      <c r="J404" s="69" t="s">
        <v>12523</v>
      </c>
      <c r="K404" s="427">
        <v>43637</v>
      </c>
      <c r="L404" s="427">
        <v>44751</v>
      </c>
      <c r="M404" s="76">
        <v>36</v>
      </c>
      <c r="N404" s="370">
        <f>7200000+9000000</f>
        <v>16200000</v>
      </c>
      <c r="O404" s="76">
        <f t="shared" si="40"/>
        <v>450000</v>
      </c>
      <c r="P404" s="128">
        <f t="shared" ca="1" si="41"/>
        <v>31.054499058642008</v>
      </c>
      <c r="Q404" s="129">
        <f t="shared" ca="1" si="42"/>
        <v>13950000</v>
      </c>
      <c r="R404" s="73">
        <f>'[1]Angsa Emas'!J104</f>
        <v>14790322</v>
      </c>
      <c r="S404" s="264">
        <f>'[1]Angsa Emas'!F105</f>
        <v>11</v>
      </c>
      <c r="T404" s="506">
        <f t="shared" si="43"/>
        <v>1409678</v>
      </c>
      <c r="U404" s="186"/>
      <c r="V404" s="16"/>
      <c r="X404" t="str">
        <f>IF(ISERROR(VLOOKUP(H404,'FMC by DSF_Sistem'!$J$11:$J$1202,1,0)),"TIDAK ADA","ADA")</f>
        <v>TIDAK ADA</v>
      </c>
      <c r="Y404" t="str">
        <f>IF(ISERROR(VLOOKUP(C404,'Data Unit Agr Open'!$F$4:$F$7567,1,0)),"TIDAK ADA","ADA")</f>
        <v>ADA</v>
      </c>
      <c r="Z404" s="955" t="str">
        <f>VLOOKUP(H404,'Data Unit Agr Open'!J402:$J$7567,1,FALSE)</f>
        <v>BM1618VG</v>
      </c>
      <c r="AA404" t="b">
        <f t="shared" si="44"/>
        <v>0</v>
      </c>
    </row>
    <row r="405" spans="1:27" customFormat="1" ht="17.45" customHeight="1" x14ac:dyDescent="0.25">
      <c r="A405" s="479" t="s">
        <v>12117</v>
      </c>
      <c r="B405" s="38">
        <v>400</v>
      </c>
      <c r="C405" s="464" t="s">
        <v>4125</v>
      </c>
      <c r="D405" s="505" t="s">
        <v>12515</v>
      </c>
      <c r="E405" s="258" t="s">
        <v>12520</v>
      </c>
      <c r="F405" s="463" t="s">
        <v>3962</v>
      </c>
      <c r="G405" s="463" t="s">
        <v>1316</v>
      </c>
      <c r="H405" s="235" t="s">
        <v>12524</v>
      </c>
      <c r="I405" s="69" t="s">
        <v>12525</v>
      </c>
      <c r="J405" s="69" t="s">
        <v>12526</v>
      </c>
      <c r="K405" s="427">
        <v>43637</v>
      </c>
      <c r="L405" s="427">
        <v>44751</v>
      </c>
      <c r="M405" s="76">
        <v>36</v>
      </c>
      <c r="N405" s="370">
        <f>7200000+9000000</f>
        <v>16200000</v>
      </c>
      <c r="O405" s="76">
        <f t="shared" si="40"/>
        <v>450000</v>
      </c>
      <c r="P405" s="128">
        <f t="shared" ca="1" si="41"/>
        <v>31.054499058642008</v>
      </c>
      <c r="Q405" s="129">
        <f t="shared" ca="1" si="42"/>
        <v>13950000</v>
      </c>
      <c r="R405" s="73">
        <f>'[1]Angsa Emas'!J45</f>
        <v>10560827</v>
      </c>
      <c r="S405" s="264">
        <f>'[1]Angsa Emas'!F46</f>
        <v>8</v>
      </c>
      <c r="T405" s="506">
        <f t="shared" si="43"/>
        <v>5639173</v>
      </c>
      <c r="U405" s="186"/>
      <c r="V405" s="16"/>
      <c r="X405" t="str">
        <f>IF(ISERROR(VLOOKUP(H405,'FMC by DSF_Sistem'!$J$11:$J$1202,1,0)),"TIDAK ADA","ADA")</f>
        <v>TIDAK ADA</v>
      </c>
      <c r="Y405" t="str">
        <f>IF(ISERROR(VLOOKUP(C405,'Data Unit Agr Open'!$F$4:$F$7567,1,0)),"TIDAK ADA","ADA")</f>
        <v>ADA</v>
      </c>
      <c r="Z405" s="955" t="str">
        <f>VLOOKUP(H405,'Data Unit Agr Open'!J403:$J$7567,1,FALSE)</f>
        <v>BM1617VG</v>
      </c>
      <c r="AA405" t="b">
        <f t="shared" si="44"/>
        <v>0</v>
      </c>
    </row>
    <row r="406" spans="1:27" customFormat="1" ht="17.45" customHeight="1" thickBot="1" x14ac:dyDescent="0.3">
      <c r="A406" s="479" t="s">
        <v>12117</v>
      </c>
      <c r="B406" s="51">
        <v>401</v>
      </c>
      <c r="C406" s="464" t="s">
        <v>4133</v>
      </c>
      <c r="D406" s="505" t="s">
        <v>12515</v>
      </c>
      <c r="E406" s="258" t="s">
        <v>12527</v>
      </c>
      <c r="F406" s="463" t="s">
        <v>3962</v>
      </c>
      <c r="G406" s="463" t="s">
        <v>1316</v>
      </c>
      <c r="H406" s="235" t="s">
        <v>12528</v>
      </c>
      <c r="I406" s="69" t="s">
        <v>12529</v>
      </c>
      <c r="J406" s="69" t="s">
        <v>12530</v>
      </c>
      <c r="K406" s="427">
        <v>43638</v>
      </c>
      <c r="L406" s="427">
        <v>44751</v>
      </c>
      <c r="M406" s="76">
        <v>36</v>
      </c>
      <c r="N406" s="370">
        <f>18000000+10800000</f>
        <v>28800000</v>
      </c>
      <c r="O406" s="76">
        <f t="shared" si="40"/>
        <v>800000</v>
      </c>
      <c r="P406" s="128">
        <f t="shared" ca="1" si="41"/>
        <v>31.021165725308673</v>
      </c>
      <c r="Q406" s="129">
        <f t="shared" ca="1" si="42"/>
        <v>24800000</v>
      </c>
      <c r="R406" s="73">
        <f>'[1]Angsa Emas'!J291</f>
        <v>6679581</v>
      </c>
      <c r="S406" s="264">
        <f>'[1]Angsa Emas'!F292</f>
        <v>4</v>
      </c>
      <c r="T406" s="120">
        <f t="shared" si="43"/>
        <v>22120419</v>
      </c>
      <c r="U406" s="186"/>
      <c r="V406" s="16"/>
      <c r="X406" t="str">
        <f>IF(ISERROR(VLOOKUP(H406,'FMC by DSF_Sistem'!$J$11:$J$1202,1,0)),"TIDAK ADA","ADA")</f>
        <v>TIDAK ADA</v>
      </c>
      <c r="Y406" t="str">
        <f>IF(ISERROR(VLOOKUP(C406,'Data Unit Agr Open'!$F$4:$F$7567,1,0)),"TIDAK ADA","ADA")</f>
        <v>ADA</v>
      </c>
      <c r="Z406" s="955" t="str">
        <f>VLOOKUP(H406,'Data Unit Agr Open'!J404:$J$7567,1,FALSE)</f>
        <v>BM9280TY</v>
      </c>
      <c r="AA406" t="b">
        <f t="shared" si="44"/>
        <v>0</v>
      </c>
    </row>
    <row r="407" spans="1:27" customFormat="1" ht="17.45" hidden="1" customHeight="1" x14ac:dyDescent="0.3">
      <c r="A407" s="476"/>
      <c r="B407" s="38">
        <v>402</v>
      </c>
      <c r="C407" s="265" t="s">
        <v>1462</v>
      </c>
      <c r="D407" s="507" t="s">
        <v>12515</v>
      </c>
      <c r="E407" s="265" t="s">
        <v>12520</v>
      </c>
      <c r="F407" s="433" t="s">
        <v>11993</v>
      </c>
      <c r="G407" s="433" t="s">
        <v>125</v>
      </c>
      <c r="H407" s="347" t="s">
        <v>9452</v>
      </c>
      <c r="I407" s="348" t="s">
        <v>9453</v>
      </c>
      <c r="J407" s="348" t="s">
        <v>9454</v>
      </c>
      <c r="K407" s="434">
        <v>43830</v>
      </c>
      <c r="L407" s="434">
        <v>45657</v>
      </c>
      <c r="M407" s="72">
        <v>60</v>
      </c>
      <c r="N407" s="383">
        <v>45000000</v>
      </c>
      <c r="O407" s="72">
        <f t="shared" si="40"/>
        <v>750000</v>
      </c>
      <c r="P407" s="62">
        <f t="shared" ca="1" si="41"/>
        <v>24.621165725308675</v>
      </c>
      <c r="Q407" s="59">
        <f t="shared" ca="1" si="42"/>
        <v>18000000</v>
      </c>
      <c r="R407" s="139">
        <f>'[1]Angsa Emas'!J233</f>
        <v>638120</v>
      </c>
      <c r="S407" s="60">
        <f>'[1]Angsa Emas'!F234</f>
        <v>1</v>
      </c>
      <c r="T407" s="120">
        <f t="shared" si="43"/>
        <v>44361880</v>
      </c>
      <c r="U407" s="186"/>
      <c r="V407" s="16"/>
      <c r="X407" t="str">
        <f>IF(ISERROR(VLOOKUP(H407,'FMC by DSF_Sistem'!$J$11:$J$1202,1,0)),"TIDAK ADA","ADA")</f>
        <v>ADA</v>
      </c>
      <c r="Y407" t="str">
        <f>IF(ISERROR(VLOOKUP(C407,'Data Unit Agr Open'!$F$4:$F$7567,1,0)),"TIDAK ADA","ADA")</f>
        <v>ADA</v>
      </c>
      <c r="Z407" s="955" t="e">
        <f>VLOOKUP(H407,'Data Unit Agr Open'!J405:$J$7567,1,FALSE)</f>
        <v>#N/A</v>
      </c>
      <c r="AA407" t="b">
        <f t="shared" si="44"/>
        <v>1</v>
      </c>
    </row>
    <row r="408" spans="1:27" customFormat="1" ht="17.45" customHeight="1" x14ac:dyDescent="0.25">
      <c r="A408" s="479" t="s">
        <v>12117</v>
      </c>
      <c r="B408" s="51">
        <v>403</v>
      </c>
      <c r="C408" s="252" t="s">
        <v>3806</v>
      </c>
      <c r="D408" s="508" t="s">
        <v>12531</v>
      </c>
      <c r="E408" s="252" t="s">
        <v>12532</v>
      </c>
      <c r="F408" s="509" t="s">
        <v>11993</v>
      </c>
      <c r="G408" s="509" t="s">
        <v>125</v>
      </c>
      <c r="H408" s="215" t="s">
        <v>12533</v>
      </c>
      <c r="I408" s="216" t="s">
        <v>12534</v>
      </c>
      <c r="J408" s="216" t="s">
        <v>12535</v>
      </c>
      <c r="K408" s="458">
        <v>43614</v>
      </c>
      <c r="L408" s="458">
        <v>44734</v>
      </c>
      <c r="M408" s="190">
        <v>36</v>
      </c>
      <c r="N408" s="510">
        <f>4800000+4800000+9060000</f>
        <v>18660000</v>
      </c>
      <c r="O408" s="190">
        <f t="shared" si="40"/>
        <v>518333.33333333331</v>
      </c>
      <c r="P408" s="300">
        <f t="shared" ca="1" si="41"/>
        <v>31.821165725308674</v>
      </c>
      <c r="Q408" s="301">
        <f t="shared" ca="1" si="42"/>
        <v>16068333.333333332</v>
      </c>
      <c r="R408" s="191">
        <f>[1]NTT!J53</f>
        <v>5146867</v>
      </c>
      <c r="S408" s="327">
        <f>[1]NTT!F54</f>
        <v>2</v>
      </c>
      <c r="T408" s="193">
        <f t="shared" si="43"/>
        <v>13513133</v>
      </c>
      <c r="U408" s="511" t="s">
        <v>12536</v>
      </c>
      <c r="V408" s="16"/>
      <c r="X408" t="str">
        <f>IF(ISERROR(VLOOKUP(H408,'FMC by DSF_Sistem'!$J$11:$J$1202,1,0)),"TIDAK ADA","ADA")</f>
        <v>TIDAK ADA</v>
      </c>
      <c r="Y408" t="str">
        <f>IF(ISERROR(VLOOKUP(C408,'Data Unit Agr Open'!$F$4:$F$7567,1,0)),"TIDAK ADA","ADA")</f>
        <v>ADA</v>
      </c>
      <c r="Z408" s="955" t="str">
        <f>VLOOKUP(H408,'Data Unit Agr Open'!J406:$J$7567,1,FALSE)</f>
        <v>B2741PKC</v>
      </c>
      <c r="AA408" t="b">
        <f t="shared" si="44"/>
        <v>0</v>
      </c>
    </row>
    <row r="409" spans="1:27" customFormat="1" ht="17.45" customHeight="1" x14ac:dyDescent="0.25">
      <c r="A409" s="479" t="s">
        <v>12117</v>
      </c>
      <c r="B409" s="38">
        <v>404</v>
      </c>
      <c r="C409" s="464" t="s">
        <v>4606</v>
      </c>
      <c r="D409" s="512" t="s">
        <v>12531</v>
      </c>
      <c r="E409" s="258" t="s">
        <v>12537</v>
      </c>
      <c r="F409" s="463" t="s">
        <v>11993</v>
      </c>
      <c r="G409" s="463" t="s">
        <v>125</v>
      </c>
      <c r="H409" s="235" t="s">
        <v>12538</v>
      </c>
      <c r="I409" s="69" t="s">
        <v>12539</v>
      </c>
      <c r="J409" s="69" t="s">
        <v>12540</v>
      </c>
      <c r="K409" s="427">
        <v>43755</v>
      </c>
      <c r="L409" s="427">
        <v>44851</v>
      </c>
      <c r="M409" s="76">
        <v>36</v>
      </c>
      <c r="N409" s="513">
        <f>4200000+4800000+6600000</f>
        <v>15600000</v>
      </c>
      <c r="O409" s="76">
        <f t="shared" si="40"/>
        <v>433333.33333333331</v>
      </c>
      <c r="P409" s="128">
        <f t="shared" ca="1" si="41"/>
        <v>27.121165725308675</v>
      </c>
      <c r="Q409" s="129">
        <f t="shared" ca="1" si="42"/>
        <v>11700000</v>
      </c>
      <c r="R409" s="73">
        <f>[1]NTT!J227</f>
        <v>2786330</v>
      </c>
      <c r="S409" s="264">
        <f>[1]NTT!F228</f>
        <v>2</v>
      </c>
      <c r="T409" s="120">
        <f t="shared" si="43"/>
        <v>12813670</v>
      </c>
      <c r="U409" s="511" t="s">
        <v>12536</v>
      </c>
      <c r="V409" s="16"/>
      <c r="X409" t="str">
        <f>IF(ISERROR(VLOOKUP(H409,'FMC by DSF_Sistem'!$J$11:$J$1202,1,0)),"TIDAK ADA","ADA")</f>
        <v>TIDAK ADA</v>
      </c>
      <c r="Y409" t="str">
        <f>IF(ISERROR(VLOOKUP(C409,'Data Unit Agr Open'!$F$4:$F$7567,1,0)),"TIDAK ADA","ADA")</f>
        <v>ADA</v>
      </c>
      <c r="Z409" s="955" t="str">
        <f>VLOOKUP(H409,'Data Unit Agr Open'!J407:$J$7567,1,FALSE)</f>
        <v>B2200PKJ</v>
      </c>
      <c r="AA409" t="b">
        <f t="shared" si="44"/>
        <v>0</v>
      </c>
    </row>
    <row r="410" spans="1:27" customFormat="1" ht="17.45" hidden="1" customHeight="1" x14ac:dyDescent="0.25">
      <c r="A410" s="479" t="s">
        <v>12117</v>
      </c>
      <c r="B410" s="51">
        <v>405</v>
      </c>
      <c r="C410" s="514" t="s">
        <v>3324</v>
      </c>
      <c r="D410" s="515" t="s">
        <v>12531</v>
      </c>
      <c r="E410" s="265" t="s">
        <v>12537</v>
      </c>
      <c r="F410" s="516" t="s">
        <v>11993</v>
      </c>
      <c r="G410" s="516" t="s">
        <v>125</v>
      </c>
      <c r="H410" s="235" t="s">
        <v>8936</v>
      </c>
      <c r="I410" s="348" t="s">
        <v>8937</v>
      </c>
      <c r="J410" s="348" t="s">
        <v>8938</v>
      </c>
      <c r="K410" s="434">
        <v>43951</v>
      </c>
      <c r="L410" s="434">
        <v>44681</v>
      </c>
      <c r="M410" s="72">
        <v>24</v>
      </c>
      <c r="N410" s="517">
        <f>5460000+6000000</f>
        <v>11460000</v>
      </c>
      <c r="O410" s="72">
        <f t="shared" si="40"/>
        <v>477500</v>
      </c>
      <c r="P410" s="86">
        <f t="shared" ca="1" si="41"/>
        <v>20.58783239197534</v>
      </c>
      <c r="Q410" s="87">
        <f t="shared" ca="1" si="42"/>
        <v>9550000</v>
      </c>
      <c r="R410" s="139">
        <f>[1]NTT!J608</f>
        <v>2061827</v>
      </c>
      <c r="S410" s="264">
        <f>[1]NTT!F609</f>
        <v>2</v>
      </c>
      <c r="T410" s="120">
        <f t="shared" si="43"/>
        <v>9398173</v>
      </c>
      <c r="U410" s="511" t="s">
        <v>12536</v>
      </c>
      <c r="V410" s="16"/>
      <c r="X410" t="str">
        <f>IF(ISERROR(VLOOKUP(H410,'FMC by DSF_Sistem'!$J$11:$J$1202,1,0)),"TIDAK ADA","ADA")</f>
        <v>ADA</v>
      </c>
      <c r="Y410" t="str">
        <f>IF(ISERROR(VLOOKUP(C410,'Data Unit Agr Open'!$F$4:$F$7567,1,0)),"TIDAK ADA","ADA")</f>
        <v>ADA</v>
      </c>
      <c r="Z410" s="955" t="str">
        <f>VLOOKUP(H410,'Data Unit Agr Open'!J408:$J$7567,1,FALSE)</f>
        <v>B2583PKR</v>
      </c>
      <c r="AA410" t="b">
        <f t="shared" si="44"/>
        <v>1</v>
      </c>
    </row>
    <row r="411" spans="1:27" customFormat="1" ht="17.45" customHeight="1" x14ac:dyDescent="0.25">
      <c r="A411" s="479" t="s">
        <v>12117</v>
      </c>
      <c r="B411" s="38">
        <v>406</v>
      </c>
      <c r="C411" s="514" t="s">
        <v>4610</v>
      </c>
      <c r="D411" s="515" t="s">
        <v>12531</v>
      </c>
      <c r="E411" s="265" t="s">
        <v>12537</v>
      </c>
      <c r="F411" s="516" t="s">
        <v>11993</v>
      </c>
      <c r="G411" s="516" t="s">
        <v>125</v>
      </c>
      <c r="H411" s="373" t="s">
        <v>12541</v>
      </c>
      <c r="I411" s="343" t="s">
        <v>12542</v>
      </c>
      <c r="J411" s="343" t="s">
        <v>12543</v>
      </c>
      <c r="K411" s="427">
        <v>44121</v>
      </c>
      <c r="L411" s="427">
        <v>44851</v>
      </c>
      <c r="M411" s="76">
        <v>24</v>
      </c>
      <c r="N411" s="513">
        <f>4260000+6600000</f>
        <v>10860000</v>
      </c>
      <c r="O411" s="76">
        <f t="shared" si="40"/>
        <v>452500</v>
      </c>
      <c r="P411" s="128">
        <f t="shared" ca="1" si="41"/>
        <v>14.921165725308674</v>
      </c>
      <c r="Q411" s="129">
        <f t="shared" ca="1" si="42"/>
        <v>6335000</v>
      </c>
      <c r="R411" s="139">
        <f>[1]NTT!J678</f>
        <v>2629948</v>
      </c>
      <c r="S411" s="264">
        <f>[1]NTT!F679</f>
        <v>2</v>
      </c>
      <c r="T411" s="120">
        <f t="shared" si="43"/>
        <v>8230052</v>
      </c>
      <c r="U411" s="511"/>
      <c r="V411" s="16"/>
      <c r="X411" t="str">
        <f>IF(ISERROR(VLOOKUP(H411,'FMC by DSF_Sistem'!$J$11:$J$1202,1,0)),"TIDAK ADA","ADA")</f>
        <v>TIDAK ADA</v>
      </c>
      <c r="Y411" t="str">
        <f>IF(ISERROR(VLOOKUP(C411,'Data Unit Agr Open'!$F$4:$F$7567,1,0)),"TIDAK ADA","ADA")</f>
        <v>ADA</v>
      </c>
      <c r="Z411" s="955" t="str">
        <f>VLOOKUP(H411,'Data Unit Agr Open'!J409:$J$7567,1,FALSE)</f>
        <v>B2632PKV</v>
      </c>
      <c r="AA411" t="b">
        <f t="shared" si="44"/>
        <v>0</v>
      </c>
    </row>
    <row r="412" spans="1:27" customFormat="1" ht="17.45" customHeight="1" x14ac:dyDescent="0.25">
      <c r="A412" s="479" t="s">
        <v>12117</v>
      </c>
      <c r="B412" s="51">
        <v>407</v>
      </c>
      <c r="C412" s="464" t="s">
        <v>4610</v>
      </c>
      <c r="D412" s="512" t="s">
        <v>12531</v>
      </c>
      <c r="E412" s="258" t="s">
        <v>12537</v>
      </c>
      <c r="F412" s="516" t="s">
        <v>11993</v>
      </c>
      <c r="G412" s="516" t="s">
        <v>125</v>
      </c>
      <c r="H412" s="373" t="s">
        <v>12544</v>
      </c>
      <c r="I412" s="343" t="s">
        <v>12545</v>
      </c>
      <c r="J412" s="343" t="s">
        <v>12546</v>
      </c>
      <c r="K412" s="427">
        <v>44121</v>
      </c>
      <c r="L412" s="427">
        <v>44851</v>
      </c>
      <c r="M412" s="76">
        <v>24</v>
      </c>
      <c r="N412" s="513">
        <f t="shared" ref="N412:N415" si="45">4260000+6600000</f>
        <v>10860000</v>
      </c>
      <c r="O412" s="76">
        <f t="shared" si="40"/>
        <v>452500</v>
      </c>
      <c r="P412" s="128">
        <f t="shared" ca="1" si="41"/>
        <v>14.921165725308674</v>
      </c>
      <c r="Q412" s="129">
        <f t="shared" ca="1" si="42"/>
        <v>6335000</v>
      </c>
      <c r="R412" s="139">
        <f>[1]NTT!J794</f>
        <v>1330749</v>
      </c>
      <c r="S412" s="264">
        <f>[1]NTT!F795</f>
        <v>1</v>
      </c>
      <c r="T412" s="120">
        <f t="shared" si="43"/>
        <v>9529251</v>
      </c>
      <c r="U412" s="511"/>
      <c r="V412" s="16"/>
      <c r="X412" t="str">
        <f>IF(ISERROR(VLOOKUP(H412,'FMC by DSF_Sistem'!$J$11:$J$1202,1,0)),"TIDAK ADA","ADA")</f>
        <v>TIDAK ADA</v>
      </c>
      <c r="Y412" t="str">
        <f>IF(ISERROR(VLOOKUP(C412,'Data Unit Agr Open'!$F$4:$F$7567,1,0)),"TIDAK ADA","ADA")</f>
        <v>ADA</v>
      </c>
      <c r="Z412" s="955" t="str">
        <f>VLOOKUP(H412,'Data Unit Agr Open'!J410:$J$7567,1,FALSE)</f>
        <v>B2650PKV</v>
      </c>
      <c r="AA412" t="b">
        <f t="shared" si="44"/>
        <v>0</v>
      </c>
    </row>
    <row r="413" spans="1:27" customFormat="1" ht="17.45" customHeight="1" x14ac:dyDescent="0.25">
      <c r="A413" s="479" t="s">
        <v>12117</v>
      </c>
      <c r="B413" s="38">
        <v>408</v>
      </c>
      <c r="C413" s="464" t="s">
        <v>4610</v>
      </c>
      <c r="D413" s="512" t="s">
        <v>12531</v>
      </c>
      <c r="E413" s="258" t="s">
        <v>12537</v>
      </c>
      <c r="F413" s="516" t="s">
        <v>11993</v>
      </c>
      <c r="G413" s="516" t="s">
        <v>125</v>
      </c>
      <c r="H413" s="373" t="s">
        <v>12547</v>
      </c>
      <c r="I413" s="343" t="s">
        <v>12548</v>
      </c>
      <c r="J413" s="343" t="s">
        <v>12549</v>
      </c>
      <c r="K413" s="427">
        <v>44121</v>
      </c>
      <c r="L413" s="427">
        <v>44851</v>
      </c>
      <c r="M413" s="76">
        <v>24</v>
      </c>
      <c r="N413" s="513">
        <f t="shared" si="45"/>
        <v>10860000</v>
      </c>
      <c r="O413" s="76">
        <f t="shared" si="40"/>
        <v>452500</v>
      </c>
      <c r="P413" s="128">
        <f t="shared" ca="1" si="41"/>
        <v>14.921165725308674</v>
      </c>
      <c r="Q413" s="129">
        <f t="shared" ca="1" si="42"/>
        <v>6335000</v>
      </c>
      <c r="R413" s="139">
        <f>[1]NTT!J643</f>
        <v>1449560</v>
      </c>
      <c r="S413" s="264">
        <f>[1]NTT!F644</f>
        <v>1</v>
      </c>
      <c r="T413" s="120">
        <f t="shared" si="43"/>
        <v>9410440</v>
      </c>
      <c r="U413" s="511"/>
      <c r="V413" s="16"/>
      <c r="X413" t="str">
        <f>IF(ISERROR(VLOOKUP(H413,'FMC by DSF_Sistem'!$J$11:$J$1202,1,0)),"TIDAK ADA","ADA")</f>
        <v>TIDAK ADA</v>
      </c>
      <c r="Y413" t="str">
        <f>IF(ISERROR(VLOOKUP(C413,'Data Unit Agr Open'!$F$4:$F$7567,1,0)),"TIDAK ADA","ADA")</f>
        <v>ADA</v>
      </c>
      <c r="Z413" s="955" t="str">
        <f>VLOOKUP(H413,'Data Unit Agr Open'!J411:$J$7567,1,FALSE)</f>
        <v>B2897PKW</v>
      </c>
      <c r="AA413" t="b">
        <f t="shared" si="44"/>
        <v>0</v>
      </c>
    </row>
    <row r="414" spans="1:27" customFormat="1" ht="17.45" customHeight="1" x14ac:dyDescent="0.25">
      <c r="A414" s="479" t="s">
        <v>12117</v>
      </c>
      <c r="B414" s="51">
        <v>409</v>
      </c>
      <c r="C414" s="464" t="s">
        <v>4610</v>
      </c>
      <c r="D414" s="512" t="s">
        <v>12531</v>
      </c>
      <c r="E414" s="258" t="s">
        <v>12537</v>
      </c>
      <c r="F414" s="516" t="s">
        <v>11993</v>
      </c>
      <c r="G414" s="516" t="s">
        <v>125</v>
      </c>
      <c r="H414" s="373" t="s">
        <v>12550</v>
      </c>
      <c r="I414" s="343" t="s">
        <v>12551</v>
      </c>
      <c r="J414" s="343" t="s">
        <v>12552</v>
      </c>
      <c r="K414" s="427">
        <v>44121</v>
      </c>
      <c r="L414" s="427">
        <v>44851</v>
      </c>
      <c r="M414" s="76">
        <v>24</v>
      </c>
      <c r="N414" s="513">
        <f t="shared" si="45"/>
        <v>10860000</v>
      </c>
      <c r="O414" s="76">
        <f t="shared" si="40"/>
        <v>452500</v>
      </c>
      <c r="P414" s="128">
        <f t="shared" ca="1" si="41"/>
        <v>14.921165725308674</v>
      </c>
      <c r="Q414" s="129">
        <f t="shared" ca="1" si="42"/>
        <v>6335000</v>
      </c>
      <c r="R414" s="139">
        <f>[1]NTT!J714</f>
        <v>1558849</v>
      </c>
      <c r="S414" s="264">
        <f>[1]NTT!F715</f>
        <v>1</v>
      </c>
      <c r="T414" s="120">
        <f t="shared" si="43"/>
        <v>9301151</v>
      </c>
      <c r="U414" s="511"/>
      <c r="V414" s="16"/>
      <c r="X414" t="str">
        <f>IF(ISERROR(VLOOKUP(H414,'FMC by DSF_Sistem'!$J$11:$J$1202,1,0)),"TIDAK ADA","ADA")</f>
        <v>TIDAK ADA</v>
      </c>
      <c r="Y414" t="str">
        <f>IF(ISERROR(VLOOKUP(C414,'Data Unit Agr Open'!$F$4:$F$7567,1,0)),"TIDAK ADA","ADA")</f>
        <v>ADA</v>
      </c>
      <c r="Z414" s="955" t="str">
        <f>VLOOKUP(H414,'Data Unit Agr Open'!J412:$J$7567,1,FALSE)</f>
        <v>B2492PKV</v>
      </c>
      <c r="AA414" t="b">
        <f t="shared" si="44"/>
        <v>0</v>
      </c>
    </row>
    <row r="415" spans="1:27" customFormat="1" ht="17.45" customHeight="1" x14ac:dyDescent="0.25">
      <c r="A415" s="479" t="s">
        <v>12117</v>
      </c>
      <c r="B415" s="38">
        <v>410</v>
      </c>
      <c r="C415" s="464" t="s">
        <v>4610</v>
      </c>
      <c r="D415" s="512" t="s">
        <v>12531</v>
      </c>
      <c r="E415" s="258" t="s">
        <v>12537</v>
      </c>
      <c r="F415" s="463" t="s">
        <v>11993</v>
      </c>
      <c r="G415" s="463" t="s">
        <v>125</v>
      </c>
      <c r="H415" s="518" t="s">
        <v>12553</v>
      </c>
      <c r="I415" s="343" t="s">
        <v>12554</v>
      </c>
      <c r="J415" s="343" t="s">
        <v>12555</v>
      </c>
      <c r="K415" s="427">
        <v>44121</v>
      </c>
      <c r="L415" s="427">
        <v>44851</v>
      </c>
      <c r="M415" s="76">
        <v>24</v>
      </c>
      <c r="N415" s="513">
        <f t="shared" si="45"/>
        <v>10860000</v>
      </c>
      <c r="O415" s="76">
        <f t="shared" si="40"/>
        <v>452500</v>
      </c>
      <c r="P415" s="128">
        <f t="shared" ca="1" si="41"/>
        <v>14.921165725308674</v>
      </c>
      <c r="Q415" s="129">
        <f t="shared" ca="1" si="42"/>
        <v>6335000</v>
      </c>
      <c r="R415" s="73">
        <f>[1]NTT!J759</f>
        <v>2638398</v>
      </c>
      <c r="S415" s="130">
        <f>[1]NTT!F760</f>
        <v>2</v>
      </c>
      <c r="T415" s="50">
        <f t="shared" si="43"/>
        <v>8221602</v>
      </c>
      <c r="U415" s="511"/>
      <c r="V415" s="16"/>
      <c r="X415" t="str">
        <f>IF(ISERROR(VLOOKUP(H415,'FMC by DSF_Sistem'!$J$11:$J$1202,1,0)),"TIDAK ADA","ADA")</f>
        <v>TIDAK ADA</v>
      </c>
      <c r="Y415" t="str">
        <f>IF(ISERROR(VLOOKUP(C415,'Data Unit Agr Open'!$F$4:$F$7567,1,0)),"TIDAK ADA","ADA")</f>
        <v>ADA</v>
      </c>
      <c r="Z415" s="955" t="str">
        <f>VLOOKUP(H415,'Data Unit Agr Open'!J413:$J$7567,1,FALSE)</f>
        <v>B2729PKW</v>
      </c>
      <c r="AA415" t="b">
        <f t="shared" si="44"/>
        <v>0</v>
      </c>
    </row>
    <row r="416" spans="1:27" customFormat="1" ht="17.45" hidden="1" customHeight="1" x14ac:dyDescent="0.25">
      <c r="B416" s="51">
        <v>411</v>
      </c>
      <c r="C416" s="258" t="s">
        <v>2760</v>
      </c>
      <c r="D416" s="512" t="s">
        <v>12531</v>
      </c>
      <c r="E416" s="258" t="s">
        <v>12537</v>
      </c>
      <c r="F416" s="463" t="s">
        <v>11993</v>
      </c>
      <c r="G416" s="463" t="s">
        <v>125</v>
      </c>
      <c r="H416" s="518" t="s">
        <v>8927</v>
      </c>
      <c r="I416" s="343" t="s">
        <v>8928</v>
      </c>
      <c r="J416" s="343" t="s">
        <v>8929</v>
      </c>
      <c r="K416" s="427">
        <v>44204</v>
      </c>
      <c r="L416" s="427">
        <v>44569</v>
      </c>
      <c r="M416" s="76">
        <v>12</v>
      </c>
      <c r="N416" s="513">
        <v>4260000</v>
      </c>
      <c r="O416" s="76">
        <f t="shared" ref="O416:O479" si="46">N416/M416</f>
        <v>355000</v>
      </c>
      <c r="P416" s="128">
        <f t="shared" ca="1" si="41"/>
        <v>12.154499058642008</v>
      </c>
      <c r="Q416" s="129">
        <f t="shared" ca="1" si="42"/>
        <v>4260000</v>
      </c>
      <c r="R416" s="73">
        <f>[1]NTT!J830</f>
        <v>1019343</v>
      </c>
      <c r="S416" s="130">
        <f>[1]NTT!F831</f>
        <v>1</v>
      </c>
      <c r="T416" s="50">
        <f t="shared" si="43"/>
        <v>3240657</v>
      </c>
      <c r="U416" s="511"/>
      <c r="V416" s="16"/>
      <c r="X416" t="str">
        <f>IF(ISERROR(VLOOKUP(H416,'FMC by DSF_Sistem'!$J$11:$J$1202,1,0)),"TIDAK ADA","ADA")</f>
        <v>ADA</v>
      </c>
      <c r="Y416" t="str">
        <f>IF(ISERROR(VLOOKUP(C416,'Data Unit Agr Open'!$F$4:$F$7567,1,0)),"TIDAK ADA","ADA")</f>
        <v>ADA</v>
      </c>
      <c r="Z416" s="955" t="str">
        <f>VLOOKUP(H416,'Data Unit Agr Open'!J414:$J$7567,1,FALSE)</f>
        <v>B2251PKY</v>
      </c>
      <c r="AA416" t="b">
        <f t="shared" si="44"/>
        <v>1</v>
      </c>
    </row>
    <row r="417" spans="2:27" customFormat="1" ht="17.45" hidden="1" customHeight="1" x14ac:dyDescent="0.25">
      <c r="B417" s="38">
        <v>412</v>
      </c>
      <c r="C417" s="258" t="s">
        <v>3418</v>
      </c>
      <c r="D417" s="512" t="s">
        <v>12531</v>
      </c>
      <c r="E417" s="258" t="s">
        <v>12556</v>
      </c>
      <c r="F417" s="463" t="s">
        <v>11993</v>
      </c>
      <c r="G417" s="463" t="s">
        <v>125</v>
      </c>
      <c r="H417" s="518" t="s">
        <v>8945</v>
      </c>
      <c r="I417" s="343" t="s">
        <v>8946</v>
      </c>
      <c r="J417" s="343" t="s">
        <v>8947</v>
      </c>
      <c r="K417" s="427">
        <v>44316</v>
      </c>
      <c r="L417" s="427">
        <v>44681</v>
      </c>
      <c r="M417" s="76">
        <v>12</v>
      </c>
      <c r="N417" s="513">
        <v>4260000</v>
      </c>
      <c r="O417" s="76">
        <f t="shared" si="46"/>
        <v>355000</v>
      </c>
      <c r="P417" s="128">
        <f t="shared" ref="P417:P480" ca="1" si="47">($P$3-K417)/30</f>
        <v>8.4211657253086738</v>
      </c>
      <c r="Q417" s="129">
        <f t="shared" ca="1" si="42"/>
        <v>2840000</v>
      </c>
      <c r="R417" s="73">
        <f>[1]NTT!J866</f>
        <v>1340000</v>
      </c>
      <c r="S417" s="130">
        <f>[1]NTT!F867</f>
        <v>1</v>
      </c>
      <c r="T417" s="50">
        <f t="shared" si="43"/>
        <v>2920000</v>
      </c>
      <c r="U417" s="511"/>
      <c r="V417" s="16"/>
      <c r="X417" t="str">
        <f>IF(ISERROR(VLOOKUP(H417,'FMC by DSF_Sistem'!$J$11:$J$1202,1,0)),"TIDAK ADA","ADA")</f>
        <v>ADA</v>
      </c>
      <c r="Y417" t="str">
        <f>IF(ISERROR(VLOOKUP(C417,'Data Unit Agr Open'!$F$4:$F$7567,1,0)),"TIDAK ADA","ADA")</f>
        <v>ADA</v>
      </c>
      <c r="Z417" s="955" t="str">
        <f>VLOOKUP(H417,'Data Unit Agr Open'!J415:$J$7567,1,FALSE)</f>
        <v>B2395POA</v>
      </c>
      <c r="AA417" t="b">
        <f t="shared" si="44"/>
        <v>1</v>
      </c>
    </row>
    <row r="418" spans="2:27" customFormat="1" ht="17.45" customHeight="1" thickBot="1" x14ac:dyDescent="0.3">
      <c r="B418" s="51">
        <v>413</v>
      </c>
      <c r="C418" s="436" t="s">
        <v>3892</v>
      </c>
      <c r="D418" s="519" t="s">
        <v>12531</v>
      </c>
      <c r="E418" s="436" t="s">
        <v>12557</v>
      </c>
      <c r="F418" s="463" t="s">
        <v>11993</v>
      </c>
      <c r="G418" s="463" t="s">
        <v>125</v>
      </c>
      <c r="H418" s="520" t="s">
        <v>12558</v>
      </c>
      <c r="I418" s="521" t="s">
        <v>12559</v>
      </c>
      <c r="J418" s="521" t="s">
        <v>12560</v>
      </c>
      <c r="K418" s="441">
        <v>44369</v>
      </c>
      <c r="L418" s="441">
        <v>44734</v>
      </c>
      <c r="M418" s="442">
        <v>12</v>
      </c>
      <c r="N418" s="522">
        <v>4260000</v>
      </c>
      <c r="O418" s="442">
        <f t="shared" si="46"/>
        <v>355000</v>
      </c>
      <c r="P418" s="206">
        <f t="shared" ca="1" si="47"/>
        <v>6.6544990586420072</v>
      </c>
      <c r="Q418" s="207">
        <f t="shared" ca="1" si="42"/>
        <v>2130000</v>
      </c>
      <c r="R418" s="208"/>
      <c r="S418" s="523"/>
      <c r="T418" s="185">
        <f t="shared" si="43"/>
        <v>4260000</v>
      </c>
      <c r="U418" s="511"/>
      <c r="V418" s="16"/>
      <c r="X418" t="str">
        <f>IF(ISERROR(VLOOKUP(H418,'FMC by DSF_Sistem'!$J$11:$J$1202,1,0)),"TIDAK ADA","ADA")</f>
        <v>TIDAK ADA</v>
      </c>
      <c r="Y418" t="str">
        <f>IF(ISERROR(VLOOKUP(C418,'Data Unit Agr Open'!$F$4:$F$7567,1,0)),"TIDAK ADA","ADA")</f>
        <v>ADA</v>
      </c>
      <c r="Z418" s="955" t="str">
        <f>VLOOKUP(H418,'Data Unit Agr Open'!J416:$J$7567,1,FALSE)</f>
        <v>B2485POD</v>
      </c>
      <c r="AA418" t="b">
        <f t="shared" si="44"/>
        <v>0</v>
      </c>
    </row>
    <row r="419" spans="2:27" customFormat="1" ht="17.45" hidden="1" customHeight="1" x14ac:dyDescent="0.25">
      <c r="B419" s="38">
        <v>414</v>
      </c>
      <c r="C419" s="524" t="s">
        <v>1154</v>
      </c>
      <c r="D419" s="503" t="s">
        <v>12561</v>
      </c>
      <c r="E419" s="525" t="s">
        <v>12562</v>
      </c>
      <c r="F419" s="109" t="s">
        <v>11993</v>
      </c>
      <c r="G419" s="109" t="s">
        <v>125</v>
      </c>
      <c r="H419" s="223" t="s">
        <v>6852</v>
      </c>
      <c r="I419" s="224" t="s">
        <v>6853</v>
      </c>
      <c r="J419" s="224" t="s">
        <v>6854</v>
      </c>
      <c r="K419" s="526">
        <v>43669</v>
      </c>
      <c r="L419" s="526">
        <v>44765</v>
      </c>
      <c r="M419" s="527">
        <v>36</v>
      </c>
      <c r="N419" s="227">
        <v>32400000</v>
      </c>
      <c r="O419" s="231">
        <f t="shared" si="46"/>
        <v>900000</v>
      </c>
      <c r="P419" s="115">
        <f t="shared" ca="1" si="47"/>
        <v>29.987832391975342</v>
      </c>
      <c r="Q419" s="528">
        <f t="shared" ca="1" si="42"/>
        <v>26100000</v>
      </c>
      <c r="R419" s="117">
        <f>'[1]Water &amp; Power'!J56</f>
        <v>1097600</v>
      </c>
      <c r="S419" s="473">
        <f>'[1]Water &amp; Power'!F57</f>
        <v>1</v>
      </c>
      <c r="T419" s="90">
        <f t="shared" si="43"/>
        <v>31302400</v>
      </c>
      <c r="U419" s="186"/>
      <c r="V419" s="16"/>
      <c r="X419" t="str">
        <f>IF(ISERROR(VLOOKUP(H419,'FMC by DSF_Sistem'!$J$11:$J$1202,1,0)),"TIDAK ADA","ADA")</f>
        <v>ADA</v>
      </c>
      <c r="Y419" t="str">
        <f>IF(ISERROR(VLOOKUP(C419,'Data Unit Agr Open'!$F$4:$F$7567,1,0)),"TIDAK ADA","ADA")</f>
        <v>ADA</v>
      </c>
      <c r="Z419" s="955" t="str">
        <f>VLOOKUP(H419,'Data Unit Agr Open'!J417:$J$7567,1,FALSE)</f>
        <v>B2798PKD</v>
      </c>
      <c r="AA419" t="b">
        <f t="shared" si="44"/>
        <v>1</v>
      </c>
    </row>
    <row r="420" spans="2:27" customFormat="1" ht="17.45" hidden="1" customHeight="1" x14ac:dyDescent="0.4">
      <c r="B420" s="51">
        <v>415</v>
      </c>
      <c r="C420" s="529" t="s">
        <v>1158</v>
      </c>
      <c r="D420" s="432" t="s">
        <v>9705</v>
      </c>
      <c r="E420" s="41" t="s">
        <v>12563</v>
      </c>
      <c r="F420" s="42" t="s">
        <v>11993</v>
      </c>
      <c r="G420" s="42" t="s">
        <v>125</v>
      </c>
      <c r="H420" s="235" t="s">
        <v>9707</v>
      </c>
      <c r="I420" s="69" t="s">
        <v>9708</v>
      </c>
      <c r="J420" s="69" t="s">
        <v>9709</v>
      </c>
      <c r="K420" s="530">
        <v>43685</v>
      </c>
      <c r="L420" s="530">
        <v>44781</v>
      </c>
      <c r="M420" s="531">
        <v>36</v>
      </c>
      <c r="N420" s="370">
        <v>30600000</v>
      </c>
      <c r="O420" s="237">
        <f t="shared" si="46"/>
        <v>850000</v>
      </c>
      <c r="P420" s="47">
        <f t="shared" ca="1" si="47"/>
        <v>29.454499058642007</v>
      </c>
      <c r="Q420" s="532">
        <f t="shared" ca="1" si="42"/>
        <v>24650000</v>
      </c>
      <c r="R420" s="73">
        <f>'[1]Novo Nordisk'!J55</f>
        <v>2934860</v>
      </c>
      <c r="S420" s="533">
        <f>'[1]Novo Nordisk'!F56</f>
        <v>3</v>
      </c>
      <c r="T420" s="120">
        <f t="shared" si="43"/>
        <v>27665140</v>
      </c>
      <c r="U420" s="186"/>
      <c r="V420" s="16"/>
      <c r="X420" t="str">
        <f>IF(ISERROR(VLOOKUP(H420,'FMC by DSF_Sistem'!$J$11:$J$1202,1,0)),"TIDAK ADA","ADA")</f>
        <v>ADA</v>
      </c>
      <c r="Y420" t="str">
        <f>IF(ISERROR(VLOOKUP(C420,'Data Unit Agr Open'!$F$4:$F$7567,1,0)),"TIDAK ADA","ADA")</f>
        <v>ADA</v>
      </c>
      <c r="Z420" s="955" t="str">
        <f>VLOOKUP(H420,'Data Unit Agr Open'!J418:$J$7567,1,FALSE)</f>
        <v>B2396PKE</v>
      </c>
      <c r="AA420" t="b">
        <f t="shared" si="44"/>
        <v>1</v>
      </c>
    </row>
    <row r="421" spans="2:27" customFormat="1" ht="17.45" hidden="1" customHeight="1" x14ac:dyDescent="0.4">
      <c r="B421" s="38">
        <v>416</v>
      </c>
      <c r="C421" s="258" t="s">
        <v>2195</v>
      </c>
      <c r="D421" s="432" t="s">
        <v>9705</v>
      </c>
      <c r="E421" s="41" t="s">
        <v>12227</v>
      </c>
      <c r="F421" s="42"/>
      <c r="G421" s="42"/>
      <c r="H421" s="235" t="s">
        <v>9724</v>
      </c>
      <c r="I421" s="69" t="s">
        <v>9725</v>
      </c>
      <c r="J421" s="69" t="s">
        <v>9726</v>
      </c>
      <c r="K421" s="530">
        <v>44095</v>
      </c>
      <c r="L421" s="530">
        <v>45556</v>
      </c>
      <c r="M421" s="531">
        <v>48</v>
      </c>
      <c r="N421" s="370">
        <v>28800000</v>
      </c>
      <c r="O421" s="237">
        <f t="shared" si="46"/>
        <v>600000</v>
      </c>
      <c r="P421" s="86">
        <f t="shared" ca="1" si="47"/>
        <v>15.787832391975341</v>
      </c>
      <c r="Q421" s="534">
        <f t="shared" ca="1" si="42"/>
        <v>9000000</v>
      </c>
      <c r="R421" s="73"/>
      <c r="S421" s="360"/>
      <c r="T421" s="50">
        <f t="shared" si="43"/>
        <v>28800000</v>
      </c>
      <c r="U421" s="186"/>
      <c r="V421" s="16"/>
      <c r="X421" t="str">
        <f>IF(ISERROR(VLOOKUP(H421,'FMC by DSF_Sistem'!$J$11:$J$1202,1,0)),"TIDAK ADA","ADA")</f>
        <v>ADA</v>
      </c>
      <c r="Y421" t="str">
        <f>IF(ISERROR(VLOOKUP(C421,'Data Unit Agr Open'!$F$4:$F$7567,1,0)),"TIDAK ADA","ADA")</f>
        <v>ADA</v>
      </c>
      <c r="Z421" s="955" t="str">
        <f>VLOOKUP(H421,'Data Unit Agr Open'!J419:$J$7567,1,FALSE)</f>
        <v>B2656SRG</v>
      </c>
      <c r="AA421" t="b">
        <f t="shared" si="44"/>
        <v>1</v>
      </c>
    </row>
    <row r="422" spans="2:27" customFormat="1" ht="17.45" hidden="1" customHeight="1" x14ac:dyDescent="0.4">
      <c r="B422" s="51">
        <v>417</v>
      </c>
      <c r="C422" s="258" t="s">
        <v>2191</v>
      </c>
      <c r="D422" s="432" t="s">
        <v>9705</v>
      </c>
      <c r="E422" s="41" t="s">
        <v>12227</v>
      </c>
      <c r="F422" s="42"/>
      <c r="G422" s="42"/>
      <c r="H422" s="235" t="s">
        <v>9720</v>
      </c>
      <c r="I422" s="69" t="s">
        <v>9721</v>
      </c>
      <c r="J422" s="69" t="s">
        <v>9722</v>
      </c>
      <c r="K422" s="530">
        <v>44101</v>
      </c>
      <c r="L422" s="530">
        <v>45562</v>
      </c>
      <c r="M422" s="531">
        <v>48</v>
      </c>
      <c r="N422" s="370">
        <v>28800000</v>
      </c>
      <c r="O422" s="237">
        <f t="shared" si="46"/>
        <v>600000</v>
      </c>
      <c r="P422" s="128">
        <f t="shared" ca="1" si="47"/>
        <v>15.587832391975342</v>
      </c>
      <c r="Q422" s="535">
        <f t="shared" ca="1" si="42"/>
        <v>9000000</v>
      </c>
      <c r="R422" s="73"/>
      <c r="S422" s="360"/>
      <c r="T422" s="50">
        <f t="shared" si="43"/>
        <v>28800000</v>
      </c>
      <c r="U422" s="186"/>
      <c r="V422" s="16"/>
      <c r="X422" t="str">
        <f>IF(ISERROR(VLOOKUP(H422,'FMC by DSF_Sistem'!$J$11:$J$1202,1,0)),"TIDAK ADA","ADA")</f>
        <v>ADA</v>
      </c>
      <c r="Y422" t="str">
        <f>IF(ISERROR(VLOOKUP(C422,'Data Unit Agr Open'!$F$4:$F$7567,1,0)),"TIDAK ADA","ADA")</f>
        <v>ADA</v>
      </c>
      <c r="Z422" s="955" t="str">
        <f>VLOOKUP(H422,'Data Unit Agr Open'!J420:$J$7567,1,FALSE)</f>
        <v>DD1694UW</v>
      </c>
      <c r="AA422" t="b">
        <f t="shared" si="44"/>
        <v>1</v>
      </c>
    </row>
    <row r="423" spans="2:27" customFormat="1" ht="17.45" hidden="1" customHeight="1" x14ac:dyDescent="0.4">
      <c r="B423" s="38">
        <v>418</v>
      </c>
      <c r="C423" s="536" t="s">
        <v>2187</v>
      </c>
      <c r="D423" s="432" t="s">
        <v>9705</v>
      </c>
      <c r="E423" s="41" t="s">
        <v>12227</v>
      </c>
      <c r="F423" s="42"/>
      <c r="G423" s="42"/>
      <c r="H423" s="235" t="s">
        <v>9716</v>
      </c>
      <c r="I423" s="69" t="s">
        <v>9717</v>
      </c>
      <c r="J423" s="69" t="s">
        <v>9718</v>
      </c>
      <c r="K423" s="530">
        <v>44095</v>
      </c>
      <c r="L423" s="530">
        <v>45556</v>
      </c>
      <c r="M423" s="531">
        <v>48</v>
      </c>
      <c r="N423" s="370">
        <v>28800000</v>
      </c>
      <c r="O423" s="237">
        <f t="shared" si="46"/>
        <v>600000</v>
      </c>
      <c r="P423" s="128">
        <f t="shared" ca="1" si="47"/>
        <v>15.787832391975341</v>
      </c>
      <c r="Q423" s="535">
        <f t="shared" ca="1" si="42"/>
        <v>9000000</v>
      </c>
      <c r="R423" s="73"/>
      <c r="S423" s="74"/>
      <c r="T423" s="50">
        <f t="shared" si="43"/>
        <v>28800000</v>
      </c>
      <c r="U423" s="186"/>
      <c r="V423" s="16"/>
      <c r="X423" t="str">
        <f>IF(ISERROR(VLOOKUP(H423,'FMC by DSF_Sistem'!$J$11:$J$1202,1,0)),"TIDAK ADA","ADA")</f>
        <v>ADA</v>
      </c>
      <c r="Y423" t="str">
        <f>IF(ISERROR(VLOOKUP(C423,'Data Unit Agr Open'!$F$4:$F$7567,1,0)),"TIDAK ADA","ADA")</f>
        <v>ADA</v>
      </c>
      <c r="Z423" s="955" t="str">
        <f>VLOOKUP(H423,'Data Unit Agr Open'!J421:$J$7567,1,FALSE)</f>
        <v>BM1060OK</v>
      </c>
      <c r="AA423" t="b">
        <f t="shared" si="44"/>
        <v>1</v>
      </c>
    </row>
    <row r="424" spans="2:27" customFormat="1" ht="17.45" hidden="1" customHeight="1" x14ac:dyDescent="0.4">
      <c r="B424" s="51">
        <v>419</v>
      </c>
      <c r="C424" s="537" t="s">
        <v>2905</v>
      </c>
      <c r="D424" s="538" t="s">
        <v>9705</v>
      </c>
      <c r="E424" s="276" t="s">
        <v>12564</v>
      </c>
      <c r="F424" s="83"/>
      <c r="G424" s="83"/>
      <c r="H424" s="320" t="s">
        <v>9727</v>
      </c>
      <c r="I424" s="81" t="s">
        <v>9728</v>
      </c>
      <c r="J424" s="81" t="s">
        <v>9729</v>
      </c>
      <c r="K424" s="539">
        <v>44215</v>
      </c>
      <c r="L424" s="539">
        <v>44215</v>
      </c>
      <c r="M424" s="540">
        <v>48</v>
      </c>
      <c r="N424" s="383">
        <v>28800000</v>
      </c>
      <c r="O424" s="541">
        <f t="shared" si="46"/>
        <v>600000</v>
      </c>
      <c r="P424" s="86">
        <f t="shared" ca="1" si="47"/>
        <v>11.787832391975341</v>
      </c>
      <c r="Q424" s="534">
        <f t="shared" ca="1" si="42"/>
        <v>6600000</v>
      </c>
      <c r="R424" s="139"/>
      <c r="S424" s="89"/>
      <c r="T424" s="50">
        <f t="shared" si="43"/>
        <v>28800000</v>
      </c>
      <c r="U424" s="186"/>
      <c r="V424" s="16"/>
      <c r="X424" t="str">
        <f>IF(ISERROR(VLOOKUP(H424,'FMC by DSF_Sistem'!$J$11:$J$1202,1,0)),"TIDAK ADA","ADA")</f>
        <v>ADA</v>
      </c>
      <c r="Y424" t="str">
        <f>IF(ISERROR(VLOOKUP(C424,'Data Unit Agr Open'!$F$4:$F$7567,1,0)),"TIDAK ADA","ADA")</f>
        <v>ADA</v>
      </c>
      <c r="Z424" s="955" t="str">
        <f>VLOOKUP(H424,'Data Unit Agr Open'!J422:$J$7567,1,FALSE)</f>
        <v>B2069SRP</v>
      </c>
      <c r="AA424" t="b">
        <f t="shared" si="44"/>
        <v>1</v>
      </c>
    </row>
    <row r="425" spans="2:27" customFormat="1" ht="17.45" hidden="1" customHeight="1" x14ac:dyDescent="0.4">
      <c r="B425" s="38">
        <v>420</v>
      </c>
      <c r="C425" s="258" t="s">
        <v>3564</v>
      </c>
      <c r="D425" s="432" t="s">
        <v>9705</v>
      </c>
      <c r="E425" s="41" t="s">
        <v>12502</v>
      </c>
      <c r="F425" s="44"/>
      <c r="G425" s="44"/>
      <c r="H425" s="235" t="s">
        <v>9731</v>
      </c>
      <c r="I425" s="69" t="s">
        <v>9732</v>
      </c>
      <c r="J425" s="69" t="s">
        <v>9733</v>
      </c>
      <c r="K425" s="530">
        <v>44317</v>
      </c>
      <c r="L425" s="530">
        <v>45778</v>
      </c>
      <c r="M425" s="531">
        <v>48</v>
      </c>
      <c r="N425" s="370">
        <v>48000000</v>
      </c>
      <c r="O425" s="237">
        <f t="shared" si="46"/>
        <v>1000000</v>
      </c>
      <c r="P425" s="128">
        <f t="shared" ca="1" si="47"/>
        <v>8.3878323919753406</v>
      </c>
      <c r="Q425" s="535">
        <f t="shared" ca="1" si="42"/>
        <v>8000000</v>
      </c>
      <c r="R425" s="73"/>
      <c r="S425" s="130"/>
      <c r="T425" s="50">
        <f t="shared" si="43"/>
        <v>48000000</v>
      </c>
      <c r="U425" s="186"/>
      <c r="V425" s="16"/>
      <c r="X425" t="str">
        <f>IF(ISERROR(VLOOKUP(H425,'FMC by DSF_Sistem'!$J$11:$J$1202,1,0)),"TIDAK ADA","ADA")</f>
        <v>ADA</v>
      </c>
      <c r="Y425" t="str">
        <f>IF(ISERROR(VLOOKUP(C425,'Data Unit Agr Open'!$F$4:$F$7567,1,0)),"TIDAK ADA","ADA")</f>
        <v>ADA</v>
      </c>
      <c r="Z425" s="955" t="str">
        <f>VLOOKUP(H425,'Data Unit Agr Open'!J423:$J$7567,1,FALSE)</f>
        <v>B2352SJE</v>
      </c>
      <c r="AA425" t="b">
        <f t="shared" si="44"/>
        <v>1</v>
      </c>
    </row>
    <row r="426" spans="2:27" customFormat="1" ht="17.45" hidden="1" customHeight="1" x14ac:dyDescent="0.4">
      <c r="B426" s="51">
        <v>421</v>
      </c>
      <c r="C426" s="536" t="s">
        <v>12565</v>
      </c>
      <c r="D426" s="432" t="s">
        <v>9705</v>
      </c>
      <c r="E426" s="41" t="s">
        <v>12227</v>
      </c>
      <c r="F426" s="44"/>
      <c r="G426" s="44"/>
      <c r="H426" s="235" t="s">
        <v>9724</v>
      </c>
      <c r="I426" s="69" t="s">
        <v>9725</v>
      </c>
      <c r="J426" s="69" t="s">
        <v>9726</v>
      </c>
      <c r="K426" s="530">
        <v>44351</v>
      </c>
      <c r="L426" s="530">
        <v>44443</v>
      </c>
      <c r="M426" s="531">
        <v>3</v>
      </c>
      <c r="N426" s="370">
        <v>1200000</v>
      </c>
      <c r="O426" s="237">
        <f t="shared" si="46"/>
        <v>400000</v>
      </c>
      <c r="P426" s="128">
        <f t="shared" ca="1" si="47"/>
        <v>7.2544990586420077</v>
      </c>
      <c r="Q426" s="535">
        <f t="shared" ca="1" si="42"/>
        <v>2800000</v>
      </c>
      <c r="R426" s="73"/>
      <c r="S426" s="271"/>
      <c r="T426" s="50">
        <f t="shared" si="43"/>
        <v>1200000</v>
      </c>
      <c r="U426" s="186"/>
      <c r="V426" s="16"/>
      <c r="X426" t="str">
        <f>IF(ISERROR(VLOOKUP(H426,'FMC by DSF_Sistem'!$J$11:$J$1202,1,0)),"TIDAK ADA","ADA")</f>
        <v>ADA</v>
      </c>
      <c r="Y426" s="951" t="str">
        <f>IF(ISERROR(VLOOKUP(C426,'Data Unit Agr Open'!$F$4:$F$7567,1,0)),"TIDAK ADA","ADA")</f>
        <v>TIDAK ADA</v>
      </c>
      <c r="Z426" s="955" t="str">
        <f>VLOOKUP(H426,'Data Unit Agr Open'!J424:$J$7567,1,FALSE)</f>
        <v>B2656SRG</v>
      </c>
      <c r="AA426" t="b">
        <f t="shared" si="44"/>
        <v>0</v>
      </c>
    </row>
    <row r="427" spans="2:27" customFormat="1" ht="17.45" customHeight="1" x14ac:dyDescent="0.4">
      <c r="B427" s="38">
        <v>422</v>
      </c>
      <c r="C427" s="537" t="s">
        <v>4194</v>
      </c>
      <c r="D427" s="432" t="s">
        <v>9705</v>
      </c>
      <c r="E427" s="41" t="s">
        <v>12566</v>
      </c>
      <c r="F427" s="44"/>
      <c r="G427" s="44"/>
      <c r="H427" s="235" t="s">
        <v>12567</v>
      </c>
      <c r="I427" s="69" t="s">
        <v>12568</v>
      </c>
      <c r="J427" s="69" t="s">
        <v>12569</v>
      </c>
      <c r="K427" s="530">
        <v>44398</v>
      </c>
      <c r="L427" s="530">
        <v>44490</v>
      </c>
      <c r="M427" s="531">
        <v>3</v>
      </c>
      <c r="N427" s="370">
        <v>1800000</v>
      </c>
      <c r="O427" s="237">
        <f t="shared" si="46"/>
        <v>600000</v>
      </c>
      <c r="P427" s="128">
        <f t="shared" ca="1" si="47"/>
        <v>5.6878323919753404</v>
      </c>
      <c r="Q427" s="535">
        <f t="shared" ca="1" si="42"/>
        <v>3000000</v>
      </c>
      <c r="R427" s="73"/>
      <c r="S427" s="130"/>
      <c r="T427" s="237">
        <f t="shared" si="43"/>
        <v>1800000</v>
      </c>
      <c r="U427" s="186" t="s">
        <v>12570</v>
      </c>
      <c r="V427" s="16"/>
      <c r="X427" t="str">
        <f>IF(ISERROR(VLOOKUP(H427,'FMC by DSF_Sistem'!$J$11:$J$1202,1,0)),"TIDAK ADA","ADA")</f>
        <v>TIDAK ADA</v>
      </c>
      <c r="Y427" t="str">
        <f>IF(ISERROR(VLOOKUP(C427,'Data Unit Agr Open'!$F$4:$F$7567,1,0)),"TIDAK ADA","ADA")</f>
        <v>ADA</v>
      </c>
      <c r="Z427" s="955" t="str">
        <f>VLOOKUP(H427,'Data Unit Agr Open'!J425:$J$7567,1,FALSE)</f>
        <v>B2165PKM</v>
      </c>
      <c r="AA427" t="b">
        <f t="shared" si="44"/>
        <v>0</v>
      </c>
    </row>
    <row r="428" spans="2:27" customFormat="1" ht="17.45" customHeight="1" x14ac:dyDescent="0.4">
      <c r="B428" s="51">
        <v>423</v>
      </c>
      <c r="C428" s="258" t="s">
        <v>4198</v>
      </c>
      <c r="D428" s="432" t="s">
        <v>9705</v>
      </c>
      <c r="E428" s="41" t="s">
        <v>12566</v>
      </c>
      <c r="F428" s="44"/>
      <c r="G428" s="44"/>
      <c r="H428" s="235" t="s">
        <v>12571</v>
      </c>
      <c r="I428" s="69" t="s">
        <v>12572</v>
      </c>
      <c r="J428" s="69" t="s">
        <v>12573</v>
      </c>
      <c r="K428" s="530">
        <v>44442</v>
      </c>
      <c r="L428" s="530">
        <v>45903</v>
      </c>
      <c r="M428" s="531">
        <v>48</v>
      </c>
      <c r="N428" s="370">
        <v>20048928</v>
      </c>
      <c r="O428" s="237">
        <f t="shared" si="46"/>
        <v>417686</v>
      </c>
      <c r="P428" s="128">
        <f t="shared" ca="1" si="47"/>
        <v>4.2211657253086745</v>
      </c>
      <c r="Q428" s="535">
        <f t="shared" ca="1" si="42"/>
        <v>1670744</v>
      </c>
      <c r="R428" s="73"/>
      <c r="S428" s="130"/>
      <c r="T428" s="237">
        <f t="shared" si="43"/>
        <v>20048928</v>
      </c>
      <c r="U428" s="186"/>
      <c r="V428" s="16"/>
      <c r="X428" t="str">
        <f>IF(ISERROR(VLOOKUP(H428,'FMC by DSF_Sistem'!$J$11:$J$1202,1,0)),"TIDAK ADA","ADA")</f>
        <v>TIDAK ADA</v>
      </c>
      <c r="Y428" t="str">
        <f>IF(ISERROR(VLOOKUP(C428,'Data Unit Agr Open'!$F$4:$F$7567,1,0)),"TIDAK ADA","ADA")</f>
        <v>ADA</v>
      </c>
      <c r="Z428" s="955" t="str">
        <f>VLOOKUP(H428,'Data Unit Agr Open'!J426:$J$7567,1,FALSE)</f>
        <v>H1172KH</v>
      </c>
      <c r="AA428" t="b">
        <f t="shared" si="44"/>
        <v>0</v>
      </c>
    </row>
    <row r="429" spans="2:27" customFormat="1" ht="17.45" customHeight="1" x14ac:dyDescent="0.4">
      <c r="B429" s="38">
        <v>424</v>
      </c>
      <c r="C429" s="537" t="s">
        <v>4202</v>
      </c>
      <c r="D429" s="468" t="s">
        <v>9705</v>
      </c>
      <c r="E429" s="276" t="s">
        <v>12566</v>
      </c>
      <c r="F429" s="83"/>
      <c r="G429" s="83"/>
      <c r="H429" s="320" t="s">
        <v>12574</v>
      </c>
      <c r="I429" s="81" t="s">
        <v>12575</v>
      </c>
      <c r="J429" s="81" t="s">
        <v>12576</v>
      </c>
      <c r="K429" s="539">
        <v>44438</v>
      </c>
      <c r="L429" s="539">
        <v>45899</v>
      </c>
      <c r="M429" s="540">
        <v>48</v>
      </c>
      <c r="N429" s="379">
        <v>19200000</v>
      </c>
      <c r="O429" s="542">
        <f t="shared" si="46"/>
        <v>400000</v>
      </c>
      <c r="P429" s="128">
        <f t="shared" ca="1" si="47"/>
        <v>4.3544990586420074</v>
      </c>
      <c r="Q429" s="535">
        <f t="shared" ca="1" si="42"/>
        <v>1600000</v>
      </c>
      <c r="R429" s="88"/>
      <c r="S429" s="89"/>
      <c r="T429" s="90">
        <f t="shared" si="43"/>
        <v>19200000</v>
      </c>
      <c r="U429" s="186"/>
      <c r="V429" s="16"/>
      <c r="X429" t="str">
        <f>IF(ISERROR(VLOOKUP(H429,'FMC by DSF_Sistem'!$J$11:$J$1202,1,0)),"TIDAK ADA","ADA")</f>
        <v>TIDAK ADA</v>
      </c>
      <c r="Y429" t="str">
        <f>IF(ISERROR(VLOOKUP(C429,'Data Unit Agr Open'!$F$4:$F$7567,1,0)),"TIDAK ADA","ADA")</f>
        <v>ADA</v>
      </c>
      <c r="Z429" s="955" t="str">
        <f>VLOOKUP(H429,'Data Unit Agr Open'!J427:$J$7567,1,FALSE)</f>
        <v>B2566SRY</v>
      </c>
      <c r="AA429" t="b">
        <f t="shared" si="44"/>
        <v>0</v>
      </c>
    </row>
    <row r="430" spans="2:27" customFormat="1" ht="17.45" customHeight="1" x14ac:dyDescent="0.4">
      <c r="B430" s="51">
        <v>425</v>
      </c>
      <c r="C430" s="258" t="s">
        <v>4405</v>
      </c>
      <c r="D430" s="432" t="s">
        <v>9705</v>
      </c>
      <c r="E430" s="41" t="s">
        <v>12502</v>
      </c>
      <c r="F430" s="44"/>
      <c r="G430" s="44"/>
      <c r="H430" s="235" t="s">
        <v>12577</v>
      </c>
      <c r="I430" s="69" t="s">
        <v>12578</v>
      </c>
      <c r="J430" s="69" t="s">
        <v>12579</v>
      </c>
      <c r="K430" s="530">
        <v>44512</v>
      </c>
      <c r="L430" s="530">
        <v>45973</v>
      </c>
      <c r="M430" s="531">
        <v>48</v>
      </c>
      <c r="N430" s="370">
        <v>48000000</v>
      </c>
      <c r="O430" s="237">
        <f t="shared" si="46"/>
        <v>1000000</v>
      </c>
      <c r="P430" s="128">
        <f t="shared" ca="1" si="47"/>
        <v>1.8878323919753408</v>
      </c>
      <c r="Q430" s="535">
        <f t="shared" ca="1" si="42"/>
        <v>1000000</v>
      </c>
      <c r="R430" s="73"/>
      <c r="S430" s="130"/>
      <c r="T430" s="237">
        <f t="shared" si="43"/>
        <v>48000000</v>
      </c>
      <c r="U430" s="186"/>
      <c r="V430" s="16"/>
      <c r="X430" t="str">
        <f>IF(ISERROR(VLOOKUP(H430,'FMC by DSF_Sistem'!$J$11:$J$1202,1,0)),"TIDAK ADA","ADA")</f>
        <v>TIDAK ADA</v>
      </c>
      <c r="Y430" t="str">
        <f>IF(ISERROR(VLOOKUP(C430,'Data Unit Agr Open'!$F$4:$F$7567,1,0)),"TIDAK ADA","ADA")</f>
        <v>ADA</v>
      </c>
      <c r="Z430" s="955" t="str">
        <f>VLOOKUP(H430,'Data Unit Agr Open'!J428:$J$7567,1,FALSE)</f>
        <v>B2820SJE</v>
      </c>
      <c r="AA430" t="b">
        <f t="shared" si="44"/>
        <v>0</v>
      </c>
    </row>
    <row r="431" spans="2:27" customFormat="1" ht="17.45" customHeight="1" x14ac:dyDescent="0.4">
      <c r="B431" s="38">
        <v>426</v>
      </c>
      <c r="C431" s="543" t="s">
        <v>4819</v>
      </c>
      <c r="D431" s="544" t="s">
        <v>9705</v>
      </c>
      <c r="E431" s="293" t="s">
        <v>12227</v>
      </c>
      <c r="F431" s="294"/>
      <c r="G431" s="294"/>
      <c r="H431" s="308" t="s">
        <v>12580</v>
      </c>
      <c r="I431" s="545" t="s">
        <v>12581</v>
      </c>
      <c r="J431" s="545" t="s">
        <v>12582</v>
      </c>
      <c r="K431" s="546">
        <v>44533</v>
      </c>
      <c r="L431" s="546">
        <v>45994</v>
      </c>
      <c r="M431" s="547">
        <v>48</v>
      </c>
      <c r="N431" s="401">
        <v>28800000</v>
      </c>
      <c r="O431" s="548">
        <f t="shared" si="46"/>
        <v>600000</v>
      </c>
      <c r="P431" s="311">
        <f t="shared" ca="1" si="47"/>
        <v>1.1878323919753409</v>
      </c>
      <c r="Q431" s="549">
        <f t="shared" ca="1" si="42"/>
        <v>600000</v>
      </c>
      <c r="R431" s="158"/>
      <c r="S431" s="289"/>
      <c r="T431" s="550">
        <f t="shared" si="43"/>
        <v>28800000</v>
      </c>
      <c r="U431" s="186"/>
      <c r="V431" s="16"/>
      <c r="X431" t="str">
        <f>IF(ISERROR(VLOOKUP(H431,'FMC by DSF_Sistem'!$J$11:$J$1202,1,0)),"TIDAK ADA","ADA")</f>
        <v>TIDAK ADA</v>
      </c>
      <c r="Y431" t="str">
        <f>IF(ISERROR(VLOOKUP(C431,'Data Unit Agr Open'!$F$4:$F$7567,1,0)),"TIDAK ADA","ADA")</f>
        <v>ADA</v>
      </c>
      <c r="Z431" s="955" t="str">
        <f>VLOOKUP(H431,'Data Unit Agr Open'!J429:$J$7567,1,FALSE)</f>
        <v>N1295AAR</v>
      </c>
      <c r="AA431" t="b">
        <f t="shared" si="44"/>
        <v>0</v>
      </c>
    </row>
    <row r="432" spans="2:27" customFormat="1" ht="17.45" hidden="1" customHeight="1" x14ac:dyDescent="0.4">
      <c r="B432" s="51">
        <v>427</v>
      </c>
      <c r="C432" s="551" t="s">
        <v>1239</v>
      </c>
      <c r="D432" s="432" t="s">
        <v>12583</v>
      </c>
      <c r="E432" s="41" t="s">
        <v>12584</v>
      </c>
      <c r="F432" s="426" t="s">
        <v>11993</v>
      </c>
      <c r="G432" s="426" t="s">
        <v>12585</v>
      </c>
      <c r="H432" s="235" t="s">
        <v>9955</v>
      </c>
      <c r="I432" s="69" t="s">
        <v>9956</v>
      </c>
      <c r="J432" s="69" t="s">
        <v>9957</v>
      </c>
      <c r="K432" s="530">
        <v>43707</v>
      </c>
      <c r="L432" s="530">
        <v>44803</v>
      </c>
      <c r="M432" s="531">
        <v>36</v>
      </c>
      <c r="N432" s="370">
        <v>14400000</v>
      </c>
      <c r="O432" s="237">
        <f t="shared" si="46"/>
        <v>400000</v>
      </c>
      <c r="P432" s="47">
        <f t="shared" ca="1" si="47"/>
        <v>28.721165725308673</v>
      </c>
      <c r="Q432" s="532">
        <f t="shared" ca="1" si="42"/>
        <v>11200000</v>
      </c>
      <c r="R432" s="73">
        <f>'[1]UHA Trading'!J418</f>
        <v>844560</v>
      </c>
      <c r="S432" s="60">
        <f>'[1]UHA Trading'!F419</f>
        <v>1</v>
      </c>
      <c r="T432" s="120">
        <f t="shared" si="43"/>
        <v>13555440</v>
      </c>
      <c r="U432" s="186"/>
      <c r="V432" s="16"/>
      <c r="X432" t="str">
        <f>IF(ISERROR(VLOOKUP(H432,'FMC by DSF_Sistem'!$J$11:$J$1202,1,0)),"TIDAK ADA","ADA")</f>
        <v>ADA</v>
      </c>
      <c r="Y432" t="str">
        <f>IF(ISERROR(VLOOKUP(C432,'Data Unit Agr Open'!$F$4:$F$7567,1,0)),"TIDAK ADA","ADA")</f>
        <v>ADA</v>
      </c>
      <c r="Z432" s="955" t="str">
        <f>VLOOKUP(H432,'Data Unit Agr Open'!J430:$J$7567,1,FALSE)</f>
        <v>B2962SIK</v>
      </c>
      <c r="AA432" t="b">
        <f t="shared" si="44"/>
        <v>1</v>
      </c>
    </row>
    <row r="433" spans="1:28" ht="17.45" hidden="1" customHeight="1" thickBot="1" x14ac:dyDescent="0.45">
      <c r="B433" s="38">
        <v>428</v>
      </c>
      <c r="C433" s="552" t="s">
        <v>1235</v>
      </c>
      <c r="D433" s="437" t="s">
        <v>12583</v>
      </c>
      <c r="E433" s="553" t="s">
        <v>12586</v>
      </c>
      <c r="F433" s="455" t="s">
        <v>11993</v>
      </c>
      <c r="G433" s="455" t="s">
        <v>12585</v>
      </c>
      <c r="H433" s="334" t="s">
        <v>9941</v>
      </c>
      <c r="I433" s="355" t="s">
        <v>9942</v>
      </c>
      <c r="J433" s="355" t="s">
        <v>9943</v>
      </c>
      <c r="K433" s="554">
        <v>43763</v>
      </c>
      <c r="L433" s="554">
        <v>44859</v>
      </c>
      <c r="M433" s="555">
        <v>36</v>
      </c>
      <c r="N433" s="388">
        <v>14400000</v>
      </c>
      <c r="O433" s="556">
        <f t="shared" si="46"/>
        <v>400000</v>
      </c>
      <c r="P433" s="449">
        <f t="shared" ca="1" si="47"/>
        <v>26.854499058642009</v>
      </c>
      <c r="Q433" s="557">
        <f t="shared" ca="1" si="42"/>
        <v>10400000</v>
      </c>
      <c r="R433" s="337">
        <f>'[1]UHA Trading'!J56</f>
        <v>1689160</v>
      </c>
      <c r="S433" s="357">
        <f>'[1]UHA Trading'!F57</f>
        <v>2</v>
      </c>
      <c r="T433" s="210">
        <f t="shared" si="43"/>
        <v>12710840</v>
      </c>
      <c r="U433" s="186"/>
      <c r="X433" t="str">
        <f>IF(ISERROR(VLOOKUP(H433,'FMC by DSF_Sistem'!$J$11:$J$1202,1,0)),"TIDAK ADA","ADA")</f>
        <v>ADA</v>
      </c>
      <c r="Y433" t="str">
        <f>IF(ISERROR(VLOOKUP(C433,'Data Unit Agr Open'!$F$4:$F$7567,1,0)),"TIDAK ADA","ADA")</f>
        <v>ADA</v>
      </c>
      <c r="Z433" s="955" t="str">
        <f>VLOOKUP(H433,'Data Unit Agr Open'!J431:$J$7567,1,FALSE)</f>
        <v>B2350SIP</v>
      </c>
      <c r="AA433" t="b">
        <f t="shared" si="44"/>
        <v>1</v>
      </c>
      <c r="AB433"/>
    </row>
    <row r="434" spans="1:28" ht="17.45" hidden="1" customHeight="1" x14ac:dyDescent="0.4">
      <c r="A434" s="296" t="s">
        <v>12117</v>
      </c>
      <c r="B434" s="51">
        <v>429</v>
      </c>
      <c r="C434" s="221" t="s">
        <v>3048</v>
      </c>
      <c r="D434" s="424" t="s">
        <v>12587</v>
      </c>
      <c r="E434" s="525" t="s">
        <v>12588</v>
      </c>
      <c r="F434" s="504" t="s">
        <v>11993</v>
      </c>
      <c r="G434" s="504" t="s">
        <v>125</v>
      </c>
      <c r="H434" s="223" t="s">
        <v>5386</v>
      </c>
      <c r="I434" s="224" t="s">
        <v>12589</v>
      </c>
      <c r="J434" s="224" t="s">
        <v>5388</v>
      </c>
      <c r="K434" s="526">
        <v>43876</v>
      </c>
      <c r="L434" s="558">
        <v>44607</v>
      </c>
      <c r="M434" s="527">
        <v>24</v>
      </c>
      <c r="N434" s="559">
        <f>6000000+12000000</f>
        <v>18000000</v>
      </c>
      <c r="O434" s="226">
        <f t="shared" si="46"/>
        <v>750000</v>
      </c>
      <c r="P434" s="228">
        <f t="shared" ca="1" si="47"/>
        <v>23.08783239197534</v>
      </c>
      <c r="Q434" s="560">
        <f t="shared" ref="Q434:Q481" ca="1" si="48">LEFT(P434,2)*O434</f>
        <v>17250000</v>
      </c>
      <c r="R434" s="117">
        <f>'[1]Champion Kurnia Djaja'!J128</f>
        <v>10143401</v>
      </c>
      <c r="S434" s="146">
        <f>'[1]Champion Kurnia Djaja'!F129</f>
        <v>5</v>
      </c>
      <c r="T434" s="90">
        <f t="shared" si="43"/>
        <v>7856599</v>
      </c>
      <c r="U434" s="186"/>
      <c r="X434" t="str">
        <f>IF(ISERROR(VLOOKUP(H434,'FMC by DSF_Sistem'!$J$11:$J$1202,1,0)),"TIDAK ADA","ADA")</f>
        <v>ADA</v>
      </c>
      <c r="Y434" t="str">
        <f>IF(ISERROR(VLOOKUP(C434,'Data Unit Agr Open'!$F$4:$F$7567,1,0)),"TIDAK ADA","ADA")</f>
        <v>ADA</v>
      </c>
      <c r="Z434" s="955" t="str">
        <f>VLOOKUP(H434,'Data Unit Agr Open'!J432:$J$7567,1,FALSE)</f>
        <v>B9408PBE</v>
      </c>
      <c r="AA434" t="b">
        <f t="shared" si="44"/>
        <v>1</v>
      </c>
      <c r="AB434"/>
    </row>
    <row r="435" spans="1:28" ht="17.45" hidden="1" customHeight="1" x14ac:dyDescent="0.4">
      <c r="B435" s="38">
        <v>430</v>
      </c>
      <c r="C435" s="561" t="s">
        <v>12590</v>
      </c>
      <c r="D435" s="538" t="s">
        <v>12587</v>
      </c>
      <c r="E435" s="53" t="s">
        <v>12591</v>
      </c>
      <c r="F435" s="433" t="s">
        <v>12592</v>
      </c>
      <c r="G435" s="433" t="s">
        <v>12593</v>
      </c>
      <c r="H435" s="347" t="s">
        <v>12594</v>
      </c>
      <c r="I435" s="348" t="s">
        <v>12595</v>
      </c>
      <c r="J435" s="348" t="s">
        <v>12596</v>
      </c>
      <c r="K435" s="562">
        <v>44075</v>
      </c>
      <c r="L435" s="562">
        <v>44440</v>
      </c>
      <c r="M435" s="563">
        <v>12</v>
      </c>
      <c r="N435" s="383">
        <v>9300000</v>
      </c>
      <c r="O435" s="72">
        <f t="shared" si="46"/>
        <v>775000</v>
      </c>
      <c r="P435" s="86">
        <f t="shared" ca="1" si="47"/>
        <v>16.454499058642007</v>
      </c>
      <c r="Q435" s="534">
        <f t="shared" ca="1" si="48"/>
        <v>12400000</v>
      </c>
      <c r="R435" s="139">
        <f>'[1]Champion Kurnia Djaja'!J44</f>
        <v>15477849</v>
      </c>
      <c r="S435" s="533">
        <f>'[1]Champion Kurnia Djaja'!F45</f>
        <v>9</v>
      </c>
      <c r="T435" s="466">
        <f t="shared" si="43"/>
        <v>-6177849</v>
      </c>
      <c r="U435" s="186"/>
      <c r="X435" t="str">
        <f>IF(ISERROR(VLOOKUP(H435,'FMC by DSF_Sistem'!$J$11:$J$1202,1,0)),"TIDAK ADA","ADA")</f>
        <v>TIDAK ADA</v>
      </c>
      <c r="Y435" t="str">
        <f>IF(ISERROR(VLOOKUP(C435,'Data Unit Agr Open'!$F$4:$F$7567,1,0)),"TIDAK ADA","ADA")</f>
        <v>TIDAK ADA</v>
      </c>
      <c r="Z435" s="955" t="e">
        <f>VLOOKUP(H435,'Data Unit Agr Open'!J433:$J$7567,1,FALSE)</f>
        <v>#N/A</v>
      </c>
      <c r="AA435" t="b">
        <f t="shared" si="44"/>
        <v>1</v>
      </c>
      <c r="AB435"/>
    </row>
    <row r="436" spans="1:28" ht="17.45" customHeight="1" x14ac:dyDescent="0.4">
      <c r="B436" s="51">
        <v>431</v>
      </c>
      <c r="C436" s="258" t="s">
        <v>3985</v>
      </c>
      <c r="D436" s="538" t="s">
        <v>12587</v>
      </c>
      <c r="E436" s="41" t="s">
        <v>12597</v>
      </c>
      <c r="F436" s="463"/>
      <c r="G436" s="463"/>
      <c r="H436" s="235" t="s">
        <v>12598</v>
      </c>
      <c r="I436" s="69" t="s">
        <v>12599</v>
      </c>
      <c r="J436" s="69" t="s">
        <v>12600</v>
      </c>
      <c r="K436" s="530">
        <v>44375</v>
      </c>
      <c r="L436" s="530">
        <v>44740</v>
      </c>
      <c r="M436" s="531">
        <v>12</v>
      </c>
      <c r="N436" s="370">
        <v>17400000</v>
      </c>
      <c r="O436" s="76">
        <f t="shared" si="46"/>
        <v>1450000</v>
      </c>
      <c r="P436" s="86">
        <f t="shared" ca="1" si="47"/>
        <v>6.4544990586420079</v>
      </c>
      <c r="Q436" s="534">
        <f t="shared" ca="1" si="48"/>
        <v>8700000</v>
      </c>
      <c r="R436" s="73">
        <f>'[1]Champion Kurnia Djaja'!J164</f>
        <v>10693433</v>
      </c>
      <c r="S436" s="130">
        <f>'[1]Champion Kurnia Djaja'!F165</f>
        <v>7</v>
      </c>
      <c r="T436" s="120">
        <f t="shared" si="43"/>
        <v>6706567</v>
      </c>
      <c r="U436" s="186"/>
      <c r="X436" t="str">
        <f>IF(ISERROR(VLOOKUP(H436,'FMC by DSF_Sistem'!$J$11:$J$1202,1,0)),"TIDAK ADA","ADA")</f>
        <v>TIDAK ADA</v>
      </c>
      <c r="Y436" t="str">
        <f>IF(ISERROR(VLOOKUP(C436,'Data Unit Agr Open'!$F$4:$F$7567,1,0)),"TIDAK ADA","ADA")</f>
        <v>ADA</v>
      </c>
      <c r="Z436" s="955" t="str">
        <f>VLOOKUP(H436,'Data Unit Agr Open'!J434:$J$7567,1,FALSE)</f>
        <v>BM8632DK</v>
      </c>
      <c r="AA436" t="b">
        <f t="shared" si="44"/>
        <v>0</v>
      </c>
      <c r="AB436"/>
    </row>
    <row r="437" spans="1:28" ht="17.45" customHeight="1" x14ac:dyDescent="0.4">
      <c r="B437" s="38">
        <v>432</v>
      </c>
      <c r="C437" s="258" t="s">
        <v>3985</v>
      </c>
      <c r="D437" s="538" t="s">
        <v>12587</v>
      </c>
      <c r="E437" s="41" t="s">
        <v>12597</v>
      </c>
      <c r="F437" s="463"/>
      <c r="G437" s="463"/>
      <c r="H437" s="235" t="s">
        <v>12601</v>
      </c>
      <c r="I437" s="69" t="s">
        <v>12602</v>
      </c>
      <c r="J437" s="69" t="s">
        <v>12603</v>
      </c>
      <c r="K437" s="530">
        <v>44375</v>
      </c>
      <c r="L437" s="530">
        <v>44740</v>
      </c>
      <c r="M437" s="531">
        <v>12</v>
      </c>
      <c r="N437" s="370">
        <v>17400000</v>
      </c>
      <c r="O437" s="76">
        <f t="shared" si="46"/>
        <v>1450000</v>
      </c>
      <c r="P437" s="86">
        <f t="shared" ca="1" si="47"/>
        <v>6.4544990586420079</v>
      </c>
      <c r="Q437" s="534">
        <f t="shared" ca="1" si="48"/>
        <v>8700000</v>
      </c>
      <c r="R437" s="73">
        <f>'[1]Champion Kurnia Djaja'!J238</f>
        <v>4455204</v>
      </c>
      <c r="S437" s="130">
        <f>'[1]Champion Kurnia Djaja'!F239</f>
        <v>5</v>
      </c>
      <c r="T437" s="120">
        <f t="shared" si="43"/>
        <v>12944796</v>
      </c>
      <c r="U437" s="186"/>
      <c r="X437" t="str">
        <f>IF(ISERROR(VLOOKUP(H437,'FMC by DSF_Sistem'!$J$11:$J$1202,1,0)),"TIDAK ADA","ADA")</f>
        <v>TIDAK ADA</v>
      </c>
      <c r="Y437" t="str">
        <f>IF(ISERROR(VLOOKUP(C437,'Data Unit Agr Open'!$F$4:$F$7567,1,0)),"TIDAK ADA","ADA")</f>
        <v>ADA</v>
      </c>
      <c r="Z437" s="955" t="str">
        <f>VLOOKUP(H437,'Data Unit Agr Open'!J435:$J$7567,1,FALSE)</f>
        <v>BM8633DK</v>
      </c>
      <c r="AA437" t="b">
        <f t="shared" si="44"/>
        <v>0</v>
      </c>
      <c r="AB437"/>
    </row>
    <row r="438" spans="1:28" ht="17.45" customHeight="1" x14ac:dyDescent="0.4">
      <c r="B438" s="51">
        <v>433</v>
      </c>
      <c r="C438" s="258" t="s">
        <v>3985</v>
      </c>
      <c r="D438" s="538" t="s">
        <v>12587</v>
      </c>
      <c r="E438" s="41" t="s">
        <v>12597</v>
      </c>
      <c r="F438" s="463"/>
      <c r="G438" s="463"/>
      <c r="H438" s="235" t="s">
        <v>12604</v>
      </c>
      <c r="I438" s="69" t="s">
        <v>12605</v>
      </c>
      <c r="J438" s="69" t="s">
        <v>12606</v>
      </c>
      <c r="K438" s="530">
        <v>44375</v>
      </c>
      <c r="L438" s="530">
        <v>44740</v>
      </c>
      <c r="M438" s="531">
        <v>12</v>
      </c>
      <c r="N438" s="370">
        <v>17400000</v>
      </c>
      <c r="O438" s="76">
        <f t="shared" si="46"/>
        <v>1450000</v>
      </c>
      <c r="P438" s="86">
        <f t="shared" ca="1" si="47"/>
        <v>6.4544990586420079</v>
      </c>
      <c r="Q438" s="534">
        <f t="shared" ca="1" si="48"/>
        <v>8700000</v>
      </c>
      <c r="R438" s="73">
        <f>'[1]Champion Kurnia Djaja'!J201</f>
        <v>22505764</v>
      </c>
      <c r="S438" s="130">
        <f>'[1]Champion Kurnia Djaja'!F202</f>
        <v>5</v>
      </c>
      <c r="T438" s="466">
        <f t="shared" si="43"/>
        <v>-5105764</v>
      </c>
      <c r="U438" s="186"/>
      <c r="X438" t="str">
        <f>IF(ISERROR(VLOOKUP(H438,'FMC by DSF_Sistem'!$J$11:$J$1202,1,0)),"TIDAK ADA","ADA")</f>
        <v>TIDAK ADA</v>
      </c>
      <c r="Y438" t="str">
        <f>IF(ISERROR(VLOOKUP(C438,'Data Unit Agr Open'!$F$4:$F$7567,1,0)),"TIDAK ADA","ADA")</f>
        <v>ADA</v>
      </c>
      <c r="Z438" s="955" t="str">
        <f>VLOOKUP(H438,'Data Unit Agr Open'!J436:$J$7567,1,FALSE)</f>
        <v>BM8634DK</v>
      </c>
      <c r="AA438" t="b">
        <f t="shared" si="44"/>
        <v>0</v>
      </c>
      <c r="AB438"/>
    </row>
    <row r="439" spans="1:28" ht="17.45" customHeight="1" x14ac:dyDescent="0.4">
      <c r="B439" s="38">
        <v>434</v>
      </c>
      <c r="C439" s="265" t="s">
        <v>3989</v>
      </c>
      <c r="D439" s="538" t="s">
        <v>12587</v>
      </c>
      <c r="E439" s="53" t="s">
        <v>12597</v>
      </c>
      <c r="F439" s="516"/>
      <c r="G439" s="516"/>
      <c r="H439" s="347" t="s">
        <v>12607</v>
      </c>
      <c r="I439" s="348" t="s">
        <v>12608</v>
      </c>
      <c r="J439" s="348" t="s">
        <v>12609</v>
      </c>
      <c r="K439" s="562">
        <v>44375</v>
      </c>
      <c r="L439" s="562">
        <v>44740</v>
      </c>
      <c r="M439" s="563">
        <v>12</v>
      </c>
      <c r="N439" s="383">
        <v>19200000</v>
      </c>
      <c r="O439" s="72">
        <f t="shared" si="46"/>
        <v>1600000</v>
      </c>
      <c r="P439" s="86">
        <f t="shared" ca="1" si="47"/>
        <v>6.4544990586420079</v>
      </c>
      <c r="Q439" s="534">
        <f t="shared" ca="1" si="48"/>
        <v>9600000</v>
      </c>
      <c r="R439" s="139">
        <f>'[1]Champion Kurnia Djaja'!J345</f>
        <v>6556719</v>
      </c>
      <c r="S439" s="140">
        <f>'[1]Champion Kurnia Djaja'!F346</f>
        <v>4</v>
      </c>
      <c r="T439" s="120">
        <f t="shared" si="43"/>
        <v>12643281</v>
      </c>
      <c r="U439" s="186"/>
      <c r="X439" t="str">
        <f>IF(ISERROR(VLOOKUP(H439,'FMC by DSF_Sistem'!$J$11:$J$1202,1,0)),"TIDAK ADA","ADA")</f>
        <v>TIDAK ADA</v>
      </c>
      <c r="Y439" t="str">
        <f>IF(ISERROR(VLOOKUP(C439,'Data Unit Agr Open'!$F$4:$F$7567,1,0)),"TIDAK ADA","ADA")</f>
        <v>ADA</v>
      </c>
      <c r="Z439" s="955" t="str">
        <f>VLOOKUP(H439,'Data Unit Agr Open'!J437:$J$7567,1,FALSE)</f>
        <v>BM8732DK</v>
      </c>
      <c r="AA439" t="b">
        <f t="shared" si="44"/>
        <v>0</v>
      </c>
      <c r="AB439"/>
    </row>
    <row r="440" spans="1:28" ht="17.45" customHeight="1" x14ac:dyDescent="0.4">
      <c r="B440" s="51">
        <v>435</v>
      </c>
      <c r="C440" s="258" t="s">
        <v>3884</v>
      </c>
      <c r="D440" s="538" t="s">
        <v>12587</v>
      </c>
      <c r="E440" s="41" t="s">
        <v>12610</v>
      </c>
      <c r="F440" s="463"/>
      <c r="G440" s="463"/>
      <c r="H440" s="235" t="s">
        <v>12611</v>
      </c>
      <c r="I440" s="69" t="s">
        <v>12612</v>
      </c>
      <c r="J440" s="69" t="s">
        <v>12613</v>
      </c>
      <c r="K440" s="530">
        <v>44371</v>
      </c>
      <c r="L440" s="530">
        <v>44736</v>
      </c>
      <c r="M440" s="531">
        <v>12</v>
      </c>
      <c r="N440" s="370">
        <v>11160000</v>
      </c>
      <c r="O440" s="76">
        <f t="shared" si="46"/>
        <v>930000</v>
      </c>
      <c r="P440" s="86">
        <f t="shared" ca="1" si="47"/>
        <v>6.5878323919753408</v>
      </c>
      <c r="Q440" s="534">
        <f t="shared" ca="1" si="48"/>
        <v>5580000</v>
      </c>
      <c r="R440" s="73">
        <f>'[1]Champion Kurnia Djaja'!J415</f>
        <v>297627</v>
      </c>
      <c r="S440" s="130">
        <f>'[1]Champion Kurnia Djaja'!F416</f>
        <v>1</v>
      </c>
      <c r="T440" s="120">
        <f t="shared" si="43"/>
        <v>10862373</v>
      </c>
      <c r="U440" s="186"/>
      <c r="X440" t="str">
        <f>IF(ISERROR(VLOOKUP(H440,'FMC by DSF_Sistem'!$J$11:$J$1202,1,0)),"TIDAK ADA","ADA")</f>
        <v>TIDAK ADA</v>
      </c>
      <c r="Y440" t="str">
        <f>IF(ISERROR(VLOOKUP(C440,'Data Unit Agr Open'!$F$4:$F$7567,1,0)),"TIDAK ADA","ADA")</f>
        <v>ADA</v>
      </c>
      <c r="Z440" s="955" t="str">
        <f>VLOOKUP(H440,'Data Unit Agr Open'!J438:$J$7567,1,FALSE)</f>
        <v>BM8636QA</v>
      </c>
      <c r="AA440" t="b">
        <f t="shared" si="44"/>
        <v>0</v>
      </c>
      <c r="AB440"/>
    </row>
    <row r="441" spans="1:28" ht="17.45" customHeight="1" x14ac:dyDescent="0.4">
      <c r="B441" s="38">
        <v>436</v>
      </c>
      <c r="C441" s="258" t="s">
        <v>3884</v>
      </c>
      <c r="D441" s="538" t="s">
        <v>12587</v>
      </c>
      <c r="E441" s="41" t="s">
        <v>12610</v>
      </c>
      <c r="F441" s="463"/>
      <c r="G441" s="463"/>
      <c r="H441" s="235" t="s">
        <v>12614</v>
      </c>
      <c r="I441" s="69" t="s">
        <v>12615</v>
      </c>
      <c r="J441" s="69" t="s">
        <v>12616</v>
      </c>
      <c r="K441" s="530">
        <v>44371</v>
      </c>
      <c r="L441" s="530">
        <v>44736</v>
      </c>
      <c r="M441" s="531">
        <v>12</v>
      </c>
      <c r="N441" s="370">
        <v>11160000</v>
      </c>
      <c r="O441" s="76">
        <f t="shared" si="46"/>
        <v>930000</v>
      </c>
      <c r="P441" s="86">
        <f t="shared" ca="1" si="47"/>
        <v>6.5878323919753408</v>
      </c>
      <c r="Q441" s="534">
        <f t="shared" ca="1" si="48"/>
        <v>5580000</v>
      </c>
      <c r="R441" s="73"/>
      <c r="S441" s="130"/>
      <c r="T441" s="120">
        <f t="shared" si="43"/>
        <v>11160000</v>
      </c>
      <c r="U441" s="186"/>
      <c r="X441" t="str">
        <f>IF(ISERROR(VLOOKUP(H441,'FMC by DSF_Sistem'!$J$11:$J$1202,1,0)),"TIDAK ADA","ADA")</f>
        <v>TIDAK ADA</v>
      </c>
      <c r="Y441" t="str">
        <f>IF(ISERROR(VLOOKUP(C441,'Data Unit Agr Open'!$F$4:$F$7567,1,0)),"TIDAK ADA","ADA")</f>
        <v>ADA</v>
      </c>
      <c r="Z441" s="955" t="str">
        <f>VLOOKUP(H441,'Data Unit Agr Open'!J439:$J$7567,1,FALSE)</f>
        <v>BM8629QA</v>
      </c>
      <c r="AA441" t="b">
        <f t="shared" si="44"/>
        <v>0</v>
      </c>
      <c r="AB441"/>
    </row>
    <row r="442" spans="1:28" ht="62.25" hidden="1" x14ac:dyDescent="0.4">
      <c r="B442" s="51">
        <v>437</v>
      </c>
      <c r="C442" s="258" t="s">
        <v>3884</v>
      </c>
      <c r="D442" s="538" t="s">
        <v>12587</v>
      </c>
      <c r="E442" s="41" t="s">
        <v>12610</v>
      </c>
      <c r="F442" s="463"/>
      <c r="G442" s="463"/>
      <c r="H442" s="235" t="s">
        <v>12617</v>
      </c>
      <c r="I442" s="69" t="s">
        <v>12618</v>
      </c>
      <c r="J442" s="69" t="s">
        <v>12619</v>
      </c>
      <c r="K442" s="530">
        <v>44371</v>
      </c>
      <c r="L442" s="530">
        <v>44736</v>
      </c>
      <c r="M442" s="531">
        <v>12</v>
      </c>
      <c r="N442" s="370">
        <v>11160000</v>
      </c>
      <c r="O442" s="76">
        <f t="shared" si="46"/>
        <v>930000</v>
      </c>
      <c r="P442" s="86">
        <f t="shared" ca="1" si="47"/>
        <v>6.5878323919753408</v>
      </c>
      <c r="Q442" s="534">
        <f t="shared" ca="1" si="48"/>
        <v>5580000</v>
      </c>
      <c r="R442" s="73">
        <f>'[1]Champion Kurnia Djaja'!J379</f>
        <v>297627</v>
      </c>
      <c r="S442" s="130">
        <f>'[1]Champion Kurnia Djaja'!F380</f>
        <v>1</v>
      </c>
      <c r="T442" s="120">
        <f t="shared" si="43"/>
        <v>10862373</v>
      </c>
      <c r="U442" s="186"/>
      <c r="X442" t="str">
        <f>IF(ISERROR(VLOOKUP(H442,'FMC by DSF_Sistem'!$J$11:$J$1202,1,0)),"TIDAK ADA","ADA")</f>
        <v>TIDAK ADA</v>
      </c>
      <c r="Y442" t="str">
        <f>IF(ISERROR(VLOOKUP(C442,'Data Unit Agr Open'!$F$4:$F$7567,1,0)),"TIDAK ADA","ADA")</f>
        <v>ADA</v>
      </c>
      <c r="Z442" s="955" t="e">
        <f>VLOOKUP(H442,'Data Unit Agr Open'!J440:$J$7567,1,FALSE)</f>
        <v>#N/A</v>
      </c>
      <c r="AA442" t="b">
        <f t="shared" si="44"/>
        <v>0</v>
      </c>
      <c r="AB442" s="962" t="s">
        <v>25302</v>
      </c>
    </row>
    <row r="443" spans="1:28" ht="17.45" customHeight="1" x14ac:dyDescent="0.4">
      <c r="B443" s="38">
        <v>438</v>
      </c>
      <c r="C443" s="258" t="s">
        <v>3884</v>
      </c>
      <c r="D443" s="538" t="s">
        <v>12587</v>
      </c>
      <c r="E443" s="41" t="s">
        <v>12610</v>
      </c>
      <c r="F443" s="463"/>
      <c r="G443" s="463"/>
      <c r="H443" s="235" t="s">
        <v>12620</v>
      </c>
      <c r="I443" s="69" t="s">
        <v>12621</v>
      </c>
      <c r="J443" s="69" t="s">
        <v>12622</v>
      </c>
      <c r="K443" s="530">
        <v>44371</v>
      </c>
      <c r="L443" s="530">
        <v>44736</v>
      </c>
      <c r="M443" s="531">
        <v>12</v>
      </c>
      <c r="N443" s="370">
        <v>11160000</v>
      </c>
      <c r="O443" s="76">
        <f t="shared" si="46"/>
        <v>930000</v>
      </c>
      <c r="P443" s="86">
        <f t="shared" ca="1" si="47"/>
        <v>6.5878323919753408</v>
      </c>
      <c r="Q443" s="534">
        <f t="shared" ca="1" si="48"/>
        <v>5580000</v>
      </c>
      <c r="R443" s="73"/>
      <c r="S443" s="130"/>
      <c r="T443" s="120">
        <f t="shared" si="43"/>
        <v>11160000</v>
      </c>
      <c r="U443" s="186"/>
      <c r="X443" t="str">
        <f>IF(ISERROR(VLOOKUP(H443,'FMC by DSF_Sistem'!$J$11:$J$1202,1,0)),"TIDAK ADA","ADA")</f>
        <v>TIDAK ADA</v>
      </c>
      <c r="Y443" t="str">
        <f>IF(ISERROR(VLOOKUP(C443,'Data Unit Agr Open'!$F$4:$F$7567,1,0)),"TIDAK ADA","ADA")</f>
        <v>ADA</v>
      </c>
      <c r="Z443" s="955" t="str">
        <f>VLOOKUP(H443,'Data Unit Agr Open'!J441:$J$7567,1,FALSE)</f>
        <v>BM8638QA</v>
      </c>
      <c r="AA443" t="b">
        <f t="shared" si="44"/>
        <v>0</v>
      </c>
      <c r="AB443"/>
    </row>
    <row r="444" spans="1:28" ht="17.45" customHeight="1" x14ac:dyDescent="0.4">
      <c r="B444" s="51">
        <v>439</v>
      </c>
      <c r="C444" s="258" t="s">
        <v>3884</v>
      </c>
      <c r="D444" s="538" t="s">
        <v>12587</v>
      </c>
      <c r="E444" s="41" t="s">
        <v>12610</v>
      </c>
      <c r="F444" s="463"/>
      <c r="G444" s="463"/>
      <c r="H444" s="235" t="s">
        <v>12623</v>
      </c>
      <c r="I444" s="69" t="s">
        <v>12624</v>
      </c>
      <c r="J444" s="69" t="s">
        <v>12625</v>
      </c>
      <c r="K444" s="530">
        <v>44371</v>
      </c>
      <c r="L444" s="530">
        <v>44736</v>
      </c>
      <c r="M444" s="531">
        <v>12</v>
      </c>
      <c r="N444" s="370">
        <v>11160000</v>
      </c>
      <c r="O444" s="76">
        <f t="shared" si="46"/>
        <v>930000</v>
      </c>
      <c r="P444" s="86">
        <f t="shared" ca="1" si="47"/>
        <v>6.5878323919753408</v>
      </c>
      <c r="Q444" s="534">
        <f t="shared" ca="1" si="48"/>
        <v>5580000</v>
      </c>
      <c r="R444" s="73"/>
      <c r="S444" s="130"/>
      <c r="T444" s="120">
        <f t="shared" si="43"/>
        <v>11160000</v>
      </c>
      <c r="U444" s="186"/>
      <c r="X444" t="str">
        <f>IF(ISERROR(VLOOKUP(H444,'FMC by DSF_Sistem'!$J$11:$J$1202,1,0)),"TIDAK ADA","ADA")</f>
        <v>TIDAK ADA</v>
      </c>
      <c r="Y444" t="str">
        <f>IF(ISERROR(VLOOKUP(C444,'Data Unit Agr Open'!$F$4:$F$7567,1,0)),"TIDAK ADA","ADA")</f>
        <v>ADA</v>
      </c>
      <c r="Z444" s="955" t="str">
        <f>VLOOKUP(H444,'Data Unit Agr Open'!J442:$J$7567,1,FALSE)</f>
        <v>BM8641QA</v>
      </c>
      <c r="AA444" t="b">
        <f t="shared" si="44"/>
        <v>0</v>
      </c>
      <c r="AB444"/>
    </row>
    <row r="445" spans="1:28" ht="17.45" customHeight="1" x14ac:dyDescent="0.4">
      <c r="B445" s="38">
        <v>440</v>
      </c>
      <c r="C445" s="258" t="s">
        <v>3884</v>
      </c>
      <c r="D445" s="538" t="s">
        <v>12587</v>
      </c>
      <c r="E445" s="41" t="s">
        <v>12610</v>
      </c>
      <c r="F445" s="463"/>
      <c r="G445" s="463"/>
      <c r="H445" s="235" t="s">
        <v>12626</v>
      </c>
      <c r="I445" s="69" t="s">
        <v>12627</v>
      </c>
      <c r="J445" s="69" t="s">
        <v>12628</v>
      </c>
      <c r="K445" s="530">
        <v>44371</v>
      </c>
      <c r="L445" s="530">
        <v>44736</v>
      </c>
      <c r="M445" s="531">
        <v>12</v>
      </c>
      <c r="N445" s="370">
        <v>11160000</v>
      </c>
      <c r="O445" s="76">
        <f t="shared" si="46"/>
        <v>930000</v>
      </c>
      <c r="P445" s="86">
        <f t="shared" ca="1" si="47"/>
        <v>6.5878323919753408</v>
      </c>
      <c r="Q445" s="534">
        <f t="shared" ca="1" si="48"/>
        <v>5580000</v>
      </c>
      <c r="R445" s="73">
        <f>'[1]Champion Kurnia Djaja'!J451</f>
        <v>809765</v>
      </c>
      <c r="S445" s="130">
        <f>'[1]Champion Kurnia Djaja'!F452</f>
        <v>1</v>
      </c>
      <c r="T445" s="120">
        <f t="shared" si="43"/>
        <v>10350235</v>
      </c>
      <c r="U445" s="186"/>
      <c r="X445" t="str">
        <f>IF(ISERROR(VLOOKUP(H445,'FMC by DSF_Sistem'!$J$11:$J$1202,1,0)),"TIDAK ADA","ADA")</f>
        <v>TIDAK ADA</v>
      </c>
      <c r="Y445" t="str">
        <f>IF(ISERROR(VLOOKUP(C445,'Data Unit Agr Open'!$F$4:$F$7567,1,0)),"TIDAK ADA","ADA")</f>
        <v>ADA</v>
      </c>
      <c r="Z445" s="955" t="str">
        <f>VLOOKUP(H445,'Data Unit Agr Open'!J443:$J$7567,1,FALSE)</f>
        <v>BM8637QA</v>
      </c>
      <c r="AA445" t="b">
        <f t="shared" si="44"/>
        <v>0</v>
      </c>
      <c r="AB445"/>
    </row>
    <row r="446" spans="1:28" ht="17.45" customHeight="1" x14ac:dyDescent="0.4">
      <c r="B446" s="51">
        <v>441</v>
      </c>
      <c r="C446" s="258" t="s">
        <v>3884</v>
      </c>
      <c r="D446" s="538" t="s">
        <v>12587</v>
      </c>
      <c r="E446" s="41" t="s">
        <v>12610</v>
      </c>
      <c r="F446" s="463"/>
      <c r="G446" s="463"/>
      <c r="H446" s="235" t="s">
        <v>12629</v>
      </c>
      <c r="I446" s="69" t="s">
        <v>12630</v>
      </c>
      <c r="J446" s="69" t="s">
        <v>12631</v>
      </c>
      <c r="K446" s="530">
        <v>44371</v>
      </c>
      <c r="L446" s="530">
        <v>44736</v>
      </c>
      <c r="M446" s="531">
        <v>12</v>
      </c>
      <c r="N446" s="370">
        <v>11160000</v>
      </c>
      <c r="O446" s="76">
        <f t="shared" si="46"/>
        <v>930000</v>
      </c>
      <c r="P446" s="86">
        <f t="shared" ca="1" si="47"/>
        <v>6.5878323919753408</v>
      </c>
      <c r="Q446" s="534">
        <f t="shared" ca="1" si="48"/>
        <v>5580000</v>
      </c>
      <c r="R446" s="73">
        <f>'[1]Champion Kurnia Djaja'!J525</f>
        <v>339955</v>
      </c>
      <c r="S446" s="130">
        <f>'[1]Champion Kurnia Djaja'!F526</f>
        <v>1</v>
      </c>
      <c r="T446" s="120">
        <f t="shared" si="43"/>
        <v>10820045</v>
      </c>
      <c r="U446" s="186"/>
      <c r="X446" t="str">
        <f>IF(ISERROR(VLOOKUP(H446,'FMC by DSF_Sistem'!$J$11:$J$1202,1,0)),"TIDAK ADA","ADA")</f>
        <v>TIDAK ADA</v>
      </c>
      <c r="Y446" t="str">
        <f>IF(ISERROR(VLOOKUP(C446,'Data Unit Agr Open'!$F$4:$F$7567,1,0)),"TIDAK ADA","ADA")</f>
        <v>ADA</v>
      </c>
      <c r="Z446" s="955" t="str">
        <f>VLOOKUP(H446,'Data Unit Agr Open'!J444:$J$7567,1,FALSE)</f>
        <v>BM8639QA</v>
      </c>
      <c r="AA446" t="b">
        <f t="shared" si="44"/>
        <v>0</v>
      </c>
      <c r="AB446"/>
    </row>
    <row r="447" spans="1:28" ht="17.45" customHeight="1" x14ac:dyDescent="0.4">
      <c r="B447" s="38">
        <v>442</v>
      </c>
      <c r="C447" s="258" t="s">
        <v>3884</v>
      </c>
      <c r="D447" s="538" t="s">
        <v>12587</v>
      </c>
      <c r="E447" s="41" t="s">
        <v>12610</v>
      </c>
      <c r="F447" s="463"/>
      <c r="G447" s="463"/>
      <c r="H447" s="235" t="s">
        <v>12632</v>
      </c>
      <c r="I447" s="69" t="s">
        <v>12633</v>
      </c>
      <c r="J447" s="69" t="s">
        <v>12634</v>
      </c>
      <c r="K447" s="530">
        <v>44371</v>
      </c>
      <c r="L447" s="530">
        <v>44736</v>
      </c>
      <c r="M447" s="531">
        <v>12</v>
      </c>
      <c r="N447" s="370">
        <v>11160000</v>
      </c>
      <c r="O447" s="76">
        <f t="shared" si="46"/>
        <v>930000</v>
      </c>
      <c r="P447" s="86">
        <f t="shared" ca="1" si="47"/>
        <v>6.5878323919753408</v>
      </c>
      <c r="Q447" s="534">
        <f t="shared" ca="1" si="48"/>
        <v>5580000</v>
      </c>
      <c r="R447" s="73">
        <f>'[1]Champion Kurnia Djaja'!J488</f>
        <v>507705</v>
      </c>
      <c r="S447" s="130">
        <f>'[1]Champion Kurnia Djaja'!F489</f>
        <v>1</v>
      </c>
      <c r="T447" s="120">
        <f t="shared" si="43"/>
        <v>10652295</v>
      </c>
      <c r="U447" s="186"/>
      <c r="X447" t="str">
        <f>IF(ISERROR(VLOOKUP(H447,'FMC by DSF_Sistem'!$J$11:$J$1202,1,0)),"TIDAK ADA","ADA")</f>
        <v>TIDAK ADA</v>
      </c>
      <c r="Y447" t="str">
        <f>IF(ISERROR(VLOOKUP(C447,'Data Unit Agr Open'!$F$4:$F$7567,1,0)),"TIDAK ADA","ADA")</f>
        <v>ADA</v>
      </c>
      <c r="Z447" s="955" t="str">
        <f>VLOOKUP(H447,'Data Unit Agr Open'!J445:$J$7567,1,FALSE)</f>
        <v>BM8645QA</v>
      </c>
      <c r="AA447" t="b">
        <f t="shared" si="44"/>
        <v>0</v>
      </c>
      <c r="AB447"/>
    </row>
    <row r="448" spans="1:28" ht="17.45" customHeight="1" x14ac:dyDescent="0.4">
      <c r="B448" s="51">
        <v>443</v>
      </c>
      <c r="C448" s="258" t="s">
        <v>3884</v>
      </c>
      <c r="D448" s="538" t="s">
        <v>12587</v>
      </c>
      <c r="E448" s="41" t="s">
        <v>12610</v>
      </c>
      <c r="F448" s="463"/>
      <c r="G448" s="463"/>
      <c r="H448" s="235" t="s">
        <v>12635</v>
      </c>
      <c r="I448" s="69" t="s">
        <v>12636</v>
      </c>
      <c r="J448" s="69" t="s">
        <v>12637</v>
      </c>
      <c r="K448" s="530">
        <v>44371</v>
      </c>
      <c r="L448" s="530">
        <v>44736</v>
      </c>
      <c r="M448" s="531">
        <v>12</v>
      </c>
      <c r="N448" s="370">
        <v>11160000</v>
      </c>
      <c r="O448" s="76">
        <f t="shared" si="46"/>
        <v>930000</v>
      </c>
      <c r="P448" s="86">
        <f t="shared" ca="1" si="47"/>
        <v>6.5878323919753408</v>
      </c>
      <c r="Q448" s="534">
        <f t="shared" ca="1" si="48"/>
        <v>5580000</v>
      </c>
      <c r="R448" s="73"/>
      <c r="S448" s="130"/>
      <c r="T448" s="120">
        <f t="shared" si="43"/>
        <v>11160000</v>
      </c>
      <c r="U448" s="186"/>
      <c r="X448" t="str">
        <f>IF(ISERROR(VLOOKUP(H448,'FMC by DSF_Sistem'!$J$11:$J$1202,1,0)),"TIDAK ADA","ADA")</f>
        <v>TIDAK ADA</v>
      </c>
      <c r="Y448" t="str">
        <f>IF(ISERROR(VLOOKUP(C448,'Data Unit Agr Open'!$F$4:$F$7567,1,0)),"TIDAK ADA","ADA")</f>
        <v>ADA</v>
      </c>
      <c r="Z448" s="955" t="str">
        <f>VLOOKUP(H448,'Data Unit Agr Open'!J446:$J$7567,1,FALSE)</f>
        <v>BM8647QA</v>
      </c>
      <c r="AA448" t="b">
        <f t="shared" si="44"/>
        <v>0</v>
      </c>
      <c r="AB448"/>
    </row>
    <row r="449" spans="1:27" customFormat="1" ht="17.45" customHeight="1" x14ac:dyDescent="0.4">
      <c r="B449" s="38">
        <v>444</v>
      </c>
      <c r="C449" s="258" t="s">
        <v>3884</v>
      </c>
      <c r="D449" s="538" t="s">
        <v>12587</v>
      </c>
      <c r="E449" s="41" t="s">
        <v>12610</v>
      </c>
      <c r="F449" s="463"/>
      <c r="G449" s="463"/>
      <c r="H449" s="235" t="s">
        <v>12638</v>
      </c>
      <c r="I449" s="69" t="s">
        <v>12639</v>
      </c>
      <c r="J449" s="69" t="s">
        <v>12640</v>
      </c>
      <c r="K449" s="530">
        <v>44371</v>
      </c>
      <c r="L449" s="530">
        <v>44736</v>
      </c>
      <c r="M449" s="531">
        <v>12</v>
      </c>
      <c r="N449" s="370">
        <v>11160000</v>
      </c>
      <c r="O449" s="76">
        <f t="shared" si="46"/>
        <v>930000</v>
      </c>
      <c r="P449" s="86">
        <f t="shared" ca="1" si="47"/>
        <v>6.5878323919753408</v>
      </c>
      <c r="Q449" s="534">
        <f t="shared" ca="1" si="48"/>
        <v>5580000</v>
      </c>
      <c r="R449" s="73"/>
      <c r="S449" s="130"/>
      <c r="T449" s="120">
        <f t="shared" si="43"/>
        <v>11160000</v>
      </c>
      <c r="U449" s="186"/>
      <c r="V449" s="16"/>
      <c r="X449" t="str">
        <f>IF(ISERROR(VLOOKUP(H449,'FMC by DSF_Sistem'!$J$11:$J$1202,1,0)),"TIDAK ADA","ADA")</f>
        <v>TIDAK ADA</v>
      </c>
      <c r="Y449" t="str">
        <f>IF(ISERROR(VLOOKUP(C449,'Data Unit Agr Open'!$F$4:$F$7567,1,0)),"TIDAK ADA","ADA")</f>
        <v>ADA</v>
      </c>
      <c r="Z449" s="955" t="str">
        <f>VLOOKUP(H449,'Data Unit Agr Open'!J447:$J$7567,1,FALSE)</f>
        <v>BM8631QA</v>
      </c>
      <c r="AA449" t="b">
        <f t="shared" si="44"/>
        <v>0</v>
      </c>
    </row>
    <row r="450" spans="1:27" customFormat="1" ht="17.45" customHeight="1" x14ac:dyDescent="0.4">
      <c r="B450" s="51">
        <v>445</v>
      </c>
      <c r="C450" s="258" t="s">
        <v>3884</v>
      </c>
      <c r="D450" s="538" t="s">
        <v>12587</v>
      </c>
      <c r="E450" s="41" t="s">
        <v>12610</v>
      </c>
      <c r="F450" s="463"/>
      <c r="G450" s="463"/>
      <c r="H450" s="235" t="s">
        <v>12641</v>
      </c>
      <c r="I450" s="69" t="s">
        <v>12642</v>
      </c>
      <c r="J450" s="69" t="s">
        <v>12643</v>
      </c>
      <c r="K450" s="530">
        <v>44371</v>
      </c>
      <c r="L450" s="530">
        <v>44736</v>
      </c>
      <c r="M450" s="531">
        <v>12</v>
      </c>
      <c r="N450" s="370">
        <v>11160000</v>
      </c>
      <c r="O450" s="76">
        <f t="shared" si="46"/>
        <v>930000</v>
      </c>
      <c r="P450" s="86">
        <f t="shared" ca="1" si="47"/>
        <v>6.5878323919753408</v>
      </c>
      <c r="Q450" s="534">
        <f t="shared" ca="1" si="48"/>
        <v>5580000</v>
      </c>
      <c r="R450" s="73">
        <f>'[1]Champion Kurnia Djaja'!J311</f>
        <v>301455</v>
      </c>
      <c r="S450" s="130">
        <f>'[1]Champion Kurnia Djaja'!F312</f>
        <v>1</v>
      </c>
      <c r="T450" s="120">
        <f t="shared" si="43"/>
        <v>10858545</v>
      </c>
      <c r="U450" s="186"/>
      <c r="V450" s="16"/>
      <c r="X450" t="str">
        <f>IF(ISERROR(VLOOKUP(H450,'FMC by DSF_Sistem'!$J$11:$J$1202,1,0)),"TIDAK ADA","ADA")</f>
        <v>TIDAK ADA</v>
      </c>
      <c r="Y450" t="str">
        <f>IF(ISERROR(VLOOKUP(C450,'Data Unit Agr Open'!$F$4:$F$7567,1,0)),"TIDAK ADA","ADA")</f>
        <v>ADA</v>
      </c>
      <c r="Z450" s="955" t="str">
        <f>VLOOKUP(H450,'Data Unit Agr Open'!J448:$J$7567,1,FALSE)</f>
        <v>BM8632QA</v>
      </c>
      <c r="AA450" t="b">
        <f t="shared" si="44"/>
        <v>0</v>
      </c>
    </row>
    <row r="451" spans="1:27" customFormat="1" ht="17.45" customHeight="1" x14ac:dyDescent="0.4">
      <c r="B451" s="38">
        <v>446</v>
      </c>
      <c r="C451" s="258" t="s">
        <v>3884</v>
      </c>
      <c r="D451" s="538" t="s">
        <v>12587</v>
      </c>
      <c r="E451" s="41" t="s">
        <v>12610</v>
      </c>
      <c r="F451" s="463"/>
      <c r="G451" s="463"/>
      <c r="H451" s="235" t="s">
        <v>12644</v>
      </c>
      <c r="I451" s="69" t="s">
        <v>12645</v>
      </c>
      <c r="J451" s="69" t="s">
        <v>12646</v>
      </c>
      <c r="K451" s="530">
        <v>44371</v>
      </c>
      <c r="L451" s="530">
        <v>44736</v>
      </c>
      <c r="M451" s="531">
        <v>12</v>
      </c>
      <c r="N451" s="370">
        <v>11160000</v>
      </c>
      <c r="O451" s="76">
        <f t="shared" si="46"/>
        <v>930000</v>
      </c>
      <c r="P451" s="86">
        <f t="shared" ca="1" si="47"/>
        <v>6.5878323919753408</v>
      </c>
      <c r="Q451" s="534">
        <f t="shared" ca="1" si="48"/>
        <v>5580000</v>
      </c>
      <c r="R451" s="73"/>
      <c r="S451" s="130"/>
      <c r="T451" s="120">
        <f t="shared" si="43"/>
        <v>11160000</v>
      </c>
      <c r="U451" s="186"/>
      <c r="V451" s="16"/>
      <c r="X451" t="str">
        <f>IF(ISERROR(VLOOKUP(H451,'FMC by DSF_Sistem'!$J$11:$J$1202,1,0)),"TIDAK ADA","ADA")</f>
        <v>TIDAK ADA</v>
      </c>
      <c r="Y451" t="str">
        <f>IF(ISERROR(VLOOKUP(C451,'Data Unit Agr Open'!$F$4:$F$7567,1,0)),"TIDAK ADA","ADA")</f>
        <v>ADA</v>
      </c>
      <c r="Z451" s="955" t="str">
        <f>VLOOKUP(H451,'Data Unit Agr Open'!J449:$J$7567,1,FALSE)</f>
        <v>BM8640QA</v>
      </c>
      <c r="AA451" t="b">
        <f t="shared" si="44"/>
        <v>0</v>
      </c>
    </row>
    <row r="452" spans="1:27" customFormat="1" ht="17.45" customHeight="1" x14ac:dyDescent="0.4">
      <c r="B452" s="51">
        <v>447</v>
      </c>
      <c r="C452" s="258" t="s">
        <v>3884</v>
      </c>
      <c r="D452" s="538" t="s">
        <v>12587</v>
      </c>
      <c r="E452" s="41" t="s">
        <v>12610</v>
      </c>
      <c r="F452" s="463"/>
      <c r="G452" s="463"/>
      <c r="H452" s="235" t="s">
        <v>12647</v>
      </c>
      <c r="I452" s="69" t="s">
        <v>12648</v>
      </c>
      <c r="J452" s="69" t="s">
        <v>12649</v>
      </c>
      <c r="K452" s="530">
        <v>44371</v>
      </c>
      <c r="L452" s="530">
        <v>44736</v>
      </c>
      <c r="M452" s="531">
        <v>12</v>
      </c>
      <c r="N452" s="370">
        <v>11160000</v>
      </c>
      <c r="O452" s="76">
        <f t="shared" si="46"/>
        <v>930000</v>
      </c>
      <c r="P452" s="86">
        <f t="shared" ca="1" si="47"/>
        <v>6.5878323919753408</v>
      </c>
      <c r="Q452" s="534">
        <f t="shared" ca="1" si="48"/>
        <v>5580000</v>
      </c>
      <c r="R452" s="73"/>
      <c r="S452" s="130"/>
      <c r="T452" s="120">
        <f t="shared" ref="T452:T471" si="49">N452-R452</f>
        <v>11160000</v>
      </c>
      <c r="U452" s="186"/>
      <c r="V452" s="16"/>
      <c r="X452" t="str">
        <f>IF(ISERROR(VLOOKUP(H452,'FMC by DSF_Sistem'!$J$11:$J$1202,1,0)),"TIDAK ADA","ADA")</f>
        <v>TIDAK ADA</v>
      </c>
      <c r="Y452" t="str">
        <f>IF(ISERROR(VLOOKUP(C452,'Data Unit Agr Open'!$F$4:$F$7567,1,0)),"TIDAK ADA","ADA")</f>
        <v>ADA</v>
      </c>
      <c r="Z452" s="955" t="str">
        <f>VLOOKUP(H452,'Data Unit Agr Open'!J450:$J$7567,1,FALSE)</f>
        <v>BM8643QA</v>
      </c>
      <c r="AA452" t="b">
        <f t="shared" si="44"/>
        <v>0</v>
      </c>
    </row>
    <row r="453" spans="1:27" customFormat="1" ht="17.45" customHeight="1" x14ac:dyDescent="0.4">
      <c r="B453" s="38">
        <v>448</v>
      </c>
      <c r="C453" s="258" t="s">
        <v>3884</v>
      </c>
      <c r="D453" s="538" t="s">
        <v>12587</v>
      </c>
      <c r="E453" s="41" t="s">
        <v>12610</v>
      </c>
      <c r="F453" s="463"/>
      <c r="G453" s="463"/>
      <c r="H453" s="235" t="s">
        <v>12650</v>
      </c>
      <c r="I453" s="69" t="s">
        <v>12651</v>
      </c>
      <c r="J453" s="69" t="s">
        <v>12652</v>
      </c>
      <c r="K453" s="530">
        <v>44371</v>
      </c>
      <c r="L453" s="530">
        <v>44736</v>
      </c>
      <c r="M453" s="531">
        <v>12</v>
      </c>
      <c r="N453" s="370">
        <v>11160000</v>
      </c>
      <c r="O453" s="76">
        <f t="shared" si="46"/>
        <v>930000</v>
      </c>
      <c r="P453" s="86">
        <f t="shared" ca="1" si="47"/>
        <v>6.5878323919753408</v>
      </c>
      <c r="Q453" s="534">
        <f t="shared" ca="1" si="48"/>
        <v>5580000</v>
      </c>
      <c r="R453" s="73"/>
      <c r="S453" s="130"/>
      <c r="T453" s="120">
        <f t="shared" si="49"/>
        <v>11160000</v>
      </c>
      <c r="U453" s="186"/>
      <c r="V453" s="16"/>
      <c r="X453" t="str">
        <f>IF(ISERROR(VLOOKUP(H453,'FMC by DSF_Sistem'!$J$11:$J$1202,1,0)),"TIDAK ADA","ADA")</f>
        <v>TIDAK ADA</v>
      </c>
      <c r="Y453" t="str">
        <f>IF(ISERROR(VLOOKUP(C453,'Data Unit Agr Open'!$F$4:$F$7567,1,0)),"TIDAK ADA","ADA")</f>
        <v>ADA</v>
      </c>
      <c r="Z453" s="955" t="str">
        <f>VLOOKUP(H453,'Data Unit Agr Open'!J451:$J$7567,1,FALSE)</f>
        <v>BM8630QA</v>
      </c>
      <c r="AA453" t="b">
        <f t="shared" si="44"/>
        <v>0</v>
      </c>
    </row>
    <row r="454" spans="1:27" customFormat="1" ht="17.45" customHeight="1" x14ac:dyDescent="0.4">
      <c r="B454" s="51">
        <v>449</v>
      </c>
      <c r="C454" s="258" t="s">
        <v>3884</v>
      </c>
      <c r="D454" s="538" t="s">
        <v>12587</v>
      </c>
      <c r="E454" s="41" t="s">
        <v>12610</v>
      </c>
      <c r="F454" s="463"/>
      <c r="G454" s="463"/>
      <c r="H454" s="235" t="s">
        <v>12653</v>
      </c>
      <c r="I454" s="69" t="s">
        <v>12654</v>
      </c>
      <c r="J454" s="69" t="s">
        <v>12655</v>
      </c>
      <c r="K454" s="530">
        <v>44371</v>
      </c>
      <c r="L454" s="530">
        <v>44736</v>
      </c>
      <c r="M454" s="531">
        <v>12</v>
      </c>
      <c r="N454" s="370">
        <v>11160000</v>
      </c>
      <c r="O454" s="76">
        <f t="shared" si="46"/>
        <v>930000</v>
      </c>
      <c r="P454" s="86">
        <f t="shared" ca="1" si="47"/>
        <v>6.5878323919753408</v>
      </c>
      <c r="Q454" s="534">
        <f t="shared" ca="1" si="48"/>
        <v>5580000</v>
      </c>
      <c r="R454" s="73">
        <f>'[1]Champion Kurnia Djaja'!J275</f>
        <v>651755</v>
      </c>
      <c r="S454" s="130">
        <f>'[1]Champion Kurnia Djaja'!F276</f>
        <v>2</v>
      </c>
      <c r="T454" s="120">
        <f t="shared" si="49"/>
        <v>10508245</v>
      </c>
      <c r="U454" s="186"/>
      <c r="V454" s="16"/>
      <c r="X454" t="str">
        <f>IF(ISERROR(VLOOKUP(H454,'FMC by DSF_Sistem'!$J$11:$J$1202,1,0)),"TIDAK ADA","ADA")</f>
        <v>TIDAK ADA</v>
      </c>
      <c r="Y454" t="str">
        <f>IF(ISERROR(VLOOKUP(C454,'Data Unit Agr Open'!$F$4:$F$7567,1,0)),"TIDAK ADA","ADA")</f>
        <v>ADA</v>
      </c>
      <c r="Z454" s="955" t="str">
        <f>VLOOKUP(H454,'Data Unit Agr Open'!J452:$J$7567,1,FALSE)</f>
        <v>BM8635QA</v>
      </c>
      <c r="AA454" t="b">
        <f t="shared" si="44"/>
        <v>0</v>
      </c>
    </row>
    <row r="455" spans="1:27" customFormat="1" ht="17.45" customHeight="1" thickBot="1" x14ac:dyDescent="0.45">
      <c r="B455" s="38">
        <v>450</v>
      </c>
      <c r="C455" s="258" t="s">
        <v>3884</v>
      </c>
      <c r="D455" s="538" t="s">
        <v>12587</v>
      </c>
      <c r="E455" s="41" t="s">
        <v>12610</v>
      </c>
      <c r="F455" s="463"/>
      <c r="G455" s="463"/>
      <c r="H455" s="235" t="s">
        <v>12656</v>
      </c>
      <c r="I455" s="69" t="s">
        <v>12657</v>
      </c>
      <c r="J455" s="69" t="s">
        <v>12658</v>
      </c>
      <c r="K455" s="530">
        <v>44371</v>
      </c>
      <c r="L455" s="530">
        <v>44736</v>
      </c>
      <c r="M455" s="531">
        <v>12</v>
      </c>
      <c r="N455" s="370">
        <v>11160000</v>
      </c>
      <c r="O455" s="76">
        <f t="shared" si="46"/>
        <v>930000</v>
      </c>
      <c r="P455" s="86">
        <f t="shared" ca="1" si="47"/>
        <v>6.5878323919753408</v>
      </c>
      <c r="Q455" s="534">
        <f t="shared" ca="1" si="48"/>
        <v>5580000</v>
      </c>
      <c r="R455" s="73"/>
      <c r="S455" s="130"/>
      <c r="T455" s="120">
        <f t="shared" si="49"/>
        <v>11160000</v>
      </c>
      <c r="U455" s="564">
        <f>T455*16</f>
        <v>178560000</v>
      </c>
      <c r="V455" s="16"/>
      <c r="X455" t="str">
        <f>IF(ISERROR(VLOOKUP(H455,'FMC by DSF_Sistem'!$J$11:$J$1202,1,0)),"TIDAK ADA","ADA")</f>
        <v>TIDAK ADA</v>
      </c>
      <c r="Y455" t="str">
        <f>IF(ISERROR(VLOOKUP(C455,'Data Unit Agr Open'!$F$4:$F$7567,1,0)),"TIDAK ADA","ADA")</f>
        <v>ADA</v>
      </c>
      <c r="Z455" s="955" t="str">
        <f>VLOOKUP(H455,'Data Unit Agr Open'!J453:$J$7567,1,FALSE)</f>
        <v>BM8634QA</v>
      </c>
      <c r="AA455" t="b">
        <f t="shared" ref="AA455:AA518" si="50">X455=Y455</f>
        <v>0</v>
      </c>
    </row>
    <row r="456" spans="1:27" customFormat="1" ht="17.45" customHeight="1" x14ac:dyDescent="0.4">
      <c r="A456" s="565" t="s">
        <v>12048</v>
      </c>
      <c r="B456" s="51">
        <v>451</v>
      </c>
      <c r="C456" s="566" t="s">
        <v>4238</v>
      </c>
      <c r="D456" s="567" t="s">
        <v>12659</v>
      </c>
      <c r="E456" s="187" t="s">
        <v>12660</v>
      </c>
      <c r="F456" s="568" t="s">
        <v>4923</v>
      </c>
      <c r="G456" s="568" t="s">
        <v>4385</v>
      </c>
      <c r="H456" s="497" t="s">
        <v>12661</v>
      </c>
      <c r="I456" s="498" t="s">
        <v>12662</v>
      </c>
      <c r="J456" s="498" t="s">
        <v>12663</v>
      </c>
      <c r="K456" s="569">
        <v>43699</v>
      </c>
      <c r="L456" s="569">
        <v>45160</v>
      </c>
      <c r="M456" s="570">
        <v>48</v>
      </c>
      <c r="N456" s="460">
        <f>10800000+14400000</f>
        <v>25200000</v>
      </c>
      <c r="O456" s="499">
        <f t="shared" si="46"/>
        <v>525000</v>
      </c>
      <c r="P456" s="571">
        <f t="shared" ca="1" si="47"/>
        <v>28.987832391975342</v>
      </c>
      <c r="Q456" s="572">
        <f t="shared" ca="1" si="48"/>
        <v>14700000</v>
      </c>
      <c r="R456" s="501">
        <f>'[1]Swif Asia'!J55</f>
        <v>8754143</v>
      </c>
      <c r="S456" s="573">
        <f>'[1]Swif Asia'!F56</f>
        <v>9</v>
      </c>
      <c r="T456" s="193">
        <f t="shared" si="49"/>
        <v>16445857</v>
      </c>
      <c r="U456" s="186"/>
      <c r="V456" s="16"/>
      <c r="X456" t="str">
        <f>IF(ISERROR(VLOOKUP(H456,'FMC by DSF_Sistem'!$J$11:$J$1202,1,0)),"TIDAK ADA","ADA")</f>
        <v>TIDAK ADA</v>
      </c>
      <c r="Y456" t="str">
        <f>IF(ISERROR(VLOOKUP(C456,'Data Unit Agr Open'!$F$4:$F$7567,1,0)),"TIDAK ADA","ADA")</f>
        <v>ADA</v>
      </c>
      <c r="Z456" s="955" t="str">
        <f>VLOOKUP(H456,'Data Unit Agr Open'!J454:$J$7567,1,FALSE)</f>
        <v>B2689PKE</v>
      </c>
      <c r="AA456" t="b">
        <f t="shared" si="50"/>
        <v>0</v>
      </c>
    </row>
    <row r="457" spans="1:27" customFormat="1" ht="17.45" hidden="1" customHeight="1" x14ac:dyDescent="0.4">
      <c r="B457" s="38">
        <v>452</v>
      </c>
      <c r="C457" s="566" t="s">
        <v>1206</v>
      </c>
      <c r="D457" s="419" t="s">
        <v>12664</v>
      </c>
      <c r="E457" s="187" t="s">
        <v>12665</v>
      </c>
      <c r="F457" s="568" t="s">
        <v>12666</v>
      </c>
      <c r="G457" s="568" t="s">
        <v>3052</v>
      </c>
      <c r="H457" s="497" t="s">
        <v>9461</v>
      </c>
      <c r="I457" s="498" t="s">
        <v>9462</v>
      </c>
      <c r="J457" s="498" t="s">
        <v>9463</v>
      </c>
      <c r="K457" s="569">
        <v>43699</v>
      </c>
      <c r="L457" s="569">
        <v>45526</v>
      </c>
      <c r="M457" s="570">
        <v>60</v>
      </c>
      <c r="N457" s="460">
        <v>41927160</v>
      </c>
      <c r="O457" s="499">
        <f t="shared" si="46"/>
        <v>698786</v>
      </c>
      <c r="P457" s="300">
        <f t="shared" ca="1" si="47"/>
        <v>28.987832391975342</v>
      </c>
      <c r="Q457" s="574">
        <f t="shared" ca="1" si="48"/>
        <v>19566008</v>
      </c>
      <c r="R457" s="501">
        <f>'[1]MSIG FMC'!J152</f>
        <v>719440</v>
      </c>
      <c r="S457" s="573">
        <f>'[1]MSIG FMC'!F153</f>
        <v>1</v>
      </c>
      <c r="T457" s="193">
        <f t="shared" si="49"/>
        <v>41207720</v>
      </c>
      <c r="U457" s="186"/>
      <c r="V457" s="16"/>
      <c r="X457" t="str">
        <f>IF(ISERROR(VLOOKUP(H457,'FMC by DSF_Sistem'!$J$11:$J$1202,1,0)),"TIDAK ADA","ADA")</f>
        <v>ADA</v>
      </c>
      <c r="Y457" t="str">
        <f>IF(ISERROR(VLOOKUP(C457,'Data Unit Agr Open'!$F$4:$F$7567,1,0)),"TIDAK ADA","ADA")</f>
        <v>ADA</v>
      </c>
      <c r="Z457" s="955" t="str">
        <f>VLOOKUP(H457,'Data Unit Agr Open'!J455:$J$7567,1,FALSE)</f>
        <v>BK1316AAN</v>
      </c>
      <c r="AA457" t="b">
        <f t="shared" si="50"/>
        <v>1</v>
      </c>
    </row>
    <row r="458" spans="1:27" customFormat="1" ht="17.45" customHeight="1" x14ac:dyDescent="0.4">
      <c r="B458" s="51">
        <v>453</v>
      </c>
      <c r="C458" s="366" t="s">
        <v>3618</v>
      </c>
      <c r="D458" s="432" t="s">
        <v>12664</v>
      </c>
      <c r="E458" s="41" t="s">
        <v>12557</v>
      </c>
      <c r="F458" s="463"/>
      <c r="G458" s="463"/>
      <c r="H458" s="235" t="s">
        <v>12667</v>
      </c>
      <c r="I458" s="69" t="s">
        <v>12668</v>
      </c>
      <c r="J458" s="69" t="s">
        <v>12669</v>
      </c>
      <c r="K458" s="530">
        <v>44319</v>
      </c>
      <c r="L458" s="530">
        <v>45049</v>
      </c>
      <c r="M458" s="531">
        <v>24</v>
      </c>
      <c r="N458" s="370">
        <v>16800000</v>
      </c>
      <c r="O458" s="76">
        <f t="shared" si="46"/>
        <v>700000</v>
      </c>
      <c r="P458" s="128">
        <f t="shared" ca="1" si="47"/>
        <v>8.3211657253086742</v>
      </c>
      <c r="Q458" s="535">
        <f t="shared" ca="1" si="48"/>
        <v>5600000</v>
      </c>
      <c r="R458" s="73"/>
      <c r="S458" s="130"/>
      <c r="T458" s="50">
        <f t="shared" si="49"/>
        <v>16800000</v>
      </c>
      <c r="U458" s="186"/>
      <c r="V458" s="16"/>
      <c r="X458" t="str">
        <f>IF(ISERROR(VLOOKUP(H458,'FMC by DSF_Sistem'!$J$11:$J$1202,1,0)),"TIDAK ADA","ADA")</f>
        <v>TIDAK ADA</v>
      </c>
      <c r="Y458" t="str">
        <f>IF(ISERROR(VLOOKUP(C458,'Data Unit Agr Open'!$F$4:$F$7567,1,0)),"TIDAK ADA","ADA")</f>
        <v>ADA</v>
      </c>
      <c r="Z458" s="955" t="str">
        <f>VLOOKUP(H458,'Data Unit Agr Open'!J456:$J$7567,1,FALSE)</f>
        <v>B1633PYM</v>
      </c>
      <c r="AA458" t="b">
        <f t="shared" si="50"/>
        <v>0</v>
      </c>
    </row>
    <row r="459" spans="1:27" customFormat="1" ht="17.45" customHeight="1" x14ac:dyDescent="0.4">
      <c r="B459" s="38">
        <v>454</v>
      </c>
      <c r="C459" s="366" t="s">
        <v>3619</v>
      </c>
      <c r="D459" s="424" t="s">
        <v>12664</v>
      </c>
      <c r="E459" s="41" t="s">
        <v>12557</v>
      </c>
      <c r="F459" s="463" t="s">
        <v>125</v>
      </c>
      <c r="G459" s="463"/>
      <c r="H459" s="235" t="s">
        <v>12670</v>
      </c>
      <c r="I459" s="69" t="s">
        <v>12671</v>
      </c>
      <c r="J459" s="69" t="s">
        <v>12672</v>
      </c>
      <c r="K459" s="530">
        <v>44340</v>
      </c>
      <c r="L459" s="530">
        <v>45070</v>
      </c>
      <c r="M459" s="531">
        <v>24</v>
      </c>
      <c r="N459" s="370">
        <v>16800000</v>
      </c>
      <c r="O459" s="76">
        <f t="shared" si="46"/>
        <v>700000</v>
      </c>
      <c r="P459" s="128">
        <f t="shared" ca="1" si="47"/>
        <v>7.621165725308674</v>
      </c>
      <c r="Q459" s="535">
        <f t="shared" ca="1" si="48"/>
        <v>4900000</v>
      </c>
      <c r="R459" s="73">
        <f>'[1]MSIG FMC'!J41</f>
        <v>1128674</v>
      </c>
      <c r="S459" s="130">
        <f>'[1]MSIG FMC'!F42</f>
        <v>1</v>
      </c>
      <c r="T459" s="50">
        <f t="shared" si="49"/>
        <v>15671326</v>
      </c>
      <c r="U459" s="186"/>
      <c r="V459" s="16"/>
      <c r="X459" t="str">
        <f>IF(ISERROR(VLOOKUP(H459,'FMC by DSF_Sistem'!$J$11:$J$1202,1,0)),"TIDAK ADA","ADA")</f>
        <v>TIDAK ADA</v>
      </c>
      <c r="Y459" t="str">
        <f>IF(ISERROR(VLOOKUP(C459,'Data Unit Agr Open'!$F$4:$F$7567,1,0)),"TIDAK ADA","ADA")</f>
        <v>ADA</v>
      </c>
      <c r="Z459" s="955" t="str">
        <f>VLOOKUP(H459,'Data Unit Agr Open'!J457:$J$7567,1,FALSE)</f>
        <v>B1970PYM</v>
      </c>
      <c r="AA459" t="b">
        <f t="shared" si="50"/>
        <v>0</v>
      </c>
    </row>
    <row r="460" spans="1:27" customFormat="1" ht="17.45" customHeight="1" x14ac:dyDescent="0.4">
      <c r="B460" s="51">
        <v>455</v>
      </c>
      <c r="C460" s="529" t="s">
        <v>3623</v>
      </c>
      <c r="D460" s="432" t="s">
        <v>12664</v>
      </c>
      <c r="E460" s="41" t="s">
        <v>12673</v>
      </c>
      <c r="F460" s="463"/>
      <c r="G460" s="463"/>
      <c r="H460" s="235" t="s">
        <v>12674</v>
      </c>
      <c r="I460" s="69" t="s">
        <v>12675</v>
      </c>
      <c r="J460" s="69" t="s">
        <v>12676</v>
      </c>
      <c r="K460" s="530">
        <v>44342</v>
      </c>
      <c r="L460" s="530">
        <v>45072</v>
      </c>
      <c r="M460" s="531">
        <v>24</v>
      </c>
      <c r="N460" s="370">
        <v>19200000</v>
      </c>
      <c r="O460" s="76">
        <f t="shared" si="46"/>
        <v>800000</v>
      </c>
      <c r="P460" s="128">
        <f t="shared" ca="1" si="47"/>
        <v>7.5544990586420075</v>
      </c>
      <c r="Q460" s="535">
        <f t="shared" ca="1" si="48"/>
        <v>5600000</v>
      </c>
      <c r="R460" s="73">
        <f>'[1]MSIG FMC'!J214</f>
        <v>4492432</v>
      </c>
      <c r="S460" s="271">
        <f>'[1]MSIG FMC'!F215</f>
        <v>1</v>
      </c>
      <c r="T460" s="50">
        <f t="shared" si="49"/>
        <v>14707568</v>
      </c>
      <c r="U460" s="186"/>
      <c r="V460" s="16"/>
      <c r="X460" t="str">
        <f>IF(ISERROR(VLOOKUP(H460,'FMC by DSF_Sistem'!$J$11:$J$1202,1,0)),"TIDAK ADA","ADA")</f>
        <v>TIDAK ADA</v>
      </c>
      <c r="Y460" t="str">
        <f>IF(ISERROR(VLOOKUP(C460,'Data Unit Agr Open'!$F$4:$F$7567,1,0)),"TIDAK ADA","ADA")</f>
        <v>ADA</v>
      </c>
      <c r="Z460" s="955" t="str">
        <f>VLOOKUP(H460,'Data Unit Agr Open'!J458:$J$7567,1,FALSE)</f>
        <v>B1983PYN</v>
      </c>
      <c r="AA460" t="b">
        <f t="shared" si="50"/>
        <v>0</v>
      </c>
    </row>
    <row r="461" spans="1:27" customFormat="1" ht="17.45" customHeight="1" x14ac:dyDescent="0.4">
      <c r="B461" s="38">
        <v>456</v>
      </c>
      <c r="C461" s="575" t="s">
        <v>3640</v>
      </c>
      <c r="D461" s="432" t="s">
        <v>12664</v>
      </c>
      <c r="E461" s="276" t="s">
        <v>12677</v>
      </c>
      <c r="F461" s="576"/>
      <c r="G461" s="576"/>
      <c r="H461" s="320" t="s">
        <v>12678</v>
      </c>
      <c r="I461" s="81" t="s">
        <v>12679</v>
      </c>
      <c r="J461" s="81" t="s">
        <v>12680</v>
      </c>
      <c r="K461" s="539">
        <v>44378</v>
      </c>
      <c r="L461" s="539">
        <v>46204</v>
      </c>
      <c r="M461" s="540">
        <v>60</v>
      </c>
      <c r="N461" s="379">
        <v>42000000</v>
      </c>
      <c r="O461" s="85">
        <f t="shared" si="46"/>
        <v>700000</v>
      </c>
      <c r="P461" s="577">
        <f t="shared" ca="1" si="47"/>
        <v>6.3544990586420074</v>
      </c>
      <c r="Q461" s="578">
        <f t="shared" ca="1" si="48"/>
        <v>4200000</v>
      </c>
      <c r="R461" s="88"/>
      <c r="S461" s="89"/>
      <c r="T461" s="50">
        <f t="shared" si="49"/>
        <v>42000000</v>
      </c>
      <c r="U461" s="186"/>
      <c r="V461" s="16"/>
      <c r="X461" t="str">
        <f>IF(ISERROR(VLOOKUP(H461,'FMC by DSF_Sistem'!$J$11:$J$1202,1,0)),"TIDAK ADA","ADA")</f>
        <v>TIDAK ADA</v>
      </c>
      <c r="Y461" t="str">
        <f>IF(ISERROR(VLOOKUP(C461,'Data Unit Agr Open'!$F$4:$F$7567,1,0)),"TIDAK ADA","ADA")</f>
        <v>ADA</v>
      </c>
      <c r="Z461" s="955" t="str">
        <f>VLOOKUP(H461,'Data Unit Agr Open'!J459:$J$7567,1,FALSE)</f>
        <v>B2174POC</v>
      </c>
      <c r="AA461" t="b">
        <f t="shared" si="50"/>
        <v>0</v>
      </c>
    </row>
    <row r="462" spans="1:27" customFormat="1" ht="17.45" customHeight="1" x14ac:dyDescent="0.4">
      <c r="B462" s="51">
        <v>457</v>
      </c>
      <c r="C462" s="366" t="s">
        <v>4206</v>
      </c>
      <c r="D462" s="432" t="s">
        <v>12664</v>
      </c>
      <c r="E462" s="41" t="s">
        <v>12681</v>
      </c>
      <c r="F462" s="463"/>
      <c r="G462" s="463"/>
      <c r="H462" s="235" t="s">
        <v>12682</v>
      </c>
      <c r="I462" s="69" t="s">
        <v>12683</v>
      </c>
      <c r="J462" s="69" t="s">
        <v>12684</v>
      </c>
      <c r="K462" s="530">
        <v>44396</v>
      </c>
      <c r="L462" s="530">
        <v>45126</v>
      </c>
      <c r="M462" s="531">
        <v>24</v>
      </c>
      <c r="N462" s="370">
        <v>20400000</v>
      </c>
      <c r="O462" s="76">
        <f t="shared" si="46"/>
        <v>850000</v>
      </c>
      <c r="P462" s="128">
        <f t="shared" ca="1" si="47"/>
        <v>5.7544990586420077</v>
      </c>
      <c r="Q462" s="535">
        <f t="shared" ca="1" si="48"/>
        <v>4250000</v>
      </c>
      <c r="R462" s="73"/>
      <c r="S462" s="130"/>
      <c r="T462" s="50">
        <f t="shared" si="49"/>
        <v>20400000</v>
      </c>
      <c r="U462" s="186"/>
      <c r="V462" s="16"/>
      <c r="X462" t="str">
        <f>IF(ISERROR(VLOOKUP(H462,'FMC by DSF_Sistem'!$J$11:$J$1202,1,0)),"TIDAK ADA","ADA")</f>
        <v>TIDAK ADA</v>
      </c>
      <c r="Y462" t="str">
        <f>IF(ISERROR(VLOOKUP(C462,'Data Unit Agr Open'!$F$4:$F$7567,1,0)),"TIDAK ADA","ADA")</f>
        <v>ADA</v>
      </c>
      <c r="Z462" s="955" t="str">
        <f>VLOOKUP(H462,'Data Unit Agr Open'!J460:$J$7567,1,FALSE)</f>
        <v>B1694PRY</v>
      </c>
      <c r="AA462" t="b">
        <f t="shared" si="50"/>
        <v>0</v>
      </c>
    </row>
    <row r="463" spans="1:27" customFormat="1" ht="17.45" customHeight="1" x14ac:dyDescent="0.4">
      <c r="B463" s="38">
        <v>458</v>
      </c>
      <c r="C463" s="366" t="s">
        <v>4210</v>
      </c>
      <c r="D463" s="432" t="s">
        <v>12664</v>
      </c>
      <c r="E463" s="41" t="s">
        <v>12685</v>
      </c>
      <c r="F463" s="463"/>
      <c r="G463" s="463"/>
      <c r="H463" s="235" t="s">
        <v>12686</v>
      </c>
      <c r="I463" s="69" t="s">
        <v>12687</v>
      </c>
      <c r="J463" s="69" t="s">
        <v>12688</v>
      </c>
      <c r="K463" s="530">
        <v>44396</v>
      </c>
      <c r="L463" s="530">
        <v>45126</v>
      </c>
      <c r="M463" s="531">
        <v>24</v>
      </c>
      <c r="N463" s="370">
        <v>22800000</v>
      </c>
      <c r="O463" s="72">
        <f t="shared" si="46"/>
        <v>950000</v>
      </c>
      <c r="P463" s="577">
        <f t="shared" ca="1" si="47"/>
        <v>5.7544990586420077</v>
      </c>
      <c r="Q463" s="578">
        <f t="shared" ca="1" si="48"/>
        <v>4750000</v>
      </c>
      <c r="R463" s="73"/>
      <c r="S463" s="130"/>
      <c r="T463" s="50">
        <f t="shared" si="49"/>
        <v>22800000</v>
      </c>
      <c r="U463" s="186"/>
      <c r="V463" s="16"/>
      <c r="X463" t="str">
        <f>IF(ISERROR(VLOOKUP(H463,'FMC by DSF_Sistem'!$J$11:$J$1202,1,0)),"TIDAK ADA","ADA")</f>
        <v>TIDAK ADA</v>
      </c>
      <c r="Y463" t="str">
        <f>IF(ISERROR(VLOOKUP(C463,'Data Unit Agr Open'!$F$4:$F$7567,1,0)),"TIDAK ADA","ADA")</f>
        <v>ADA</v>
      </c>
      <c r="Z463" s="955" t="str">
        <f>VLOOKUP(H463,'Data Unit Agr Open'!J461:$J$7567,1,FALSE)</f>
        <v>BG1318UE</v>
      </c>
      <c r="AA463" t="b">
        <f t="shared" si="50"/>
        <v>0</v>
      </c>
    </row>
    <row r="464" spans="1:27" customFormat="1" ht="17.45" customHeight="1" thickBot="1" x14ac:dyDescent="0.45">
      <c r="B464" s="51">
        <v>459</v>
      </c>
      <c r="C464" s="446" t="s">
        <v>4300</v>
      </c>
      <c r="D464" s="437" t="s">
        <v>12664</v>
      </c>
      <c r="E464" s="553" t="s">
        <v>12689</v>
      </c>
      <c r="F464" s="467"/>
      <c r="G464" s="467"/>
      <c r="H464" s="334" t="s">
        <v>12690</v>
      </c>
      <c r="I464" s="355" t="s">
        <v>12691</v>
      </c>
      <c r="J464" s="355" t="s">
        <v>12692</v>
      </c>
      <c r="K464" s="554">
        <v>44412</v>
      </c>
      <c r="L464" s="554">
        <v>45142</v>
      </c>
      <c r="M464" s="555">
        <v>24</v>
      </c>
      <c r="N464" s="388">
        <v>24000000</v>
      </c>
      <c r="O464" s="205">
        <f t="shared" si="46"/>
        <v>1000000</v>
      </c>
      <c r="P464" s="206">
        <f t="shared" ca="1" si="47"/>
        <v>5.2211657253086745</v>
      </c>
      <c r="Q464" s="579">
        <f t="shared" ca="1" si="48"/>
        <v>5000000</v>
      </c>
      <c r="R464" s="337">
        <f>'[1]MSIG FMC'!J88</f>
        <v>1291980</v>
      </c>
      <c r="S464" s="445">
        <f>'[1]MSIG FMC'!F89</f>
        <v>1</v>
      </c>
      <c r="T464" s="210">
        <f t="shared" si="49"/>
        <v>22708020</v>
      </c>
      <c r="U464" s="186"/>
      <c r="V464" s="16"/>
      <c r="X464" t="str">
        <f>IF(ISERROR(VLOOKUP(H464,'FMC by DSF_Sistem'!$J$11:$J$1202,1,0)),"TIDAK ADA","ADA")</f>
        <v>TIDAK ADA</v>
      </c>
      <c r="Y464" t="str">
        <f>IF(ISERROR(VLOOKUP(C464,'Data Unit Agr Open'!$F$4:$F$7567,1,0)),"TIDAK ADA","ADA")</f>
        <v>ADA</v>
      </c>
      <c r="Z464" s="955" t="str">
        <f>VLOOKUP(H464,'Data Unit Agr Open'!J462:$J$7567,1,FALSE)</f>
        <v>L1324XQ</v>
      </c>
      <c r="AA464" t="b">
        <f t="shared" si="50"/>
        <v>0</v>
      </c>
    </row>
    <row r="465" spans="2:27" customFormat="1" ht="17.45" hidden="1" customHeight="1" x14ac:dyDescent="0.4">
      <c r="B465" s="38">
        <v>460</v>
      </c>
      <c r="C465" s="580" t="s">
        <v>1290</v>
      </c>
      <c r="D465" s="424" t="s">
        <v>12693</v>
      </c>
      <c r="E465" s="525" t="s">
        <v>12694</v>
      </c>
      <c r="F465" s="435" t="s">
        <v>2035</v>
      </c>
      <c r="G465" s="435" t="s">
        <v>2643</v>
      </c>
      <c r="H465" s="223" t="s">
        <v>5097</v>
      </c>
      <c r="I465" s="224" t="s">
        <v>5098</v>
      </c>
      <c r="J465" s="224" t="s">
        <v>5099</v>
      </c>
      <c r="K465" s="526">
        <v>43722</v>
      </c>
      <c r="L465" s="526">
        <v>44088</v>
      </c>
      <c r="M465" s="527">
        <v>12</v>
      </c>
      <c r="N465" s="227">
        <v>26400000</v>
      </c>
      <c r="O465" s="231">
        <f t="shared" si="46"/>
        <v>2200000</v>
      </c>
      <c r="P465" s="115">
        <f t="shared" ca="1" si="47"/>
        <v>28.221165725308673</v>
      </c>
      <c r="Q465" s="528">
        <f t="shared" ca="1" si="48"/>
        <v>61600000</v>
      </c>
      <c r="R465" s="581">
        <f>'[1]Arta Boga Cemerlang'!J46</f>
        <v>39105656</v>
      </c>
      <c r="S465" s="582">
        <f>'[1]Arta Boga Cemerlang'!F47</f>
        <v>14</v>
      </c>
      <c r="T465" s="583">
        <f t="shared" si="49"/>
        <v>-12705656</v>
      </c>
      <c r="U465" s="186"/>
      <c r="V465" s="16"/>
      <c r="X465" t="str">
        <f>IF(ISERROR(VLOOKUP(H465,'FMC by DSF_Sistem'!$J$11:$J$1202,1,0)),"TIDAK ADA","ADA")</f>
        <v>ADA</v>
      </c>
      <c r="Y465" t="str">
        <f>IF(ISERROR(VLOOKUP(C465,'Data Unit Agr Open'!$F$4:$F$7567,1,0)),"TIDAK ADA","ADA")</f>
        <v>ADA</v>
      </c>
      <c r="Z465" s="955" t="str">
        <f>VLOOKUP(H465,'Data Unit Agr Open'!J463:$J$7567,1,FALSE)</f>
        <v>B9107PCH</v>
      </c>
      <c r="AA465" t="b">
        <f t="shared" si="50"/>
        <v>1</v>
      </c>
    </row>
    <row r="466" spans="2:27" customFormat="1" ht="17.45" hidden="1" customHeight="1" x14ac:dyDescent="0.4">
      <c r="B466" s="51">
        <v>461</v>
      </c>
      <c r="C466" s="529" t="s">
        <v>1290</v>
      </c>
      <c r="D466" s="432" t="s">
        <v>12693</v>
      </c>
      <c r="E466" s="41" t="s">
        <v>12694</v>
      </c>
      <c r="F466" s="426" t="s">
        <v>2035</v>
      </c>
      <c r="G466" s="426" t="s">
        <v>12398</v>
      </c>
      <c r="H466" s="235" t="s">
        <v>5077</v>
      </c>
      <c r="I466" s="69" t="s">
        <v>5078</v>
      </c>
      <c r="J466" s="69" t="s">
        <v>5079</v>
      </c>
      <c r="K466" s="530">
        <v>43722</v>
      </c>
      <c r="L466" s="530">
        <v>44088</v>
      </c>
      <c r="M466" s="531">
        <v>12</v>
      </c>
      <c r="N466" s="370">
        <v>26400000</v>
      </c>
      <c r="O466" s="237">
        <f t="shared" si="46"/>
        <v>2200000</v>
      </c>
      <c r="P466" s="47">
        <f t="shared" ca="1" si="47"/>
        <v>28.221165725308673</v>
      </c>
      <c r="Q466" s="532">
        <f t="shared" ca="1" si="48"/>
        <v>61600000</v>
      </c>
      <c r="R466" s="48">
        <f>'[1]Arta Boga Cemerlang'!J499</f>
        <v>29226025</v>
      </c>
      <c r="S466" s="584">
        <f>'[1]Arta Boga Cemerlang'!F500</f>
        <v>13</v>
      </c>
      <c r="T466" s="466">
        <f t="shared" si="49"/>
        <v>-2826025</v>
      </c>
      <c r="U466" s="186"/>
      <c r="V466" s="16"/>
      <c r="X466" t="str">
        <f>IF(ISERROR(VLOOKUP(H466,'FMC by DSF_Sistem'!$J$11:$J$1202,1,0)),"TIDAK ADA","ADA")</f>
        <v>ADA</v>
      </c>
      <c r="Y466" t="str">
        <f>IF(ISERROR(VLOOKUP(C466,'Data Unit Agr Open'!$F$4:$F$7567,1,0)),"TIDAK ADA","ADA")</f>
        <v>ADA</v>
      </c>
      <c r="Z466" s="955" t="str">
        <f>VLOOKUP(H466,'Data Unit Agr Open'!J464:$J$7567,1,FALSE)</f>
        <v>B9081PCH</v>
      </c>
      <c r="AA466" t="b">
        <f t="shared" si="50"/>
        <v>1</v>
      </c>
    </row>
    <row r="467" spans="2:27" customFormat="1" ht="17.45" hidden="1" customHeight="1" x14ac:dyDescent="0.4">
      <c r="B467" s="38">
        <v>462</v>
      </c>
      <c r="C467" s="529" t="s">
        <v>1290</v>
      </c>
      <c r="D467" s="432" t="s">
        <v>12693</v>
      </c>
      <c r="E467" s="41" t="s">
        <v>12694</v>
      </c>
      <c r="F467" s="426" t="s">
        <v>2035</v>
      </c>
      <c r="G467" s="426" t="s">
        <v>12695</v>
      </c>
      <c r="H467" s="235" t="s">
        <v>5061</v>
      </c>
      <c r="I467" s="69" t="s">
        <v>5062</v>
      </c>
      <c r="J467" s="69" t="s">
        <v>5063</v>
      </c>
      <c r="K467" s="530">
        <v>43722</v>
      </c>
      <c r="L467" s="530">
        <v>44088</v>
      </c>
      <c r="M467" s="531">
        <v>12</v>
      </c>
      <c r="N467" s="370">
        <v>26400000</v>
      </c>
      <c r="O467" s="237">
        <f t="shared" si="46"/>
        <v>2200000</v>
      </c>
      <c r="P467" s="47">
        <f t="shared" ca="1" si="47"/>
        <v>28.221165725308673</v>
      </c>
      <c r="Q467" s="532">
        <f t="shared" ca="1" si="48"/>
        <v>61600000</v>
      </c>
      <c r="R467" s="48">
        <f>'[1]Arta Boga Cemerlang'!J721</f>
        <v>21475782</v>
      </c>
      <c r="S467" s="584">
        <f>'[1]Arta Boga Cemerlang'!F722</f>
        <v>9</v>
      </c>
      <c r="T467" s="120">
        <f t="shared" si="49"/>
        <v>4924218</v>
      </c>
      <c r="U467" s="186"/>
      <c r="V467" s="16"/>
      <c r="X467" t="str">
        <f>IF(ISERROR(VLOOKUP(H467,'FMC by DSF_Sistem'!$J$11:$J$1202,1,0)),"TIDAK ADA","ADA")</f>
        <v>ADA</v>
      </c>
      <c r="Y467" t="str">
        <f>IF(ISERROR(VLOOKUP(C467,'Data Unit Agr Open'!$F$4:$F$7567,1,0)),"TIDAK ADA","ADA")</f>
        <v>ADA</v>
      </c>
      <c r="Z467" s="955" t="str">
        <f>VLOOKUP(H467,'Data Unit Agr Open'!J465:$J$7567,1,FALSE)</f>
        <v>B9087PCH</v>
      </c>
      <c r="AA467" t="b">
        <f t="shared" si="50"/>
        <v>1</v>
      </c>
    </row>
    <row r="468" spans="2:27" customFormat="1" ht="17.45" hidden="1" customHeight="1" x14ac:dyDescent="0.4">
      <c r="B468" s="51">
        <v>463</v>
      </c>
      <c r="C468" s="529" t="s">
        <v>1290</v>
      </c>
      <c r="D468" s="432" t="s">
        <v>12693</v>
      </c>
      <c r="E468" s="41" t="s">
        <v>12694</v>
      </c>
      <c r="F468" s="426" t="s">
        <v>2035</v>
      </c>
      <c r="G468" s="426" t="s">
        <v>2643</v>
      </c>
      <c r="H468" s="235" t="s">
        <v>5052</v>
      </c>
      <c r="I468" s="69" t="s">
        <v>5053</v>
      </c>
      <c r="J468" s="69" t="s">
        <v>5054</v>
      </c>
      <c r="K468" s="530">
        <v>43722</v>
      </c>
      <c r="L468" s="530">
        <v>44088</v>
      </c>
      <c r="M468" s="531">
        <v>12</v>
      </c>
      <c r="N468" s="370">
        <v>26400000</v>
      </c>
      <c r="O468" s="237">
        <f t="shared" si="46"/>
        <v>2200000</v>
      </c>
      <c r="P468" s="47">
        <f t="shared" ca="1" si="47"/>
        <v>28.221165725308673</v>
      </c>
      <c r="Q468" s="532">
        <f t="shared" ca="1" si="48"/>
        <v>61600000</v>
      </c>
      <c r="R468" s="48">
        <f>'[1]Arta Boga Cemerlang'!J768</f>
        <v>34307726</v>
      </c>
      <c r="S468" s="584">
        <f>'[1]Arta Boga Cemerlang'!F769</f>
        <v>18</v>
      </c>
      <c r="T468" s="120">
        <f t="shared" si="49"/>
        <v>-7907726</v>
      </c>
      <c r="U468" s="186"/>
      <c r="V468" s="16"/>
      <c r="X468" t="str">
        <f>IF(ISERROR(VLOOKUP(H468,'FMC by DSF_Sistem'!$J$11:$J$1202,1,0)),"TIDAK ADA","ADA")</f>
        <v>ADA</v>
      </c>
      <c r="Y468" t="str">
        <f>IF(ISERROR(VLOOKUP(C468,'Data Unit Agr Open'!$F$4:$F$7567,1,0)),"TIDAK ADA","ADA")</f>
        <v>ADA</v>
      </c>
      <c r="Z468" s="955" t="str">
        <f>VLOOKUP(H468,'Data Unit Agr Open'!J466:$J$7567,1,FALSE)</f>
        <v>B9116PCH</v>
      </c>
      <c r="AA468" t="b">
        <f t="shared" si="50"/>
        <v>1</v>
      </c>
    </row>
    <row r="469" spans="2:27" customFormat="1" ht="17.45" hidden="1" customHeight="1" x14ac:dyDescent="0.4">
      <c r="B469" s="38">
        <v>464</v>
      </c>
      <c r="C469" s="529" t="s">
        <v>1311</v>
      </c>
      <c r="D469" s="432" t="s">
        <v>12693</v>
      </c>
      <c r="E469" s="41" t="s">
        <v>12694</v>
      </c>
      <c r="F469" s="426" t="s">
        <v>2035</v>
      </c>
      <c r="G469" s="426" t="s">
        <v>12420</v>
      </c>
      <c r="H469" s="235" t="s">
        <v>5145</v>
      </c>
      <c r="I469" s="69" t="s">
        <v>5146</v>
      </c>
      <c r="J469" s="69" t="s">
        <v>5147</v>
      </c>
      <c r="K469" s="530">
        <v>43736</v>
      </c>
      <c r="L469" s="530">
        <v>44102</v>
      </c>
      <c r="M469" s="531">
        <v>12</v>
      </c>
      <c r="N469" s="370">
        <v>26400000</v>
      </c>
      <c r="O469" s="237">
        <f t="shared" si="46"/>
        <v>2200000</v>
      </c>
      <c r="P469" s="47">
        <f t="shared" ca="1" si="47"/>
        <v>27.754499058642008</v>
      </c>
      <c r="Q469" s="532">
        <f t="shared" ca="1" si="48"/>
        <v>59400000</v>
      </c>
      <c r="R469" s="48">
        <f>'[1]Arta Boga Cemerlang'!J862</f>
        <v>35586356</v>
      </c>
      <c r="S469" s="584">
        <f>'[1]Arta Boga Cemerlang'!F863</f>
        <v>23</v>
      </c>
      <c r="T469" s="466">
        <f t="shared" si="49"/>
        <v>-9186356</v>
      </c>
      <c r="U469" s="186"/>
      <c r="V469" s="16"/>
      <c r="X469" t="str">
        <f>IF(ISERROR(VLOOKUP(H469,'FMC by DSF_Sistem'!$J$11:$J$1202,1,0)),"TIDAK ADA","ADA")</f>
        <v>ADA</v>
      </c>
      <c r="Y469" t="str">
        <f>IF(ISERROR(VLOOKUP(C469,'Data Unit Agr Open'!$F$4:$F$7567,1,0)),"TIDAK ADA","ADA")</f>
        <v>ADA</v>
      </c>
      <c r="Z469" s="955" t="str">
        <f>VLOOKUP(H469,'Data Unit Agr Open'!J467:$J$7567,1,FALSE)</f>
        <v>B9089PCH</v>
      </c>
      <c r="AA469" t="b">
        <f t="shared" si="50"/>
        <v>1</v>
      </c>
    </row>
    <row r="470" spans="2:27" customFormat="1" ht="17.45" hidden="1" customHeight="1" x14ac:dyDescent="0.4">
      <c r="B470" s="51">
        <v>465</v>
      </c>
      <c r="C470" s="529" t="s">
        <v>1311</v>
      </c>
      <c r="D470" s="432" t="s">
        <v>12693</v>
      </c>
      <c r="E470" s="41" t="s">
        <v>12694</v>
      </c>
      <c r="F470" s="426" t="s">
        <v>2035</v>
      </c>
      <c r="G470" s="426" t="s">
        <v>12696</v>
      </c>
      <c r="H470" s="235" t="s">
        <v>5140</v>
      </c>
      <c r="I470" s="69" t="s">
        <v>5141</v>
      </c>
      <c r="J470" s="69" t="s">
        <v>5142</v>
      </c>
      <c r="K470" s="530">
        <v>43736</v>
      </c>
      <c r="L470" s="530">
        <v>44102</v>
      </c>
      <c r="M470" s="531">
        <v>12</v>
      </c>
      <c r="N470" s="370">
        <v>26400000</v>
      </c>
      <c r="O470" s="237">
        <f t="shared" si="46"/>
        <v>2200000</v>
      </c>
      <c r="P470" s="47">
        <f t="shared" ca="1" si="47"/>
        <v>27.754499058642008</v>
      </c>
      <c r="Q470" s="532">
        <f t="shared" ca="1" si="48"/>
        <v>59400000</v>
      </c>
      <c r="R470" s="48">
        <f>'[1]Arta Boga Cemerlang'!J254</f>
        <v>27668051</v>
      </c>
      <c r="S470" s="584">
        <f>'[1]Arta Boga Cemerlang'!F255</f>
        <v>14</v>
      </c>
      <c r="T470" s="466">
        <f t="shared" si="49"/>
        <v>-1268051</v>
      </c>
      <c r="U470" s="186"/>
      <c r="V470" s="16"/>
      <c r="X470" t="str">
        <f>IF(ISERROR(VLOOKUP(H470,'FMC by DSF_Sistem'!$J$11:$J$1202,1,0)),"TIDAK ADA","ADA")</f>
        <v>ADA</v>
      </c>
      <c r="Y470" t="str">
        <f>IF(ISERROR(VLOOKUP(C470,'Data Unit Agr Open'!$F$4:$F$7567,1,0)),"TIDAK ADA","ADA")</f>
        <v>ADA</v>
      </c>
      <c r="Z470" s="955" t="str">
        <f>VLOOKUP(H470,'Data Unit Agr Open'!J468:$J$7567,1,FALSE)</f>
        <v>B9115PCH</v>
      </c>
      <c r="AA470" t="b">
        <f t="shared" si="50"/>
        <v>1</v>
      </c>
    </row>
    <row r="471" spans="2:27" customFormat="1" ht="17.45" hidden="1" customHeight="1" x14ac:dyDescent="0.4">
      <c r="B471" s="38">
        <v>466</v>
      </c>
      <c r="C471" s="529" t="s">
        <v>1311</v>
      </c>
      <c r="D471" s="432" t="s">
        <v>12693</v>
      </c>
      <c r="E471" s="41" t="s">
        <v>12694</v>
      </c>
      <c r="F471" s="426" t="s">
        <v>2035</v>
      </c>
      <c r="G471" s="426" t="s">
        <v>12695</v>
      </c>
      <c r="H471" s="235" t="s">
        <v>5107</v>
      </c>
      <c r="I471" s="69" t="s">
        <v>5108</v>
      </c>
      <c r="J471" s="69" t="s">
        <v>5109</v>
      </c>
      <c r="K471" s="530">
        <v>43736</v>
      </c>
      <c r="L471" s="530">
        <v>44102</v>
      </c>
      <c r="M471" s="531">
        <v>12</v>
      </c>
      <c r="N471" s="370">
        <v>26400000</v>
      </c>
      <c r="O471" s="237">
        <f t="shared" si="46"/>
        <v>2200000</v>
      </c>
      <c r="P471" s="47">
        <f t="shared" ca="1" si="47"/>
        <v>27.754499058642008</v>
      </c>
      <c r="Q471" s="532">
        <f t="shared" ca="1" si="48"/>
        <v>59400000</v>
      </c>
      <c r="R471" s="48">
        <f>'[1]Arta Boga Cemerlang'!J210</f>
        <v>20038908</v>
      </c>
      <c r="S471" s="584">
        <f>'[1]Arta Boga Cemerlang'!F211</f>
        <v>11</v>
      </c>
      <c r="T471" s="120">
        <f t="shared" si="49"/>
        <v>6361092</v>
      </c>
      <c r="U471" s="186"/>
      <c r="V471" s="16"/>
      <c r="X471" t="str">
        <f>IF(ISERROR(VLOOKUP(H471,'FMC by DSF_Sistem'!$J$11:$J$1202,1,0)),"TIDAK ADA","ADA")</f>
        <v>ADA</v>
      </c>
      <c r="Y471" t="str">
        <f>IF(ISERROR(VLOOKUP(C471,'Data Unit Agr Open'!$F$4:$F$7567,1,0)),"TIDAK ADA","ADA")</f>
        <v>ADA</v>
      </c>
      <c r="Z471" s="955" t="str">
        <f>VLOOKUP(H471,'Data Unit Agr Open'!J469:$J$7567,1,FALSE)</f>
        <v>B9101PCH</v>
      </c>
      <c r="AA471" t="b">
        <f t="shared" si="50"/>
        <v>1</v>
      </c>
    </row>
    <row r="472" spans="2:27" customFormat="1" ht="17.45" hidden="1" customHeight="1" x14ac:dyDescent="0.4">
      <c r="B472" s="51">
        <v>467</v>
      </c>
      <c r="C472" s="529" t="s">
        <v>1515</v>
      </c>
      <c r="D472" s="432" t="s">
        <v>12693</v>
      </c>
      <c r="E472" s="41" t="s">
        <v>12694</v>
      </c>
      <c r="F472" s="426" t="s">
        <v>12408</v>
      </c>
      <c r="G472" s="426" t="s">
        <v>1516</v>
      </c>
      <c r="H472" s="235" t="s">
        <v>5160</v>
      </c>
      <c r="I472" s="69" t="s">
        <v>5161</v>
      </c>
      <c r="J472" s="69" t="s">
        <v>5162</v>
      </c>
      <c r="K472" s="530">
        <v>43861</v>
      </c>
      <c r="L472" s="530">
        <v>44227</v>
      </c>
      <c r="M472" s="531">
        <v>12</v>
      </c>
      <c r="N472" s="370">
        <v>26400000</v>
      </c>
      <c r="O472" s="237">
        <f t="shared" si="46"/>
        <v>2200000</v>
      </c>
      <c r="P472" s="47">
        <f t="shared" ca="1" si="47"/>
        <v>23.58783239197534</v>
      </c>
      <c r="Q472" s="532">
        <f t="shared" ca="1" si="48"/>
        <v>50600000</v>
      </c>
      <c r="R472" s="48">
        <f>'[1]Arta Boga Cemerlang'!J1208</f>
        <v>21508875</v>
      </c>
      <c r="S472" s="584">
        <f>'[1]Arta Boga Cemerlang'!F1209</f>
        <v>18</v>
      </c>
      <c r="T472" s="120">
        <f>N472-R472</f>
        <v>4891125</v>
      </c>
      <c r="U472" s="186"/>
      <c r="V472" s="16"/>
      <c r="X472" t="str">
        <f>IF(ISERROR(VLOOKUP(H472,'FMC by DSF_Sistem'!$J$11:$J$1202,1,0)),"TIDAK ADA","ADA")</f>
        <v>ADA</v>
      </c>
      <c r="Y472" t="str">
        <f>IF(ISERROR(VLOOKUP(C472,'Data Unit Agr Open'!$F$4:$F$7567,1,0)),"TIDAK ADA","ADA")</f>
        <v>ADA</v>
      </c>
      <c r="Z472" s="955" t="str">
        <f>VLOOKUP(H472,'Data Unit Agr Open'!J470:$J$7567,1,FALSE)</f>
        <v>B9103PCH</v>
      </c>
      <c r="AA472" t="b">
        <f t="shared" si="50"/>
        <v>1</v>
      </c>
    </row>
    <row r="473" spans="2:27" customFormat="1" ht="17.45" hidden="1" customHeight="1" x14ac:dyDescent="0.4">
      <c r="B473" s="38">
        <v>468</v>
      </c>
      <c r="C473" s="529" t="s">
        <v>1740</v>
      </c>
      <c r="D473" s="432" t="s">
        <v>12693</v>
      </c>
      <c r="E473" s="41" t="s">
        <v>12694</v>
      </c>
      <c r="F473" s="426" t="s">
        <v>2035</v>
      </c>
      <c r="G473" s="426" t="s">
        <v>12697</v>
      </c>
      <c r="H473" s="235" t="s">
        <v>5167</v>
      </c>
      <c r="I473" s="69" t="s">
        <v>5168</v>
      </c>
      <c r="J473" s="69" t="s">
        <v>5169</v>
      </c>
      <c r="K473" s="530">
        <v>43968</v>
      </c>
      <c r="L473" s="530">
        <v>44333</v>
      </c>
      <c r="M473" s="531">
        <v>12</v>
      </c>
      <c r="N473" s="370">
        <v>26400000</v>
      </c>
      <c r="O473" s="237">
        <f t="shared" si="46"/>
        <v>2200000</v>
      </c>
      <c r="P473" s="128">
        <f t="shared" ca="1" si="47"/>
        <v>20.021165725308673</v>
      </c>
      <c r="Q473" s="535">
        <f ca="1">LEFT(P473,2)*O473</f>
        <v>44000000</v>
      </c>
      <c r="R473" s="129">
        <f>'[1]Arta Boga Cemerlang'!J1286</f>
        <v>13062380</v>
      </c>
      <c r="S473" s="584">
        <f>'[1]Arta Boga Cemerlang'!F1287</f>
        <v>9</v>
      </c>
      <c r="T473" s="120">
        <f>N473-R473</f>
        <v>13337620</v>
      </c>
      <c r="U473" s="186"/>
      <c r="V473" s="16"/>
      <c r="X473" t="str">
        <f>IF(ISERROR(VLOOKUP(H473,'FMC by DSF_Sistem'!$J$11:$J$1202,1,0)),"TIDAK ADA","ADA")</f>
        <v>ADA</v>
      </c>
      <c r="Y473" t="str">
        <f>IF(ISERROR(VLOOKUP(C473,'Data Unit Agr Open'!$F$4:$F$7567,1,0)),"TIDAK ADA","ADA")</f>
        <v>ADA</v>
      </c>
      <c r="Z473" s="955" t="str">
        <f>VLOOKUP(H473,'Data Unit Agr Open'!J471:$J$7567,1,FALSE)</f>
        <v>B9095PCH</v>
      </c>
      <c r="AA473" t="b">
        <f t="shared" si="50"/>
        <v>1</v>
      </c>
    </row>
    <row r="474" spans="2:27" customFormat="1" ht="17.45" hidden="1" customHeight="1" x14ac:dyDescent="0.4">
      <c r="B474" s="51">
        <v>469</v>
      </c>
      <c r="C474" s="529" t="s">
        <v>1740</v>
      </c>
      <c r="D474" s="432" t="s">
        <v>12693</v>
      </c>
      <c r="E474" s="41" t="s">
        <v>12694</v>
      </c>
      <c r="F474" s="426" t="s">
        <v>2035</v>
      </c>
      <c r="G474" s="426" t="s">
        <v>12698</v>
      </c>
      <c r="H474" s="235" t="s">
        <v>5179</v>
      </c>
      <c r="I474" s="69" t="s">
        <v>5180</v>
      </c>
      <c r="J474" s="69" t="s">
        <v>5181</v>
      </c>
      <c r="K474" s="530">
        <v>43968</v>
      </c>
      <c r="L474" s="530">
        <v>44333</v>
      </c>
      <c r="M474" s="531">
        <v>12</v>
      </c>
      <c r="N474" s="370">
        <v>26400000</v>
      </c>
      <c r="O474" s="237">
        <f t="shared" si="46"/>
        <v>2200000</v>
      </c>
      <c r="P474" s="128">
        <f t="shared" ca="1" si="47"/>
        <v>20.021165725308673</v>
      </c>
      <c r="Q474" s="535">
        <f t="shared" ref="Q474:Q480" ca="1" si="51">LEFT(P474,2)*O474</f>
        <v>44000000</v>
      </c>
      <c r="R474" s="129">
        <f>'[1]Arta Boga Cemerlang'!J1406</f>
        <v>7105619</v>
      </c>
      <c r="S474" s="584">
        <f>'[1]Arta Boga Cemerlang'!F1407</f>
        <v>4</v>
      </c>
      <c r="T474" s="120">
        <f t="shared" ref="T474:T478" si="52">N474-R474</f>
        <v>19294381</v>
      </c>
      <c r="U474" s="186"/>
      <c r="V474" s="16"/>
      <c r="X474" t="str">
        <f>IF(ISERROR(VLOOKUP(H474,'FMC by DSF_Sistem'!$J$11:$J$1202,1,0)),"TIDAK ADA","ADA")</f>
        <v>ADA</v>
      </c>
      <c r="Y474" t="str">
        <f>IF(ISERROR(VLOOKUP(C474,'Data Unit Agr Open'!$F$4:$F$7567,1,0)),"TIDAK ADA","ADA")</f>
        <v>ADA</v>
      </c>
      <c r="Z474" s="955" t="str">
        <f>VLOOKUP(H474,'Data Unit Agr Open'!J472:$J$7567,1,FALSE)</f>
        <v>B9076PCH</v>
      </c>
      <c r="AA474" t="b">
        <f t="shared" si="50"/>
        <v>1</v>
      </c>
    </row>
    <row r="475" spans="2:27" customFormat="1" ht="17.45" hidden="1" customHeight="1" x14ac:dyDescent="0.4">
      <c r="B475" s="38">
        <v>470</v>
      </c>
      <c r="C475" s="529" t="s">
        <v>1740</v>
      </c>
      <c r="D475" s="432" t="s">
        <v>12693</v>
      </c>
      <c r="E475" s="41" t="s">
        <v>12694</v>
      </c>
      <c r="F475" s="426" t="s">
        <v>2035</v>
      </c>
      <c r="G475" s="426" t="s">
        <v>12699</v>
      </c>
      <c r="H475" s="235" t="s">
        <v>5184</v>
      </c>
      <c r="I475" s="69" t="s">
        <v>5185</v>
      </c>
      <c r="J475" s="69" t="s">
        <v>5186</v>
      </c>
      <c r="K475" s="530">
        <v>43968</v>
      </c>
      <c r="L475" s="530">
        <v>44333</v>
      </c>
      <c r="M475" s="531">
        <v>12</v>
      </c>
      <c r="N475" s="370">
        <v>26400000</v>
      </c>
      <c r="O475" s="237">
        <f t="shared" si="46"/>
        <v>2200000</v>
      </c>
      <c r="P475" s="128">
        <f t="shared" ca="1" si="47"/>
        <v>20.021165725308673</v>
      </c>
      <c r="Q475" s="535">
        <f t="shared" ca="1" si="51"/>
        <v>44000000</v>
      </c>
      <c r="R475" s="129">
        <f>'[1]Arta Boga Cemerlang'!J1369</f>
        <v>24446978</v>
      </c>
      <c r="S475" s="584">
        <f>'[1]Arta Boga Cemerlang'!F1370</f>
        <v>11</v>
      </c>
      <c r="T475" s="120">
        <f t="shared" si="52"/>
        <v>1953022</v>
      </c>
      <c r="U475" s="186"/>
      <c r="V475" s="16"/>
      <c r="X475" t="str">
        <f>IF(ISERROR(VLOOKUP(H475,'FMC by DSF_Sistem'!$J$11:$J$1202,1,0)),"TIDAK ADA","ADA")</f>
        <v>ADA</v>
      </c>
      <c r="Y475" t="str">
        <f>IF(ISERROR(VLOOKUP(C475,'Data Unit Agr Open'!$F$4:$F$7567,1,0)),"TIDAK ADA","ADA")</f>
        <v>ADA</v>
      </c>
      <c r="Z475" s="955" t="str">
        <f>VLOOKUP(H475,'Data Unit Agr Open'!J473:$J$7567,1,FALSE)</f>
        <v>B9077PCH</v>
      </c>
      <c r="AA475" t="b">
        <f t="shared" si="50"/>
        <v>1</v>
      </c>
    </row>
    <row r="476" spans="2:27" customFormat="1" ht="17.45" hidden="1" customHeight="1" x14ac:dyDescent="0.4">
      <c r="B476" s="51">
        <v>471</v>
      </c>
      <c r="C476" s="529" t="s">
        <v>1740</v>
      </c>
      <c r="D476" s="432" t="s">
        <v>12693</v>
      </c>
      <c r="E476" s="41" t="s">
        <v>12694</v>
      </c>
      <c r="F476" s="426" t="s">
        <v>2035</v>
      </c>
      <c r="G476" s="426" t="s">
        <v>12696</v>
      </c>
      <c r="H476" s="235" t="s">
        <v>5189</v>
      </c>
      <c r="I476" s="69" t="s">
        <v>5190</v>
      </c>
      <c r="J476" s="69" t="s">
        <v>5191</v>
      </c>
      <c r="K476" s="530">
        <v>43968</v>
      </c>
      <c r="L476" s="530">
        <v>44333</v>
      </c>
      <c r="M476" s="531">
        <v>12</v>
      </c>
      <c r="N476" s="370">
        <v>26400000</v>
      </c>
      <c r="O476" s="237">
        <f t="shared" si="46"/>
        <v>2200000</v>
      </c>
      <c r="P476" s="128">
        <f t="shared" ca="1" si="47"/>
        <v>20.021165725308673</v>
      </c>
      <c r="Q476" s="535">
        <f t="shared" ca="1" si="51"/>
        <v>44000000</v>
      </c>
      <c r="R476" s="129">
        <f>'[1]Arta Boga Cemerlang'!J1248</f>
        <v>12777078</v>
      </c>
      <c r="S476" s="584">
        <f>'[1]Arta Boga Cemerlang'!F1249</f>
        <v>7</v>
      </c>
      <c r="T476" s="120">
        <f t="shared" si="52"/>
        <v>13622922</v>
      </c>
      <c r="U476" s="186"/>
      <c r="V476" s="16"/>
      <c r="X476" t="str">
        <f>IF(ISERROR(VLOOKUP(H476,'FMC by DSF_Sistem'!$J$11:$J$1202,1,0)),"TIDAK ADA","ADA")</f>
        <v>ADA</v>
      </c>
      <c r="Y476" t="str">
        <f>IF(ISERROR(VLOOKUP(C476,'Data Unit Agr Open'!$F$4:$F$7567,1,0)),"TIDAK ADA","ADA")</f>
        <v>ADA</v>
      </c>
      <c r="Z476" s="955" t="str">
        <f>VLOOKUP(H476,'Data Unit Agr Open'!J474:$J$7567,1,FALSE)</f>
        <v>B9085PCH</v>
      </c>
      <c r="AA476" t="b">
        <f t="shared" si="50"/>
        <v>1</v>
      </c>
    </row>
    <row r="477" spans="2:27" customFormat="1" ht="17.45" hidden="1" customHeight="1" x14ac:dyDescent="0.4">
      <c r="B477" s="38">
        <v>472</v>
      </c>
      <c r="C477" s="529" t="s">
        <v>1740</v>
      </c>
      <c r="D477" s="432" t="s">
        <v>12693</v>
      </c>
      <c r="E477" s="41" t="s">
        <v>12694</v>
      </c>
      <c r="F477" s="426" t="s">
        <v>2035</v>
      </c>
      <c r="G477" s="426" t="s">
        <v>12699</v>
      </c>
      <c r="H477" s="235" t="s">
        <v>5194</v>
      </c>
      <c r="I477" s="69" t="s">
        <v>5195</v>
      </c>
      <c r="J477" s="69" t="s">
        <v>5196</v>
      </c>
      <c r="K477" s="530">
        <v>43968</v>
      </c>
      <c r="L477" s="530">
        <v>44333</v>
      </c>
      <c r="M477" s="531">
        <v>12</v>
      </c>
      <c r="N477" s="370">
        <v>26400000</v>
      </c>
      <c r="O477" s="237">
        <f t="shared" si="46"/>
        <v>2200000</v>
      </c>
      <c r="P477" s="128">
        <f t="shared" ca="1" si="47"/>
        <v>20.021165725308673</v>
      </c>
      <c r="Q477" s="535">
        <f t="shared" ca="1" si="51"/>
        <v>44000000</v>
      </c>
      <c r="R477" s="129">
        <f>'[1]Arta Boga Cemerlang'!J1487</f>
        <v>15924899</v>
      </c>
      <c r="S477" s="584">
        <f>'[1]Arta Boga Cemerlang'!F1488</f>
        <v>8</v>
      </c>
      <c r="T477" s="120">
        <f t="shared" si="52"/>
        <v>10475101</v>
      </c>
      <c r="U477" s="186"/>
      <c r="V477" s="16"/>
      <c r="X477" t="str">
        <f>IF(ISERROR(VLOOKUP(H477,'FMC by DSF_Sistem'!$J$11:$J$1202,1,0)),"TIDAK ADA","ADA")</f>
        <v>ADA</v>
      </c>
      <c r="Y477" t="str">
        <f>IF(ISERROR(VLOOKUP(C477,'Data Unit Agr Open'!$F$4:$F$7567,1,0)),"TIDAK ADA","ADA")</f>
        <v>ADA</v>
      </c>
      <c r="Z477" s="955" t="str">
        <f>VLOOKUP(H477,'Data Unit Agr Open'!J475:$J$7567,1,FALSE)</f>
        <v>B9083PCH</v>
      </c>
      <c r="AA477" t="b">
        <f t="shared" si="50"/>
        <v>1</v>
      </c>
    </row>
    <row r="478" spans="2:27" customFormat="1" ht="17.45" hidden="1" customHeight="1" thickBot="1" x14ac:dyDescent="0.45">
      <c r="B478" s="51">
        <v>473</v>
      </c>
      <c r="C478" s="585" t="s">
        <v>1740</v>
      </c>
      <c r="D478" s="437" t="s">
        <v>12693</v>
      </c>
      <c r="E478" s="553" t="s">
        <v>12694</v>
      </c>
      <c r="F478" s="455" t="s">
        <v>2035</v>
      </c>
      <c r="G478" s="455" t="s">
        <v>12696</v>
      </c>
      <c r="H478" s="334" t="s">
        <v>5199</v>
      </c>
      <c r="I478" s="355" t="s">
        <v>5200</v>
      </c>
      <c r="J478" s="355" t="s">
        <v>5201</v>
      </c>
      <c r="K478" s="554">
        <v>43968</v>
      </c>
      <c r="L478" s="554">
        <v>44333</v>
      </c>
      <c r="M478" s="555">
        <v>12</v>
      </c>
      <c r="N478" s="388">
        <v>26400000</v>
      </c>
      <c r="O478" s="556">
        <f t="shared" si="46"/>
        <v>2200000</v>
      </c>
      <c r="P478" s="206">
        <f t="shared" ca="1" si="47"/>
        <v>20.021165725308673</v>
      </c>
      <c r="Q478" s="579">
        <f t="shared" ca="1" si="51"/>
        <v>44000000</v>
      </c>
      <c r="R478" s="207">
        <f>'[1]Arta Boga Cemerlang'!J1330</f>
        <v>15597680</v>
      </c>
      <c r="S478" s="586">
        <f>'[1]Arta Boga Cemerlang'!F1331</f>
        <v>12</v>
      </c>
      <c r="T478" s="210">
        <f t="shared" si="52"/>
        <v>10802320</v>
      </c>
      <c r="U478" s="186"/>
      <c r="V478" s="16"/>
      <c r="X478" t="str">
        <f>IF(ISERROR(VLOOKUP(H478,'FMC by DSF_Sistem'!$J$11:$J$1202,1,0)),"TIDAK ADA","ADA")</f>
        <v>ADA</v>
      </c>
      <c r="Y478" t="str">
        <f>IF(ISERROR(VLOOKUP(C478,'Data Unit Agr Open'!$F$4:$F$7567,1,0)),"TIDAK ADA","ADA")</f>
        <v>ADA</v>
      </c>
      <c r="Z478" s="955" t="str">
        <f>VLOOKUP(H478,'Data Unit Agr Open'!J476:$J$7567,1,FALSE)</f>
        <v>B9105PCH</v>
      </c>
      <c r="AA478" t="b">
        <f t="shared" si="50"/>
        <v>1</v>
      </c>
    </row>
    <row r="479" spans="2:27" customFormat="1" ht="17.45" hidden="1" customHeight="1" x14ac:dyDescent="0.4">
      <c r="B479" s="38">
        <v>474</v>
      </c>
      <c r="C479" s="587" t="s">
        <v>12700</v>
      </c>
      <c r="D479" s="419" t="s">
        <v>12701</v>
      </c>
      <c r="E479" s="588" t="s">
        <v>12694</v>
      </c>
      <c r="F479" s="457" t="s">
        <v>11993</v>
      </c>
      <c r="G479" s="457" t="s">
        <v>125</v>
      </c>
      <c r="H479" s="589" t="s">
        <v>12702</v>
      </c>
      <c r="I479" s="216" t="s">
        <v>12703</v>
      </c>
      <c r="J479" s="216" t="s">
        <v>12704</v>
      </c>
      <c r="K479" s="590">
        <v>43728</v>
      </c>
      <c r="L479" s="590">
        <v>44094</v>
      </c>
      <c r="M479" s="591">
        <v>12</v>
      </c>
      <c r="N479" s="365">
        <v>26400000</v>
      </c>
      <c r="O479" s="592">
        <f t="shared" si="46"/>
        <v>2200000</v>
      </c>
      <c r="P479" s="34">
        <f t="shared" ca="1" si="47"/>
        <v>28.021165725308673</v>
      </c>
      <c r="Q479" s="593">
        <f t="shared" ca="1" si="51"/>
        <v>61600000</v>
      </c>
      <c r="R479" s="35">
        <f>[1]Emitama!J33</f>
        <v>22537001</v>
      </c>
      <c r="S479" s="594">
        <f>[1]Emitama!F34</f>
        <v>10</v>
      </c>
      <c r="T479" s="193">
        <f>N479-R479</f>
        <v>3862999</v>
      </c>
      <c r="U479" s="186"/>
      <c r="V479" s="16"/>
      <c r="X479" t="str">
        <f>IF(ISERROR(VLOOKUP(H479,'FMC by DSF_Sistem'!$J$11:$J$1202,1,0)),"TIDAK ADA","ADA")</f>
        <v>TIDAK ADA</v>
      </c>
      <c r="Y479" t="str">
        <f>IF(ISERROR(VLOOKUP(C479,'Data Unit Agr Open'!$F$4:$F$7567,1,0)),"TIDAK ADA","ADA")</f>
        <v>TIDAK ADA</v>
      </c>
      <c r="Z479" s="955" t="e">
        <f>VLOOKUP(H479,'Data Unit Agr Open'!J477:$J$7567,1,FALSE)</f>
        <v>#N/A</v>
      </c>
      <c r="AA479" t="b">
        <f t="shared" si="50"/>
        <v>1</v>
      </c>
    </row>
    <row r="480" spans="2:27" customFormat="1" ht="17.45" hidden="1" customHeight="1" thickBot="1" x14ac:dyDescent="0.45">
      <c r="B480" s="51">
        <v>475</v>
      </c>
      <c r="C480" s="585" t="s">
        <v>12705</v>
      </c>
      <c r="D480" s="437" t="s">
        <v>12701</v>
      </c>
      <c r="E480" s="595" t="s">
        <v>12694</v>
      </c>
      <c r="F480" s="455" t="s">
        <v>11993</v>
      </c>
      <c r="G480" s="455" t="s">
        <v>125</v>
      </c>
      <c r="H480" s="596" t="s">
        <v>12706</v>
      </c>
      <c r="I480" s="355" t="s">
        <v>12707</v>
      </c>
      <c r="J480" s="355" t="s">
        <v>12708</v>
      </c>
      <c r="K480" s="554">
        <v>43888</v>
      </c>
      <c r="L480" s="554">
        <v>44254</v>
      </c>
      <c r="M480" s="555">
        <v>12</v>
      </c>
      <c r="N480" s="388">
        <v>28800000</v>
      </c>
      <c r="O480" s="556">
        <f t="shared" ref="O480:O481" si="53">N480/M480</f>
        <v>2400000</v>
      </c>
      <c r="P480" s="449">
        <f t="shared" ca="1" si="47"/>
        <v>22.687832391975341</v>
      </c>
      <c r="Q480" s="557">
        <f t="shared" ca="1" si="51"/>
        <v>52800000</v>
      </c>
      <c r="R480" s="450">
        <f>[1]Emitama!J73</f>
        <v>20709941</v>
      </c>
      <c r="S480" s="597">
        <f>[1]Emitama!F74</f>
        <v>8</v>
      </c>
      <c r="T480" s="210">
        <f>N480-R480</f>
        <v>8090059</v>
      </c>
      <c r="U480" s="186"/>
      <c r="V480" s="16"/>
      <c r="X480" t="str">
        <f>IF(ISERROR(VLOOKUP(H480,'FMC by DSF_Sistem'!$J$11:$J$1202,1,0)),"TIDAK ADA","ADA")</f>
        <v>TIDAK ADA</v>
      </c>
      <c r="Y480" t="str">
        <f>IF(ISERROR(VLOOKUP(C480,'Data Unit Agr Open'!$F$4:$F$7567,1,0)),"TIDAK ADA","ADA")</f>
        <v>TIDAK ADA</v>
      </c>
      <c r="Z480" s="955" t="e">
        <f>VLOOKUP(H480,'Data Unit Agr Open'!J478:$J$7567,1,FALSE)</f>
        <v>#N/A</v>
      </c>
      <c r="AA480" t="b">
        <f t="shared" si="50"/>
        <v>1</v>
      </c>
    </row>
    <row r="481" spans="1:27" customFormat="1" ht="17.45" hidden="1" customHeight="1" thickBot="1" x14ac:dyDescent="0.45">
      <c r="B481" s="38">
        <v>476</v>
      </c>
      <c r="C481" s="598" t="s">
        <v>1247</v>
      </c>
      <c r="D481" s="481" t="s">
        <v>12709</v>
      </c>
      <c r="E481" s="599" t="s">
        <v>12710</v>
      </c>
      <c r="F481" s="600" t="s">
        <v>11993</v>
      </c>
      <c r="G481" s="600" t="s">
        <v>125</v>
      </c>
      <c r="H481" s="601" t="s">
        <v>5780</v>
      </c>
      <c r="I481" s="484" t="s">
        <v>5781</v>
      </c>
      <c r="J481" s="484" t="s">
        <v>5782</v>
      </c>
      <c r="K481" s="602">
        <v>43714</v>
      </c>
      <c r="L481" s="602">
        <v>44810</v>
      </c>
      <c r="M481" s="603">
        <v>36</v>
      </c>
      <c r="N481" s="488">
        <v>34200000</v>
      </c>
      <c r="O481" s="604">
        <f t="shared" si="53"/>
        <v>950000</v>
      </c>
      <c r="P481" s="489">
        <f t="shared" ref="P481:P484" ca="1" si="54">($P$3-K481)/30</f>
        <v>28.487832391975342</v>
      </c>
      <c r="Q481" s="605">
        <f t="shared" ca="1" si="48"/>
        <v>26600000</v>
      </c>
      <c r="R481" s="490">
        <f>'[1]DKSH Indonesia'!J56</f>
        <v>3798471</v>
      </c>
      <c r="S481" s="489">
        <f>'[1]DKSH Indonesia'!F57</f>
        <v>3</v>
      </c>
      <c r="T481" s="493">
        <f t="shared" ref="T481:T487" si="55">N481-R481</f>
        <v>30401529</v>
      </c>
      <c r="U481" s="186"/>
      <c r="V481" s="16"/>
      <c r="X481" t="str">
        <f>IF(ISERROR(VLOOKUP(H481,'FMC by DSF_Sistem'!$J$11:$J$1202,1,0)),"TIDAK ADA","ADA")</f>
        <v>ADA</v>
      </c>
      <c r="Y481" t="str">
        <f>IF(ISERROR(VLOOKUP(C481,'Data Unit Agr Open'!$F$4:$F$7567,1,0)),"TIDAK ADA","ADA")</f>
        <v>ADA</v>
      </c>
      <c r="Z481" s="955" t="str">
        <f>VLOOKUP(H481,'Data Unit Agr Open'!J479:$J$7567,1,FALSE)</f>
        <v>B2149PKG</v>
      </c>
      <c r="AA481" t="b">
        <f t="shared" si="50"/>
        <v>1</v>
      </c>
    </row>
    <row r="482" spans="1:27" customFormat="1" ht="17.45" hidden="1" customHeight="1" thickBot="1" x14ac:dyDescent="0.4">
      <c r="B482" s="51">
        <v>477</v>
      </c>
      <c r="C482" s="587" t="s">
        <v>1222</v>
      </c>
      <c r="D482" s="606" t="s">
        <v>12711</v>
      </c>
      <c r="E482" s="588" t="s">
        <v>12591</v>
      </c>
      <c r="F482" s="457" t="s">
        <v>1223</v>
      </c>
      <c r="G482" s="457" t="s">
        <v>12712</v>
      </c>
      <c r="H482" s="589" t="s">
        <v>5345</v>
      </c>
      <c r="I482" s="216" t="s">
        <v>5346</v>
      </c>
      <c r="J482" s="216" t="s">
        <v>5347</v>
      </c>
      <c r="K482" s="590">
        <v>43739</v>
      </c>
      <c r="L482" s="590">
        <v>44105</v>
      </c>
      <c r="M482" s="591">
        <v>12</v>
      </c>
      <c r="N482" s="365">
        <v>4800000</v>
      </c>
      <c r="O482" s="190">
        <f>N482/M482</f>
        <v>400000</v>
      </c>
      <c r="P482" s="34">
        <f t="shared" ca="1" si="54"/>
        <v>27.654499058642006</v>
      </c>
      <c r="Q482" s="593">
        <f ca="1">LEFT(P482,2)*O482</f>
        <v>10800000</v>
      </c>
      <c r="R482" s="191">
        <f>'[1]Berlian Amal Perkasa'!J95</f>
        <v>6772869</v>
      </c>
      <c r="S482" s="358">
        <f>'[1]Berlian Amal Perkasa'!F96</f>
        <v>3</v>
      </c>
      <c r="T482" s="607">
        <f>N482-R482</f>
        <v>-1972869</v>
      </c>
      <c r="U482" s="186" t="s">
        <v>12713</v>
      </c>
      <c r="V482" s="16"/>
      <c r="X482" t="str">
        <f>IF(ISERROR(VLOOKUP(H482,'FMC by DSF_Sistem'!$J$11:$J$1202,1,0)),"TIDAK ADA","ADA")</f>
        <v>ADA</v>
      </c>
      <c r="Y482" t="str">
        <f>IF(ISERROR(VLOOKUP(C482,'Data Unit Agr Open'!$F$4:$F$7567,1,0)),"TIDAK ADA","ADA")</f>
        <v>ADA</v>
      </c>
      <c r="Z482" s="955" t="str">
        <f>VLOOKUP(H482,'Data Unit Agr Open'!J480:$J$7567,1,FALSE)</f>
        <v>B9904SBC</v>
      </c>
      <c r="AA482" t="b">
        <f t="shared" si="50"/>
        <v>1</v>
      </c>
    </row>
    <row r="483" spans="1:27" customFormat="1" ht="17.45" hidden="1" customHeight="1" x14ac:dyDescent="0.4">
      <c r="B483" s="38">
        <v>478</v>
      </c>
      <c r="C483" s="529" t="s">
        <v>1227</v>
      </c>
      <c r="D483" s="608" t="s">
        <v>12711</v>
      </c>
      <c r="E483" s="588" t="s">
        <v>12591</v>
      </c>
      <c r="F483" s="426" t="s">
        <v>1223</v>
      </c>
      <c r="G483" s="426" t="s">
        <v>12714</v>
      </c>
      <c r="H483" s="609" t="s">
        <v>5356</v>
      </c>
      <c r="I483" s="69" t="s">
        <v>5357</v>
      </c>
      <c r="J483" s="69" t="s">
        <v>5358</v>
      </c>
      <c r="K483" s="530">
        <v>43739</v>
      </c>
      <c r="L483" s="530">
        <v>44105</v>
      </c>
      <c r="M483" s="531">
        <v>12</v>
      </c>
      <c r="N483" s="370">
        <v>4800000</v>
      </c>
      <c r="O483" s="76">
        <f>N483/M483</f>
        <v>400000</v>
      </c>
      <c r="P483" s="47">
        <f t="shared" ca="1" si="54"/>
        <v>27.654499058642006</v>
      </c>
      <c r="Q483" s="532">
        <f t="shared" ref="Q483:Q546" ca="1" si="56">LEFT(P483,2)*O483</f>
        <v>10800000</v>
      </c>
      <c r="R483" s="73">
        <f>'[1]Berlian Amal Perkasa'!J45</f>
        <v>16301576</v>
      </c>
      <c r="S483" s="533">
        <f>'[1]Berlian Amal Perkasa'!F46</f>
        <v>5</v>
      </c>
      <c r="T483" s="466">
        <f>N483-R483</f>
        <v>-11501576</v>
      </c>
      <c r="U483" s="186" t="s">
        <v>12713</v>
      </c>
      <c r="V483" s="16"/>
      <c r="X483" t="str">
        <f>IF(ISERROR(VLOOKUP(H483,'FMC by DSF_Sistem'!$J$11:$J$1202,1,0)),"TIDAK ADA","ADA")</f>
        <v>ADA</v>
      </c>
      <c r="Y483" t="str">
        <f>IF(ISERROR(VLOOKUP(C483,'Data Unit Agr Open'!$F$4:$F$7567,1,0)),"TIDAK ADA","ADA")</f>
        <v>ADA</v>
      </c>
      <c r="Z483" s="955" t="str">
        <f>VLOOKUP(H483,'Data Unit Agr Open'!J481:$J$7567,1,FALSE)</f>
        <v>B9877SBC</v>
      </c>
      <c r="AA483" t="b">
        <f t="shared" si="50"/>
        <v>1</v>
      </c>
    </row>
    <row r="484" spans="1:27" customFormat="1" ht="17.45" customHeight="1" thickBot="1" x14ac:dyDescent="0.45">
      <c r="A484" s="296" t="s">
        <v>12117</v>
      </c>
      <c r="B484" s="51">
        <v>479</v>
      </c>
      <c r="C484" s="585" t="s">
        <v>4409</v>
      </c>
      <c r="D484" s="437" t="s">
        <v>12711</v>
      </c>
      <c r="E484" s="595" t="s">
        <v>12591</v>
      </c>
      <c r="F484" s="467"/>
      <c r="G484" s="467"/>
      <c r="H484" s="610" t="s">
        <v>12715</v>
      </c>
      <c r="I484" s="355" t="s">
        <v>12716</v>
      </c>
      <c r="J484" s="355" t="s">
        <v>12717</v>
      </c>
      <c r="K484" s="554">
        <v>44070</v>
      </c>
      <c r="L484" s="554">
        <v>44800</v>
      </c>
      <c r="M484" s="555">
        <v>24</v>
      </c>
      <c r="N484" s="388">
        <f>6000000+9600000</f>
        <v>15600000</v>
      </c>
      <c r="O484" s="205">
        <f t="shared" ref="O484:O547" si="57">N484/M484</f>
        <v>650000</v>
      </c>
      <c r="P484" s="206">
        <f t="shared" ca="1" si="54"/>
        <v>16.621165725308675</v>
      </c>
      <c r="Q484" s="579">
        <f t="shared" ca="1" si="56"/>
        <v>10400000</v>
      </c>
      <c r="R484" s="337"/>
      <c r="S484" s="445"/>
      <c r="T484" s="210">
        <f t="shared" si="55"/>
        <v>15600000</v>
      </c>
      <c r="U484" s="186"/>
      <c r="V484" s="16"/>
      <c r="X484" t="str">
        <f>IF(ISERROR(VLOOKUP(H484,'FMC by DSF_Sistem'!$J$11:$J$1202,1,0)),"TIDAK ADA","ADA")</f>
        <v>TIDAK ADA</v>
      </c>
      <c r="Y484" t="str">
        <f>IF(ISERROR(VLOOKUP(C484,'Data Unit Agr Open'!$F$4:$F$7567,1,0)),"TIDAK ADA","ADA")</f>
        <v>ADA</v>
      </c>
      <c r="Z484" s="955" t="str">
        <f>VLOOKUP(H484,'Data Unit Agr Open'!J482:$J$7567,1,FALSE)</f>
        <v>KT8552YP</v>
      </c>
      <c r="AA484" t="b">
        <f t="shared" si="50"/>
        <v>0</v>
      </c>
    </row>
    <row r="485" spans="1:27" customFormat="1" ht="17.45" hidden="1" customHeight="1" x14ac:dyDescent="0.3">
      <c r="B485" s="38">
        <v>480</v>
      </c>
      <c r="C485" s="611" t="s">
        <v>12718</v>
      </c>
      <c r="D485" s="329" t="s">
        <v>12719</v>
      </c>
      <c r="E485" s="612" t="s">
        <v>12720</v>
      </c>
      <c r="F485" s="435" t="s">
        <v>4923</v>
      </c>
      <c r="G485" s="435" t="s">
        <v>901</v>
      </c>
      <c r="H485" s="613" t="s">
        <v>12721</v>
      </c>
      <c r="I485" s="614" t="s">
        <v>12722</v>
      </c>
      <c r="J485" s="615" t="s">
        <v>12723</v>
      </c>
      <c r="K485" s="616">
        <v>43560</v>
      </c>
      <c r="L485" s="616">
        <v>45021</v>
      </c>
      <c r="M485" s="226">
        <v>48</v>
      </c>
      <c r="N485" s="617">
        <v>64800288</v>
      </c>
      <c r="O485" s="226">
        <f t="shared" si="57"/>
        <v>1350006</v>
      </c>
      <c r="P485" s="115">
        <v>3</v>
      </c>
      <c r="Q485" s="581">
        <f t="shared" si="56"/>
        <v>4050018</v>
      </c>
      <c r="R485" s="117"/>
      <c r="S485" s="473"/>
      <c r="T485" s="542">
        <f t="shared" si="55"/>
        <v>64800288</v>
      </c>
      <c r="U485" s="186"/>
      <c r="V485" s="16"/>
      <c r="X485" t="str">
        <f>IF(ISERROR(VLOOKUP(H485,'FMC by DSF_Sistem'!$J$11:$J$1202,1,0)),"TIDAK ADA","ADA")</f>
        <v>TIDAK ADA</v>
      </c>
      <c r="Y485" t="str">
        <f>IF(ISERROR(VLOOKUP(C485,'Data Unit Agr Open'!$F$4:$F$7567,1,0)),"TIDAK ADA","ADA")</f>
        <v>TIDAK ADA</v>
      </c>
      <c r="Z485" s="955" t="e">
        <f>VLOOKUP(H485,'Data Unit Agr Open'!J483:$J$7567,1,FALSE)</f>
        <v>#N/A</v>
      </c>
      <c r="AA485" t="b">
        <f t="shared" si="50"/>
        <v>1</v>
      </c>
    </row>
    <row r="486" spans="1:27" customFormat="1" ht="17.45" hidden="1" customHeight="1" x14ac:dyDescent="0.25">
      <c r="B486" s="51">
        <v>481</v>
      </c>
      <c r="C486" s="618" t="s">
        <v>12724</v>
      </c>
      <c r="D486" s="345" t="s">
        <v>12719</v>
      </c>
      <c r="E486" s="561" t="s">
        <v>12725</v>
      </c>
      <c r="F486" s="433" t="s">
        <v>4923</v>
      </c>
      <c r="G486" s="433" t="s">
        <v>901</v>
      </c>
      <c r="H486" s="619" t="s">
        <v>12726</v>
      </c>
      <c r="I486" s="348" t="s">
        <v>12727</v>
      </c>
      <c r="J486" s="348" t="s">
        <v>12728</v>
      </c>
      <c r="K486" s="434">
        <v>43613</v>
      </c>
      <c r="L486" s="434">
        <v>45074</v>
      </c>
      <c r="M486" s="72">
        <v>48</v>
      </c>
      <c r="N486" s="383">
        <v>64800288</v>
      </c>
      <c r="O486" s="72">
        <f t="shared" si="57"/>
        <v>1350006</v>
      </c>
      <c r="P486" s="62">
        <v>1</v>
      </c>
      <c r="Q486" s="59">
        <f t="shared" si="56"/>
        <v>1350006</v>
      </c>
      <c r="R486" s="139"/>
      <c r="S486" s="533"/>
      <c r="T486" s="541">
        <f t="shared" si="55"/>
        <v>64800288</v>
      </c>
      <c r="U486" s="186"/>
      <c r="V486" s="16"/>
      <c r="X486" t="str">
        <f>IF(ISERROR(VLOOKUP(H486,'FMC by DSF_Sistem'!$J$11:$J$1202,1,0)),"TIDAK ADA","ADA")</f>
        <v>TIDAK ADA</v>
      </c>
      <c r="Y486" t="str">
        <f>IF(ISERROR(VLOOKUP(C486,'Data Unit Agr Open'!$F$4:$F$7567,1,0)),"TIDAK ADA","ADA")</f>
        <v>TIDAK ADA</v>
      </c>
      <c r="Z486" s="955" t="e">
        <f>VLOOKUP(H486,'Data Unit Agr Open'!J484:$J$7567,1,FALSE)</f>
        <v>#N/A</v>
      </c>
      <c r="AA486" t="b">
        <f t="shared" si="50"/>
        <v>1</v>
      </c>
    </row>
    <row r="487" spans="1:27" customFormat="1" ht="17.45" hidden="1" customHeight="1" thickBot="1" x14ac:dyDescent="0.3">
      <c r="A487" s="296" t="s">
        <v>12117</v>
      </c>
      <c r="B487" s="38">
        <v>482</v>
      </c>
      <c r="C487" s="620" t="s">
        <v>12729</v>
      </c>
      <c r="D487" s="621" t="s">
        <v>12730</v>
      </c>
      <c r="E487" s="622" t="s">
        <v>12731</v>
      </c>
      <c r="F487" s="623" t="s">
        <v>11993</v>
      </c>
      <c r="G487" s="623" t="s">
        <v>125</v>
      </c>
      <c r="H487" s="483" t="s">
        <v>12732</v>
      </c>
      <c r="I487" s="484" t="s">
        <v>12733</v>
      </c>
      <c r="J487" s="484" t="s">
        <v>12734</v>
      </c>
      <c r="K487" s="485">
        <v>43787</v>
      </c>
      <c r="L487" s="485">
        <v>44531</v>
      </c>
      <c r="M487" s="487">
        <v>24</v>
      </c>
      <c r="N487" s="488">
        <f>5400000+6000000</f>
        <v>11400000</v>
      </c>
      <c r="O487" s="487">
        <f t="shared" si="57"/>
        <v>475000</v>
      </c>
      <c r="P487" s="489">
        <f t="shared" ref="P487:P550" ca="1" si="58">($P$3-K487)/30</f>
        <v>26.054499058642008</v>
      </c>
      <c r="Q487" s="490">
        <f t="shared" ca="1" si="56"/>
        <v>12350000</v>
      </c>
      <c r="R487" s="491">
        <f>[1]FujiFilm!J43</f>
        <v>899049</v>
      </c>
      <c r="S487" s="624">
        <f>[1]FujiFilm!F44</f>
        <v>2</v>
      </c>
      <c r="T487" s="493">
        <f t="shared" si="55"/>
        <v>10500951</v>
      </c>
      <c r="U487" s="186"/>
      <c r="V487" s="16"/>
      <c r="X487" t="str">
        <f>IF(ISERROR(VLOOKUP(H487,'FMC by DSF_Sistem'!$J$11:$J$1202,1,0)),"TIDAK ADA","ADA")</f>
        <v>TIDAK ADA</v>
      </c>
      <c r="Y487" t="str">
        <f>IF(ISERROR(VLOOKUP(C487,'Data Unit Agr Open'!$F$4:$F$7567,1,0)),"TIDAK ADA","ADA")</f>
        <v>TIDAK ADA</v>
      </c>
      <c r="Z487" s="955" t="str">
        <f>VLOOKUP(H487,'Data Unit Agr Open'!J485:$J$7567,1,FALSE)</f>
        <v>B2960PFC</v>
      </c>
      <c r="AA487" t="b">
        <f t="shared" si="50"/>
        <v>1</v>
      </c>
    </row>
    <row r="488" spans="1:27" customFormat="1" ht="17.45" hidden="1" customHeight="1" x14ac:dyDescent="0.25">
      <c r="B488" s="51">
        <v>483</v>
      </c>
      <c r="C488" s="362" t="s">
        <v>1377</v>
      </c>
      <c r="D488" s="325" t="s">
        <v>12735</v>
      </c>
      <c r="E488" s="252" t="s">
        <v>12001</v>
      </c>
      <c r="F488" s="253" t="s">
        <v>11993</v>
      </c>
      <c r="G488" s="253" t="s">
        <v>125</v>
      </c>
      <c r="H488" s="215" t="s">
        <v>6607</v>
      </c>
      <c r="I488" s="216" t="s">
        <v>6608</v>
      </c>
      <c r="J488" s="216" t="s">
        <v>6609</v>
      </c>
      <c r="K488" s="458">
        <v>43797</v>
      </c>
      <c r="L488" s="458">
        <v>44893</v>
      </c>
      <c r="M488" s="190">
        <v>36</v>
      </c>
      <c r="N488" s="365">
        <v>18000000</v>
      </c>
      <c r="O488" s="190">
        <f t="shared" si="57"/>
        <v>500000</v>
      </c>
      <c r="P488" s="34">
        <f t="shared" ca="1" si="58"/>
        <v>25.721165725308673</v>
      </c>
      <c r="Q488" s="35">
        <f t="shared" ca="1" si="56"/>
        <v>12500000</v>
      </c>
      <c r="R488" s="191"/>
      <c r="S488" s="625"/>
      <c r="T488" s="37">
        <f>N488-R488</f>
        <v>18000000</v>
      </c>
      <c r="U488" s="186"/>
      <c r="V488" s="16"/>
      <c r="X488" t="str">
        <f>IF(ISERROR(VLOOKUP(H488,'FMC by DSF_Sistem'!$J$11:$J$1202,1,0)),"TIDAK ADA","ADA")</f>
        <v>ADA</v>
      </c>
      <c r="Y488" t="str">
        <f>IF(ISERROR(VLOOKUP(C488,'Data Unit Agr Open'!$F$4:$F$7567,1,0)),"TIDAK ADA","ADA")</f>
        <v>ADA</v>
      </c>
      <c r="Z488" s="955" t="str">
        <f>VLOOKUP(H488,'Data Unit Agr Open'!J486:$J$7567,1,FALSE)</f>
        <v>B2887PKK</v>
      </c>
      <c r="AA488" t="b">
        <f t="shared" si="50"/>
        <v>1</v>
      </c>
    </row>
    <row r="489" spans="1:27" customFormat="1" ht="17.45" hidden="1" customHeight="1" x14ac:dyDescent="0.25">
      <c r="B489" s="38">
        <v>484</v>
      </c>
      <c r="C489" s="366" t="s">
        <v>3243</v>
      </c>
      <c r="D489" s="329" t="s">
        <v>12735</v>
      </c>
      <c r="E489" s="536" t="s">
        <v>12725</v>
      </c>
      <c r="F489" s="232"/>
      <c r="G489" s="232"/>
      <c r="H489" s="235" t="s">
        <v>6612</v>
      </c>
      <c r="I489" s="69" t="s">
        <v>6613</v>
      </c>
      <c r="J489" s="69" t="s">
        <v>6614</v>
      </c>
      <c r="K489" s="427">
        <v>44319</v>
      </c>
      <c r="L489" s="427">
        <v>45415</v>
      </c>
      <c r="M489" s="76">
        <v>36</v>
      </c>
      <c r="N489" s="370">
        <v>36000000</v>
      </c>
      <c r="O489" s="76">
        <f t="shared" si="57"/>
        <v>1000000</v>
      </c>
      <c r="P489" s="128">
        <f t="shared" ca="1" si="58"/>
        <v>8.3211657253086742</v>
      </c>
      <c r="Q489" s="129">
        <f t="shared" ca="1" si="56"/>
        <v>8000000</v>
      </c>
      <c r="R489" s="73"/>
      <c r="S489" s="271"/>
      <c r="T489" s="50">
        <f>N489-R489</f>
        <v>36000000</v>
      </c>
      <c r="U489" s="186"/>
      <c r="V489" s="16"/>
      <c r="X489" t="str">
        <f>IF(ISERROR(VLOOKUP(H489,'FMC by DSF_Sistem'!$J$11:$J$1202,1,0)),"TIDAK ADA","ADA")</f>
        <v>ADA</v>
      </c>
      <c r="Y489" t="str">
        <f>IF(ISERROR(VLOOKUP(C489,'Data Unit Agr Open'!$F$4:$F$7567,1,0)),"TIDAK ADA","ADA")</f>
        <v>ADA</v>
      </c>
      <c r="Z489" s="955" t="str">
        <f>VLOOKUP(H489,'Data Unit Agr Open'!J487:$J$7567,1,FALSE)</f>
        <v>B1172PJS</v>
      </c>
      <c r="AA489" t="b">
        <f t="shared" si="50"/>
        <v>1</v>
      </c>
    </row>
    <row r="490" spans="1:27" customFormat="1" ht="17.45" customHeight="1" x14ac:dyDescent="0.25">
      <c r="B490" s="51">
        <v>485</v>
      </c>
      <c r="C490" s="626" t="s">
        <v>3798</v>
      </c>
      <c r="D490" s="329" t="s">
        <v>12735</v>
      </c>
      <c r="E490" s="537" t="s">
        <v>12736</v>
      </c>
      <c r="F490" s="377"/>
      <c r="G490" s="377"/>
      <c r="H490" s="320" t="s">
        <v>12737</v>
      </c>
      <c r="I490" s="81" t="s">
        <v>12738</v>
      </c>
      <c r="J490" s="81" t="s">
        <v>12739</v>
      </c>
      <c r="K490" s="471">
        <v>44375</v>
      </c>
      <c r="L490" s="471">
        <v>45471</v>
      </c>
      <c r="M490" s="85">
        <v>36</v>
      </c>
      <c r="N490" s="379">
        <v>27000000</v>
      </c>
      <c r="O490" s="85">
        <f t="shared" si="57"/>
        <v>750000</v>
      </c>
      <c r="P490" s="128">
        <f t="shared" ca="1" si="58"/>
        <v>6.4544990586420079</v>
      </c>
      <c r="Q490" s="129">
        <f t="shared" ca="1" si="56"/>
        <v>4500000</v>
      </c>
      <c r="R490" s="88"/>
      <c r="S490" s="89"/>
      <c r="T490" s="90">
        <f>N490-R490</f>
        <v>27000000</v>
      </c>
      <c r="U490" s="186"/>
      <c r="V490" s="16"/>
      <c r="X490" t="str">
        <f>IF(ISERROR(VLOOKUP(H490,'FMC by DSF_Sistem'!$J$11:$J$1202,1,0)),"TIDAK ADA","ADA")</f>
        <v>TIDAK ADA</v>
      </c>
      <c r="Y490" t="str">
        <f>IF(ISERROR(VLOOKUP(C490,'Data Unit Agr Open'!$F$4:$F$7567,1,0)),"TIDAK ADA","ADA")</f>
        <v>ADA</v>
      </c>
      <c r="Z490" s="955" t="str">
        <f>VLOOKUP(H490,'Data Unit Agr Open'!J488:$J$7567,1,FALSE)</f>
        <v>B2608POC</v>
      </c>
      <c r="AA490" t="b">
        <f t="shared" si="50"/>
        <v>0</v>
      </c>
    </row>
    <row r="491" spans="1:27" customFormat="1" ht="17.45" hidden="1" customHeight="1" x14ac:dyDescent="0.25">
      <c r="B491" s="38">
        <v>486</v>
      </c>
      <c r="C491" s="362" t="s">
        <v>1410</v>
      </c>
      <c r="D491" s="325" t="s">
        <v>12740</v>
      </c>
      <c r="E491" s="252" t="s">
        <v>12741</v>
      </c>
      <c r="F491" s="457" t="s">
        <v>12408</v>
      </c>
      <c r="G491" s="457" t="s">
        <v>1516</v>
      </c>
      <c r="H491" s="215" t="s">
        <v>5617</v>
      </c>
      <c r="I491" s="216" t="s">
        <v>5618</v>
      </c>
      <c r="J491" s="216" t="s">
        <v>5619</v>
      </c>
      <c r="K491" s="458">
        <v>43829</v>
      </c>
      <c r="L491" s="458">
        <v>44925</v>
      </c>
      <c r="M491" s="190">
        <v>36</v>
      </c>
      <c r="N491" s="365">
        <v>18000000</v>
      </c>
      <c r="O491" s="190">
        <f t="shared" si="57"/>
        <v>500000</v>
      </c>
      <c r="P491" s="34">
        <f t="shared" ca="1" si="58"/>
        <v>24.654499058642006</v>
      </c>
      <c r="Q491" s="35">
        <f t="shared" ca="1" si="56"/>
        <v>12000000</v>
      </c>
      <c r="R491" s="191"/>
      <c r="S491" s="192"/>
      <c r="T491" s="193">
        <f t="shared" ref="T491:T566" si="59">N491-R491</f>
        <v>18000000</v>
      </c>
      <c r="U491" s="186"/>
      <c r="V491" s="16"/>
      <c r="X491" t="str">
        <f>IF(ISERROR(VLOOKUP(H491,'FMC by DSF_Sistem'!$J$11:$J$1202,1,0)),"TIDAK ADA","ADA")</f>
        <v>ADA</v>
      </c>
      <c r="Y491" t="str">
        <f>IF(ISERROR(VLOOKUP(C491,'Data Unit Agr Open'!$F$4:$F$7567,1,0)),"TIDAK ADA","ADA")</f>
        <v>ADA</v>
      </c>
      <c r="Z491" s="955" t="str">
        <f>VLOOKUP(H491,'Data Unit Agr Open'!J489:$J$7567,1,FALSE)</f>
        <v>B2959SIW</v>
      </c>
      <c r="AA491" t="b">
        <f t="shared" si="50"/>
        <v>1</v>
      </c>
    </row>
    <row r="492" spans="1:27" customFormat="1" ht="17.45" hidden="1" customHeight="1" x14ac:dyDescent="0.25">
      <c r="B492" s="51">
        <v>487</v>
      </c>
      <c r="C492" s="366" t="s">
        <v>1410</v>
      </c>
      <c r="D492" s="340" t="s">
        <v>12740</v>
      </c>
      <c r="E492" s="258" t="s">
        <v>12741</v>
      </c>
      <c r="F492" s="426" t="s">
        <v>11993</v>
      </c>
      <c r="G492" s="426" t="s">
        <v>12742</v>
      </c>
      <c r="H492" s="235" t="s">
        <v>5622</v>
      </c>
      <c r="I492" s="69" t="s">
        <v>5623</v>
      </c>
      <c r="J492" s="69" t="s">
        <v>5624</v>
      </c>
      <c r="K492" s="427">
        <v>43829</v>
      </c>
      <c r="L492" s="427">
        <v>44925</v>
      </c>
      <c r="M492" s="76">
        <v>36</v>
      </c>
      <c r="N492" s="370">
        <v>18000000</v>
      </c>
      <c r="O492" s="76">
        <f t="shared" si="57"/>
        <v>500000</v>
      </c>
      <c r="P492" s="47">
        <f t="shared" ca="1" si="58"/>
        <v>24.654499058642006</v>
      </c>
      <c r="Q492" s="48">
        <f t="shared" ca="1" si="56"/>
        <v>12000000</v>
      </c>
      <c r="R492" s="73"/>
      <c r="S492" s="60"/>
      <c r="T492" s="120">
        <f t="shared" si="59"/>
        <v>18000000</v>
      </c>
      <c r="U492" s="186"/>
      <c r="V492" s="16"/>
      <c r="X492" t="str">
        <f>IF(ISERROR(VLOOKUP(H492,'FMC by DSF_Sistem'!$J$11:$J$1202,1,0)),"TIDAK ADA","ADA")</f>
        <v>ADA</v>
      </c>
      <c r="Y492" t="str">
        <f>IF(ISERROR(VLOOKUP(C492,'Data Unit Agr Open'!$F$4:$F$7567,1,0)),"TIDAK ADA","ADA")</f>
        <v>ADA</v>
      </c>
      <c r="Z492" s="955" t="str">
        <f>VLOOKUP(H492,'Data Unit Agr Open'!J490:$J$7567,1,FALSE)</f>
        <v>B2949SIW</v>
      </c>
      <c r="AA492" t="b">
        <f t="shared" si="50"/>
        <v>1</v>
      </c>
    </row>
    <row r="493" spans="1:27" customFormat="1" ht="17.45" hidden="1" customHeight="1" x14ac:dyDescent="0.25">
      <c r="B493" s="38">
        <v>488</v>
      </c>
      <c r="C493" s="366" t="s">
        <v>1410</v>
      </c>
      <c r="D493" s="340" t="s">
        <v>12740</v>
      </c>
      <c r="E493" s="258" t="s">
        <v>12741</v>
      </c>
      <c r="F493" s="426" t="s">
        <v>11993</v>
      </c>
      <c r="G493" s="426" t="s">
        <v>12743</v>
      </c>
      <c r="H493" s="235" t="s">
        <v>5625</v>
      </c>
      <c r="I493" s="69" t="s">
        <v>5626</v>
      </c>
      <c r="J493" s="69" t="s">
        <v>5627</v>
      </c>
      <c r="K493" s="427">
        <v>43829</v>
      </c>
      <c r="L493" s="427">
        <v>44925</v>
      </c>
      <c r="M493" s="76">
        <v>36</v>
      </c>
      <c r="N493" s="370">
        <v>18000000</v>
      </c>
      <c r="O493" s="76">
        <f t="shared" si="57"/>
        <v>500000</v>
      </c>
      <c r="P493" s="47">
        <f t="shared" ca="1" si="58"/>
        <v>24.654499058642006</v>
      </c>
      <c r="Q493" s="48">
        <f t="shared" ca="1" si="56"/>
        <v>12000000</v>
      </c>
      <c r="R493" s="73">
        <f>'[1]Daya Mitra'!J290</f>
        <v>4201074</v>
      </c>
      <c r="S493" s="60">
        <f>'[1]Daya Mitra'!F291</f>
        <v>3</v>
      </c>
      <c r="T493" s="120">
        <f t="shared" si="59"/>
        <v>13798926</v>
      </c>
      <c r="U493" s="186"/>
      <c r="V493" s="16"/>
      <c r="X493" t="str">
        <f>IF(ISERROR(VLOOKUP(H493,'FMC by DSF_Sistem'!$J$11:$J$1202,1,0)),"TIDAK ADA","ADA")</f>
        <v>ADA</v>
      </c>
      <c r="Y493" t="str">
        <f>IF(ISERROR(VLOOKUP(C493,'Data Unit Agr Open'!$F$4:$F$7567,1,0)),"TIDAK ADA","ADA")</f>
        <v>ADA</v>
      </c>
      <c r="Z493" s="955" t="str">
        <f>VLOOKUP(H493,'Data Unit Agr Open'!J491:$J$7567,1,FALSE)</f>
        <v>B2935SIW</v>
      </c>
      <c r="AA493" t="b">
        <f t="shared" si="50"/>
        <v>1</v>
      </c>
    </row>
    <row r="494" spans="1:27" customFormat="1" ht="17.45" hidden="1" customHeight="1" x14ac:dyDescent="0.25">
      <c r="B494" s="51">
        <v>489</v>
      </c>
      <c r="C494" s="366" t="s">
        <v>1410</v>
      </c>
      <c r="D494" s="340" t="s">
        <v>12740</v>
      </c>
      <c r="E494" s="258" t="s">
        <v>12741</v>
      </c>
      <c r="F494" s="426" t="s">
        <v>2035</v>
      </c>
      <c r="G494" s="426" t="s">
        <v>12744</v>
      </c>
      <c r="H494" s="235" t="s">
        <v>5631</v>
      </c>
      <c r="I494" s="69" t="s">
        <v>5632</v>
      </c>
      <c r="J494" s="69" t="s">
        <v>5633</v>
      </c>
      <c r="K494" s="427">
        <v>43829</v>
      </c>
      <c r="L494" s="427">
        <v>44925</v>
      </c>
      <c r="M494" s="76">
        <v>36</v>
      </c>
      <c r="N494" s="370">
        <v>18000000</v>
      </c>
      <c r="O494" s="76">
        <f t="shared" si="57"/>
        <v>500000</v>
      </c>
      <c r="P494" s="47">
        <f t="shared" ca="1" si="58"/>
        <v>24.654499058642006</v>
      </c>
      <c r="Q494" s="48">
        <f t="shared" ca="1" si="56"/>
        <v>12000000</v>
      </c>
      <c r="R494" s="73">
        <f>'[1]Daya Mitra'!J172</f>
        <v>6847128</v>
      </c>
      <c r="S494" s="60">
        <f>'[1]Daya Mitra'!F173</f>
        <v>5</v>
      </c>
      <c r="T494" s="120">
        <f t="shared" si="59"/>
        <v>11152872</v>
      </c>
      <c r="U494" s="186"/>
      <c r="V494" s="16"/>
      <c r="X494" t="str">
        <f>IF(ISERROR(VLOOKUP(H494,'FMC by DSF_Sistem'!$J$11:$J$1202,1,0)),"TIDAK ADA","ADA")</f>
        <v>ADA</v>
      </c>
      <c r="Y494" t="str">
        <f>IF(ISERROR(VLOOKUP(C494,'Data Unit Agr Open'!$F$4:$F$7567,1,0)),"TIDAK ADA","ADA")</f>
        <v>ADA</v>
      </c>
      <c r="Z494" s="955" t="str">
        <f>VLOOKUP(H494,'Data Unit Agr Open'!J492:$J$7567,1,FALSE)</f>
        <v>B2955SIW</v>
      </c>
      <c r="AA494" t="b">
        <f t="shared" si="50"/>
        <v>1</v>
      </c>
    </row>
    <row r="495" spans="1:27" customFormat="1" ht="17.45" hidden="1" customHeight="1" x14ac:dyDescent="0.25">
      <c r="B495" s="38">
        <v>490</v>
      </c>
      <c r="C495" s="366" t="s">
        <v>1410</v>
      </c>
      <c r="D495" s="340" t="s">
        <v>12740</v>
      </c>
      <c r="E495" s="258" t="s">
        <v>12741</v>
      </c>
      <c r="F495" s="426" t="s">
        <v>11993</v>
      </c>
      <c r="G495" s="426" t="s">
        <v>12742</v>
      </c>
      <c r="H495" s="235" t="s">
        <v>5637</v>
      </c>
      <c r="I495" s="69" t="s">
        <v>5638</v>
      </c>
      <c r="J495" s="69" t="s">
        <v>5639</v>
      </c>
      <c r="K495" s="427">
        <v>43829</v>
      </c>
      <c r="L495" s="427">
        <v>44925</v>
      </c>
      <c r="M495" s="76">
        <v>36</v>
      </c>
      <c r="N495" s="370">
        <v>18000000</v>
      </c>
      <c r="O495" s="76">
        <f t="shared" si="57"/>
        <v>500000</v>
      </c>
      <c r="P495" s="47">
        <f t="shared" ca="1" si="58"/>
        <v>24.654499058642006</v>
      </c>
      <c r="Q495" s="48">
        <f t="shared" ca="1" si="56"/>
        <v>12000000</v>
      </c>
      <c r="R495" s="73">
        <f>'[1]Daya Mitra'!J1256</f>
        <v>3696194</v>
      </c>
      <c r="S495" s="60">
        <f>'[1]Daya Mitra'!F1257</f>
        <v>2</v>
      </c>
      <c r="T495" s="120">
        <f t="shared" si="59"/>
        <v>14303806</v>
      </c>
      <c r="U495" s="186"/>
      <c r="V495" s="16"/>
      <c r="X495" t="str">
        <f>IF(ISERROR(VLOOKUP(H495,'FMC by DSF_Sistem'!$J$11:$J$1202,1,0)),"TIDAK ADA","ADA")</f>
        <v>ADA</v>
      </c>
      <c r="Y495" t="str">
        <f>IF(ISERROR(VLOOKUP(C495,'Data Unit Agr Open'!$F$4:$F$7567,1,0)),"TIDAK ADA","ADA")</f>
        <v>ADA</v>
      </c>
      <c r="Z495" s="955" t="str">
        <f>VLOOKUP(H495,'Data Unit Agr Open'!J493:$J$7567,1,FALSE)</f>
        <v>B2923SIW</v>
      </c>
      <c r="AA495" t="b">
        <f t="shared" si="50"/>
        <v>1</v>
      </c>
    </row>
    <row r="496" spans="1:27" customFormat="1" ht="17.45" hidden="1" customHeight="1" x14ac:dyDescent="0.25">
      <c r="B496" s="51">
        <v>491</v>
      </c>
      <c r="C496" s="366" t="s">
        <v>1410</v>
      </c>
      <c r="D496" s="340" t="s">
        <v>12740</v>
      </c>
      <c r="E496" s="258" t="s">
        <v>12741</v>
      </c>
      <c r="F496" s="426" t="s">
        <v>2035</v>
      </c>
      <c r="G496" s="426" t="s">
        <v>12744</v>
      </c>
      <c r="H496" s="235" t="s">
        <v>5643</v>
      </c>
      <c r="I496" s="69" t="s">
        <v>5644</v>
      </c>
      <c r="J496" s="69" t="s">
        <v>5645</v>
      </c>
      <c r="K496" s="427">
        <v>43829</v>
      </c>
      <c r="L496" s="427">
        <v>44925</v>
      </c>
      <c r="M496" s="76">
        <v>36</v>
      </c>
      <c r="N496" s="370">
        <v>18000000</v>
      </c>
      <c r="O496" s="76">
        <f t="shared" si="57"/>
        <v>500000</v>
      </c>
      <c r="P496" s="47">
        <f t="shared" ca="1" si="58"/>
        <v>24.654499058642006</v>
      </c>
      <c r="Q496" s="48">
        <f t="shared" ca="1" si="56"/>
        <v>12000000</v>
      </c>
      <c r="R496" s="73">
        <f>'[1]Daya Mitra'!J469</f>
        <v>8970648</v>
      </c>
      <c r="S496" s="60">
        <f>'[1]Daya Mitra'!F470</f>
        <v>4</v>
      </c>
      <c r="T496" s="120">
        <f t="shared" si="59"/>
        <v>9029352</v>
      </c>
      <c r="U496" s="186"/>
      <c r="V496" s="16"/>
      <c r="X496" t="str">
        <f>IF(ISERROR(VLOOKUP(H496,'FMC by DSF_Sistem'!$J$11:$J$1202,1,0)),"TIDAK ADA","ADA")</f>
        <v>ADA</v>
      </c>
      <c r="Y496" t="str">
        <f>IF(ISERROR(VLOOKUP(C496,'Data Unit Agr Open'!$F$4:$F$7567,1,0)),"TIDAK ADA","ADA")</f>
        <v>ADA</v>
      </c>
      <c r="Z496" s="955" t="str">
        <f>VLOOKUP(H496,'Data Unit Agr Open'!J494:$J$7567,1,FALSE)</f>
        <v>B2957SIW</v>
      </c>
      <c r="AA496" t="b">
        <f t="shared" si="50"/>
        <v>1</v>
      </c>
    </row>
    <row r="497" spans="2:27" customFormat="1" ht="17.45" hidden="1" customHeight="1" x14ac:dyDescent="0.25">
      <c r="B497" s="38">
        <v>492</v>
      </c>
      <c r="C497" s="366" t="s">
        <v>1410</v>
      </c>
      <c r="D497" s="340" t="s">
        <v>12740</v>
      </c>
      <c r="E497" s="258" t="s">
        <v>12741</v>
      </c>
      <c r="F497" s="426" t="s">
        <v>12745</v>
      </c>
      <c r="G497" s="426" t="s">
        <v>3057</v>
      </c>
      <c r="H497" s="235" t="s">
        <v>5649</v>
      </c>
      <c r="I497" s="69" t="s">
        <v>5650</v>
      </c>
      <c r="J497" s="69" t="s">
        <v>5651</v>
      </c>
      <c r="K497" s="427">
        <v>43829</v>
      </c>
      <c r="L497" s="427">
        <v>44925</v>
      </c>
      <c r="M497" s="76">
        <v>36</v>
      </c>
      <c r="N497" s="370">
        <v>18000000</v>
      </c>
      <c r="O497" s="76">
        <f t="shared" si="57"/>
        <v>500000</v>
      </c>
      <c r="P497" s="47">
        <f t="shared" ca="1" si="58"/>
        <v>24.654499058642006</v>
      </c>
      <c r="Q497" s="48">
        <f t="shared" ca="1" si="56"/>
        <v>12000000</v>
      </c>
      <c r="R497" s="73">
        <f>'[1]Daya Mitra'!J831</f>
        <v>3720200</v>
      </c>
      <c r="S497" s="60">
        <f>'[1]Daya Mitra'!F832</f>
        <v>2</v>
      </c>
      <c r="T497" s="120">
        <f t="shared" si="59"/>
        <v>14279800</v>
      </c>
      <c r="U497" s="186"/>
      <c r="V497" s="16"/>
      <c r="X497" t="str">
        <f>IF(ISERROR(VLOOKUP(H497,'FMC by DSF_Sistem'!$J$11:$J$1202,1,0)),"TIDAK ADA","ADA")</f>
        <v>ADA</v>
      </c>
      <c r="Y497" t="str">
        <f>IF(ISERROR(VLOOKUP(C497,'Data Unit Agr Open'!$F$4:$F$7567,1,0)),"TIDAK ADA","ADA")</f>
        <v>ADA</v>
      </c>
      <c r="Z497" s="955" t="str">
        <f>VLOOKUP(H497,'Data Unit Agr Open'!J495:$J$7567,1,FALSE)</f>
        <v>B2933SIW</v>
      </c>
      <c r="AA497" t="b">
        <f t="shared" si="50"/>
        <v>1</v>
      </c>
    </row>
    <row r="498" spans="2:27" customFormat="1" ht="17.45" hidden="1" customHeight="1" x14ac:dyDescent="0.25">
      <c r="B498" s="51">
        <v>493</v>
      </c>
      <c r="C498" s="366" t="s">
        <v>1410</v>
      </c>
      <c r="D498" s="340" t="s">
        <v>12740</v>
      </c>
      <c r="E498" s="258" t="s">
        <v>12741</v>
      </c>
      <c r="F498" s="426" t="s">
        <v>11993</v>
      </c>
      <c r="G498" s="426" t="s">
        <v>12742</v>
      </c>
      <c r="H498" s="235" t="s">
        <v>5655</v>
      </c>
      <c r="I498" s="69" t="s">
        <v>5656</v>
      </c>
      <c r="J498" s="69" t="s">
        <v>5657</v>
      </c>
      <c r="K498" s="427">
        <v>43829</v>
      </c>
      <c r="L498" s="427">
        <v>44925</v>
      </c>
      <c r="M498" s="76">
        <v>36</v>
      </c>
      <c r="N498" s="370">
        <v>18000000</v>
      </c>
      <c r="O498" s="76">
        <f t="shared" si="57"/>
        <v>500000</v>
      </c>
      <c r="P498" s="47">
        <f t="shared" ca="1" si="58"/>
        <v>24.654499058642006</v>
      </c>
      <c r="Q498" s="48">
        <f t="shared" ca="1" si="56"/>
        <v>12000000</v>
      </c>
      <c r="R498" s="73">
        <f>'[1]Daya Mitra'!J55</f>
        <v>1461500</v>
      </c>
      <c r="S498" s="60">
        <f>'[1]Daya Mitra'!F56</f>
        <v>2</v>
      </c>
      <c r="T498" s="120">
        <f t="shared" si="59"/>
        <v>16538500</v>
      </c>
      <c r="U498" s="186"/>
      <c r="V498" s="16"/>
      <c r="X498" t="str">
        <f>IF(ISERROR(VLOOKUP(H498,'FMC by DSF_Sistem'!$J$11:$J$1202,1,0)),"TIDAK ADA","ADA")</f>
        <v>ADA</v>
      </c>
      <c r="Y498" t="str">
        <f>IF(ISERROR(VLOOKUP(C498,'Data Unit Agr Open'!$F$4:$F$7567,1,0)),"TIDAK ADA","ADA")</f>
        <v>ADA</v>
      </c>
      <c r="Z498" s="955" t="str">
        <f>VLOOKUP(H498,'Data Unit Agr Open'!J496:$J$7567,1,FALSE)</f>
        <v>B2454SIW</v>
      </c>
      <c r="AA498" t="b">
        <f t="shared" si="50"/>
        <v>1</v>
      </c>
    </row>
    <row r="499" spans="2:27" customFormat="1" ht="17.45" hidden="1" customHeight="1" x14ac:dyDescent="0.25">
      <c r="B499" s="38">
        <v>494</v>
      </c>
      <c r="C499" s="366" t="s">
        <v>1410</v>
      </c>
      <c r="D499" s="340" t="s">
        <v>12740</v>
      </c>
      <c r="E499" s="258" t="s">
        <v>12741</v>
      </c>
      <c r="F499" s="426" t="s">
        <v>11993</v>
      </c>
      <c r="G499" s="426" t="s">
        <v>12743</v>
      </c>
      <c r="H499" s="235" t="s">
        <v>5661</v>
      </c>
      <c r="I499" s="69" t="s">
        <v>5662</v>
      </c>
      <c r="J499" s="69" t="s">
        <v>5663</v>
      </c>
      <c r="K499" s="427">
        <v>43829</v>
      </c>
      <c r="L499" s="427">
        <v>44925</v>
      </c>
      <c r="M499" s="76">
        <v>36</v>
      </c>
      <c r="N499" s="370">
        <v>18000000</v>
      </c>
      <c r="O499" s="76">
        <f t="shared" si="57"/>
        <v>500000</v>
      </c>
      <c r="P499" s="47">
        <f t="shared" ca="1" si="58"/>
        <v>24.654499058642006</v>
      </c>
      <c r="Q499" s="48">
        <f t="shared" ca="1" si="56"/>
        <v>12000000</v>
      </c>
      <c r="R499" s="73">
        <f>'[1]Daya Mitra'!J590</f>
        <v>844560</v>
      </c>
      <c r="S499" s="60">
        <f>'[1]Daya Mitra'!F591</f>
        <v>1</v>
      </c>
      <c r="T499" s="120">
        <f t="shared" si="59"/>
        <v>17155440</v>
      </c>
      <c r="U499" s="186"/>
      <c r="V499" s="16"/>
      <c r="X499" t="str">
        <f>IF(ISERROR(VLOOKUP(H499,'FMC by DSF_Sistem'!$J$11:$J$1202,1,0)),"TIDAK ADA","ADA")</f>
        <v>ADA</v>
      </c>
      <c r="Y499" t="str">
        <f>IF(ISERROR(VLOOKUP(C499,'Data Unit Agr Open'!$F$4:$F$7567,1,0)),"TIDAK ADA","ADA")</f>
        <v>ADA</v>
      </c>
      <c r="Z499" s="955" t="str">
        <f>VLOOKUP(H499,'Data Unit Agr Open'!J497:$J$7567,1,FALSE)</f>
        <v>B2945SIW</v>
      </c>
      <c r="AA499" t="b">
        <f t="shared" si="50"/>
        <v>1</v>
      </c>
    </row>
    <row r="500" spans="2:27" customFormat="1" ht="17.45" hidden="1" customHeight="1" x14ac:dyDescent="0.25">
      <c r="B500" s="51">
        <v>495</v>
      </c>
      <c r="C500" s="366" t="s">
        <v>1410</v>
      </c>
      <c r="D500" s="340" t="s">
        <v>12740</v>
      </c>
      <c r="E500" s="258" t="s">
        <v>12741</v>
      </c>
      <c r="F500" s="426" t="s">
        <v>11993</v>
      </c>
      <c r="G500" s="426" t="s">
        <v>12743</v>
      </c>
      <c r="H500" s="235" t="s">
        <v>5667</v>
      </c>
      <c r="I500" s="69" t="s">
        <v>5668</v>
      </c>
      <c r="J500" s="69" t="s">
        <v>5669</v>
      </c>
      <c r="K500" s="427">
        <v>43829</v>
      </c>
      <c r="L500" s="427">
        <v>44925</v>
      </c>
      <c r="M500" s="76">
        <v>36</v>
      </c>
      <c r="N500" s="370">
        <v>18000000</v>
      </c>
      <c r="O500" s="76">
        <f t="shared" si="57"/>
        <v>500000</v>
      </c>
      <c r="P500" s="47">
        <f t="shared" ca="1" si="58"/>
        <v>24.654499058642006</v>
      </c>
      <c r="Q500" s="48">
        <f t="shared" ca="1" si="56"/>
        <v>12000000</v>
      </c>
      <c r="R500" s="73">
        <f>'[1]Daya Mitra'!J651</f>
        <v>4841274</v>
      </c>
      <c r="S500" s="60">
        <f>'[1]Daya Mitra'!F652</f>
        <v>3</v>
      </c>
      <c r="T500" s="120">
        <f t="shared" si="59"/>
        <v>13158726</v>
      </c>
      <c r="U500" s="186"/>
      <c r="V500" s="16"/>
      <c r="X500" t="str">
        <f>IF(ISERROR(VLOOKUP(H500,'FMC by DSF_Sistem'!$J$11:$J$1202,1,0)),"TIDAK ADA","ADA")</f>
        <v>ADA</v>
      </c>
      <c r="Y500" t="str">
        <f>IF(ISERROR(VLOOKUP(C500,'Data Unit Agr Open'!$F$4:$F$7567,1,0)),"TIDAK ADA","ADA")</f>
        <v>ADA</v>
      </c>
      <c r="Z500" s="955" t="str">
        <f>VLOOKUP(H500,'Data Unit Agr Open'!J498:$J$7567,1,FALSE)</f>
        <v>B2456SIW</v>
      </c>
      <c r="AA500" t="b">
        <f t="shared" si="50"/>
        <v>1</v>
      </c>
    </row>
    <row r="501" spans="2:27" customFormat="1" ht="17.45" hidden="1" customHeight="1" x14ac:dyDescent="0.25">
      <c r="B501" s="38">
        <v>496</v>
      </c>
      <c r="C501" s="366" t="s">
        <v>1410</v>
      </c>
      <c r="D501" s="340" t="s">
        <v>12740</v>
      </c>
      <c r="E501" s="258" t="s">
        <v>12741</v>
      </c>
      <c r="F501" s="426" t="s">
        <v>2035</v>
      </c>
      <c r="G501" s="426" t="s">
        <v>12744</v>
      </c>
      <c r="H501" s="235" t="s">
        <v>5673</v>
      </c>
      <c r="I501" s="69" t="s">
        <v>5674</v>
      </c>
      <c r="J501" s="69" t="s">
        <v>5675</v>
      </c>
      <c r="K501" s="427">
        <v>43829</v>
      </c>
      <c r="L501" s="427">
        <v>44925</v>
      </c>
      <c r="M501" s="76">
        <v>36</v>
      </c>
      <c r="N501" s="370">
        <v>18000000</v>
      </c>
      <c r="O501" s="76">
        <f t="shared" si="57"/>
        <v>500000</v>
      </c>
      <c r="P501" s="47">
        <f t="shared" ca="1" si="58"/>
        <v>24.654499058642006</v>
      </c>
      <c r="Q501" s="48">
        <f t="shared" ca="1" si="56"/>
        <v>12000000</v>
      </c>
      <c r="R501" s="73">
        <f>'[1]Daya Mitra'!J711</f>
        <v>4603447</v>
      </c>
      <c r="S501" s="60">
        <f>'[1]Daya Mitra'!F712</f>
        <v>2</v>
      </c>
      <c r="T501" s="120">
        <f t="shared" si="59"/>
        <v>13396553</v>
      </c>
      <c r="U501" s="186"/>
      <c r="V501" s="16"/>
      <c r="X501" t="str">
        <f>IF(ISERROR(VLOOKUP(H501,'FMC by DSF_Sistem'!$J$11:$J$1202,1,0)),"TIDAK ADA","ADA")</f>
        <v>ADA</v>
      </c>
      <c r="Y501" t="str">
        <f>IF(ISERROR(VLOOKUP(C501,'Data Unit Agr Open'!$F$4:$F$7567,1,0)),"TIDAK ADA","ADA")</f>
        <v>ADA</v>
      </c>
      <c r="Z501" s="955" t="str">
        <f>VLOOKUP(H501,'Data Unit Agr Open'!J499:$J$7567,1,FALSE)</f>
        <v>B2458SIW</v>
      </c>
      <c r="AA501" t="b">
        <f t="shared" si="50"/>
        <v>1</v>
      </c>
    </row>
    <row r="502" spans="2:27" customFormat="1" ht="17.45" hidden="1" customHeight="1" x14ac:dyDescent="0.25">
      <c r="B502" s="51">
        <v>497</v>
      </c>
      <c r="C502" s="366" t="s">
        <v>1410</v>
      </c>
      <c r="D502" s="340" t="s">
        <v>12740</v>
      </c>
      <c r="E502" s="258" t="s">
        <v>12741</v>
      </c>
      <c r="F502" s="426" t="s">
        <v>12745</v>
      </c>
      <c r="G502" s="426" t="s">
        <v>3057</v>
      </c>
      <c r="H502" s="235" t="s">
        <v>5679</v>
      </c>
      <c r="I502" s="69" t="s">
        <v>5680</v>
      </c>
      <c r="J502" s="69" t="s">
        <v>5681</v>
      </c>
      <c r="K502" s="427">
        <v>43829</v>
      </c>
      <c r="L502" s="427">
        <v>44925</v>
      </c>
      <c r="M502" s="76">
        <v>36</v>
      </c>
      <c r="N502" s="370">
        <v>18000000</v>
      </c>
      <c r="O502" s="76">
        <f t="shared" si="57"/>
        <v>500000</v>
      </c>
      <c r="P502" s="47">
        <f t="shared" ca="1" si="58"/>
        <v>24.654499058642006</v>
      </c>
      <c r="Q502" s="48">
        <f t="shared" ca="1" si="56"/>
        <v>12000000</v>
      </c>
      <c r="R502" s="73">
        <f>'[1]Daya Mitra'!J1374</f>
        <v>2640000</v>
      </c>
      <c r="S502" s="60">
        <f>'[1]Daya Mitra'!F1375</f>
        <v>1</v>
      </c>
      <c r="T502" s="120">
        <f t="shared" si="59"/>
        <v>15360000</v>
      </c>
      <c r="U502" s="186"/>
      <c r="V502" s="16"/>
      <c r="X502" t="str">
        <f>IF(ISERROR(VLOOKUP(H502,'FMC by DSF_Sistem'!$J$11:$J$1202,1,0)),"TIDAK ADA","ADA")</f>
        <v>ADA</v>
      </c>
      <c r="Y502" t="str">
        <f>IF(ISERROR(VLOOKUP(C502,'Data Unit Agr Open'!$F$4:$F$7567,1,0)),"TIDAK ADA","ADA")</f>
        <v>ADA</v>
      </c>
      <c r="Z502" s="955" t="str">
        <f>VLOOKUP(H502,'Data Unit Agr Open'!J500:$J$7567,1,FALSE)</f>
        <v>B2460SIW</v>
      </c>
      <c r="AA502" t="b">
        <f t="shared" si="50"/>
        <v>1</v>
      </c>
    </row>
    <row r="503" spans="2:27" customFormat="1" ht="17.45" hidden="1" customHeight="1" x14ac:dyDescent="0.25">
      <c r="B503" s="38">
        <v>498</v>
      </c>
      <c r="C503" s="366" t="s">
        <v>1410</v>
      </c>
      <c r="D503" s="340" t="s">
        <v>12740</v>
      </c>
      <c r="E503" s="258" t="s">
        <v>12741</v>
      </c>
      <c r="F503" s="426" t="s">
        <v>11993</v>
      </c>
      <c r="G503" s="426" t="s">
        <v>12742</v>
      </c>
      <c r="H503" s="235" t="s">
        <v>5685</v>
      </c>
      <c r="I503" s="69" t="s">
        <v>5686</v>
      </c>
      <c r="J503" s="69" t="s">
        <v>5687</v>
      </c>
      <c r="K503" s="427">
        <v>43829</v>
      </c>
      <c r="L503" s="427">
        <v>44925</v>
      </c>
      <c r="M503" s="76">
        <v>36</v>
      </c>
      <c r="N503" s="370">
        <v>18000000</v>
      </c>
      <c r="O503" s="76">
        <f t="shared" si="57"/>
        <v>500000</v>
      </c>
      <c r="P503" s="47">
        <f t="shared" ca="1" si="58"/>
        <v>24.654499058642006</v>
      </c>
      <c r="Q503" s="48">
        <f t="shared" ca="1" si="56"/>
        <v>12000000</v>
      </c>
      <c r="R503" s="73"/>
      <c r="S503" s="60"/>
      <c r="T503" s="120">
        <f t="shared" si="59"/>
        <v>18000000</v>
      </c>
      <c r="U503" s="186"/>
      <c r="V503" s="16"/>
      <c r="X503" t="str">
        <f>IF(ISERROR(VLOOKUP(H503,'FMC by DSF_Sistem'!$J$11:$J$1202,1,0)),"TIDAK ADA","ADA")</f>
        <v>ADA</v>
      </c>
      <c r="Y503" t="str">
        <f>IF(ISERROR(VLOOKUP(C503,'Data Unit Agr Open'!$F$4:$F$7567,1,0)),"TIDAK ADA","ADA")</f>
        <v>ADA</v>
      </c>
      <c r="Z503" s="955" t="str">
        <f>VLOOKUP(H503,'Data Unit Agr Open'!J501:$J$7567,1,FALSE)</f>
        <v>B2925SIW</v>
      </c>
      <c r="AA503" t="b">
        <f t="shared" si="50"/>
        <v>1</v>
      </c>
    </row>
    <row r="504" spans="2:27" customFormat="1" ht="17.45" hidden="1" customHeight="1" x14ac:dyDescent="0.25">
      <c r="B504" s="51">
        <v>499</v>
      </c>
      <c r="C504" s="366" t="s">
        <v>1410</v>
      </c>
      <c r="D504" s="340" t="s">
        <v>12740</v>
      </c>
      <c r="E504" s="258" t="s">
        <v>12741</v>
      </c>
      <c r="F504" s="426" t="s">
        <v>12745</v>
      </c>
      <c r="G504" s="426" t="s">
        <v>3057</v>
      </c>
      <c r="H504" s="235" t="s">
        <v>5688</v>
      </c>
      <c r="I504" s="69" t="s">
        <v>5689</v>
      </c>
      <c r="J504" s="69" t="s">
        <v>5690</v>
      </c>
      <c r="K504" s="427">
        <v>43829</v>
      </c>
      <c r="L504" s="427">
        <v>44925</v>
      </c>
      <c r="M504" s="76">
        <v>36</v>
      </c>
      <c r="N504" s="370">
        <v>18000000</v>
      </c>
      <c r="O504" s="76">
        <f t="shared" si="57"/>
        <v>500000</v>
      </c>
      <c r="P504" s="47">
        <f t="shared" ca="1" si="58"/>
        <v>24.654499058642006</v>
      </c>
      <c r="Q504" s="48">
        <f t="shared" ca="1" si="56"/>
        <v>12000000</v>
      </c>
      <c r="R504" s="73">
        <f>'[1]Daya Mitra'!J1195</f>
        <v>2628920</v>
      </c>
      <c r="S504" s="60">
        <f>'[1]Daya Mitra'!F1196</f>
        <v>1</v>
      </c>
      <c r="T504" s="120">
        <f t="shared" si="59"/>
        <v>15371080</v>
      </c>
      <c r="U504" s="186"/>
      <c r="V504" s="16"/>
      <c r="X504" t="str">
        <f>IF(ISERROR(VLOOKUP(H504,'FMC by DSF_Sistem'!$J$11:$J$1202,1,0)),"TIDAK ADA","ADA")</f>
        <v>ADA</v>
      </c>
      <c r="Y504" t="str">
        <f>IF(ISERROR(VLOOKUP(C504,'Data Unit Agr Open'!$F$4:$F$7567,1,0)),"TIDAK ADA","ADA")</f>
        <v>ADA</v>
      </c>
      <c r="Z504" s="955" t="str">
        <f>VLOOKUP(H504,'Data Unit Agr Open'!J502:$J$7567,1,FALSE)</f>
        <v>B2434SIW</v>
      </c>
      <c r="AA504" t="b">
        <f t="shared" si="50"/>
        <v>1</v>
      </c>
    </row>
    <row r="505" spans="2:27" customFormat="1" ht="17.45" hidden="1" customHeight="1" x14ac:dyDescent="0.25">
      <c r="B505" s="38">
        <v>500</v>
      </c>
      <c r="C505" s="366" t="s">
        <v>1410</v>
      </c>
      <c r="D505" s="340" t="s">
        <v>12740</v>
      </c>
      <c r="E505" s="258" t="s">
        <v>12741</v>
      </c>
      <c r="F505" s="426" t="s">
        <v>3962</v>
      </c>
      <c r="G505" s="426" t="s">
        <v>12746</v>
      </c>
      <c r="H505" s="235" t="s">
        <v>5694</v>
      </c>
      <c r="I505" s="69" t="s">
        <v>5695</v>
      </c>
      <c r="J505" s="69" t="s">
        <v>5696</v>
      </c>
      <c r="K505" s="427">
        <v>43829</v>
      </c>
      <c r="L505" s="427">
        <v>44925</v>
      </c>
      <c r="M505" s="76">
        <v>36</v>
      </c>
      <c r="N505" s="370">
        <v>18000000</v>
      </c>
      <c r="O505" s="76">
        <f t="shared" si="57"/>
        <v>500000</v>
      </c>
      <c r="P505" s="47">
        <f t="shared" ca="1" si="58"/>
        <v>24.654499058642006</v>
      </c>
      <c r="Q505" s="48">
        <f t="shared" ca="1" si="56"/>
        <v>12000000</v>
      </c>
      <c r="R505" s="73">
        <f>'[1]Daya Mitra'!J410</f>
        <v>451606</v>
      </c>
      <c r="S505" s="60">
        <f>'[1]Daya Mitra'!F411</f>
        <v>2</v>
      </c>
      <c r="T505" s="120">
        <f t="shared" si="59"/>
        <v>17548394</v>
      </c>
      <c r="U505" s="186"/>
      <c r="V505" s="16"/>
      <c r="X505" t="str">
        <f>IF(ISERROR(VLOOKUP(H505,'FMC by DSF_Sistem'!$J$11:$J$1202,1,0)),"TIDAK ADA","ADA")</f>
        <v>ADA</v>
      </c>
      <c r="Y505" t="str">
        <f>IF(ISERROR(VLOOKUP(C505,'Data Unit Agr Open'!$F$4:$F$7567,1,0)),"TIDAK ADA","ADA")</f>
        <v>ADA</v>
      </c>
      <c r="Z505" s="955" t="str">
        <f>VLOOKUP(H505,'Data Unit Agr Open'!J503:$J$7567,1,FALSE)</f>
        <v>B2731SIY</v>
      </c>
      <c r="AA505" t="b">
        <f t="shared" si="50"/>
        <v>1</v>
      </c>
    </row>
    <row r="506" spans="2:27" customFormat="1" ht="17.45" hidden="1" customHeight="1" x14ac:dyDescent="0.25">
      <c r="B506" s="51">
        <v>501</v>
      </c>
      <c r="C506" s="366" t="s">
        <v>1410</v>
      </c>
      <c r="D506" s="340" t="s">
        <v>12740</v>
      </c>
      <c r="E506" s="258" t="s">
        <v>12741</v>
      </c>
      <c r="F506" s="426" t="s">
        <v>12408</v>
      </c>
      <c r="G506" s="426" t="s">
        <v>1516</v>
      </c>
      <c r="H506" s="235" t="s">
        <v>5700</v>
      </c>
      <c r="I506" s="69" t="s">
        <v>5701</v>
      </c>
      <c r="J506" s="69" t="s">
        <v>5702</v>
      </c>
      <c r="K506" s="427">
        <v>43829</v>
      </c>
      <c r="L506" s="427">
        <v>44925</v>
      </c>
      <c r="M506" s="76">
        <v>36</v>
      </c>
      <c r="N506" s="370">
        <v>18000000</v>
      </c>
      <c r="O506" s="76">
        <f t="shared" si="57"/>
        <v>500000</v>
      </c>
      <c r="P506" s="47">
        <f t="shared" ca="1" si="58"/>
        <v>24.654499058642006</v>
      </c>
      <c r="Q506" s="48">
        <f t="shared" ca="1" si="56"/>
        <v>12000000</v>
      </c>
      <c r="R506" s="73"/>
      <c r="S506" s="60"/>
      <c r="T506" s="120">
        <f t="shared" si="59"/>
        <v>18000000</v>
      </c>
      <c r="U506" s="186"/>
      <c r="V506" s="16"/>
      <c r="X506" t="str">
        <f>IF(ISERROR(VLOOKUP(H506,'FMC by DSF_Sistem'!$J$11:$J$1202,1,0)),"TIDAK ADA","ADA")</f>
        <v>ADA</v>
      </c>
      <c r="Y506" t="str">
        <f>IF(ISERROR(VLOOKUP(C506,'Data Unit Agr Open'!$F$4:$F$7567,1,0)),"TIDAK ADA","ADA")</f>
        <v>ADA</v>
      </c>
      <c r="Z506" s="955" t="str">
        <f>VLOOKUP(H506,'Data Unit Agr Open'!J504:$J$7567,1,FALSE)</f>
        <v>B2735SIY</v>
      </c>
      <c r="AA506" t="b">
        <f t="shared" si="50"/>
        <v>1</v>
      </c>
    </row>
    <row r="507" spans="2:27" customFormat="1" ht="17.45" hidden="1" customHeight="1" x14ac:dyDescent="0.25">
      <c r="B507" s="38">
        <v>502</v>
      </c>
      <c r="C507" s="366" t="s">
        <v>1410</v>
      </c>
      <c r="D507" s="340" t="s">
        <v>12740</v>
      </c>
      <c r="E507" s="258" t="s">
        <v>12741</v>
      </c>
      <c r="F507" s="426" t="s">
        <v>12666</v>
      </c>
      <c r="G507" s="426" t="s">
        <v>12747</v>
      </c>
      <c r="H507" s="235" t="s">
        <v>5703</v>
      </c>
      <c r="I507" s="69" t="s">
        <v>5704</v>
      </c>
      <c r="J507" s="69" t="s">
        <v>5705</v>
      </c>
      <c r="K507" s="427">
        <v>43829</v>
      </c>
      <c r="L507" s="427">
        <v>44925</v>
      </c>
      <c r="M507" s="76">
        <v>36</v>
      </c>
      <c r="N507" s="370">
        <v>18000000</v>
      </c>
      <c r="O507" s="76">
        <f t="shared" si="57"/>
        <v>500000</v>
      </c>
      <c r="P507" s="47">
        <f t="shared" ca="1" si="58"/>
        <v>24.654499058642006</v>
      </c>
      <c r="Q507" s="48">
        <f t="shared" ca="1" si="56"/>
        <v>12000000</v>
      </c>
      <c r="R507" s="73">
        <f>'[1]Daya Mitra'!J350</f>
        <v>758450</v>
      </c>
      <c r="S507" s="60">
        <f>'[1]Daya Mitra'!F351</f>
        <v>1</v>
      </c>
      <c r="T507" s="120">
        <f t="shared" si="59"/>
        <v>17241550</v>
      </c>
      <c r="U507" s="186"/>
      <c r="V507" s="16"/>
      <c r="X507" t="str">
        <f>IF(ISERROR(VLOOKUP(H507,'FMC by DSF_Sistem'!$J$11:$J$1202,1,0)),"TIDAK ADA","ADA")</f>
        <v>ADA</v>
      </c>
      <c r="Y507" t="str">
        <f>IF(ISERROR(VLOOKUP(C507,'Data Unit Agr Open'!$F$4:$F$7567,1,0)),"TIDAK ADA","ADA")</f>
        <v>ADA</v>
      </c>
      <c r="Z507" s="955" t="str">
        <f>VLOOKUP(H507,'Data Unit Agr Open'!J505:$J$7567,1,FALSE)</f>
        <v>B2123SIZ</v>
      </c>
      <c r="AA507" t="b">
        <f t="shared" si="50"/>
        <v>1</v>
      </c>
    </row>
    <row r="508" spans="2:27" customFormat="1" ht="17.45" hidden="1" customHeight="1" x14ac:dyDescent="0.25">
      <c r="B508" s="51">
        <v>503</v>
      </c>
      <c r="C508" s="366" t="s">
        <v>1410</v>
      </c>
      <c r="D508" s="340" t="s">
        <v>12740</v>
      </c>
      <c r="E508" s="258" t="s">
        <v>12741</v>
      </c>
      <c r="F508" s="426" t="s">
        <v>4923</v>
      </c>
      <c r="G508" s="426" t="s">
        <v>901</v>
      </c>
      <c r="H508" s="235" t="s">
        <v>5709</v>
      </c>
      <c r="I508" s="69" t="s">
        <v>5710</v>
      </c>
      <c r="J508" s="69" t="s">
        <v>5711</v>
      </c>
      <c r="K508" s="427">
        <v>43829</v>
      </c>
      <c r="L508" s="427">
        <v>44925</v>
      </c>
      <c r="M508" s="76">
        <v>36</v>
      </c>
      <c r="N508" s="370">
        <v>18000000</v>
      </c>
      <c r="O508" s="76">
        <f t="shared" si="57"/>
        <v>500000</v>
      </c>
      <c r="P508" s="47">
        <f t="shared" ca="1" si="58"/>
        <v>24.654499058642006</v>
      </c>
      <c r="Q508" s="48">
        <f t="shared" ca="1" si="56"/>
        <v>12000000</v>
      </c>
      <c r="R508" s="73">
        <f>'[1]Daya Mitra'!J1013</f>
        <v>2085189</v>
      </c>
      <c r="S508" s="60">
        <f>'[1]Daya Mitra'!F1014</f>
        <v>1</v>
      </c>
      <c r="T508" s="120">
        <f t="shared" si="59"/>
        <v>15914811</v>
      </c>
      <c r="U508" s="186"/>
      <c r="V508" s="16"/>
      <c r="X508" t="str">
        <f>IF(ISERROR(VLOOKUP(H508,'FMC by DSF_Sistem'!$J$11:$J$1202,1,0)),"TIDAK ADA","ADA")</f>
        <v>ADA</v>
      </c>
      <c r="Y508" t="str">
        <f>IF(ISERROR(VLOOKUP(C508,'Data Unit Agr Open'!$F$4:$F$7567,1,0)),"TIDAK ADA","ADA")</f>
        <v>ADA</v>
      </c>
      <c r="Z508" s="955" t="str">
        <f>VLOOKUP(H508,'Data Unit Agr Open'!J506:$J$7567,1,FALSE)</f>
        <v>B2737SIY</v>
      </c>
      <c r="AA508" t="b">
        <f t="shared" si="50"/>
        <v>1</v>
      </c>
    </row>
    <row r="509" spans="2:27" customFormat="1" ht="17.45" hidden="1" customHeight="1" x14ac:dyDescent="0.25">
      <c r="B509" s="38">
        <v>504</v>
      </c>
      <c r="C509" s="366" t="s">
        <v>1410</v>
      </c>
      <c r="D509" s="340" t="s">
        <v>12740</v>
      </c>
      <c r="E509" s="258" t="s">
        <v>12741</v>
      </c>
      <c r="F509" s="426" t="s">
        <v>3962</v>
      </c>
      <c r="G509" s="426" t="s">
        <v>12746</v>
      </c>
      <c r="H509" s="235" t="s">
        <v>5715</v>
      </c>
      <c r="I509" s="69" t="s">
        <v>5716</v>
      </c>
      <c r="J509" s="69" t="s">
        <v>5717</v>
      </c>
      <c r="K509" s="427">
        <v>43829</v>
      </c>
      <c r="L509" s="427">
        <v>44925</v>
      </c>
      <c r="M509" s="76">
        <v>36</v>
      </c>
      <c r="N509" s="370">
        <v>18000000</v>
      </c>
      <c r="O509" s="76">
        <f t="shared" si="57"/>
        <v>500000</v>
      </c>
      <c r="P509" s="47">
        <f t="shared" ca="1" si="58"/>
        <v>24.654499058642006</v>
      </c>
      <c r="Q509" s="48">
        <f t="shared" ca="1" si="56"/>
        <v>12000000</v>
      </c>
      <c r="R509" s="73">
        <f>'[1]Daya Mitra'!J1073</f>
        <v>2006840</v>
      </c>
      <c r="S509" s="60">
        <f>'[1]Daya Mitra'!F1074</f>
        <v>2</v>
      </c>
      <c r="T509" s="120">
        <f t="shared" si="59"/>
        <v>15993160</v>
      </c>
      <c r="U509" s="186"/>
      <c r="V509" s="16"/>
      <c r="X509" t="str">
        <f>IF(ISERROR(VLOOKUP(H509,'FMC by DSF_Sistem'!$J$11:$J$1202,1,0)),"TIDAK ADA","ADA")</f>
        <v>ADA</v>
      </c>
      <c r="Y509" t="str">
        <f>IF(ISERROR(VLOOKUP(C509,'Data Unit Agr Open'!$F$4:$F$7567,1,0)),"TIDAK ADA","ADA")</f>
        <v>ADA</v>
      </c>
      <c r="Z509" s="955" t="str">
        <f>VLOOKUP(H509,'Data Unit Agr Open'!J507:$J$7567,1,FALSE)</f>
        <v>B2248SIY</v>
      </c>
      <c r="AA509" t="b">
        <f t="shared" si="50"/>
        <v>1</v>
      </c>
    </row>
    <row r="510" spans="2:27" customFormat="1" ht="17.45" hidden="1" customHeight="1" x14ac:dyDescent="0.25">
      <c r="B510" s="51">
        <v>505</v>
      </c>
      <c r="C510" s="366" t="s">
        <v>1410</v>
      </c>
      <c r="D510" s="340" t="s">
        <v>12740</v>
      </c>
      <c r="E510" s="258" t="s">
        <v>12741</v>
      </c>
      <c r="F510" s="426" t="s">
        <v>4923</v>
      </c>
      <c r="G510" s="426" t="s">
        <v>12748</v>
      </c>
      <c r="H510" s="235" t="s">
        <v>5721</v>
      </c>
      <c r="I510" s="69" t="s">
        <v>5722</v>
      </c>
      <c r="J510" s="69" t="s">
        <v>5723</v>
      </c>
      <c r="K510" s="427">
        <v>43829</v>
      </c>
      <c r="L510" s="427">
        <v>44925</v>
      </c>
      <c r="M510" s="76">
        <v>36</v>
      </c>
      <c r="N510" s="370">
        <v>18000000</v>
      </c>
      <c r="O510" s="76">
        <f t="shared" si="57"/>
        <v>500000</v>
      </c>
      <c r="P510" s="47">
        <f t="shared" ca="1" si="58"/>
        <v>24.654499058642006</v>
      </c>
      <c r="Q510" s="48">
        <f t="shared" ca="1" si="56"/>
        <v>12000000</v>
      </c>
      <c r="R510" s="73">
        <f>'[1]Daya Mitra'!J231</f>
        <v>5616692</v>
      </c>
      <c r="S510" s="60">
        <f>'[1]Daya Mitra'!F232</f>
        <v>4</v>
      </c>
      <c r="T510" s="120">
        <f t="shared" si="59"/>
        <v>12383308</v>
      </c>
      <c r="U510" s="186"/>
      <c r="V510" s="16"/>
      <c r="X510" t="str">
        <f>IF(ISERROR(VLOOKUP(H510,'FMC by DSF_Sistem'!$J$11:$J$1202,1,0)),"TIDAK ADA","ADA")</f>
        <v>ADA</v>
      </c>
      <c r="Y510" t="str">
        <f>IF(ISERROR(VLOOKUP(C510,'Data Unit Agr Open'!$F$4:$F$7567,1,0)),"TIDAK ADA","ADA")</f>
        <v>ADA</v>
      </c>
      <c r="Z510" s="955" t="str">
        <f>VLOOKUP(H510,'Data Unit Agr Open'!J508:$J$7567,1,FALSE)</f>
        <v>B2739SIY</v>
      </c>
      <c r="AA510" t="b">
        <f t="shared" si="50"/>
        <v>1</v>
      </c>
    </row>
    <row r="511" spans="2:27" customFormat="1" ht="17.45" hidden="1" customHeight="1" x14ac:dyDescent="0.25">
      <c r="B511" s="38">
        <v>506</v>
      </c>
      <c r="C511" s="366" t="s">
        <v>1410</v>
      </c>
      <c r="D511" s="340" t="s">
        <v>12740</v>
      </c>
      <c r="E511" s="258" t="s">
        <v>12741</v>
      </c>
      <c r="F511" s="426" t="s">
        <v>1223</v>
      </c>
      <c r="G511" s="426" t="s">
        <v>12749</v>
      </c>
      <c r="H511" s="235" t="s">
        <v>5727</v>
      </c>
      <c r="I511" s="69" t="s">
        <v>5728</v>
      </c>
      <c r="J511" s="69" t="s">
        <v>5729</v>
      </c>
      <c r="K511" s="427">
        <v>43829</v>
      </c>
      <c r="L511" s="427">
        <v>44925</v>
      </c>
      <c r="M511" s="76">
        <v>36</v>
      </c>
      <c r="N511" s="370">
        <v>18000000</v>
      </c>
      <c r="O511" s="76">
        <f t="shared" si="57"/>
        <v>500000</v>
      </c>
      <c r="P511" s="47">
        <f t="shared" ca="1" si="58"/>
        <v>24.654499058642006</v>
      </c>
      <c r="Q511" s="48">
        <f t="shared" ca="1" si="56"/>
        <v>12000000</v>
      </c>
      <c r="R511" s="73">
        <f>'[1]Daya Mitra'!J114</f>
        <v>6574563</v>
      </c>
      <c r="S511" s="60">
        <f>'[1]Daya Mitra'!F115</f>
        <v>6</v>
      </c>
      <c r="T511" s="120">
        <f t="shared" si="59"/>
        <v>11425437</v>
      </c>
      <c r="U511" s="186"/>
      <c r="V511" s="16"/>
      <c r="X511" t="str">
        <f>IF(ISERROR(VLOOKUP(H511,'FMC by DSF_Sistem'!$J$11:$J$1202,1,0)),"TIDAK ADA","ADA")</f>
        <v>ADA</v>
      </c>
      <c r="Y511" t="str">
        <f>IF(ISERROR(VLOOKUP(C511,'Data Unit Agr Open'!$F$4:$F$7567,1,0)),"TIDAK ADA","ADA")</f>
        <v>ADA</v>
      </c>
      <c r="Z511" s="955" t="str">
        <f>VLOOKUP(H511,'Data Unit Agr Open'!J509:$J$7567,1,FALSE)</f>
        <v>B2244SIY</v>
      </c>
      <c r="AA511" t="b">
        <f t="shared" si="50"/>
        <v>1</v>
      </c>
    </row>
    <row r="512" spans="2:27" customFormat="1" ht="17.45" hidden="1" customHeight="1" x14ac:dyDescent="0.25">
      <c r="B512" s="51">
        <v>507</v>
      </c>
      <c r="C512" s="366" t="s">
        <v>1410</v>
      </c>
      <c r="D512" s="340" t="s">
        <v>12740</v>
      </c>
      <c r="E512" s="258" t="s">
        <v>12741</v>
      </c>
      <c r="F512" s="426" t="s">
        <v>12666</v>
      </c>
      <c r="G512" s="426" t="s">
        <v>12747</v>
      </c>
      <c r="H512" s="235" t="s">
        <v>5733</v>
      </c>
      <c r="I512" s="69" t="s">
        <v>5734</v>
      </c>
      <c r="J512" s="69" t="s">
        <v>5735</v>
      </c>
      <c r="K512" s="427">
        <v>43829</v>
      </c>
      <c r="L512" s="427">
        <v>44925</v>
      </c>
      <c r="M512" s="76">
        <v>36</v>
      </c>
      <c r="N512" s="370">
        <v>18000000</v>
      </c>
      <c r="O512" s="76">
        <f t="shared" si="57"/>
        <v>500000</v>
      </c>
      <c r="P512" s="47">
        <f t="shared" ca="1" si="58"/>
        <v>24.654499058642006</v>
      </c>
      <c r="Q512" s="48">
        <f t="shared" ca="1" si="56"/>
        <v>12000000</v>
      </c>
      <c r="R512" s="73"/>
      <c r="S512" s="60"/>
      <c r="T512" s="120">
        <f t="shared" si="59"/>
        <v>18000000</v>
      </c>
      <c r="U512" s="186"/>
      <c r="V512" s="16"/>
      <c r="X512" t="str">
        <f>IF(ISERROR(VLOOKUP(H512,'FMC by DSF_Sistem'!$J$11:$J$1202,1,0)),"TIDAK ADA","ADA")</f>
        <v>ADA</v>
      </c>
      <c r="Y512" t="str">
        <f>IF(ISERROR(VLOOKUP(C512,'Data Unit Agr Open'!$F$4:$F$7567,1,0)),"TIDAK ADA","ADA")</f>
        <v>ADA</v>
      </c>
      <c r="Z512" s="955" t="str">
        <f>VLOOKUP(H512,'Data Unit Agr Open'!J510:$J$7567,1,FALSE)</f>
        <v>B2260SIY</v>
      </c>
      <c r="AA512" t="b">
        <f t="shared" si="50"/>
        <v>1</v>
      </c>
    </row>
    <row r="513" spans="2:27" customFormat="1" ht="17.45" hidden="1" customHeight="1" x14ac:dyDescent="0.25">
      <c r="B513" s="38">
        <v>508</v>
      </c>
      <c r="C513" s="366" t="s">
        <v>1410</v>
      </c>
      <c r="D513" s="340" t="s">
        <v>12740</v>
      </c>
      <c r="E513" s="258" t="s">
        <v>12741</v>
      </c>
      <c r="F513" s="426" t="s">
        <v>12408</v>
      </c>
      <c r="G513" s="426" t="s">
        <v>1516</v>
      </c>
      <c r="H513" s="235" t="s">
        <v>5736</v>
      </c>
      <c r="I513" s="69" t="s">
        <v>5737</v>
      </c>
      <c r="J513" s="69" t="s">
        <v>5738</v>
      </c>
      <c r="K513" s="427">
        <v>43829</v>
      </c>
      <c r="L513" s="427">
        <v>44925</v>
      </c>
      <c r="M513" s="76">
        <v>36</v>
      </c>
      <c r="N513" s="370">
        <v>18000000</v>
      </c>
      <c r="O513" s="76">
        <f t="shared" si="57"/>
        <v>500000</v>
      </c>
      <c r="P513" s="47">
        <f t="shared" ca="1" si="58"/>
        <v>24.654499058642006</v>
      </c>
      <c r="Q513" s="48">
        <f t="shared" ca="1" si="56"/>
        <v>12000000</v>
      </c>
      <c r="R513" s="73"/>
      <c r="S513" s="60"/>
      <c r="T513" s="120">
        <f t="shared" si="59"/>
        <v>18000000</v>
      </c>
      <c r="U513" s="186"/>
      <c r="V513" s="16"/>
      <c r="X513" t="str">
        <f>IF(ISERROR(VLOOKUP(H513,'FMC by DSF_Sistem'!$J$11:$J$1202,1,0)),"TIDAK ADA","ADA")</f>
        <v>ADA</v>
      </c>
      <c r="Y513" t="str">
        <f>IF(ISERROR(VLOOKUP(C513,'Data Unit Agr Open'!$F$4:$F$7567,1,0)),"TIDAK ADA","ADA")</f>
        <v>ADA</v>
      </c>
      <c r="Z513" s="955" t="str">
        <f>VLOOKUP(H513,'Data Unit Agr Open'!J511:$J$7567,1,FALSE)</f>
        <v>B2254SIY</v>
      </c>
      <c r="AA513" t="b">
        <f t="shared" si="50"/>
        <v>1</v>
      </c>
    </row>
    <row r="514" spans="2:27" customFormat="1" ht="17.45" hidden="1" customHeight="1" x14ac:dyDescent="0.25">
      <c r="B514" s="51">
        <v>509</v>
      </c>
      <c r="C514" s="366" t="s">
        <v>1410</v>
      </c>
      <c r="D514" s="340" t="s">
        <v>12740</v>
      </c>
      <c r="E514" s="258" t="s">
        <v>12741</v>
      </c>
      <c r="F514" s="426" t="s">
        <v>3962</v>
      </c>
      <c r="G514" s="426" t="s">
        <v>12746</v>
      </c>
      <c r="H514" s="235" t="s">
        <v>5739</v>
      </c>
      <c r="I514" s="69" t="s">
        <v>5740</v>
      </c>
      <c r="J514" s="69" t="s">
        <v>5741</v>
      </c>
      <c r="K514" s="427">
        <v>43829</v>
      </c>
      <c r="L514" s="427">
        <v>44925</v>
      </c>
      <c r="M514" s="76">
        <v>36</v>
      </c>
      <c r="N514" s="370">
        <v>18000000</v>
      </c>
      <c r="O514" s="76">
        <f t="shared" si="57"/>
        <v>500000</v>
      </c>
      <c r="P514" s="47">
        <f t="shared" ca="1" si="58"/>
        <v>24.654499058642006</v>
      </c>
      <c r="Q514" s="48">
        <f t="shared" ca="1" si="56"/>
        <v>12000000</v>
      </c>
      <c r="R514" s="73">
        <f>'[1]Daya Mitra'!J770</f>
        <v>657230</v>
      </c>
      <c r="S514" s="60">
        <f>'[1]Daya Mitra'!F771</f>
        <v>1</v>
      </c>
      <c r="T514" s="120">
        <f t="shared" si="59"/>
        <v>17342770</v>
      </c>
      <c r="U514" s="186"/>
      <c r="V514" s="16"/>
      <c r="X514" t="str">
        <f>IF(ISERROR(VLOOKUP(H514,'FMC by DSF_Sistem'!$J$11:$J$1202,1,0)),"TIDAK ADA","ADA")</f>
        <v>ADA</v>
      </c>
      <c r="Y514" t="str">
        <f>IF(ISERROR(VLOOKUP(C514,'Data Unit Agr Open'!$F$4:$F$7567,1,0)),"TIDAK ADA","ADA")</f>
        <v>ADA</v>
      </c>
      <c r="Z514" s="955" t="str">
        <f>VLOOKUP(H514,'Data Unit Agr Open'!J512:$J$7567,1,FALSE)</f>
        <v>B2264SIY</v>
      </c>
      <c r="AA514" t="b">
        <f t="shared" si="50"/>
        <v>1</v>
      </c>
    </row>
    <row r="515" spans="2:27" customFormat="1" ht="17.45" hidden="1" customHeight="1" x14ac:dyDescent="0.25">
      <c r="B515" s="38">
        <v>510</v>
      </c>
      <c r="C515" s="366" t="s">
        <v>1410</v>
      </c>
      <c r="D515" s="340" t="s">
        <v>12740</v>
      </c>
      <c r="E515" s="258" t="s">
        <v>12741</v>
      </c>
      <c r="F515" s="426" t="s">
        <v>1223</v>
      </c>
      <c r="G515" s="426" t="s">
        <v>12749</v>
      </c>
      <c r="H515" s="235" t="s">
        <v>5745</v>
      </c>
      <c r="I515" s="69" t="s">
        <v>5746</v>
      </c>
      <c r="J515" s="69" t="s">
        <v>5747</v>
      </c>
      <c r="K515" s="427">
        <v>43829</v>
      </c>
      <c r="L515" s="427">
        <v>44925</v>
      </c>
      <c r="M515" s="76">
        <v>36</v>
      </c>
      <c r="N515" s="370">
        <v>18000000</v>
      </c>
      <c r="O515" s="76">
        <f t="shared" si="57"/>
        <v>500000</v>
      </c>
      <c r="P515" s="47">
        <f t="shared" ca="1" si="58"/>
        <v>24.654499058642006</v>
      </c>
      <c r="Q515" s="48">
        <f t="shared" ca="1" si="56"/>
        <v>12000000</v>
      </c>
      <c r="R515" s="73">
        <f>'[1]Daya Mitra'!J1134</f>
        <v>905280</v>
      </c>
      <c r="S515" s="60">
        <f>'[1]Daya Mitra'!F1135</f>
        <v>1</v>
      </c>
      <c r="T515" s="120">
        <f t="shared" si="59"/>
        <v>17094720</v>
      </c>
      <c r="U515" s="186"/>
      <c r="V515" s="16"/>
      <c r="X515" t="str">
        <f>IF(ISERROR(VLOOKUP(H515,'FMC by DSF_Sistem'!$J$11:$J$1202,1,0)),"TIDAK ADA","ADA")</f>
        <v>ADA</v>
      </c>
      <c r="Y515" t="str">
        <f>IF(ISERROR(VLOOKUP(C515,'Data Unit Agr Open'!$F$4:$F$7567,1,0)),"TIDAK ADA","ADA")</f>
        <v>ADA</v>
      </c>
      <c r="Z515" s="955" t="str">
        <f>VLOOKUP(H515,'Data Unit Agr Open'!J513:$J$7567,1,FALSE)</f>
        <v>B2242SIY</v>
      </c>
      <c r="AA515" t="b">
        <f t="shared" si="50"/>
        <v>1</v>
      </c>
    </row>
    <row r="516" spans="2:27" customFormat="1" ht="17.45" hidden="1" customHeight="1" x14ac:dyDescent="0.25">
      <c r="B516" s="51">
        <v>511</v>
      </c>
      <c r="C516" s="366" t="s">
        <v>1410</v>
      </c>
      <c r="D516" s="340" t="s">
        <v>12740</v>
      </c>
      <c r="E516" s="258" t="s">
        <v>12741</v>
      </c>
      <c r="F516" s="426" t="s">
        <v>12666</v>
      </c>
      <c r="G516" s="426" t="s">
        <v>12747</v>
      </c>
      <c r="H516" s="235" t="s">
        <v>5751</v>
      </c>
      <c r="I516" s="69" t="s">
        <v>5752</v>
      </c>
      <c r="J516" s="69" t="s">
        <v>5753</v>
      </c>
      <c r="K516" s="427">
        <v>43829</v>
      </c>
      <c r="L516" s="427">
        <v>44925</v>
      </c>
      <c r="M516" s="76">
        <v>36</v>
      </c>
      <c r="N516" s="370">
        <v>18000000</v>
      </c>
      <c r="O516" s="76">
        <f t="shared" si="57"/>
        <v>500000</v>
      </c>
      <c r="P516" s="47">
        <f t="shared" ca="1" si="58"/>
        <v>24.654499058642006</v>
      </c>
      <c r="Q516" s="48">
        <f t="shared" ca="1" si="56"/>
        <v>12000000</v>
      </c>
      <c r="R516" s="73"/>
      <c r="S516" s="60"/>
      <c r="T516" s="120">
        <f t="shared" si="59"/>
        <v>18000000</v>
      </c>
      <c r="U516" s="186"/>
      <c r="V516" s="16"/>
      <c r="X516" t="str">
        <f>IF(ISERROR(VLOOKUP(H516,'FMC by DSF_Sistem'!$J$11:$J$1202,1,0)),"TIDAK ADA","ADA")</f>
        <v>ADA</v>
      </c>
      <c r="Y516" t="str">
        <f>IF(ISERROR(VLOOKUP(C516,'Data Unit Agr Open'!$F$4:$F$7567,1,0)),"TIDAK ADA","ADA")</f>
        <v>ADA</v>
      </c>
      <c r="Z516" s="955" t="str">
        <f>VLOOKUP(H516,'Data Unit Agr Open'!J514:$J$7567,1,FALSE)</f>
        <v>B2258SIY</v>
      </c>
      <c r="AA516" t="b">
        <f t="shared" si="50"/>
        <v>1</v>
      </c>
    </row>
    <row r="517" spans="2:27" customFormat="1" ht="17.45" hidden="1" customHeight="1" x14ac:dyDescent="0.25">
      <c r="B517" s="38">
        <v>512</v>
      </c>
      <c r="C517" s="366" t="s">
        <v>1410</v>
      </c>
      <c r="D517" s="340" t="s">
        <v>12740</v>
      </c>
      <c r="E517" s="258" t="s">
        <v>12741</v>
      </c>
      <c r="F517" s="426" t="s">
        <v>4923</v>
      </c>
      <c r="G517" s="426" t="s">
        <v>12748</v>
      </c>
      <c r="H517" s="235" t="s">
        <v>5757</v>
      </c>
      <c r="I517" s="69" t="s">
        <v>5758</v>
      </c>
      <c r="J517" s="69" t="s">
        <v>5759</v>
      </c>
      <c r="K517" s="427">
        <v>43829</v>
      </c>
      <c r="L517" s="427">
        <v>44925</v>
      </c>
      <c r="M517" s="76">
        <v>36</v>
      </c>
      <c r="N517" s="370">
        <v>18000000</v>
      </c>
      <c r="O517" s="76">
        <f t="shared" si="57"/>
        <v>500000</v>
      </c>
      <c r="P517" s="47">
        <f t="shared" ca="1" si="58"/>
        <v>24.654499058642006</v>
      </c>
      <c r="Q517" s="48">
        <f t="shared" ca="1" si="56"/>
        <v>12000000</v>
      </c>
      <c r="R517" s="73">
        <f>'[1]Daya Mitra'!J953</f>
        <v>3477101</v>
      </c>
      <c r="S517" s="60">
        <f>'[1]Daya Mitra'!F954</f>
        <v>3</v>
      </c>
      <c r="T517" s="120">
        <f t="shared" si="59"/>
        <v>14522899</v>
      </c>
      <c r="U517" s="186"/>
      <c r="V517" s="16"/>
      <c r="X517" t="str">
        <f>IF(ISERROR(VLOOKUP(H517,'FMC by DSF_Sistem'!$J$11:$J$1202,1,0)),"TIDAK ADA","ADA")</f>
        <v>ADA</v>
      </c>
      <c r="Y517" t="str">
        <f>IF(ISERROR(VLOOKUP(C517,'Data Unit Agr Open'!$F$4:$F$7567,1,0)),"TIDAK ADA","ADA")</f>
        <v>ADA</v>
      </c>
      <c r="Z517" s="955" t="str">
        <f>VLOOKUP(H517,'Data Unit Agr Open'!J515:$J$7567,1,FALSE)</f>
        <v>B2256SIY</v>
      </c>
      <c r="AA517" t="b">
        <f t="shared" si="50"/>
        <v>1</v>
      </c>
    </row>
    <row r="518" spans="2:27" customFormat="1" ht="17.45" hidden="1" customHeight="1" x14ac:dyDescent="0.25">
      <c r="B518" s="51">
        <v>513</v>
      </c>
      <c r="C518" s="366" t="s">
        <v>1410</v>
      </c>
      <c r="D518" s="340" t="s">
        <v>12740</v>
      </c>
      <c r="E518" s="258" t="s">
        <v>12741</v>
      </c>
      <c r="F518" s="426" t="s">
        <v>12666</v>
      </c>
      <c r="G518" s="426" t="s">
        <v>12747</v>
      </c>
      <c r="H518" s="235" t="s">
        <v>5763</v>
      </c>
      <c r="I518" s="69" t="s">
        <v>5764</v>
      </c>
      <c r="J518" s="69" t="s">
        <v>5765</v>
      </c>
      <c r="K518" s="427">
        <v>43829</v>
      </c>
      <c r="L518" s="427">
        <v>44925</v>
      </c>
      <c r="M518" s="76">
        <v>36</v>
      </c>
      <c r="N518" s="370">
        <v>18000000</v>
      </c>
      <c r="O518" s="76">
        <f t="shared" si="57"/>
        <v>500000</v>
      </c>
      <c r="P518" s="47">
        <f t="shared" ca="1" si="58"/>
        <v>24.654499058642006</v>
      </c>
      <c r="Q518" s="48">
        <f t="shared" ca="1" si="56"/>
        <v>12000000</v>
      </c>
      <c r="R518" s="73">
        <f>'[1]Daya Mitra'!J1315</f>
        <v>976470</v>
      </c>
      <c r="S518" s="60">
        <f>'[1]Daya Mitra'!F1316</f>
        <v>1</v>
      </c>
      <c r="T518" s="120">
        <f t="shared" si="59"/>
        <v>17023530</v>
      </c>
      <c r="U518" s="186"/>
      <c r="V518" s="16"/>
      <c r="X518" t="str">
        <f>IF(ISERROR(VLOOKUP(H518,'FMC by DSF_Sistem'!$J$11:$J$1202,1,0)),"TIDAK ADA","ADA")</f>
        <v>ADA</v>
      </c>
      <c r="Y518" t="str">
        <f>IF(ISERROR(VLOOKUP(C518,'Data Unit Agr Open'!$F$4:$F$7567,1,0)),"TIDAK ADA","ADA")</f>
        <v>ADA</v>
      </c>
      <c r="Z518" s="955" t="str">
        <f>VLOOKUP(H518,'Data Unit Agr Open'!J516:$J$7567,1,FALSE)</f>
        <v>B2729SIY</v>
      </c>
      <c r="AA518" t="b">
        <f t="shared" si="50"/>
        <v>1</v>
      </c>
    </row>
    <row r="519" spans="2:27" customFormat="1" ht="17.45" hidden="1" customHeight="1" x14ac:dyDescent="0.25">
      <c r="B519" s="38">
        <v>514</v>
      </c>
      <c r="C519" s="366" t="s">
        <v>1410</v>
      </c>
      <c r="D519" s="340" t="s">
        <v>12740</v>
      </c>
      <c r="E519" s="258" t="s">
        <v>12741</v>
      </c>
      <c r="F519" s="426" t="s">
        <v>12750</v>
      </c>
      <c r="G519" s="426" t="s">
        <v>1749</v>
      </c>
      <c r="H519" s="235" t="s">
        <v>5769</v>
      </c>
      <c r="I519" s="69" t="s">
        <v>5770</v>
      </c>
      <c r="J519" s="69" t="s">
        <v>5771</v>
      </c>
      <c r="K519" s="427">
        <v>43829</v>
      </c>
      <c r="L519" s="427">
        <v>44925</v>
      </c>
      <c r="M519" s="76">
        <v>36</v>
      </c>
      <c r="N519" s="370">
        <v>18000000</v>
      </c>
      <c r="O519" s="76">
        <f t="shared" si="57"/>
        <v>500000</v>
      </c>
      <c r="P519" s="47">
        <f t="shared" ca="1" si="58"/>
        <v>24.654499058642006</v>
      </c>
      <c r="Q519" s="48">
        <f t="shared" ca="1" si="56"/>
        <v>12000000</v>
      </c>
      <c r="R519" s="73"/>
      <c r="S519" s="60"/>
      <c r="T519" s="120">
        <f t="shared" si="59"/>
        <v>18000000</v>
      </c>
      <c r="U519" s="186"/>
      <c r="V519" s="16"/>
      <c r="X519" t="str">
        <f>IF(ISERROR(VLOOKUP(H519,'FMC by DSF_Sistem'!$J$11:$J$1202,1,0)),"TIDAK ADA","ADA")</f>
        <v>ADA</v>
      </c>
      <c r="Y519" t="str">
        <f>IF(ISERROR(VLOOKUP(C519,'Data Unit Agr Open'!$F$4:$F$7567,1,0)),"TIDAK ADA","ADA")</f>
        <v>ADA</v>
      </c>
      <c r="Z519" s="955" t="str">
        <f>VLOOKUP(H519,'Data Unit Agr Open'!J517:$J$7567,1,FALSE)</f>
        <v>B2733SIY</v>
      </c>
      <c r="AA519" t="b">
        <f t="shared" ref="AA519:AA582" si="60">X519=Y519</f>
        <v>1</v>
      </c>
    </row>
    <row r="520" spans="2:27" customFormat="1" ht="17.45" hidden="1" customHeight="1" thickBot="1" x14ac:dyDescent="0.3">
      <c r="B520" s="51">
        <v>515</v>
      </c>
      <c r="C520" s="446" t="s">
        <v>1410</v>
      </c>
      <c r="D520" s="353" t="s">
        <v>12740</v>
      </c>
      <c r="E520" s="385" t="s">
        <v>12741</v>
      </c>
      <c r="F520" s="455" t="s">
        <v>1223</v>
      </c>
      <c r="G520" s="455" t="s">
        <v>12749</v>
      </c>
      <c r="H520" s="334" t="s">
        <v>5772</v>
      </c>
      <c r="I520" s="355" t="s">
        <v>5773</v>
      </c>
      <c r="J520" s="355" t="s">
        <v>5774</v>
      </c>
      <c r="K520" s="456">
        <v>43829</v>
      </c>
      <c r="L520" s="456">
        <v>44925</v>
      </c>
      <c r="M520" s="205">
        <v>36</v>
      </c>
      <c r="N520" s="388">
        <v>18000000</v>
      </c>
      <c r="O520" s="205">
        <f t="shared" si="57"/>
        <v>500000</v>
      </c>
      <c r="P520" s="449">
        <f t="shared" ca="1" si="58"/>
        <v>24.654499058642006</v>
      </c>
      <c r="Q520" s="450">
        <f t="shared" ca="1" si="56"/>
        <v>12000000</v>
      </c>
      <c r="R520" s="337">
        <f>'[1]Daya Mitra'!J892</f>
        <v>3093130</v>
      </c>
      <c r="S520" s="357">
        <f>'[1]Daya Mitra'!F893</f>
        <v>2</v>
      </c>
      <c r="T520" s="210">
        <f t="shared" si="59"/>
        <v>14906870</v>
      </c>
      <c r="U520" s="186"/>
      <c r="V520" s="16"/>
      <c r="X520" t="str">
        <f>IF(ISERROR(VLOOKUP(H520,'FMC by DSF_Sistem'!$J$11:$J$1202,1,0)),"TIDAK ADA","ADA")</f>
        <v>ADA</v>
      </c>
      <c r="Y520" t="str">
        <f>IF(ISERROR(VLOOKUP(C520,'Data Unit Agr Open'!$F$4:$F$7567,1,0)),"TIDAK ADA","ADA")</f>
        <v>ADA</v>
      </c>
      <c r="Z520" s="955" t="str">
        <f>VLOOKUP(H520,'Data Unit Agr Open'!J518:$J$7567,1,FALSE)</f>
        <v>B2250SIY</v>
      </c>
      <c r="AA520" t="b">
        <f t="shared" si="60"/>
        <v>1</v>
      </c>
    </row>
    <row r="521" spans="2:27" customFormat="1" ht="17.45" hidden="1" customHeight="1" x14ac:dyDescent="0.25">
      <c r="B521" s="38">
        <v>516</v>
      </c>
      <c r="C521" s="627" t="s">
        <v>1402</v>
      </c>
      <c r="D521" s="628" t="s">
        <v>12751</v>
      </c>
      <c r="E521" s="494" t="s">
        <v>12752</v>
      </c>
      <c r="F521" s="496" t="s">
        <v>11993</v>
      </c>
      <c r="G521" s="496" t="s">
        <v>125</v>
      </c>
      <c r="H521" s="497" t="s">
        <v>9999</v>
      </c>
      <c r="I521" s="498" t="s">
        <v>10000</v>
      </c>
      <c r="J521" s="498" t="s">
        <v>10001</v>
      </c>
      <c r="K521" s="459">
        <v>43833</v>
      </c>
      <c r="L521" s="459">
        <v>44929</v>
      </c>
      <c r="M521" s="499">
        <v>36</v>
      </c>
      <c r="N521" s="460">
        <v>18000000</v>
      </c>
      <c r="O521" s="499">
        <f t="shared" si="57"/>
        <v>500000</v>
      </c>
      <c r="P521" s="500">
        <f t="shared" ca="1" si="58"/>
        <v>24.521165725308673</v>
      </c>
      <c r="Q521" s="256">
        <f t="shared" ca="1" si="56"/>
        <v>12000000</v>
      </c>
      <c r="R521" s="501"/>
      <c r="S521" s="358"/>
      <c r="T521" s="193">
        <f t="shared" si="59"/>
        <v>18000000</v>
      </c>
      <c r="U521" s="186"/>
      <c r="V521" s="16"/>
      <c r="X521" t="str">
        <f>IF(ISERROR(VLOOKUP(H521,'FMC by DSF_Sistem'!$J$11:$J$1202,1,0)),"TIDAK ADA","ADA")</f>
        <v>ADA</v>
      </c>
      <c r="Y521" t="str">
        <f>IF(ISERROR(VLOOKUP(C521,'Data Unit Agr Open'!$F$4:$F$7567,1,0)),"TIDAK ADA","ADA")</f>
        <v>ADA</v>
      </c>
      <c r="Z521" s="955" t="str">
        <f>VLOOKUP(H521,'Data Unit Agr Open'!J519:$J$7567,1,FALSE)</f>
        <v>B2822PKK</v>
      </c>
      <c r="AA521" t="b">
        <f t="shared" si="60"/>
        <v>1</v>
      </c>
    </row>
    <row r="522" spans="2:27" customFormat="1" ht="17.45" hidden="1" customHeight="1" x14ac:dyDescent="0.25">
      <c r="B522" s="51">
        <v>517</v>
      </c>
      <c r="C522" s="629" t="s">
        <v>2063</v>
      </c>
      <c r="D522" s="340" t="s">
        <v>12751</v>
      </c>
      <c r="E522" s="258" t="s">
        <v>12753</v>
      </c>
      <c r="F522" s="259" t="s">
        <v>11993</v>
      </c>
      <c r="G522" s="259" t="s">
        <v>125</v>
      </c>
      <c r="H522" s="373" t="s">
        <v>10004</v>
      </c>
      <c r="I522" s="69" t="s">
        <v>10005</v>
      </c>
      <c r="J522" s="69" t="s">
        <v>10006</v>
      </c>
      <c r="K522" s="427">
        <v>44053</v>
      </c>
      <c r="L522" s="427">
        <v>45148</v>
      </c>
      <c r="M522" s="76">
        <v>36</v>
      </c>
      <c r="N522" s="370">
        <v>18000000</v>
      </c>
      <c r="O522" s="76">
        <f t="shared" si="57"/>
        <v>500000</v>
      </c>
      <c r="P522" s="128">
        <f t="shared" ca="1" si="58"/>
        <v>17.187832391975341</v>
      </c>
      <c r="Q522" s="129">
        <f t="shared" ca="1" si="56"/>
        <v>8500000</v>
      </c>
      <c r="R522" s="73">
        <f>'[1]Sanwa Seiki'!J113</f>
        <v>206800</v>
      </c>
      <c r="S522" s="360">
        <f>'[1]Sanwa Seiki'!F114</f>
        <v>1</v>
      </c>
      <c r="T522" s="50">
        <f t="shared" si="59"/>
        <v>17793200</v>
      </c>
      <c r="U522" s="186"/>
      <c r="V522" s="16"/>
      <c r="X522" t="str">
        <f>IF(ISERROR(VLOOKUP(H522,'FMC by DSF_Sistem'!$J$11:$J$1202,1,0)),"TIDAK ADA","ADA")</f>
        <v>ADA</v>
      </c>
      <c r="Y522" t="str">
        <f>IF(ISERROR(VLOOKUP(C522,'Data Unit Agr Open'!$F$4:$F$7567,1,0)),"TIDAK ADA","ADA")</f>
        <v>ADA</v>
      </c>
      <c r="Z522" s="955" t="str">
        <f>VLOOKUP(H522,'Data Unit Agr Open'!J520:$J$7567,1,FALSE)</f>
        <v>B2890UOR</v>
      </c>
      <c r="AA522" t="b">
        <f t="shared" si="60"/>
        <v>1</v>
      </c>
    </row>
    <row r="523" spans="2:27" customFormat="1" ht="17.45" hidden="1" customHeight="1" thickBot="1" x14ac:dyDescent="0.3">
      <c r="B523" s="38">
        <v>518</v>
      </c>
      <c r="C523" s="630" t="s">
        <v>2634</v>
      </c>
      <c r="D523" s="331" t="s">
        <v>12751</v>
      </c>
      <c r="E523" s="436" t="s">
        <v>12753</v>
      </c>
      <c r="F523" s="631" t="s">
        <v>11993</v>
      </c>
      <c r="G523" s="631" t="s">
        <v>125</v>
      </c>
      <c r="H523" s="439" t="s">
        <v>10010</v>
      </c>
      <c r="I523" s="440" t="s">
        <v>10011</v>
      </c>
      <c r="J523" s="440" t="s">
        <v>10012</v>
      </c>
      <c r="K523" s="441">
        <v>44179</v>
      </c>
      <c r="L523" s="441">
        <v>45274</v>
      </c>
      <c r="M523" s="442">
        <v>36</v>
      </c>
      <c r="N523" s="388">
        <v>18000000</v>
      </c>
      <c r="O523" s="205">
        <f t="shared" si="57"/>
        <v>500000</v>
      </c>
      <c r="P523" s="206">
        <f t="shared" ca="1" si="58"/>
        <v>12.98783239197534</v>
      </c>
      <c r="Q523" s="207">
        <f t="shared" ca="1" si="56"/>
        <v>6000000</v>
      </c>
      <c r="R523" s="208">
        <f>'[1]Sanwa Seiki'!J54</f>
        <v>657230</v>
      </c>
      <c r="S523" s="632">
        <f>'[1]Sanwa Seiki'!F55</f>
        <v>1</v>
      </c>
      <c r="T523" s="210">
        <f t="shared" si="59"/>
        <v>17342770</v>
      </c>
      <c r="U523" s="186"/>
      <c r="V523" s="16"/>
      <c r="X523" t="str">
        <f>IF(ISERROR(VLOOKUP(H523,'FMC by DSF_Sistem'!$J$11:$J$1202,1,0)),"TIDAK ADA","ADA")</f>
        <v>ADA</v>
      </c>
      <c r="Y523" t="str">
        <f>IF(ISERROR(VLOOKUP(C523,'Data Unit Agr Open'!$F$4:$F$7567,1,0)),"TIDAK ADA","ADA")</f>
        <v>ADA</v>
      </c>
      <c r="Z523" s="955" t="str">
        <f>VLOOKUP(H523,'Data Unit Agr Open'!J521:$J$7567,1,FALSE)</f>
        <v>B2446UOU</v>
      </c>
      <c r="AA523" t="b">
        <f t="shared" si="60"/>
        <v>1</v>
      </c>
    </row>
    <row r="524" spans="2:27" customFormat="1" ht="17.45" hidden="1" customHeight="1" x14ac:dyDescent="0.25">
      <c r="B524" s="51">
        <v>519</v>
      </c>
      <c r="C524" s="633" t="s">
        <v>1442</v>
      </c>
      <c r="D524" s="325" t="s">
        <v>12754</v>
      </c>
      <c r="E524" s="252" t="s">
        <v>12755</v>
      </c>
      <c r="F524" s="253" t="s">
        <v>11993</v>
      </c>
      <c r="G524" s="253" t="s">
        <v>125</v>
      </c>
      <c r="H524" s="215" t="s">
        <v>5205</v>
      </c>
      <c r="I524" s="216" t="s">
        <v>5206</v>
      </c>
      <c r="J524" s="216" t="s">
        <v>5207</v>
      </c>
      <c r="K524" s="458">
        <v>43825</v>
      </c>
      <c r="L524" s="458">
        <v>45652</v>
      </c>
      <c r="M524" s="190">
        <v>60</v>
      </c>
      <c r="N524" s="365">
        <v>34500000</v>
      </c>
      <c r="O524" s="190">
        <f t="shared" si="57"/>
        <v>575000</v>
      </c>
      <c r="P524" s="34">
        <f t="shared" ca="1" si="58"/>
        <v>24.787832391975339</v>
      </c>
      <c r="Q524" s="35">
        <f t="shared" ca="1" si="56"/>
        <v>13800000</v>
      </c>
      <c r="R524" s="191">
        <f>[1]Raksa!J159</f>
        <v>3458810</v>
      </c>
      <c r="S524" s="358">
        <f>[1]Raksa!F160</f>
        <v>3</v>
      </c>
      <c r="T524" s="193">
        <f t="shared" si="59"/>
        <v>31041190</v>
      </c>
      <c r="U524" s="186"/>
      <c r="V524" s="16"/>
      <c r="X524" t="str">
        <f>IF(ISERROR(VLOOKUP(H524,'FMC by DSF_Sistem'!$J$11:$J$1202,1,0)),"TIDAK ADA","ADA")</f>
        <v>ADA</v>
      </c>
      <c r="Y524" t="str">
        <f>IF(ISERROR(VLOOKUP(C524,'Data Unit Agr Open'!$F$4:$F$7567,1,0)),"TIDAK ADA","ADA")</f>
        <v>ADA</v>
      </c>
      <c r="Z524" s="955" t="str">
        <f>VLOOKUP(H524,'Data Unit Agr Open'!J522:$J$7567,1,FALSE)</f>
        <v>B2586PKL</v>
      </c>
      <c r="AA524" t="b">
        <f t="shared" si="60"/>
        <v>1</v>
      </c>
    </row>
    <row r="525" spans="2:27" customFormat="1" ht="17.45" hidden="1" customHeight="1" x14ac:dyDescent="0.25">
      <c r="B525" s="38">
        <v>520</v>
      </c>
      <c r="C525" s="629" t="s">
        <v>1446</v>
      </c>
      <c r="D525" s="340" t="s">
        <v>12754</v>
      </c>
      <c r="E525" s="258" t="s">
        <v>12756</v>
      </c>
      <c r="F525" s="259" t="s">
        <v>1103</v>
      </c>
      <c r="G525" s="259" t="s">
        <v>12757</v>
      </c>
      <c r="H525" s="235" t="s">
        <v>5217</v>
      </c>
      <c r="I525" s="69" t="s">
        <v>5218</v>
      </c>
      <c r="J525" s="69" t="s">
        <v>5219</v>
      </c>
      <c r="K525" s="427">
        <v>43829</v>
      </c>
      <c r="L525" s="427">
        <v>45656</v>
      </c>
      <c r="M525" s="76">
        <v>60</v>
      </c>
      <c r="N525" s="370">
        <v>34500000</v>
      </c>
      <c r="O525" s="76">
        <f t="shared" si="57"/>
        <v>575000</v>
      </c>
      <c r="P525" s="47">
        <f t="shared" ca="1" si="58"/>
        <v>24.654499058642006</v>
      </c>
      <c r="Q525" s="48">
        <f t="shared" ca="1" si="56"/>
        <v>13800000</v>
      </c>
      <c r="R525" s="73">
        <f>[1]Raksa!J78</f>
        <v>1060000</v>
      </c>
      <c r="S525" s="533">
        <f>[1]Raksa!F79</f>
        <v>2</v>
      </c>
      <c r="T525" s="120">
        <f t="shared" si="59"/>
        <v>33440000</v>
      </c>
      <c r="U525" s="186"/>
      <c r="V525" s="16"/>
      <c r="X525" t="str">
        <f>IF(ISERROR(VLOOKUP(H525,'FMC by DSF_Sistem'!$J$11:$J$1202,1,0)),"TIDAK ADA","ADA")</f>
        <v>ADA</v>
      </c>
      <c r="Y525" t="str">
        <f>IF(ISERROR(VLOOKUP(C525,'Data Unit Agr Open'!$F$4:$F$7567,1,0)),"TIDAK ADA","ADA")</f>
        <v>ADA</v>
      </c>
      <c r="Z525" s="955" t="e">
        <f>VLOOKUP(H525,'Data Unit Agr Open'!J523:$J$7567,1,FALSE)</f>
        <v>#N/A</v>
      </c>
      <c r="AA525" t="b">
        <f t="shared" si="60"/>
        <v>1</v>
      </c>
    </row>
    <row r="526" spans="2:27" customFormat="1" ht="17.45" hidden="1" customHeight="1" x14ac:dyDescent="0.25">
      <c r="B526" s="51">
        <v>521</v>
      </c>
      <c r="C526" s="629" t="s">
        <v>1985</v>
      </c>
      <c r="D526" s="340" t="s">
        <v>12754</v>
      </c>
      <c r="E526" s="265" t="s">
        <v>12756</v>
      </c>
      <c r="F526" s="259"/>
      <c r="G526" s="259" t="s">
        <v>2448</v>
      </c>
      <c r="H526" s="518" t="s">
        <v>5227</v>
      </c>
      <c r="I526" s="69" t="s">
        <v>5228</v>
      </c>
      <c r="J526" s="69" t="s">
        <v>5229</v>
      </c>
      <c r="K526" s="427">
        <v>44041</v>
      </c>
      <c r="L526" s="427">
        <v>45502</v>
      </c>
      <c r="M526" s="76">
        <v>60</v>
      </c>
      <c r="N526" s="370">
        <v>33000000</v>
      </c>
      <c r="O526" s="76">
        <f t="shared" si="57"/>
        <v>550000</v>
      </c>
      <c r="P526" s="128">
        <f t="shared" ca="1" si="58"/>
        <v>17.58783239197534</v>
      </c>
      <c r="Q526" s="129">
        <f t="shared" ca="1" si="56"/>
        <v>9350000</v>
      </c>
      <c r="R526" s="73">
        <f>[1]Raksa!J242</f>
        <v>935000</v>
      </c>
      <c r="S526" s="360">
        <f>[1]Raksa!F243</f>
        <v>2</v>
      </c>
      <c r="T526" s="50">
        <f t="shared" si="59"/>
        <v>32065000</v>
      </c>
      <c r="U526" s="186"/>
      <c r="V526" s="16"/>
      <c r="X526" t="str">
        <f>IF(ISERROR(VLOOKUP(H526,'FMC by DSF_Sistem'!$J$11:$J$1202,1,0)),"TIDAK ADA","ADA")</f>
        <v>ADA</v>
      </c>
      <c r="Y526" t="str">
        <f>IF(ISERROR(VLOOKUP(C526,'Data Unit Agr Open'!$F$4:$F$7567,1,0)),"TIDAK ADA","ADA")</f>
        <v>ADA</v>
      </c>
      <c r="Z526" s="955" t="str">
        <f>VLOOKUP(H526,'Data Unit Agr Open'!J524:$J$7567,1,FALSE)</f>
        <v>B2221PKU</v>
      </c>
      <c r="AA526" t="b">
        <f t="shared" si="60"/>
        <v>1</v>
      </c>
    </row>
    <row r="527" spans="2:27" customFormat="1" ht="17.45" hidden="1" customHeight="1" x14ac:dyDescent="0.25">
      <c r="B527" s="38">
        <v>522</v>
      </c>
      <c r="C527" s="634" t="s">
        <v>2865</v>
      </c>
      <c r="D527" s="635" t="s">
        <v>12754</v>
      </c>
      <c r="E527" s="265" t="s">
        <v>12755</v>
      </c>
      <c r="F527" s="377"/>
      <c r="G527" s="377"/>
      <c r="H527" s="410" t="s">
        <v>5237</v>
      </c>
      <c r="I527" s="81" t="s">
        <v>5238</v>
      </c>
      <c r="J527" s="81" t="s">
        <v>5239</v>
      </c>
      <c r="K527" s="471">
        <v>44230</v>
      </c>
      <c r="L527" s="471">
        <v>46056</v>
      </c>
      <c r="M527" s="85">
        <v>60</v>
      </c>
      <c r="N527" s="379">
        <v>39000000</v>
      </c>
      <c r="O527" s="85">
        <f t="shared" si="57"/>
        <v>650000</v>
      </c>
      <c r="P527" s="577">
        <f t="shared" ca="1" si="58"/>
        <v>11.287832391975341</v>
      </c>
      <c r="Q527" s="636">
        <f t="shared" ca="1" si="56"/>
        <v>7150000</v>
      </c>
      <c r="R527" s="88">
        <f>[1]Raksa!J326</f>
        <v>831998</v>
      </c>
      <c r="S527" s="146">
        <f>[1]Raksa!F327</f>
        <v>1</v>
      </c>
      <c r="T527" s="90">
        <f t="shared" si="59"/>
        <v>38168002</v>
      </c>
      <c r="U527" s="186"/>
      <c r="V527" s="16"/>
      <c r="X527" t="str">
        <f>IF(ISERROR(VLOOKUP(H527,'FMC by DSF_Sistem'!$J$11:$J$1202,1,0)),"TIDAK ADA","ADA")</f>
        <v>ADA</v>
      </c>
      <c r="Y527" t="str">
        <f>IF(ISERROR(VLOOKUP(C527,'Data Unit Agr Open'!$F$4:$F$7567,1,0)),"TIDAK ADA","ADA")</f>
        <v>ADA</v>
      </c>
      <c r="Z527" s="955" t="str">
        <f>VLOOKUP(H527,'Data Unit Agr Open'!J525:$J$7567,1,FALSE)</f>
        <v>B2300PKX</v>
      </c>
      <c r="AA527" t="b">
        <f t="shared" si="60"/>
        <v>1</v>
      </c>
    </row>
    <row r="528" spans="2:27" customFormat="1" ht="17.45" hidden="1" customHeight="1" x14ac:dyDescent="0.25">
      <c r="B528" s="51">
        <v>523</v>
      </c>
      <c r="C528" s="637" t="s">
        <v>3212</v>
      </c>
      <c r="D528" s="345" t="s">
        <v>12754</v>
      </c>
      <c r="E528" s="265" t="s">
        <v>12756</v>
      </c>
      <c r="F528" s="274"/>
      <c r="G528" s="274"/>
      <c r="H528" s="638" t="s">
        <v>5246</v>
      </c>
      <c r="I528" s="348" t="s">
        <v>5247</v>
      </c>
      <c r="J528" s="348" t="s">
        <v>5248</v>
      </c>
      <c r="K528" s="434">
        <v>44284</v>
      </c>
      <c r="L528" s="434">
        <v>46110</v>
      </c>
      <c r="M528" s="72">
        <v>60</v>
      </c>
      <c r="N528" s="383">
        <v>36000000</v>
      </c>
      <c r="O528" s="72">
        <f t="shared" si="57"/>
        <v>600000</v>
      </c>
      <c r="P528" s="86">
        <f t="shared" ca="1" si="58"/>
        <v>9.4878323919753402</v>
      </c>
      <c r="Q528" s="87">
        <f t="shared" ca="1" si="56"/>
        <v>5400000</v>
      </c>
      <c r="R528" s="139"/>
      <c r="S528" s="140"/>
      <c r="T528" s="120">
        <f t="shared" si="59"/>
        <v>36000000</v>
      </c>
      <c r="U528" s="186"/>
      <c r="V528" s="16"/>
      <c r="X528" t="str">
        <f>IF(ISERROR(VLOOKUP(H528,'FMC by DSF_Sistem'!$J$11:$J$1202,1,0)),"TIDAK ADA","ADA")</f>
        <v>ADA</v>
      </c>
      <c r="Y528" t="str">
        <f>IF(ISERROR(VLOOKUP(C528,'Data Unit Agr Open'!$F$4:$F$7567,1,0)),"TIDAK ADA","ADA")</f>
        <v>ADA</v>
      </c>
      <c r="Z528" s="955" t="str">
        <f>VLOOKUP(H528,'Data Unit Agr Open'!J526:$J$7567,1,FALSE)</f>
        <v>B2670PKY</v>
      </c>
      <c r="AA528" t="b">
        <f t="shared" si="60"/>
        <v>1</v>
      </c>
    </row>
    <row r="529" spans="1:27" customFormat="1" ht="17.45" hidden="1" customHeight="1" x14ac:dyDescent="0.25">
      <c r="B529" s="38">
        <v>524</v>
      </c>
      <c r="C529" s="629" t="s">
        <v>4500</v>
      </c>
      <c r="D529" s="345" t="s">
        <v>12754</v>
      </c>
      <c r="E529" s="265" t="s">
        <v>12756</v>
      </c>
      <c r="F529" s="232"/>
      <c r="G529" s="232"/>
      <c r="H529" s="373" t="s">
        <v>5254</v>
      </c>
      <c r="I529" s="69" t="s">
        <v>5255</v>
      </c>
      <c r="J529" s="69" t="s">
        <v>5256</v>
      </c>
      <c r="K529" s="427">
        <v>44482</v>
      </c>
      <c r="L529" s="427">
        <v>46308</v>
      </c>
      <c r="M529" s="76">
        <v>60</v>
      </c>
      <c r="N529" s="370">
        <v>36000000</v>
      </c>
      <c r="O529" s="76">
        <f t="shared" si="57"/>
        <v>600000</v>
      </c>
      <c r="P529" s="86">
        <f t="shared" ca="1" si="58"/>
        <v>2.887832391975341</v>
      </c>
      <c r="Q529" s="87">
        <f t="shared" ca="1" si="56"/>
        <v>1200000</v>
      </c>
      <c r="R529" s="73">
        <f>[1]Raksa!J408</f>
        <v>396337</v>
      </c>
      <c r="S529" s="130">
        <f>[1]Raksa!F409</f>
        <v>1</v>
      </c>
      <c r="T529" s="50">
        <f t="shared" si="59"/>
        <v>35603663</v>
      </c>
      <c r="U529" s="186"/>
      <c r="V529" s="16"/>
      <c r="X529" t="str">
        <f>IF(ISERROR(VLOOKUP(H529,'FMC by DSF_Sistem'!$J$11:$J$1202,1,0)),"TIDAK ADA","ADA")</f>
        <v>ADA</v>
      </c>
      <c r="Y529" t="str">
        <f>IF(ISERROR(VLOOKUP(C529,'Data Unit Agr Open'!$F$4:$F$7567,1,0)),"TIDAK ADA","ADA")</f>
        <v>ADA</v>
      </c>
      <c r="Z529" s="955" t="str">
        <f>VLOOKUP(H529,'Data Unit Agr Open'!J527:$J$7567,1,FALSE)</f>
        <v>B2883POG</v>
      </c>
      <c r="AA529" t="b">
        <f t="shared" si="60"/>
        <v>1</v>
      </c>
    </row>
    <row r="530" spans="1:27" customFormat="1" ht="17.45" hidden="1" customHeight="1" x14ac:dyDescent="0.25">
      <c r="B530" s="51">
        <v>525</v>
      </c>
      <c r="C530" s="629" t="s">
        <v>4500</v>
      </c>
      <c r="D530" s="345" t="s">
        <v>12754</v>
      </c>
      <c r="E530" s="265" t="s">
        <v>12756</v>
      </c>
      <c r="F530" s="232"/>
      <c r="G530" s="232"/>
      <c r="H530" s="373" t="s">
        <v>5263</v>
      </c>
      <c r="I530" s="69" t="s">
        <v>5264</v>
      </c>
      <c r="J530" s="69" t="s">
        <v>5265</v>
      </c>
      <c r="K530" s="427">
        <v>44482</v>
      </c>
      <c r="L530" s="427">
        <v>46308</v>
      </c>
      <c r="M530" s="76">
        <v>60</v>
      </c>
      <c r="N530" s="370">
        <v>36000000</v>
      </c>
      <c r="O530" s="76">
        <f t="shared" si="57"/>
        <v>600000</v>
      </c>
      <c r="P530" s="86">
        <f t="shared" ca="1" si="58"/>
        <v>2.887832391975341</v>
      </c>
      <c r="Q530" s="87">
        <f t="shared" ca="1" si="56"/>
        <v>1200000</v>
      </c>
      <c r="R530" s="73"/>
      <c r="S530" s="130"/>
      <c r="T530" s="50">
        <f t="shared" si="59"/>
        <v>36000000</v>
      </c>
      <c r="U530" s="186"/>
      <c r="V530" s="16"/>
      <c r="X530" t="str">
        <f>IF(ISERROR(VLOOKUP(H530,'FMC by DSF_Sistem'!$J$11:$J$1202,1,0)),"TIDAK ADA","ADA")</f>
        <v>ADA</v>
      </c>
      <c r="Y530" t="str">
        <f>IF(ISERROR(VLOOKUP(C530,'Data Unit Agr Open'!$F$4:$F$7567,1,0)),"TIDAK ADA","ADA")</f>
        <v>ADA</v>
      </c>
      <c r="Z530" s="955" t="str">
        <f>VLOOKUP(H530,'Data Unit Agr Open'!J528:$J$7567,1,FALSE)</f>
        <v>B2108POG</v>
      </c>
      <c r="AA530" t="b">
        <f t="shared" si="60"/>
        <v>1</v>
      </c>
    </row>
    <row r="531" spans="1:27" customFormat="1" ht="17.45" hidden="1" customHeight="1" x14ac:dyDescent="0.25">
      <c r="B531" s="38">
        <v>526</v>
      </c>
      <c r="C531" s="629" t="s">
        <v>4500</v>
      </c>
      <c r="D531" s="345" t="s">
        <v>12754</v>
      </c>
      <c r="E531" s="265" t="s">
        <v>12756</v>
      </c>
      <c r="F531" s="232"/>
      <c r="G531" s="232"/>
      <c r="H531" s="373" t="s">
        <v>5266</v>
      </c>
      <c r="I531" s="69" t="s">
        <v>5267</v>
      </c>
      <c r="J531" s="69" t="s">
        <v>5268</v>
      </c>
      <c r="K531" s="427">
        <v>44482</v>
      </c>
      <c r="L531" s="427">
        <v>46308</v>
      </c>
      <c r="M531" s="76">
        <v>60</v>
      </c>
      <c r="N531" s="370">
        <v>36000000</v>
      </c>
      <c r="O531" s="76">
        <f t="shared" si="57"/>
        <v>600000</v>
      </c>
      <c r="P531" s="86">
        <f t="shared" ca="1" si="58"/>
        <v>2.887832391975341</v>
      </c>
      <c r="Q531" s="87">
        <f t="shared" ca="1" si="56"/>
        <v>1200000</v>
      </c>
      <c r="R531" s="73"/>
      <c r="S531" s="130"/>
      <c r="T531" s="50">
        <f t="shared" si="59"/>
        <v>36000000</v>
      </c>
      <c r="U531" s="186"/>
      <c r="V531" s="16"/>
      <c r="X531" t="str">
        <f>IF(ISERROR(VLOOKUP(H531,'FMC by DSF_Sistem'!$J$11:$J$1202,1,0)),"TIDAK ADA","ADA")</f>
        <v>ADA</v>
      </c>
      <c r="Y531" t="str">
        <f>IF(ISERROR(VLOOKUP(C531,'Data Unit Agr Open'!$F$4:$F$7567,1,0)),"TIDAK ADA","ADA")</f>
        <v>ADA</v>
      </c>
      <c r="Z531" s="955" t="str">
        <f>VLOOKUP(H531,'Data Unit Agr Open'!J529:$J$7567,1,FALSE)</f>
        <v>B2178POG</v>
      </c>
      <c r="AA531" t="b">
        <f t="shared" si="60"/>
        <v>1</v>
      </c>
    </row>
    <row r="532" spans="1:27" customFormat="1" ht="17.45" hidden="1" customHeight="1" thickBot="1" x14ac:dyDescent="0.3">
      <c r="B532" s="51">
        <v>527</v>
      </c>
      <c r="C532" s="639" t="s">
        <v>4500</v>
      </c>
      <c r="D532" s="353" t="s">
        <v>12754</v>
      </c>
      <c r="E532" s="385" t="s">
        <v>12756</v>
      </c>
      <c r="F532" s="384"/>
      <c r="G532" s="384"/>
      <c r="H532" s="386" t="s">
        <v>5269</v>
      </c>
      <c r="I532" s="355" t="s">
        <v>5270</v>
      </c>
      <c r="J532" s="355" t="s">
        <v>5271</v>
      </c>
      <c r="K532" s="456">
        <v>44482</v>
      </c>
      <c r="L532" s="456">
        <v>46308</v>
      </c>
      <c r="M532" s="205">
        <v>60</v>
      </c>
      <c r="N532" s="388">
        <v>36000000</v>
      </c>
      <c r="O532" s="205">
        <f t="shared" si="57"/>
        <v>600000</v>
      </c>
      <c r="P532" s="206">
        <f t="shared" ca="1" si="58"/>
        <v>2.887832391975341</v>
      </c>
      <c r="Q532" s="207">
        <f t="shared" ca="1" si="56"/>
        <v>1200000</v>
      </c>
      <c r="R532" s="337"/>
      <c r="S532" s="445"/>
      <c r="T532" s="210">
        <f t="shared" si="59"/>
        <v>36000000</v>
      </c>
      <c r="U532" s="186"/>
      <c r="V532" s="16"/>
      <c r="X532" t="str">
        <f>IF(ISERROR(VLOOKUP(H532,'FMC by DSF_Sistem'!$J$11:$J$1202,1,0)),"TIDAK ADA","ADA")</f>
        <v>ADA</v>
      </c>
      <c r="Y532" t="str">
        <f>IF(ISERROR(VLOOKUP(C532,'Data Unit Agr Open'!$F$4:$F$7567,1,0)),"TIDAK ADA","ADA")</f>
        <v>ADA</v>
      </c>
      <c r="Z532" s="955" t="str">
        <f>VLOOKUP(H532,'Data Unit Agr Open'!J530:$J$7567,1,FALSE)</f>
        <v>B2106POG</v>
      </c>
      <c r="AA532" t="b">
        <f t="shared" si="60"/>
        <v>1</v>
      </c>
    </row>
    <row r="533" spans="1:27" customFormat="1" ht="17.45" hidden="1" customHeight="1" thickBot="1" x14ac:dyDescent="0.4">
      <c r="B533" s="38">
        <v>528</v>
      </c>
      <c r="C533" s="374" t="s">
        <v>12758</v>
      </c>
      <c r="D533" s="640" t="s">
        <v>12759</v>
      </c>
      <c r="E533" s="374" t="s">
        <v>12760</v>
      </c>
      <c r="F533" s="375" t="s">
        <v>126</v>
      </c>
      <c r="G533" s="375" t="s">
        <v>4410</v>
      </c>
      <c r="H533" s="641" t="s">
        <v>12761</v>
      </c>
      <c r="I533" s="81" t="s">
        <v>12762</v>
      </c>
      <c r="J533" s="81" t="s">
        <v>12763</v>
      </c>
      <c r="K533" s="471">
        <v>43794</v>
      </c>
      <c r="L533" s="471">
        <v>44160</v>
      </c>
      <c r="M533" s="85">
        <v>24</v>
      </c>
      <c r="N533" s="379">
        <v>36000000</v>
      </c>
      <c r="O533" s="85">
        <f t="shared" si="57"/>
        <v>1500000</v>
      </c>
      <c r="P533" s="472">
        <f t="shared" ca="1" si="58"/>
        <v>25.821165725308674</v>
      </c>
      <c r="Q533" s="116">
        <f t="shared" ca="1" si="56"/>
        <v>37500000</v>
      </c>
      <c r="R533" s="88">
        <f>'[1]Kutai Refinery'!J43</f>
        <v>7931670</v>
      </c>
      <c r="S533" s="473">
        <f>'[1]Kutai Refinery'!F44</f>
        <v>3</v>
      </c>
      <c r="T533" s="642">
        <f t="shared" si="59"/>
        <v>28068330</v>
      </c>
      <c r="U533" s="186"/>
      <c r="V533" s="16"/>
      <c r="X533" t="str">
        <f>IF(ISERROR(VLOOKUP(H533,'FMC by DSF_Sistem'!$J$11:$J$1202,1,0)),"TIDAK ADA","ADA")</f>
        <v>TIDAK ADA</v>
      </c>
      <c r="Y533" t="str">
        <f>IF(ISERROR(VLOOKUP(C533,'Data Unit Agr Open'!$F$4:$F$7567,1,0)),"TIDAK ADA","ADA")</f>
        <v>TIDAK ADA</v>
      </c>
      <c r="Z533" s="955" t="e">
        <f>VLOOKUP(H533,'Data Unit Agr Open'!J531:$J$7567,1,FALSE)</f>
        <v>#N/A</v>
      </c>
      <c r="AA533" t="b">
        <f t="shared" si="60"/>
        <v>1</v>
      </c>
    </row>
    <row r="534" spans="1:27" customFormat="1" ht="17.45" hidden="1" customHeight="1" thickBot="1" x14ac:dyDescent="0.45">
      <c r="A534" s="296" t="s">
        <v>12117</v>
      </c>
      <c r="B534" s="51">
        <v>529</v>
      </c>
      <c r="C534" s="622" t="s">
        <v>2747</v>
      </c>
      <c r="D534" s="482" t="s">
        <v>7636</v>
      </c>
      <c r="E534" s="622" t="s">
        <v>12764</v>
      </c>
      <c r="F534" s="643" t="s">
        <v>11993</v>
      </c>
      <c r="G534" s="643" t="s">
        <v>12765</v>
      </c>
      <c r="H534" s="483" t="s">
        <v>7638</v>
      </c>
      <c r="I534" s="484" t="s">
        <v>7639</v>
      </c>
      <c r="J534" s="484" t="s">
        <v>7640</v>
      </c>
      <c r="K534" s="485">
        <v>43833</v>
      </c>
      <c r="L534" s="485">
        <v>44564</v>
      </c>
      <c r="M534" s="487">
        <v>24</v>
      </c>
      <c r="N534" s="488">
        <f>6000000+6000000</f>
        <v>12000000</v>
      </c>
      <c r="O534" s="487">
        <f t="shared" si="57"/>
        <v>500000</v>
      </c>
      <c r="P534" s="489">
        <f t="shared" ca="1" si="58"/>
        <v>24.521165725308673</v>
      </c>
      <c r="Q534" s="490">
        <f t="shared" ca="1" si="56"/>
        <v>12000000</v>
      </c>
      <c r="R534" s="491">
        <f>[1]Kurabo!J31</f>
        <v>400000</v>
      </c>
      <c r="S534" s="492">
        <f>[1]Kurabo!F32</f>
        <v>1</v>
      </c>
      <c r="T534" s="493">
        <f t="shared" si="59"/>
        <v>11600000</v>
      </c>
      <c r="U534" s="186"/>
      <c r="V534" s="16"/>
      <c r="X534" t="str">
        <f>IF(ISERROR(VLOOKUP(H534,'FMC by DSF_Sistem'!$J$11:$J$1202,1,0)),"TIDAK ADA","ADA")</f>
        <v>ADA</v>
      </c>
      <c r="Y534" t="str">
        <f>IF(ISERROR(VLOOKUP(C534,'Data Unit Agr Open'!$F$4:$F$7567,1,0)),"TIDAK ADA","ADA")</f>
        <v>ADA</v>
      </c>
      <c r="Z534" s="955" t="str">
        <f>VLOOKUP(H534,'Data Unit Agr Open'!J532:$J$7567,1,FALSE)</f>
        <v>B2977PFV</v>
      </c>
      <c r="AA534" t="b">
        <f t="shared" si="60"/>
        <v>1</v>
      </c>
    </row>
    <row r="535" spans="1:27" customFormat="1" ht="17.45" hidden="1" customHeight="1" x14ac:dyDescent="0.4">
      <c r="B535" s="38">
        <v>530</v>
      </c>
      <c r="C535" s="644" t="s">
        <v>12766</v>
      </c>
      <c r="D535" s="645" t="s">
        <v>11661</v>
      </c>
      <c r="E535" s="252" t="s">
        <v>12767</v>
      </c>
      <c r="F535" s="253" t="s">
        <v>697</v>
      </c>
      <c r="G535" s="253" t="s">
        <v>570</v>
      </c>
      <c r="H535" s="215" t="s">
        <v>12768</v>
      </c>
      <c r="I535" s="216" t="s">
        <v>12769</v>
      </c>
      <c r="J535" s="216" t="s">
        <v>12770</v>
      </c>
      <c r="K535" s="458">
        <v>43830</v>
      </c>
      <c r="L535" s="458">
        <v>44561</v>
      </c>
      <c r="M535" s="190">
        <v>24</v>
      </c>
      <c r="N535" s="365">
        <v>16800000</v>
      </c>
      <c r="O535" s="190">
        <f t="shared" si="57"/>
        <v>700000</v>
      </c>
      <c r="P535" s="34">
        <f t="shared" ca="1" si="58"/>
        <v>24.621165725308675</v>
      </c>
      <c r="Q535" s="35">
        <f t="shared" ca="1" si="56"/>
        <v>16800000</v>
      </c>
      <c r="R535" s="191">
        <f>[1]Siegwerk!J44</f>
        <v>6415246</v>
      </c>
      <c r="S535" s="358">
        <f>[1]Siegwerk!F45</f>
        <v>6</v>
      </c>
      <c r="T535" s="193">
        <f t="shared" si="59"/>
        <v>10384754</v>
      </c>
      <c r="U535" s="186"/>
      <c r="V535" s="16"/>
      <c r="X535" t="str">
        <f>IF(ISERROR(VLOOKUP(H535,'FMC by DSF_Sistem'!$J$11:$J$1202,1,0)),"TIDAK ADA","ADA")</f>
        <v>TIDAK ADA</v>
      </c>
      <c r="Y535" t="str">
        <f>IF(ISERROR(VLOOKUP(C535,'Data Unit Agr Open'!$F$4:$F$7567,1,0)),"TIDAK ADA","ADA")</f>
        <v>TIDAK ADA</v>
      </c>
      <c r="Z535" s="955" t="e">
        <f>VLOOKUP(H535,'Data Unit Agr Open'!J533:$J$7567,1,FALSE)</f>
        <v>#N/A</v>
      </c>
      <c r="AA535" t="b">
        <f t="shared" si="60"/>
        <v>1</v>
      </c>
    </row>
    <row r="536" spans="1:27" customFormat="1" ht="17.45" hidden="1" customHeight="1" x14ac:dyDescent="0.4">
      <c r="B536" s="51">
        <v>531</v>
      </c>
      <c r="C536" s="646" t="s">
        <v>1466</v>
      </c>
      <c r="D536" s="431" t="s">
        <v>11661</v>
      </c>
      <c r="E536" s="258" t="s">
        <v>12771</v>
      </c>
      <c r="F536" s="259" t="s">
        <v>697</v>
      </c>
      <c r="G536" s="259" t="s">
        <v>570</v>
      </c>
      <c r="H536" s="235" t="s">
        <v>11662</v>
      </c>
      <c r="I536" s="69" t="s">
        <v>11663</v>
      </c>
      <c r="J536" s="69" t="s">
        <v>11664</v>
      </c>
      <c r="K536" s="427">
        <v>43833</v>
      </c>
      <c r="L536" s="427">
        <v>45294</v>
      </c>
      <c r="M536" s="76">
        <v>48</v>
      </c>
      <c r="N536" s="370">
        <v>28800000</v>
      </c>
      <c r="O536" s="76">
        <f t="shared" si="57"/>
        <v>600000</v>
      </c>
      <c r="P536" s="47">
        <f t="shared" ca="1" si="58"/>
        <v>24.521165725308673</v>
      </c>
      <c r="Q536" s="48">
        <f t="shared" ca="1" si="56"/>
        <v>14400000</v>
      </c>
      <c r="R536" s="73">
        <f>[1]Siegwerk!J186</f>
        <v>171380</v>
      </c>
      <c r="S536" s="533">
        <f>[1]Siegwerk!F187</f>
        <v>1</v>
      </c>
      <c r="T536" s="120">
        <f t="shared" si="59"/>
        <v>28628620</v>
      </c>
      <c r="U536" s="186"/>
      <c r="V536" s="16"/>
      <c r="X536" t="str">
        <f>IF(ISERROR(VLOOKUP(H536,'FMC by DSF_Sistem'!$J$11:$J$1202,1,0)),"TIDAK ADA","ADA")</f>
        <v>ADA</v>
      </c>
      <c r="Y536" t="str">
        <f>IF(ISERROR(VLOOKUP(C536,'Data Unit Agr Open'!$F$4:$F$7567,1,0)),"TIDAK ADA","ADA")</f>
        <v>ADA</v>
      </c>
      <c r="Z536" s="955" t="str">
        <f>VLOOKUP(H536,'Data Unit Agr Open'!J534:$J$7567,1,FALSE)</f>
        <v>B2074PKM</v>
      </c>
      <c r="AA536" t="b">
        <f t="shared" si="60"/>
        <v>1</v>
      </c>
    </row>
    <row r="537" spans="1:27" customFormat="1" ht="17.45" hidden="1" customHeight="1" thickBot="1" x14ac:dyDescent="0.45">
      <c r="B537" s="38">
        <v>532</v>
      </c>
      <c r="C537" s="647" t="s">
        <v>1470</v>
      </c>
      <c r="D537" s="648" t="s">
        <v>11661</v>
      </c>
      <c r="E537" s="385" t="s">
        <v>12771</v>
      </c>
      <c r="F537" s="478" t="s">
        <v>697</v>
      </c>
      <c r="G537" s="478" t="s">
        <v>570</v>
      </c>
      <c r="H537" s="334" t="s">
        <v>11669</v>
      </c>
      <c r="I537" s="355" t="s">
        <v>11670</v>
      </c>
      <c r="J537" s="355" t="s">
        <v>11671</v>
      </c>
      <c r="K537" s="456">
        <v>43847</v>
      </c>
      <c r="L537" s="456">
        <v>45308</v>
      </c>
      <c r="M537" s="205">
        <v>48</v>
      </c>
      <c r="N537" s="388">
        <v>28800000</v>
      </c>
      <c r="O537" s="205">
        <f t="shared" si="57"/>
        <v>600000</v>
      </c>
      <c r="P537" s="449">
        <f t="shared" ca="1" si="58"/>
        <v>24.054499058642008</v>
      </c>
      <c r="Q537" s="450">
        <f t="shared" ca="1" si="56"/>
        <v>14400000</v>
      </c>
      <c r="R537" s="337">
        <f>[1]Siegwerk!J114</f>
        <v>5152300</v>
      </c>
      <c r="S537" s="451">
        <f>[1]Siegwerk!F115</f>
        <v>4</v>
      </c>
      <c r="T537" s="210">
        <f t="shared" si="59"/>
        <v>23647700</v>
      </c>
      <c r="U537" s="186"/>
      <c r="V537" s="16"/>
      <c r="X537" t="str">
        <f>IF(ISERROR(VLOOKUP(H537,'FMC by DSF_Sistem'!$J$11:$J$1202,1,0)),"TIDAK ADA","ADA")</f>
        <v>ADA</v>
      </c>
      <c r="Y537" t="str">
        <f>IF(ISERROR(VLOOKUP(C537,'Data Unit Agr Open'!$F$4:$F$7567,1,0)),"TIDAK ADA","ADA")</f>
        <v>ADA</v>
      </c>
      <c r="Z537" s="955" t="str">
        <f>VLOOKUP(H537,'Data Unit Agr Open'!J535:$J$7567,1,FALSE)</f>
        <v>B2432PKM</v>
      </c>
      <c r="AA537" t="b">
        <f t="shared" si="60"/>
        <v>1</v>
      </c>
    </row>
    <row r="538" spans="1:27" customFormat="1" ht="17.45" customHeight="1" thickBot="1" x14ac:dyDescent="0.45">
      <c r="A538" s="649"/>
      <c r="B538" s="51">
        <v>533</v>
      </c>
      <c r="C538" s="647" t="s">
        <v>3470</v>
      </c>
      <c r="D538" s="648" t="s">
        <v>12772</v>
      </c>
      <c r="E538" s="385" t="s">
        <v>12764</v>
      </c>
      <c r="F538" s="384"/>
      <c r="G538" s="384"/>
      <c r="H538" s="334" t="s">
        <v>12773</v>
      </c>
      <c r="I538" s="355" t="s">
        <v>12774</v>
      </c>
      <c r="J538" s="355" t="s">
        <v>12775</v>
      </c>
      <c r="K538" s="456">
        <v>44375</v>
      </c>
      <c r="L538" s="456">
        <v>45471</v>
      </c>
      <c r="M538" s="205">
        <v>36</v>
      </c>
      <c r="N538" s="388">
        <v>19800000</v>
      </c>
      <c r="O538" s="205">
        <f t="shared" si="57"/>
        <v>550000</v>
      </c>
      <c r="P538" s="206">
        <f t="shared" ca="1" si="58"/>
        <v>6.4544990586420079</v>
      </c>
      <c r="Q538" s="207">
        <f t="shared" ca="1" si="56"/>
        <v>3300000</v>
      </c>
      <c r="R538" s="337"/>
      <c r="S538" s="445"/>
      <c r="T538" s="210">
        <f t="shared" si="59"/>
        <v>19800000</v>
      </c>
      <c r="U538" s="186"/>
      <c r="V538" s="16"/>
      <c r="X538" t="str">
        <f>IF(ISERROR(VLOOKUP(H538,'FMC by DSF_Sistem'!$J$11:$J$1202,1,0)),"TIDAK ADA","ADA")</f>
        <v>TIDAK ADA</v>
      </c>
      <c r="Y538" t="str">
        <f>IF(ISERROR(VLOOKUP(C538,'Data Unit Agr Open'!$F$4:$F$7567,1,0)),"TIDAK ADA","ADA")</f>
        <v>ADA</v>
      </c>
      <c r="Z538" s="955" t="str">
        <f>VLOOKUP(H538,'Data Unit Agr Open'!J536:$J$7567,1,FALSE)</f>
        <v>B2105UZC</v>
      </c>
      <c r="AA538" t="b">
        <f t="shared" si="60"/>
        <v>0</v>
      </c>
    </row>
    <row r="539" spans="1:27" customFormat="1" ht="17.45" hidden="1" customHeight="1" x14ac:dyDescent="0.4">
      <c r="B539" s="38">
        <v>534</v>
      </c>
      <c r="C539" s="252" t="s">
        <v>1406</v>
      </c>
      <c r="D539" s="645" t="s">
        <v>12776</v>
      </c>
      <c r="E539" s="252" t="s">
        <v>12777</v>
      </c>
      <c r="F539" s="253" t="s">
        <v>11993</v>
      </c>
      <c r="G539" s="253" t="s">
        <v>125</v>
      </c>
      <c r="H539" s="215" t="s">
        <v>7378</v>
      </c>
      <c r="I539" s="216" t="s">
        <v>7379</v>
      </c>
      <c r="J539" s="216" t="s">
        <v>7380</v>
      </c>
      <c r="K539" s="458">
        <v>43857</v>
      </c>
      <c r="L539" s="458">
        <v>45318</v>
      </c>
      <c r="M539" s="190">
        <v>48</v>
      </c>
      <c r="N539" s="365">
        <v>48000000</v>
      </c>
      <c r="O539" s="190">
        <f t="shared" si="57"/>
        <v>1000000</v>
      </c>
      <c r="P539" s="34">
        <f t="shared" ca="1" si="58"/>
        <v>23.721165725308673</v>
      </c>
      <c r="Q539" s="35">
        <f t="shared" ca="1" si="56"/>
        <v>23000000</v>
      </c>
      <c r="R539" s="191">
        <f>[1]Lintasarta!J67</f>
        <v>7314918</v>
      </c>
      <c r="S539" s="358">
        <f>[1]Lintasarta!F68</f>
        <v>6</v>
      </c>
      <c r="T539" s="193">
        <f t="shared" si="59"/>
        <v>40685082</v>
      </c>
      <c r="U539" s="186"/>
      <c r="V539" s="16"/>
      <c r="X539" t="str">
        <f>IF(ISERROR(VLOOKUP(H539,'FMC by DSF_Sistem'!$J$11:$J$1202,1,0)),"TIDAK ADA","ADA")</f>
        <v>ADA</v>
      </c>
      <c r="Y539" t="str">
        <f>IF(ISERROR(VLOOKUP(C539,'Data Unit Agr Open'!$F$4:$F$7567,1,0)),"TIDAK ADA","ADA")</f>
        <v>ADA</v>
      </c>
      <c r="Z539" s="955" t="str">
        <f>VLOOKUP(H539,'Data Unit Agr Open'!J537:$J$7567,1,FALSE)</f>
        <v>B9076PCQ</v>
      </c>
      <c r="AA539" t="b">
        <f t="shared" si="60"/>
        <v>1</v>
      </c>
    </row>
    <row r="540" spans="1:27" customFormat="1" ht="17.45" hidden="1" customHeight="1" x14ac:dyDescent="0.4">
      <c r="B540" s="51">
        <v>535</v>
      </c>
      <c r="C540" s="392" t="s">
        <v>1478</v>
      </c>
      <c r="D540" s="431" t="s">
        <v>12776</v>
      </c>
      <c r="E540" s="258" t="s">
        <v>12778</v>
      </c>
      <c r="F540" s="259" t="s">
        <v>11993</v>
      </c>
      <c r="G540" s="259" t="s">
        <v>1019</v>
      </c>
      <c r="H540" s="235" t="s">
        <v>7388</v>
      </c>
      <c r="I540" s="69" t="s">
        <v>7389</v>
      </c>
      <c r="J540" s="69" t="s">
        <v>7390</v>
      </c>
      <c r="K540" s="427">
        <v>43844</v>
      </c>
      <c r="L540" s="427">
        <v>45305</v>
      </c>
      <c r="M540" s="76">
        <v>48</v>
      </c>
      <c r="N540" s="370">
        <v>56374800</v>
      </c>
      <c r="O540" s="76">
        <f>N540/M540</f>
        <v>1174475</v>
      </c>
      <c r="P540" s="47">
        <f t="shared" ca="1" si="58"/>
        <v>24.154499058642006</v>
      </c>
      <c r="Q540" s="48">
        <f t="shared" ca="1" si="56"/>
        <v>28187400</v>
      </c>
      <c r="R540" s="73"/>
      <c r="S540" s="533"/>
      <c r="T540" s="120">
        <f>N540-R540</f>
        <v>56374800</v>
      </c>
      <c r="U540" s="186"/>
      <c r="V540" s="16"/>
      <c r="X540" t="str">
        <f>IF(ISERROR(VLOOKUP(H540,'FMC by DSF_Sistem'!$J$11:$J$1202,1,0)),"TIDAK ADA","ADA")</f>
        <v>ADA</v>
      </c>
      <c r="Y540" t="str">
        <f>IF(ISERROR(VLOOKUP(C540,'Data Unit Agr Open'!$F$4:$F$7567,1,0)),"TIDAK ADA","ADA")</f>
        <v>ADA</v>
      </c>
      <c r="Z540" s="955" t="str">
        <f>VLOOKUP(H540,'Data Unit Agr Open'!J538:$J$7567,1,FALSE)</f>
        <v>B9169PCQ</v>
      </c>
      <c r="AA540" t="b">
        <f t="shared" si="60"/>
        <v>1</v>
      </c>
    </row>
    <row r="541" spans="1:27" customFormat="1" ht="17.45" hidden="1" customHeight="1" x14ac:dyDescent="0.4">
      <c r="B541" s="38">
        <v>536</v>
      </c>
      <c r="C541" s="265" t="s">
        <v>1893</v>
      </c>
      <c r="D541" s="431" t="s">
        <v>12776</v>
      </c>
      <c r="E541" s="650" t="s">
        <v>12779</v>
      </c>
      <c r="F541" s="651" t="s">
        <v>12750</v>
      </c>
      <c r="G541" s="651" t="s">
        <v>3052</v>
      </c>
      <c r="H541" s="347" t="s">
        <v>7396</v>
      </c>
      <c r="I541" s="348" t="s">
        <v>7397</v>
      </c>
      <c r="J541" s="348" t="s">
        <v>7398</v>
      </c>
      <c r="K541" s="434">
        <v>44029</v>
      </c>
      <c r="L541" s="434">
        <v>44759</v>
      </c>
      <c r="M541" s="72">
        <v>24</v>
      </c>
      <c r="N541" s="383">
        <v>20400000</v>
      </c>
      <c r="O541" s="72">
        <f t="shared" si="57"/>
        <v>850000</v>
      </c>
      <c r="P541" s="128">
        <f t="shared" ca="1" si="58"/>
        <v>17.987832391975342</v>
      </c>
      <c r="Q541" s="129">
        <f t="shared" ca="1" si="56"/>
        <v>14450000</v>
      </c>
      <c r="R541" s="139"/>
      <c r="S541" s="533"/>
      <c r="T541" s="120">
        <f t="shared" si="59"/>
        <v>20400000</v>
      </c>
      <c r="U541" s="186"/>
      <c r="V541" s="16"/>
      <c r="X541" t="str">
        <f>IF(ISERROR(VLOOKUP(H541,'FMC by DSF_Sistem'!$J$11:$J$1202,1,0)),"TIDAK ADA","ADA")</f>
        <v>ADA</v>
      </c>
      <c r="Y541" t="str">
        <f>IF(ISERROR(VLOOKUP(C541,'Data Unit Agr Open'!$F$4:$F$7567,1,0)),"TIDAK ADA","ADA")</f>
        <v>ADA</v>
      </c>
      <c r="Z541" s="955" t="str">
        <f>VLOOKUP(H541,'Data Unit Agr Open'!J539:$J$7567,1,FALSE)</f>
        <v>BM9909TX</v>
      </c>
      <c r="AA541" t="b">
        <f t="shared" si="60"/>
        <v>1</v>
      </c>
    </row>
    <row r="542" spans="1:27" customFormat="1" ht="17.45" hidden="1" customHeight="1" thickBot="1" x14ac:dyDescent="0.45">
      <c r="B542" s="51">
        <v>537</v>
      </c>
      <c r="C542" s="385" t="s">
        <v>1893</v>
      </c>
      <c r="D542" s="648" t="s">
        <v>12776</v>
      </c>
      <c r="E542" s="648" t="s">
        <v>12779</v>
      </c>
      <c r="F542" s="478" t="s">
        <v>12750</v>
      </c>
      <c r="G542" s="478" t="s">
        <v>3052</v>
      </c>
      <c r="H542" s="334" t="s">
        <v>7402</v>
      </c>
      <c r="I542" s="355" t="s">
        <v>7403</v>
      </c>
      <c r="J542" s="355" t="s">
        <v>7404</v>
      </c>
      <c r="K542" s="456">
        <v>44029</v>
      </c>
      <c r="L542" s="456">
        <v>44759</v>
      </c>
      <c r="M542" s="205">
        <v>24</v>
      </c>
      <c r="N542" s="388">
        <v>20400000</v>
      </c>
      <c r="O542" s="205">
        <f t="shared" si="57"/>
        <v>850000</v>
      </c>
      <c r="P542" s="206">
        <f t="shared" ca="1" si="58"/>
        <v>17.987832391975342</v>
      </c>
      <c r="Q542" s="207">
        <f t="shared" ca="1" si="56"/>
        <v>14450000</v>
      </c>
      <c r="R542" s="337">
        <f>[1]Lintasarta!J115</f>
        <v>4694108</v>
      </c>
      <c r="S542" s="451">
        <f>[1]Lintasarta!F116</f>
        <v>2</v>
      </c>
      <c r="T542" s="210">
        <f t="shared" si="59"/>
        <v>15705892</v>
      </c>
      <c r="U542" s="186"/>
      <c r="V542" s="16"/>
      <c r="X542" t="str">
        <f>IF(ISERROR(VLOOKUP(H542,'FMC by DSF_Sistem'!$J$11:$J$1202,1,0)),"TIDAK ADA","ADA")</f>
        <v>ADA</v>
      </c>
      <c r="Y542" t="str">
        <f>IF(ISERROR(VLOOKUP(C542,'Data Unit Agr Open'!$F$4:$F$7567,1,0)),"TIDAK ADA","ADA")</f>
        <v>ADA</v>
      </c>
      <c r="Z542" s="955" t="str">
        <f>VLOOKUP(H542,'Data Unit Agr Open'!J540:$J$7567,1,FALSE)</f>
        <v>BM9908TX</v>
      </c>
      <c r="AA542" t="b">
        <f t="shared" si="60"/>
        <v>1</v>
      </c>
    </row>
    <row r="543" spans="1:27" customFormat="1" ht="17.45" hidden="1" customHeight="1" thickBot="1" x14ac:dyDescent="0.4">
      <c r="B543" s="38">
        <v>538</v>
      </c>
      <c r="C543" s="494" t="s">
        <v>1482</v>
      </c>
      <c r="D543" s="652" t="s">
        <v>8244</v>
      </c>
      <c r="E543" s="494" t="s">
        <v>12586</v>
      </c>
      <c r="F543" s="496" t="s">
        <v>11993</v>
      </c>
      <c r="G543" s="496" t="s">
        <v>125</v>
      </c>
      <c r="H543" s="497" t="s">
        <v>8245</v>
      </c>
      <c r="I543" s="498" t="s">
        <v>8246</v>
      </c>
      <c r="J543" s="498" t="s">
        <v>8247</v>
      </c>
      <c r="K543" s="459">
        <v>43840</v>
      </c>
      <c r="L543" s="459">
        <v>44936</v>
      </c>
      <c r="M543" s="499">
        <v>36</v>
      </c>
      <c r="N543" s="460">
        <v>18000000</v>
      </c>
      <c r="O543" s="499">
        <f t="shared" si="57"/>
        <v>500000</v>
      </c>
      <c r="P543" s="500">
        <f t="shared" ca="1" si="58"/>
        <v>24.287832391975339</v>
      </c>
      <c r="Q543" s="256">
        <f t="shared" ca="1" si="56"/>
        <v>12000000</v>
      </c>
      <c r="R543" s="501">
        <f>'[1]Mitsubishi Electric'!J56</f>
        <v>592540</v>
      </c>
      <c r="S543" s="358">
        <f>'[1]Mitsubishi Electric'!F57</f>
        <v>1</v>
      </c>
      <c r="T543" s="193">
        <f t="shared" si="59"/>
        <v>17407460</v>
      </c>
      <c r="U543" s="186"/>
      <c r="V543" s="16"/>
      <c r="X543" t="str">
        <f>IF(ISERROR(VLOOKUP(H543,'FMC by DSF_Sistem'!$J$11:$J$1202,1,0)),"TIDAK ADA","ADA")</f>
        <v>ADA</v>
      </c>
      <c r="Y543" t="str">
        <f>IF(ISERROR(VLOOKUP(C543,'Data Unit Agr Open'!$F$4:$F$7567,1,0)),"TIDAK ADA","ADA")</f>
        <v>ADA</v>
      </c>
      <c r="Z543" s="955" t="str">
        <f>VLOOKUP(H543,'Data Unit Agr Open'!J541:$J$7567,1,FALSE)</f>
        <v>B2476PKM</v>
      </c>
      <c r="AA543" t="b">
        <f t="shared" si="60"/>
        <v>1</v>
      </c>
    </row>
    <row r="544" spans="1:27" customFormat="1" ht="17.45" hidden="1" customHeight="1" x14ac:dyDescent="0.4">
      <c r="B544" s="51">
        <v>539</v>
      </c>
      <c r="C544" s="653" t="s">
        <v>1418</v>
      </c>
      <c r="D544" s="654" t="s">
        <v>10216</v>
      </c>
      <c r="E544" s="252" t="s">
        <v>12780</v>
      </c>
      <c r="F544" s="457" t="s">
        <v>697</v>
      </c>
      <c r="G544" s="457" t="s">
        <v>570</v>
      </c>
      <c r="H544" s="215" t="s">
        <v>10310</v>
      </c>
      <c r="I544" s="216" t="s">
        <v>10311</v>
      </c>
      <c r="J544" s="216" t="s">
        <v>10312</v>
      </c>
      <c r="K544" s="458">
        <v>43848</v>
      </c>
      <c r="L544" s="458">
        <v>44944</v>
      </c>
      <c r="M544" s="190">
        <v>36</v>
      </c>
      <c r="N544" s="365">
        <v>25200000</v>
      </c>
      <c r="O544" s="190">
        <f t="shared" si="57"/>
        <v>700000</v>
      </c>
      <c r="P544" s="34">
        <f t="shared" ca="1" si="58"/>
        <v>24.021165725308673</v>
      </c>
      <c r="Q544" s="35">
        <f t="shared" ca="1" si="56"/>
        <v>16800000</v>
      </c>
      <c r="R544" s="191">
        <f>'[1]Si Cepat'!J705</f>
        <v>8091235</v>
      </c>
      <c r="S544" s="192">
        <f>'[1]Si Cepat'!F706</f>
        <v>8</v>
      </c>
      <c r="T544" s="193">
        <f t="shared" si="59"/>
        <v>17108765</v>
      </c>
      <c r="U544" s="186"/>
      <c r="V544" s="16"/>
      <c r="X544" t="str">
        <f>IF(ISERROR(VLOOKUP(H544,'FMC by DSF_Sistem'!$J$11:$J$1202,1,0)),"TIDAK ADA","ADA")</f>
        <v>ADA</v>
      </c>
      <c r="Y544" t="str">
        <f>IF(ISERROR(VLOOKUP(C544,'Data Unit Agr Open'!$F$4:$F$7567,1,0)),"TIDAK ADA","ADA")</f>
        <v>ADA</v>
      </c>
      <c r="Z544" s="955" t="str">
        <f>VLOOKUP(H544,'Data Unit Agr Open'!J542:$J$7567,1,FALSE)</f>
        <v>B9241PCQ</v>
      </c>
      <c r="AA544" t="b">
        <f t="shared" si="60"/>
        <v>1</v>
      </c>
    </row>
    <row r="545" spans="2:27" customFormat="1" ht="17.45" hidden="1" customHeight="1" x14ac:dyDescent="0.4">
      <c r="B545" s="38">
        <v>540</v>
      </c>
      <c r="C545" s="392" t="s">
        <v>1418</v>
      </c>
      <c r="D545" s="655" t="s">
        <v>10216</v>
      </c>
      <c r="E545" s="258" t="s">
        <v>12780</v>
      </c>
      <c r="F545" s="426" t="s">
        <v>11993</v>
      </c>
      <c r="G545" s="426" t="s">
        <v>12781</v>
      </c>
      <c r="H545" s="235" t="s">
        <v>10304</v>
      </c>
      <c r="I545" s="69" t="s">
        <v>10305</v>
      </c>
      <c r="J545" s="69" t="s">
        <v>10306</v>
      </c>
      <c r="K545" s="427">
        <v>43848</v>
      </c>
      <c r="L545" s="427">
        <v>44944</v>
      </c>
      <c r="M545" s="76">
        <v>36</v>
      </c>
      <c r="N545" s="370">
        <v>25200000</v>
      </c>
      <c r="O545" s="76">
        <f t="shared" si="57"/>
        <v>700000</v>
      </c>
      <c r="P545" s="47">
        <f t="shared" ca="1" si="58"/>
        <v>24.021165725308673</v>
      </c>
      <c r="Q545" s="48">
        <f t="shared" ca="1" si="56"/>
        <v>16800000</v>
      </c>
      <c r="R545" s="73">
        <f>'[1]Si Cepat'!J5657</f>
        <v>6570196</v>
      </c>
      <c r="S545" s="60">
        <f>'[1]Si Cepat'!F5658</f>
        <v>7</v>
      </c>
      <c r="T545" s="120">
        <f t="shared" si="59"/>
        <v>18629804</v>
      </c>
      <c r="U545" s="186"/>
      <c r="V545" s="16"/>
      <c r="X545" t="str">
        <f>IF(ISERROR(VLOOKUP(H545,'FMC by DSF_Sistem'!$J$11:$J$1202,1,0)),"TIDAK ADA","ADA")</f>
        <v>ADA</v>
      </c>
      <c r="Y545" t="str">
        <f>IF(ISERROR(VLOOKUP(C545,'Data Unit Agr Open'!$F$4:$F$7567,1,0)),"TIDAK ADA","ADA")</f>
        <v>ADA</v>
      </c>
      <c r="Z545" s="955" t="str">
        <f>VLOOKUP(H545,'Data Unit Agr Open'!J543:$J$7567,1,FALSE)</f>
        <v>B9286PCQ</v>
      </c>
      <c r="AA545" t="b">
        <f t="shared" si="60"/>
        <v>1</v>
      </c>
    </row>
    <row r="546" spans="2:27" customFormat="1" ht="17.45" hidden="1" customHeight="1" x14ac:dyDescent="0.4">
      <c r="B546" s="51">
        <v>541</v>
      </c>
      <c r="C546" s="392" t="s">
        <v>1418</v>
      </c>
      <c r="D546" s="655" t="s">
        <v>10216</v>
      </c>
      <c r="E546" s="258" t="s">
        <v>12780</v>
      </c>
      <c r="F546" s="426" t="s">
        <v>11993</v>
      </c>
      <c r="G546" s="426" t="s">
        <v>12782</v>
      </c>
      <c r="H546" s="235" t="s">
        <v>10298</v>
      </c>
      <c r="I546" s="69" t="s">
        <v>10299</v>
      </c>
      <c r="J546" s="69" t="s">
        <v>10300</v>
      </c>
      <c r="K546" s="427">
        <v>43848</v>
      </c>
      <c r="L546" s="427">
        <v>44944</v>
      </c>
      <c r="M546" s="76">
        <v>36</v>
      </c>
      <c r="N546" s="370">
        <v>25200000</v>
      </c>
      <c r="O546" s="76">
        <f t="shared" si="57"/>
        <v>700000</v>
      </c>
      <c r="P546" s="47">
        <f t="shared" ca="1" si="58"/>
        <v>24.021165725308673</v>
      </c>
      <c r="Q546" s="48">
        <f t="shared" ca="1" si="56"/>
        <v>16800000</v>
      </c>
      <c r="R546" s="73">
        <f>'[1]Si Cepat'!J944</f>
        <v>10554264</v>
      </c>
      <c r="S546" s="60">
        <f>'[1]Si Cepat'!F945</f>
        <v>7</v>
      </c>
      <c r="T546" s="120">
        <f t="shared" si="59"/>
        <v>14645736</v>
      </c>
      <c r="U546" s="186"/>
      <c r="V546" s="16"/>
      <c r="X546" t="str">
        <f>IF(ISERROR(VLOOKUP(H546,'FMC by DSF_Sistem'!$J$11:$J$1202,1,0)),"TIDAK ADA","ADA")</f>
        <v>ADA</v>
      </c>
      <c r="Y546" t="str">
        <f>IF(ISERROR(VLOOKUP(C546,'Data Unit Agr Open'!$F$4:$F$7567,1,0)),"TIDAK ADA","ADA")</f>
        <v>ADA</v>
      </c>
      <c r="Z546" s="955" t="str">
        <f>VLOOKUP(H546,'Data Unit Agr Open'!J544:$J$7567,1,FALSE)</f>
        <v>B9237PCQ</v>
      </c>
      <c r="AA546" t="b">
        <f t="shared" si="60"/>
        <v>1</v>
      </c>
    </row>
    <row r="547" spans="2:27" customFormat="1" ht="17.45" hidden="1" customHeight="1" x14ac:dyDescent="0.4">
      <c r="B547" s="38">
        <v>542</v>
      </c>
      <c r="C547" s="392" t="s">
        <v>1418</v>
      </c>
      <c r="D547" s="655" t="s">
        <v>10216</v>
      </c>
      <c r="E547" s="258" t="s">
        <v>12780</v>
      </c>
      <c r="F547" s="426" t="s">
        <v>697</v>
      </c>
      <c r="G547" s="426" t="s">
        <v>12783</v>
      </c>
      <c r="H547" s="235" t="s">
        <v>10292</v>
      </c>
      <c r="I547" s="69" t="s">
        <v>10293</v>
      </c>
      <c r="J547" s="69" t="s">
        <v>10294</v>
      </c>
      <c r="K547" s="427">
        <v>43848</v>
      </c>
      <c r="L547" s="427">
        <v>44944</v>
      </c>
      <c r="M547" s="76">
        <v>36</v>
      </c>
      <c r="N547" s="370">
        <v>25200000</v>
      </c>
      <c r="O547" s="76">
        <f t="shared" si="57"/>
        <v>700000</v>
      </c>
      <c r="P547" s="47">
        <f t="shared" ca="1" si="58"/>
        <v>24.021165725308673</v>
      </c>
      <c r="Q547" s="48">
        <f t="shared" ref="Q547:Q610" ca="1" si="61">LEFT(P547,2)*O547</f>
        <v>16800000</v>
      </c>
      <c r="R547" s="73">
        <f>'[1]Si Cepat'!J1125</f>
        <v>4174125</v>
      </c>
      <c r="S547" s="60">
        <f>'[1]Si Cepat'!F1126</f>
        <v>5</v>
      </c>
      <c r="T547" s="120">
        <f t="shared" si="59"/>
        <v>21025875</v>
      </c>
      <c r="U547" s="186"/>
      <c r="V547" s="16"/>
      <c r="X547" t="str">
        <f>IF(ISERROR(VLOOKUP(H547,'FMC by DSF_Sistem'!$J$11:$J$1202,1,0)),"TIDAK ADA","ADA")</f>
        <v>ADA</v>
      </c>
      <c r="Y547" t="str">
        <f>IF(ISERROR(VLOOKUP(C547,'Data Unit Agr Open'!$F$4:$F$7567,1,0)),"TIDAK ADA","ADA")</f>
        <v>ADA</v>
      </c>
      <c r="Z547" s="955" t="str">
        <f>VLOOKUP(H547,'Data Unit Agr Open'!J545:$J$7567,1,FALSE)</f>
        <v>B9252PCQ</v>
      </c>
      <c r="AA547" t="b">
        <f t="shared" si="60"/>
        <v>1</v>
      </c>
    </row>
    <row r="548" spans="2:27" customFormat="1" ht="17.45" hidden="1" customHeight="1" x14ac:dyDescent="0.4">
      <c r="B548" s="51">
        <v>543</v>
      </c>
      <c r="C548" s="392" t="s">
        <v>1418</v>
      </c>
      <c r="D548" s="655" t="s">
        <v>10216</v>
      </c>
      <c r="E548" s="258" t="s">
        <v>12780</v>
      </c>
      <c r="F548" s="426" t="s">
        <v>11993</v>
      </c>
      <c r="G548" s="426" t="s">
        <v>12784</v>
      </c>
      <c r="H548" s="235" t="s">
        <v>10286</v>
      </c>
      <c r="I548" s="69" t="s">
        <v>10287</v>
      </c>
      <c r="J548" s="69" t="s">
        <v>10288</v>
      </c>
      <c r="K548" s="427">
        <v>43848</v>
      </c>
      <c r="L548" s="427">
        <v>44944</v>
      </c>
      <c r="M548" s="76">
        <v>36</v>
      </c>
      <c r="N548" s="370">
        <v>25200000</v>
      </c>
      <c r="O548" s="76">
        <f t="shared" ref="O548:O611" si="62">N548/M548</f>
        <v>700000</v>
      </c>
      <c r="P548" s="47">
        <f t="shared" ca="1" si="58"/>
        <v>24.021165725308673</v>
      </c>
      <c r="Q548" s="48">
        <f t="shared" ca="1" si="61"/>
        <v>16800000</v>
      </c>
      <c r="R548" s="73">
        <f>'[1]Si Cepat'!J4474</f>
        <v>4798589</v>
      </c>
      <c r="S548" s="60">
        <f>'[1]Si Cepat'!F4475</f>
        <v>5</v>
      </c>
      <c r="T548" s="120">
        <f t="shared" si="59"/>
        <v>20401411</v>
      </c>
      <c r="U548" s="186"/>
      <c r="V548" s="16"/>
      <c r="X548" t="str">
        <f>IF(ISERROR(VLOOKUP(H548,'FMC by DSF_Sistem'!$J$11:$J$1202,1,0)),"TIDAK ADA","ADA")</f>
        <v>ADA</v>
      </c>
      <c r="Y548" t="str">
        <f>IF(ISERROR(VLOOKUP(C548,'Data Unit Agr Open'!$F$4:$F$7567,1,0)),"TIDAK ADA","ADA")</f>
        <v>ADA</v>
      </c>
      <c r="Z548" s="955" t="str">
        <f>VLOOKUP(H548,'Data Unit Agr Open'!J546:$J$7567,1,FALSE)</f>
        <v>B9223PCQ</v>
      </c>
      <c r="AA548" t="b">
        <f t="shared" si="60"/>
        <v>1</v>
      </c>
    </row>
    <row r="549" spans="2:27" customFormat="1" ht="17.45" hidden="1" customHeight="1" x14ac:dyDescent="0.4">
      <c r="B549" s="38">
        <v>544</v>
      </c>
      <c r="C549" s="392" t="s">
        <v>1418</v>
      </c>
      <c r="D549" s="655" t="s">
        <v>10216</v>
      </c>
      <c r="E549" s="258" t="s">
        <v>12780</v>
      </c>
      <c r="F549" s="426" t="s">
        <v>11993</v>
      </c>
      <c r="G549" s="426" t="s">
        <v>12784</v>
      </c>
      <c r="H549" s="235" t="s">
        <v>10280</v>
      </c>
      <c r="I549" s="69" t="s">
        <v>10281</v>
      </c>
      <c r="J549" s="69" t="s">
        <v>10282</v>
      </c>
      <c r="K549" s="427">
        <v>43848</v>
      </c>
      <c r="L549" s="427">
        <v>44944</v>
      </c>
      <c r="M549" s="76">
        <v>36</v>
      </c>
      <c r="N549" s="370">
        <v>25200000</v>
      </c>
      <c r="O549" s="76">
        <f t="shared" si="62"/>
        <v>700000</v>
      </c>
      <c r="P549" s="47">
        <f t="shared" ca="1" si="58"/>
        <v>24.021165725308673</v>
      </c>
      <c r="Q549" s="48">
        <f t="shared" ca="1" si="61"/>
        <v>16800000</v>
      </c>
      <c r="R549" s="73">
        <f>'[1]Si Cepat'!J5184</f>
        <v>5864737</v>
      </c>
      <c r="S549" s="60">
        <f>'[1]Si Cepat'!F5185</f>
        <v>4</v>
      </c>
      <c r="T549" s="120">
        <f t="shared" si="59"/>
        <v>19335263</v>
      </c>
      <c r="U549" s="186"/>
      <c r="V549" s="16"/>
      <c r="X549" t="str">
        <f>IF(ISERROR(VLOOKUP(H549,'FMC by DSF_Sistem'!$J$11:$J$1202,1,0)),"TIDAK ADA","ADA")</f>
        <v>ADA</v>
      </c>
      <c r="Y549" t="str">
        <f>IF(ISERROR(VLOOKUP(C549,'Data Unit Agr Open'!$F$4:$F$7567,1,0)),"TIDAK ADA","ADA")</f>
        <v>ADA</v>
      </c>
      <c r="Z549" s="955" t="str">
        <f>VLOOKUP(H549,'Data Unit Agr Open'!J547:$J$7567,1,FALSE)</f>
        <v>B9254PCQ</v>
      </c>
      <c r="AA549" t="b">
        <f t="shared" si="60"/>
        <v>1</v>
      </c>
    </row>
    <row r="550" spans="2:27" customFormat="1" ht="17.45" hidden="1" customHeight="1" x14ac:dyDescent="0.4">
      <c r="B550" s="51">
        <v>545</v>
      </c>
      <c r="C550" s="392" t="s">
        <v>1418</v>
      </c>
      <c r="D550" s="655" t="s">
        <v>10216</v>
      </c>
      <c r="E550" s="258" t="s">
        <v>12780</v>
      </c>
      <c r="F550" s="426" t="s">
        <v>12446</v>
      </c>
      <c r="G550" s="426" t="s">
        <v>12467</v>
      </c>
      <c r="H550" s="235" t="s">
        <v>10274</v>
      </c>
      <c r="I550" s="69" t="s">
        <v>10275</v>
      </c>
      <c r="J550" s="69" t="s">
        <v>10276</v>
      </c>
      <c r="K550" s="427">
        <v>43848</v>
      </c>
      <c r="L550" s="427">
        <v>44944</v>
      </c>
      <c r="M550" s="76">
        <v>36</v>
      </c>
      <c r="N550" s="370">
        <v>25200000</v>
      </c>
      <c r="O550" s="76">
        <f t="shared" si="62"/>
        <v>700000</v>
      </c>
      <c r="P550" s="47">
        <f t="shared" ca="1" si="58"/>
        <v>24.021165725308673</v>
      </c>
      <c r="Q550" s="48">
        <f t="shared" ca="1" si="61"/>
        <v>16800000</v>
      </c>
      <c r="R550" s="73">
        <f>'[1]Si Cepat'!J351</f>
        <v>9387814</v>
      </c>
      <c r="S550" s="60">
        <f>'[1]Si Cepat'!F352</f>
        <v>7</v>
      </c>
      <c r="T550" s="120">
        <f t="shared" si="59"/>
        <v>15812186</v>
      </c>
      <c r="U550" s="186"/>
      <c r="V550" s="16"/>
      <c r="X550" t="str">
        <f>IF(ISERROR(VLOOKUP(H550,'FMC by DSF_Sistem'!$J$11:$J$1202,1,0)),"TIDAK ADA","ADA")</f>
        <v>ADA</v>
      </c>
      <c r="Y550" t="str">
        <f>IF(ISERROR(VLOOKUP(C550,'Data Unit Agr Open'!$F$4:$F$7567,1,0)),"TIDAK ADA","ADA")</f>
        <v>ADA</v>
      </c>
      <c r="Z550" s="955" t="str">
        <f>VLOOKUP(H550,'Data Unit Agr Open'!J548:$J$7567,1,FALSE)</f>
        <v>B9225PCQ</v>
      </c>
      <c r="AA550" t="b">
        <f t="shared" si="60"/>
        <v>1</v>
      </c>
    </row>
    <row r="551" spans="2:27" customFormat="1" ht="17.45" hidden="1" customHeight="1" x14ac:dyDescent="0.4">
      <c r="B551" s="38">
        <v>546</v>
      </c>
      <c r="C551" s="392" t="s">
        <v>1418</v>
      </c>
      <c r="D551" s="655" t="s">
        <v>10216</v>
      </c>
      <c r="E551" s="258" t="s">
        <v>12780</v>
      </c>
      <c r="F551" s="426" t="s">
        <v>4923</v>
      </c>
      <c r="G551" s="426" t="s">
        <v>12467</v>
      </c>
      <c r="H551" s="235" t="s">
        <v>10268</v>
      </c>
      <c r="I551" s="69" t="s">
        <v>10269</v>
      </c>
      <c r="J551" s="69" t="s">
        <v>10270</v>
      </c>
      <c r="K551" s="427">
        <v>43848</v>
      </c>
      <c r="L551" s="427">
        <v>44944</v>
      </c>
      <c r="M551" s="76">
        <v>36</v>
      </c>
      <c r="N551" s="370">
        <v>25200000</v>
      </c>
      <c r="O551" s="76">
        <f t="shared" si="62"/>
        <v>700000</v>
      </c>
      <c r="P551" s="47">
        <f t="shared" ref="P551:P614" ca="1" si="63">($P$3-K551)/30</f>
        <v>24.021165725308673</v>
      </c>
      <c r="Q551" s="48">
        <f t="shared" ca="1" si="61"/>
        <v>16800000</v>
      </c>
      <c r="R551" s="73">
        <f>'[1]Si Cepat'!J1305</f>
        <v>4671635</v>
      </c>
      <c r="S551" s="60">
        <f>'[1]Si Cepat'!F1306</f>
        <v>5</v>
      </c>
      <c r="T551" s="120">
        <f t="shared" si="59"/>
        <v>20528365</v>
      </c>
      <c r="U551" s="186"/>
      <c r="V551" s="16"/>
      <c r="X551" t="str">
        <f>IF(ISERROR(VLOOKUP(H551,'FMC by DSF_Sistem'!$J$11:$J$1202,1,0)),"TIDAK ADA","ADA")</f>
        <v>ADA</v>
      </c>
      <c r="Y551" t="str">
        <f>IF(ISERROR(VLOOKUP(C551,'Data Unit Agr Open'!$F$4:$F$7567,1,0)),"TIDAK ADA","ADA")</f>
        <v>ADA</v>
      </c>
      <c r="Z551" s="955" t="str">
        <f>VLOOKUP(H551,'Data Unit Agr Open'!J549:$J$7567,1,FALSE)</f>
        <v>B9244PCQ</v>
      </c>
      <c r="AA551" t="b">
        <f t="shared" si="60"/>
        <v>1</v>
      </c>
    </row>
    <row r="552" spans="2:27" customFormat="1" ht="17.45" hidden="1" customHeight="1" x14ac:dyDescent="0.4">
      <c r="B552" s="51">
        <v>547</v>
      </c>
      <c r="C552" s="392" t="s">
        <v>1418</v>
      </c>
      <c r="D552" s="655" t="s">
        <v>10216</v>
      </c>
      <c r="E552" s="258" t="s">
        <v>12780</v>
      </c>
      <c r="F552" s="426" t="s">
        <v>11993</v>
      </c>
      <c r="G552" s="426" t="s">
        <v>12785</v>
      </c>
      <c r="H552" s="235" t="s">
        <v>10262</v>
      </c>
      <c r="I552" s="69" t="s">
        <v>10263</v>
      </c>
      <c r="J552" s="69" t="s">
        <v>10264</v>
      </c>
      <c r="K552" s="427">
        <v>43848</v>
      </c>
      <c r="L552" s="427">
        <v>44944</v>
      </c>
      <c r="M552" s="76">
        <v>36</v>
      </c>
      <c r="N552" s="370">
        <v>25200000</v>
      </c>
      <c r="O552" s="76">
        <f t="shared" si="62"/>
        <v>700000</v>
      </c>
      <c r="P552" s="47">
        <f t="shared" ca="1" si="63"/>
        <v>24.021165725308673</v>
      </c>
      <c r="Q552" s="48">
        <f t="shared" ca="1" si="61"/>
        <v>16800000</v>
      </c>
      <c r="R552" s="73">
        <f>'[1]Si Cepat'!J4414</f>
        <v>5823648</v>
      </c>
      <c r="S552" s="60">
        <f>'[1]Si Cepat'!F4415</f>
        <v>3</v>
      </c>
      <c r="T552" s="120">
        <f t="shared" si="59"/>
        <v>19376352</v>
      </c>
      <c r="U552" s="186"/>
      <c r="V552" s="16"/>
      <c r="X552" t="str">
        <f>IF(ISERROR(VLOOKUP(H552,'FMC by DSF_Sistem'!$J$11:$J$1202,1,0)),"TIDAK ADA","ADA")</f>
        <v>ADA</v>
      </c>
      <c r="Y552" t="str">
        <f>IF(ISERROR(VLOOKUP(C552,'Data Unit Agr Open'!$F$4:$F$7567,1,0)),"TIDAK ADA","ADA")</f>
        <v>ADA</v>
      </c>
      <c r="Z552" s="955" t="str">
        <f>VLOOKUP(H552,'Data Unit Agr Open'!J550:$J$7567,1,FALSE)</f>
        <v>B9246PCQ</v>
      </c>
      <c r="AA552" t="b">
        <f t="shared" si="60"/>
        <v>1</v>
      </c>
    </row>
    <row r="553" spans="2:27" customFormat="1" ht="17.45" hidden="1" customHeight="1" x14ac:dyDescent="0.4">
      <c r="B553" s="38">
        <v>548</v>
      </c>
      <c r="C553" s="392" t="s">
        <v>1418</v>
      </c>
      <c r="D553" s="655" t="s">
        <v>10216</v>
      </c>
      <c r="E553" s="258" t="s">
        <v>12780</v>
      </c>
      <c r="F553" s="426" t="s">
        <v>4923</v>
      </c>
      <c r="G553" s="426" t="s">
        <v>12467</v>
      </c>
      <c r="H553" s="235" t="s">
        <v>10256</v>
      </c>
      <c r="I553" s="69" t="s">
        <v>10257</v>
      </c>
      <c r="J553" s="69" t="s">
        <v>10258</v>
      </c>
      <c r="K553" s="427">
        <v>43848</v>
      </c>
      <c r="L553" s="427">
        <v>44944</v>
      </c>
      <c r="M553" s="76">
        <v>36</v>
      </c>
      <c r="N553" s="370">
        <v>25200000</v>
      </c>
      <c r="O553" s="76">
        <f t="shared" si="62"/>
        <v>700000</v>
      </c>
      <c r="P553" s="47">
        <f t="shared" ca="1" si="63"/>
        <v>24.021165725308673</v>
      </c>
      <c r="Q553" s="48">
        <f t="shared" ca="1" si="61"/>
        <v>16800000</v>
      </c>
      <c r="R553" s="73">
        <f>'[1]Si Cepat'!J1244</f>
        <v>6348038</v>
      </c>
      <c r="S553" s="60">
        <f>'[1]Si Cepat'!F1245</f>
        <v>7</v>
      </c>
      <c r="T553" s="120">
        <f t="shared" si="59"/>
        <v>18851962</v>
      </c>
      <c r="U553" s="186"/>
      <c r="V553" s="16"/>
      <c r="X553" t="str">
        <f>IF(ISERROR(VLOOKUP(H553,'FMC by DSF_Sistem'!$J$11:$J$1202,1,0)),"TIDAK ADA","ADA")</f>
        <v>ADA</v>
      </c>
      <c r="Y553" t="str">
        <f>IF(ISERROR(VLOOKUP(C553,'Data Unit Agr Open'!$F$4:$F$7567,1,0)),"TIDAK ADA","ADA")</f>
        <v>ADA</v>
      </c>
      <c r="Z553" s="955" t="str">
        <f>VLOOKUP(H553,'Data Unit Agr Open'!J551:$J$7567,1,FALSE)</f>
        <v>B9245PCQ</v>
      </c>
      <c r="AA553" t="b">
        <f t="shared" si="60"/>
        <v>1</v>
      </c>
    </row>
    <row r="554" spans="2:27" customFormat="1" ht="17.45" hidden="1" customHeight="1" x14ac:dyDescent="0.4">
      <c r="B554" s="51">
        <v>549</v>
      </c>
      <c r="C554" s="392" t="s">
        <v>1418</v>
      </c>
      <c r="D554" s="655" t="s">
        <v>10216</v>
      </c>
      <c r="E554" s="258" t="s">
        <v>12780</v>
      </c>
      <c r="F554" s="426" t="s">
        <v>11993</v>
      </c>
      <c r="G554" s="426" t="s">
        <v>12786</v>
      </c>
      <c r="H554" s="235" t="s">
        <v>10250</v>
      </c>
      <c r="I554" s="69" t="s">
        <v>10251</v>
      </c>
      <c r="J554" s="69" t="s">
        <v>10252</v>
      </c>
      <c r="K554" s="427">
        <v>43848</v>
      </c>
      <c r="L554" s="427">
        <v>44944</v>
      </c>
      <c r="M554" s="76">
        <v>36</v>
      </c>
      <c r="N554" s="370">
        <v>25200000</v>
      </c>
      <c r="O554" s="76">
        <f t="shared" si="62"/>
        <v>700000</v>
      </c>
      <c r="P554" s="47">
        <f t="shared" ca="1" si="63"/>
        <v>24.021165725308673</v>
      </c>
      <c r="Q554" s="48">
        <f t="shared" ca="1" si="61"/>
        <v>16800000</v>
      </c>
      <c r="R554" s="73">
        <f>'[1]Si Cepat'!J233</f>
        <v>15050490</v>
      </c>
      <c r="S554" s="60">
        <f>'[1]Si Cepat'!F234</f>
        <v>11</v>
      </c>
      <c r="T554" s="120">
        <f t="shared" si="59"/>
        <v>10149510</v>
      </c>
      <c r="U554" s="186"/>
      <c r="V554" s="16"/>
      <c r="X554" t="str">
        <f>IF(ISERROR(VLOOKUP(H554,'FMC by DSF_Sistem'!$J$11:$J$1202,1,0)),"TIDAK ADA","ADA")</f>
        <v>ADA</v>
      </c>
      <c r="Y554" t="str">
        <f>IF(ISERROR(VLOOKUP(C554,'Data Unit Agr Open'!$F$4:$F$7567,1,0)),"TIDAK ADA","ADA")</f>
        <v>ADA</v>
      </c>
      <c r="Z554" s="955" t="str">
        <f>VLOOKUP(H554,'Data Unit Agr Open'!J552:$J$7567,1,FALSE)</f>
        <v>B9240PCQ</v>
      </c>
      <c r="AA554" t="b">
        <f t="shared" si="60"/>
        <v>1</v>
      </c>
    </row>
    <row r="555" spans="2:27" customFormat="1" ht="17.45" hidden="1" customHeight="1" x14ac:dyDescent="0.4">
      <c r="B555" s="38">
        <v>550</v>
      </c>
      <c r="C555" s="392" t="s">
        <v>1418</v>
      </c>
      <c r="D555" s="655" t="s">
        <v>10216</v>
      </c>
      <c r="E555" s="258" t="s">
        <v>12780</v>
      </c>
      <c r="F555" s="426" t="s">
        <v>11993</v>
      </c>
      <c r="G555" s="426" t="s">
        <v>12787</v>
      </c>
      <c r="H555" s="235" t="s">
        <v>10244</v>
      </c>
      <c r="I555" s="69" t="s">
        <v>10245</v>
      </c>
      <c r="J555" s="69" t="s">
        <v>10246</v>
      </c>
      <c r="K555" s="427">
        <v>43848</v>
      </c>
      <c r="L555" s="427">
        <v>44944</v>
      </c>
      <c r="M555" s="76">
        <v>36</v>
      </c>
      <c r="N555" s="370">
        <v>25200000</v>
      </c>
      <c r="O555" s="76">
        <f t="shared" si="62"/>
        <v>700000</v>
      </c>
      <c r="P555" s="47">
        <f t="shared" ca="1" si="63"/>
        <v>24.021165725308673</v>
      </c>
      <c r="Q555" s="48">
        <f t="shared" ca="1" si="61"/>
        <v>16800000</v>
      </c>
      <c r="R555" s="73">
        <f>'[1]Si Cepat'!J4534</f>
        <v>5690927</v>
      </c>
      <c r="S555" s="60">
        <f>'[1]Si Cepat'!F4535</f>
        <v>6</v>
      </c>
      <c r="T555" s="120">
        <f t="shared" si="59"/>
        <v>19509073</v>
      </c>
      <c r="U555" s="186"/>
      <c r="V555" s="16"/>
      <c r="X555" t="str">
        <f>IF(ISERROR(VLOOKUP(H555,'FMC by DSF_Sistem'!$J$11:$J$1202,1,0)),"TIDAK ADA","ADA")</f>
        <v>ADA</v>
      </c>
      <c r="Y555" t="str">
        <f>IF(ISERROR(VLOOKUP(C555,'Data Unit Agr Open'!$F$4:$F$7567,1,0)),"TIDAK ADA","ADA")</f>
        <v>ADA</v>
      </c>
      <c r="Z555" s="955" t="str">
        <f>VLOOKUP(H555,'Data Unit Agr Open'!J553:$J$7567,1,FALSE)</f>
        <v>B9239PCQ</v>
      </c>
      <c r="AA555" t="b">
        <f t="shared" si="60"/>
        <v>1</v>
      </c>
    </row>
    <row r="556" spans="2:27" customFormat="1" ht="17.45" hidden="1" customHeight="1" x14ac:dyDescent="0.4">
      <c r="B556" s="51">
        <v>551</v>
      </c>
      <c r="C556" s="392" t="s">
        <v>1418</v>
      </c>
      <c r="D556" s="655" t="s">
        <v>10216</v>
      </c>
      <c r="E556" s="258" t="s">
        <v>12780</v>
      </c>
      <c r="F556" s="426" t="s">
        <v>11993</v>
      </c>
      <c r="G556" s="426" t="s">
        <v>12786</v>
      </c>
      <c r="H556" s="235" t="s">
        <v>10238</v>
      </c>
      <c r="I556" s="69" t="s">
        <v>10239</v>
      </c>
      <c r="J556" s="69" t="s">
        <v>10240</v>
      </c>
      <c r="K556" s="427">
        <v>43848</v>
      </c>
      <c r="L556" s="427">
        <v>44944</v>
      </c>
      <c r="M556" s="76">
        <v>36</v>
      </c>
      <c r="N556" s="370">
        <v>25200000</v>
      </c>
      <c r="O556" s="76">
        <f t="shared" si="62"/>
        <v>700000</v>
      </c>
      <c r="P556" s="128">
        <f t="shared" ca="1" si="63"/>
        <v>24.021165725308673</v>
      </c>
      <c r="Q556" s="129">
        <f t="shared" ca="1" si="61"/>
        <v>16800000</v>
      </c>
      <c r="R556" s="73">
        <f>'[1]Si Cepat'!J7919</f>
        <v>4052410</v>
      </c>
      <c r="S556" s="60">
        <f>'[1]Si Cepat'!F7920</f>
        <v>4</v>
      </c>
      <c r="T556" s="120">
        <f t="shared" si="59"/>
        <v>21147590</v>
      </c>
      <c r="U556" s="656" t="s">
        <v>12788</v>
      </c>
      <c r="V556" s="657" t="s">
        <v>10347</v>
      </c>
      <c r="W556" s="658" t="s">
        <v>10348</v>
      </c>
      <c r="X556" t="str">
        <f>IF(ISERROR(VLOOKUP(H556,'FMC by DSF_Sistem'!$J$11:$J$1202,1,0)),"TIDAK ADA","ADA")</f>
        <v>ADA</v>
      </c>
      <c r="Y556" t="str">
        <f>IF(ISERROR(VLOOKUP(C556,'Data Unit Agr Open'!$F$4:$F$7567,1,0)),"TIDAK ADA","ADA")</f>
        <v>ADA</v>
      </c>
      <c r="Z556" s="955" t="str">
        <f>VLOOKUP(H556,'Data Unit Agr Open'!J554:$J$7567,1,FALSE)</f>
        <v>B9231PCQ</v>
      </c>
      <c r="AA556" t="b">
        <f t="shared" si="60"/>
        <v>1</v>
      </c>
    </row>
    <row r="557" spans="2:27" customFormat="1" ht="17.45" hidden="1" customHeight="1" x14ac:dyDescent="0.4">
      <c r="B557" s="38">
        <v>552</v>
      </c>
      <c r="C557" s="392" t="s">
        <v>1418</v>
      </c>
      <c r="D557" s="655" t="s">
        <v>10216</v>
      </c>
      <c r="E557" s="258" t="s">
        <v>12780</v>
      </c>
      <c r="F557" s="426" t="s">
        <v>11993</v>
      </c>
      <c r="G557" s="426" t="s">
        <v>12786</v>
      </c>
      <c r="H557" s="235" t="s">
        <v>10232</v>
      </c>
      <c r="I557" s="69" t="s">
        <v>10233</v>
      </c>
      <c r="J557" s="69" t="s">
        <v>10234</v>
      </c>
      <c r="K557" s="427">
        <v>43848</v>
      </c>
      <c r="L557" s="427">
        <v>44944</v>
      </c>
      <c r="M557" s="76">
        <v>36</v>
      </c>
      <c r="N557" s="370">
        <v>25200000</v>
      </c>
      <c r="O557" s="76">
        <f t="shared" si="62"/>
        <v>700000</v>
      </c>
      <c r="P557" s="47">
        <f t="shared" ca="1" si="63"/>
        <v>24.021165725308673</v>
      </c>
      <c r="Q557" s="48">
        <f t="shared" ca="1" si="61"/>
        <v>16800000</v>
      </c>
      <c r="R557" s="73">
        <f>'[1]Si Cepat'!J409</f>
        <v>13616499</v>
      </c>
      <c r="S557" s="60">
        <f>'[1]Si Cepat'!F410</f>
        <v>8</v>
      </c>
      <c r="T557" s="120">
        <f t="shared" si="59"/>
        <v>11583501</v>
      </c>
      <c r="U557" s="186"/>
      <c r="V557" s="16"/>
      <c r="X557" t="str">
        <f>IF(ISERROR(VLOOKUP(H557,'FMC by DSF_Sistem'!$J$11:$J$1202,1,0)),"TIDAK ADA","ADA")</f>
        <v>ADA</v>
      </c>
      <c r="Y557" t="str">
        <f>IF(ISERROR(VLOOKUP(C557,'Data Unit Agr Open'!$F$4:$F$7567,1,0)),"TIDAK ADA","ADA")</f>
        <v>ADA</v>
      </c>
      <c r="Z557" s="955" t="str">
        <f>VLOOKUP(H557,'Data Unit Agr Open'!J555:$J$7567,1,FALSE)</f>
        <v>B9221PCQ</v>
      </c>
      <c r="AA557" t="b">
        <f t="shared" si="60"/>
        <v>1</v>
      </c>
    </row>
    <row r="558" spans="2:27" customFormat="1" ht="17.45" hidden="1" customHeight="1" x14ac:dyDescent="0.4">
      <c r="B558" s="51">
        <v>553</v>
      </c>
      <c r="C558" s="392" t="s">
        <v>1418</v>
      </c>
      <c r="D558" s="655" t="s">
        <v>10216</v>
      </c>
      <c r="E558" s="258" t="s">
        <v>12780</v>
      </c>
      <c r="F558" s="426" t="s">
        <v>11993</v>
      </c>
      <c r="G558" s="426" t="s">
        <v>12789</v>
      </c>
      <c r="H558" s="235" t="s">
        <v>10226</v>
      </c>
      <c r="I558" s="69" t="s">
        <v>10227</v>
      </c>
      <c r="J558" s="69" t="s">
        <v>10228</v>
      </c>
      <c r="K558" s="427">
        <v>43848</v>
      </c>
      <c r="L558" s="427">
        <v>44944</v>
      </c>
      <c r="M558" s="76">
        <v>36</v>
      </c>
      <c r="N558" s="370">
        <v>25200000</v>
      </c>
      <c r="O558" s="76">
        <f t="shared" si="62"/>
        <v>700000</v>
      </c>
      <c r="P558" s="47">
        <f t="shared" ca="1" si="63"/>
        <v>24.021165725308673</v>
      </c>
      <c r="Q558" s="48">
        <f t="shared" ca="1" si="61"/>
        <v>16800000</v>
      </c>
      <c r="R558" s="73">
        <f>'[1]Si Cepat'!J5244</f>
        <v>7374358</v>
      </c>
      <c r="S558" s="60">
        <f>'[1]Si Cepat'!F5245</f>
        <v>6</v>
      </c>
      <c r="T558" s="120">
        <f t="shared" si="59"/>
        <v>17825642</v>
      </c>
      <c r="U558" s="186"/>
      <c r="V558" s="16"/>
      <c r="X558" t="str">
        <f>IF(ISERROR(VLOOKUP(H558,'FMC by DSF_Sistem'!$J$11:$J$1202,1,0)),"TIDAK ADA","ADA")</f>
        <v>ADA</v>
      </c>
      <c r="Y558" t="str">
        <f>IF(ISERROR(VLOOKUP(C558,'Data Unit Agr Open'!$F$4:$F$7567,1,0)),"TIDAK ADA","ADA")</f>
        <v>ADA</v>
      </c>
      <c r="Z558" s="955" t="str">
        <f>VLOOKUP(H558,'Data Unit Agr Open'!J556:$J$7567,1,FALSE)</f>
        <v>B9235PCQ</v>
      </c>
      <c r="AA558" t="b">
        <f t="shared" si="60"/>
        <v>1</v>
      </c>
    </row>
    <row r="559" spans="2:27" customFormat="1" ht="17.45" hidden="1" customHeight="1" x14ac:dyDescent="0.4">
      <c r="B559" s="38">
        <v>554</v>
      </c>
      <c r="C559" s="392" t="s">
        <v>1418</v>
      </c>
      <c r="D559" s="655" t="s">
        <v>10216</v>
      </c>
      <c r="E559" s="258" t="s">
        <v>12780</v>
      </c>
      <c r="F559" s="426" t="s">
        <v>11993</v>
      </c>
      <c r="G559" s="426" t="s">
        <v>12790</v>
      </c>
      <c r="H559" s="235" t="s">
        <v>10218</v>
      </c>
      <c r="I559" s="69" t="s">
        <v>10219</v>
      </c>
      <c r="J559" s="69" t="s">
        <v>10220</v>
      </c>
      <c r="K559" s="427">
        <v>43848</v>
      </c>
      <c r="L559" s="427">
        <v>44944</v>
      </c>
      <c r="M559" s="76">
        <v>36</v>
      </c>
      <c r="N559" s="370">
        <v>25200000</v>
      </c>
      <c r="O559" s="76">
        <f t="shared" si="62"/>
        <v>700000</v>
      </c>
      <c r="P559" s="47">
        <f t="shared" ca="1" si="63"/>
        <v>24.021165725308673</v>
      </c>
      <c r="Q559" s="48">
        <f t="shared" ca="1" si="61"/>
        <v>16800000</v>
      </c>
      <c r="R559" s="73">
        <f>'[1]Si Cepat'!J1063</f>
        <v>10770790</v>
      </c>
      <c r="S559" s="60">
        <f>'[1]Si Cepat'!F1064</f>
        <v>10</v>
      </c>
      <c r="T559" s="120">
        <f t="shared" si="59"/>
        <v>14429210</v>
      </c>
      <c r="U559" s="186"/>
      <c r="V559" s="16"/>
      <c r="X559" t="str">
        <f>IF(ISERROR(VLOOKUP(H559,'FMC by DSF_Sistem'!$J$11:$J$1202,1,0)),"TIDAK ADA","ADA")</f>
        <v>ADA</v>
      </c>
      <c r="Y559" t="str">
        <f>IF(ISERROR(VLOOKUP(C559,'Data Unit Agr Open'!$F$4:$F$7567,1,0)),"TIDAK ADA","ADA")</f>
        <v>ADA</v>
      </c>
      <c r="Z559" s="955" t="str">
        <f>VLOOKUP(H559,'Data Unit Agr Open'!J557:$J$7567,1,FALSE)</f>
        <v>B9250PCQ</v>
      </c>
      <c r="AA559" t="b">
        <f t="shared" si="60"/>
        <v>1</v>
      </c>
    </row>
    <row r="560" spans="2:27" customFormat="1" ht="17.45" hidden="1" customHeight="1" x14ac:dyDescent="0.4">
      <c r="B560" s="51">
        <v>555</v>
      </c>
      <c r="C560" s="392" t="s">
        <v>1422</v>
      </c>
      <c r="D560" s="655" t="s">
        <v>10216</v>
      </c>
      <c r="E560" s="258" t="s">
        <v>12780</v>
      </c>
      <c r="F560" s="426" t="s">
        <v>4923</v>
      </c>
      <c r="G560" s="426" t="s">
        <v>12791</v>
      </c>
      <c r="H560" s="235" t="s">
        <v>10316</v>
      </c>
      <c r="I560" s="69" t="s">
        <v>10317</v>
      </c>
      <c r="J560" s="69" t="s">
        <v>10318</v>
      </c>
      <c r="K560" s="427">
        <v>43852</v>
      </c>
      <c r="L560" s="427">
        <v>44948</v>
      </c>
      <c r="M560" s="76">
        <v>36</v>
      </c>
      <c r="N560" s="370">
        <v>25200000</v>
      </c>
      <c r="O560" s="76">
        <f t="shared" si="62"/>
        <v>700000</v>
      </c>
      <c r="P560" s="47">
        <f t="shared" ca="1" si="63"/>
        <v>23.887832391975341</v>
      </c>
      <c r="Q560" s="48">
        <f t="shared" ca="1" si="61"/>
        <v>16100000</v>
      </c>
      <c r="R560" s="73">
        <f>'[1]Si Cepat'!J587</f>
        <v>14706191</v>
      </c>
      <c r="S560" s="60">
        <f>'[1]Si Cepat'!F588</f>
        <v>10</v>
      </c>
      <c r="T560" s="120">
        <f t="shared" si="59"/>
        <v>10493809</v>
      </c>
      <c r="U560" s="186"/>
      <c r="V560" s="16"/>
      <c r="X560" t="str">
        <f>IF(ISERROR(VLOOKUP(H560,'FMC by DSF_Sistem'!$J$11:$J$1202,1,0)),"TIDAK ADA","ADA")</f>
        <v>ADA</v>
      </c>
      <c r="Y560" t="str">
        <f>IF(ISERROR(VLOOKUP(C560,'Data Unit Agr Open'!$F$4:$F$7567,1,0)),"TIDAK ADA","ADA")</f>
        <v>ADA</v>
      </c>
      <c r="Z560" s="955" t="str">
        <f>VLOOKUP(H560,'Data Unit Agr Open'!J558:$J$7567,1,FALSE)</f>
        <v>B9256PCQ</v>
      </c>
      <c r="AA560" t="b">
        <f t="shared" si="60"/>
        <v>1</v>
      </c>
    </row>
    <row r="561" spans="2:27" customFormat="1" ht="17.45" hidden="1" customHeight="1" x14ac:dyDescent="0.4">
      <c r="B561" s="38">
        <v>556</v>
      </c>
      <c r="C561" s="392" t="s">
        <v>1422</v>
      </c>
      <c r="D561" s="655" t="s">
        <v>10216</v>
      </c>
      <c r="E561" s="258" t="s">
        <v>12780</v>
      </c>
      <c r="F561" s="426" t="s">
        <v>4923</v>
      </c>
      <c r="G561" s="426" t="s">
        <v>12792</v>
      </c>
      <c r="H561" s="235" t="s">
        <v>10324</v>
      </c>
      <c r="I561" s="69" t="s">
        <v>10325</v>
      </c>
      <c r="J561" s="69" t="s">
        <v>10326</v>
      </c>
      <c r="K561" s="427">
        <v>43852</v>
      </c>
      <c r="L561" s="427">
        <v>44948</v>
      </c>
      <c r="M561" s="76">
        <v>36</v>
      </c>
      <c r="N561" s="370">
        <v>25200000</v>
      </c>
      <c r="O561" s="76">
        <f t="shared" si="62"/>
        <v>700000</v>
      </c>
      <c r="P561" s="47">
        <f t="shared" ca="1" si="63"/>
        <v>23.887832391975341</v>
      </c>
      <c r="Q561" s="48">
        <f t="shared" ca="1" si="61"/>
        <v>16100000</v>
      </c>
      <c r="R561" s="73">
        <f>'[1]Si Cepat'!J7764</f>
        <v>8049176</v>
      </c>
      <c r="S561" s="60">
        <f>'[1]Si Cepat'!F7765</f>
        <v>6</v>
      </c>
      <c r="T561" s="120">
        <f t="shared" si="59"/>
        <v>17150824</v>
      </c>
      <c r="U561" s="186"/>
      <c r="V561" s="16"/>
      <c r="X561" t="str">
        <f>IF(ISERROR(VLOOKUP(H561,'FMC by DSF_Sistem'!$J$11:$J$1202,1,0)),"TIDAK ADA","ADA")</f>
        <v>ADA</v>
      </c>
      <c r="Y561" t="str">
        <f>IF(ISERROR(VLOOKUP(C561,'Data Unit Agr Open'!$F$4:$F$7567,1,0)),"TIDAK ADA","ADA")</f>
        <v>ADA</v>
      </c>
      <c r="Z561" s="955" t="str">
        <f>VLOOKUP(H561,'Data Unit Agr Open'!J559:$J$7567,1,FALSE)</f>
        <v>B9236PCQ</v>
      </c>
      <c r="AA561" t="b">
        <f t="shared" si="60"/>
        <v>1</v>
      </c>
    </row>
    <row r="562" spans="2:27" customFormat="1" ht="17.45" hidden="1" customHeight="1" x14ac:dyDescent="0.4">
      <c r="B562" s="51">
        <v>557</v>
      </c>
      <c r="C562" s="392" t="s">
        <v>1427</v>
      </c>
      <c r="D562" s="655" t="s">
        <v>10216</v>
      </c>
      <c r="E562" s="258" t="s">
        <v>12780</v>
      </c>
      <c r="F562" s="426" t="s">
        <v>4923</v>
      </c>
      <c r="G562" s="426" t="s">
        <v>1507</v>
      </c>
      <c r="H562" s="235" t="s">
        <v>10330</v>
      </c>
      <c r="I562" s="69" t="s">
        <v>10331</v>
      </c>
      <c r="J562" s="69" t="s">
        <v>10332</v>
      </c>
      <c r="K562" s="427">
        <v>43837</v>
      </c>
      <c r="L562" s="427">
        <v>44933</v>
      </c>
      <c r="M562" s="76">
        <v>36</v>
      </c>
      <c r="N562" s="370">
        <v>25200000</v>
      </c>
      <c r="O562" s="76">
        <f t="shared" si="62"/>
        <v>700000</v>
      </c>
      <c r="P562" s="47">
        <f t="shared" ca="1" si="63"/>
        <v>24.387832391975341</v>
      </c>
      <c r="Q562" s="48">
        <f t="shared" ca="1" si="61"/>
        <v>16800000</v>
      </c>
      <c r="R562" s="73">
        <f>'[1]Si Cepat'!J292</f>
        <v>7745900</v>
      </c>
      <c r="S562" s="60">
        <f>'[1]Si Cepat'!F293</f>
        <v>8</v>
      </c>
      <c r="T562" s="120">
        <f t="shared" si="59"/>
        <v>17454100</v>
      </c>
      <c r="U562" s="186"/>
      <c r="V562" s="16"/>
      <c r="X562" t="str">
        <f>IF(ISERROR(VLOOKUP(H562,'FMC by DSF_Sistem'!$J$11:$J$1202,1,0)),"TIDAK ADA","ADA")</f>
        <v>ADA</v>
      </c>
      <c r="Y562" t="str">
        <f>IF(ISERROR(VLOOKUP(C562,'Data Unit Agr Open'!$F$4:$F$7567,1,0)),"TIDAK ADA","ADA")</f>
        <v>ADA</v>
      </c>
      <c r="Z562" s="955" t="str">
        <f>VLOOKUP(H562,'Data Unit Agr Open'!J560:$J$7567,1,FALSE)</f>
        <v>B9242PCQ</v>
      </c>
      <c r="AA562" t="b">
        <f t="shared" si="60"/>
        <v>1</v>
      </c>
    </row>
    <row r="563" spans="2:27" customFormat="1" ht="17.45" hidden="1" customHeight="1" x14ac:dyDescent="0.4">
      <c r="B563" s="38">
        <v>558</v>
      </c>
      <c r="C563" s="392" t="s">
        <v>1432</v>
      </c>
      <c r="D563" s="655" t="s">
        <v>10216</v>
      </c>
      <c r="E563" s="258" t="s">
        <v>12780</v>
      </c>
      <c r="F563" s="426" t="s">
        <v>12450</v>
      </c>
      <c r="G563" s="426" t="s">
        <v>12450</v>
      </c>
      <c r="H563" s="235" t="s">
        <v>10338</v>
      </c>
      <c r="I563" s="69" t="s">
        <v>10339</v>
      </c>
      <c r="J563" s="69" t="s">
        <v>10340</v>
      </c>
      <c r="K563" s="427">
        <v>43839</v>
      </c>
      <c r="L563" s="427">
        <v>44935</v>
      </c>
      <c r="M563" s="76">
        <v>36</v>
      </c>
      <c r="N563" s="370">
        <v>25200000</v>
      </c>
      <c r="O563" s="76">
        <f t="shared" si="62"/>
        <v>700000</v>
      </c>
      <c r="P563" s="47">
        <f t="shared" ca="1" si="63"/>
        <v>24.321165725308674</v>
      </c>
      <c r="Q563" s="48">
        <f t="shared" ca="1" si="61"/>
        <v>16800000</v>
      </c>
      <c r="R563" s="73">
        <f>'[1]Si Cepat'!J56</f>
        <v>13025383</v>
      </c>
      <c r="S563" s="60">
        <f>'[1]Si Cepat'!F57</f>
        <v>10</v>
      </c>
      <c r="T563" s="120">
        <f t="shared" si="59"/>
        <v>12174617</v>
      </c>
      <c r="U563" s="186"/>
      <c r="V563" s="16"/>
      <c r="X563" t="str">
        <f>IF(ISERROR(VLOOKUP(H563,'FMC by DSF_Sistem'!$J$11:$J$1202,1,0)),"TIDAK ADA","ADA")</f>
        <v>ADA</v>
      </c>
      <c r="Y563" t="str">
        <f>IF(ISERROR(VLOOKUP(C563,'Data Unit Agr Open'!$F$4:$F$7567,1,0)),"TIDAK ADA","ADA")</f>
        <v>ADA</v>
      </c>
      <c r="Z563" s="955" t="str">
        <f>VLOOKUP(H563,'Data Unit Agr Open'!J561:$J$7567,1,FALSE)</f>
        <v>B9219PCQ</v>
      </c>
      <c r="AA563" t="b">
        <f t="shared" si="60"/>
        <v>1</v>
      </c>
    </row>
    <row r="564" spans="2:27" customFormat="1" ht="17.45" hidden="1" customHeight="1" x14ac:dyDescent="0.4">
      <c r="B564" s="51">
        <v>559</v>
      </c>
      <c r="C564" s="392" t="s">
        <v>1437</v>
      </c>
      <c r="D564" s="659" t="s">
        <v>10216</v>
      </c>
      <c r="E564" s="258" t="s">
        <v>12780</v>
      </c>
      <c r="F564" s="426" t="s">
        <v>2035</v>
      </c>
      <c r="G564" s="426" t="s">
        <v>1291</v>
      </c>
      <c r="H564" s="235" t="s">
        <v>10372</v>
      </c>
      <c r="I564" s="69" t="s">
        <v>10373</v>
      </c>
      <c r="J564" s="69" t="s">
        <v>10374</v>
      </c>
      <c r="K564" s="427">
        <v>43851</v>
      </c>
      <c r="L564" s="427">
        <v>44947</v>
      </c>
      <c r="M564" s="76">
        <v>36</v>
      </c>
      <c r="N564" s="370">
        <v>25200000</v>
      </c>
      <c r="O564" s="76">
        <f t="shared" si="62"/>
        <v>700000</v>
      </c>
      <c r="P564" s="47">
        <f t="shared" ca="1" si="63"/>
        <v>23.921165725308676</v>
      </c>
      <c r="Q564" s="48">
        <f t="shared" ca="1" si="61"/>
        <v>16100000</v>
      </c>
      <c r="R564" s="73">
        <f>'[1]Si Cepat'!J173</f>
        <v>5484096</v>
      </c>
      <c r="S564" s="60">
        <f>'[1]Si Cepat'!F174</f>
        <v>6</v>
      </c>
      <c r="T564" s="120">
        <f t="shared" si="59"/>
        <v>19715904</v>
      </c>
      <c r="U564" s="186"/>
      <c r="V564" s="16"/>
      <c r="X564" t="str">
        <f>IF(ISERROR(VLOOKUP(H564,'FMC by DSF_Sistem'!$J$11:$J$1202,1,0)),"TIDAK ADA","ADA")</f>
        <v>ADA</v>
      </c>
      <c r="Y564" t="str">
        <f>IF(ISERROR(VLOOKUP(C564,'Data Unit Agr Open'!$F$4:$F$7567,1,0)),"TIDAK ADA","ADA")</f>
        <v>ADA</v>
      </c>
      <c r="Z564" s="955" t="str">
        <f>VLOOKUP(H564,'Data Unit Agr Open'!J562:$J$7567,1,FALSE)</f>
        <v>B9248PCQ</v>
      </c>
      <c r="AA564" t="b">
        <f t="shared" si="60"/>
        <v>1</v>
      </c>
    </row>
    <row r="565" spans="2:27" customFormat="1" ht="17.45" hidden="1" customHeight="1" x14ac:dyDescent="0.4">
      <c r="B565" s="38">
        <v>560</v>
      </c>
      <c r="C565" s="392" t="s">
        <v>1437</v>
      </c>
      <c r="D565" s="659" t="s">
        <v>10216</v>
      </c>
      <c r="E565" s="258" t="s">
        <v>12780</v>
      </c>
      <c r="F565" s="426" t="s">
        <v>2035</v>
      </c>
      <c r="G565" s="426" t="s">
        <v>1291</v>
      </c>
      <c r="H565" s="235" t="s">
        <v>10366</v>
      </c>
      <c r="I565" s="69" t="s">
        <v>10367</v>
      </c>
      <c r="J565" s="69" t="s">
        <v>10368</v>
      </c>
      <c r="K565" s="427">
        <v>43851</v>
      </c>
      <c r="L565" s="427">
        <v>44947</v>
      </c>
      <c r="M565" s="76">
        <v>36</v>
      </c>
      <c r="N565" s="370">
        <v>25200000</v>
      </c>
      <c r="O565" s="76">
        <f t="shared" si="62"/>
        <v>700000</v>
      </c>
      <c r="P565" s="47">
        <f t="shared" ca="1" si="63"/>
        <v>23.921165725308676</v>
      </c>
      <c r="Q565" s="48">
        <f t="shared" ca="1" si="61"/>
        <v>16100000</v>
      </c>
      <c r="R565" s="73">
        <f>'[1]Si Cepat'!J884</f>
        <v>6076150</v>
      </c>
      <c r="S565" s="60">
        <f>'[1]Si Cepat'!F885</f>
        <v>4</v>
      </c>
      <c r="T565" s="120">
        <f t="shared" si="59"/>
        <v>19123850</v>
      </c>
      <c r="U565" s="186"/>
      <c r="V565" s="16"/>
      <c r="X565" t="str">
        <f>IF(ISERROR(VLOOKUP(H565,'FMC by DSF_Sistem'!$J$11:$J$1202,1,0)),"TIDAK ADA","ADA")</f>
        <v>ADA</v>
      </c>
      <c r="Y565" t="str">
        <f>IF(ISERROR(VLOOKUP(C565,'Data Unit Agr Open'!$F$4:$F$7567,1,0)),"TIDAK ADA","ADA")</f>
        <v>ADA</v>
      </c>
      <c r="Z565" s="955" t="str">
        <f>VLOOKUP(H565,'Data Unit Agr Open'!J563:$J$7567,1,FALSE)</f>
        <v>B9227PCQ</v>
      </c>
      <c r="AA565" t="b">
        <f t="shared" si="60"/>
        <v>1</v>
      </c>
    </row>
    <row r="566" spans="2:27" customFormat="1" ht="17.45" hidden="1" customHeight="1" x14ac:dyDescent="0.4">
      <c r="B566" s="51">
        <v>561</v>
      </c>
      <c r="C566" s="392" t="s">
        <v>1437</v>
      </c>
      <c r="D566" s="659" t="s">
        <v>10216</v>
      </c>
      <c r="E566" s="258" t="s">
        <v>12780</v>
      </c>
      <c r="F566" s="426" t="s">
        <v>2035</v>
      </c>
      <c r="G566" s="426" t="s">
        <v>1291</v>
      </c>
      <c r="H566" s="235" t="s">
        <v>10360</v>
      </c>
      <c r="I566" s="69" t="s">
        <v>10361</v>
      </c>
      <c r="J566" s="69" t="s">
        <v>10362</v>
      </c>
      <c r="K566" s="427">
        <v>43851</v>
      </c>
      <c r="L566" s="427">
        <v>44947</v>
      </c>
      <c r="M566" s="76">
        <v>36</v>
      </c>
      <c r="N566" s="370">
        <v>25200000</v>
      </c>
      <c r="O566" s="76">
        <f t="shared" si="62"/>
        <v>700000</v>
      </c>
      <c r="P566" s="47">
        <f t="shared" ca="1" si="63"/>
        <v>23.921165725308676</v>
      </c>
      <c r="Q566" s="48">
        <f t="shared" ca="1" si="61"/>
        <v>16100000</v>
      </c>
      <c r="R566" s="73">
        <f>'[1]Si Cepat'!J3241</f>
        <v>8102426</v>
      </c>
      <c r="S566" s="60">
        <f>'[1]Si Cepat'!F3242</f>
        <v>9</v>
      </c>
      <c r="T566" s="120">
        <f t="shared" si="59"/>
        <v>17097574</v>
      </c>
      <c r="U566" s="186"/>
      <c r="V566" s="16"/>
      <c r="X566" t="str">
        <f>IF(ISERROR(VLOOKUP(H566,'FMC by DSF_Sistem'!$J$11:$J$1202,1,0)),"TIDAK ADA","ADA")</f>
        <v>ADA</v>
      </c>
      <c r="Y566" t="str">
        <f>IF(ISERROR(VLOOKUP(C566,'Data Unit Agr Open'!$F$4:$F$7567,1,0)),"TIDAK ADA","ADA")</f>
        <v>ADA</v>
      </c>
      <c r="Z566" s="955" t="str">
        <f>VLOOKUP(H566,'Data Unit Agr Open'!J564:$J$7567,1,FALSE)</f>
        <v>B9238PCQ</v>
      </c>
      <c r="AA566" t="b">
        <f t="shared" si="60"/>
        <v>1</v>
      </c>
    </row>
    <row r="567" spans="2:27" customFormat="1" ht="17.45" hidden="1" customHeight="1" x14ac:dyDescent="0.4">
      <c r="B567" s="38">
        <v>562</v>
      </c>
      <c r="C567" s="392" t="s">
        <v>1437</v>
      </c>
      <c r="D567" s="659" t="s">
        <v>10216</v>
      </c>
      <c r="E567" s="258" t="s">
        <v>12780</v>
      </c>
      <c r="F567" s="426" t="s">
        <v>2035</v>
      </c>
      <c r="G567" s="426" t="s">
        <v>1291</v>
      </c>
      <c r="H567" s="235" t="s">
        <v>10354</v>
      </c>
      <c r="I567" s="69" t="s">
        <v>10355</v>
      </c>
      <c r="J567" s="69" t="s">
        <v>10356</v>
      </c>
      <c r="K567" s="427">
        <v>43851</v>
      </c>
      <c r="L567" s="427">
        <v>44947</v>
      </c>
      <c r="M567" s="76">
        <v>36</v>
      </c>
      <c r="N567" s="370">
        <v>25200000</v>
      </c>
      <c r="O567" s="76">
        <f t="shared" si="62"/>
        <v>700000</v>
      </c>
      <c r="P567" s="47">
        <f t="shared" ca="1" si="63"/>
        <v>23.921165725308676</v>
      </c>
      <c r="Q567" s="48">
        <f t="shared" ca="1" si="61"/>
        <v>16100000</v>
      </c>
      <c r="R567" s="73">
        <f>'[1]Si Cepat'!J527</f>
        <v>5687150</v>
      </c>
      <c r="S567" s="60">
        <f>'[1]Si Cepat'!F528</f>
        <v>6</v>
      </c>
      <c r="T567" s="120">
        <f t="shared" ref="T567:T828" si="64">N567-R567</f>
        <v>19512850</v>
      </c>
      <c r="U567" s="186"/>
      <c r="V567" s="16"/>
      <c r="X567" t="str">
        <f>IF(ISERROR(VLOOKUP(H567,'FMC by DSF_Sistem'!$J$11:$J$1202,1,0)),"TIDAK ADA","ADA")</f>
        <v>ADA</v>
      </c>
      <c r="Y567" t="str">
        <f>IF(ISERROR(VLOOKUP(C567,'Data Unit Agr Open'!$F$4:$F$7567,1,0)),"TIDAK ADA","ADA")</f>
        <v>ADA</v>
      </c>
      <c r="Z567" s="955" t="str">
        <f>VLOOKUP(H567,'Data Unit Agr Open'!J565:$J$7567,1,FALSE)</f>
        <v>B9233PCQ</v>
      </c>
      <c r="AA567" t="b">
        <f t="shared" si="60"/>
        <v>1</v>
      </c>
    </row>
    <row r="568" spans="2:27" customFormat="1" ht="17.45" hidden="1" customHeight="1" x14ac:dyDescent="0.4">
      <c r="B568" s="51">
        <v>563</v>
      </c>
      <c r="C568" s="392" t="s">
        <v>1437</v>
      </c>
      <c r="D568" s="659" t="s">
        <v>10216</v>
      </c>
      <c r="E568" s="258" t="s">
        <v>12780</v>
      </c>
      <c r="F568" s="426" t="s">
        <v>2035</v>
      </c>
      <c r="G568" s="426" t="s">
        <v>1516</v>
      </c>
      <c r="H568" s="235" t="s">
        <v>10346</v>
      </c>
      <c r="I568" s="69" t="s">
        <v>10347</v>
      </c>
      <c r="J568" s="69" t="s">
        <v>10348</v>
      </c>
      <c r="K568" s="427">
        <v>43851</v>
      </c>
      <c r="L568" s="427">
        <v>44947</v>
      </c>
      <c r="M568" s="76">
        <v>36</v>
      </c>
      <c r="N568" s="370">
        <v>25200000</v>
      </c>
      <c r="O568" s="76">
        <f t="shared" si="62"/>
        <v>700000</v>
      </c>
      <c r="P568" s="128">
        <f t="shared" ca="1" si="63"/>
        <v>23.921165725308676</v>
      </c>
      <c r="Q568" s="129">
        <f t="shared" ca="1" si="61"/>
        <v>16100000</v>
      </c>
      <c r="R568" s="73">
        <f>'[1]Si Cepat'!J6384</f>
        <v>7731597</v>
      </c>
      <c r="S568" s="60">
        <f>'[1]Si Cepat'!F6385</f>
        <v>9</v>
      </c>
      <c r="T568" s="120">
        <f t="shared" si="64"/>
        <v>17468403</v>
      </c>
      <c r="U568" s="186"/>
      <c r="V568" s="16"/>
      <c r="X568" t="str">
        <f>IF(ISERROR(VLOOKUP(H568,'FMC by DSF_Sistem'!$J$11:$J$1202,1,0)),"TIDAK ADA","ADA")</f>
        <v>ADA</v>
      </c>
      <c r="Y568" t="str">
        <f>IF(ISERROR(VLOOKUP(C568,'Data Unit Agr Open'!$F$4:$F$7567,1,0)),"TIDAK ADA","ADA")</f>
        <v>ADA</v>
      </c>
      <c r="Z568" s="955" t="str">
        <f>VLOOKUP(H568,'Data Unit Agr Open'!J566:$J$7567,1,FALSE)</f>
        <v>B9234PCQ</v>
      </c>
      <c r="AA568" t="b">
        <f t="shared" si="60"/>
        <v>1</v>
      </c>
    </row>
    <row r="569" spans="2:27" customFormat="1" ht="17.45" hidden="1" customHeight="1" x14ac:dyDescent="0.4">
      <c r="B569" s="38">
        <v>564</v>
      </c>
      <c r="C569" s="392" t="s">
        <v>1550</v>
      </c>
      <c r="D569" s="659" t="s">
        <v>10216</v>
      </c>
      <c r="E569" s="258" t="s">
        <v>12793</v>
      </c>
      <c r="F569" s="426" t="s">
        <v>11993</v>
      </c>
      <c r="G569" s="426" t="s">
        <v>12794</v>
      </c>
      <c r="H569" s="235" t="s">
        <v>10379</v>
      </c>
      <c r="I569" s="69" t="s">
        <v>10380</v>
      </c>
      <c r="J569" s="69" t="s">
        <v>10381</v>
      </c>
      <c r="K569" s="427">
        <v>43854</v>
      </c>
      <c r="L569" s="427">
        <v>44950</v>
      </c>
      <c r="M569" s="76">
        <v>36</v>
      </c>
      <c r="N569" s="370">
        <v>25200000</v>
      </c>
      <c r="O569" s="76">
        <f t="shared" si="62"/>
        <v>700000</v>
      </c>
      <c r="P569" s="47">
        <f t="shared" ca="1" si="63"/>
        <v>23.821165725308674</v>
      </c>
      <c r="Q569" s="48">
        <f t="shared" ca="1" si="61"/>
        <v>16100000</v>
      </c>
      <c r="R569" s="73">
        <f>'[1]Si Cepat'!J4592</f>
        <v>2872385</v>
      </c>
      <c r="S569" s="60">
        <f>'[1]Si Cepat'!F4593</f>
        <v>2</v>
      </c>
      <c r="T569" s="120">
        <f t="shared" si="64"/>
        <v>22327615</v>
      </c>
      <c r="U569" s="186"/>
      <c r="V569" s="16"/>
      <c r="X569" t="str">
        <f>IF(ISERROR(VLOOKUP(H569,'FMC by DSF_Sistem'!$J$11:$J$1202,1,0)),"TIDAK ADA","ADA")</f>
        <v>ADA</v>
      </c>
      <c r="Y569" t="str">
        <f>IF(ISERROR(VLOOKUP(C569,'Data Unit Agr Open'!$F$4:$F$7567,1,0)),"TIDAK ADA","ADA")</f>
        <v>ADA</v>
      </c>
      <c r="Z569" s="955" t="str">
        <f>VLOOKUP(H569,'Data Unit Agr Open'!J567:$J$7567,1,FALSE)</f>
        <v>B9202PCQ</v>
      </c>
      <c r="AA569" t="b">
        <f t="shared" si="60"/>
        <v>1</v>
      </c>
    </row>
    <row r="570" spans="2:27" customFormat="1" ht="17.45" hidden="1" customHeight="1" x14ac:dyDescent="0.4">
      <c r="B570" s="51">
        <v>565</v>
      </c>
      <c r="C570" s="392" t="s">
        <v>1550</v>
      </c>
      <c r="D570" s="659" t="s">
        <v>10216</v>
      </c>
      <c r="E570" s="258" t="s">
        <v>12793</v>
      </c>
      <c r="F570" s="426" t="s">
        <v>11993</v>
      </c>
      <c r="G570" s="426" t="s">
        <v>12794</v>
      </c>
      <c r="H570" s="235" t="s">
        <v>10386</v>
      </c>
      <c r="I570" s="69" t="s">
        <v>10387</v>
      </c>
      <c r="J570" s="69" t="s">
        <v>10388</v>
      </c>
      <c r="K570" s="427">
        <v>43854</v>
      </c>
      <c r="L570" s="427">
        <v>44950</v>
      </c>
      <c r="M570" s="76">
        <v>36</v>
      </c>
      <c r="N570" s="370">
        <v>25200000</v>
      </c>
      <c r="O570" s="76">
        <f t="shared" si="62"/>
        <v>700000</v>
      </c>
      <c r="P570" s="47">
        <f t="shared" ca="1" si="63"/>
        <v>23.821165725308674</v>
      </c>
      <c r="Q570" s="48">
        <f t="shared" ca="1" si="61"/>
        <v>16100000</v>
      </c>
      <c r="R570" s="73">
        <f>'[1]Si Cepat'!J468</f>
        <v>2588148</v>
      </c>
      <c r="S570" s="60">
        <f>'[1]Si Cepat'!F469</f>
        <v>2</v>
      </c>
      <c r="T570" s="120">
        <f t="shared" si="64"/>
        <v>22611852</v>
      </c>
      <c r="U570" s="186"/>
      <c r="V570" s="16"/>
      <c r="X570" t="str">
        <f>IF(ISERROR(VLOOKUP(H570,'FMC by DSF_Sistem'!$J$11:$J$1202,1,0)),"TIDAK ADA","ADA")</f>
        <v>ADA</v>
      </c>
      <c r="Y570" t="str">
        <f>IF(ISERROR(VLOOKUP(C570,'Data Unit Agr Open'!$F$4:$F$7567,1,0)),"TIDAK ADA","ADA")</f>
        <v>ADA</v>
      </c>
      <c r="Z570" s="955" t="str">
        <f>VLOOKUP(H570,'Data Unit Agr Open'!J568:$J$7567,1,FALSE)</f>
        <v>B9204PCQ</v>
      </c>
      <c r="AA570" t="b">
        <f t="shared" si="60"/>
        <v>1</v>
      </c>
    </row>
    <row r="571" spans="2:27" customFormat="1" ht="17.45" hidden="1" customHeight="1" x14ac:dyDescent="0.4">
      <c r="B571" s="38">
        <v>566</v>
      </c>
      <c r="C571" s="392" t="s">
        <v>1554</v>
      </c>
      <c r="D571" s="659" t="s">
        <v>10216</v>
      </c>
      <c r="E571" s="258" t="s">
        <v>12694</v>
      </c>
      <c r="F571" s="426" t="s">
        <v>11993</v>
      </c>
      <c r="G571" s="426" t="s">
        <v>12794</v>
      </c>
      <c r="H571" s="235" t="s">
        <v>10392</v>
      </c>
      <c r="I571" s="69" t="s">
        <v>10393</v>
      </c>
      <c r="J571" s="69" t="s">
        <v>10394</v>
      </c>
      <c r="K571" s="427">
        <v>43857</v>
      </c>
      <c r="L571" s="427">
        <v>44953</v>
      </c>
      <c r="M571" s="76">
        <v>36</v>
      </c>
      <c r="N571" s="370">
        <v>50400000</v>
      </c>
      <c r="O571" s="76">
        <f t="shared" si="62"/>
        <v>1400000</v>
      </c>
      <c r="P571" s="47">
        <f t="shared" ca="1" si="63"/>
        <v>23.721165725308673</v>
      </c>
      <c r="Q571" s="48">
        <f t="shared" ca="1" si="61"/>
        <v>32200000</v>
      </c>
      <c r="R571" s="73">
        <f>'[1]Si Cepat'!J7977</f>
        <v>14111487</v>
      </c>
      <c r="S571" s="60">
        <f>'[1]Si Cepat'!F7978</f>
        <v>3</v>
      </c>
      <c r="T571" s="120">
        <f t="shared" si="64"/>
        <v>36288513</v>
      </c>
      <c r="U571" s="511" t="s">
        <v>12795</v>
      </c>
      <c r="V571" s="16"/>
      <c r="X571" t="str">
        <f>IF(ISERROR(VLOOKUP(H571,'FMC by DSF_Sistem'!$J$11:$J$1202,1,0)),"TIDAK ADA","ADA")</f>
        <v>ADA</v>
      </c>
      <c r="Y571" t="str">
        <f>IF(ISERROR(VLOOKUP(C571,'Data Unit Agr Open'!$F$4:$F$7567,1,0)),"TIDAK ADA","ADA")</f>
        <v>ADA</v>
      </c>
      <c r="Z571" s="955" t="str">
        <f>VLOOKUP(H571,'Data Unit Agr Open'!J569:$J$7567,1,FALSE)</f>
        <v>B9370PCQ</v>
      </c>
      <c r="AA571" t="b">
        <f t="shared" si="60"/>
        <v>1</v>
      </c>
    </row>
    <row r="572" spans="2:27" customFormat="1" ht="17.45" hidden="1" customHeight="1" x14ac:dyDescent="0.4">
      <c r="B572" s="51">
        <v>567</v>
      </c>
      <c r="C572" s="392" t="s">
        <v>1596</v>
      </c>
      <c r="D572" s="659" t="s">
        <v>10216</v>
      </c>
      <c r="E572" s="258" t="s">
        <v>12796</v>
      </c>
      <c r="F572" s="426" t="s">
        <v>11993</v>
      </c>
      <c r="G572" s="426" t="s">
        <v>12797</v>
      </c>
      <c r="H572" s="235" t="s">
        <v>10400</v>
      </c>
      <c r="I572" s="69" t="s">
        <v>10401</v>
      </c>
      <c r="J572" s="69" t="s">
        <v>10402</v>
      </c>
      <c r="K572" s="427">
        <v>43866</v>
      </c>
      <c r="L572" s="427">
        <v>44962</v>
      </c>
      <c r="M572" s="76">
        <v>36</v>
      </c>
      <c r="N572" s="370">
        <v>25200000</v>
      </c>
      <c r="O572" s="76">
        <f t="shared" si="62"/>
        <v>700000</v>
      </c>
      <c r="P572" s="47">
        <f t="shared" ca="1" si="63"/>
        <v>23.421165725308676</v>
      </c>
      <c r="Q572" s="48">
        <f t="shared" ca="1" si="61"/>
        <v>16100000</v>
      </c>
      <c r="R572" s="73">
        <f>'[1]Si Cepat'!J647</f>
        <v>6750487</v>
      </c>
      <c r="S572" s="60">
        <f>'[1]Si Cepat'!F648</f>
        <v>6</v>
      </c>
      <c r="T572" s="120">
        <f t="shared" si="64"/>
        <v>18449513</v>
      </c>
      <c r="U572" s="186"/>
      <c r="V572" s="16"/>
      <c r="X572" t="str">
        <f>IF(ISERROR(VLOOKUP(H572,'FMC by DSF_Sistem'!$J$11:$J$1202,1,0)),"TIDAK ADA","ADA")</f>
        <v>ADA</v>
      </c>
      <c r="Y572" t="str">
        <f>IF(ISERROR(VLOOKUP(C572,'Data Unit Agr Open'!$F$4:$F$7567,1,0)),"TIDAK ADA","ADA")</f>
        <v>ADA</v>
      </c>
      <c r="Z572" s="955" t="str">
        <f>VLOOKUP(H572,'Data Unit Agr Open'!J570:$J$7567,1,FALSE)</f>
        <v>B9278PCQ</v>
      </c>
      <c r="AA572" t="b">
        <f t="shared" si="60"/>
        <v>1</v>
      </c>
    </row>
    <row r="573" spans="2:27" customFormat="1" ht="17.45" hidden="1" customHeight="1" x14ac:dyDescent="0.4">
      <c r="B573" s="38">
        <v>568</v>
      </c>
      <c r="C573" s="392" t="s">
        <v>1596</v>
      </c>
      <c r="D573" s="659" t="s">
        <v>10216</v>
      </c>
      <c r="E573" s="258" t="s">
        <v>12796</v>
      </c>
      <c r="F573" s="426" t="s">
        <v>11993</v>
      </c>
      <c r="G573" s="426" t="s">
        <v>12798</v>
      </c>
      <c r="H573" s="235" t="s">
        <v>10407</v>
      </c>
      <c r="I573" s="69" t="s">
        <v>10408</v>
      </c>
      <c r="J573" s="69" t="s">
        <v>10409</v>
      </c>
      <c r="K573" s="427">
        <v>43866</v>
      </c>
      <c r="L573" s="427">
        <v>44962</v>
      </c>
      <c r="M573" s="76">
        <v>36</v>
      </c>
      <c r="N573" s="370">
        <v>25200000</v>
      </c>
      <c r="O573" s="76">
        <f t="shared" si="62"/>
        <v>700000</v>
      </c>
      <c r="P573" s="47">
        <f t="shared" ca="1" si="63"/>
        <v>23.421165725308676</v>
      </c>
      <c r="Q573" s="48">
        <f t="shared" ca="1" si="61"/>
        <v>16100000</v>
      </c>
      <c r="R573" s="73">
        <f>'[1]Si Cepat'!J5599</f>
        <v>5739849</v>
      </c>
      <c r="S573" s="60">
        <f>'[1]Si Cepat'!F5600</f>
        <v>5</v>
      </c>
      <c r="T573" s="120">
        <f t="shared" si="64"/>
        <v>19460151</v>
      </c>
      <c r="U573" s="186"/>
      <c r="V573" s="16"/>
      <c r="X573" t="str">
        <f>IF(ISERROR(VLOOKUP(H573,'FMC by DSF_Sistem'!$J$11:$J$1202,1,0)),"TIDAK ADA","ADA")</f>
        <v>ADA</v>
      </c>
      <c r="Y573" t="str">
        <f>IF(ISERROR(VLOOKUP(C573,'Data Unit Agr Open'!$F$4:$F$7567,1,0)),"TIDAK ADA","ADA")</f>
        <v>ADA</v>
      </c>
      <c r="Z573" s="955" t="str">
        <f>VLOOKUP(H573,'Data Unit Agr Open'!J571:$J$7567,1,FALSE)</f>
        <v>B9282PCQ</v>
      </c>
      <c r="AA573" t="b">
        <f t="shared" si="60"/>
        <v>1</v>
      </c>
    </row>
    <row r="574" spans="2:27" customFormat="1" ht="17.45" hidden="1" customHeight="1" x14ac:dyDescent="0.4">
      <c r="B574" s="51">
        <v>569</v>
      </c>
      <c r="C574" s="392" t="s">
        <v>1596</v>
      </c>
      <c r="D574" s="659" t="s">
        <v>10216</v>
      </c>
      <c r="E574" s="258" t="s">
        <v>12796</v>
      </c>
      <c r="F574" s="426" t="s">
        <v>11993</v>
      </c>
      <c r="G574" s="426" t="s">
        <v>12786</v>
      </c>
      <c r="H574" s="235" t="s">
        <v>10413</v>
      </c>
      <c r="I574" s="69" t="s">
        <v>10414</v>
      </c>
      <c r="J574" s="69" t="s">
        <v>10415</v>
      </c>
      <c r="K574" s="427">
        <v>43866</v>
      </c>
      <c r="L574" s="427">
        <v>44962</v>
      </c>
      <c r="M574" s="76">
        <v>36</v>
      </c>
      <c r="N574" s="370">
        <v>25200000</v>
      </c>
      <c r="O574" s="76">
        <f t="shared" si="62"/>
        <v>700000</v>
      </c>
      <c r="P574" s="47">
        <f t="shared" ca="1" si="63"/>
        <v>23.421165725308676</v>
      </c>
      <c r="Q574" s="48">
        <f t="shared" ca="1" si="61"/>
        <v>16100000</v>
      </c>
      <c r="R574" s="73">
        <f>'[1]Si Cepat'!J5424</f>
        <v>10739121</v>
      </c>
      <c r="S574" s="60">
        <f>'[1]Si Cepat'!F5425</f>
        <v>8</v>
      </c>
      <c r="T574" s="120">
        <f t="shared" si="64"/>
        <v>14460879</v>
      </c>
      <c r="U574" s="186"/>
      <c r="V574" s="16"/>
      <c r="X574" t="str">
        <f>IF(ISERROR(VLOOKUP(H574,'FMC by DSF_Sistem'!$J$11:$J$1202,1,0)),"TIDAK ADA","ADA")</f>
        <v>ADA</v>
      </c>
      <c r="Y574" t="str">
        <f>IF(ISERROR(VLOOKUP(C574,'Data Unit Agr Open'!$F$4:$F$7567,1,0)),"TIDAK ADA","ADA")</f>
        <v>ADA</v>
      </c>
      <c r="Z574" s="955" t="str">
        <f>VLOOKUP(H574,'Data Unit Agr Open'!J572:$J$7567,1,FALSE)</f>
        <v>B9288PCQ</v>
      </c>
      <c r="AA574" t="b">
        <f t="shared" si="60"/>
        <v>1</v>
      </c>
    </row>
    <row r="575" spans="2:27" customFormat="1" ht="17.45" hidden="1" customHeight="1" x14ac:dyDescent="0.4">
      <c r="B575" s="38">
        <v>570</v>
      </c>
      <c r="C575" s="392" t="s">
        <v>1596</v>
      </c>
      <c r="D575" s="659" t="s">
        <v>10216</v>
      </c>
      <c r="E575" s="258" t="s">
        <v>12796</v>
      </c>
      <c r="F575" s="426" t="s">
        <v>4923</v>
      </c>
      <c r="G575" s="426" t="s">
        <v>12799</v>
      </c>
      <c r="H575" s="235" t="s">
        <v>10419</v>
      </c>
      <c r="I575" s="69" t="s">
        <v>10420</v>
      </c>
      <c r="J575" s="69" t="s">
        <v>10421</v>
      </c>
      <c r="K575" s="427">
        <v>43866</v>
      </c>
      <c r="L575" s="427">
        <v>44962</v>
      </c>
      <c r="M575" s="76">
        <v>36</v>
      </c>
      <c r="N575" s="370">
        <v>25200000</v>
      </c>
      <c r="O575" s="76">
        <f t="shared" si="62"/>
        <v>700000</v>
      </c>
      <c r="P575" s="47">
        <f t="shared" ca="1" si="63"/>
        <v>23.421165725308676</v>
      </c>
      <c r="Q575" s="48">
        <f t="shared" ca="1" si="61"/>
        <v>16100000</v>
      </c>
      <c r="R575" s="73">
        <f>'[1]Si Cepat'!J824</f>
        <v>7057148</v>
      </c>
      <c r="S575" s="60">
        <f>'[1]Si Cepat'!F825</f>
        <v>6</v>
      </c>
      <c r="T575" s="120">
        <f t="shared" si="64"/>
        <v>18142852</v>
      </c>
      <c r="U575" s="186"/>
      <c r="V575" s="16"/>
      <c r="X575" t="str">
        <f>IF(ISERROR(VLOOKUP(H575,'FMC by DSF_Sistem'!$J$11:$J$1202,1,0)),"TIDAK ADA","ADA")</f>
        <v>ADA</v>
      </c>
      <c r="Y575" t="str">
        <f>IF(ISERROR(VLOOKUP(C575,'Data Unit Agr Open'!$F$4:$F$7567,1,0)),"TIDAK ADA","ADA")</f>
        <v>ADA</v>
      </c>
      <c r="Z575" s="955" t="str">
        <f>VLOOKUP(H575,'Data Unit Agr Open'!J573:$J$7567,1,FALSE)</f>
        <v>B9274PCQ</v>
      </c>
      <c r="AA575" t="b">
        <f t="shared" si="60"/>
        <v>1</v>
      </c>
    </row>
    <row r="576" spans="2:27" customFormat="1" ht="17.45" hidden="1" customHeight="1" x14ac:dyDescent="0.4">
      <c r="B576" s="51">
        <v>571</v>
      </c>
      <c r="C576" s="392" t="s">
        <v>1596</v>
      </c>
      <c r="D576" s="659" t="s">
        <v>10216</v>
      </c>
      <c r="E576" s="258" t="s">
        <v>12796</v>
      </c>
      <c r="F576" s="426" t="s">
        <v>11993</v>
      </c>
      <c r="G576" s="426" t="s">
        <v>664</v>
      </c>
      <c r="H576" s="235" t="s">
        <v>10425</v>
      </c>
      <c r="I576" s="69" t="s">
        <v>10426</v>
      </c>
      <c r="J576" s="69" t="s">
        <v>10427</v>
      </c>
      <c r="K576" s="427">
        <v>43866</v>
      </c>
      <c r="L576" s="427">
        <v>44962</v>
      </c>
      <c r="M576" s="76">
        <v>36</v>
      </c>
      <c r="N576" s="370">
        <v>25200000</v>
      </c>
      <c r="O576" s="76">
        <f t="shared" si="62"/>
        <v>700000</v>
      </c>
      <c r="P576" s="47">
        <f t="shared" ca="1" si="63"/>
        <v>23.421165725308676</v>
      </c>
      <c r="Q576" s="48">
        <f t="shared" ca="1" si="61"/>
        <v>16100000</v>
      </c>
      <c r="R576" s="73">
        <f>'[1]Si Cepat'!J10978</f>
        <v>9203860</v>
      </c>
      <c r="S576" s="60">
        <f>'[1]Si Cepat'!F10979</f>
        <v>4</v>
      </c>
      <c r="T576" s="120">
        <f t="shared" si="64"/>
        <v>15996140</v>
      </c>
      <c r="U576" s="186"/>
      <c r="V576" s="16"/>
      <c r="X576" t="str">
        <f>IF(ISERROR(VLOOKUP(H576,'FMC by DSF_Sistem'!$J$11:$J$1202,1,0)),"TIDAK ADA","ADA")</f>
        <v>ADA</v>
      </c>
      <c r="Y576" t="str">
        <f>IF(ISERROR(VLOOKUP(C576,'Data Unit Agr Open'!$F$4:$F$7567,1,0)),"TIDAK ADA","ADA")</f>
        <v>ADA</v>
      </c>
      <c r="Z576" s="955" t="str">
        <f>VLOOKUP(H576,'Data Unit Agr Open'!J574:$J$7567,1,FALSE)</f>
        <v>B9261PCQ</v>
      </c>
      <c r="AA576" t="b">
        <f t="shared" si="60"/>
        <v>1</v>
      </c>
    </row>
    <row r="577" spans="2:27" customFormat="1" ht="17.45" hidden="1" customHeight="1" x14ac:dyDescent="0.4">
      <c r="B577" s="38">
        <v>572</v>
      </c>
      <c r="C577" s="392" t="s">
        <v>1596</v>
      </c>
      <c r="D577" s="659" t="s">
        <v>10216</v>
      </c>
      <c r="E577" s="258" t="s">
        <v>12796</v>
      </c>
      <c r="F577" s="426" t="s">
        <v>697</v>
      </c>
      <c r="G577" s="426" t="s">
        <v>12800</v>
      </c>
      <c r="H577" s="235" t="s">
        <v>10431</v>
      </c>
      <c r="I577" s="69" t="s">
        <v>10432</v>
      </c>
      <c r="J577" s="69" t="s">
        <v>10433</v>
      </c>
      <c r="K577" s="427">
        <v>43866</v>
      </c>
      <c r="L577" s="427">
        <v>44962</v>
      </c>
      <c r="M577" s="76">
        <v>36</v>
      </c>
      <c r="N577" s="370">
        <v>25200000</v>
      </c>
      <c r="O577" s="76">
        <f t="shared" si="62"/>
        <v>700000</v>
      </c>
      <c r="P577" s="47">
        <f t="shared" ca="1" si="63"/>
        <v>23.421165725308676</v>
      </c>
      <c r="Q577" s="48">
        <f t="shared" ca="1" si="61"/>
        <v>16100000</v>
      </c>
      <c r="R577" s="73">
        <f>'[1]Si Cepat'!J4355</f>
        <v>5680473</v>
      </c>
      <c r="S577" s="60">
        <f>'[1]Si Cepat'!F4356</f>
        <v>7</v>
      </c>
      <c r="T577" s="120">
        <f t="shared" si="64"/>
        <v>19519527</v>
      </c>
      <c r="U577" s="186"/>
      <c r="V577" s="16"/>
      <c r="X577" t="str">
        <f>IF(ISERROR(VLOOKUP(H577,'FMC by DSF_Sistem'!$J$11:$J$1202,1,0)),"TIDAK ADA","ADA")</f>
        <v>ADA</v>
      </c>
      <c r="Y577" t="str">
        <f>IF(ISERROR(VLOOKUP(C577,'Data Unit Agr Open'!$F$4:$F$7567,1,0)),"TIDAK ADA","ADA")</f>
        <v>ADA</v>
      </c>
      <c r="Z577" s="955" t="str">
        <f>VLOOKUP(H577,'Data Unit Agr Open'!J575:$J$7567,1,FALSE)</f>
        <v>B9284PCQ</v>
      </c>
      <c r="AA577" t="b">
        <f t="shared" si="60"/>
        <v>1</v>
      </c>
    </row>
    <row r="578" spans="2:27" customFormat="1" ht="17.45" hidden="1" customHeight="1" x14ac:dyDescent="0.4">
      <c r="B578" s="51">
        <v>573</v>
      </c>
      <c r="C578" s="392" t="s">
        <v>1596</v>
      </c>
      <c r="D578" s="659" t="s">
        <v>10216</v>
      </c>
      <c r="E578" s="258" t="s">
        <v>12796</v>
      </c>
      <c r="F578" s="426" t="s">
        <v>4923</v>
      </c>
      <c r="G578" s="426" t="s">
        <v>12801</v>
      </c>
      <c r="H578" s="235" t="s">
        <v>10437</v>
      </c>
      <c r="I578" s="69" t="s">
        <v>10438</v>
      </c>
      <c r="J578" s="69" t="s">
        <v>10439</v>
      </c>
      <c r="K578" s="427">
        <v>43866</v>
      </c>
      <c r="L578" s="427">
        <v>44962</v>
      </c>
      <c r="M578" s="76">
        <v>36</v>
      </c>
      <c r="N578" s="370">
        <v>25200000</v>
      </c>
      <c r="O578" s="76">
        <f t="shared" si="62"/>
        <v>700000</v>
      </c>
      <c r="P578" s="128">
        <f t="shared" ca="1" si="63"/>
        <v>23.421165725308676</v>
      </c>
      <c r="Q578" s="129">
        <f t="shared" ca="1" si="61"/>
        <v>16100000</v>
      </c>
      <c r="R578" s="73">
        <f>'[1]Si Cepat'!J1004</f>
        <v>5825064</v>
      </c>
      <c r="S578" s="60">
        <f>'[1]Si Cepat'!F1005</f>
        <v>5</v>
      </c>
      <c r="T578" s="120">
        <f t="shared" si="64"/>
        <v>19374936</v>
      </c>
      <c r="U578" s="660"/>
      <c r="V578" s="16"/>
      <c r="X578" t="str">
        <f>IF(ISERROR(VLOOKUP(H578,'FMC by DSF_Sistem'!$J$11:$J$1202,1,0)),"TIDAK ADA","ADA")</f>
        <v>ADA</v>
      </c>
      <c r="Y578" t="str">
        <f>IF(ISERROR(VLOOKUP(C578,'Data Unit Agr Open'!$F$4:$F$7567,1,0)),"TIDAK ADA","ADA")</f>
        <v>ADA</v>
      </c>
      <c r="Z578" s="955" t="str">
        <f>VLOOKUP(H578,'Data Unit Agr Open'!J576:$J$7567,1,FALSE)</f>
        <v>B9276PCQ</v>
      </c>
      <c r="AA578" t="b">
        <f t="shared" si="60"/>
        <v>1</v>
      </c>
    </row>
    <row r="579" spans="2:27" customFormat="1" ht="17.45" hidden="1" customHeight="1" x14ac:dyDescent="0.4">
      <c r="B579" s="38">
        <v>574</v>
      </c>
      <c r="C579" s="392" t="s">
        <v>1600</v>
      </c>
      <c r="D579" s="659" t="s">
        <v>10216</v>
      </c>
      <c r="E579" s="258" t="s">
        <v>12796</v>
      </c>
      <c r="F579" s="426" t="s">
        <v>11993</v>
      </c>
      <c r="G579" s="426" t="s">
        <v>12797</v>
      </c>
      <c r="H579" s="235" t="s">
        <v>10443</v>
      </c>
      <c r="I579" s="69" t="s">
        <v>10444</v>
      </c>
      <c r="J579" s="69" t="s">
        <v>10445</v>
      </c>
      <c r="K579" s="427">
        <v>43871</v>
      </c>
      <c r="L579" s="427">
        <v>44967</v>
      </c>
      <c r="M579" s="76">
        <v>36</v>
      </c>
      <c r="N579" s="370">
        <v>25200000</v>
      </c>
      <c r="O579" s="76">
        <f t="shared" si="62"/>
        <v>700000</v>
      </c>
      <c r="P579" s="47">
        <f t="shared" ca="1" si="63"/>
        <v>23.254499058642008</v>
      </c>
      <c r="Q579" s="48">
        <f t="shared" ca="1" si="61"/>
        <v>16100000</v>
      </c>
      <c r="R579" s="73">
        <f>'[1]Si Cepat'!J765</f>
        <v>13525437</v>
      </c>
      <c r="S579" s="60">
        <f>'[1]Si Cepat'!F766</f>
        <v>12</v>
      </c>
      <c r="T579" s="120">
        <f t="shared" si="64"/>
        <v>11674563</v>
      </c>
      <c r="U579" s="186"/>
      <c r="V579" s="16"/>
      <c r="X579" t="str">
        <f>IF(ISERROR(VLOOKUP(H579,'FMC by DSF_Sistem'!$J$11:$J$1202,1,0)),"TIDAK ADA","ADA")</f>
        <v>ADA</v>
      </c>
      <c r="Y579" t="str">
        <f>IF(ISERROR(VLOOKUP(C579,'Data Unit Agr Open'!$F$4:$F$7567,1,0)),"TIDAK ADA","ADA")</f>
        <v>ADA</v>
      </c>
      <c r="Z579" s="955" t="str">
        <f>VLOOKUP(H579,'Data Unit Agr Open'!J577:$J$7567,1,FALSE)</f>
        <v>B9290PCQ</v>
      </c>
      <c r="AA579" t="b">
        <f t="shared" si="60"/>
        <v>1</v>
      </c>
    </row>
    <row r="580" spans="2:27" customFormat="1" ht="17.45" hidden="1" customHeight="1" x14ac:dyDescent="0.4">
      <c r="B580" s="51">
        <v>575</v>
      </c>
      <c r="C580" s="392" t="s">
        <v>1723</v>
      </c>
      <c r="D580" s="659" t="s">
        <v>10216</v>
      </c>
      <c r="E580" s="258" t="s">
        <v>12694</v>
      </c>
      <c r="F580" s="426" t="s">
        <v>12802</v>
      </c>
      <c r="G580" s="426" t="s">
        <v>2752</v>
      </c>
      <c r="H580" s="235" t="s">
        <v>10450</v>
      </c>
      <c r="I580" s="69" t="s">
        <v>10451</v>
      </c>
      <c r="J580" s="69" t="s">
        <v>10452</v>
      </c>
      <c r="K580" s="427">
        <v>43944</v>
      </c>
      <c r="L580" s="427">
        <v>45039</v>
      </c>
      <c r="M580" s="76">
        <v>36</v>
      </c>
      <c r="N580" s="370">
        <v>54000000</v>
      </c>
      <c r="O580" s="76">
        <f t="shared" si="62"/>
        <v>1500000</v>
      </c>
      <c r="P580" s="128">
        <f t="shared" ca="1" si="63"/>
        <v>20.821165725308674</v>
      </c>
      <c r="Q580" s="129">
        <f t="shared" ca="1" si="61"/>
        <v>30000000</v>
      </c>
      <c r="R580" s="73">
        <f>'[1]Si Cepat'!J1425</f>
        <v>31003614</v>
      </c>
      <c r="S580" s="60">
        <f>'[1]Si Cepat'!F1426</f>
        <v>20</v>
      </c>
      <c r="T580" s="120">
        <f t="shared" si="64"/>
        <v>22996386</v>
      </c>
      <c r="U580" s="186"/>
      <c r="V580" s="16"/>
      <c r="X580" t="str">
        <f>IF(ISERROR(VLOOKUP(H580,'FMC by DSF_Sistem'!$J$11:$J$1202,1,0)),"TIDAK ADA","ADA")</f>
        <v>ADA</v>
      </c>
      <c r="Y580" t="str">
        <f>IF(ISERROR(VLOOKUP(C580,'Data Unit Agr Open'!$F$4:$F$7567,1,0)),"TIDAK ADA","ADA")</f>
        <v>ADA</v>
      </c>
      <c r="Z580" s="955" t="str">
        <f>VLOOKUP(H580,'Data Unit Agr Open'!J578:$J$7567,1,FALSE)</f>
        <v>B9505PCQ</v>
      </c>
      <c r="AA580" t="b">
        <f t="shared" si="60"/>
        <v>1</v>
      </c>
    </row>
    <row r="581" spans="2:27" customFormat="1" ht="17.45" hidden="1" customHeight="1" x14ac:dyDescent="0.4">
      <c r="B581" s="38">
        <v>576</v>
      </c>
      <c r="C581" s="392" t="s">
        <v>1835</v>
      </c>
      <c r="D581" s="655" t="s">
        <v>10216</v>
      </c>
      <c r="E581" s="258" t="s">
        <v>12803</v>
      </c>
      <c r="F581" s="426"/>
      <c r="G581" s="426"/>
      <c r="H581" s="235" t="s">
        <v>10458</v>
      </c>
      <c r="I581" s="69" t="s">
        <v>10459</v>
      </c>
      <c r="J581" s="69" t="s">
        <v>10460</v>
      </c>
      <c r="K581" s="427">
        <v>44016</v>
      </c>
      <c r="L581" s="427">
        <v>45111</v>
      </c>
      <c r="M581" s="76">
        <v>36</v>
      </c>
      <c r="N581" s="370">
        <v>43200000</v>
      </c>
      <c r="O581" s="76">
        <f t="shared" si="62"/>
        <v>1200000</v>
      </c>
      <c r="P581" s="86">
        <f t="shared" ca="1" si="63"/>
        <v>18.421165725308676</v>
      </c>
      <c r="Q581" s="87">
        <f t="shared" ca="1" si="61"/>
        <v>21600000</v>
      </c>
      <c r="R581" s="73">
        <f>'[1]Si Cepat'!J2373</f>
        <v>52993540</v>
      </c>
      <c r="S581" s="360">
        <f>'[1]Si Cepat'!F2374</f>
        <v>28</v>
      </c>
      <c r="T581" s="120">
        <f t="shared" si="64"/>
        <v>-9793540</v>
      </c>
      <c r="U581" s="511" t="s">
        <v>12795</v>
      </c>
      <c r="V581" s="16"/>
      <c r="X581" t="str">
        <f>IF(ISERROR(VLOOKUP(H581,'FMC by DSF_Sistem'!$J$11:$J$1202,1,0)),"TIDAK ADA","ADA")</f>
        <v>ADA</v>
      </c>
      <c r="Y581" t="str">
        <f>IF(ISERROR(VLOOKUP(C581,'Data Unit Agr Open'!$F$4:$F$7567,1,0)),"TIDAK ADA","ADA")</f>
        <v>ADA</v>
      </c>
      <c r="Z581" s="955" t="str">
        <f>VLOOKUP(H581,'Data Unit Agr Open'!J579:$J$7567,1,FALSE)</f>
        <v>B9549PCQ</v>
      </c>
      <c r="AA581" t="b">
        <f t="shared" si="60"/>
        <v>1</v>
      </c>
    </row>
    <row r="582" spans="2:27" customFormat="1" ht="17.45" hidden="1" customHeight="1" x14ac:dyDescent="0.4">
      <c r="B582" s="51">
        <v>577</v>
      </c>
      <c r="C582" s="392" t="s">
        <v>1839</v>
      </c>
      <c r="D582" s="655" t="s">
        <v>10216</v>
      </c>
      <c r="E582" s="258" t="s">
        <v>12803</v>
      </c>
      <c r="F582" s="426"/>
      <c r="G582" s="426"/>
      <c r="H582" s="235" t="s">
        <v>10466</v>
      </c>
      <c r="I582" s="69" t="s">
        <v>10467</v>
      </c>
      <c r="J582" s="69" t="s">
        <v>10468</v>
      </c>
      <c r="K582" s="427">
        <v>44011</v>
      </c>
      <c r="L582" s="427">
        <v>45106</v>
      </c>
      <c r="M582" s="76">
        <v>36</v>
      </c>
      <c r="N582" s="370">
        <v>43200000</v>
      </c>
      <c r="O582" s="76">
        <f t="shared" si="62"/>
        <v>1200000</v>
      </c>
      <c r="P582" s="86">
        <f t="shared" ca="1" si="63"/>
        <v>18.58783239197534</v>
      </c>
      <c r="Q582" s="87">
        <f t="shared" ca="1" si="61"/>
        <v>21600000</v>
      </c>
      <c r="R582" s="73">
        <f>'[1]Si Cepat'!J2302</f>
        <v>20238695</v>
      </c>
      <c r="S582" s="360">
        <f>'[1]Si Cepat'!F2303</f>
        <v>5</v>
      </c>
      <c r="T582" s="50">
        <f t="shared" si="64"/>
        <v>22961305</v>
      </c>
      <c r="U582" s="511" t="s">
        <v>12795</v>
      </c>
      <c r="V582" s="16"/>
      <c r="X582" t="str">
        <f>IF(ISERROR(VLOOKUP(H582,'FMC by DSF_Sistem'!$J$11:$J$1202,1,0)),"TIDAK ADA","ADA")</f>
        <v>ADA</v>
      </c>
      <c r="Y582" t="str">
        <f>IF(ISERROR(VLOOKUP(C582,'Data Unit Agr Open'!$F$4:$F$7567,1,0)),"TIDAK ADA","ADA")</f>
        <v>ADA</v>
      </c>
      <c r="Z582" s="955" t="str">
        <f>VLOOKUP(H582,'Data Unit Agr Open'!J580:$J$7567,1,FALSE)</f>
        <v>B9606PCQ</v>
      </c>
      <c r="AA582" t="b">
        <f t="shared" si="60"/>
        <v>1</v>
      </c>
    </row>
    <row r="583" spans="2:27" customFormat="1" ht="17.45" hidden="1" customHeight="1" x14ac:dyDescent="0.4">
      <c r="B583" s="38">
        <v>578</v>
      </c>
      <c r="C583" s="392" t="s">
        <v>1868</v>
      </c>
      <c r="D583" s="655" t="s">
        <v>10216</v>
      </c>
      <c r="E583" s="258" t="s">
        <v>12804</v>
      </c>
      <c r="F583" s="426"/>
      <c r="G583" s="426"/>
      <c r="H583" s="235" t="s">
        <v>10473</v>
      </c>
      <c r="I583" s="69" t="s">
        <v>10474</v>
      </c>
      <c r="J583" s="69" t="s">
        <v>10475</v>
      </c>
      <c r="K583" s="427">
        <v>44018</v>
      </c>
      <c r="L583" s="427">
        <v>45113</v>
      </c>
      <c r="M583" s="76">
        <v>36</v>
      </c>
      <c r="N583" s="370">
        <v>21600000</v>
      </c>
      <c r="O583" s="76">
        <f t="shared" si="62"/>
        <v>600000</v>
      </c>
      <c r="P583" s="86">
        <f t="shared" ca="1" si="63"/>
        <v>18.354499058642009</v>
      </c>
      <c r="Q583" s="87">
        <f t="shared" ca="1" si="61"/>
        <v>10800000</v>
      </c>
      <c r="R583" s="73">
        <f>'[1]Si Cepat'!J1663</f>
        <v>9815606</v>
      </c>
      <c r="S583" s="360">
        <f>'[1]Si Cepat'!F1664</f>
        <v>8</v>
      </c>
      <c r="T583" s="50">
        <f t="shared" si="64"/>
        <v>11784394</v>
      </c>
      <c r="U583" s="511" t="s">
        <v>12795</v>
      </c>
      <c r="V583" s="16"/>
      <c r="X583" t="str">
        <f>IF(ISERROR(VLOOKUP(H583,'FMC by DSF_Sistem'!$J$11:$J$1202,1,0)),"TIDAK ADA","ADA")</f>
        <v>ADA</v>
      </c>
      <c r="Y583" t="str">
        <f>IF(ISERROR(VLOOKUP(C583,'Data Unit Agr Open'!$F$4:$F$7567,1,0)),"TIDAK ADA","ADA")</f>
        <v>ADA</v>
      </c>
      <c r="Z583" s="955" t="str">
        <f>VLOOKUP(H583,'Data Unit Agr Open'!J581:$J$7567,1,FALSE)</f>
        <v>B9579PCQ</v>
      </c>
      <c r="AA583" t="b">
        <f t="shared" ref="AA583:AA646" si="65">X583=Y583</f>
        <v>1</v>
      </c>
    </row>
    <row r="584" spans="2:27" customFormat="1" ht="17.45" hidden="1" customHeight="1" x14ac:dyDescent="0.4">
      <c r="B584" s="51">
        <v>579</v>
      </c>
      <c r="C584" s="392" t="s">
        <v>1872</v>
      </c>
      <c r="D584" s="655" t="s">
        <v>10216</v>
      </c>
      <c r="E584" s="258" t="s">
        <v>12804</v>
      </c>
      <c r="F584" s="426"/>
      <c r="G584" s="426"/>
      <c r="H584" s="235" t="s">
        <v>10479</v>
      </c>
      <c r="I584" s="69" t="s">
        <v>10480</v>
      </c>
      <c r="J584" s="69" t="s">
        <v>10481</v>
      </c>
      <c r="K584" s="427">
        <v>44015</v>
      </c>
      <c r="L584" s="427">
        <v>45110</v>
      </c>
      <c r="M584" s="76">
        <v>36</v>
      </c>
      <c r="N584" s="370">
        <v>21600000</v>
      </c>
      <c r="O584" s="76">
        <f t="shared" si="62"/>
        <v>600000</v>
      </c>
      <c r="P584" s="86">
        <f t="shared" ca="1" si="63"/>
        <v>18.454499058642007</v>
      </c>
      <c r="Q584" s="87">
        <f t="shared" ca="1" si="61"/>
        <v>10800000</v>
      </c>
      <c r="R584" s="73">
        <f>'[1]Si Cepat'!J1779</f>
        <v>2928650</v>
      </c>
      <c r="S584" s="360">
        <f>'[1]Si Cepat'!F1780</f>
        <v>1</v>
      </c>
      <c r="T584" s="50">
        <f t="shared" si="64"/>
        <v>18671350</v>
      </c>
      <c r="U584" s="511" t="s">
        <v>12795</v>
      </c>
      <c r="V584" s="16"/>
      <c r="X584" t="str">
        <f>IF(ISERROR(VLOOKUP(H584,'FMC by DSF_Sistem'!$J$11:$J$1202,1,0)),"TIDAK ADA","ADA")</f>
        <v>ADA</v>
      </c>
      <c r="Y584" t="str">
        <f>IF(ISERROR(VLOOKUP(C584,'Data Unit Agr Open'!$F$4:$F$7567,1,0)),"TIDAK ADA","ADA")</f>
        <v>ADA</v>
      </c>
      <c r="Z584" s="955" t="str">
        <f>VLOOKUP(H584,'Data Unit Agr Open'!J582:$J$7567,1,FALSE)</f>
        <v>B9575PCQ</v>
      </c>
      <c r="AA584" t="b">
        <f t="shared" si="65"/>
        <v>1</v>
      </c>
    </row>
    <row r="585" spans="2:27" customFormat="1" ht="17.45" hidden="1" customHeight="1" x14ac:dyDescent="0.4">
      <c r="B585" s="38">
        <v>580</v>
      </c>
      <c r="C585" s="392" t="s">
        <v>1872</v>
      </c>
      <c r="D585" s="655" t="s">
        <v>10216</v>
      </c>
      <c r="E585" s="258" t="s">
        <v>12804</v>
      </c>
      <c r="F585" s="426"/>
      <c r="G585" s="426"/>
      <c r="H585" s="235" t="s">
        <v>10487</v>
      </c>
      <c r="I585" s="69" t="s">
        <v>10488</v>
      </c>
      <c r="J585" s="69" t="s">
        <v>10489</v>
      </c>
      <c r="K585" s="427">
        <v>44015</v>
      </c>
      <c r="L585" s="427">
        <v>45110</v>
      </c>
      <c r="M585" s="76">
        <v>36</v>
      </c>
      <c r="N585" s="370">
        <v>21600000</v>
      </c>
      <c r="O585" s="76">
        <f t="shared" si="62"/>
        <v>600000</v>
      </c>
      <c r="P585" s="86">
        <f t="shared" ca="1" si="63"/>
        <v>18.454499058642007</v>
      </c>
      <c r="Q585" s="87">
        <f t="shared" ca="1" si="61"/>
        <v>10800000</v>
      </c>
      <c r="R585" s="73">
        <f>'[1]Si Cepat'!J3125</f>
        <v>4045698</v>
      </c>
      <c r="S585" s="360">
        <f>'[1]Si Cepat'!F3126</f>
        <v>2</v>
      </c>
      <c r="T585" s="50">
        <f t="shared" si="64"/>
        <v>17554302</v>
      </c>
      <c r="U585" s="511" t="s">
        <v>12795</v>
      </c>
      <c r="V585" s="16"/>
      <c r="X585" t="str">
        <f>IF(ISERROR(VLOOKUP(H585,'FMC by DSF_Sistem'!$J$11:$J$1202,1,0)),"TIDAK ADA","ADA")</f>
        <v>ADA</v>
      </c>
      <c r="Y585" t="str">
        <f>IF(ISERROR(VLOOKUP(C585,'Data Unit Agr Open'!$F$4:$F$7567,1,0)),"TIDAK ADA","ADA")</f>
        <v>ADA</v>
      </c>
      <c r="Z585" s="955" t="str">
        <f>VLOOKUP(H585,'Data Unit Agr Open'!J583:$J$7567,1,FALSE)</f>
        <v>B9680PCQ</v>
      </c>
      <c r="AA585" t="b">
        <f t="shared" si="65"/>
        <v>1</v>
      </c>
    </row>
    <row r="586" spans="2:27" customFormat="1" ht="17.45" hidden="1" customHeight="1" x14ac:dyDescent="0.4">
      <c r="B586" s="51">
        <v>581</v>
      </c>
      <c r="C586" s="392" t="s">
        <v>1872</v>
      </c>
      <c r="D586" s="655" t="s">
        <v>10216</v>
      </c>
      <c r="E586" s="258" t="s">
        <v>12804</v>
      </c>
      <c r="F586" s="426"/>
      <c r="G586" s="426"/>
      <c r="H586" s="235" t="s">
        <v>10493</v>
      </c>
      <c r="I586" s="69" t="s">
        <v>10494</v>
      </c>
      <c r="J586" s="69" t="s">
        <v>10495</v>
      </c>
      <c r="K586" s="427">
        <v>44015</v>
      </c>
      <c r="L586" s="427">
        <v>45110</v>
      </c>
      <c r="M586" s="76">
        <v>36</v>
      </c>
      <c r="N586" s="370">
        <v>21600000</v>
      </c>
      <c r="O586" s="76">
        <f t="shared" si="62"/>
        <v>600000</v>
      </c>
      <c r="P586" s="86">
        <f t="shared" ca="1" si="63"/>
        <v>18.454499058642007</v>
      </c>
      <c r="Q586" s="87">
        <f t="shared" ca="1" si="61"/>
        <v>10800000</v>
      </c>
      <c r="R586" s="73">
        <f>'[1]Si Cepat'!J1721</f>
        <v>10130869</v>
      </c>
      <c r="S586" s="360">
        <f>'[1]Si Cepat'!F1722</f>
        <v>9</v>
      </c>
      <c r="T586" s="50">
        <f t="shared" si="64"/>
        <v>11469131</v>
      </c>
      <c r="U586" s="511" t="s">
        <v>12795</v>
      </c>
      <c r="V586" s="16"/>
      <c r="X586" t="str">
        <f>IF(ISERROR(VLOOKUP(H586,'FMC by DSF_Sistem'!$J$11:$J$1202,1,0)),"TIDAK ADA","ADA")</f>
        <v>ADA</v>
      </c>
      <c r="Y586" t="str">
        <f>IF(ISERROR(VLOOKUP(C586,'Data Unit Agr Open'!$F$4:$F$7567,1,0)),"TIDAK ADA","ADA")</f>
        <v>ADA</v>
      </c>
      <c r="Z586" s="955" t="str">
        <f>VLOOKUP(H586,'Data Unit Agr Open'!J584:$J$7567,1,FALSE)</f>
        <v>B9634PCQ</v>
      </c>
      <c r="AA586" t="b">
        <f t="shared" si="65"/>
        <v>1</v>
      </c>
    </row>
    <row r="587" spans="2:27" customFormat="1" ht="17.45" hidden="1" customHeight="1" x14ac:dyDescent="0.4">
      <c r="B587" s="38">
        <v>582</v>
      </c>
      <c r="C587" s="392" t="s">
        <v>1872</v>
      </c>
      <c r="D587" s="655" t="s">
        <v>10216</v>
      </c>
      <c r="E587" s="258" t="s">
        <v>12804</v>
      </c>
      <c r="F587" s="426"/>
      <c r="G587" s="426"/>
      <c r="H587" s="235" t="s">
        <v>10499</v>
      </c>
      <c r="I587" s="69" t="s">
        <v>10500</v>
      </c>
      <c r="J587" s="69" t="s">
        <v>10501</v>
      </c>
      <c r="K587" s="427">
        <v>44015</v>
      </c>
      <c r="L587" s="427">
        <v>45110</v>
      </c>
      <c r="M587" s="76">
        <v>36</v>
      </c>
      <c r="N587" s="370">
        <v>21600000</v>
      </c>
      <c r="O587" s="76">
        <f t="shared" si="62"/>
        <v>600000</v>
      </c>
      <c r="P587" s="86">
        <f t="shared" ca="1" si="63"/>
        <v>18.454499058642007</v>
      </c>
      <c r="Q587" s="87">
        <f t="shared" ca="1" si="61"/>
        <v>10800000</v>
      </c>
      <c r="R587" s="73">
        <f>'[1]Si Cepat'!J3067</f>
        <v>5307197</v>
      </c>
      <c r="S587" s="360">
        <f>'[1]Si Cepat'!F3068</f>
        <v>2</v>
      </c>
      <c r="T587" s="50">
        <f t="shared" si="64"/>
        <v>16292803</v>
      </c>
      <c r="U587" s="511" t="s">
        <v>12795</v>
      </c>
      <c r="V587" s="16"/>
      <c r="X587" t="str">
        <f>IF(ISERROR(VLOOKUP(H587,'FMC by DSF_Sistem'!$J$11:$J$1202,1,0)),"TIDAK ADA","ADA")</f>
        <v>ADA</v>
      </c>
      <c r="Y587" t="str">
        <f>IF(ISERROR(VLOOKUP(C587,'Data Unit Agr Open'!$F$4:$F$7567,1,0)),"TIDAK ADA","ADA")</f>
        <v>ADA</v>
      </c>
      <c r="Z587" s="955" t="str">
        <f>VLOOKUP(H587,'Data Unit Agr Open'!J585:$J$7567,1,FALSE)</f>
        <v>B9587PCQ</v>
      </c>
      <c r="AA587" t="b">
        <f t="shared" si="65"/>
        <v>1</v>
      </c>
    </row>
    <row r="588" spans="2:27" customFormat="1" ht="17.45" hidden="1" customHeight="1" x14ac:dyDescent="0.4">
      <c r="B588" s="51">
        <v>583</v>
      </c>
      <c r="C588" s="392" t="s">
        <v>1872</v>
      </c>
      <c r="D588" s="655" t="s">
        <v>10216</v>
      </c>
      <c r="E588" s="258" t="s">
        <v>12804</v>
      </c>
      <c r="F588" s="426"/>
      <c r="G588" s="426"/>
      <c r="H588" s="235" t="s">
        <v>10505</v>
      </c>
      <c r="I588" s="69" t="s">
        <v>10506</v>
      </c>
      <c r="J588" s="69" t="s">
        <v>10507</v>
      </c>
      <c r="K588" s="427">
        <v>44015</v>
      </c>
      <c r="L588" s="427">
        <v>45110</v>
      </c>
      <c r="M588" s="76">
        <v>36</v>
      </c>
      <c r="N588" s="370">
        <v>21600000</v>
      </c>
      <c r="O588" s="76">
        <f t="shared" si="62"/>
        <v>600000</v>
      </c>
      <c r="P588" s="86">
        <f t="shared" ca="1" si="63"/>
        <v>18.454499058642007</v>
      </c>
      <c r="Q588" s="87">
        <f t="shared" ca="1" si="61"/>
        <v>10800000</v>
      </c>
      <c r="R588" s="73">
        <f>'[1]Si Cepat'!J3009</f>
        <v>8219097</v>
      </c>
      <c r="S588" s="360">
        <f>'[1]Si Cepat'!F3010</f>
        <v>4</v>
      </c>
      <c r="T588" s="50">
        <f t="shared" si="64"/>
        <v>13380903</v>
      </c>
      <c r="U588" s="511" t="s">
        <v>12795</v>
      </c>
      <c r="V588" s="16"/>
      <c r="X588" t="str">
        <f>IF(ISERROR(VLOOKUP(H588,'FMC by DSF_Sistem'!$J$11:$J$1202,1,0)),"TIDAK ADA","ADA")</f>
        <v>ADA</v>
      </c>
      <c r="Y588" t="str">
        <f>IF(ISERROR(VLOOKUP(C588,'Data Unit Agr Open'!$F$4:$F$7567,1,0)),"TIDAK ADA","ADA")</f>
        <v>ADA</v>
      </c>
      <c r="Z588" s="955" t="str">
        <f>VLOOKUP(H588,'Data Unit Agr Open'!J586:$J$7567,1,FALSE)</f>
        <v>B9583PCQ</v>
      </c>
      <c r="AA588" t="b">
        <f t="shared" si="65"/>
        <v>1</v>
      </c>
    </row>
    <row r="589" spans="2:27" customFormat="1" ht="17.45" hidden="1" customHeight="1" x14ac:dyDescent="0.4">
      <c r="B589" s="38">
        <v>584</v>
      </c>
      <c r="C589" s="392" t="s">
        <v>1872</v>
      </c>
      <c r="D589" s="655" t="s">
        <v>10216</v>
      </c>
      <c r="E589" s="258" t="s">
        <v>12804</v>
      </c>
      <c r="F589" s="426"/>
      <c r="G589" s="426"/>
      <c r="H589" s="235" t="s">
        <v>10511</v>
      </c>
      <c r="I589" s="69" t="s">
        <v>10512</v>
      </c>
      <c r="J589" s="69" t="s">
        <v>10513</v>
      </c>
      <c r="K589" s="427">
        <v>44015</v>
      </c>
      <c r="L589" s="427">
        <v>45110</v>
      </c>
      <c r="M589" s="76">
        <v>36</v>
      </c>
      <c r="N589" s="370">
        <v>21600000</v>
      </c>
      <c r="O589" s="76">
        <f t="shared" si="62"/>
        <v>600000</v>
      </c>
      <c r="P589" s="86">
        <f t="shared" ca="1" si="63"/>
        <v>18.454499058642007</v>
      </c>
      <c r="Q589" s="87">
        <f t="shared" ca="1" si="61"/>
        <v>10800000</v>
      </c>
      <c r="R589" s="73">
        <f>'[1]Si Cepat'!J1838</f>
        <v>5076567</v>
      </c>
      <c r="S589" s="360">
        <f>'[1]Si Cepat'!F1839</f>
        <v>3</v>
      </c>
      <c r="T589" s="50">
        <f t="shared" si="64"/>
        <v>16523433</v>
      </c>
      <c r="U589" s="511" t="s">
        <v>12795</v>
      </c>
      <c r="V589" s="16"/>
      <c r="X589" t="str">
        <f>IF(ISERROR(VLOOKUP(H589,'FMC by DSF_Sistem'!$J$11:$J$1202,1,0)),"TIDAK ADA","ADA")</f>
        <v>ADA</v>
      </c>
      <c r="Y589" t="str">
        <f>IF(ISERROR(VLOOKUP(C589,'Data Unit Agr Open'!$F$4:$F$7567,1,0)),"TIDAK ADA","ADA")</f>
        <v>ADA</v>
      </c>
      <c r="Z589" s="955" t="str">
        <f>VLOOKUP(H589,'Data Unit Agr Open'!J587:$J$7567,1,FALSE)</f>
        <v>B9628PCQ</v>
      </c>
      <c r="AA589" t="b">
        <f t="shared" si="65"/>
        <v>1</v>
      </c>
    </row>
    <row r="590" spans="2:27" customFormat="1" ht="17.45" hidden="1" customHeight="1" x14ac:dyDescent="0.4">
      <c r="B590" s="51">
        <v>585</v>
      </c>
      <c r="C590" s="392" t="s">
        <v>1872</v>
      </c>
      <c r="D590" s="655" t="s">
        <v>10216</v>
      </c>
      <c r="E590" s="258" t="s">
        <v>12804</v>
      </c>
      <c r="F590" s="426"/>
      <c r="G590" s="426"/>
      <c r="H590" s="235" t="s">
        <v>10517</v>
      </c>
      <c r="I590" s="69" t="s">
        <v>10518</v>
      </c>
      <c r="J590" s="69" t="s">
        <v>10519</v>
      </c>
      <c r="K590" s="427">
        <v>44015</v>
      </c>
      <c r="L590" s="427">
        <v>45110</v>
      </c>
      <c r="M590" s="76">
        <v>36</v>
      </c>
      <c r="N590" s="370">
        <v>21600000</v>
      </c>
      <c r="O590" s="76">
        <f t="shared" si="62"/>
        <v>600000</v>
      </c>
      <c r="P590" s="86">
        <f t="shared" ca="1" si="63"/>
        <v>18.454499058642007</v>
      </c>
      <c r="Q590" s="87">
        <f t="shared" ca="1" si="61"/>
        <v>10800000</v>
      </c>
      <c r="R590" s="73">
        <f>'[1]Si Cepat'!J2893</f>
        <v>4343411</v>
      </c>
      <c r="S590" s="360">
        <f>'[1]Si Cepat'!F2894</f>
        <v>3</v>
      </c>
      <c r="T590" s="50">
        <f t="shared" si="64"/>
        <v>17256589</v>
      </c>
      <c r="U590" s="511" t="s">
        <v>12795</v>
      </c>
      <c r="V590" s="16"/>
      <c r="X590" t="str">
        <f>IF(ISERROR(VLOOKUP(H590,'FMC by DSF_Sistem'!$J$11:$J$1202,1,0)),"TIDAK ADA","ADA")</f>
        <v>ADA</v>
      </c>
      <c r="Y590" t="str">
        <f>IF(ISERROR(VLOOKUP(C590,'Data Unit Agr Open'!$F$4:$F$7567,1,0)),"TIDAK ADA","ADA")</f>
        <v>ADA</v>
      </c>
      <c r="Z590" s="955" t="str">
        <f>VLOOKUP(H590,'Data Unit Agr Open'!J588:$J$7567,1,FALSE)</f>
        <v>B9585PCQ</v>
      </c>
      <c r="AA590" t="b">
        <f t="shared" si="65"/>
        <v>1</v>
      </c>
    </row>
    <row r="591" spans="2:27" customFormat="1" ht="17.45" hidden="1" customHeight="1" x14ac:dyDescent="0.4">
      <c r="B591" s="38">
        <v>586</v>
      </c>
      <c r="C591" s="392" t="s">
        <v>1876</v>
      </c>
      <c r="D591" s="655" t="s">
        <v>10216</v>
      </c>
      <c r="E591" s="258" t="s">
        <v>12804</v>
      </c>
      <c r="F591" s="426"/>
      <c r="G591" s="426"/>
      <c r="H591" s="235" t="s">
        <v>10523</v>
      </c>
      <c r="I591" s="69" t="s">
        <v>10524</v>
      </c>
      <c r="J591" s="69" t="s">
        <v>10525</v>
      </c>
      <c r="K591" s="427">
        <v>44020</v>
      </c>
      <c r="L591" s="427">
        <v>45115</v>
      </c>
      <c r="M591" s="76">
        <v>36</v>
      </c>
      <c r="N591" s="370">
        <v>21600000</v>
      </c>
      <c r="O591" s="76">
        <f t="shared" si="62"/>
        <v>600000</v>
      </c>
      <c r="P591" s="86">
        <f t="shared" ca="1" si="63"/>
        <v>18.287832391975339</v>
      </c>
      <c r="Q591" s="87">
        <f t="shared" ca="1" si="61"/>
        <v>10800000</v>
      </c>
      <c r="R591" s="73">
        <f>'[1]Si Cepat'!J3182</f>
        <v>4631383</v>
      </c>
      <c r="S591" s="360">
        <f>'[1]Si Cepat'!F3183</f>
        <v>4</v>
      </c>
      <c r="T591" s="50">
        <f t="shared" si="64"/>
        <v>16968617</v>
      </c>
      <c r="U591" s="511" t="s">
        <v>12795</v>
      </c>
      <c r="V591" s="16"/>
      <c r="X591" t="str">
        <f>IF(ISERROR(VLOOKUP(H591,'FMC by DSF_Sistem'!$J$11:$J$1202,1,0)),"TIDAK ADA","ADA")</f>
        <v>ADA</v>
      </c>
      <c r="Y591" t="str">
        <f>IF(ISERROR(VLOOKUP(C591,'Data Unit Agr Open'!$F$4:$F$7567,1,0)),"TIDAK ADA","ADA")</f>
        <v>ADA</v>
      </c>
      <c r="Z591" s="955" t="str">
        <f>VLOOKUP(H591,'Data Unit Agr Open'!J589:$J$7567,1,FALSE)</f>
        <v>B9611PCQ</v>
      </c>
      <c r="AA591" t="b">
        <f t="shared" si="65"/>
        <v>1</v>
      </c>
    </row>
    <row r="592" spans="2:27" customFormat="1" ht="17.45" hidden="1" customHeight="1" x14ac:dyDescent="0.4">
      <c r="B592" s="51">
        <v>587</v>
      </c>
      <c r="C592" s="392" t="s">
        <v>1876</v>
      </c>
      <c r="D592" s="655" t="s">
        <v>10216</v>
      </c>
      <c r="E592" s="258" t="s">
        <v>12804</v>
      </c>
      <c r="F592" s="426"/>
      <c r="G592" s="426"/>
      <c r="H592" s="235" t="s">
        <v>10531</v>
      </c>
      <c r="I592" s="69" t="s">
        <v>10532</v>
      </c>
      <c r="J592" s="69" t="s">
        <v>10533</v>
      </c>
      <c r="K592" s="427">
        <v>44020</v>
      </c>
      <c r="L592" s="427">
        <v>45115</v>
      </c>
      <c r="M592" s="76">
        <v>36</v>
      </c>
      <c r="N592" s="370">
        <v>21600000</v>
      </c>
      <c r="O592" s="76">
        <f t="shared" si="62"/>
        <v>600000</v>
      </c>
      <c r="P592" s="86">
        <f t="shared" ca="1" si="63"/>
        <v>18.287832391975339</v>
      </c>
      <c r="Q592" s="87">
        <f t="shared" ca="1" si="61"/>
        <v>10800000</v>
      </c>
      <c r="R592" s="73">
        <f>'[1]Si Cepat'!J2244</f>
        <v>6009962</v>
      </c>
      <c r="S592" s="360">
        <f>'[1]Si Cepat'!F2245</f>
        <v>4</v>
      </c>
      <c r="T592" s="50">
        <f t="shared" si="64"/>
        <v>15590038</v>
      </c>
      <c r="U592" s="511" t="s">
        <v>12795</v>
      </c>
      <c r="V592" s="16"/>
      <c r="X592" t="str">
        <f>IF(ISERROR(VLOOKUP(H592,'FMC by DSF_Sistem'!$J$11:$J$1202,1,0)),"TIDAK ADA","ADA")</f>
        <v>ADA</v>
      </c>
      <c r="Y592" t="str">
        <f>IF(ISERROR(VLOOKUP(C592,'Data Unit Agr Open'!$F$4:$F$7567,1,0)),"TIDAK ADA","ADA")</f>
        <v>ADA</v>
      </c>
      <c r="Z592" s="955" t="str">
        <f>VLOOKUP(H592,'Data Unit Agr Open'!J590:$J$7567,1,FALSE)</f>
        <v>B9573PCQ</v>
      </c>
      <c r="AA592" t="b">
        <f t="shared" si="65"/>
        <v>1</v>
      </c>
    </row>
    <row r="593" spans="2:27" customFormat="1" ht="17.45" hidden="1" customHeight="1" x14ac:dyDescent="0.4">
      <c r="B593" s="38">
        <v>588</v>
      </c>
      <c r="C593" s="392" t="s">
        <v>1876</v>
      </c>
      <c r="D593" s="655" t="s">
        <v>10216</v>
      </c>
      <c r="E593" s="258" t="s">
        <v>12804</v>
      </c>
      <c r="F593" s="426"/>
      <c r="G593" s="426"/>
      <c r="H593" s="235" t="s">
        <v>10537</v>
      </c>
      <c r="I593" s="69" t="s">
        <v>10538</v>
      </c>
      <c r="J593" s="69" t="s">
        <v>10539</v>
      </c>
      <c r="K593" s="427">
        <v>44020</v>
      </c>
      <c r="L593" s="427">
        <v>45115</v>
      </c>
      <c r="M593" s="76">
        <v>36</v>
      </c>
      <c r="N593" s="370">
        <v>21600000</v>
      </c>
      <c r="O593" s="76">
        <f t="shared" si="62"/>
        <v>600000</v>
      </c>
      <c r="P593" s="86">
        <f t="shared" ca="1" si="63"/>
        <v>18.287832391975339</v>
      </c>
      <c r="Q593" s="87">
        <f t="shared" ca="1" si="61"/>
        <v>10800000</v>
      </c>
      <c r="R593" s="73">
        <f>'[1]Si Cepat'!J2186</f>
        <v>10261802</v>
      </c>
      <c r="S593" s="360">
        <f>'[1]Si Cepat'!F2187</f>
        <v>9</v>
      </c>
      <c r="T593" s="50">
        <f t="shared" si="64"/>
        <v>11338198</v>
      </c>
      <c r="U593" s="511" t="s">
        <v>12795</v>
      </c>
      <c r="V593" s="16"/>
      <c r="X593" t="str">
        <f>IF(ISERROR(VLOOKUP(H593,'FMC by DSF_Sistem'!$J$11:$J$1202,1,0)),"TIDAK ADA","ADA")</f>
        <v>ADA</v>
      </c>
      <c r="Y593" t="str">
        <f>IF(ISERROR(VLOOKUP(C593,'Data Unit Agr Open'!$F$4:$F$7567,1,0)),"TIDAK ADA","ADA")</f>
        <v>ADA</v>
      </c>
      <c r="Z593" s="955" t="str">
        <f>VLOOKUP(H593,'Data Unit Agr Open'!J591:$J$7567,1,FALSE)</f>
        <v>B9630PCQ</v>
      </c>
      <c r="AA593" t="b">
        <f t="shared" si="65"/>
        <v>1</v>
      </c>
    </row>
    <row r="594" spans="2:27" customFormat="1" ht="17.45" hidden="1" customHeight="1" x14ac:dyDescent="0.4">
      <c r="B594" s="51">
        <v>589</v>
      </c>
      <c r="C594" s="392" t="s">
        <v>1897</v>
      </c>
      <c r="D594" s="655" t="s">
        <v>10216</v>
      </c>
      <c r="E594" s="258" t="s">
        <v>12803</v>
      </c>
      <c r="F594" s="426"/>
      <c r="G594" s="426"/>
      <c r="H594" s="235" t="s">
        <v>10543</v>
      </c>
      <c r="I594" s="69" t="s">
        <v>10544</v>
      </c>
      <c r="J594" s="69" t="s">
        <v>10545</v>
      </c>
      <c r="K594" s="427">
        <v>44021</v>
      </c>
      <c r="L594" s="427">
        <v>45116</v>
      </c>
      <c r="M594" s="76">
        <v>36</v>
      </c>
      <c r="N594" s="370">
        <v>48774000</v>
      </c>
      <c r="O594" s="76">
        <f t="shared" si="62"/>
        <v>1354833.3333333333</v>
      </c>
      <c r="P594" s="86">
        <f t="shared" ca="1" si="63"/>
        <v>18.254499058642008</v>
      </c>
      <c r="Q594" s="87">
        <f t="shared" ca="1" si="61"/>
        <v>24387000</v>
      </c>
      <c r="R594" s="73">
        <f>'[1]Si Cepat'!J1545</f>
        <v>18954748</v>
      </c>
      <c r="S594" s="360">
        <f>'[1]Si Cepat'!F1546</f>
        <v>12</v>
      </c>
      <c r="T594" s="50">
        <f t="shared" si="64"/>
        <v>29819252</v>
      </c>
      <c r="U594" s="511" t="s">
        <v>12795</v>
      </c>
      <c r="V594" s="16"/>
      <c r="X594" t="str">
        <f>IF(ISERROR(VLOOKUP(H594,'FMC by DSF_Sistem'!$J$11:$J$1202,1,0)),"TIDAK ADA","ADA")</f>
        <v>ADA</v>
      </c>
      <c r="Y594" t="str">
        <f>IF(ISERROR(VLOOKUP(C594,'Data Unit Agr Open'!$F$4:$F$7567,1,0)),"TIDAK ADA","ADA")</f>
        <v>ADA</v>
      </c>
      <c r="Z594" s="955" t="str">
        <f>VLOOKUP(H594,'Data Unit Agr Open'!J592:$J$7567,1,FALSE)</f>
        <v>B9668PCQ</v>
      </c>
      <c r="AA594" t="b">
        <f t="shared" si="65"/>
        <v>1</v>
      </c>
    </row>
    <row r="595" spans="2:27" customFormat="1" ht="17.45" hidden="1" customHeight="1" x14ac:dyDescent="0.4">
      <c r="B595" s="38">
        <v>590</v>
      </c>
      <c r="C595" s="392" t="s">
        <v>1897</v>
      </c>
      <c r="D595" s="655" t="s">
        <v>10216</v>
      </c>
      <c r="E595" s="258" t="s">
        <v>12803</v>
      </c>
      <c r="F595" s="426"/>
      <c r="G595" s="426"/>
      <c r="H595" s="235" t="s">
        <v>10554</v>
      </c>
      <c r="I595" s="69" t="s">
        <v>10555</v>
      </c>
      <c r="J595" s="69" t="s">
        <v>10556</v>
      </c>
      <c r="K595" s="427">
        <v>44021</v>
      </c>
      <c r="L595" s="427">
        <v>45116</v>
      </c>
      <c r="M595" s="76">
        <v>36</v>
      </c>
      <c r="N595" s="370">
        <v>48774000</v>
      </c>
      <c r="O595" s="76">
        <f t="shared" si="62"/>
        <v>1354833.3333333333</v>
      </c>
      <c r="P595" s="86">
        <f t="shared" ca="1" si="63"/>
        <v>18.254499058642008</v>
      </c>
      <c r="Q595" s="87">
        <f t="shared" ca="1" si="61"/>
        <v>24387000</v>
      </c>
      <c r="R595" s="73">
        <f>'[1]Si Cepat'!J1485</f>
        <v>37840991</v>
      </c>
      <c r="S595" s="360">
        <f>'[1]Si Cepat'!F1486</f>
        <v>9</v>
      </c>
      <c r="T595" s="50">
        <f t="shared" si="64"/>
        <v>10933009</v>
      </c>
      <c r="U595" s="511" t="s">
        <v>12795</v>
      </c>
      <c r="V595" s="16"/>
      <c r="X595" t="str">
        <f>IF(ISERROR(VLOOKUP(H595,'FMC by DSF_Sistem'!$J$11:$J$1202,1,0)),"TIDAK ADA","ADA")</f>
        <v>ADA</v>
      </c>
      <c r="Y595" t="str">
        <f>IF(ISERROR(VLOOKUP(C595,'Data Unit Agr Open'!$F$4:$F$7567,1,0)),"TIDAK ADA","ADA")</f>
        <v>ADA</v>
      </c>
      <c r="Z595" s="955" t="str">
        <f>VLOOKUP(H595,'Data Unit Agr Open'!J593:$J$7567,1,FALSE)</f>
        <v>B9631PCQ</v>
      </c>
      <c r="AA595" t="b">
        <f t="shared" si="65"/>
        <v>1</v>
      </c>
    </row>
    <row r="596" spans="2:27" customFormat="1" ht="17.45" hidden="1" customHeight="1" x14ac:dyDescent="0.4">
      <c r="B596" s="51">
        <v>591</v>
      </c>
      <c r="C596" s="392" t="s">
        <v>1901</v>
      </c>
      <c r="D596" s="655" t="s">
        <v>10216</v>
      </c>
      <c r="E596" s="258" t="s">
        <v>12805</v>
      </c>
      <c r="F596" s="426"/>
      <c r="G596" s="426"/>
      <c r="H596" s="235" t="s">
        <v>10560</v>
      </c>
      <c r="I596" s="69" t="s">
        <v>10561</v>
      </c>
      <c r="J596" s="69" t="s">
        <v>10562</v>
      </c>
      <c r="K596" s="427">
        <v>44021</v>
      </c>
      <c r="L596" s="427">
        <v>45116</v>
      </c>
      <c r="M596" s="76">
        <v>36</v>
      </c>
      <c r="N596" s="370">
        <v>48774000</v>
      </c>
      <c r="O596" s="76">
        <f t="shared" si="62"/>
        <v>1354833.3333333333</v>
      </c>
      <c r="P596" s="86">
        <f t="shared" ca="1" si="63"/>
        <v>18.254499058642008</v>
      </c>
      <c r="Q596" s="87">
        <f t="shared" ca="1" si="61"/>
        <v>24387000</v>
      </c>
      <c r="R596" s="73">
        <f>'[1]Si Cepat'!J2431</f>
        <v>19733157</v>
      </c>
      <c r="S596" s="360">
        <f>'[1]Si Cepat'!F2432</f>
        <v>8</v>
      </c>
      <c r="T596" s="50">
        <f t="shared" si="64"/>
        <v>29040843</v>
      </c>
      <c r="U596" s="511" t="s">
        <v>12795</v>
      </c>
      <c r="V596" s="16"/>
      <c r="X596" t="str">
        <f>IF(ISERROR(VLOOKUP(H596,'FMC by DSF_Sistem'!$J$11:$J$1202,1,0)),"TIDAK ADA","ADA")</f>
        <v>ADA</v>
      </c>
      <c r="Y596" t="str">
        <f>IF(ISERROR(VLOOKUP(C596,'Data Unit Agr Open'!$F$4:$F$7567,1,0)),"TIDAK ADA","ADA")</f>
        <v>ADA</v>
      </c>
      <c r="Z596" s="955" t="str">
        <f>VLOOKUP(H596,'Data Unit Agr Open'!J594:$J$7567,1,FALSE)</f>
        <v>B9670PCQ</v>
      </c>
      <c r="AA596" t="b">
        <f t="shared" si="65"/>
        <v>1</v>
      </c>
    </row>
    <row r="597" spans="2:27" customFormat="1" ht="17.45" hidden="1" customHeight="1" x14ac:dyDescent="0.4">
      <c r="B597" s="38">
        <v>592</v>
      </c>
      <c r="C597" s="392" t="s">
        <v>1906</v>
      </c>
      <c r="D597" s="655" t="s">
        <v>10216</v>
      </c>
      <c r="E597" s="258" t="s">
        <v>12803</v>
      </c>
      <c r="F597" s="426"/>
      <c r="G597" s="426"/>
      <c r="H597" s="235" t="s">
        <v>10566</v>
      </c>
      <c r="I597" s="69" t="s">
        <v>10567</v>
      </c>
      <c r="J597" s="69" t="s">
        <v>10568</v>
      </c>
      <c r="K597" s="427">
        <v>44022</v>
      </c>
      <c r="L597" s="427">
        <v>45117</v>
      </c>
      <c r="M597" s="76">
        <v>36</v>
      </c>
      <c r="N597" s="370">
        <v>48774000</v>
      </c>
      <c r="O597" s="76">
        <f t="shared" si="62"/>
        <v>1354833.3333333333</v>
      </c>
      <c r="P597" s="86">
        <f t="shared" ca="1" si="63"/>
        <v>18.221165725308673</v>
      </c>
      <c r="Q597" s="87">
        <f t="shared" ca="1" si="61"/>
        <v>24387000</v>
      </c>
      <c r="R597" s="73">
        <f>'[1]Si Cepat'!J1605</f>
        <v>13299840</v>
      </c>
      <c r="S597" s="360">
        <f>'[1]Si Cepat'!F1606</f>
        <v>4</v>
      </c>
      <c r="T597" s="50">
        <f t="shared" si="64"/>
        <v>35474160</v>
      </c>
      <c r="U597" s="511" t="s">
        <v>12795</v>
      </c>
      <c r="V597" s="16"/>
      <c r="X597" t="str">
        <f>IF(ISERROR(VLOOKUP(H597,'FMC by DSF_Sistem'!$J$11:$J$1202,1,0)),"TIDAK ADA","ADA")</f>
        <v>ADA</v>
      </c>
      <c r="Y597" t="str">
        <f>IF(ISERROR(VLOOKUP(C597,'Data Unit Agr Open'!$F$4:$F$7567,1,0)),"TIDAK ADA","ADA")</f>
        <v>ADA</v>
      </c>
      <c r="Z597" s="955" t="str">
        <f>VLOOKUP(H597,'Data Unit Agr Open'!J595:$J$7567,1,FALSE)</f>
        <v>B9664PCQ</v>
      </c>
      <c r="AA597" t="b">
        <f t="shared" si="65"/>
        <v>1</v>
      </c>
    </row>
    <row r="598" spans="2:27" customFormat="1" ht="17.45" hidden="1" customHeight="1" x14ac:dyDescent="0.4">
      <c r="B598" s="51">
        <v>593</v>
      </c>
      <c r="C598" s="392" t="s">
        <v>1910</v>
      </c>
      <c r="D598" s="655" t="s">
        <v>10216</v>
      </c>
      <c r="E598" s="258" t="s">
        <v>12804</v>
      </c>
      <c r="F598" s="426"/>
      <c r="G598" s="426"/>
      <c r="H598" s="235" t="s">
        <v>10574</v>
      </c>
      <c r="I598" s="69" t="s">
        <v>10575</v>
      </c>
      <c r="J598" s="69" t="s">
        <v>10576</v>
      </c>
      <c r="K598" s="427">
        <v>44021</v>
      </c>
      <c r="L598" s="427">
        <v>45116</v>
      </c>
      <c r="M598" s="76">
        <v>36</v>
      </c>
      <c r="N598" s="370">
        <v>22680000</v>
      </c>
      <c r="O598" s="76">
        <f t="shared" si="62"/>
        <v>630000</v>
      </c>
      <c r="P598" s="86">
        <f t="shared" ca="1" si="63"/>
        <v>18.254499058642008</v>
      </c>
      <c r="Q598" s="87">
        <f t="shared" ca="1" si="61"/>
        <v>11340000</v>
      </c>
      <c r="R598" s="73">
        <f>'[1]Si Cepat'!J2011</f>
        <v>8001022</v>
      </c>
      <c r="S598" s="360">
        <f>'[1]Si Cepat'!F2012</f>
        <v>5</v>
      </c>
      <c r="T598" s="50">
        <f t="shared" si="64"/>
        <v>14678978</v>
      </c>
      <c r="U598" s="511" t="s">
        <v>12795</v>
      </c>
      <c r="V598" s="16"/>
      <c r="X598" t="str">
        <f>IF(ISERROR(VLOOKUP(H598,'FMC by DSF_Sistem'!$J$11:$J$1202,1,0)),"TIDAK ADA","ADA")</f>
        <v>ADA</v>
      </c>
      <c r="Y598" t="str">
        <f>IF(ISERROR(VLOOKUP(C598,'Data Unit Agr Open'!$F$4:$F$7567,1,0)),"TIDAK ADA","ADA")</f>
        <v>ADA</v>
      </c>
      <c r="Z598" s="955" t="str">
        <f>VLOOKUP(H598,'Data Unit Agr Open'!J596:$J$7567,1,FALSE)</f>
        <v>B9553PCQ</v>
      </c>
      <c r="AA598" t="b">
        <f t="shared" si="65"/>
        <v>1</v>
      </c>
    </row>
    <row r="599" spans="2:27" customFormat="1" ht="17.45" hidden="1" customHeight="1" x14ac:dyDescent="0.4">
      <c r="B599" s="38">
        <v>594</v>
      </c>
      <c r="C599" s="392" t="s">
        <v>1910</v>
      </c>
      <c r="D599" s="655" t="s">
        <v>10216</v>
      </c>
      <c r="E599" s="258" t="s">
        <v>12804</v>
      </c>
      <c r="F599" s="426"/>
      <c r="G599" s="426"/>
      <c r="H599" s="235" t="s">
        <v>10583</v>
      </c>
      <c r="I599" s="69" t="s">
        <v>10584</v>
      </c>
      <c r="J599" s="69" t="s">
        <v>10585</v>
      </c>
      <c r="K599" s="427">
        <v>44021</v>
      </c>
      <c r="L599" s="427">
        <v>45116</v>
      </c>
      <c r="M599" s="76">
        <v>36</v>
      </c>
      <c r="N599" s="370">
        <v>22680000</v>
      </c>
      <c r="O599" s="76">
        <f t="shared" si="62"/>
        <v>630000</v>
      </c>
      <c r="P599" s="86">
        <f t="shared" ca="1" si="63"/>
        <v>18.254499058642008</v>
      </c>
      <c r="Q599" s="87">
        <f t="shared" ca="1" si="61"/>
        <v>11340000</v>
      </c>
      <c r="R599" s="73">
        <f>'[1]Si Cepat'!J2068</f>
        <v>5868259</v>
      </c>
      <c r="S599" s="360">
        <f>'[1]Si Cepat'!F2069</f>
        <v>3</v>
      </c>
      <c r="T599" s="50">
        <f t="shared" si="64"/>
        <v>16811741</v>
      </c>
      <c r="U599" s="511" t="s">
        <v>12795</v>
      </c>
      <c r="V599" s="16"/>
      <c r="X599" t="str">
        <f>IF(ISERROR(VLOOKUP(H599,'FMC by DSF_Sistem'!$J$11:$J$1202,1,0)),"TIDAK ADA","ADA")</f>
        <v>ADA</v>
      </c>
      <c r="Y599" t="str">
        <f>IF(ISERROR(VLOOKUP(C599,'Data Unit Agr Open'!$F$4:$F$7567,1,0)),"TIDAK ADA","ADA")</f>
        <v>ADA</v>
      </c>
      <c r="Z599" s="955" t="str">
        <f>VLOOKUP(H599,'Data Unit Agr Open'!J597:$J$7567,1,FALSE)</f>
        <v>B9577PCQ</v>
      </c>
      <c r="AA599" t="b">
        <f t="shared" si="65"/>
        <v>1</v>
      </c>
    </row>
    <row r="600" spans="2:27" customFormat="1" ht="17.45" hidden="1" customHeight="1" x14ac:dyDescent="0.4">
      <c r="B600" s="51">
        <v>595</v>
      </c>
      <c r="C600" s="392" t="s">
        <v>1910</v>
      </c>
      <c r="D600" s="655" t="s">
        <v>10216</v>
      </c>
      <c r="E600" s="258" t="s">
        <v>12804</v>
      </c>
      <c r="F600" s="426"/>
      <c r="G600" s="426"/>
      <c r="H600" s="235" t="s">
        <v>10589</v>
      </c>
      <c r="I600" s="69" t="s">
        <v>10590</v>
      </c>
      <c r="J600" s="69" t="s">
        <v>10591</v>
      </c>
      <c r="K600" s="427">
        <v>44021</v>
      </c>
      <c r="L600" s="427">
        <v>45116</v>
      </c>
      <c r="M600" s="76">
        <v>36</v>
      </c>
      <c r="N600" s="370">
        <v>22680000</v>
      </c>
      <c r="O600" s="76">
        <f t="shared" si="62"/>
        <v>630000</v>
      </c>
      <c r="P600" s="86">
        <f t="shared" ca="1" si="63"/>
        <v>18.254499058642008</v>
      </c>
      <c r="Q600" s="87">
        <f t="shared" ca="1" si="61"/>
        <v>11340000</v>
      </c>
      <c r="R600" s="73">
        <f>'[1]Si Cepat'!J1896</f>
        <v>6696600</v>
      </c>
      <c r="S600" s="360">
        <f>'[1]Si Cepat'!F1897</f>
        <v>4</v>
      </c>
      <c r="T600" s="50">
        <f t="shared" si="64"/>
        <v>15983400</v>
      </c>
      <c r="U600" s="511" t="s">
        <v>12795</v>
      </c>
      <c r="V600" s="16"/>
      <c r="X600" t="str">
        <f>IF(ISERROR(VLOOKUP(H600,'FMC by DSF_Sistem'!$J$11:$J$1202,1,0)),"TIDAK ADA","ADA")</f>
        <v>ADA</v>
      </c>
      <c r="Y600" t="str">
        <f>IF(ISERROR(VLOOKUP(C600,'Data Unit Agr Open'!$F$4:$F$7567,1,0)),"TIDAK ADA","ADA")</f>
        <v>ADA</v>
      </c>
      <c r="Z600" s="955" t="str">
        <f>VLOOKUP(H600,'Data Unit Agr Open'!J598:$J$7567,1,FALSE)</f>
        <v>B9632PCQ</v>
      </c>
      <c r="AA600" t="b">
        <f t="shared" si="65"/>
        <v>1</v>
      </c>
    </row>
    <row r="601" spans="2:27" customFormat="1" ht="17.45" hidden="1" customHeight="1" x14ac:dyDescent="0.4">
      <c r="B601" s="38">
        <v>596</v>
      </c>
      <c r="C601" s="392" t="s">
        <v>1910</v>
      </c>
      <c r="D601" s="655" t="s">
        <v>10216</v>
      </c>
      <c r="E601" s="258" t="s">
        <v>12804</v>
      </c>
      <c r="F601" s="426"/>
      <c r="G601" s="426"/>
      <c r="H601" s="235" t="s">
        <v>10595</v>
      </c>
      <c r="I601" s="69" t="s">
        <v>10596</v>
      </c>
      <c r="J601" s="69" t="s">
        <v>10597</v>
      </c>
      <c r="K601" s="427">
        <v>44021</v>
      </c>
      <c r="L601" s="427">
        <v>45116</v>
      </c>
      <c r="M601" s="76">
        <v>36</v>
      </c>
      <c r="N601" s="370">
        <v>22680000</v>
      </c>
      <c r="O601" s="76">
        <f t="shared" si="62"/>
        <v>630000</v>
      </c>
      <c r="P601" s="86">
        <f t="shared" ca="1" si="63"/>
        <v>18.254499058642008</v>
      </c>
      <c r="Q601" s="87">
        <f t="shared" ca="1" si="61"/>
        <v>11340000</v>
      </c>
      <c r="R601" s="73">
        <f>'[1]Si Cepat'!J2951</f>
        <v>6338147</v>
      </c>
      <c r="S601" s="360">
        <f>'[1]Si Cepat'!F2952</f>
        <v>4</v>
      </c>
      <c r="T601" s="50">
        <f t="shared" si="64"/>
        <v>16341853</v>
      </c>
      <c r="U601" s="511" t="s">
        <v>12795</v>
      </c>
      <c r="V601" s="16"/>
      <c r="X601" t="str">
        <f>IF(ISERROR(VLOOKUP(H601,'FMC by DSF_Sistem'!$J$11:$J$1202,1,0)),"TIDAK ADA","ADA")</f>
        <v>ADA</v>
      </c>
      <c r="Y601" t="str">
        <f>IF(ISERROR(VLOOKUP(C601,'Data Unit Agr Open'!$F$4:$F$7567,1,0)),"TIDAK ADA","ADA")</f>
        <v>ADA</v>
      </c>
      <c r="Z601" s="955" t="str">
        <f>VLOOKUP(H601,'Data Unit Agr Open'!J599:$J$7567,1,FALSE)</f>
        <v>B9589PCQ</v>
      </c>
      <c r="AA601" t="b">
        <f t="shared" si="65"/>
        <v>1</v>
      </c>
    </row>
    <row r="602" spans="2:27" customFormat="1" ht="17.45" hidden="1" customHeight="1" x14ac:dyDescent="0.4">
      <c r="B602" s="51">
        <v>597</v>
      </c>
      <c r="C602" s="392" t="s">
        <v>1910</v>
      </c>
      <c r="D602" s="655" t="s">
        <v>10216</v>
      </c>
      <c r="E602" s="258" t="s">
        <v>12804</v>
      </c>
      <c r="F602" s="426"/>
      <c r="G602" s="426"/>
      <c r="H602" s="235" t="s">
        <v>10601</v>
      </c>
      <c r="I602" s="69" t="s">
        <v>10602</v>
      </c>
      <c r="J602" s="69" t="s">
        <v>10603</v>
      </c>
      <c r="K602" s="427">
        <v>44021</v>
      </c>
      <c r="L602" s="427">
        <v>45116</v>
      </c>
      <c r="M602" s="76">
        <v>36</v>
      </c>
      <c r="N602" s="370">
        <v>22680000</v>
      </c>
      <c r="O602" s="76">
        <f t="shared" si="62"/>
        <v>630000</v>
      </c>
      <c r="P602" s="86">
        <f t="shared" ca="1" si="63"/>
        <v>18.254499058642008</v>
      </c>
      <c r="Q602" s="87">
        <f t="shared" ca="1" si="61"/>
        <v>11340000</v>
      </c>
      <c r="R602" s="73">
        <f>'[1]Si Cepat'!J2128</f>
        <v>9069804</v>
      </c>
      <c r="S602" s="360">
        <f>'[1]Si Cepat'!F2129</f>
        <v>6</v>
      </c>
      <c r="T602" s="50">
        <f t="shared" si="64"/>
        <v>13610196</v>
      </c>
      <c r="U602" s="511" t="s">
        <v>12795</v>
      </c>
      <c r="V602" s="16"/>
      <c r="X602" t="str">
        <f>IF(ISERROR(VLOOKUP(H602,'FMC by DSF_Sistem'!$J$11:$J$1202,1,0)),"TIDAK ADA","ADA")</f>
        <v>ADA</v>
      </c>
      <c r="Y602" t="str">
        <f>IF(ISERROR(VLOOKUP(C602,'Data Unit Agr Open'!$F$4:$F$7567,1,0)),"TIDAK ADA","ADA")</f>
        <v>ADA</v>
      </c>
      <c r="Z602" s="955" t="str">
        <f>VLOOKUP(H602,'Data Unit Agr Open'!J600:$J$7567,1,FALSE)</f>
        <v>B9624PCQ</v>
      </c>
      <c r="AA602" t="b">
        <f t="shared" si="65"/>
        <v>1</v>
      </c>
    </row>
    <row r="603" spans="2:27" customFormat="1" ht="17.45" hidden="1" customHeight="1" x14ac:dyDescent="0.4">
      <c r="B603" s="38">
        <v>598</v>
      </c>
      <c r="C603" s="392" t="s">
        <v>1910</v>
      </c>
      <c r="D603" s="655" t="s">
        <v>10216</v>
      </c>
      <c r="E603" s="258" t="s">
        <v>12804</v>
      </c>
      <c r="F603" s="426"/>
      <c r="G603" s="426"/>
      <c r="H603" s="235" t="s">
        <v>10607</v>
      </c>
      <c r="I603" s="69" t="s">
        <v>10608</v>
      </c>
      <c r="J603" s="69" t="s">
        <v>10609</v>
      </c>
      <c r="K603" s="427">
        <v>44021</v>
      </c>
      <c r="L603" s="427">
        <v>45116</v>
      </c>
      <c r="M603" s="76">
        <v>36</v>
      </c>
      <c r="N603" s="370">
        <v>22680000</v>
      </c>
      <c r="O603" s="76">
        <f t="shared" si="62"/>
        <v>630000</v>
      </c>
      <c r="P603" s="86">
        <f t="shared" ca="1" si="63"/>
        <v>18.254499058642008</v>
      </c>
      <c r="Q603" s="87">
        <f t="shared" ca="1" si="61"/>
        <v>11340000</v>
      </c>
      <c r="R603" s="73">
        <f>'[1]Si Cepat'!J1953</f>
        <v>13764716</v>
      </c>
      <c r="S603" s="360">
        <f>'[1]Si Cepat'!F1954</f>
        <v>7</v>
      </c>
      <c r="T603" s="50">
        <f t="shared" si="64"/>
        <v>8915284</v>
      </c>
      <c r="U603" s="511" t="s">
        <v>12795</v>
      </c>
      <c r="V603" s="16"/>
      <c r="X603" t="str">
        <f>IF(ISERROR(VLOOKUP(H603,'FMC by DSF_Sistem'!$J$11:$J$1202,1,0)),"TIDAK ADA","ADA")</f>
        <v>ADA</v>
      </c>
      <c r="Y603" t="str">
        <f>IF(ISERROR(VLOOKUP(C603,'Data Unit Agr Open'!$F$4:$F$7567,1,0)),"TIDAK ADA","ADA")</f>
        <v>ADA</v>
      </c>
      <c r="Z603" s="955" t="str">
        <f>VLOOKUP(H603,'Data Unit Agr Open'!J601:$J$7567,1,FALSE)</f>
        <v>B9622PCQ</v>
      </c>
      <c r="AA603" t="b">
        <f t="shared" si="65"/>
        <v>1</v>
      </c>
    </row>
    <row r="604" spans="2:27" customFormat="1" ht="17.45" hidden="1" customHeight="1" x14ac:dyDescent="0.4">
      <c r="B604" s="51">
        <v>599</v>
      </c>
      <c r="C604" s="392" t="s">
        <v>1914</v>
      </c>
      <c r="D604" s="655" t="s">
        <v>10216</v>
      </c>
      <c r="E604" s="258" t="s">
        <v>12804</v>
      </c>
      <c r="F604" s="426"/>
      <c r="G604" s="426"/>
      <c r="H604" s="235" t="s">
        <v>10614</v>
      </c>
      <c r="I604" s="69" t="s">
        <v>10615</v>
      </c>
      <c r="J604" s="69" t="s">
        <v>10616</v>
      </c>
      <c r="K604" s="427">
        <v>44025</v>
      </c>
      <c r="L604" s="427">
        <v>45120</v>
      </c>
      <c r="M604" s="76">
        <v>36</v>
      </c>
      <c r="N604" s="370">
        <v>24480000</v>
      </c>
      <c r="O604" s="76">
        <f t="shared" si="62"/>
        <v>680000</v>
      </c>
      <c r="P604" s="86">
        <f t="shared" ca="1" si="63"/>
        <v>18.121165725308675</v>
      </c>
      <c r="Q604" s="87">
        <f t="shared" ca="1" si="61"/>
        <v>12240000</v>
      </c>
      <c r="R604" s="73">
        <f>'[1]Si Cepat'!J2488</f>
        <v>14197778</v>
      </c>
      <c r="S604" s="360">
        <f>'[1]Si Cepat'!F2489</f>
        <v>14</v>
      </c>
      <c r="T604" s="50">
        <f t="shared" si="64"/>
        <v>10282222</v>
      </c>
      <c r="U604" s="511" t="s">
        <v>12795</v>
      </c>
      <c r="V604" s="16"/>
      <c r="X604" t="str">
        <f>IF(ISERROR(VLOOKUP(H604,'FMC by DSF_Sistem'!$J$11:$J$1202,1,0)),"TIDAK ADA","ADA")</f>
        <v>ADA</v>
      </c>
      <c r="Y604" t="str">
        <f>IF(ISERROR(VLOOKUP(C604,'Data Unit Agr Open'!$F$4:$F$7567,1,0)),"TIDAK ADA","ADA")</f>
        <v>ADA</v>
      </c>
      <c r="Z604" s="955" t="str">
        <f>VLOOKUP(H604,'Data Unit Agr Open'!J602:$J$7567,1,FALSE)</f>
        <v>B9591PCQ</v>
      </c>
      <c r="AA604" t="b">
        <f t="shared" si="65"/>
        <v>1</v>
      </c>
    </row>
    <row r="605" spans="2:27" customFormat="1" ht="17.45" hidden="1" customHeight="1" x14ac:dyDescent="0.4">
      <c r="B605" s="38">
        <v>600</v>
      </c>
      <c r="C605" s="392" t="s">
        <v>1914</v>
      </c>
      <c r="D605" s="655" t="s">
        <v>10216</v>
      </c>
      <c r="E605" s="258" t="s">
        <v>12804</v>
      </c>
      <c r="F605" s="426"/>
      <c r="G605" s="426"/>
      <c r="H605" s="235" t="s">
        <v>10625</v>
      </c>
      <c r="I605" s="69" t="s">
        <v>10626</v>
      </c>
      <c r="J605" s="69" t="s">
        <v>10627</v>
      </c>
      <c r="K605" s="427">
        <v>44025</v>
      </c>
      <c r="L605" s="427">
        <v>45120</v>
      </c>
      <c r="M605" s="76">
        <v>36</v>
      </c>
      <c r="N605" s="370">
        <v>24480000</v>
      </c>
      <c r="O605" s="76">
        <f t="shared" si="62"/>
        <v>680000</v>
      </c>
      <c r="P605" s="86">
        <f t="shared" ca="1" si="63"/>
        <v>18.121165725308675</v>
      </c>
      <c r="Q605" s="87">
        <f t="shared" ca="1" si="61"/>
        <v>12240000</v>
      </c>
      <c r="R605" s="73">
        <f>'[1]Si Cepat'!J2546</f>
        <v>11828410</v>
      </c>
      <c r="S605" s="360">
        <f>'[1]Si Cepat'!F2547</f>
        <v>9</v>
      </c>
      <c r="T605" s="50">
        <f t="shared" si="64"/>
        <v>12651590</v>
      </c>
      <c r="U605" s="511" t="s">
        <v>12795</v>
      </c>
      <c r="V605" s="16"/>
      <c r="X605" t="str">
        <f>IF(ISERROR(VLOOKUP(H605,'FMC by DSF_Sistem'!$J$11:$J$1202,1,0)),"TIDAK ADA","ADA")</f>
        <v>ADA</v>
      </c>
      <c r="Y605" t="str">
        <f>IF(ISERROR(VLOOKUP(C605,'Data Unit Agr Open'!$F$4:$F$7567,1,0)),"TIDAK ADA","ADA")</f>
        <v>ADA</v>
      </c>
      <c r="Z605" s="955" t="str">
        <f>VLOOKUP(H605,'Data Unit Agr Open'!J603:$J$7567,1,FALSE)</f>
        <v>B9637PCQ</v>
      </c>
      <c r="AA605" t="b">
        <f t="shared" si="65"/>
        <v>1</v>
      </c>
    </row>
    <row r="606" spans="2:27" customFormat="1" ht="17.45" hidden="1" customHeight="1" x14ac:dyDescent="0.4">
      <c r="B606" s="51">
        <v>601</v>
      </c>
      <c r="C606" s="392" t="s">
        <v>1918</v>
      </c>
      <c r="D606" s="655" t="s">
        <v>10216</v>
      </c>
      <c r="E606" s="258" t="s">
        <v>12804</v>
      </c>
      <c r="F606" s="426"/>
      <c r="G606" s="426"/>
      <c r="H606" s="235" t="s">
        <v>10631</v>
      </c>
      <c r="I606" s="69" t="s">
        <v>10632</v>
      </c>
      <c r="J606" s="69" t="s">
        <v>10633</v>
      </c>
      <c r="K606" s="427">
        <v>44029</v>
      </c>
      <c r="L606" s="427">
        <v>45124</v>
      </c>
      <c r="M606" s="76">
        <v>36</v>
      </c>
      <c r="N606" s="370">
        <v>26280000</v>
      </c>
      <c r="O606" s="76">
        <f t="shared" si="62"/>
        <v>730000</v>
      </c>
      <c r="P606" s="86">
        <f t="shared" ca="1" si="63"/>
        <v>17.987832391975342</v>
      </c>
      <c r="Q606" s="87">
        <f t="shared" ca="1" si="61"/>
        <v>12410000</v>
      </c>
      <c r="R606" s="73">
        <f>'[1]Si Cepat'!J2605</f>
        <v>4913099</v>
      </c>
      <c r="S606" s="360">
        <f>'[1]Si Cepat'!F2606</f>
        <v>3</v>
      </c>
      <c r="T606" s="50">
        <f t="shared" si="64"/>
        <v>21366901</v>
      </c>
      <c r="U606" s="511" t="s">
        <v>12795</v>
      </c>
      <c r="V606" s="16"/>
      <c r="X606" t="str">
        <f>IF(ISERROR(VLOOKUP(H606,'FMC by DSF_Sistem'!$J$11:$J$1202,1,0)),"TIDAK ADA","ADA")</f>
        <v>ADA</v>
      </c>
      <c r="Y606" t="str">
        <f>IF(ISERROR(VLOOKUP(C606,'Data Unit Agr Open'!$F$4:$F$7567,1,0)),"TIDAK ADA","ADA")</f>
        <v>ADA</v>
      </c>
      <c r="Z606" s="955" t="str">
        <f>VLOOKUP(H606,'Data Unit Agr Open'!J604:$J$7567,1,FALSE)</f>
        <v>B9619PCQ</v>
      </c>
      <c r="AA606" t="b">
        <f t="shared" si="65"/>
        <v>1</v>
      </c>
    </row>
    <row r="607" spans="2:27" customFormat="1" ht="17.45" hidden="1" customHeight="1" x14ac:dyDescent="0.4">
      <c r="B607" s="38">
        <v>602</v>
      </c>
      <c r="C607" s="392" t="s">
        <v>1918</v>
      </c>
      <c r="D607" s="655" t="s">
        <v>10216</v>
      </c>
      <c r="E607" s="258" t="s">
        <v>12804</v>
      </c>
      <c r="F607" s="426"/>
      <c r="G607" s="426"/>
      <c r="H607" s="235" t="s">
        <v>10641</v>
      </c>
      <c r="I607" s="69" t="s">
        <v>10642</v>
      </c>
      <c r="J607" s="69" t="s">
        <v>10643</v>
      </c>
      <c r="K607" s="427">
        <v>44029</v>
      </c>
      <c r="L607" s="427">
        <v>45124</v>
      </c>
      <c r="M607" s="76">
        <v>36</v>
      </c>
      <c r="N607" s="370">
        <v>26280000</v>
      </c>
      <c r="O607" s="76">
        <f t="shared" si="62"/>
        <v>730000</v>
      </c>
      <c r="P607" s="86">
        <f t="shared" ca="1" si="63"/>
        <v>17.987832391975342</v>
      </c>
      <c r="Q607" s="87">
        <f t="shared" ca="1" si="61"/>
        <v>12410000</v>
      </c>
      <c r="R607" s="73">
        <f>'[1]Si Cepat'!J2778</f>
        <v>6396854</v>
      </c>
      <c r="S607" s="360">
        <f>'[1]Si Cepat'!F2779</f>
        <v>6</v>
      </c>
      <c r="T607" s="50">
        <f t="shared" si="64"/>
        <v>19883146</v>
      </c>
      <c r="U607" s="511" t="s">
        <v>12795</v>
      </c>
      <c r="V607" s="16"/>
      <c r="X607" t="str">
        <f>IF(ISERROR(VLOOKUP(H607,'FMC by DSF_Sistem'!$J$11:$J$1202,1,0)),"TIDAK ADA","ADA")</f>
        <v>ADA</v>
      </c>
      <c r="Y607" t="str">
        <f>IF(ISERROR(VLOOKUP(C607,'Data Unit Agr Open'!$F$4:$F$7567,1,0)),"TIDAK ADA","ADA")</f>
        <v>ADA</v>
      </c>
      <c r="Z607" s="955" t="str">
        <f>VLOOKUP(H607,'Data Unit Agr Open'!J605:$J$7567,1,FALSE)</f>
        <v>B9581PCQ</v>
      </c>
      <c r="AA607" t="b">
        <f t="shared" si="65"/>
        <v>1</v>
      </c>
    </row>
    <row r="608" spans="2:27" customFormat="1" ht="17.45" hidden="1" customHeight="1" x14ac:dyDescent="0.4">
      <c r="B608" s="51">
        <v>603</v>
      </c>
      <c r="C608" s="392" t="s">
        <v>1918</v>
      </c>
      <c r="D608" s="655" t="s">
        <v>10216</v>
      </c>
      <c r="E608" s="258" t="s">
        <v>12804</v>
      </c>
      <c r="F608" s="426"/>
      <c r="G608" s="426"/>
      <c r="H608" s="235" t="s">
        <v>10647</v>
      </c>
      <c r="I608" s="69" t="s">
        <v>10648</v>
      </c>
      <c r="J608" s="69" t="s">
        <v>10649</v>
      </c>
      <c r="K608" s="427">
        <v>44029</v>
      </c>
      <c r="L608" s="427">
        <v>45124</v>
      </c>
      <c r="M608" s="76">
        <v>36</v>
      </c>
      <c r="N608" s="370">
        <v>26280000</v>
      </c>
      <c r="O608" s="76">
        <f t="shared" si="62"/>
        <v>730000</v>
      </c>
      <c r="P608" s="86">
        <f t="shared" ca="1" si="63"/>
        <v>17.987832391975342</v>
      </c>
      <c r="Q608" s="87">
        <f t="shared" ca="1" si="61"/>
        <v>12410000</v>
      </c>
      <c r="R608" s="73">
        <f>'[1]Si Cepat'!J2836</f>
        <v>11820463</v>
      </c>
      <c r="S608" s="360">
        <f>'[1]Si Cepat'!F2837</f>
        <v>8</v>
      </c>
      <c r="T608" s="50">
        <f t="shared" si="64"/>
        <v>14459537</v>
      </c>
      <c r="U608" s="511" t="s">
        <v>12795</v>
      </c>
      <c r="V608" s="16"/>
      <c r="X608" t="str">
        <f>IF(ISERROR(VLOOKUP(H608,'FMC by DSF_Sistem'!$J$11:$J$1202,1,0)),"TIDAK ADA","ADA")</f>
        <v>ADA</v>
      </c>
      <c r="Y608" t="str">
        <f>IF(ISERROR(VLOOKUP(C608,'Data Unit Agr Open'!$F$4:$F$7567,1,0)),"TIDAK ADA","ADA")</f>
        <v>ADA</v>
      </c>
      <c r="Z608" s="955" t="str">
        <f>VLOOKUP(H608,'Data Unit Agr Open'!J606:$J$7567,1,FALSE)</f>
        <v>B9597PCQ</v>
      </c>
      <c r="AA608" t="b">
        <f t="shared" si="65"/>
        <v>1</v>
      </c>
    </row>
    <row r="609" spans="2:27" customFormat="1" ht="17.45" hidden="1" customHeight="1" x14ac:dyDescent="0.4">
      <c r="B609" s="38">
        <v>604</v>
      </c>
      <c r="C609" s="392" t="s">
        <v>1918</v>
      </c>
      <c r="D609" s="655" t="s">
        <v>10216</v>
      </c>
      <c r="E609" s="258" t="s">
        <v>12804</v>
      </c>
      <c r="F609" s="426"/>
      <c r="G609" s="426"/>
      <c r="H609" s="235" t="s">
        <v>10653</v>
      </c>
      <c r="I609" s="69" t="s">
        <v>10654</v>
      </c>
      <c r="J609" s="69" t="s">
        <v>10655</v>
      </c>
      <c r="K609" s="427">
        <v>44029</v>
      </c>
      <c r="L609" s="427">
        <v>45124</v>
      </c>
      <c r="M609" s="76">
        <v>36</v>
      </c>
      <c r="N609" s="370">
        <v>26280000</v>
      </c>
      <c r="O609" s="76">
        <f t="shared" si="62"/>
        <v>730000</v>
      </c>
      <c r="P609" s="86">
        <f t="shared" ca="1" si="63"/>
        <v>17.987832391975342</v>
      </c>
      <c r="Q609" s="87">
        <f t="shared" ca="1" si="61"/>
        <v>12410000</v>
      </c>
      <c r="R609" s="73">
        <f>'[1]Si Cepat'!J2721</f>
        <v>4995324</v>
      </c>
      <c r="S609" s="360">
        <f>'[1]Si Cepat'!F2722</f>
        <v>4</v>
      </c>
      <c r="T609" s="50">
        <f t="shared" si="64"/>
        <v>21284676</v>
      </c>
      <c r="U609" s="511" t="s">
        <v>12795</v>
      </c>
      <c r="V609" s="16"/>
      <c r="X609" t="str">
        <f>IF(ISERROR(VLOOKUP(H609,'FMC by DSF_Sistem'!$J$11:$J$1202,1,0)),"TIDAK ADA","ADA")</f>
        <v>ADA</v>
      </c>
      <c r="Y609" t="str">
        <f>IF(ISERROR(VLOOKUP(C609,'Data Unit Agr Open'!$F$4:$F$7567,1,0)),"TIDAK ADA","ADA")</f>
        <v>ADA</v>
      </c>
      <c r="Z609" s="955" t="str">
        <f>VLOOKUP(H609,'Data Unit Agr Open'!J607:$J$7567,1,FALSE)</f>
        <v>B9613PCQ</v>
      </c>
      <c r="AA609" t="b">
        <f t="shared" si="65"/>
        <v>1</v>
      </c>
    </row>
    <row r="610" spans="2:27" customFormat="1" ht="17.45" hidden="1" customHeight="1" x14ac:dyDescent="0.4">
      <c r="B610" s="51">
        <v>605</v>
      </c>
      <c r="C610" s="392" t="s">
        <v>1918</v>
      </c>
      <c r="D610" s="655" t="s">
        <v>10216</v>
      </c>
      <c r="E610" s="258" t="s">
        <v>12804</v>
      </c>
      <c r="F610" s="426"/>
      <c r="G610" s="426"/>
      <c r="H610" s="235" t="s">
        <v>10659</v>
      </c>
      <c r="I610" s="69" t="s">
        <v>10660</v>
      </c>
      <c r="J610" s="69" t="s">
        <v>10661</v>
      </c>
      <c r="K610" s="427">
        <v>44029</v>
      </c>
      <c r="L610" s="427">
        <v>45124</v>
      </c>
      <c r="M610" s="76">
        <v>36</v>
      </c>
      <c r="N610" s="370">
        <v>26280000</v>
      </c>
      <c r="O610" s="76">
        <f t="shared" si="62"/>
        <v>730000</v>
      </c>
      <c r="P610" s="86">
        <f t="shared" ca="1" si="63"/>
        <v>17.987832391975342</v>
      </c>
      <c r="Q610" s="87">
        <f t="shared" ca="1" si="61"/>
        <v>12410000</v>
      </c>
      <c r="R610" s="73">
        <f>'[1]Si Cepat'!J2663</f>
        <v>6270620</v>
      </c>
      <c r="S610" s="360">
        <f>'[1]Si Cepat'!F2664</f>
        <v>6</v>
      </c>
      <c r="T610" s="50">
        <f t="shared" si="64"/>
        <v>20009380</v>
      </c>
      <c r="U610" s="511" t="s">
        <v>12795</v>
      </c>
      <c r="V610" s="16"/>
      <c r="X610" t="str">
        <f>IF(ISERROR(VLOOKUP(H610,'FMC by DSF_Sistem'!$J$11:$J$1202,1,0)),"TIDAK ADA","ADA")</f>
        <v>ADA</v>
      </c>
      <c r="Y610" t="str">
        <f>IF(ISERROR(VLOOKUP(C610,'Data Unit Agr Open'!$F$4:$F$7567,1,0)),"TIDAK ADA","ADA")</f>
        <v>ADA</v>
      </c>
      <c r="Z610" s="955" t="str">
        <f>VLOOKUP(H610,'Data Unit Agr Open'!J608:$J$7567,1,FALSE)</f>
        <v>B9656PCQ</v>
      </c>
      <c r="AA610" t="b">
        <f t="shared" si="65"/>
        <v>1</v>
      </c>
    </row>
    <row r="611" spans="2:27" customFormat="1" ht="17.45" hidden="1" customHeight="1" x14ac:dyDescent="0.4">
      <c r="B611" s="38">
        <v>606</v>
      </c>
      <c r="C611" s="392" t="s">
        <v>1922</v>
      </c>
      <c r="D611" s="655" t="s">
        <v>10216</v>
      </c>
      <c r="E611" s="258" t="s">
        <v>12806</v>
      </c>
      <c r="F611" s="426"/>
      <c r="G611" s="426"/>
      <c r="H611" s="235" t="s">
        <v>10666</v>
      </c>
      <c r="I611" s="69" t="s">
        <v>10667</v>
      </c>
      <c r="J611" s="69" t="s">
        <v>10668</v>
      </c>
      <c r="K611" s="427">
        <v>44021</v>
      </c>
      <c r="L611" s="427">
        <v>45116</v>
      </c>
      <c r="M611" s="76">
        <v>36</v>
      </c>
      <c r="N611" s="370">
        <v>29880000</v>
      </c>
      <c r="O611" s="76">
        <f t="shared" si="62"/>
        <v>830000</v>
      </c>
      <c r="P611" s="86">
        <f t="shared" ca="1" si="63"/>
        <v>18.254499058642008</v>
      </c>
      <c r="Q611" s="87">
        <f t="shared" ref="Q611:Q674" ca="1" si="66">LEFT(P611,2)*O611</f>
        <v>14940000</v>
      </c>
      <c r="R611" s="73">
        <f>'[1]Si Cepat'!J4006</f>
        <v>4113098</v>
      </c>
      <c r="S611" s="360">
        <f>'[1]Si Cepat'!F4007</f>
        <v>2</v>
      </c>
      <c r="T611" s="50">
        <f t="shared" si="64"/>
        <v>25766902</v>
      </c>
      <c r="U611" s="511" t="s">
        <v>12795</v>
      </c>
      <c r="V611" s="16"/>
      <c r="X611" t="str">
        <f>IF(ISERROR(VLOOKUP(H611,'FMC by DSF_Sistem'!$J$11:$J$1202,1,0)),"TIDAK ADA","ADA")</f>
        <v>ADA</v>
      </c>
      <c r="Y611" t="str">
        <f>IF(ISERROR(VLOOKUP(C611,'Data Unit Agr Open'!$F$4:$F$7567,1,0)),"TIDAK ADA","ADA")</f>
        <v>ADA</v>
      </c>
      <c r="Z611" s="955" t="str">
        <f>VLOOKUP(H611,'Data Unit Agr Open'!J609:$J$7567,1,FALSE)</f>
        <v>B9629PCQ</v>
      </c>
      <c r="AA611" t="b">
        <f t="shared" si="65"/>
        <v>1</v>
      </c>
    </row>
    <row r="612" spans="2:27" customFormat="1" ht="17.45" hidden="1" customHeight="1" x14ac:dyDescent="0.4">
      <c r="B612" s="51">
        <v>607</v>
      </c>
      <c r="C612" s="392" t="s">
        <v>1934</v>
      </c>
      <c r="D612" s="655" t="s">
        <v>10216</v>
      </c>
      <c r="E612" s="258" t="s">
        <v>12804</v>
      </c>
      <c r="F612" s="426"/>
      <c r="G612" s="426"/>
      <c r="H612" s="661" t="s">
        <v>10699</v>
      </c>
      <c r="I612" s="344" t="s">
        <v>10700</v>
      </c>
      <c r="J612" s="344" t="s">
        <v>10701</v>
      </c>
      <c r="K612" s="427">
        <v>44029</v>
      </c>
      <c r="L612" s="427">
        <v>45124</v>
      </c>
      <c r="M612" s="76">
        <v>36</v>
      </c>
      <c r="N612" s="370">
        <v>22680000</v>
      </c>
      <c r="O612" s="76">
        <f t="shared" ref="O612:O675" si="67">N612/M612</f>
        <v>630000</v>
      </c>
      <c r="P612" s="86">
        <f t="shared" ca="1" si="63"/>
        <v>17.987832391975342</v>
      </c>
      <c r="Q612" s="87">
        <f t="shared" ca="1" si="66"/>
        <v>10710000</v>
      </c>
      <c r="R612" s="73">
        <f>'[1]Si Cepat'!J5541</f>
        <v>2847600</v>
      </c>
      <c r="S612" s="360">
        <f>'[1]Si Cepat'!F5542</f>
        <v>2</v>
      </c>
      <c r="T612" s="50">
        <f t="shared" si="64"/>
        <v>19832400</v>
      </c>
      <c r="U612" s="511" t="s">
        <v>12795</v>
      </c>
      <c r="V612" s="16"/>
      <c r="X612" t="str">
        <f>IF(ISERROR(VLOOKUP(H612,'FMC by DSF_Sistem'!$J$11:$J$1202,1,0)),"TIDAK ADA","ADA")</f>
        <v>ADA</v>
      </c>
      <c r="Y612" t="str">
        <f>IF(ISERROR(VLOOKUP(C612,'Data Unit Agr Open'!$F$4:$F$7567,1,0)),"TIDAK ADA","ADA")</f>
        <v>ADA</v>
      </c>
      <c r="Z612" s="955" t="str">
        <f>VLOOKUP(H612,'Data Unit Agr Open'!J610:$J$7567,1,FALSE)</f>
        <v>B9912PCQ</v>
      </c>
      <c r="AA612" t="b">
        <f t="shared" si="65"/>
        <v>1</v>
      </c>
    </row>
    <row r="613" spans="2:27" customFormat="1" ht="17.45" hidden="1" customHeight="1" x14ac:dyDescent="0.4">
      <c r="B613" s="38">
        <v>608</v>
      </c>
      <c r="C613" s="392" t="s">
        <v>1934</v>
      </c>
      <c r="D613" s="655" t="s">
        <v>10216</v>
      </c>
      <c r="E613" s="258" t="s">
        <v>12804</v>
      </c>
      <c r="F613" s="426"/>
      <c r="G613" s="426"/>
      <c r="H613" s="235" t="s">
        <v>10687</v>
      </c>
      <c r="I613" s="69" t="s">
        <v>10688</v>
      </c>
      <c r="J613" s="69" t="s">
        <v>10689</v>
      </c>
      <c r="K613" s="427">
        <v>44029</v>
      </c>
      <c r="L613" s="427">
        <v>45124</v>
      </c>
      <c r="M613" s="76">
        <v>36</v>
      </c>
      <c r="N613" s="370">
        <v>22680000</v>
      </c>
      <c r="O613" s="76">
        <f t="shared" si="67"/>
        <v>630000</v>
      </c>
      <c r="P613" s="86">
        <f t="shared" ca="1" si="63"/>
        <v>17.987832391975342</v>
      </c>
      <c r="Q613" s="87">
        <f t="shared" ca="1" si="66"/>
        <v>10710000</v>
      </c>
      <c r="R613" s="73">
        <f>'[1]Si Cepat'!J5482</f>
        <v>8029955</v>
      </c>
      <c r="S613" s="360">
        <f>'[1]Si Cepat'!F5483</f>
        <v>4</v>
      </c>
      <c r="T613" s="50">
        <f t="shared" si="64"/>
        <v>14650045</v>
      </c>
      <c r="U613" s="511" t="s">
        <v>12795</v>
      </c>
      <c r="V613" s="16"/>
      <c r="X613" t="str">
        <f>IF(ISERROR(VLOOKUP(H613,'FMC by DSF_Sistem'!$J$11:$J$1202,1,0)),"TIDAK ADA","ADA")</f>
        <v>ADA</v>
      </c>
      <c r="Y613" t="str">
        <f>IF(ISERROR(VLOOKUP(C613,'Data Unit Agr Open'!$F$4:$F$7567,1,0)),"TIDAK ADA","ADA")</f>
        <v>ADA</v>
      </c>
      <c r="Z613" s="955" t="str">
        <f>VLOOKUP(H613,'Data Unit Agr Open'!J611:$J$7567,1,FALSE)</f>
        <v>B9771PCQ</v>
      </c>
      <c r="AA613" t="b">
        <f t="shared" si="65"/>
        <v>1</v>
      </c>
    </row>
    <row r="614" spans="2:27" customFormat="1" ht="17.45" hidden="1" customHeight="1" x14ac:dyDescent="0.4">
      <c r="B614" s="51">
        <v>609</v>
      </c>
      <c r="C614" s="392" t="s">
        <v>1934</v>
      </c>
      <c r="D614" s="655" t="s">
        <v>10216</v>
      </c>
      <c r="E614" s="258" t="s">
        <v>12804</v>
      </c>
      <c r="F614" s="426"/>
      <c r="G614" s="426"/>
      <c r="H614" s="410" t="s">
        <v>10693</v>
      </c>
      <c r="I614" s="344" t="s">
        <v>10694</v>
      </c>
      <c r="J614" s="344" t="s">
        <v>10695</v>
      </c>
      <c r="K614" s="427">
        <v>44029</v>
      </c>
      <c r="L614" s="427">
        <v>45124</v>
      </c>
      <c r="M614" s="76">
        <v>36</v>
      </c>
      <c r="N614" s="370">
        <v>22680000</v>
      </c>
      <c r="O614" s="76">
        <f t="shared" si="67"/>
        <v>630000</v>
      </c>
      <c r="P614" s="86">
        <f t="shared" ca="1" si="63"/>
        <v>17.987832391975342</v>
      </c>
      <c r="Q614" s="87">
        <f t="shared" ca="1" si="66"/>
        <v>10710000</v>
      </c>
      <c r="R614" s="73">
        <f>'[1]Si Cepat'!J3831</f>
        <v>5517547</v>
      </c>
      <c r="S614" s="360">
        <f>'[1]Si Cepat'!F3832</f>
        <v>5</v>
      </c>
      <c r="T614" s="50">
        <f t="shared" si="64"/>
        <v>17162453</v>
      </c>
      <c r="U614" s="511" t="s">
        <v>12795</v>
      </c>
      <c r="V614" s="16"/>
      <c r="X614" t="str">
        <f>IF(ISERROR(VLOOKUP(H614,'FMC by DSF_Sistem'!$J$11:$J$1202,1,0)),"TIDAK ADA","ADA")</f>
        <v>ADA</v>
      </c>
      <c r="Y614" t="str">
        <f>IF(ISERROR(VLOOKUP(C614,'Data Unit Agr Open'!$F$4:$F$7567,1,0)),"TIDAK ADA","ADA")</f>
        <v>ADA</v>
      </c>
      <c r="Z614" s="955" t="str">
        <f>VLOOKUP(H614,'Data Unit Agr Open'!J612:$J$7567,1,FALSE)</f>
        <v>B9665PCQ</v>
      </c>
      <c r="AA614" t="b">
        <f t="shared" si="65"/>
        <v>1</v>
      </c>
    </row>
    <row r="615" spans="2:27" customFormat="1" ht="17.45" hidden="1" customHeight="1" x14ac:dyDescent="0.4">
      <c r="B615" s="38">
        <v>610</v>
      </c>
      <c r="C615" s="392" t="s">
        <v>1934</v>
      </c>
      <c r="D615" s="655" t="s">
        <v>10216</v>
      </c>
      <c r="E615" s="258" t="s">
        <v>12804</v>
      </c>
      <c r="F615" s="426"/>
      <c r="G615" s="426"/>
      <c r="H615" s="373" t="s">
        <v>10681</v>
      </c>
      <c r="I615" s="343" t="s">
        <v>10682</v>
      </c>
      <c r="J615" s="343" t="s">
        <v>10683</v>
      </c>
      <c r="K615" s="427">
        <v>44029</v>
      </c>
      <c r="L615" s="427">
        <v>45124</v>
      </c>
      <c r="M615" s="76">
        <v>36</v>
      </c>
      <c r="N615" s="370">
        <v>22680000</v>
      </c>
      <c r="O615" s="76">
        <f t="shared" si="67"/>
        <v>630000</v>
      </c>
      <c r="P615" s="86">
        <f t="shared" ref="P615:P678" ca="1" si="68">($P$3-K615)/30</f>
        <v>17.987832391975342</v>
      </c>
      <c r="Q615" s="87">
        <f t="shared" ca="1" si="66"/>
        <v>10710000</v>
      </c>
      <c r="R615" s="73">
        <f>'[1]Si Cepat'!J3771</f>
        <v>7662922</v>
      </c>
      <c r="S615" s="360">
        <f>'[1]Si Cepat'!F3772</f>
        <v>6</v>
      </c>
      <c r="T615" s="50">
        <f t="shared" si="64"/>
        <v>15017078</v>
      </c>
      <c r="U615" s="511" t="s">
        <v>12795</v>
      </c>
      <c r="V615" s="16"/>
      <c r="X615" t="str">
        <f>IF(ISERROR(VLOOKUP(H615,'FMC by DSF_Sistem'!$J$11:$J$1202,1,0)),"TIDAK ADA","ADA")</f>
        <v>ADA</v>
      </c>
      <c r="Y615" t="str">
        <f>IF(ISERROR(VLOOKUP(C615,'Data Unit Agr Open'!$F$4:$F$7567,1,0)),"TIDAK ADA","ADA")</f>
        <v>ADA</v>
      </c>
      <c r="Z615" s="955" t="str">
        <f>VLOOKUP(H615,'Data Unit Agr Open'!J613:$J$7567,1,FALSE)</f>
        <v>B9710PCQ</v>
      </c>
      <c r="AA615" t="b">
        <f t="shared" si="65"/>
        <v>1</v>
      </c>
    </row>
    <row r="616" spans="2:27" customFormat="1" ht="17.45" hidden="1" customHeight="1" x14ac:dyDescent="0.4">
      <c r="B616" s="51">
        <v>611</v>
      </c>
      <c r="C616" s="392" t="s">
        <v>1934</v>
      </c>
      <c r="D616" s="655" t="s">
        <v>10216</v>
      </c>
      <c r="E616" s="258" t="s">
        <v>12804</v>
      </c>
      <c r="F616" s="426"/>
      <c r="G616" s="426"/>
      <c r="H616" s="235" t="s">
        <v>10675</v>
      </c>
      <c r="I616" s="69" t="s">
        <v>12807</v>
      </c>
      <c r="J616" s="69" t="s">
        <v>12808</v>
      </c>
      <c r="K616" s="427">
        <v>44029</v>
      </c>
      <c r="L616" s="427">
        <v>45124</v>
      </c>
      <c r="M616" s="76">
        <v>36</v>
      </c>
      <c r="N616" s="370">
        <v>22680000</v>
      </c>
      <c r="O616" s="76">
        <f t="shared" si="67"/>
        <v>630000</v>
      </c>
      <c r="P616" s="86">
        <f t="shared" ca="1" si="68"/>
        <v>17.987832391975342</v>
      </c>
      <c r="Q616" s="87">
        <f t="shared" ca="1" si="66"/>
        <v>10710000</v>
      </c>
      <c r="R616" s="73">
        <f>'[1]Si Cepat'!J3711</f>
        <v>6151621</v>
      </c>
      <c r="S616" s="360">
        <f>'[1]Si Cepat'!F3712</f>
        <v>5</v>
      </c>
      <c r="T616" s="50">
        <f t="shared" si="64"/>
        <v>16528379</v>
      </c>
      <c r="U616" s="511" t="s">
        <v>12795</v>
      </c>
      <c r="V616" s="16"/>
      <c r="X616" t="str">
        <f>IF(ISERROR(VLOOKUP(H616,'FMC by DSF_Sistem'!$J$11:$J$1202,1,0)),"TIDAK ADA","ADA")</f>
        <v>ADA</v>
      </c>
      <c r="Y616" t="str">
        <f>IF(ISERROR(VLOOKUP(C616,'Data Unit Agr Open'!$F$4:$F$7567,1,0)),"TIDAK ADA","ADA")</f>
        <v>ADA</v>
      </c>
      <c r="Z616" s="955" t="str">
        <f>VLOOKUP(H616,'Data Unit Agr Open'!J614:$J$7567,1,FALSE)</f>
        <v>B9647PCQ</v>
      </c>
      <c r="AA616" t="b">
        <f t="shared" si="65"/>
        <v>1</v>
      </c>
    </row>
    <row r="617" spans="2:27" customFormat="1" ht="17.45" hidden="1" customHeight="1" x14ac:dyDescent="0.4">
      <c r="B617" s="38">
        <v>612</v>
      </c>
      <c r="C617" s="392" t="s">
        <v>1938</v>
      </c>
      <c r="D617" s="655" t="s">
        <v>10216</v>
      </c>
      <c r="E617" s="258" t="s">
        <v>12805</v>
      </c>
      <c r="F617" s="426"/>
      <c r="G617" s="426"/>
      <c r="H617" s="235" t="s">
        <v>10705</v>
      </c>
      <c r="I617" s="69" t="s">
        <v>10706</v>
      </c>
      <c r="J617" s="69" t="s">
        <v>10707</v>
      </c>
      <c r="K617" s="427">
        <v>44029</v>
      </c>
      <c r="L617" s="427">
        <v>45124</v>
      </c>
      <c r="M617" s="76">
        <v>36</v>
      </c>
      <c r="N617" s="370">
        <v>48744000</v>
      </c>
      <c r="O617" s="76">
        <f t="shared" si="67"/>
        <v>1354000</v>
      </c>
      <c r="P617" s="86">
        <f t="shared" ca="1" si="68"/>
        <v>17.987832391975342</v>
      </c>
      <c r="Q617" s="87">
        <f t="shared" ca="1" si="66"/>
        <v>23018000</v>
      </c>
      <c r="R617" s="73">
        <f>'[1]Si Cepat'!J3653</f>
        <v>14722734</v>
      </c>
      <c r="S617" s="360">
        <f>'[1]Si Cepat'!F3654</f>
        <v>8</v>
      </c>
      <c r="T617" s="50">
        <f t="shared" si="64"/>
        <v>34021266</v>
      </c>
      <c r="U617" s="511" t="s">
        <v>12795</v>
      </c>
      <c r="V617" s="16"/>
      <c r="X617" t="str">
        <f>IF(ISERROR(VLOOKUP(H617,'FMC by DSF_Sistem'!$J$11:$J$1202,1,0)),"TIDAK ADA","ADA")</f>
        <v>ADA</v>
      </c>
      <c r="Y617" t="str">
        <f>IF(ISERROR(VLOOKUP(C617,'Data Unit Agr Open'!$F$4:$F$7567,1,0)),"TIDAK ADA","ADA")</f>
        <v>ADA</v>
      </c>
      <c r="Z617" s="955" t="str">
        <f>VLOOKUP(H617,'Data Unit Agr Open'!J615:$J$7567,1,FALSE)</f>
        <v>B9706PCQ</v>
      </c>
      <c r="AA617" t="b">
        <f t="shared" si="65"/>
        <v>1</v>
      </c>
    </row>
    <row r="618" spans="2:27" customFormat="1" ht="17.45" hidden="1" customHeight="1" x14ac:dyDescent="0.4">
      <c r="B618" s="51">
        <v>613</v>
      </c>
      <c r="C618" s="389" t="s">
        <v>1950</v>
      </c>
      <c r="D618" s="655" t="s">
        <v>10216</v>
      </c>
      <c r="E618" s="221" t="s">
        <v>12809</v>
      </c>
      <c r="F618" s="435"/>
      <c r="G618" s="435"/>
      <c r="H618" s="223" t="s">
        <v>10720</v>
      </c>
      <c r="I618" s="343" t="s">
        <v>10721</v>
      </c>
      <c r="J618" s="343" t="s">
        <v>10722</v>
      </c>
      <c r="K618" s="225">
        <v>44032</v>
      </c>
      <c r="L618" s="225">
        <v>45127</v>
      </c>
      <c r="M618" s="226">
        <v>36</v>
      </c>
      <c r="N618" s="227">
        <v>33480000</v>
      </c>
      <c r="O618" s="226">
        <f t="shared" si="67"/>
        <v>930000</v>
      </c>
      <c r="P618" s="128">
        <f t="shared" ca="1" si="68"/>
        <v>17.887832391975341</v>
      </c>
      <c r="Q618" s="87">
        <f t="shared" ca="1" si="66"/>
        <v>15810000</v>
      </c>
      <c r="R618" s="73">
        <f>'[1]Si Cepat'!J3890</f>
        <v>11430941</v>
      </c>
      <c r="S618" s="360">
        <f>'[1]Si Cepat'!F3891</f>
        <v>6</v>
      </c>
      <c r="T618" s="50">
        <f t="shared" si="64"/>
        <v>22049059</v>
      </c>
      <c r="U618" s="511" t="s">
        <v>12795</v>
      </c>
      <c r="V618" s="16"/>
      <c r="X618" t="str">
        <f>IF(ISERROR(VLOOKUP(H618,'FMC by DSF_Sistem'!$J$11:$J$1202,1,0)),"TIDAK ADA","ADA")</f>
        <v>ADA</v>
      </c>
      <c r="Y618" t="str">
        <f>IF(ISERROR(VLOOKUP(C618,'Data Unit Agr Open'!$F$4:$F$7567,1,0)),"TIDAK ADA","ADA")</f>
        <v>ADA</v>
      </c>
      <c r="Z618" s="955" t="str">
        <f>VLOOKUP(H618,'Data Unit Agr Open'!J616:$J$7567,1,FALSE)</f>
        <v>B9690PCQ</v>
      </c>
      <c r="AA618" t="b">
        <f t="shared" si="65"/>
        <v>1</v>
      </c>
    </row>
    <row r="619" spans="2:27" customFormat="1" ht="17.45" hidden="1" customHeight="1" x14ac:dyDescent="0.4">
      <c r="B619" s="38">
        <v>614</v>
      </c>
      <c r="C619" s="389" t="s">
        <v>1950</v>
      </c>
      <c r="D619" s="655" t="s">
        <v>10216</v>
      </c>
      <c r="E619" s="221" t="s">
        <v>12809</v>
      </c>
      <c r="F619" s="435"/>
      <c r="G619" s="435"/>
      <c r="H619" s="223" t="s">
        <v>10712</v>
      </c>
      <c r="I619" s="224" t="s">
        <v>10713</v>
      </c>
      <c r="J619" s="224" t="s">
        <v>10714</v>
      </c>
      <c r="K619" s="225">
        <v>44032</v>
      </c>
      <c r="L619" s="225">
        <v>45127</v>
      </c>
      <c r="M619" s="226">
        <v>36</v>
      </c>
      <c r="N619" s="227">
        <v>33480000</v>
      </c>
      <c r="O619" s="226">
        <f t="shared" si="67"/>
        <v>930000</v>
      </c>
      <c r="P619" s="128">
        <f t="shared" ca="1" si="68"/>
        <v>17.887832391975341</v>
      </c>
      <c r="Q619" s="87">
        <f t="shared" ca="1" si="66"/>
        <v>15810000</v>
      </c>
      <c r="R619" s="73">
        <f>'[1]Si Cepat'!J1185</f>
        <v>5654154</v>
      </c>
      <c r="S619" s="360">
        <f>'[1]Si Cepat'!F1186</f>
        <v>4</v>
      </c>
      <c r="T619" s="50">
        <f t="shared" si="64"/>
        <v>27825846</v>
      </c>
      <c r="U619" s="511"/>
      <c r="V619" s="16"/>
      <c r="X619" t="str">
        <f>IF(ISERROR(VLOOKUP(H619,'FMC by DSF_Sistem'!$J$11:$J$1202,1,0)),"TIDAK ADA","ADA")</f>
        <v>ADA</v>
      </c>
      <c r="Y619" t="str">
        <f>IF(ISERROR(VLOOKUP(C619,'Data Unit Agr Open'!$F$4:$F$7567,1,0)),"TIDAK ADA","ADA")</f>
        <v>ADA</v>
      </c>
      <c r="Z619" s="955" t="str">
        <f>VLOOKUP(H619,'Data Unit Agr Open'!J617:$J$7567,1,FALSE)</f>
        <v>B9694PCQ</v>
      </c>
      <c r="AA619" t="b">
        <f t="shared" si="65"/>
        <v>1</v>
      </c>
    </row>
    <row r="620" spans="2:27" customFormat="1" ht="17.45" hidden="1" customHeight="1" x14ac:dyDescent="0.4">
      <c r="B620" s="51">
        <v>615</v>
      </c>
      <c r="C620" s="389" t="s">
        <v>1954</v>
      </c>
      <c r="D620" s="655" t="s">
        <v>10216</v>
      </c>
      <c r="E620" s="221" t="s">
        <v>12810</v>
      </c>
      <c r="F620" s="435"/>
      <c r="G620" s="435"/>
      <c r="H620" s="223" t="s">
        <v>10726</v>
      </c>
      <c r="I620" s="343" t="s">
        <v>10727</v>
      </c>
      <c r="J620" s="343" t="s">
        <v>10728</v>
      </c>
      <c r="K620" s="225">
        <v>44033</v>
      </c>
      <c r="L620" s="225">
        <v>45128</v>
      </c>
      <c r="M620" s="226">
        <v>36</v>
      </c>
      <c r="N620" s="227">
        <v>48744000</v>
      </c>
      <c r="O620" s="226">
        <f t="shared" si="67"/>
        <v>1354000</v>
      </c>
      <c r="P620" s="128">
        <f t="shared" ca="1" si="68"/>
        <v>17.854499058642009</v>
      </c>
      <c r="Q620" s="87">
        <f t="shared" ca="1" si="66"/>
        <v>23018000</v>
      </c>
      <c r="R620" s="73">
        <f>'[1]Si Cepat'!J3299</f>
        <v>18651096</v>
      </c>
      <c r="S620" s="360">
        <f>'[1]Si Cepat'!F3300</f>
        <v>10</v>
      </c>
      <c r="T620" s="50">
        <f t="shared" si="64"/>
        <v>30092904</v>
      </c>
      <c r="U620" s="511" t="s">
        <v>12795</v>
      </c>
      <c r="V620" s="16"/>
      <c r="X620" t="str">
        <f>IF(ISERROR(VLOOKUP(H620,'FMC by DSF_Sistem'!$J$11:$J$1202,1,0)),"TIDAK ADA","ADA")</f>
        <v>ADA</v>
      </c>
      <c r="Y620" t="str">
        <f>IF(ISERROR(VLOOKUP(C620,'Data Unit Agr Open'!$F$4:$F$7567,1,0)),"TIDAK ADA","ADA")</f>
        <v>ADA</v>
      </c>
      <c r="Z620" s="955" t="str">
        <f>VLOOKUP(H620,'Data Unit Agr Open'!J618:$J$7567,1,FALSE)</f>
        <v>B9704PCQ</v>
      </c>
      <c r="AA620" t="b">
        <f t="shared" si="65"/>
        <v>1</v>
      </c>
    </row>
    <row r="621" spans="2:27" customFormat="1" ht="17.45" hidden="1" customHeight="1" x14ac:dyDescent="0.4">
      <c r="B621" s="38">
        <v>616</v>
      </c>
      <c r="C621" s="389" t="s">
        <v>1959</v>
      </c>
      <c r="D621" s="655" t="s">
        <v>10216</v>
      </c>
      <c r="E621" s="221" t="s">
        <v>12811</v>
      </c>
      <c r="F621" s="435"/>
      <c r="G621" s="435"/>
      <c r="H621" s="373" t="s">
        <v>10734</v>
      </c>
      <c r="I621" s="343" t="s">
        <v>10735</v>
      </c>
      <c r="J621" s="343" t="s">
        <v>10736</v>
      </c>
      <c r="K621" s="225">
        <v>44029</v>
      </c>
      <c r="L621" s="225">
        <v>45124</v>
      </c>
      <c r="M621" s="226">
        <v>36</v>
      </c>
      <c r="N621" s="227">
        <v>63144000</v>
      </c>
      <c r="O621" s="226">
        <f t="shared" si="67"/>
        <v>1754000</v>
      </c>
      <c r="P621" s="128">
        <f t="shared" ca="1" si="68"/>
        <v>17.987832391975342</v>
      </c>
      <c r="Q621" s="87">
        <f t="shared" ca="1" si="66"/>
        <v>29818000</v>
      </c>
      <c r="R621" s="73">
        <f>'[1]Si Cepat'!J3595</f>
        <v>19244376</v>
      </c>
      <c r="S621" s="360">
        <f>'[1]Si Cepat'!F3596</f>
        <v>9</v>
      </c>
      <c r="T621" s="50">
        <f t="shared" si="64"/>
        <v>43899624</v>
      </c>
      <c r="U621" s="511" t="s">
        <v>12795</v>
      </c>
      <c r="V621" s="16"/>
      <c r="X621" t="str">
        <f>IF(ISERROR(VLOOKUP(H621,'FMC by DSF_Sistem'!$J$11:$J$1202,1,0)),"TIDAK ADA","ADA")</f>
        <v>ADA</v>
      </c>
      <c r="Y621" t="str">
        <f>IF(ISERROR(VLOOKUP(C621,'Data Unit Agr Open'!$F$4:$F$7567,1,0)),"TIDAK ADA","ADA")</f>
        <v>ADA</v>
      </c>
      <c r="Z621" s="955" t="str">
        <f>VLOOKUP(H621,'Data Unit Agr Open'!J619:$J$7567,1,FALSE)</f>
        <v>B9681PCQ</v>
      </c>
      <c r="AA621" t="b">
        <f t="shared" si="65"/>
        <v>1</v>
      </c>
    </row>
    <row r="622" spans="2:27" customFormat="1" ht="17.45" hidden="1" customHeight="1" x14ac:dyDescent="0.4">
      <c r="B622" s="51">
        <v>617</v>
      </c>
      <c r="C622" s="389" t="s">
        <v>2030</v>
      </c>
      <c r="D622" s="655" t="s">
        <v>10216</v>
      </c>
      <c r="E622" s="258" t="s">
        <v>12804</v>
      </c>
      <c r="F622" s="435"/>
      <c r="G622" s="435"/>
      <c r="H622" s="223" t="s">
        <v>10743</v>
      </c>
      <c r="I622" s="224" t="s">
        <v>10744</v>
      </c>
      <c r="J622" s="224" t="s">
        <v>10745</v>
      </c>
      <c r="K622" s="225">
        <v>44043</v>
      </c>
      <c r="L622" s="225">
        <v>45138</v>
      </c>
      <c r="M622" s="226">
        <v>36</v>
      </c>
      <c r="N622" s="227">
        <v>24480000</v>
      </c>
      <c r="O622" s="226">
        <f t="shared" si="67"/>
        <v>680000</v>
      </c>
      <c r="P622" s="128">
        <f t="shared" ca="1" si="68"/>
        <v>17.521165725308673</v>
      </c>
      <c r="Q622" s="87">
        <f t="shared" ca="1" si="66"/>
        <v>11560000</v>
      </c>
      <c r="R622" s="73">
        <f>'[1]Si Cepat'!J6564</f>
        <v>4605500</v>
      </c>
      <c r="S622" s="360">
        <f>'[1]Si Cepat'!F6565</f>
        <v>3</v>
      </c>
      <c r="T622" s="50">
        <f t="shared" si="64"/>
        <v>19874500</v>
      </c>
      <c r="U622" s="511" t="s">
        <v>12795</v>
      </c>
      <c r="V622" s="16"/>
      <c r="X622" t="str">
        <f>IF(ISERROR(VLOOKUP(H622,'FMC by DSF_Sistem'!$J$11:$J$1202,1,0)),"TIDAK ADA","ADA")</f>
        <v>ADA</v>
      </c>
      <c r="Y622" t="str">
        <f>IF(ISERROR(VLOOKUP(C622,'Data Unit Agr Open'!$F$4:$F$7567,1,0)),"TIDAK ADA","ADA")</f>
        <v>ADA</v>
      </c>
      <c r="Z622" s="955" t="str">
        <f>VLOOKUP(H622,'Data Unit Agr Open'!J620:$J$7567,1,FALSE)</f>
        <v>B9945PCQ</v>
      </c>
      <c r="AA622" t="b">
        <f t="shared" si="65"/>
        <v>1</v>
      </c>
    </row>
    <row r="623" spans="2:27" customFormat="1" ht="17.45" hidden="1" customHeight="1" x14ac:dyDescent="0.4">
      <c r="B623" s="38">
        <v>618</v>
      </c>
      <c r="C623" s="389" t="s">
        <v>2030</v>
      </c>
      <c r="D623" s="655" t="s">
        <v>10216</v>
      </c>
      <c r="E623" s="258" t="s">
        <v>12804</v>
      </c>
      <c r="F623" s="435"/>
      <c r="G623" s="435"/>
      <c r="H623" s="223" t="s">
        <v>10752</v>
      </c>
      <c r="I623" s="224" t="s">
        <v>10753</v>
      </c>
      <c r="J623" s="224" t="s">
        <v>10754</v>
      </c>
      <c r="K623" s="225">
        <v>44043</v>
      </c>
      <c r="L623" s="225">
        <v>45138</v>
      </c>
      <c r="M623" s="226">
        <v>36</v>
      </c>
      <c r="N623" s="227">
        <v>24480000</v>
      </c>
      <c r="O623" s="226">
        <f t="shared" si="67"/>
        <v>680000</v>
      </c>
      <c r="P623" s="128">
        <f t="shared" ca="1" si="68"/>
        <v>17.521165725308673</v>
      </c>
      <c r="Q623" s="87">
        <f t="shared" ca="1" si="66"/>
        <v>11560000</v>
      </c>
      <c r="R623" s="73">
        <f>'[1]Si Cepat'!J6624</f>
        <v>3271198</v>
      </c>
      <c r="S623" s="360">
        <f>'[1]Si Cepat'!F6625</f>
        <v>2</v>
      </c>
      <c r="T623" s="50">
        <f t="shared" si="64"/>
        <v>21208802</v>
      </c>
      <c r="U623" s="511" t="s">
        <v>12795</v>
      </c>
      <c r="V623" s="16"/>
      <c r="X623" t="str">
        <f>IF(ISERROR(VLOOKUP(H623,'FMC by DSF_Sistem'!$J$11:$J$1202,1,0)),"TIDAK ADA","ADA")</f>
        <v>ADA</v>
      </c>
      <c r="Y623" t="str">
        <f>IF(ISERROR(VLOOKUP(C623,'Data Unit Agr Open'!$F$4:$F$7567,1,0)),"TIDAK ADA","ADA")</f>
        <v>ADA</v>
      </c>
      <c r="Z623" s="955" t="str">
        <f>VLOOKUP(H623,'Data Unit Agr Open'!J621:$J$7567,1,FALSE)</f>
        <v>B9996PCQ</v>
      </c>
      <c r="AA623" t="b">
        <f t="shared" si="65"/>
        <v>1</v>
      </c>
    </row>
    <row r="624" spans="2:27" customFormat="1" ht="17.45" hidden="1" customHeight="1" x14ac:dyDescent="0.4">
      <c r="B624" s="51">
        <v>619</v>
      </c>
      <c r="C624" s="389" t="s">
        <v>2030</v>
      </c>
      <c r="D624" s="655" t="s">
        <v>10216</v>
      </c>
      <c r="E624" s="258" t="s">
        <v>12804</v>
      </c>
      <c r="F624" s="435"/>
      <c r="G624" s="435"/>
      <c r="H624" s="223" t="s">
        <v>10758</v>
      </c>
      <c r="I624" s="224" t="s">
        <v>10759</v>
      </c>
      <c r="J624" s="224" t="s">
        <v>10760</v>
      </c>
      <c r="K624" s="225">
        <v>44043</v>
      </c>
      <c r="L624" s="225">
        <v>45138</v>
      </c>
      <c r="M624" s="226">
        <v>36</v>
      </c>
      <c r="N624" s="227">
        <v>24480000</v>
      </c>
      <c r="O624" s="226">
        <f t="shared" si="67"/>
        <v>680000</v>
      </c>
      <c r="P624" s="128">
        <f t="shared" ca="1" si="68"/>
        <v>17.521165725308673</v>
      </c>
      <c r="Q624" s="87">
        <f t="shared" ca="1" si="66"/>
        <v>11560000</v>
      </c>
      <c r="R624" s="73">
        <f>'[1]Si Cepat'!J6685</f>
        <v>4207998</v>
      </c>
      <c r="S624" s="360">
        <f>'[1]Si Cepat'!F6686</f>
        <v>4</v>
      </c>
      <c r="T624" s="50">
        <f t="shared" si="64"/>
        <v>20272002</v>
      </c>
      <c r="U624" s="511" t="s">
        <v>12795</v>
      </c>
      <c r="V624" s="16"/>
      <c r="X624" t="str">
        <f>IF(ISERROR(VLOOKUP(H624,'FMC by DSF_Sistem'!$J$11:$J$1202,1,0)),"TIDAK ADA","ADA")</f>
        <v>ADA</v>
      </c>
      <c r="Y624" t="str">
        <f>IF(ISERROR(VLOOKUP(C624,'Data Unit Agr Open'!$F$4:$F$7567,1,0)),"TIDAK ADA","ADA")</f>
        <v>ADA</v>
      </c>
      <c r="Z624" s="955" t="str">
        <f>VLOOKUP(H624,'Data Unit Agr Open'!J622:$J$7567,1,FALSE)</f>
        <v>B9957PCQ</v>
      </c>
      <c r="AA624" t="b">
        <f t="shared" si="65"/>
        <v>1</v>
      </c>
    </row>
    <row r="625" spans="2:27" customFormat="1" ht="17.45" hidden="1" customHeight="1" x14ac:dyDescent="0.4">
      <c r="B625" s="38">
        <v>620</v>
      </c>
      <c r="C625" s="389" t="s">
        <v>2030</v>
      </c>
      <c r="D625" s="655" t="s">
        <v>10216</v>
      </c>
      <c r="E625" s="258" t="s">
        <v>12804</v>
      </c>
      <c r="F625" s="435"/>
      <c r="G625" s="435"/>
      <c r="H625" s="223" t="s">
        <v>10764</v>
      </c>
      <c r="I625" s="224" t="s">
        <v>10765</v>
      </c>
      <c r="J625" s="224" t="s">
        <v>10766</v>
      </c>
      <c r="K625" s="225">
        <v>44043</v>
      </c>
      <c r="L625" s="225">
        <v>45138</v>
      </c>
      <c r="M625" s="226">
        <v>36</v>
      </c>
      <c r="N625" s="227">
        <v>24480000</v>
      </c>
      <c r="O625" s="226">
        <f t="shared" si="67"/>
        <v>680000</v>
      </c>
      <c r="P625" s="128">
        <f t="shared" ca="1" si="68"/>
        <v>17.521165725308673</v>
      </c>
      <c r="Q625" s="87">
        <f t="shared" ca="1" si="66"/>
        <v>11560000</v>
      </c>
      <c r="R625" s="73">
        <f>'[1]Si Cepat'!J6745</f>
        <v>3165925</v>
      </c>
      <c r="S625" s="360">
        <f>'[1]Si Cepat'!F6746</f>
        <v>2</v>
      </c>
      <c r="T625" s="50">
        <f t="shared" si="64"/>
        <v>21314075</v>
      </c>
      <c r="U625" s="511" t="s">
        <v>12795</v>
      </c>
      <c r="V625" s="16"/>
      <c r="X625" t="str">
        <f>IF(ISERROR(VLOOKUP(H625,'FMC by DSF_Sistem'!$J$11:$J$1202,1,0)),"TIDAK ADA","ADA")</f>
        <v>ADA</v>
      </c>
      <c r="Y625" t="str">
        <f>IF(ISERROR(VLOOKUP(C625,'Data Unit Agr Open'!$F$4:$F$7567,1,0)),"TIDAK ADA","ADA")</f>
        <v>ADA</v>
      </c>
      <c r="Z625" s="955" t="str">
        <f>VLOOKUP(H625,'Data Unit Agr Open'!J623:$J$7567,1,FALSE)</f>
        <v>B9984PCQ</v>
      </c>
      <c r="AA625" t="b">
        <f t="shared" si="65"/>
        <v>1</v>
      </c>
    </row>
    <row r="626" spans="2:27" customFormat="1" ht="17.45" hidden="1" customHeight="1" x14ac:dyDescent="0.4">
      <c r="B626" s="51">
        <v>621</v>
      </c>
      <c r="C626" s="389" t="s">
        <v>2030</v>
      </c>
      <c r="D626" s="655" t="s">
        <v>10216</v>
      </c>
      <c r="E626" s="258" t="s">
        <v>12804</v>
      </c>
      <c r="F626" s="435"/>
      <c r="G626" s="435"/>
      <c r="H626" s="223" t="s">
        <v>10770</v>
      </c>
      <c r="I626" s="224" t="s">
        <v>10771</v>
      </c>
      <c r="J626" s="224" t="s">
        <v>10772</v>
      </c>
      <c r="K626" s="225">
        <v>44043</v>
      </c>
      <c r="L626" s="225">
        <v>45138</v>
      </c>
      <c r="M626" s="226">
        <v>36</v>
      </c>
      <c r="N626" s="227">
        <v>24480000</v>
      </c>
      <c r="O626" s="226">
        <f t="shared" si="67"/>
        <v>680000</v>
      </c>
      <c r="P626" s="128">
        <f t="shared" ca="1" si="68"/>
        <v>17.521165725308673</v>
      </c>
      <c r="Q626" s="87">
        <f t="shared" ca="1" si="66"/>
        <v>11560000</v>
      </c>
      <c r="R626" s="73">
        <f>'[1]Si Cepat'!J6805</f>
        <v>3666798</v>
      </c>
      <c r="S626" s="360">
        <f>'[1]Si Cepat'!F6806</f>
        <v>2</v>
      </c>
      <c r="T626" s="50">
        <f t="shared" si="64"/>
        <v>20813202</v>
      </c>
      <c r="U626" s="511" t="s">
        <v>12795</v>
      </c>
      <c r="V626" s="16"/>
      <c r="X626" t="str">
        <f>IF(ISERROR(VLOOKUP(H626,'FMC by DSF_Sistem'!$J$11:$J$1202,1,0)),"TIDAK ADA","ADA")</f>
        <v>ADA</v>
      </c>
      <c r="Y626" t="str">
        <f>IF(ISERROR(VLOOKUP(C626,'Data Unit Agr Open'!$F$4:$F$7567,1,0)),"TIDAK ADA","ADA")</f>
        <v>ADA</v>
      </c>
      <c r="Z626" s="955" t="str">
        <f>VLOOKUP(H626,'Data Unit Agr Open'!J624:$J$7567,1,FALSE)</f>
        <v>B9982PCQ</v>
      </c>
      <c r="AA626" t="b">
        <f t="shared" si="65"/>
        <v>1</v>
      </c>
    </row>
    <row r="627" spans="2:27" customFormat="1" ht="17.45" hidden="1" customHeight="1" x14ac:dyDescent="0.4">
      <c r="B627" s="38">
        <v>622</v>
      </c>
      <c r="C627" s="389" t="s">
        <v>2034</v>
      </c>
      <c r="D627" s="655" t="s">
        <v>10216</v>
      </c>
      <c r="E627" s="221" t="s">
        <v>12812</v>
      </c>
      <c r="F627" s="435"/>
      <c r="G627" s="435"/>
      <c r="H627" s="223" t="s">
        <v>10776</v>
      </c>
      <c r="I627" s="224" t="s">
        <v>12813</v>
      </c>
      <c r="J627" s="224" t="s">
        <v>10778</v>
      </c>
      <c r="K627" s="225">
        <v>44044</v>
      </c>
      <c r="L627" s="225">
        <v>45139</v>
      </c>
      <c r="M627" s="226">
        <v>36</v>
      </c>
      <c r="N627" s="227">
        <v>33480000</v>
      </c>
      <c r="O627" s="226">
        <f t="shared" si="67"/>
        <v>930000</v>
      </c>
      <c r="P627" s="128">
        <f t="shared" ca="1" si="68"/>
        <v>17.487832391975342</v>
      </c>
      <c r="Q627" s="87">
        <f t="shared" ca="1" si="66"/>
        <v>15810000</v>
      </c>
      <c r="R627" s="73">
        <f>'[1]Si Cepat'!J1366</f>
        <v>5414050</v>
      </c>
      <c r="S627" s="360">
        <f>'[1]Si Cepat'!F1367</f>
        <v>3</v>
      </c>
      <c r="T627" s="50">
        <f t="shared" si="64"/>
        <v>28065950</v>
      </c>
      <c r="U627" s="511"/>
      <c r="V627" s="16"/>
      <c r="X627" t="str">
        <f>IF(ISERROR(VLOOKUP(H627,'FMC by DSF_Sistem'!$J$11:$J$1202,1,0)),"TIDAK ADA","ADA")</f>
        <v>ADA</v>
      </c>
      <c r="Y627" t="str">
        <f>IF(ISERROR(VLOOKUP(C627,'Data Unit Agr Open'!$F$4:$F$7567,1,0)),"TIDAK ADA","ADA")</f>
        <v>ADA</v>
      </c>
      <c r="Z627" s="955" t="str">
        <f>VLOOKUP(H627,'Data Unit Agr Open'!J625:$J$7567,1,FALSE)</f>
        <v>B9677PCQ</v>
      </c>
      <c r="AA627" t="b">
        <f t="shared" si="65"/>
        <v>1</v>
      </c>
    </row>
    <row r="628" spans="2:27" customFormat="1" ht="17.45" hidden="1" customHeight="1" x14ac:dyDescent="0.4">
      <c r="B628" s="51">
        <v>623</v>
      </c>
      <c r="C628" s="389" t="s">
        <v>2039</v>
      </c>
      <c r="D628" s="655" t="s">
        <v>10216</v>
      </c>
      <c r="E628" s="258" t="s">
        <v>12804</v>
      </c>
      <c r="F628" s="435"/>
      <c r="G628" s="435"/>
      <c r="H628" s="223" t="s">
        <v>10785</v>
      </c>
      <c r="I628" s="224" t="s">
        <v>10786</v>
      </c>
      <c r="J628" s="224" t="s">
        <v>10787</v>
      </c>
      <c r="K628" s="225">
        <v>44042</v>
      </c>
      <c r="L628" s="225">
        <v>45137</v>
      </c>
      <c r="M628" s="226">
        <v>36</v>
      </c>
      <c r="N628" s="227">
        <v>24480000</v>
      </c>
      <c r="O628" s="226">
        <f t="shared" si="67"/>
        <v>680000</v>
      </c>
      <c r="P628" s="128">
        <f t="shared" ca="1" si="68"/>
        <v>17.554499058642008</v>
      </c>
      <c r="Q628" s="87">
        <f t="shared" ca="1" si="66"/>
        <v>11560000</v>
      </c>
      <c r="R628" s="73">
        <f>'[1]Si Cepat'!J6443</f>
        <v>11694413</v>
      </c>
      <c r="S628" s="360">
        <f>'[1]Si Cepat'!F6444</f>
        <v>8</v>
      </c>
      <c r="T628" s="50">
        <f t="shared" si="64"/>
        <v>12785587</v>
      </c>
      <c r="U628" s="511"/>
      <c r="V628" s="16"/>
      <c r="X628" t="str">
        <f>IF(ISERROR(VLOOKUP(H628,'FMC by DSF_Sistem'!$J$11:$J$1202,1,0)),"TIDAK ADA","ADA")</f>
        <v>ADA</v>
      </c>
      <c r="Y628" t="str">
        <f>IF(ISERROR(VLOOKUP(C628,'Data Unit Agr Open'!$F$4:$F$7567,1,0)),"TIDAK ADA","ADA")</f>
        <v>ADA</v>
      </c>
      <c r="Z628" s="955" t="str">
        <f>VLOOKUP(H628,'Data Unit Agr Open'!J626:$J$7567,1,FALSE)</f>
        <v>B9974PCQ</v>
      </c>
      <c r="AA628" t="b">
        <f t="shared" si="65"/>
        <v>1</v>
      </c>
    </row>
    <row r="629" spans="2:27" customFormat="1" ht="17.45" hidden="1" customHeight="1" x14ac:dyDescent="0.4">
      <c r="B629" s="38">
        <v>624</v>
      </c>
      <c r="C629" s="392" t="s">
        <v>2083</v>
      </c>
      <c r="D629" s="655" t="s">
        <v>10216</v>
      </c>
      <c r="E629" s="258" t="s">
        <v>12804</v>
      </c>
      <c r="F629" s="426"/>
      <c r="G629" s="426"/>
      <c r="H629" s="235" t="s">
        <v>10880</v>
      </c>
      <c r="I629" s="69" t="s">
        <v>10881</v>
      </c>
      <c r="J629" s="69" t="s">
        <v>10882</v>
      </c>
      <c r="K629" s="427">
        <v>44055</v>
      </c>
      <c r="L629" s="427">
        <v>45150</v>
      </c>
      <c r="M629" s="76">
        <v>36</v>
      </c>
      <c r="N629" s="370">
        <v>24480000</v>
      </c>
      <c r="O629" s="76">
        <f t="shared" si="67"/>
        <v>680000</v>
      </c>
      <c r="P629" s="128">
        <f t="shared" ca="1" si="68"/>
        <v>17.121165725308675</v>
      </c>
      <c r="Q629" s="129">
        <f t="shared" ca="1" si="66"/>
        <v>11560000</v>
      </c>
      <c r="R629" s="73">
        <f>'[1]Si Cepat'!J4770</f>
        <v>2486270</v>
      </c>
      <c r="S629" s="360">
        <f>'[1]Si Cepat'!F4771</f>
        <v>2</v>
      </c>
      <c r="T629" s="50">
        <f t="shared" si="64"/>
        <v>21993730</v>
      </c>
      <c r="U629" s="511"/>
      <c r="V629" s="16"/>
      <c r="X629" t="str">
        <f>IF(ISERROR(VLOOKUP(H629,'FMC by DSF_Sistem'!$J$11:$J$1202,1,0)),"TIDAK ADA","ADA")</f>
        <v>ADA</v>
      </c>
      <c r="Y629" t="str">
        <f>IF(ISERROR(VLOOKUP(C629,'Data Unit Agr Open'!$F$4:$F$7567,1,0)),"TIDAK ADA","ADA")</f>
        <v>ADA</v>
      </c>
      <c r="Z629" s="955" t="str">
        <f>VLOOKUP(H629,'Data Unit Agr Open'!J627:$J$7567,1,FALSE)</f>
        <v>B9970PCQ</v>
      </c>
      <c r="AA629" t="b">
        <f t="shared" si="65"/>
        <v>1</v>
      </c>
    </row>
    <row r="630" spans="2:27" customFormat="1" ht="17.45" hidden="1" customHeight="1" x14ac:dyDescent="0.4">
      <c r="B630" s="51">
        <v>625</v>
      </c>
      <c r="C630" s="392" t="s">
        <v>2071</v>
      </c>
      <c r="D630" s="655" t="s">
        <v>10216</v>
      </c>
      <c r="E630" s="258" t="s">
        <v>12804</v>
      </c>
      <c r="F630" s="426"/>
      <c r="G630" s="426"/>
      <c r="H630" s="235" t="s">
        <v>10793</v>
      </c>
      <c r="I630" s="69" t="s">
        <v>10794</v>
      </c>
      <c r="J630" s="69" t="s">
        <v>10795</v>
      </c>
      <c r="K630" s="427">
        <v>44061</v>
      </c>
      <c r="L630" s="427">
        <v>45156</v>
      </c>
      <c r="M630" s="76">
        <v>36</v>
      </c>
      <c r="N630" s="370">
        <v>24480000</v>
      </c>
      <c r="O630" s="76">
        <f t="shared" si="67"/>
        <v>680000</v>
      </c>
      <c r="P630" s="128">
        <f t="shared" ca="1" si="68"/>
        <v>16.921165725308676</v>
      </c>
      <c r="Q630" s="129">
        <f t="shared" ca="1" si="66"/>
        <v>10880000</v>
      </c>
      <c r="R630" s="73">
        <f>'[1]Si Cepat'!J6866</f>
        <v>4483158</v>
      </c>
      <c r="S630" s="360">
        <f>'[1]Si Cepat'!F6867</f>
        <v>2</v>
      </c>
      <c r="T630" s="50">
        <f t="shared" si="64"/>
        <v>19996842</v>
      </c>
      <c r="U630" s="511" t="s">
        <v>12795</v>
      </c>
      <c r="V630" s="16"/>
      <c r="X630" t="str">
        <f>IF(ISERROR(VLOOKUP(H630,'FMC by DSF_Sistem'!$J$11:$J$1202,1,0)),"TIDAK ADA","ADA")</f>
        <v>ADA</v>
      </c>
      <c r="Y630" t="str">
        <f>IF(ISERROR(VLOOKUP(C630,'Data Unit Agr Open'!$F$4:$F$7567,1,0)),"TIDAK ADA","ADA")</f>
        <v>ADA</v>
      </c>
      <c r="Z630" s="955" t="str">
        <f>VLOOKUP(H630,'Data Unit Agr Open'!J628:$J$7567,1,FALSE)</f>
        <v>B9951PCQ</v>
      </c>
      <c r="AA630" t="b">
        <f t="shared" si="65"/>
        <v>1</v>
      </c>
    </row>
    <row r="631" spans="2:27" customFormat="1" ht="17.45" hidden="1" customHeight="1" x14ac:dyDescent="0.4">
      <c r="B631" s="38">
        <v>626</v>
      </c>
      <c r="C631" s="392" t="s">
        <v>2071</v>
      </c>
      <c r="D631" s="655" t="s">
        <v>10216</v>
      </c>
      <c r="E631" s="258" t="s">
        <v>12804</v>
      </c>
      <c r="F631" s="426"/>
      <c r="G631" s="426"/>
      <c r="H631" s="235" t="s">
        <v>10801</v>
      </c>
      <c r="I631" s="69" t="s">
        <v>12814</v>
      </c>
      <c r="J631" s="69" t="s">
        <v>10803</v>
      </c>
      <c r="K631" s="427">
        <v>44061</v>
      </c>
      <c r="L631" s="427">
        <v>45156</v>
      </c>
      <c r="M631" s="76">
        <v>36</v>
      </c>
      <c r="N631" s="370">
        <v>24480000</v>
      </c>
      <c r="O631" s="76">
        <f t="shared" si="67"/>
        <v>680000</v>
      </c>
      <c r="P631" s="128">
        <f t="shared" ca="1" si="68"/>
        <v>16.921165725308676</v>
      </c>
      <c r="Q631" s="129">
        <f t="shared" ca="1" si="66"/>
        <v>10880000</v>
      </c>
      <c r="R631" s="73">
        <f>'[1]Si Cepat'!J6926</f>
        <v>3305698</v>
      </c>
      <c r="S631" s="360">
        <f>'[1]Si Cepat'!F6927</f>
        <v>2</v>
      </c>
      <c r="T631" s="50">
        <f t="shared" si="64"/>
        <v>21174302</v>
      </c>
      <c r="U631" s="511" t="s">
        <v>12795</v>
      </c>
      <c r="V631" s="16"/>
      <c r="X631" t="str">
        <f>IF(ISERROR(VLOOKUP(H631,'FMC by DSF_Sistem'!$J$11:$J$1202,1,0)),"TIDAK ADA","ADA")</f>
        <v>ADA</v>
      </c>
      <c r="Y631" t="str">
        <f>IF(ISERROR(VLOOKUP(C631,'Data Unit Agr Open'!$F$4:$F$7567,1,0)),"TIDAK ADA","ADA")</f>
        <v>ADA</v>
      </c>
      <c r="Z631" s="955" t="str">
        <f>VLOOKUP(H631,'Data Unit Agr Open'!J629:$J$7567,1,FALSE)</f>
        <v>B9953PCQ</v>
      </c>
      <c r="AA631" t="b">
        <f t="shared" si="65"/>
        <v>1</v>
      </c>
    </row>
    <row r="632" spans="2:27" customFormat="1" ht="17.45" hidden="1" customHeight="1" x14ac:dyDescent="0.4">
      <c r="B632" s="51">
        <v>627</v>
      </c>
      <c r="C632" s="392" t="s">
        <v>2071</v>
      </c>
      <c r="D632" s="655" t="s">
        <v>10216</v>
      </c>
      <c r="E632" s="258" t="s">
        <v>12804</v>
      </c>
      <c r="F632" s="426"/>
      <c r="G632" s="426"/>
      <c r="H632" s="235" t="s">
        <v>10807</v>
      </c>
      <c r="I632" s="69" t="s">
        <v>10808</v>
      </c>
      <c r="J632" s="69" t="s">
        <v>10809</v>
      </c>
      <c r="K632" s="427">
        <v>44061</v>
      </c>
      <c r="L632" s="427">
        <v>45156</v>
      </c>
      <c r="M632" s="76">
        <v>36</v>
      </c>
      <c r="N632" s="370">
        <v>24480000</v>
      </c>
      <c r="O632" s="76">
        <f t="shared" si="67"/>
        <v>680000</v>
      </c>
      <c r="P632" s="128">
        <f t="shared" ca="1" si="68"/>
        <v>16.921165725308676</v>
      </c>
      <c r="Q632" s="129">
        <f t="shared" ca="1" si="66"/>
        <v>10880000</v>
      </c>
      <c r="R632" s="73">
        <f>'[1]Si Cepat'!J6987</f>
        <v>4177144</v>
      </c>
      <c r="S632" s="360">
        <f>'[1]Si Cepat'!F6988</f>
        <v>3</v>
      </c>
      <c r="T632" s="50">
        <f t="shared" si="64"/>
        <v>20302856</v>
      </c>
      <c r="U632" s="511" t="s">
        <v>12795</v>
      </c>
      <c r="V632" s="16"/>
      <c r="X632" t="str">
        <f>IF(ISERROR(VLOOKUP(H632,'FMC by DSF_Sistem'!$J$11:$J$1202,1,0)),"TIDAK ADA","ADA")</f>
        <v>ADA</v>
      </c>
      <c r="Y632" t="str">
        <f>IF(ISERROR(VLOOKUP(C632,'Data Unit Agr Open'!$F$4:$F$7567,1,0)),"TIDAK ADA","ADA")</f>
        <v>ADA</v>
      </c>
      <c r="Z632" s="955" t="str">
        <f>VLOOKUP(H632,'Data Unit Agr Open'!J630:$J$7567,1,FALSE)</f>
        <v>B9998PCQ</v>
      </c>
      <c r="AA632" t="b">
        <f t="shared" si="65"/>
        <v>1</v>
      </c>
    </row>
    <row r="633" spans="2:27" customFormat="1" ht="17.45" hidden="1" customHeight="1" x14ac:dyDescent="0.4">
      <c r="B633" s="38">
        <v>628</v>
      </c>
      <c r="C633" s="392" t="s">
        <v>2071</v>
      </c>
      <c r="D633" s="655" t="s">
        <v>10216</v>
      </c>
      <c r="E633" s="258" t="s">
        <v>12804</v>
      </c>
      <c r="F633" s="426"/>
      <c r="G633" s="426"/>
      <c r="H633" s="235" t="s">
        <v>10813</v>
      </c>
      <c r="I633" s="69" t="s">
        <v>10814</v>
      </c>
      <c r="J633" s="69" t="s">
        <v>10815</v>
      </c>
      <c r="K633" s="427">
        <v>44061</v>
      </c>
      <c r="L633" s="427">
        <v>45156</v>
      </c>
      <c r="M633" s="76">
        <v>36</v>
      </c>
      <c r="N633" s="370">
        <v>24480000</v>
      </c>
      <c r="O633" s="76">
        <f t="shared" si="67"/>
        <v>680000</v>
      </c>
      <c r="P633" s="128">
        <f t="shared" ca="1" si="68"/>
        <v>16.921165725308676</v>
      </c>
      <c r="Q633" s="129">
        <f t="shared" ca="1" si="66"/>
        <v>10880000</v>
      </c>
      <c r="R633" s="73">
        <f>'[1]Si Cepat'!J7048</f>
        <v>7636696</v>
      </c>
      <c r="S633" s="360">
        <f>'[1]Si Cepat'!F7049</f>
        <v>5</v>
      </c>
      <c r="T633" s="50">
        <f t="shared" si="64"/>
        <v>16843304</v>
      </c>
      <c r="U633" s="511" t="s">
        <v>12795</v>
      </c>
      <c r="V633" s="16"/>
      <c r="X633" t="str">
        <f>IF(ISERROR(VLOOKUP(H633,'FMC by DSF_Sistem'!$J$11:$J$1202,1,0)),"TIDAK ADA","ADA")</f>
        <v>ADA</v>
      </c>
      <c r="Y633" t="str">
        <f>IF(ISERROR(VLOOKUP(C633,'Data Unit Agr Open'!$F$4:$F$7567,1,0)),"TIDAK ADA","ADA")</f>
        <v>ADA</v>
      </c>
      <c r="Z633" s="955" t="str">
        <f>VLOOKUP(H633,'Data Unit Agr Open'!J631:$J$7567,1,FALSE)</f>
        <v>B9992PCQ</v>
      </c>
      <c r="AA633" t="b">
        <f t="shared" si="65"/>
        <v>1</v>
      </c>
    </row>
    <row r="634" spans="2:27" customFormat="1" ht="17.45" hidden="1" customHeight="1" x14ac:dyDescent="0.4">
      <c r="B634" s="51">
        <v>629</v>
      </c>
      <c r="C634" s="392" t="s">
        <v>2071</v>
      </c>
      <c r="D634" s="655" t="s">
        <v>10216</v>
      </c>
      <c r="E634" s="258" t="s">
        <v>12804</v>
      </c>
      <c r="F634" s="426"/>
      <c r="G634" s="426"/>
      <c r="H634" s="235" t="s">
        <v>10819</v>
      </c>
      <c r="I634" s="69" t="s">
        <v>10820</v>
      </c>
      <c r="J634" s="69" t="s">
        <v>10821</v>
      </c>
      <c r="K634" s="427">
        <v>44061</v>
      </c>
      <c r="L634" s="427">
        <v>45156</v>
      </c>
      <c r="M634" s="76">
        <v>36</v>
      </c>
      <c r="N634" s="370">
        <v>24480000</v>
      </c>
      <c r="O634" s="76">
        <f t="shared" si="67"/>
        <v>680000</v>
      </c>
      <c r="P634" s="128">
        <f t="shared" ca="1" si="68"/>
        <v>16.921165725308676</v>
      </c>
      <c r="Q634" s="129">
        <f t="shared" ca="1" si="66"/>
        <v>10880000</v>
      </c>
      <c r="R634" s="73">
        <f>'[1]Si Cepat'!J7109</f>
        <v>3803780</v>
      </c>
      <c r="S634" s="360">
        <f>'[1]Si Cepat'!F7110</f>
        <v>3</v>
      </c>
      <c r="T634" s="50">
        <f t="shared" si="64"/>
        <v>20676220</v>
      </c>
      <c r="U634" s="511" t="s">
        <v>12795</v>
      </c>
      <c r="V634" s="16"/>
      <c r="X634" t="str">
        <f>IF(ISERROR(VLOOKUP(H634,'FMC by DSF_Sistem'!$J$11:$J$1202,1,0)),"TIDAK ADA","ADA")</f>
        <v>ADA</v>
      </c>
      <c r="Y634" t="str">
        <f>IF(ISERROR(VLOOKUP(C634,'Data Unit Agr Open'!$F$4:$F$7567,1,0)),"TIDAK ADA","ADA")</f>
        <v>ADA</v>
      </c>
      <c r="Z634" s="955" t="str">
        <f>VLOOKUP(H634,'Data Unit Agr Open'!J632:$J$7567,1,FALSE)</f>
        <v>B9961PCQ</v>
      </c>
      <c r="AA634" t="b">
        <f t="shared" si="65"/>
        <v>1</v>
      </c>
    </row>
    <row r="635" spans="2:27" customFormat="1" ht="17.45" hidden="1" customHeight="1" x14ac:dyDescent="0.4">
      <c r="B635" s="38">
        <v>630</v>
      </c>
      <c r="C635" s="392" t="s">
        <v>2075</v>
      </c>
      <c r="D635" s="655" t="s">
        <v>10216</v>
      </c>
      <c r="E635" s="258" t="s">
        <v>12804</v>
      </c>
      <c r="F635" s="463"/>
      <c r="G635" s="463"/>
      <c r="H635" s="235" t="s">
        <v>10825</v>
      </c>
      <c r="I635" s="69" t="s">
        <v>10826</v>
      </c>
      <c r="J635" s="69" t="s">
        <v>10827</v>
      </c>
      <c r="K635" s="427">
        <v>44054</v>
      </c>
      <c r="L635" s="427">
        <v>45149</v>
      </c>
      <c r="M635" s="76">
        <v>36</v>
      </c>
      <c r="N635" s="370">
        <v>24480000</v>
      </c>
      <c r="O635" s="76">
        <f t="shared" si="67"/>
        <v>680000</v>
      </c>
      <c r="P635" s="128">
        <f t="shared" ca="1" si="68"/>
        <v>17.154499058642006</v>
      </c>
      <c r="Q635" s="129">
        <f t="shared" ca="1" si="66"/>
        <v>11560000</v>
      </c>
      <c r="R635" s="73">
        <f>'[1]Si Cepat'!J4297</f>
        <v>4471700</v>
      </c>
      <c r="S635" s="360">
        <f>'[1]Si Cepat'!F4298</f>
        <v>3</v>
      </c>
      <c r="T635" s="50">
        <f t="shared" si="64"/>
        <v>20008300</v>
      </c>
      <c r="U635" s="511" t="s">
        <v>12795</v>
      </c>
      <c r="V635" s="662" t="s">
        <v>12815</v>
      </c>
      <c r="X635" t="str">
        <f>IF(ISERROR(VLOOKUP(H635,'FMC by DSF_Sistem'!$J$11:$J$1202,1,0)),"TIDAK ADA","ADA")</f>
        <v>ADA</v>
      </c>
      <c r="Y635" t="str">
        <f>IF(ISERROR(VLOOKUP(C635,'Data Unit Agr Open'!$F$4:$F$7567,1,0)),"TIDAK ADA","ADA")</f>
        <v>ADA</v>
      </c>
      <c r="Z635" s="955" t="str">
        <f>VLOOKUP(H635,'Data Unit Agr Open'!J633:$J$7567,1,FALSE)</f>
        <v>B9931PCQ</v>
      </c>
      <c r="AA635" t="b">
        <f t="shared" si="65"/>
        <v>1</v>
      </c>
    </row>
    <row r="636" spans="2:27" customFormat="1" ht="17.45" hidden="1" customHeight="1" x14ac:dyDescent="0.4">
      <c r="B636" s="51">
        <v>631</v>
      </c>
      <c r="C636" s="392" t="s">
        <v>2075</v>
      </c>
      <c r="D636" s="655" t="s">
        <v>10216</v>
      </c>
      <c r="E636" s="258" t="s">
        <v>12804</v>
      </c>
      <c r="F636" s="463"/>
      <c r="G636" s="463"/>
      <c r="H636" s="235" t="s">
        <v>10832</v>
      </c>
      <c r="I636" s="69" t="s">
        <v>10833</v>
      </c>
      <c r="J636" s="69" t="s">
        <v>10834</v>
      </c>
      <c r="K636" s="427">
        <v>44054</v>
      </c>
      <c r="L636" s="427">
        <v>45149</v>
      </c>
      <c r="M636" s="76">
        <v>36</v>
      </c>
      <c r="N636" s="370">
        <v>24480000</v>
      </c>
      <c r="O636" s="76">
        <f t="shared" si="67"/>
        <v>680000</v>
      </c>
      <c r="P636" s="128">
        <f t="shared" ca="1" si="68"/>
        <v>17.154499058642006</v>
      </c>
      <c r="Q636" s="129">
        <f t="shared" ca="1" si="66"/>
        <v>11560000</v>
      </c>
      <c r="R636" s="73">
        <f>'[1]Si Cepat'!J4710</f>
        <v>3981690</v>
      </c>
      <c r="S636" s="360">
        <f>'[1]Si Cepat'!F4711</f>
        <v>3</v>
      </c>
      <c r="T636" s="50">
        <f t="shared" si="64"/>
        <v>20498310</v>
      </c>
      <c r="U636" s="511" t="s">
        <v>12795</v>
      </c>
      <c r="V636" s="662" t="s">
        <v>12815</v>
      </c>
      <c r="X636" t="str">
        <f>IF(ISERROR(VLOOKUP(H636,'FMC by DSF_Sistem'!$J$11:$J$1202,1,0)),"TIDAK ADA","ADA")</f>
        <v>ADA</v>
      </c>
      <c r="Y636" t="str">
        <f>IF(ISERROR(VLOOKUP(C636,'Data Unit Agr Open'!$F$4:$F$7567,1,0)),"TIDAK ADA","ADA")</f>
        <v>ADA</v>
      </c>
      <c r="Z636" s="955" t="str">
        <f>VLOOKUP(H636,'Data Unit Agr Open'!J634:$J$7567,1,FALSE)</f>
        <v>B9937PCQ</v>
      </c>
      <c r="AA636" t="b">
        <f t="shared" si="65"/>
        <v>1</v>
      </c>
    </row>
    <row r="637" spans="2:27" customFormat="1" ht="17.45" hidden="1" customHeight="1" x14ac:dyDescent="0.4">
      <c r="B637" s="38">
        <v>632</v>
      </c>
      <c r="C637" s="392" t="s">
        <v>2075</v>
      </c>
      <c r="D637" s="655" t="s">
        <v>10216</v>
      </c>
      <c r="E637" s="258" t="s">
        <v>12804</v>
      </c>
      <c r="F637" s="463"/>
      <c r="G637" s="463"/>
      <c r="H637" s="235" t="s">
        <v>10838</v>
      </c>
      <c r="I637" s="69" t="s">
        <v>10839</v>
      </c>
      <c r="J637" s="69" t="s">
        <v>10840</v>
      </c>
      <c r="K637" s="427">
        <v>44054</v>
      </c>
      <c r="L637" s="427">
        <v>45149</v>
      </c>
      <c r="M637" s="76">
        <v>36</v>
      </c>
      <c r="N637" s="370">
        <v>24480000</v>
      </c>
      <c r="O637" s="76">
        <f t="shared" si="67"/>
        <v>680000</v>
      </c>
      <c r="P637" s="128">
        <f t="shared" ca="1" si="68"/>
        <v>17.154499058642006</v>
      </c>
      <c r="Q637" s="129">
        <f t="shared" ca="1" si="66"/>
        <v>11560000</v>
      </c>
      <c r="R637" s="73">
        <f>'[1]Si Cepat'!J4944</f>
        <v>5199297</v>
      </c>
      <c r="S637" s="360">
        <f>'[1]Si Cepat'!F4945</f>
        <v>4</v>
      </c>
      <c r="T637" s="50">
        <f t="shared" si="64"/>
        <v>19280703</v>
      </c>
      <c r="U637" s="511" t="s">
        <v>12795</v>
      </c>
      <c r="V637" s="662" t="s">
        <v>12815</v>
      </c>
      <c r="X637" t="str">
        <f>IF(ISERROR(VLOOKUP(H637,'FMC by DSF_Sistem'!$J$11:$J$1202,1,0)),"TIDAK ADA","ADA")</f>
        <v>ADA</v>
      </c>
      <c r="Y637" t="str">
        <f>IF(ISERROR(VLOOKUP(C637,'Data Unit Agr Open'!$F$4:$F$7567,1,0)),"TIDAK ADA","ADA")</f>
        <v>ADA</v>
      </c>
      <c r="Z637" s="955" t="str">
        <f>VLOOKUP(H637,'Data Unit Agr Open'!J635:$J$7567,1,FALSE)</f>
        <v>B9929PCQ</v>
      </c>
      <c r="AA637" t="b">
        <f t="shared" si="65"/>
        <v>1</v>
      </c>
    </row>
    <row r="638" spans="2:27" customFormat="1" ht="17.45" hidden="1" customHeight="1" x14ac:dyDescent="0.4">
      <c r="B638" s="51">
        <v>633</v>
      </c>
      <c r="C638" s="392" t="s">
        <v>2075</v>
      </c>
      <c r="D638" s="655" t="s">
        <v>10216</v>
      </c>
      <c r="E638" s="258" t="s">
        <v>12804</v>
      </c>
      <c r="F638" s="463"/>
      <c r="G638" s="463"/>
      <c r="H638" s="235" t="s">
        <v>10844</v>
      </c>
      <c r="I638" s="69" t="s">
        <v>10845</v>
      </c>
      <c r="J638" s="69" t="s">
        <v>10846</v>
      </c>
      <c r="K638" s="427">
        <v>44054</v>
      </c>
      <c r="L638" s="427">
        <v>45149</v>
      </c>
      <c r="M638" s="76">
        <v>36</v>
      </c>
      <c r="N638" s="370">
        <v>24480000</v>
      </c>
      <c r="O638" s="76">
        <f t="shared" si="67"/>
        <v>680000</v>
      </c>
      <c r="P638" s="128">
        <f t="shared" ca="1" si="68"/>
        <v>17.154499058642006</v>
      </c>
      <c r="Q638" s="129">
        <f t="shared" ca="1" si="66"/>
        <v>11560000</v>
      </c>
      <c r="R638" s="73">
        <f>'[1]Si Cepat'!J7169</f>
        <v>4518962</v>
      </c>
      <c r="S638" s="360">
        <f>'[1]Si Cepat'!F7170</f>
        <v>2</v>
      </c>
      <c r="T638" s="50">
        <f t="shared" si="64"/>
        <v>19961038</v>
      </c>
      <c r="U638" s="511" t="s">
        <v>12795</v>
      </c>
      <c r="V638" s="16"/>
      <c r="X638" t="str">
        <f>IF(ISERROR(VLOOKUP(H638,'FMC by DSF_Sistem'!$J$11:$J$1202,1,0)),"TIDAK ADA","ADA")</f>
        <v>ADA</v>
      </c>
      <c r="Y638" t="str">
        <f>IF(ISERROR(VLOOKUP(C638,'Data Unit Agr Open'!$F$4:$F$7567,1,0)),"TIDAK ADA","ADA")</f>
        <v>ADA</v>
      </c>
      <c r="Z638" s="955" t="str">
        <f>VLOOKUP(H638,'Data Unit Agr Open'!J636:$J$7567,1,FALSE)</f>
        <v>B9933PCQ</v>
      </c>
      <c r="AA638" t="b">
        <f t="shared" si="65"/>
        <v>1</v>
      </c>
    </row>
    <row r="639" spans="2:27" customFormat="1" ht="17.45" hidden="1" customHeight="1" x14ac:dyDescent="0.4">
      <c r="B639" s="38">
        <v>634</v>
      </c>
      <c r="C639" s="392" t="s">
        <v>2075</v>
      </c>
      <c r="D639" s="655" t="s">
        <v>10216</v>
      </c>
      <c r="E639" s="258" t="s">
        <v>12804</v>
      </c>
      <c r="F639" s="463"/>
      <c r="G639" s="463"/>
      <c r="H639" s="235" t="s">
        <v>10850</v>
      </c>
      <c r="I639" s="69" t="s">
        <v>10851</v>
      </c>
      <c r="J639" s="69" t="s">
        <v>10852</v>
      </c>
      <c r="K639" s="427">
        <v>44054</v>
      </c>
      <c r="L639" s="427">
        <v>45149</v>
      </c>
      <c r="M639" s="76">
        <v>36</v>
      </c>
      <c r="N639" s="370">
        <v>24480000</v>
      </c>
      <c r="O639" s="76">
        <f t="shared" si="67"/>
        <v>680000</v>
      </c>
      <c r="P639" s="128">
        <f t="shared" ca="1" si="68"/>
        <v>17.154499058642006</v>
      </c>
      <c r="Q639" s="129">
        <f t="shared" ca="1" si="66"/>
        <v>11560000</v>
      </c>
      <c r="R639" s="73">
        <f>'[1]Si Cepat'!J7231</f>
        <v>6549607</v>
      </c>
      <c r="S639" s="360">
        <f>'[1]Si Cepat'!F7232</f>
        <v>5</v>
      </c>
      <c r="T639" s="50">
        <f t="shared" si="64"/>
        <v>17930393</v>
      </c>
      <c r="U639" s="511" t="s">
        <v>12795</v>
      </c>
      <c r="V639" s="16"/>
      <c r="X639" t="str">
        <f>IF(ISERROR(VLOOKUP(H639,'FMC by DSF_Sistem'!$J$11:$J$1202,1,0)),"TIDAK ADA","ADA")</f>
        <v>ADA</v>
      </c>
      <c r="Y639" t="str">
        <f>IF(ISERROR(VLOOKUP(C639,'Data Unit Agr Open'!$F$4:$F$7567,1,0)),"TIDAK ADA","ADA")</f>
        <v>ADA</v>
      </c>
      <c r="Z639" s="955" t="str">
        <f>VLOOKUP(H639,'Data Unit Agr Open'!J637:$J$7567,1,FALSE)</f>
        <v>B9972PCQ</v>
      </c>
      <c r="AA639" t="b">
        <f t="shared" si="65"/>
        <v>1</v>
      </c>
    </row>
    <row r="640" spans="2:27" customFormat="1" ht="17.45" hidden="1" customHeight="1" x14ac:dyDescent="0.4">
      <c r="B640" s="51">
        <v>635</v>
      </c>
      <c r="C640" s="392" t="s">
        <v>2075</v>
      </c>
      <c r="D640" s="655" t="s">
        <v>10216</v>
      </c>
      <c r="E640" s="258" t="s">
        <v>12804</v>
      </c>
      <c r="F640" s="463"/>
      <c r="G640" s="463"/>
      <c r="H640" s="235" t="s">
        <v>10856</v>
      </c>
      <c r="I640" s="69" t="s">
        <v>10857</v>
      </c>
      <c r="J640" s="69" t="s">
        <v>10858</v>
      </c>
      <c r="K640" s="427">
        <v>44054</v>
      </c>
      <c r="L640" s="427">
        <v>45149</v>
      </c>
      <c r="M640" s="76">
        <v>36</v>
      </c>
      <c r="N640" s="370">
        <v>24480000</v>
      </c>
      <c r="O640" s="76">
        <f t="shared" si="67"/>
        <v>680000</v>
      </c>
      <c r="P640" s="128">
        <f t="shared" ca="1" si="68"/>
        <v>17.154499058642006</v>
      </c>
      <c r="Q640" s="129">
        <f t="shared" ca="1" si="66"/>
        <v>11560000</v>
      </c>
      <c r="R640" s="73">
        <f>'[1]Si Cepat'!J7292</f>
        <v>8162958</v>
      </c>
      <c r="S640" s="360">
        <f>'[1]Si Cepat'!F7293</f>
        <v>6</v>
      </c>
      <c r="T640" s="50">
        <f t="shared" si="64"/>
        <v>16317042</v>
      </c>
      <c r="U640" s="511" t="s">
        <v>12795</v>
      </c>
      <c r="V640" s="16"/>
      <c r="X640" t="str">
        <f>IF(ISERROR(VLOOKUP(H640,'FMC by DSF_Sistem'!$J$11:$J$1202,1,0)),"TIDAK ADA","ADA")</f>
        <v>ADA</v>
      </c>
      <c r="Y640" t="str">
        <f>IF(ISERROR(VLOOKUP(C640,'Data Unit Agr Open'!$F$4:$F$7567,1,0)),"TIDAK ADA","ADA")</f>
        <v>ADA</v>
      </c>
      <c r="Z640" s="955" t="str">
        <f>VLOOKUP(H640,'Data Unit Agr Open'!J638:$J$7567,1,FALSE)</f>
        <v>B9927PCQ</v>
      </c>
      <c r="AA640" t="b">
        <f t="shared" si="65"/>
        <v>1</v>
      </c>
    </row>
    <row r="641" spans="2:27" customFormat="1" ht="17.45" hidden="1" customHeight="1" x14ac:dyDescent="0.4">
      <c r="B641" s="38">
        <v>636</v>
      </c>
      <c r="C641" s="392" t="s">
        <v>2079</v>
      </c>
      <c r="D641" s="655" t="s">
        <v>10216</v>
      </c>
      <c r="E641" s="258" t="s">
        <v>12804</v>
      </c>
      <c r="F641" s="426"/>
      <c r="G641" s="426"/>
      <c r="H641" s="235" t="s">
        <v>10868</v>
      </c>
      <c r="I641" s="69" t="s">
        <v>10869</v>
      </c>
      <c r="J641" s="69" t="s">
        <v>10870</v>
      </c>
      <c r="K641" s="427">
        <v>44055</v>
      </c>
      <c r="L641" s="427">
        <v>45150</v>
      </c>
      <c r="M641" s="76">
        <v>36</v>
      </c>
      <c r="N641" s="370">
        <v>24480000</v>
      </c>
      <c r="O641" s="76">
        <f t="shared" si="67"/>
        <v>680000</v>
      </c>
      <c r="P641" s="128">
        <f t="shared" ca="1" si="68"/>
        <v>17.121165725308675</v>
      </c>
      <c r="Q641" s="129">
        <f t="shared" ca="1" si="66"/>
        <v>11560000</v>
      </c>
      <c r="R641" s="73">
        <f>'[1]Si Cepat'!J7415</f>
        <v>2894399</v>
      </c>
      <c r="S641" s="360">
        <f>'[1]Si Cepat'!F7416</f>
        <v>2</v>
      </c>
      <c r="T641" s="50">
        <f t="shared" si="64"/>
        <v>21585601</v>
      </c>
      <c r="U641" s="511" t="s">
        <v>12795</v>
      </c>
      <c r="V641" s="16"/>
      <c r="X641" t="str">
        <f>IF(ISERROR(VLOOKUP(H641,'FMC by DSF_Sistem'!$J$11:$J$1202,1,0)),"TIDAK ADA","ADA")</f>
        <v>ADA</v>
      </c>
      <c r="Y641" t="str">
        <f>IF(ISERROR(VLOOKUP(C641,'Data Unit Agr Open'!$F$4:$F$7567,1,0)),"TIDAK ADA","ADA")</f>
        <v>ADA</v>
      </c>
      <c r="Z641" s="955" t="str">
        <f>VLOOKUP(H641,'Data Unit Agr Open'!J639:$J$7567,1,FALSE)</f>
        <v>B9968PCQ</v>
      </c>
      <c r="AA641" t="b">
        <f t="shared" si="65"/>
        <v>1</v>
      </c>
    </row>
    <row r="642" spans="2:27" customFormat="1" ht="17.45" hidden="1" customHeight="1" x14ac:dyDescent="0.4">
      <c r="B642" s="51">
        <v>637</v>
      </c>
      <c r="C642" s="392" t="s">
        <v>2079</v>
      </c>
      <c r="D642" s="655" t="s">
        <v>10216</v>
      </c>
      <c r="E642" s="258" t="s">
        <v>12804</v>
      </c>
      <c r="F642" s="426"/>
      <c r="G642" s="426"/>
      <c r="H642" s="235" t="s">
        <v>10874</v>
      </c>
      <c r="I642" s="69" t="s">
        <v>10875</v>
      </c>
      <c r="J642" s="69" t="s">
        <v>10876</v>
      </c>
      <c r="K642" s="427">
        <v>44055</v>
      </c>
      <c r="L642" s="427">
        <v>45150</v>
      </c>
      <c r="M642" s="76">
        <v>36</v>
      </c>
      <c r="N642" s="370">
        <v>24480000</v>
      </c>
      <c r="O642" s="76">
        <f t="shared" si="67"/>
        <v>680000</v>
      </c>
      <c r="P642" s="128">
        <f t="shared" ca="1" si="68"/>
        <v>17.121165725308675</v>
      </c>
      <c r="Q642" s="129">
        <f t="shared" ca="1" si="66"/>
        <v>11560000</v>
      </c>
      <c r="R642" s="73">
        <f>'[1]Si Cepat'!J7353</f>
        <v>1472600</v>
      </c>
      <c r="S642" s="360">
        <f>'[1]Si Cepat'!F7354</f>
        <v>1</v>
      </c>
      <c r="T642" s="50">
        <f t="shared" si="64"/>
        <v>23007400</v>
      </c>
      <c r="U642" s="511" t="s">
        <v>12795</v>
      </c>
      <c r="V642" s="16"/>
      <c r="X642" t="str">
        <f>IF(ISERROR(VLOOKUP(H642,'FMC by DSF_Sistem'!$J$11:$J$1202,1,0)),"TIDAK ADA","ADA")</f>
        <v>ADA</v>
      </c>
      <c r="Y642" t="str">
        <f>IF(ISERROR(VLOOKUP(C642,'Data Unit Agr Open'!$F$4:$F$7567,1,0)),"TIDAK ADA","ADA")</f>
        <v>ADA</v>
      </c>
      <c r="Z642" s="955" t="str">
        <f>VLOOKUP(H642,'Data Unit Agr Open'!J640:$J$7567,1,FALSE)</f>
        <v>B9925PCQ</v>
      </c>
      <c r="AA642" t="b">
        <f t="shared" si="65"/>
        <v>1</v>
      </c>
    </row>
    <row r="643" spans="2:27" customFormat="1" ht="17.45" hidden="1" customHeight="1" x14ac:dyDescent="0.4">
      <c r="B643" s="38">
        <v>638</v>
      </c>
      <c r="C643" s="392" t="s">
        <v>2087</v>
      </c>
      <c r="D643" s="655" t="s">
        <v>10216</v>
      </c>
      <c r="E643" s="258" t="s">
        <v>12810</v>
      </c>
      <c r="F643" s="426"/>
      <c r="G643" s="426"/>
      <c r="H643" s="235" t="s">
        <v>10886</v>
      </c>
      <c r="I643" s="69" t="s">
        <v>10887</v>
      </c>
      <c r="J643" s="69" t="s">
        <v>10888</v>
      </c>
      <c r="K643" s="427">
        <v>44055</v>
      </c>
      <c r="L643" s="427">
        <v>45150</v>
      </c>
      <c r="M643" s="76">
        <v>36</v>
      </c>
      <c r="N643" s="370">
        <v>41544000</v>
      </c>
      <c r="O643" s="76">
        <f t="shared" si="67"/>
        <v>1154000</v>
      </c>
      <c r="P643" s="128">
        <f t="shared" ca="1" si="68"/>
        <v>17.121165725308675</v>
      </c>
      <c r="Q643" s="129">
        <f t="shared" ca="1" si="66"/>
        <v>19618000</v>
      </c>
      <c r="R643" s="73">
        <f>'[1]Si Cepat'!J3948</f>
        <v>15091528</v>
      </c>
      <c r="S643" s="360">
        <f>'[1]Si Cepat'!F3949</f>
        <v>9</v>
      </c>
      <c r="T643" s="50">
        <f t="shared" si="64"/>
        <v>26452472</v>
      </c>
      <c r="U643" s="511" t="s">
        <v>12795</v>
      </c>
      <c r="V643" s="16"/>
      <c r="X643" t="str">
        <f>IF(ISERROR(VLOOKUP(H643,'FMC by DSF_Sistem'!$J$11:$J$1202,1,0)),"TIDAK ADA","ADA")</f>
        <v>ADA</v>
      </c>
      <c r="Y643" t="str">
        <f>IF(ISERROR(VLOOKUP(C643,'Data Unit Agr Open'!$F$4:$F$7567,1,0)),"TIDAK ADA","ADA")</f>
        <v>ADA</v>
      </c>
      <c r="Z643" s="955" t="str">
        <f>VLOOKUP(H643,'Data Unit Agr Open'!J641:$J$7567,1,FALSE)</f>
        <v>B9685PCQ</v>
      </c>
      <c r="AA643" t="b">
        <f t="shared" si="65"/>
        <v>1</v>
      </c>
    </row>
    <row r="644" spans="2:27" customFormat="1" ht="17.45" hidden="1" customHeight="1" x14ac:dyDescent="0.4">
      <c r="B644" s="51">
        <v>639</v>
      </c>
      <c r="C644" s="392" t="s">
        <v>2148</v>
      </c>
      <c r="D644" s="655" t="s">
        <v>10216</v>
      </c>
      <c r="E644" s="258" t="s">
        <v>12816</v>
      </c>
      <c r="F644" s="426"/>
      <c r="G644" s="426"/>
      <c r="H644" s="235" t="s">
        <v>10895</v>
      </c>
      <c r="I644" s="69" t="s">
        <v>10896</v>
      </c>
      <c r="J644" s="69" t="s">
        <v>10897</v>
      </c>
      <c r="K644" s="427">
        <v>44064</v>
      </c>
      <c r="L644" s="427">
        <v>45159</v>
      </c>
      <c r="M644" s="76">
        <v>36</v>
      </c>
      <c r="N644" s="370">
        <v>24480000</v>
      </c>
      <c r="O644" s="76">
        <f t="shared" si="67"/>
        <v>680000</v>
      </c>
      <c r="P644" s="128">
        <f t="shared" ca="1" si="68"/>
        <v>16.821165725308674</v>
      </c>
      <c r="Q644" s="129">
        <f t="shared" ca="1" si="66"/>
        <v>10880000</v>
      </c>
      <c r="R644" s="73">
        <f>'[1]Si Cepat'!J3357</f>
        <v>5402918</v>
      </c>
      <c r="S644" s="360">
        <f>'[1]Si Cepat'!F3358</f>
        <v>5</v>
      </c>
      <c r="T644" s="50">
        <f t="shared" si="64"/>
        <v>19077082</v>
      </c>
      <c r="U644" s="511" t="s">
        <v>12795</v>
      </c>
      <c r="V644" s="16"/>
      <c r="X644" t="str">
        <f>IF(ISERROR(VLOOKUP(H644,'FMC by DSF_Sistem'!$J$11:$J$1202,1,0)),"TIDAK ADA","ADA")</f>
        <v>ADA</v>
      </c>
      <c r="Y644" t="str">
        <f>IF(ISERROR(VLOOKUP(C644,'Data Unit Agr Open'!$F$4:$F$7567,1,0)),"TIDAK ADA","ADA")</f>
        <v>ADA</v>
      </c>
      <c r="Z644" s="955" t="str">
        <f>VLOOKUP(H644,'Data Unit Agr Open'!J642:$J$7567,1,FALSE)</f>
        <v>B9744PCQ</v>
      </c>
      <c r="AA644" t="b">
        <f t="shared" si="65"/>
        <v>1</v>
      </c>
    </row>
    <row r="645" spans="2:27" customFormat="1" ht="17.45" hidden="1" customHeight="1" x14ac:dyDescent="0.4">
      <c r="B645" s="38">
        <v>640</v>
      </c>
      <c r="C645" s="392" t="s">
        <v>2148</v>
      </c>
      <c r="D645" s="655" t="s">
        <v>10216</v>
      </c>
      <c r="E645" s="258" t="s">
        <v>12816</v>
      </c>
      <c r="F645" s="426"/>
      <c r="G645" s="426"/>
      <c r="H645" s="235" t="s">
        <v>10903</v>
      </c>
      <c r="I645" s="69" t="s">
        <v>10904</v>
      </c>
      <c r="J645" s="69" t="s">
        <v>10905</v>
      </c>
      <c r="K645" s="427">
        <v>44064</v>
      </c>
      <c r="L645" s="427">
        <v>45159</v>
      </c>
      <c r="M645" s="76">
        <v>36</v>
      </c>
      <c r="N645" s="370">
        <v>24480000</v>
      </c>
      <c r="O645" s="76">
        <f t="shared" si="67"/>
        <v>680000</v>
      </c>
      <c r="P645" s="128">
        <f t="shared" ca="1" si="68"/>
        <v>16.821165725308674</v>
      </c>
      <c r="Q645" s="129">
        <f t="shared" ca="1" si="66"/>
        <v>10880000</v>
      </c>
      <c r="R645" s="73">
        <f>'[1]Si Cepat'!J3417</f>
        <v>7155795</v>
      </c>
      <c r="S645" s="360">
        <f>'[1]Si Cepat'!F3418</f>
        <v>5</v>
      </c>
      <c r="T645" s="50">
        <f t="shared" si="64"/>
        <v>17324205</v>
      </c>
      <c r="U645" s="511" t="s">
        <v>12795</v>
      </c>
      <c r="V645" s="16"/>
      <c r="X645" t="str">
        <f>IF(ISERROR(VLOOKUP(H645,'FMC by DSF_Sistem'!$J$11:$J$1202,1,0)),"TIDAK ADA","ADA")</f>
        <v>ADA</v>
      </c>
      <c r="Y645" t="str">
        <f>IF(ISERROR(VLOOKUP(C645,'Data Unit Agr Open'!$F$4:$F$7567,1,0)),"TIDAK ADA","ADA")</f>
        <v>ADA</v>
      </c>
      <c r="Z645" s="955" t="str">
        <f>VLOOKUP(H645,'Data Unit Agr Open'!J643:$J$7567,1,FALSE)</f>
        <v>B9748PCQ</v>
      </c>
      <c r="AA645" t="b">
        <f t="shared" si="65"/>
        <v>1</v>
      </c>
    </row>
    <row r="646" spans="2:27" customFormat="1" ht="17.45" hidden="1" customHeight="1" x14ac:dyDescent="0.4">
      <c r="B646" s="51">
        <v>641</v>
      </c>
      <c r="C646" s="392" t="s">
        <v>2152</v>
      </c>
      <c r="D646" s="655" t="s">
        <v>10216</v>
      </c>
      <c r="E646" s="258" t="s">
        <v>12816</v>
      </c>
      <c r="F646" s="426"/>
      <c r="G646" s="426"/>
      <c r="H646" s="235" t="s">
        <v>10909</v>
      </c>
      <c r="I646" s="69" t="s">
        <v>10910</v>
      </c>
      <c r="J646" s="69" t="s">
        <v>10911</v>
      </c>
      <c r="K646" s="427">
        <v>44063</v>
      </c>
      <c r="L646" s="427">
        <v>45158</v>
      </c>
      <c r="M646" s="76">
        <v>36</v>
      </c>
      <c r="N646" s="370">
        <v>24480000</v>
      </c>
      <c r="O646" s="76">
        <f t="shared" si="67"/>
        <v>680000</v>
      </c>
      <c r="P646" s="128">
        <f t="shared" ca="1" si="68"/>
        <v>16.854499058642009</v>
      </c>
      <c r="Q646" s="129">
        <f t="shared" ca="1" si="66"/>
        <v>10880000</v>
      </c>
      <c r="R646" s="73">
        <f>'[1]Si Cepat'!J3477</f>
        <v>2537650</v>
      </c>
      <c r="S646" s="360">
        <f>'[1]Si Cepat'!F3478</f>
        <v>1</v>
      </c>
      <c r="T646" s="50">
        <f t="shared" si="64"/>
        <v>21942350</v>
      </c>
      <c r="U646" s="511" t="s">
        <v>12795</v>
      </c>
      <c r="V646" s="16"/>
      <c r="X646" t="str">
        <f>IF(ISERROR(VLOOKUP(H646,'FMC by DSF_Sistem'!$J$11:$J$1202,1,0)),"TIDAK ADA","ADA")</f>
        <v>ADA</v>
      </c>
      <c r="Y646" t="str">
        <f>IF(ISERROR(VLOOKUP(C646,'Data Unit Agr Open'!$F$4:$F$7567,1,0)),"TIDAK ADA","ADA")</f>
        <v>ADA</v>
      </c>
      <c r="Z646" s="955" t="str">
        <f>VLOOKUP(H646,'Data Unit Agr Open'!J644:$J$7567,1,FALSE)</f>
        <v>B9705PCQ</v>
      </c>
      <c r="AA646" t="b">
        <f t="shared" si="65"/>
        <v>1</v>
      </c>
    </row>
    <row r="647" spans="2:27" customFormat="1" ht="17.45" hidden="1" customHeight="1" x14ac:dyDescent="0.4">
      <c r="B647" s="38">
        <v>642</v>
      </c>
      <c r="C647" s="392" t="s">
        <v>2157</v>
      </c>
      <c r="D647" s="655" t="s">
        <v>10216</v>
      </c>
      <c r="E647" s="258" t="s">
        <v>12816</v>
      </c>
      <c r="F647" s="426"/>
      <c r="G647" s="426"/>
      <c r="H647" s="235" t="s">
        <v>10917</v>
      </c>
      <c r="I647" s="69" t="s">
        <v>10918</v>
      </c>
      <c r="J647" s="69" t="s">
        <v>10919</v>
      </c>
      <c r="K647" s="427">
        <v>44063</v>
      </c>
      <c r="L647" s="427">
        <v>45158</v>
      </c>
      <c r="M647" s="76">
        <v>36</v>
      </c>
      <c r="N647" s="370">
        <v>24480000</v>
      </c>
      <c r="O647" s="76">
        <f t="shared" si="67"/>
        <v>680000</v>
      </c>
      <c r="P647" s="128">
        <f t="shared" ca="1" si="68"/>
        <v>16.854499058642009</v>
      </c>
      <c r="Q647" s="129">
        <f t="shared" ca="1" si="66"/>
        <v>10880000</v>
      </c>
      <c r="R647" s="73">
        <f>'[1]Si Cepat'!J3537</f>
        <v>10619040</v>
      </c>
      <c r="S647" s="360">
        <f>'[1]Si Cepat'!F3538</f>
        <v>7</v>
      </c>
      <c r="T647" s="50">
        <f t="shared" si="64"/>
        <v>13860960</v>
      </c>
      <c r="U647" s="511" t="s">
        <v>12795</v>
      </c>
      <c r="V647" s="16"/>
      <c r="X647" t="str">
        <f>IF(ISERROR(VLOOKUP(H647,'FMC by DSF_Sistem'!$J$11:$J$1202,1,0)),"TIDAK ADA","ADA")</f>
        <v>ADA</v>
      </c>
      <c r="Y647" t="str">
        <f>IF(ISERROR(VLOOKUP(C647,'Data Unit Agr Open'!$F$4:$F$7567,1,0)),"TIDAK ADA","ADA")</f>
        <v>ADA</v>
      </c>
      <c r="Z647" s="955" t="str">
        <f>VLOOKUP(H647,'Data Unit Agr Open'!J645:$J$7567,1,FALSE)</f>
        <v>B9746PCQ</v>
      </c>
      <c r="AA647" t="b">
        <f t="shared" ref="AA647:AA710" si="69">X647=Y647</f>
        <v>1</v>
      </c>
    </row>
    <row r="648" spans="2:27" customFormat="1" ht="17.45" hidden="1" customHeight="1" x14ac:dyDescent="0.4">
      <c r="B648" s="51">
        <v>643</v>
      </c>
      <c r="C648" s="392" t="s">
        <v>2199</v>
      </c>
      <c r="D648" s="655" t="s">
        <v>10216</v>
      </c>
      <c r="E648" s="258" t="s">
        <v>12816</v>
      </c>
      <c r="F648" s="426"/>
      <c r="G648" s="426"/>
      <c r="H648" s="235" t="s">
        <v>10924</v>
      </c>
      <c r="I648" s="69" t="s">
        <v>12817</v>
      </c>
      <c r="J648" s="69" t="s">
        <v>12818</v>
      </c>
      <c r="K648" s="427">
        <v>44078</v>
      </c>
      <c r="L648" s="427">
        <v>45173</v>
      </c>
      <c r="M648" s="76">
        <v>36</v>
      </c>
      <c r="N648" s="370">
        <v>26280000</v>
      </c>
      <c r="O648" s="76">
        <f t="shared" si="67"/>
        <v>730000</v>
      </c>
      <c r="P648" s="128">
        <f t="shared" ca="1" si="68"/>
        <v>16.354499058642009</v>
      </c>
      <c r="Q648" s="129">
        <f t="shared" ca="1" si="66"/>
        <v>11680000</v>
      </c>
      <c r="R648" s="73">
        <f>'[1]Si Cepat'!J4652</f>
        <v>4011950</v>
      </c>
      <c r="S648" s="360">
        <f>'[1]Si Cepat'!F4653</f>
        <v>3</v>
      </c>
      <c r="T648" s="50">
        <f t="shared" si="64"/>
        <v>22268050</v>
      </c>
      <c r="U648" s="511"/>
      <c r="V648" s="16"/>
      <c r="X648" t="str">
        <f>IF(ISERROR(VLOOKUP(H648,'FMC by DSF_Sistem'!$J$11:$J$1202,1,0)),"TIDAK ADA","ADA")</f>
        <v>ADA</v>
      </c>
      <c r="Y648" t="str">
        <f>IF(ISERROR(VLOOKUP(C648,'Data Unit Agr Open'!$F$4:$F$7567,1,0)),"TIDAK ADA","ADA")</f>
        <v>ADA</v>
      </c>
      <c r="Z648" s="955" t="str">
        <f>VLOOKUP(H648,'Data Unit Agr Open'!J646:$J$7567,1,FALSE)</f>
        <v>B9842PCQ</v>
      </c>
      <c r="AA648" t="b">
        <f t="shared" si="69"/>
        <v>1</v>
      </c>
    </row>
    <row r="649" spans="2:27" customFormat="1" ht="17.45" hidden="1" customHeight="1" x14ac:dyDescent="0.4">
      <c r="B649" s="38">
        <v>644</v>
      </c>
      <c r="C649" s="392" t="s">
        <v>2203</v>
      </c>
      <c r="D649" s="655" t="s">
        <v>10216</v>
      </c>
      <c r="E649" s="258" t="s">
        <v>12819</v>
      </c>
      <c r="F649" s="426"/>
      <c r="G649" s="426"/>
      <c r="H649" s="235" t="s">
        <v>10932</v>
      </c>
      <c r="I649" s="69" t="s">
        <v>10933</v>
      </c>
      <c r="J649" s="69" t="s">
        <v>10934</v>
      </c>
      <c r="K649" s="427">
        <v>44080</v>
      </c>
      <c r="L649" s="427">
        <v>44080</v>
      </c>
      <c r="M649" s="76">
        <v>36</v>
      </c>
      <c r="N649" s="370">
        <v>33480000</v>
      </c>
      <c r="O649" s="76">
        <f t="shared" si="67"/>
        <v>930000</v>
      </c>
      <c r="P649" s="128">
        <f t="shared" ca="1" si="68"/>
        <v>16.287832391975339</v>
      </c>
      <c r="Q649" s="129">
        <f t="shared" ca="1" si="66"/>
        <v>14880000</v>
      </c>
      <c r="R649" s="73">
        <f>'[1]Si Cepat'!J5004</f>
        <v>6015788</v>
      </c>
      <c r="S649" s="360">
        <f>'[1]Si Cepat'!F5005</f>
        <v>5</v>
      </c>
      <c r="T649" s="50">
        <f t="shared" si="64"/>
        <v>27464212</v>
      </c>
      <c r="U649" s="511"/>
      <c r="V649" s="16"/>
      <c r="X649" t="str">
        <f>IF(ISERROR(VLOOKUP(H649,'FMC by DSF_Sistem'!$J$11:$J$1202,1,0)),"TIDAK ADA","ADA")</f>
        <v>ADA</v>
      </c>
      <c r="Y649" t="str">
        <f>IF(ISERROR(VLOOKUP(C649,'Data Unit Agr Open'!$F$4:$F$7567,1,0)),"TIDAK ADA","ADA")</f>
        <v>ADA</v>
      </c>
      <c r="Z649" s="955" t="str">
        <f>VLOOKUP(H649,'Data Unit Agr Open'!J647:$J$7567,1,FALSE)</f>
        <v>B9838PCQ</v>
      </c>
      <c r="AA649" t="b">
        <f t="shared" si="69"/>
        <v>1</v>
      </c>
    </row>
    <row r="650" spans="2:27" customFormat="1" ht="17.45" hidden="1" customHeight="1" x14ac:dyDescent="0.4">
      <c r="B650" s="51">
        <v>645</v>
      </c>
      <c r="C650" s="392" t="s">
        <v>2251</v>
      </c>
      <c r="D650" s="655" t="s">
        <v>10216</v>
      </c>
      <c r="E650" s="258" t="s">
        <v>12804</v>
      </c>
      <c r="F650" s="426"/>
      <c r="G650" s="426"/>
      <c r="H650" s="235" t="s">
        <v>10941</v>
      </c>
      <c r="I650" s="69" t="s">
        <v>10942</v>
      </c>
      <c r="J650" s="69" t="s">
        <v>10943</v>
      </c>
      <c r="K650" s="427">
        <v>44085</v>
      </c>
      <c r="L650" s="427">
        <v>45180</v>
      </c>
      <c r="M650" s="76">
        <v>36</v>
      </c>
      <c r="N650" s="370">
        <v>22680000</v>
      </c>
      <c r="O650" s="76">
        <f t="shared" si="67"/>
        <v>630000</v>
      </c>
      <c r="P650" s="128">
        <f t="shared" ca="1" si="68"/>
        <v>16.121165725308675</v>
      </c>
      <c r="Q650" s="129">
        <f t="shared" ca="1" si="66"/>
        <v>10080000</v>
      </c>
      <c r="R650" s="73">
        <f>'[1]Si Cepat'!J6324</f>
        <v>2824099</v>
      </c>
      <c r="S650" s="360">
        <f>'[1]Si Cepat'!F6325</f>
        <v>2</v>
      </c>
      <c r="T650" s="50">
        <f t="shared" si="64"/>
        <v>19855901</v>
      </c>
      <c r="U650" s="511" t="s">
        <v>12795</v>
      </c>
      <c r="V650" s="16"/>
      <c r="X650" t="str">
        <f>IF(ISERROR(VLOOKUP(H650,'FMC by DSF_Sistem'!$J$11:$J$1202,1,0)),"TIDAK ADA","ADA")</f>
        <v>ADA</v>
      </c>
      <c r="Y650" t="str">
        <f>IF(ISERROR(VLOOKUP(C650,'Data Unit Agr Open'!$F$4:$F$7567,1,0)),"TIDAK ADA","ADA")</f>
        <v>ADA</v>
      </c>
      <c r="Z650" s="955" t="str">
        <f>VLOOKUP(H650,'Data Unit Agr Open'!J648:$J$7567,1,FALSE)</f>
        <v>B9012PCR</v>
      </c>
      <c r="AA650" t="b">
        <f t="shared" si="69"/>
        <v>1</v>
      </c>
    </row>
    <row r="651" spans="2:27" customFormat="1" ht="17.45" hidden="1" customHeight="1" x14ac:dyDescent="0.4">
      <c r="B651" s="38">
        <v>646</v>
      </c>
      <c r="C651" s="392" t="s">
        <v>2251</v>
      </c>
      <c r="D651" s="655" t="s">
        <v>10216</v>
      </c>
      <c r="E651" s="258" t="s">
        <v>12804</v>
      </c>
      <c r="F651" s="426"/>
      <c r="G651" s="426"/>
      <c r="H651" s="235" t="s">
        <v>10950</v>
      </c>
      <c r="I651" s="69" t="s">
        <v>10951</v>
      </c>
      <c r="J651" s="69" t="s">
        <v>10952</v>
      </c>
      <c r="K651" s="427">
        <v>44085</v>
      </c>
      <c r="L651" s="427">
        <v>45180</v>
      </c>
      <c r="M651" s="76">
        <v>36</v>
      </c>
      <c r="N651" s="370">
        <v>22680000</v>
      </c>
      <c r="O651" s="76">
        <f t="shared" si="67"/>
        <v>630000</v>
      </c>
      <c r="P651" s="128">
        <f t="shared" ca="1" si="68"/>
        <v>16.121165725308675</v>
      </c>
      <c r="Q651" s="129">
        <f t="shared" ca="1" si="66"/>
        <v>10080000</v>
      </c>
      <c r="R651" s="73">
        <f>'[1]Si Cepat'!J6263</f>
        <v>3520298</v>
      </c>
      <c r="S651" s="360">
        <f>'[1]Si Cepat'!F6264</f>
        <v>3</v>
      </c>
      <c r="T651" s="50">
        <f t="shared" si="64"/>
        <v>19159702</v>
      </c>
      <c r="U651" s="511" t="s">
        <v>12795</v>
      </c>
      <c r="V651" s="16"/>
      <c r="X651" t="str">
        <f>IF(ISERROR(VLOOKUP(H651,'FMC by DSF_Sistem'!$J$11:$J$1202,1,0)),"TIDAK ADA","ADA")</f>
        <v>ADA</v>
      </c>
      <c r="Y651" t="str">
        <f>IF(ISERROR(VLOOKUP(C651,'Data Unit Agr Open'!$F$4:$F$7567,1,0)),"TIDAK ADA","ADA")</f>
        <v>ADA</v>
      </c>
      <c r="Z651" s="955" t="str">
        <f>VLOOKUP(H651,'Data Unit Agr Open'!J649:$J$7567,1,FALSE)</f>
        <v>B9985PCQ</v>
      </c>
      <c r="AA651" t="b">
        <f t="shared" si="69"/>
        <v>1</v>
      </c>
    </row>
    <row r="652" spans="2:27" customFormat="1" ht="17.45" hidden="1" customHeight="1" x14ac:dyDescent="0.4">
      <c r="B652" s="51">
        <v>647</v>
      </c>
      <c r="C652" s="389" t="s">
        <v>2267</v>
      </c>
      <c r="D652" s="655" t="s">
        <v>10216</v>
      </c>
      <c r="E652" s="258" t="s">
        <v>12810</v>
      </c>
      <c r="F652" s="504"/>
      <c r="G652" s="504"/>
      <c r="H652" s="223" t="s">
        <v>11006</v>
      </c>
      <c r="I652" s="224" t="s">
        <v>11007</v>
      </c>
      <c r="J652" s="224" t="s">
        <v>11008</v>
      </c>
      <c r="K652" s="225">
        <v>44095</v>
      </c>
      <c r="L652" s="225">
        <v>45190</v>
      </c>
      <c r="M652" s="226">
        <v>36</v>
      </c>
      <c r="N652" s="227">
        <v>48744000</v>
      </c>
      <c r="O652" s="76">
        <f t="shared" si="67"/>
        <v>1354000</v>
      </c>
      <c r="P652" s="128">
        <f t="shared" ca="1" si="68"/>
        <v>15.787832391975341</v>
      </c>
      <c r="Q652" s="129">
        <f t="shared" ca="1" si="66"/>
        <v>20310000</v>
      </c>
      <c r="R652" s="117">
        <f>'[1]Si Cepat'!J4886</f>
        <v>23397880</v>
      </c>
      <c r="S652" s="360">
        <f>'[1]Si Cepat'!F4887</f>
        <v>6</v>
      </c>
      <c r="T652" s="50">
        <f t="shared" si="64"/>
        <v>25346120</v>
      </c>
      <c r="U652" s="511" t="s">
        <v>12795</v>
      </c>
      <c r="V652" s="16"/>
      <c r="X652" t="str">
        <f>IF(ISERROR(VLOOKUP(H652,'FMC by DSF_Sistem'!$J$11:$J$1202,1,0)),"TIDAK ADA","ADA")</f>
        <v>ADA</v>
      </c>
      <c r="Y652" t="str">
        <f>IF(ISERROR(VLOOKUP(C652,'Data Unit Agr Open'!$F$4:$F$7567,1,0)),"TIDAK ADA","ADA")</f>
        <v>ADA</v>
      </c>
      <c r="Z652" s="955" t="str">
        <f>VLOOKUP(H652,'Data Unit Agr Open'!J650:$J$7567,1,FALSE)</f>
        <v>B9852PCQ</v>
      </c>
      <c r="AA652" t="b">
        <f t="shared" si="69"/>
        <v>1</v>
      </c>
    </row>
    <row r="653" spans="2:27" customFormat="1" ht="17.45" hidden="1" customHeight="1" x14ac:dyDescent="0.4">
      <c r="B653" s="38">
        <v>648</v>
      </c>
      <c r="C653" s="389" t="s">
        <v>2263</v>
      </c>
      <c r="D653" s="655" t="s">
        <v>10216</v>
      </c>
      <c r="E653" s="258" t="s">
        <v>12810</v>
      </c>
      <c r="F653" s="504"/>
      <c r="G653" s="504"/>
      <c r="H653" s="223" t="s">
        <v>10979</v>
      </c>
      <c r="I653" s="224" t="s">
        <v>10980</v>
      </c>
      <c r="J653" s="224" t="s">
        <v>10981</v>
      </c>
      <c r="K653" s="225">
        <v>44099</v>
      </c>
      <c r="L653" s="225">
        <v>45194</v>
      </c>
      <c r="M653" s="226">
        <v>36</v>
      </c>
      <c r="N653" s="227">
        <v>48744000</v>
      </c>
      <c r="O653" s="76">
        <f t="shared" si="67"/>
        <v>1354000</v>
      </c>
      <c r="P653" s="128">
        <f t="shared" ca="1" si="68"/>
        <v>15.654499058642008</v>
      </c>
      <c r="Q653" s="129">
        <f t="shared" ca="1" si="66"/>
        <v>20310000</v>
      </c>
      <c r="R653" s="117">
        <f>'[1]Si Cepat'!J4064</f>
        <v>25912043</v>
      </c>
      <c r="S653" s="360">
        <f>'[1]Si Cepat'!F4065</f>
        <v>20</v>
      </c>
      <c r="T653" s="50">
        <f t="shared" si="64"/>
        <v>22831957</v>
      </c>
      <c r="U653" s="511" t="s">
        <v>12795</v>
      </c>
      <c r="V653" s="16"/>
      <c r="X653" t="str">
        <f>IF(ISERROR(VLOOKUP(H653,'FMC by DSF_Sistem'!$J$11:$J$1202,1,0)),"TIDAK ADA","ADA")</f>
        <v>ADA</v>
      </c>
      <c r="Y653" t="str">
        <f>IF(ISERROR(VLOOKUP(C653,'Data Unit Agr Open'!$F$4:$F$7567,1,0)),"TIDAK ADA","ADA")</f>
        <v>ADA</v>
      </c>
      <c r="Z653" s="955" t="str">
        <f>VLOOKUP(H653,'Data Unit Agr Open'!J651:$J$7567,1,FALSE)</f>
        <v>B9728PCQ</v>
      </c>
      <c r="AA653" t="b">
        <f t="shared" si="69"/>
        <v>1</v>
      </c>
    </row>
    <row r="654" spans="2:27" customFormat="1" ht="17.45" hidden="1" customHeight="1" x14ac:dyDescent="0.4">
      <c r="B654" s="51">
        <v>649</v>
      </c>
      <c r="C654" s="389" t="s">
        <v>2263</v>
      </c>
      <c r="D654" s="655" t="s">
        <v>10216</v>
      </c>
      <c r="E654" s="258" t="s">
        <v>12810</v>
      </c>
      <c r="F654" s="504"/>
      <c r="G654" s="504"/>
      <c r="H654" s="223" t="s">
        <v>10988</v>
      </c>
      <c r="I654" s="224" t="s">
        <v>10989</v>
      </c>
      <c r="J654" s="224" t="s">
        <v>10990</v>
      </c>
      <c r="K654" s="225">
        <v>44099</v>
      </c>
      <c r="L654" s="225">
        <v>45194</v>
      </c>
      <c r="M654" s="226">
        <v>36</v>
      </c>
      <c r="N654" s="227">
        <v>48744000</v>
      </c>
      <c r="O654" s="76">
        <f t="shared" si="67"/>
        <v>1354000</v>
      </c>
      <c r="P654" s="128">
        <f t="shared" ca="1" si="68"/>
        <v>15.654499058642008</v>
      </c>
      <c r="Q654" s="129">
        <f t="shared" ca="1" si="66"/>
        <v>20310000</v>
      </c>
      <c r="R654" s="117">
        <f>'[1]Si Cepat'!J4123</f>
        <v>18483795</v>
      </c>
      <c r="S654" s="360">
        <f>'[1]Si Cepat'!F4124</f>
        <v>11</v>
      </c>
      <c r="T654" s="50">
        <f t="shared" si="64"/>
        <v>30260205</v>
      </c>
      <c r="U654" s="511" t="s">
        <v>12795</v>
      </c>
      <c r="V654" s="16"/>
      <c r="X654" t="str">
        <f>IF(ISERROR(VLOOKUP(H654,'FMC by DSF_Sistem'!$J$11:$J$1202,1,0)),"TIDAK ADA","ADA")</f>
        <v>ADA</v>
      </c>
      <c r="Y654" t="str">
        <f>IF(ISERROR(VLOOKUP(C654,'Data Unit Agr Open'!$F$4:$F$7567,1,0)),"TIDAK ADA","ADA")</f>
        <v>ADA</v>
      </c>
      <c r="Z654" s="955" t="str">
        <f>VLOOKUP(H654,'Data Unit Agr Open'!J652:$J$7567,1,FALSE)</f>
        <v>B9675PCQ</v>
      </c>
      <c r="AA654" t="b">
        <f t="shared" si="69"/>
        <v>1</v>
      </c>
    </row>
    <row r="655" spans="2:27" customFormat="1" ht="17.45" hidden="1" customHeight="1" x14ac:dyDescent="0.4">
      <c r="B655" s="38">
        <v>650</v>
      </c>
      <c r="C655" s="389" t="s">
        <v>2263</v>
      </c>
      <c r="D655" s="655" t="s">
        <v>10216</v>
      </c>
      <c r="E655" s="258" t="s">
        <v>12810</v>
      </c>
      <c r="F655" s="504"/>
      <c r="G655" s="504"/>
      <c r="H655" s="223" t="s">
        <v>10994</v>
      </c>
      <c r="I655" s="224" t="s">
        <v>10995</v>
      </c>
      <c r="J655" s="224" t="s">
        <v>10996</v>
      </c>
      <c r="K655" s="225">
        <v>44099</v>
      </c>
      <c r="L655" s="225">
        <v>45194</v>
      </c>
      <c r="M655" s="226">
        <v>36</v>
      </c>
      <c r="N655" s="227">
        <v>48744000</v>
      </c>
      <c r="O655" s="76">
        <f>N655/M655</f>
        <v>1354000</v>
      </c>
      <c r="P655" s="128">
        <f ca="1">($P$3-K655)/30</f>
        <v>15.654499058642008</v>
      </c>
      <c r="Q655" s="129">
        <f ca="1">LEFT(P655,2)*O655</f>
        <v>20310000</v>
      </c>
      <c r="R655" s="117">
        <f>'[1]Si Cepat'!J4182</f>
        <v>17123277</v>
      </c>
      <c r="S655" s="473">
        <f>'[1]Si Cepat'!F4183</f>
        <v>10</v>
      </c>
      <c r="T655" s="50">
        <f>N655-R655</f>
        <v>31620723</v>
      </c>
      <c r="U655" s="511" t="s">
        <v>12795</v>
      </c>
      <c r="V655" s="16"/>
      <c r="X655" t="str">
        <f>IF(ISERROR(VLOOKUP(H655,'FMC by DSF_Sistem'!$J$11:$J$1202,1,0)),"TIDAK ADA","ADA")</f>
        <v>ADA</v>
      </c>
      <c r="Y655" t="str">
        <f>IF(ISERROR(VLOOKUP(C655,'Data Unit Agr Open'!$F$4:$F$7567,1,0)),"TIDAK ADA","ADA")</f>
        <v>ADA</v>
      </c>
      <c r="Z655" s="955" t="str">
        <f>VLOOKUP(H655,'Data Unit Agr Open'!J653:$J$7567,1,FALSE)</f>
        <v>B9730PCQ</v>
      </c>
      <c r="AA655" t="b">
        <f t="shared" si="69"/>
        <v>1</v>
      </c>
    </row>
    <row r="656" spans="2:27" customFormat="1" ht="17.45" hidden="1" customHeight="1" x14ac:dyDescent="0.4">
      <c r="B656" s="51">
        <v>651</v>
      </c>
      <c r="C656" s="389" t="s">
        <v>2263</v>
      </c>
      <c r="D656" s="655" t="s">
        <v>10216</v>
      </c>
      <c r="E656" s="258" t="s">
        <v>12810</v>
      </c>
      <c r="F656" s="504"/>
      <c r="G656" s="504"/>
      <c r="H656" s="223" t="s">
        <v>11000</v>
      </c>
      <c r="I656" s="224" t="s">
        <v>11001</v>
      </c>
      <c r="J656" s="224" t="s">
        <v>11002</v>
      </c>
      <c r="K656" s="225">
        <v>44099</v>
      </c>
      <c r="L656" s="225">
        <v>45194</v>
      </c>
      <c r="M656" s="226">
        <v>36</v>
      </c>
      <c r="N656" s="227">
        <v>48744000</v>
      </c>
      <c r="O656" s="76">
        <f t="shared" si="67"/>
        <v>1354000</v>
      </c>
      <c r="P656" s="128">
        <f t="shared" ca="1" si="68"/>
        <v>15.654499058642008</v>
      </c>
      <c r="Q656" s="129">
        <f t="shared" ca="1" si="66"/>
        <v>20310000</v>
      </c>
      <c r="R656" s="117">
        <f>'[1]Si Cepat'!J4239</f>
        <v>20596782</v>
      </c>
      <c r="S656" s="360">
        <f>'[1]Si Cepat'!F4240</f>
        <v>12</v>
      </c>
      <c r="T656" s="50">
        <f t="shared" si="64"/>
        <v>28147218</v>
      </c>
      <c r="U656" s="511" t="s">
        <v>12795</v>
      </c>
      <c r="V656" s="16"/>
      <c r="X656" t="str">
        <f>IF(ISERROR(VLOOKUP(H656,'FMC by DSF_Sistem'!$J$11:$J$1202,1,0)),"TIDAK ADA","ADA")</f>
        <v>ADA</v>
      </c>
      <c r="Y656" t="str">
        <f>IF(ISERROR(VLOOKUP(C656,'Data Unit Agr Open'!$F$4:$F$7567,1,0)),"TIDAK ADA","ADA")</f>
        <v>ADA</v>
      </c>
      <c r="Z656" s="955" t="str">
        <f>VLOOKUP(H656,'Data Unit Agr Open'!J654:$J$7567,1,FALSE)</f>
        <v>B9673PCQ</v>
      </c>
      <c r="AA656" t="b">
        <f t="shared" si="69"/>
        <v>1</v>
      </c>
    </row>
    <row r="657" spans="1:28" ht="17.45" hidden="1" customHeight="1" x14ac:dyDescent="0.4">
      <c r="B657" s="38">
        <v>652</v>
      </c>
      <c r="C657" s="663" t="s">
        <v>2259</v>
      </c>
      <c r="D657" s="655" t="s">
        <v>10216</v>
      </c>
      <c r="E657" s="258" t="s">
        <v>12819</v>
      </c>
      <c r="F657" s="504"/>
      <c r="G657" s="504"/>
      <c r="H657" s="223" t="s">
        <v>10973</v>
      </c>
      <c r="I657" s="224" t="s">
        <v>10974</v>
      </c>
      <c r="J657" s="224" t="s">
        <v>12820</v>
      </c>
      <c r="K657" s="225">
        <v>44093</v>
      </c>
      <c r="L657" s="225">
        <v>45188</v>
      </c>
      <c r="M657" s="226">
        <v>36</v>
      </c>
      <c r="N657" s="227">
        <v>33480000</v>
      </c>
      <c r="O657" s="226">
        <f t="shared" si="67"/>
        <v>930000</v>
      </c>
      <c r="P657" s="128">
        <f t="shared" ca="1" si="68"/>
        <v>15.854499058642007</v>
      </c>
      <c r="Q657" s="129">
        <f t="shared" ca="1" si="66"/>
        <v>13950000</v>
      </c>
      <c r="R657" s="117">
        <f>'[1]Si Cepat'!J5305</f>
        <v>1326000</v>
      </c>
      <c r="S657" s="360">
        <f>'[1]Si Cepat'!F5306</f>
        <v>0</v>
      </c>
      <c r="T657" s="50">
        <f t="shared" si="64"/>
        <v>32154000</v>
      </c>
      <c r="U657" s="511" t="s">
        <v>12795</v>
      </c>
      <c r="X657" t="str">
        <f>IF(ISERROR(VLOOKUP(H657,'FMC by DSF_Sistem'!$J$11:$J$1202,1,0)),"TIDAK ADA","ADA")</f>
        <v>ADA</v>
      </c>
      <c r="Y657" t="str">
        <f>IF(ISERROR(VLOOKUP(C657,'Data Unit Agr Open'!$F$4:$F$7567,1,0)),"TIDAK ADA","ADA")</f>
        <v>ADA</v>
      </c>
      <c r="Z657" s="955" t="str">
        <f>VLOOKUP(H657,'Data Unit Agr Open'!J655:$J$7567,1,FALSE)</f>
        <v>B9815PCQ</v>
      </c>
      <c r="AA657" t="b">
        <f t="shared" si="69"/>
        <v>1</v>
      </c>
      <c r="AB657"/>
    </row>
    <row r="658" spans="1:28" ht="17.45" hidden="1" customHeight="1" x14ac:dyDescent="0.4">
      <c r="B658" s="51">
        <v>653</v>
      </c>
      <c r="C658" s="663" t="s">
        <v>2259</v>
      </c>
      <c r="D658" s="655" t="s">
        <v>10216</v>
      </c>
      <c r="E658" s="258" t="s">
        <v>12819</v>
      </c>
      <c r="F658" s="504"/>
      <c r="G658" s="504"/>
      <c r="H658" s="223" t="s">
        <v>10965</v>
      </c>
      <c r="I658" s="224" t="s">
        <v>10966</v>
      </c>
      <c r="J658" s="224" t="s">
        <v>12821</v>
      </c>
      <c r="K658" s="225">
        <v>44093</v>
      </c>
      <c r="L658" s="225">
        <v>45188</v>
      </c>
      <c r="M658" s="226">
        <v>36</v>
      </c>
      <c r="N658" s="227">
        <v>33480000</v>
      </c>
      <c r="O658" s="226">
        <f t="shared" si="67"/>
        <v>930000</v>
      </c>
      <c r="P658" s="128">
        <f t="shared" ca="1" si="68"/>
        <v>15.854499058642007</v>
      </c>
      <c r="Q658" s="129">
        <f t="shared" ca="1" si="66"/>
        <v>13950000</v>
      </c>
      <c r="R658" s="117">
        <f>'[1]Si Cepat'!J5365</f>
        <v>2896000</v>
      </c>
      <c r="S658" s="360">
        <f>'[1]Si Cepat'!F5366</f>
        <v>1</v>
      </c>
      <c r="T658" s="50">
        <f t="shared" si="64"/>
        <v>30584000</v>
      </c>
      <c r="U658" s="511" t="s">
        <v>12795</v>
      </c>
      <c r="X658" t="str">
        <f>IF(ISERROR(VLOOKUP(H658,'FMC by DSF_Sistem'!$J$11:$J$1202,1,0)),"TIDAK ADA","ADA")</f>
        <v>ADA</v>
      </c>
      <c r="Y658" t="str">
        <f>IF(ISERROR(VLOOKUP(C658,'Data Unit Agr Open'!$F$4:$F$7567,1,0)),"TIDAK ADA","ADA")</f>
        <v>ADA</v>
      </c>
      <c r="Z658" s="955" t="str">
        <f>VLOOKUP(H658,'Data Unit Agr Open'!J656:$J$7567,1,FALSE)</f>
        <v>B9858PCQ</v>
      </c>
      <c r="AA658" t="b">
        <f t="shared" si="69"/>
        <v>1</v>
      </c>
      <c r="AB658"/>
    </row>
    <row r="659" spans="1:28" ht="17.45" hidden="1" customHeight="1" x14ac:dyDescent="0.4">
      <c r="B659" s="38">
        <v>654</v>
      </c>
      <c r="C659" s="406" t="s">
        <v>2255</v>
      </c>
      <c r="D659" s="664" t="s">
        <v>10216</v>
      </c>
      <c r="E659" s="265" t="s">
        <v>12810</v>
      </c>
      <c r="F659" s="576"/>
      <c r="G659" s="576"/>
      <c r="H659" s="320" t="s">
        <v>10956</v>
      </c>
      <c r="I659" s="81" t="s">
        <v>10957</v>
      </c>
      <c r="J659" s="81" t="s">
        <v>10958</v>
      </c>
      <c r="K659" s="471">
        <v>44083</v>
      </c>
      <c r="L659" s="471">
        <v>45178</v>
      </c>
      <c r="M659" s="85">
        <v>36</v>
      </c>
      <c r="N659" s="379">
        <v>41544000</v>
      </c>
      <c r="O659" s="85">
        <f t="shared" si="67"/>
        <v>1154000</v>
      </c>
      <c r="P659" s="86">
        <f t="shared" ca="1" si="68"/>
        <v>16.187832391975341</v>
      </c>
      <c r="Q659" s="87">
        <f t="shared" ca="1" si="66"/>
        <v>18464000</v>
      </c>
      <c r="R659" s="88">
        <f>'[1]Si Cepat'!J4827</f>
        <v>13718865</v>
      </c>
      <c r="S659" s="533">
        <f>'[1]Si Cepat'!F4828</f>
        <v>3</v>
      </c>
      <c r="T659" s="120">
        <f t="shared" si="64"/>
        <v>27825135</v>
      </c>
      <c r="U659" s="511" t="s">
        <v>12795</v>
      </c>
      <c r="X659" t="str">
        <f>IF(ISERROR(VLOOKUP(H659,'FMC by DSF_Sistem'!$J$11:$J$1202,1,0)),"TIDAK ADA","ADA")</f>
        <v>ADA</v>
      </c>
      <c r="Y659" t="str">
        <f>IF(ISERROR(VLOOKUP(C659,'Data Unit Agr Open'!$F$4:$F$7567,1,0)),"TIDAK ADA","ADA")</f>
        <v>ADA</v>
      </c>
      <c r="Z659" s="955" t="str">
        <f>VLOOKUP(H659,'Data Unit Agr Open'!J657:$J$7567,1,FALSE)</f>
        <v>B9834PCQ</v>
      </c>
      <c r="AA659" t="b">
        <f t="shared" si="69"/>
        <v>1</v>
      </c>
      <c r="AB659"/>
    </row>
    <row r="660" spans="1:28" ht="17.45" customHeight="1" x14ac:dyDescent="0.4">
      <c r="A660" s="296" t="s">
        <v>12117</v>
      </c>
      <c r="B660" s="51">
        <v>655</v>
      </c>
      <c r="C660" s="665" t="s">
        <v>4880</v>
      </c>
      <c r="D660" s="666" t="s">
        <v>10216</v>
      </c>
      <c r="E660" s="543" t="s">
        <v>12822</v>
      </c>
      <c r="F660" s="667"/>
      <c r="G660" s="308" t="s">
        <v>12823</v>
      </c>
      <c r="H660" s="308" t="s">
        <v>12823</v>
      </c>
      <c r="I660" s="545" t="s">
        <v>12824</v>
      </c>
      <c r="J660" s="545" t="s">
        <v>12825</v>
      </c>
      <c r="K660" s="668">
        <v>44149</v>
      </c>
      <c r="L660" s="669">
        <v>44880</v>
      </c>
      <c r="M660" s="155">
        <v>24</v>
      </c>
      <c r="N660" s="401">
        <f>15000000+9000000</f>
        <v>24000000</v>
      </c>
      <c r="O660" s="155">
        <f t="shared" si="67"/>
        <v>1000000</v>
      </c>
      <c r="P660" s="156">
        <f t="shared" ca="1" si="68"/>
        <v>13.98783239197534</v>
      </c>
      <c r="Q660" s="157">
        <f t="shared" ca="1" si="66"/>
        <v>13000000</v>
      </c>
      <c r="R660" s="158">
        <f>'[1]Si Cepat'!J7704</f>
        <v>7699592</v>
      </c>
      <c r="S660" s="159">
        <f>'[1]Si Cepat'!F7705</f>
        <v>5</v>
      </c>
      <c r="T660" s="313">
        <f t="shared" si="64"/>
        <v>16300408</v>
      </c>
      <c r="U660" s="511"/>
      <c r="X660" t="str">
        <f>IF(ISERROR(VLOOKUP(H660,'FMC by DSF_Sistem'!$J$11:$J$1202,1,0)),"TIDAK ADA","ADA")</f>
        <v>TIDAK ADA</v>
      </c>
      <c r="Y660" t="str">
        <f>IF(ISERROR(VLOOKUP(C660,'Data Unit Agr Open'!$F$4:$F$7567,1,0)),"TIDAK ADA","ADA")</f>
        <v>ADA</v>
      </c>
      <c r="Z660" s="955" t="str">
        <f>VLOOKUP(H660,'Data Unit Agr Open'!J658:$J$7567,1,FALSE)</f>
        <v>AD8984HA</v>
      </c>
      <c r="AA660" t="b">
        <f t="shared" si="69"/>
        <v>0</v>
      </c>
      <c r="AB660"/>
    </row>
    <row r="661" spans="1:28" ht="17.45" customHeight="1" x14ac:dyDescent="0.4">
      <c r="A661" s="296" t="s">
        <v>12117</v>
      </c>
      <c r="B661" s="38">
        <v>656</v>
      </c>
      <c r="C661" s="665" t="s">
        <v>4880</v>
      </c>
      <c r="D661" s="666" t="s">
        <v>10216</v>
      </c>
      <c r="E661" s="543" t="s">
        <v>12822</v>
      </c>
      <c r="F661" s="667"/>
      <c r="G661" s="308" t="s">
        <v>12826</v>
      </c>
      <c r="H661" s="308" t="s">
        <v>12826</v>
      </c>
      <c r="I661" s="545" t="s">
        <v>12827</v>
      </c>
      <c r="J661" s="545" t="s">
        <v>12828</v>
      </c>
      <c r="K661" s="668">
        <v>44149</v>
      </c>
      <c r="L661" s="669">
        <v>44880</v>
      </c>
      <c r="M661" s="155">
        <v>24</v>
      </c>
      <c r="N661" s="401">
        <f t="shared" ref="N661:N663" si="70">15000000+9000000</f>
        <v>24000000</v>
      </c>
      <c r="O661" s="155">
        <f t="shared" si="67"/>
        <v>1000000</v>
      </c>
      <c r="P661" s="156">
        <f t="shared" ca="1" si="68"/>
        <v>13.98783239197534</v>
      </c>
      <c r="Q661" s="157">
        <f t="shared" ca="1" si="66"/>
        <v>13000000</v>
      </c>
      <c r="R661" s="158">
        <f>'[1]Si Cepat'!J7799</f>
        <v>14572490</v>
      </c>
      <c r="S661" s="159">
        <f>'[1]Si Cepat'!F7800</f>
        <v>8</v>
      </c>
      <c r="T661" s="313">
        <f t="shared" si="64"/>
        <v>9427510</v>
      </c>
      <c r="U661" s="511"/>
      <c r="X661" t="str">
        <f>IF(ISERROR(VLOOKUP(H661,'FMC by DSF_Sistem'!$J$11:$J$1202,1,0)),"TIDAK ADA","ADA")</f>
        <v>TIDAK ADA</v>
      </c>
      <c r="Y661" t="str">
        <f>IF(ISERROR(VLOOKUP(C661,'Data Unit Agr Open'!$F$4:$F$7567,1,0)),"TIDAK ADA","ADA")</f>
        <v>ADA</v>
      </c>
      <c r="Z661" s="955" t="str">
        <f>VLOOKUP(H661,'Data Unit Agr Open'!J659:$J$7567,1,FALSE)</f>
        <v>B9163PCL</v>
      </c>
      <c r="AA661" t="b">
        <f t="shared" si="69"/>
        <v>0</v>
      </c>
      <c r="AB661"/>
    </row>
    <row r="662" spans="1:28" ht="62.25" hidden="1" customHeight="1" x14ac:dyDescent="0.4">
      <c r="A662" s="296" t="s">
        <v>12117</v>
      </c>
      <c r="B662" s="51">
        <v>657</v>
      </c>
      <c r="C662" s="665" t="s">
        <v>4880</v>
      </c>
      <c r="D662" s="666" t="s">
        <v>10216</v>
      </c>
      <c r="E662" s="543" t="s">
        <v>12822</v>
      </c>
      <c r="F662" s="667"/>
      <c r="G662" s="308" t="s">
        <v>12829</v>
      </c>
      <c r="H662" s="308" t="s">
        <v>12830</v>
      </c>
      <c r="I662" s="545" t="s">
        <v>12831</v>
      </c>
      <c r="J662" s="545" t="s">
        <v>12832</v>
      </c>
      <c r="K662" s="668">
        <v>44149</v>
      </c>
      <c r="L662" s="669">
        <v>44880</v>
      </c>
      <c r="M662" s="155">
        <v>24</v>
      </c>
      <c r="N662" s="401">
        <f t="shared" si="70"/>
        <v>24000000</v>
      </c>
      <c r="O662" s="155">
        <f t="shared" si="67"/>
        <v>1000000</v>
      </c>
      <c r="P662" s="156">
        <f t="shared" ca="1" si="68"/>
        <v>13.98783239197534</v>
      </c>
      <c r="Q662" s="157">
        <f t="shared" ca="1" si="66"/>
        <v>13000000</v>
      </c>
      <c r="R662" s="158">
        <f>'[1]Si Cepat'!J7512</f>
        <v>10350764</v>
      </c>
      <c r="S662" s="159">
        <f>'[1]Si Cepat'!F7513</f>
        <v>6</v>
      </c>
      <c r="T662" s="313">
        <f t="shared" si="64"/>
        <v>13649236</v>
      </c>
      <c r="U662" s="511"/>
      <c r="X662" t="str">
        <f>IF(ISERROR(VLOOKUP(H662,'FMC by DSF_Sistem'!$J$11:$J$1202,1,0)),"TIDAK ADA","ADA")</f>
        <v>TIDAK ADA</v>
      </c>
      <c r="Y662" t="str">
        <f>IF(ISERROR(VLOOKUP(C662,'Data Unit Agr Open'!$F$4:$F$7567,1,0)),"TIDAK ADA","ADA")</f>
        <v>ADA</v>
      </c>
      <c r="Z662" s="955" t="e">
        <f>VLOOKUP(H662,'Data Unit Agr Open'!J660:$J$7567,1,FALSE)</f>
        <v>#N/A</v>
      </c>
      <c r="AA662" t="b">
        <f t="shared" si="69"/>
        <v>0</v>
      </c>
      <c r="AB662" s="1084" t="s">
        <v>25303</v>
      </c>
    </row>
    <row r="663" spans="1:28" ht="17.45" hidden="1" customHeight="1" x14ac:dyDescent="0.4">
      <c r="A663" s="296" t="s">
        <v>12117</v>
      </c>
      <c r="B663" s="38">
        <v>658</v>
      </c>
      <c r="C663" s="665" t="s">
        <v>4880</v>
      </c>
      <c r="D663" s="666" t="s">
        <v>10216</v>
      </c>
      <c r="E663" s="543" t="s">
        <v>12822</v>
      </c>
      <c r="F663" s="667"/>
      <c r="G663" s="308" t="s">
        <v>12833</v>
      </c>
      <c r="H663" s="308" t="s">
        <v>12834</v>
      </c>
      <c r="I663" s="545" t="s">
        <v>12835</v>
      </c>
      <c r="J663" s="545" t="s">
        <v>12836</v>
      </c>
      <c r="K663" s="668">
        <v>44149</v>
      </c>
      <c r="L663" s="669">
        <v>44880</v>
      </c>
      <c r="M663" s="155">
        <v>24</v>
      </c>
      <c r="N663" s="401">
        <f t="shared" si="70"/>
        <v>24000000</v>
      </c>
      <c r="O663" s="155">
        <f t="shared" si="67"/>
        <v>1000000</v>
      </c>
      <c r="P663" s="156">
        <f t="shared" ca="1" si="68"/>
        <v>13.98783239197534</v>
      </c>
      <c r="Q663" s="157">
        <f t="shared" ca="1" si="66"/>
        <v>13000000</v>
      </c>
      <c r="R663" s="158">
        <f>'[1]Si Cepat'!J7666</f>
        <v>8040230</v>
      </c>
      <c r="S663" s="159">
        <f>'[1]Si Cepat'!F7667</f>
        <v>6</v>
      </c>
      <c r="T663" s="313">
        <f t="shared" si="64"/>
        <v>15959770</v>
      </c>
      <c r="U663" s="511"/>
      <c r="X663" t="str">
        <f>IF(ISERROR(VLOOKUP(H663,'FMC by DSF_Sistem'!$J$11:$J$1202,1,0)),"TIDAK ADA","ADA")</f>
        <v>TIDAK ADA</v>
      </c>
      <c r="Y663" t="str">
        <f>IF(ISERROR(VLOOKUP(C663,'Data Unit Agr Open'!$F$4:$F$7567,1,0)),"TIDAK ADA","ADA")</f>
        <v>ADA</v>
      </c>
      <c r="Z663" s="955" t="e">
        <f>VLOOKUP(H663,'Data Unit Agr Open'!J661:$J$7567,1,FALSE)</f>
        <v>#N/A</v>
      </c>
      <c r="AA663" t="b">
        <f t="shared" si="69"/>
        <v>0</v>
      </c>
      <c r="AB663" s="1084"/>
    </row>
    <row r="664" spans="1:28" ht="17.45" hidden="1" customHeight="1" x14ac:dyDescent="0.4">
      <c r="B664" s="51">
        <v>659</v>
      </c>
      <c r="C664" s="392" t="s">
        <v>2488</v>
      </c>
      <c r="D664" s="664" t="s">
        <v>10216</v>
      </c>
      <c r="E664" s="258" t="s">
        <v>12810</v>
      </c>
      <c r="F664" s="463"/>
      <c r="G664" s="463"/>
      <c r="H664" s="235" t="s">
        <v>11019</v>
      </c>
      <c r="I664" s="69" t="s">
        <v>11020</v>
      </c>
      <c r="J664" s="69" t="s">
        <v>11021</v>
      </c>
      <c r="K664" s="427">
        <v>44159</v>
      </c>
      <c r="L664" s="427">
        <v>45254</v>
      </c>
      <c r="M664" s="76">
        <v>36</v>
      </c>
      <c r="N664" s="370">
        <v>59544000</v>
      </c>
      <c r="O664" s="76">
        <f t="shared" si="67"/>
        <v>1654000</v>
      </c>
      <c r="P664" s="86">
        <f t="shared" ca="1" si="68"/>
        <v>13.654499058642008</v>
      </c>
      <c r="Q664" s="87">
        <f t="shared" ca="1" si="66"/>
        <v>21502000</v>
      </c>
      <c r="R664" s="73">
        <f>'[1]Si Cepat'!J5064</f>
        <v>10068142</v>
      </c>
      <c r="S664" s="360">
        <f>'[1]Si Cepat'!F5065</f>
        <v>5</v>
      </c>
      <c r="T664" s="50">
        <f t="shared" si="64"/>
        <v>49475858</v>
      </c>
      <c r="U664" s="511"/>
      <c r="X664" t="str">
        <f>IF(ISERROR(VLOOKUP(H664,'FMC by DSF_Sistem'!$J$11:$J$1202,1,0)),"TIDAK ADA","ADA")</f>
        <v>ADA</v>
      </c>
      <c r="Y664" t="str">
        <f>IF(ISERROR(VLOOKUP(C664,'Data Unit Agr Open'!$F$4:$F$7567,1,0)),"TIDAK ADA","ADA")</f>
        <v>ADA</v>
      </c>
      <c r="Z664" s="955" t="str">
        <f>VLOOKUP(H664,'Data Unit Agr Open'!J662:$J$7567,1,FALSE)</f>
        <v>B9869PCQ</v>
      </c>
      <c r="AA664" t="b">
        <f t="shared" si="69"/>
        <v>1</v>
      </c>
      <c r="AB664"/>
    </row>
    <row r="665" spans="1:28" ht="17.45" hidden="1" customHeight="1" x14ac:dyDescent="0.4">
      <c r="B665" s="38">
        <v>660</v>
      </c>
      <c r="C665" s="392" t="s">
        <v>2488</v>
      </c>
      <c r="D665" s="655" t="s">
        <v>10216</v>
      </c>
      <c r="E665" s="258" t="s">
        <v>12810</v>
      </c>
      <c r="F665" s="463"/>
      <c r="G665" s="463"/>
      <c r="H665" s="235" t="s">
        <v>11030</v>
      </c>
      <c r="I665" s="69" t="s">
        <v>11031</v>
      </c>
      <c r="J665" s="69" t="s">
        <v>11032</v>
      </c>
      <c r="K665" s="427">
        <v>44159</v>
      </c>
      <c r="L665" s="427">
        <v>45254</v>
      </c>
      <c r="M665" s="76">
        <v>36</v>
      </c>
      <c r="N665" s="370">
        <v>59544000</v>
      </c>
      <c r="O665" s="76">
        <f t="shared" si="67"/>
        <v>1654000</v>
      </c>
      <c r="P665" s="128">
        <f t="shared" ca="1" si="68"/>
        <v>13.654499058642008</v>
      </c>
      <c r="Q665" s="129">
        <f t="shared" ca="1" si="66"/>
        <v>21502000</v>
      </c>
      <c r="R665" s="73">
        <f>'[1]Si Cepat'!J5125</f>
        <v>30043628</v>
      </c>
      <c r="S665" s="360">
        <f>'[1]Si Cepat'!F5126</f>
        <v>24</v>
      </c>
      <c r="T665" s="50">
        <f t="shared" si="64"/>
        <v>29500372</v>
      </c>
      <c r="U665" s="511"/>
      <c r="X665" t="str">
        <f>IF(ISERROR(VLOOKUP(H665,'FMC by DSF_Sistem'!$J$11:$J$1202,1,0)),"TIDAK ADA","ADA")</f>
        <v>ADA</v>
      </c>
      <c r="Y665" t="str">
        <f>IF(ISERROR(VLOOKUP(C665,'Data Unit Agr Open'!$F$4:$F$7567,1,0)),"TIDAK ADA","ADA")</f>
        <v>ADA</v>
      </c>
      <c r="Z665" s="955" t="str">
        <f>VLOOKUP(H665,'Data Unit Agr Open'!J663:$J$7567,1,FALSE)</f>
        <v>B9916PCQ</v>
      </c>
      <c r="AA665" t="b">
        <f t="shared" si="69"/>
        <v>1</v>
      </c>
      <c r="AB665"/>
    </row>
    <row r="666" spans="1:28" ht="17.45" hidden="1" customHeight="1" x14ac:dyDescent="0.4">
      <c r="B666" s="51">
        <v>661</v>
      </c>
      <c r="C666" s="406" t="s">
        <v>2476</v>
      </c>
      <c r="D666" s="664" t="s">
        <v>10216</v>
      </c>
      <c r="E666" s="265" t="s">
        <v>12804</v>
      </c>
      <c r="F666" s="576"/>
      <c r="G666" s="576"/>
      <c r="H666" s="320" t="s">
        <v>11012</v>
      </c>
      <c r="I666" s="81" t="s">
        <v>11013</v>
      </c>
      <c r="J666" s="81" t="s">
        <v>11014</v>
      </c>
      <c r="K666" s="471">
        <v>44179</v>
      </c>
      <c r="L666" s="471">
        <v>45274</v>
      </c>
      <c r="M666" s="85">
        <v>36</v>
      </c>
      <c r="N666" s="379">
        <v>26280000</v>
      </c>
      <c r="O666" s="85">
        <f t="shared" si="67"/>
        <v>730000</v>
      </c>
      <c r="P666" s="86">
        <f t="shared" ca="1" si="68"/>
        <v>12.98783239197534</v>
      </c>
      <c r="Q666" s="87">
        <f t="shared" ca="1" si="66"/>
        <v>8760000</v>
      </c>
      <c r="R666" s="88">
        <f>'[1]Si Cepat'!J6504</f>
        <v>2786677</v>
      </c>
      <c r="S666" s="533">
        <f>'[1]Si Cepat'!F6505</f>
        <v>3</v>
      </c>
      <c r="T666" s="120">
        <f t="shared" si="64"/>
        <v>23493323</v>
      </c>
      <c r="U666" s="511" t="s">
        <v>12795</v>
      </c>
      <c r="X666" t="str">
        <f>IF(ISERROR(VLOOKUP(H666,'FMC by DSF_Sistem'!$J$11:$J$1202,1,0)),"TIDAK ADA","ADA")</f>
        <v>ADA</v>
      </c>
      <c r="Y666" t="str">
        <f>IF(ISERROR(VLOOKUP(C666,'Data Unit Agr Open'!$F$4:$F$7567,1,0)),"TIDAK ADA","ADA")</f>
        <v>ADA</v>
      </c>
      <c r="Z666" s="955" t="str">
        <f>VLOOKUP(H666,'Data Unit Agr Open'!J664:$J$7567,1,FALSE)</f>
        <v>B9006PCR</v>
      </c>
      <c r="AA666" t="b">
        <f t="shared" si="69"/>
        <v>1</v>
      </c>
      <c r="AB666"/>
    </row>
    <row r="667" spans="1:28" ht="17.45" hidden="1" customHeight="1" x14ac:dyDescent="0.4">
      <c r="B667" s="38">
        <v>662</v>
      </c>
      <c r="C667" s="392" t="s">
        <v>2743</v>
      </c>
      <c r="D667" s="664" t="s">
        <v>10216</v>
      </c>
      <c r="E667" s="265" t="s">
        <v>12804</v>
      </c>
      <c r="F667" s="463"/>
      <c r="G667" s="463"/>
      <c r="H667" s="661" t="s">
        <v>11043</v>
      </c>
      <c r="I667" s="69" t="s">
        <v>11044</v>
      </c>
      <c r="J667" s="69" t="s">
        <v>11045</v>
      </c>
      <c r="K667" s="427">
        <v>44201</v>
      </c>
      <c r="L667" s="427">
        <v>45296</v>
      </c>
      <c r="M667" s="76">
        <v>36</v>
      </c>
      <c r="N667" s="370">
        <v>26280000</v>
      </c>
      <c r="O667" s="76">
        <f t="shared" si="67"/>
        <v>730000</v>
      </c>
      <c r="P667" s="86">
        <f t="shared" ca="1" si="68"/>
        <v>12.254499058642008</v>
      </c>
      <c r="Q667" s="87">
        <f t="shared" ca="1" si="66"/>
        <v>8760000</v>
      </c>
      <c r="R667" s="73">
        <f>'[1]Si Cepat'!J7631</f>
        <v>3652650</v>
      </c>
      <c r="S667" s="130">
        <f>'[1]Si Cepat'!F7632</f>
        <v>5</v>
      </c>
      <c r="T667" s="50">
        <f t="shared" si="64"/>
        <v>22627350</v>
      </c>
      <c r="U667" s="511" t="s">
        <v>12795</v>
      </c>
      <c r="X667" t="str">
        <f>IF(ISERROR(VLOOKUP(H667,'FMC by DSF_Sistem'!$J$11:$J$1202,1,0)),"TIDAK ADA","ADA")</f>
        <v>ADA</v>
      </c>
      <c r="Y667" t="str">
        <f>IF(ISERROR(VLOOKUP(C667,'Data Unit Agr Open'!$F$4:$F$7567,1,0)),"TIDAK ADA","ADA")</f>
        <v>ADA</v>
      </c>
      <c r="Z667" s="955" t="str">
        <f>VLOOKUP(H667,'Data Unit Agr Open'!J665:$J$7567,1,FALSE)</f>
        <v>B9024PCR</v>
      </c>
      <c r="AA667" t="b">
        <f t="shared" si="69"/>
        <v>1</v>
      </c>
      <c r="AB667"/>
    </row>
    <row r="668" spans="1:28" ht="17.45" hidden="1" customHeight="1" x14ac:dyDescent="0.4">
      <c r="B668" s="51">
        <v>663</v>
      </c>
      <c r="C668" s="392" t="s">
        <v>2739</v>
      </c>
      <c r="D668" s="664" t="s">
        <v>10216</v>
      </c>
      <c r="E668" s="265" t="s">
        <v>12804</v>
      </c>
      <c r="F668" s="463"/>
      <c r="G668" s="463"/>
      <c r="H668" s="235" t="s">
        <v>11036</v>
      </c>
      <c r="I668" s="69" t="s">
        <v>11037</v>
      </c>
      <c r="J668" s="69" t="s">
        <v>11038</v>
      </c>
      <c r="K668" s="427">
        <v>44196</v>
      </c>
      <c r="L668" s="427">
        <v>45291</v>
      </c>
      <c r="M668" s="76">
        <v>36</v>
      </c>
      <c r="N668" s="370">
        <v>26280000</v>
      </c>
      <c r="O668" s="76">
        <f t="shared" si="67"/>
        <v>730000</v>
      </c>
      <c r="P668" s="86">
        <f t="shared" ca="1" si="68"/>
        <v>12.421165725308674</v>
      </c>
      <c r="Q668" s="87">
        <f t="shared" ca="1" si="66"/>
        <v>8760000</v>
      </c>
      <c r="R668" s="73">
        <f>'[1]Si Cepat'!J7571</f>
        <v>3316798</v>
      </c>
      <c r="S668" s="130">
        <f>'[1]Si Cepat'!F7572</f>
        <v>2</v>
      </c>
      <c r="T668" s="50">
        <f t="shared" si="64"/>
        <v>22963202</v>
      </c>
      <c r="U668" s="511" t="s">
        <v>12795</v>
      </c>
      <c r="X668" t="str">
        <f>IF(ISERROR(VLOOKUP(H668,'FMC by DSF_Sistem'!$J$11:$J$1202,1,0)),"TIDAK ADA","ADA")</f>
        <v>ADA</v>
      </c>
      <c r="Y668" t="str">
        <f>IF(ISERROR(VLOOKUP(C668,'Data Unit Agr Open'!$F$4:$F$7567,1,0)),"TIDAK ADA","ADA")</f>
        <v>ADA</v>
      </c>
      <c r="Z668" s="955" t="str">
        <f>VLOOKUP(H668,'Data Unit Agr Open'!J666:$J$7567,1,FALSE)</f>
        <v>B9979PCQ</v>
      </c>
      <c r="AA668" t="b">
        <f t="shared" si="69"/>
        <v>1</v>
      </c>
      <c r="AB668"/>
    </row>
    <row r="669" spans="1:28" ht="17.45" hidden="1" customHeight="1" x14ac:dyDescent="0.4">
      <c r="B669" s="38">
        <v>664</v>
      </c>
      <c r="C669" s="392" t="s">
        <v>2751</v>
      </c>
      <c r="D669" s="664" t="s">
        <v>10216</v>
      </c>
      <c r="E669" s="265" t="s">
        <v>12804</v>
      </c>
      <c r="F669" s="463"/>
      <c r="G669" s="463"/>
      <c r="H669" s="235" t="s">
        <v>11050</v>
      </c>
      <c r="I669" s="69" t="s">
        <v>11051</v>
      </c>
      <c r="J669" s="69" t="s">
        <v>11052</v>
      </c>
      <c r="K669" s="427">
        <v>44203</v>
      </c>
      <c r="L669" s="427">
        <v>45298</v>
      </c>
      <c r="M669" s="76">
        <v>36</v>
      </c>
      <c r="N669" s="370">
        <v>26280000</v>
      </c>
      <c r="O669" s="76">
        <f t="shared" si="67"/>
        <v>730000</v>
      </c>
      <c r="P669" s="86">
        <f t="shared" ca="1" si="68"/>
        <v>12.187832391975341</v>
      </c>
      <c r="Q669" s="87">
        <f t="shared" ca="1" si="66"/>
        <v>8760000</v>
      </c>
      <c r="R669" s="73">
        <f>'[1]Si Cepat'!J5717</f>
        <v>16332013</v>
      </c>
      <c r="S669" s="130">
        <f>'[1]Si Cepat'!F5718</f>
        <v>14</v>
      </c>
      <c r="T669" s="50">
        <f t="shared" si="64"/>
        <v>9947987</v>
      </c>
      <c r="U669" s="511" t="s">
        <v>12795</v>
      </c>
      <c r="X669" t="str">
        <f>IF(ISERROR(VLOOKUP(H669,'FMC by DSF_Sistem'!$J$11:$J$1202,1,0)),"TIDAK ADA","ADA")</f>
        <v>ADA</v>
      </c>
      <c r="Y669" t="str">
        <f>IF(ISERROR(VLOOKUP(C669,'Data Unit Agr Open'!$F$4:$F$7567,1,0)),"TIDAK ADA","ADA")</f>
        <v>ADA</v>
      </c>
      <c r="Z669" s="955" t="str">
        <f>VLOOKUP(H669,'Data Unit Agr Open'!J667:$J$7567,1,FALSE)</f>
        <v>B9016PCR</v>
      </c>
      <c r="AA669" t="b">
        <f t="shared" si="69"/>
        <v>1</v>
      </c>
      <c r="AB669"/>
    </row>
    <row r="670" spans="1:28" ht="17.45" hidden="1" customHeight="1" x14ac:dyDescent="0.4">
      <c r="B670" s="51">
        <v>665</v>
      </c>
      <c r="C670" s="392" t="s">
        <v>2751</v>
      </c>
      <c r="D670" s="664" t="s">
        <v>10216</v>
      </c>
      <c r="E670" s="265" t="s">
        <v>12804</v>
      </c>
      <c r="F670" s="463"/>
      <c r="G670" s="463"/>
      <c r="H670" s="235" t="s">
        <v>11058</v>
      </c>
      <c r="I670" s="69" t="s">
        <v>11059</v>
      </c>
      <c r="J670" s="69" t="s">
        <v>11060</v>
      </c>
      <c r="K670" s="427">
        <v>44203</v>
      </c>
      <c r="L670" s="427">
        <v>45298</v>
      </c>
      <c r="M670" s="76">
        <v>36</v>
      </c>
      <c r="N670" s="370">
        <v>26280000</v>
      </c>
      <c r="O670" s="76">
        <f t="shared" si="67"/>
        <v>730000</v>
      </c>
      <c r="P670" s="86">
        <f t="shared" ca="1" si="68"/>
        <v>12.187832391975341</v>
      </c>
      <c r="Q670" s="87">
        <f t="shared" ca="1" si="66"/>
        <v>8760000</v>
      </c>
      <c r="R670" s="73">
        <f>'[1]Si Cepat'!J5778</f>
        <v>27081596</v>
      </c>
      <c r="S670" s="130">
        <f>'[1]Si Cepat'!F5779</f>
        <v>14</v>
      </c>
      <c r="T670" s="50">
        <f t="shared" si="64"/>
        <v>-801596</v>
      </c>
      <c r="U670" s="511" t="s">
        <v>12795</v>
      </c>
      <c r="X670" t="str">
        <f>IF(ISERROR(VLOOKUP(H670,'FMC by DSF_Sistem'!$J$11:$J$1202,1,0)),"TIDAK ADA","ADA")</f>
        <v>ADA</v>
      </c>
      <c r="Y670" t="str">
        <f>IF(ISERROR(VLOOKUP(C670,'Data Unit Agr Open'!$F$4:$F$7567,1,0)),"TIDAK ADA","ADA")</f>
        <v>ADA</v>
      </c>
      <c r="Z670" s="955" t="str">
        <f>VLOOKUP(H670,'Data Unit Agr Open'!J668:$J$7567,1,FALSE)</f>
        <v>B9018PCR</v>
      </c>
      <c r="AA670" t="b">
        <f t="shared" si="69"/>
        <v>1</v>
      </c>
      <c r="AB670"/>
    </row>
    <row r="671" spans="1:28" ht="17.45" hidden="1" customHeight="1" x14ac:dyDescent="0.4">
      <c r="B671" s="38">
        <v>666</v>
      </c>
      <c r="C671" s="392" t="s">
        <v>2751</v>
      </c>
      <c r="D671" s="664" t="s">
        <v>10216</v>
      </c>
      <c r="E671" s="265" t="s">
        <v>12804</v>
      </c>
      <c r="F671" s="463"/>
      <c r="G671" s="463"/>
      <c r="H671" s="235" t="s">
        <v>11064</v>
      </c>
      <c r="I671" s="69" t="s">
        <v>11065</v>
      </c>
      <c r="J671" s="69" t="s">
        <v>11066</v>
      </c>
      <c r="K671" s="427">
        <v>44203</v>
      </c>
      <c r="L671" s="427">
        <v>45298</v>
      </c>
      <c r="M671" s="76">
        <v>36</v>
      </c>
      <c r="N671" s="370">
        <v>26280000</v>
      </c>
      <c r="O671" s="76">
        <f t="shared" si="67"/>
        <v>730000</v>
      </c>
      <c r="P671" s="86">
        <f t="shared" ca="1" si="68"/>
        <v>12.187832391975341</v>
      </c>
      <c r="Q671" s="87">
        <f t="shared" ca="1" si="66"/>
        <v>8760000</v>
      </c>
      <c r="R671" s="73">
        <f>'[1]Si Cepat'!J5839</f>
        <v>11654842</v>
      </c>
      <c r="S671" s="130">
        <f>'[1]Si Cepat'!F5840</f>
        <v>9</v>
      </c>
      <c r="T671" s="50">
        <f t="shared" si="64"/>
        <v>14625158</v>
      </c>
      <c r="U671" s="511" t="s">
        <v>12795</v>
      </c>
      <c r="X671" t="str">
        <f>IF(ISERROR(VLOOKUP(H671,'FMC by DSF_Sistem'!$J$11:$J$1202,1,0)),"TIDAK ADA","ADA")</f>
        <v>ADA</v>
      </c>
      <c r="Y671" t="str">
        <f>IF(ISERROR(VLOOKUP(C671,'Data Unit Agr Open'!$F$4:$F$7567,1,0)),"TIDAK ADA","ADA")</f>
        <v>ADA</v>
      </c>
      <c r="Z671" s="955" t="str">
        <f>VLOOKUP(H671,'Data Unit Agr Open'!J669:$J$7567,1,FALSE)</f>
        <v>B9010PCR</v>
      </c>
      <c r="AA671" t="b">
        <f t="shared" si="69"/>
        <v>1</v>
      </c>
      <c r="AB671"/>
    </row>
    <row r="672" spans="1:28" ht="17.45" hidden="1" customHeight="1" x14ac:dyDescent="0.4">
      <c r="B672" s="51">
        <v>667</v>
      </c>
      <c r="C672" s="392" t="s">
        <v>2751</v>
      </c>
      <c r="D672" s="664" t="s">
        <v>10216</v>
      </c>
      <c r="E672" s="265" t="s">
        <v>12804</v>
      </c>
      <c r="F672" s="463"/>
      <c r="G672" s="463"/>
      <c r="H672" s="235" t="s">
        <v>11070</v>
      </c>
      <c r="I672" s="69" t="s">
        <v>11071</v>
      </c>
      <c r="J672" s="69" t="s">
        <v>11072</v>
      </c>
      <c r="K672" s="427">
        <v>44203</v>
      </c>
      <c r="L672" s="427">
        <v>45298</v>
      </c>
      <c r="M672" s="76">
        <v>36</v>
      </c>
      <c r="N672" s="370">
        <v>26280000</v>
      </c>
      <c r="O672" s="76">
        <f t="shared" si="67"/>
        <v>730000</v>
      </c>
      <c r="P672" s="86">
        <f t="shared" ca="1" si="68"/>
        <v>12.187832391975341</v>
      </c>
      <c r="Q672" s="87">
        <f t="shared" ca="1" si="66"/>
        <v>8760000</v>
      </c>
      <c r="R672" s="73">
        <f>'[1]Si Cepat'!J5899</f>
        <v>5684220</v>
      </c>
      <c r="S672" s="130">
        <f>'[1]Si Cepat'!F5900</f>
        <v>4</v>
      </c>
      <c r="T672" s="50">
        <f t="shared" si="64"/>
        <v>20595780</v>
      </c>
      <c r="U672" s="511" t="s">
        <v>12795</v>
      </c>
      <c r="X672" t="str">
        <f>IF(ISERROR(VLOOKUP(H672,'FMC by DSF_Sistem'!$J$11:$J$1202,1,0)),"TIDAK ADA","ADA")</f>
        <v>ADA</v>
      </c>
      <c r="Y672" t="str">
        <f>IF(ISERROR(VLOOKUP(C672,'Data Unit Agr Open'!$F$4:$F$7567,1,0)),"TIDAK ADA","ADA")</f>
        <v>ADA</v>
      </c>
      <c r="Z672" s="955" t="str">
        <f>VLOOKUP(H672,'Data Unit Agr Open'!J670:$J$7567,1,FALSE)</f>
        <v>B9020PCR</v>
      </c>
      <c r="AA672" t="b">
        <f t="shared" si="69"/>
        <v>1</v>
      </c>
      <c r="AB672"/>
    </row>
    <row r="673" spans="2:27" customFormat="1" ht="17.45" hidden="1" customHeight="1" x14ac:dyDescent="0.4">
      <c r="B673" s="38">
        <v>668</v>
      </c>
      <c r="C673" s="392" t="s">
        <v>2756</v>
      </c>
      <c r="D673" s="664" t="s">
        <v>10216</v>
      </c>
      <c r="E673" s="265" t="s">
        <v>12837</v>
      </c>
      <c r="F673" s="463"/>
      <c r="G673" s="463"/>
      <c r="H673" s="235" t="s">
        <v>11076</v>
      </c>
      <c r="I673" s="69" t="s">
        <v>11077</v>
      </c>
      <c r="J673" s="69" t="s">
        <v>11078</v>
      </c>
      <c r="K673" s="427">
        <v>44207</v>
      </c>
      <c r="L673" s="427">
        <v>45302</v>
      </c>
      <c r="M673" s="76">
        <v>36</v>
      </c>
      <c r="N673" s="370">
        <v>63144000</v>
      </c>
      <c r="O673" s="76">
        <f t="shared" si="67"/>
        <v>1754000</v>
      </c>
      <c r="P673" s="86">
        <f t="shared" ca="1" si="68"/>
        <v>12.054499058642007</v>
      </c>
      <c r="Q673" s="87">
        <f t="shared" ca="1" si="66"/>
        <v>21048000</v>
      </c>
      <c r="R673" s="73">
        <f>'[1]Si Cepat'!J8438</f>
        <v>25248649</v>
      </c>
      <c r="S673" s="130">
        <f>'[1]Si Cepat'!F8439</f>
        <v>14</v>
      </c>
      <c r="T673" s="50">
        <f t="shared" si="64"/>
        <v>37895351</v>
      </c>
      <c r="U673" s="511" t="s">
        <v>12795</v>
      </c>
      <c r="V673" s="16"/>
      <c r="X673" t="str">
        <f>IF(ISERROR(VLOOKUP(H673,'FMC by DSF_Sistem'!$J$11:$J$1202,1,0)),"TIDAK ADA","ADA")</f>
        <v>ADA</v>
      </c>
      <c r="Y673" t="str">
        <f>IF(ISERROR(VLOOKUP(C673,'Data Unit Agr Open'!$F$4:$F$7567,1,0)),"TIDAK ADA","ADA")</f>
        <v>ADA</v>
      </c>
      <c r="Z673" s="955" t="str">
        <f>VLOOKUP(H673,'Data Unit Agr Open'!J671:$J$7567,1,FALSE)</f>
        <v>B9124PCR</v>
      </c>
      <c r="AA673" t="b">
        <f t="shared" si="69"/>
        <v>1</v>
      </c>
    </row>
    <row r="674" spans="2:27" customFormat="1" ht="17.45" hidden="1" customHeight="1" x14ac:dyDescent="0.4">
      <c r="B674" s="51">
        <v>669</v>
      </c>
      <c r="C674" s="392" t="s">
        <v>2764</v>
      </c>
      <c r="D674" s="664" t="s">
        <v>10216</v>
      </c>
      <c r="E674" s="265" t="s">
        <v>12803</v>
      </c>
      <c r="F674" s="463"/>
      <c r="G674" s="463"/>
      <c r="H674" s="235" t="s">
        <v>11083</v>
      </c>
      <c r="I674" s="69" t="s">
        <v>11084</v>
      </c>
      <c r="J674" s="69" t="s">
        <v>11085</v>
      </c>
      <c r="K674" s="427">
        <v>44209</v>
      </c>
      <c r="L674" s="427">
        <v>45304</v>
      </c>
      <c r="M674" s="76">
        <v>36</v>
      </c>
      <c r="N674" s="370">
        <v>55944000</v>
      </c>
      <c r="O674" s="76">
        <f t="shared" si="67"/>
        <v>1554000</v>
      </c>
      <c r="P674" s="86">
        <f t="shared" ca="1" si="68"/>
        <v>11.98783239197534</v>
      </c>
      <c r="Q674" s="87">
        <f t="shared" ca="1" si="66"/>
        <v>17094000</v>
      </c>
      <c r="R674" s="73">
        <f>'[1]Si Cepat'!J6081</f>
        <v>10779809</v>
      </c>
      <c r="S674" s="130">
        <f>'[1]Si Cepat'!F6082</f>
        <v>10</v>
      </c>
      <c r="T674" s="50">
        <f t="shared" si="64"/>
        <v>45164191</v>
      </c>
      <c r="U674" s="511" t="s">
        <v>12795</v>
      </c>
      <c r="V674" s="16"/>
      <c r="X674" t="str">
        <f>IF(ISERROR(VLOOKUP(H674,'FMC by DSF_Sistem'!$J$11:$J$1202,1,0)),"TIDAK ADA","ADA")</f>
        <v>ADA</v>
      </c>
      <c r="Y674" t="str">
        <f>IF(ISERROR(VLOOKUP(C674,'Data Unit Agr Open'!$F$4:$F$7567,1,0)),"TIDAK ADA","ADA")</f>
        <v>ADA</v>
      </c>
      <c r="Z674" s="955" t="str">
        <f>VLOOKUP(H674,'Data Unit Agr Open'!J672:$J$7567,1,FALSE)</f>
        <v>B9918PCQ</v>
      </c>
      <c r="AA674" t="b">
        <f t="shared" si="69"/>
        <v>1</v>
      </c>
    </row>
    <row r="675" spans="2:27" customFormat="1" ht="17.45" hidden="1" customHeight="1" x14ac:dyDescent="0.4">
      <c r="B675" s="38">
        <v>670</v>
      </c>
      <c r="C675" s="392" t="s">
        <v>2764</v>
      </c>
      <c r="D675" s="664" t="s">
        <v>10216</v>
      </c>
      <c r="E675" s="265" t="s">
        <v>12803</v>
      </c>
      <c r="F675" s="463"/>
      <c r="G675" s="463"/>
      <c r="H675" s="235" t="s">
        <v>11093</v>
      </c>
      <c r="I675" s="69" t="s">
        <v>11094</v>
      </c>
      <c r="J675" s="69" t="s">
        <v>11095</v>
      </c>
      <c r="K675" s="427">
        <v>44209</v>
      </c>
      <c r="L675" s="427">
        <v>45304</v>
      </c>
      <c r="M675" s="76">
        <v>36</v>
      </c>
      <c r="N675" s="370">
        <v>55944000</v>
      </c>
      <c r="O675" s="76">
        <f t="shared" si="67"/>
        <v>1554000</v>
      </c>
      <c r="P675" s="86">
        <f t="shared" ca="1" si="68"/>
        <v>11.98783239197534</v>
      </c>
      <c r="Q675" s="87">
        <f t="shared" ref="Q675:Q685" ca="1" si="71">LEFT(P675,2)*O675</f>
        <v>17094000</v>
      </c>
      <c r="R675" s="73">
        <f>'[1]Si Cepat'!J6142</f>
        <v>15371103</v>
      </c>
      <c r="S675" s="130">
        <f>'[1]Si Cepat'!F6143</f>
        <v>9</v>
      </c>
      <c r="T675" s="50">
        <f t="shared" si="64"/>
        <v>40572897</v>
      </c>
      <c r="U675" s="511" t="s">
        <v>12795</v>
      </c>
      <c r="V675" s="16"/>
      <c r="X675" t="str">
        <f>IF(ISERROR(VLOOKUP(H675,'FMC by DSF_Sistem'!$J$11:$J$1202,1,0)),"TIDAK ADA","ADA")</f>
        <v>ADA</v>
      </c>
      <c r="Y675" t="str">
        <f>IF(ISERROR(VLOOKUP(C675,'Data Unit Agr Open'!$F$4:$F$7567,1,0)),"TIDAK ADA","ADA")</f>
        <v>ADA</v>
      </c>
      <c r="Z675" s="955" t="str">
        <f>VLOOKUP(H675,'Data Unit Agr Open'!J673:$J$7567,1,FALSE)</f>
        <v>B9867PCQ</v>
      </c>
      <c r="AA675" t="b">
        <f t="shared" si="69"/>
        <v>1</v>
      </c>
    </row>
    <row r="676" spans="2:27" customFormat="1" ht="17.45" hidden="1" customHeight="1" x14ac:dyDescent="0.4">
      <c r="B676" s="51">
        <v>671</v>
      </c>
      <c r="C676" s="392" t="s">
        <v>2764</v>
      </c>
      <c r="D676" s="664" t="s">
        <v>10216</v>
      </c>
      <c r="E676" s="265" t="s">
        <v>12803</v>
      </c>
      <c r="F676" s="463"/>
      <c r="G676" s="463"/>
      <c r="H676" s="235" t="s">
        <v>11099</v>
      </c>
      <c r="I676" s="69" t="s">
        <v>11100</v>
      </c>
      <c r="J676" s="69" t="s">
        <v>11101</v>
      </c>
      <c r="K676" s="427">
        <v>44209</v>
      </c>
      <c r="L676" s="427">
        <v>45304</v>
      </c>
      <c r="M676" s="76">
        <v>36</v>
      </c>
      <c r="N676" s="370">
        <v>55944000</v>
      </c>
      <c r="O676" s="76">
        <f t="shared" ref="O676:O739" si="72">N676/M676</f>
        <v>1554000</v>
      </c>
      <c r="P676" s="86">
        <f t="shared" ca="1" si="68"/>
        <v>11.98783239197534</v>
      </c>
      <c r="Q676" s="87">
        <f t="shared" ca="1" si="71"/>
        <v>17094000</v>
      </c>
      <c r="R676" s="73">
        <f>'[1]Si Cepat'!J6203</f>
        <v>11282920</v>
      </c>
      <c r="S676" s="130">
        <f>'[1]Si Cepat'!F6204</f>
        <v>6</v>
      </c>
      <c r="T676" s="50">
        <f t="shared" si="64"/>
        <v>44661080</v>
      </c>
      <c r="U676" s="511" t="s">
        <v>12795</v>
      </c>
      <c r="V676" s="16"/>
      <c r="X676" t="str">
        <f>IF(ISERROR(VLOOKUP(H676,'FMC by DSF_Sistem'!$J$11:$J$1202,1,0)),"TIDAK ADA","ADA")</f>
        <v>ADA</v>
      </c>
      <c r="Y676" t="str">
        <f>IF(ISERROR(VLOOKUP(C676,'Data Unit Agr Open'!$F$4:$F$7567,1,0)),"TIDAK ADA","ADA")</f>
        <v>ADA</v>
      </c>
      <c r="Z676" s="955" t="str">
        <f>VLOOKUP(H676,'Data Unit Agr Open'!J674:$J$7567,1,FALSE)</f>
        <v>B9920PCQ</v>
      </c>
      <c r="AA676" t="b">
        <f t="shared" si="69"/>
        <v>1</v>
      </c>
    </row>
    <row r="677" spans="2:27" customFormat="1" ht="17.45" hidden="1" customHeight="1" x14ac:dyDescent="0.4">
      <c r="B677" s="38">
        <v>672</v>
      </c>
      <c r="C677" s="411" t="s">
        <v>2840</v>
      </c>
      <c r="D677" s="664" t="s">
        <v>10216</v>
      </c>
      <c r="E677" s="265" t="s">
        <v>12838</v>
      </c>
      <c r="F677" s="516"/>
      <c r="G677" s="516"/>
      <c r="H677" s="347" t="s">
        <v>11158</v>
      </c>
      <c r="I677" s="348" t="s">
        <v>11159</v>
      </c>
      <c r="J677" s="348" t="s">
        <v>11160</v>
      </c>
      <c r="K677" s="434">
        <v>44221</v>
      </c>
      <c r="L677" s="434">
        <v>45316</v>
      </c>
      <c r="M677" s="72">
        <v>36</v>
      </c>
      <c r="N677" s="383">
        <v>61344000</v>
      </c>
      <c r="O677" s="72">
        <f t="shared" si="72"/>
        <v>1704000</v>
      </c>
      <c r="P677" s="86">
        <f t="shared" ca="1" si="68"/>
        <v>11.587832391975342</v>
      </c>
      <c r="Q677" s="87">
        <f t="shared" ca="1" si="71"/>
        <v>18744000</v>
      </c>
      <c r="R677" s="139">
        <f>'[1]Si Cepat'!J7476</f>
        <v>22432360</v>
      </c>
      <c r="S677" s="140">
        <f>'[1]Si Cepat'!F7477</f>
        <v>4</v>
      </c>
      <c r="T677" s="120">
        <f t="shared" si="64"/>
        <v>38911640</v>
      </c>
      <c r="U677" s="511" t="s">
        <v>12795</v>
      </c>
      <c r="V677" s="16"/>
      <c r="X677" t="str">
        <f>IF(ISERROR(VLOOKUP(H677,'FMC by DSF_Sistem'!$J$11:$J$1202,1,0)),"TIDAK ADA","ADA")</f>
        <v>ADA</v>
      </c>
      <c r="Y677" t="str">
        <f>IF(ISERROR(VLOOKUP(C677,'Data Unit Agr Open'!$F$4:$F$7567,1,0)),"TIDAK ADA","ADA")</f>
        <v>ADA</v>
      </c>
      <c r="Z677" s="955" t="str">
        <f>VLOOKUP(H677,'Data Unit Agr Open'!J675:$J$7567,1,FALSE)</f>
        <v>B9327PCR</v>
      </c>
      <c r="AA677" t="b">
        <f t="shared" si="69"/>
        <v>1</v>
      </c>
    </row>
    <row r="678" spans="2:27" customFormat="1" ht="17.45" hidden="1" customHeight="1" x14ac:dyDescent="0.4">
      <c r="B678" s="51">
        <v>673</v>
      </c>
      <c r="C678" s="411" t="s">
        <v>2812</v>
      </c>
      <c r="D678" s="664" t="s">
        <v>10216</v>
      </c>
      <c r="E678" s="265" t="s">
        <v>12803</v>
      </c>
      <c r="F678" s="516"/>
      <c r="G678" s="516"/>
      <c r="H678" s="670" t="s">
        <v>11105</v>
      </c>
      <c r="I678" s="671" t="s">
        <v>11106</v>
      </c>
      <c r="J678" s="671" t="s">
        <v>11107</v>
      </c>
      <c r="K678" s="434">
        <v>44225</v>
      </c>
      <c r="L678" s="434">
        <v>45320</v>
      </c>
      <c r="M678" s="72">
        <v>36</v>
      </c>
      <c r="N678" s="383">
        <v>59544000</v>
      </c>
      <c r="O678" s="72">
        <f t="shared" si="72"/>
        <v>1654000</v>
      </c>
      <c r="P678" s="86">
        <f t="shared" ca="1" si="68"/>
        <v>11.454499058642007</v>
      </c>
      <c r="Q678" s="87">
        <f t="shared" ca="1" si="71"/>
        <v>18194000</v>
      </c>
      <c r="R678" s="139">
        <f>'[1]Si Cepat'!J7860</f>
        <v>17784450</v>
      </c>
      <c r="S678" s="140">
        <f>'[1]Si Cepat'!F7861</f>
        <v>8</v>
      </c>
      <c r="T678" s="120">
        <f t="shared" si="64"/>
        <v>41759550</v>
      </c>
      <c r="U678" s="511" t="s">
        <v>12795</v>
      </c>
      <c r="V678" s="16"/>
      <c r="X678" t="str">
        <f>IF(ISERROR(VLOOKUP(H678,'FMC by DSF_Sistem'!$J$11:$J$1202,1,0)),"TIDAK ADA","ADA")</f>
        <v>ADA</v>
      </c>
      <c r="Y678" t="str">
        <f>IF(ISERROR(VLOOKUP(C678,'Data Unit Agr Open'!$F$4:$F$7567,1,0)),"TIDAK ADA","ADA")</f>
        <v>ADA</v>
      </c>
      <c r="Z678" s="955" t="str">
        <f>VLOOKUP(H678,'Data Unit Agr Open'!J676:$J$7567,1,FALSE)</f>
        <v>B9260PCR</v>
      </c>
      <c r="AA678" t="b">
        <f t="shared" si="69"/>
        <v>1</v>
      </c>
    </row>
    <row r="679" spans="2:27" customFormat="1" ht="17.45" hidden="1" customHeight="1" x14ac:dyDescent="0.4">
      <c r="B679" s="38">
        <v>674</v>
      </c>
      <c r="C679" s="411" t="s">
        <v>2812</v>
      </c>
      <c r="D679" s="664" t="s">
        <v>10216</v>
      </c>
      <c r="E679" s="265" t="s">
        <v>12803</v>
      </c>
      <c r="F679" s="516"/>
      <c r="G679" s="516"/>
      <c r="H679" s="670" t="s">
        <v>11112</v>
      </c>
      <c r="I679" s="671" t="s">
        <v>11113</v>
      </c>
      <c r="J679" s="671" t="s">
        <v>11114</v>
      </c>
      <c r="K679" s="434">
        <v>44225</v>
      </c>
      <c r="L679" s="434">
        <v>45320</v>
      </c>
      <c r="M679" s="72">
        <v>36</v>
      </c>
      <c r="N679" s="383">
        <v>59544000</v>
      </c>
      <c r="O679" s="72">
        <f t="shared" si="72"/>
        <v>1654000</v>
      </c>
      <c r="P679" s="86">
        <f t="shared" ref="P679:P685" ca="1" si="73">($P$3-K679)/30</f>
        <v>11.454499058642007</v>
      </c>
      <c r="Q679" s="87">
        <f t="shared" ca="1" si="71"/>
        <v>18194000</v>
      </c>
      <c r="R679" s="139">
        <f>'[1]Si Cepat'!J10642</f>
        <v>7448980</v>
      </c>
      <c r="S679" s="140">
        <f>'[1]Si Cepat'!F10643</f>
        <v>5</v>
      </c>
      <c r="T679" s="120">
        <f t="shared" si="64"/>
        <v>52095020</v>
      </c>
      <c r="U679" s="511" t="s">
        <v>12795</v>
      </c>
      <c r="V679" s="16"/>
      <c r="X679" t="str">
        <f>IF(ISERROR(VLOOKUP(H679,'FMC by DSF_Sistem'!$J$11:$J$1202,1,0)),"TIDAK ADA","ADA")</f>
        <v>ADA</v>
      </c>
      <c r="Y679" t="str">
        <f>IF(ISERROR(VLOOKUP(C679,'Data Unit Agr Open'!$F$4:$F$7567,1,0)),"TIDAK ADA","ADA")</f>
        <v>ADA</v>
      </c>
      <c r="Z679" s="955" t="str">
        <f>VLOOKUP(H679,'Data Unit Agr Open'!J677:$J$7567,1,FALSE)</f>
        <v>B9258PCR</v>
      </c>
      <c r="AA679" t="b">
        <f t="shared" si="69"/>
        <v>1</v>
      </c>
    </row>
    <row r="680" spans="2:27" customFormat="1" ht="17.45" hidden="1" customHeight="1" x14ac:dyDescent="0.4">
      <c r="B680" s="51">
        <v>675</v>
      </c>
      <c r="C680" s="411" t="s">
        <v>2816</v>
      </c>
      <c r="D680" s="664" t="s">
        <v>10216</v>
      </c>
      <c r="E680" s="265" t="s">
        <v>12804</v>
      </c>
      <c r="F680" s="516"/>
      <c r="G680" s="516"/>
      <c r="H680" s="347" t="s">
        <v>11118</v>
      </c>
      <c r="I680" s="348" t="s">
        <v>11119</v>
      </c>
      <c r="J680" s="348" t="s">
        <v>11120</v>
      </c>
      <c r="K680" s="434">
        <v>44227</v>
      </c>
      <c r="L680" s="434">
        <v>45322</v>
      </c>
      <c r="M680" s="72">
        <v>36</v>
      </c>
      <c r="N680" s="383">
        <v>26280000</v>
      </c>
      <c r="O680" s="72">
        <f t="shared" si="72"/>
        <v>730000</v>
      </c>
      <c r="P680" s="86">
        <f t="shared" ca="1" si="73"/>
        <v>11.387832391975341</v>
      </c>
      <c r="Q680" s="87">
        <f t="shared" ca="1" si="71"/>
        <v>8030000</v>
      </c>
      <c r="R680" s="139">
        <f>'[1]Si Cepat'!J5960</f>
        <v>3605170</v>
      </c>
      <c r="S680" s="140">
        <f>'[1]Si Cepat'!F5961</f>
        <v>3</v>
      </c>
      <c r="T680" s="120">
        <f t="shared" si="64"/>
        <v>22674830</v>
      </c>
      <c r="U680" s="511" t="s">
        <v>12795</v>
      </c>
      <c r="V680" s="16"/>
      <c r="X680" t="str">
        <f>IF(ISERROR(VLOOKUP(H680,'FMC by DSF_Sistem'!$J$11:$J$1202,1,0)),"TIDAK ADA","ADA")</f>
        <v>ADA</v>
      </c>
      <c r="Y680" t="str">
        <f>IF(ISERROR(VLOOKUP(C680,'Data Unit Agr Open'!$F$4:$F$7567,1,0)),"TIDAK ADA","ADA")</f>
        <v>ADA</v>
      </c>
      <c r="Z680" s="955" t="str">
        <f>VLOOKUP(H680,'Data Unit Agr Open'!J678:$J$7567,1,FALSE)</f>
        <v>B9987PCQ</v>
      </c>
      <c r="AA680" t="b">
        <f t="shared" si="69"/>
        <v>1</v>
      </c>
    </row>
    <row r="681" spans="2:27" customFormat="1" ht="17.45" hidden="1" customHeight="1" x14ac:dyDescent="0.4">
      <c r="B681" s="38">
        <v>676</v>
      </c>
      <c r="C681" s="392" t="s">
        <v>2816</v>
      </c>
      <c r="D681" s="655" t="s">
        <v>10216</v>
      </c>
      <c r="E681" s="258" t="s">
        <v>12804</v>
      </c>
      <c r="F681" s="463"/>
      <c r="G681" s="463"/>
      <c r="H681" s="235" t="s">
        <v>11126</v>
      </c>
      <c r="I681" s="69" t="s">
        <v>11127</v>
      </c>
      <c r="J681" s="69" t="s">
        <v>11128</v>
      </c>
      <c r="K681" s="427">
        <v>44227</v>
      </c>
      <c r="L681" s="427">
        <v>45322</v>
      </c>
      <c r="M681" s="76">
        <v>36</v>
      </c>
      <c r="N681" s="383">
        <v>26280000</v>
      </c>
      <c r="O681" s="72">
        <f t="shared" si="72"/>
        <v>730000</v>
      </c>
      <c r="P681" s="86">
        <f t="shared" ca="1" si="73"/>
        <v>11.387832391975341</v>
      </c>
      <c r="Q681" s="87">
        <f t="shared" ca="1" si="71"/>
        <v>8030000</v>
      </c>
      <c r="R681" s="73">
        <f>'[1]Si Cepat'!J6021</f>
        <v>5322550</v>
      </c>
      <c r="S681" s="130">
        <f>'[1]Si Cepat'!F6022</f>
        <v>6</v>
      </c>
      <c r="T681" s="120">
        <f t="shared" si="64"/>
        <v>20957450</v>
      </c>
      <c r="U681" s="511" t="s">
        <v>12795</v>
      </c>
      <c r="V681" s="16"/>
      <c r="X681" t="str">
        <f>IF(ISERROR(VLOOKUP(H681,'FMC by DSF_Sistem'!$J$11:$J$1202,1,0)),"TIDAK ADA","ADA")</f>
        <v>ADA</v>
      </c>
      <c r="Y681" t="str">
        <f>IF(ISERROR(VLOOKUP(C681,'Data Unit Agr Open'!$F$4:$F$7567,1,0)),"TIDAK ADA","ADA")</f>
        <v>ADA</v>
      </c>
      <c r="Z681" s="955" t="str">
        <f>VLOOKUP(H681,'Data Unit Agr Open'!J679:$J$7567,1,FALSE)</f>
        <v>B9014PCR</v>
      </c>
      <c r="AA681" t="b">
        <f t="shared" si="69"/>
        <v>1</v>
      </c>
    </row>
    <row r="682" spans="2:27" customFormat="1" ht="17.45" hidden="1" customHeight="1" x14ac:dyDescent="0.4">
      <c r="B682" s="51">
        <v>677</v>
      </c>
      <c r="C682" s="392" t="s">
        <v>2820</v>
      </c>
      <c r="D682" s="655" t="s">
        <v>10216</v>
      </c>
      <c r="E682" s="258" t="s">
        <v>12839</v>
      </c>
      <c r="F682" s="463"/>
      <c r="G682" s="463"/>
      <c r="H682" s="235" t="s">
        <v>11133</v>
      </c>
      <c r="I682" s="69" t="s">
        <v>11134</v>
      </c>
      <c r="J682" s="69" t="s">
        <v>11135</v>
      </c>
      <c r="K682" s="427">
        <v>44225</v>
      </c>
      <c r="L682" s="427">
        <v>45320</v>
      </c>
      <c r="M682" s="76">
        <v>36</v>
      </c>
      <c r="N682" s="370">
        <v>33480000</v>
      </c>
      <c r="O682" s="72">
        <f t="shared" si="72"/>
        <v>930000</v>
      </c>
      <c r="P682" s="86">
        <f t="shared" ca="1" si="73"/>
        <v>11.454499058642007</v>
      </c>
      <c r="Q682" s="87">
        <f t="shared" ca="1" si="71"/>
        <v>10230000</v>
      </c>
      <c r="R682" s="73">
        <f>'[1]Si Cepat'!J8037</f>
        <v>1473965</v>
      </c>
      <c r="S682" s="130">
        <f>'[1]Si Cepat'!F8038</f>
        <v>1</v>
      </c>
      <c r="T682" s="120">
        <f t="shared" si="64"/>
        <v>32006035</v>
      </c>
      <c r="U682" s="511" t="s">
        <v>12795</v>
      </c>
      <c r="V682" s="16"/>
      <c r="X682" t="str">
        <f>IF(ISERROR(VLOOKUP(H682,'FMC by DSF_Sistem'!$J$11:$J$1202,1,0)),"TIDAK ADA","ADA")</f>
        <v>ADA</v>
      </c>
      <c r="Y682" t="str">
        <f>IF(ISERROR(VLOOKUP(C682,'Data Unit Agr Open'!$F$4:$F$7567,1,0)),"TIDAK ADA","ADA")</f>
        <v>ADA</v>
      </c>
      <c r="Z682" s="955" t="str">
        <f>VLOOKUP(H682,'Data Unit Agr Open'!J680:$J$7567,1,FALSE)</f>
        <v>B9121PCR</v>
      </c>
      <c r="AA682" t="b">
        <f t="shared" si="69"/>
        <v>1</v>
      </c>
    </row>
    <row r="683" spans="2:27" customFormat="1" ht="17.45" hidden="1" customHeight="1" x14ac:dyDescent="0.4">
      <c r="B683" s="38">
        <v>678</v>
      </c>
      <c r="C683" s="392" t="s">
        <v>2820</v>
      </c>
      <c r="D683" s="655" t="s">
        <v>10216</v>
      </c>
      <c r="E683" s="258" t="s">
        <v>12839</v>
      </c>
      <c r="F683" s="463"/>
      <c r="G683" s="463"/>
      <c r="H683" s="235" t="s">
        <v>11140</v>
      </c>
      <c r="I683" s="69" t="s">
        <v>11141</v>
      </c>
      <c r="J683" s="69" t="s">
        <v>11142</v>
      </c>
      <c r="K683" s="427">
        <v>44225</v>
      </c>
      <c r="L683" s="427">
        <v>45320</v>
      </c>
      <c r="M683" s="76">
        <v>36</v>
      </c>
      <c r="N683" s="370">
        <v>33480000</v>
      </c>
      <c r="O683" s="72">
        <f t="shared" si="72"/>
        <v>930000</v>
      </c>
      <c r="P683" s="86">
        <f t="shared" ca="1" si="73"/>
        <v>11.454499058642007</v>
      </c>
      <c r="Q683" s="87">
        <f t="shared" ca="1" si="71"/>
        <v>10230000</v>
      </c>
      <c r="R683" s="73">
        <f>'[1]Si Cepat'!J8098</f>
        <v>3304000</v>
      </c>
      <c r="S683" s="130">
        <f>'[1]Si Cepat'!F8099</f>
        <v>3</v>
      </c>
      <c r="T683" s="120">
        <f t="shared" si="64"/>
        <v>30176000</v>
      </c>
      <c r="U683" s="511" t="s">
        <v>12795</v>
      </c>
      <c r="V683" s="16"/>
      <c r="X683" t="str">
        <f>IF(ISERROR(VLOOKUP(H683,'FMC by DSF_Sistem'!$J$11:$J$1202,1,0)),"TIDAK ADA","ADA")</f>
        <v>ADA</v>
      </c>
      <c r="Y683" t="str">
        <f>IF(ISERROR(VLOOKUP(C683,'Data Unit Agr Open'!$F$4:$F$7567,1,0)),"TIDAK ADA","ADA")</f>
        <v>ADA</v>
      </c>
      <c r="Z683" s="955" t="str">
        <f>VLOOKUP(H683,'Data Unit Agr Open'!J681:$J$7567,1,FALSE)</f>
        <v>B9108PCR</v>
      </c>
      <c r="AA683" t="b">
        <f t="shared" si="69"/>
        <v>1</v>
      </c>
    </row>
    <row r="684" spans="2:27" customFormat="1" ht="17.45" hidden="1" customHeight="1" x14ac:dyDescent="0.4">
      <c r="B684" s="51">
        <v>679</v>
      </c>
      <c r="C684" s="392" t="s">
        <v>2820</v>
      </c>
      <c r="D684" s="655" t="s">
        <v>10216</v>
      </c>
      <c r="E684" s="258" t="s">
        <v>12839</v>
      </c>
      <c r="F684" s="463"/>
      <c r="G684" s="463"/>
      <c r="H684" s="235" t="s">
        <v>11146</v>
      </c>
      <c r="I684" s="69" t="s">
        <v>11147</v>
      </c>
      <c r="J684" s="69" t="s">
        <v>11148</v>
      </c>
      <c r="K684" s="427">
        <v>44225</v>
      </c>
      <c r="L684" s="427">
        <v>45320</v>
      </c>
      <c r="M684" s="76">
        <v>36</v>
      </c>
      <c r="N684" s="370">
        <v>33480000</v>
      </c>
      <c r="O684" s="72">
        <f t="shared" si="72"/>
        <v>930000</v>
      </c>
      <c r="P684" s="86">
        <f ca="1">($P$3-K684)/30</f>
        <v>11.454499058642007</v>
      </c>
      <c r="Q684" s="87">
        <f t="shared" ca="1" si="71"/>
        <v>10230000</v>
      </c>
      <c r="R684" s="73">
        <f>'[1]Si Cepat'!J8159</f>
        <v>4238325</v>
      </c>
      <c r="S684" s="130">
        <f>'[1]Si Cepat'!F8160</f>
        <v>3</v>
      </c>
      <c r="T684" s="120">
        <f t="shared" si="64"/>
        <v>29241675</v>
      </c>
      <c r="U684" s="511" t="s">
        <v>12795</v>
      </c>
      <c r="V684" s="16"/>
      <c r="X684" t="str">
        <f>IF(ISERROR(VLOOKUP(H684,'FMC by DSF_Sistem'!$J$11:$J$1202,1,0)),"TIDAK ADA","ADA")</f>
        <v>ADA</v>
      </c>
      <c r="Y684" t="str">
        <f>IF(ISERROR(VLOOKUP(C684,'Data Unit Agr Open'!$F$4:$F$7567,1,0)),"TIDAK ADA","ADA")</f>
        <v>ADA</v>
      </c>
      <c r="Z684" s="955" t="str">
        <f>VLOOKUP(H684,'Data Unit Agr Open'!J682:$J$7567,1,FALSE)</f>
        <v>B9123PCR</v>
      </c>
      <c r="AA684" t="b">
        <f t="shared" si="69"/>
        <v>1</v>
      </c>
    </row>
    <row r="685" spans="2:27" customFormat="1" ht="17.45" hidden="1" customHeight="1" x14ac:dyDescent="0.4">
      <c r="B685" s="38">
        <v>680</v>
      </c>
      <c r="C685" s="392" t="s">
        <v>2820</v>
      </c>
      <c r="D685" s="655" t="s">
        <v>10216</v>
      </c>
      <c r="E685" s="258" t="s">
        <v>12839</v>
      </c>
      <c r="F685" s="463"/>
      <c r="G685" s="463"/>
      <c r="H685" s="235" t="s">
        <v>11152</v>
      </c>
      <c r="I685" s="69" t="s">
        <v>11153</v>
      </c>
      <c r="J685" s="69" t="s">
        <v>11154</v>
      </c>
      <c r="K685" s="427">
        <v>44225</v>
      </c>
      <c r="L685" s="427">
        <v>45320</v>
      </c>
      <c r="M685" s="76">
        <v>36</v>
      </c>
      <c r="N685" s="370">
        <v>33480000</v>
      </c>
      <c r="O685" s="76">
        <f t="shared" si="72"/>
        <v>930000</v>
      </c>
      <c r="P685" s="128">
        <f t="shared" ca="1" si="73"/>
        <v>11.454499058642007</v>
      </c>
      <c r="Q685" s="129">
        <f t="shared" ca="1" si="71"/>
        <v>10230000</v>
      </c>
      <c r="R685" s="73">
        <f>'[1]Si Cepat'!J8221</f>
        <v>2210612</v>
      </c>
      <c r="S685" s="130">
        <f>'[1]Si Cepat'!F8222</f>
        <v>2</v>
      </c>
      <c r="T685" s="50">
        <f t="shared" si="64"/>
        <v>31269388</v>
      </c>
      <c r="U685" s="511" t="s">
        <v>12795</v>
      </c>
      <c r="V685" s="16"/>
      <c r="X685" t="str">
        <f>IF(ISERROR(VLOOKUP(H685,'FMC by DSF_Sistem'!$J$11:$J$1202,1,0)),"TIDAK ADA","ADA")</f>
        <v>ADA</v>
      </c>
      <c r="Y685" t="str">
        <f>IF(ISERROR(VLOOKUP(C685,'Data Unit Agr Open'!$F$4:$F$7567,1,0)),"TIDAK ADA","ADA")</f>
        <v>ADA</v>
      </c>
      <c r="Z685" s="955" t="str">
        <f>VLOOKUP(H685,'Data Unit Agr Open'!J683:$J$7567,1,FALSE)</f>
        <v>B9117PCR</v>
      </c>
      <c r="AA685" t="b">
        <f t="shared" si="69"/>
        <v>1</v>
      </c>
    </row>
    <row r="686" spans="2:27" customFormat="1" ht="17.45" hidden="1" customHeight="1" x14ac:dyDescent="0.4">
      <c r="B686" s="51">
        <v>681</v>
      </c>
      <c r="C686" s="392" t="s">
        <v>3127</v>
      </c>
      <c r="D686" s="655" t="s">
        <v>10216</v>
      </c>
      <c r="E686" s="258" t="s">
        <v>12804</v>
      </c>
      <c r="F686" s="463"/>
      <c r="G686" s="463"/>
      <c r="H686" s="235" t="s">
        <v>11171</v>
      </c>
      <c r="I686" s="69" t="s">
        <v>11172</v>
      </c>
      <c r="J686" s="69" t="s">
        <v>11173</v>
      </c>
      <c r="K686" s="427">
        <v>44301</v>
      </c>
      <c r="L686" s="427">
        <v>45397</v>
      </c>
      <c r="M686" s="76">
        <v>36</v>
      </c>
      <c r="N686" s="370">
        <v>33480000</v>
      </c>
      <c r="O686" s="76">
        <f>N686/M686</f>
        <v>930000</v>
      </c>
      <c r="P686" s="128">
        <f ca="1">($P$3-K686)/30</f>
        <v>8.9211657253086738</v>
      </c>
      <c r="Q686" s="129">
        <f ca="1">LEFT(P686,2)*O686</f>
        <v>7440000</v>
      </c>
      <c r="R686" s="73"/>
      <c r="S686" s="130"/>
      <c r="T686" s="50">
        <f>N686-R686</f>
        <v>33480000</v>
      </c>
      <c r="U686" s="511"/>
      <c r="V686" s="16"/>
      <c r="X686" t="str">
        <f>IF(ISERROR(VLOOKUP(H686,'FMC by DSF_Sistem'!$J$11:$J$1202,1,0)),"TIDAK ADA","ADA")</f>
        <v>ADA</v>
      </c>
      <c r="Y686" t="str">
        <f>IF(ISERROR(VLOOKUP(C686,'Data Unit Agr Open'!$F$4:$F$7567,1,0)),"TIDAK ADA","ADA")</f>
        <v>ADA</v>
      </c>
      <c r="Z686" s="955" t="str">
        <f>VLOOKUP(H686,'Data Unit Agr Open'!J684:$J$7567,1,FALSE)</f>
        <v>B9026PCR</v>
      </c>
      <c r="AA686" t="b">
        <f t="shared" si="69"/>
        <v>1</v>
      </c>
    </row>
    <row r="687" spans="2:27" customFormat="1" ht="17.45" hidden="1" customHeight="1" x14ac:dyDescent="0.4">
      <c r="B687" s="38">
        <v>682</v>
      </c>
      <c r="C687" s="392" t="s">
        <v>3139</v>
      </c>
      <c r="D687" s="655" t="s">
        <v>10216</v>
      </c>
      <c r="E687" s="258" t="s">
        <v>12837</v>
      </c>
      <c r="F687" s="463"/>
      <c r="G687" s="463"/>
      <c r="H687" s="235" t="s">
        <v>11179</v>
      </c>
      <c r="I687" s="69" t="s">
        <v>11180</v>
      </c>
      <c r="J687" s="69" t="s">
        <v>11181</v>
      </c>
      <c r="K687" s="427">
        <v>44266</v>
      </c>
      <c r="L687" s="427">
        <v>45362</v>
      </c>
      <c r="M687" s="76">
        <v>36</v>
      </c>
      <c r="N687" s="370">
        <v>63144000</v>
      </c>
      <c r="O687" s="76">
        <f t="shared" si="72"/>
        <v>1754000</v>
      </c>
      <c r="P687" s="128">
        <f t="shared" ref="P687:P750" ca="1" si="74">($P$3-K687)/30</f>
        <v>10.087832391975342</v>
      </c>
      <c r="Q687" s="129">
        <f t="shared" ref="Q687:Q750" ca="1" si="75">LEFT(P687,2)*O687</f>
        <v>17540000</v>
      </c>
      <c r="R687" s="73">
        <f>'[1]Si Cepat'!J13902</f>
        <v>1067000</v>
      </c>
      <c r="S687" s="130">
        <f>'[1]Si Cepat'!F13903</f>
        <v>1</v>
      </c>
      <c r="T687" s="50">
        <f t="shared" si="64"/>
        <v>62077000</v>
      </c>
      <c r="U687" s="511"/>
      <c r="V687" s="16"/>
      <c r="X687" t="str">
        <f>IF(ISERROR(VLOOKUP(H687,'FMC by DSF_Sistem'!$J$11:$J$1202,1,0)),"TIDAK ADA","ADA")</f>
        <v>ADA</v>
      </c>
      <c r="Y687" t="str">
        <f>IF(ISERROR(VLOOKUP(C687,'Data Unit Agr Open'!$F$4:$F$7567,1,0)),"TIDAK ADA","ADA")</f>
        <v>ADA</v>
      </c>
      <c r="Z687" s="955" t="str">
        <f>VLOOKUP(H687,'Data Unit Agr Open'!J685:$J$7567,1,FALSE)</f>
        <v>B9517PCR</v>
      </c>
      <c r="AA687" t="b">
        <f t="shared" si="69"/>
        <v>1</v>
      </c>
    </row>
    <row r="688" spans="2:27" customFormat="1" ht="17.45" hidden="1" customHeight="1" x14ac:dyDescent="0.4">
      <c r="B688" s="51">
        <v>683</v>
      </c>
      <c r="C688" s="392" t="s">
        <v>3139</v>
      </c>
      <c r="D688" s="655" t="s">
        <v>10216</v>
      </c>
      <c r="E688" s="258" t="s">
        <v>12837</v>
      </c>
      <c r="F688" s="463"/>
      <c r="G688" s="463"/>
      <c r="H688" s="235" t="s">
        <v>11188</v>
      </c>
      <c r="I688" s="69" t="s">
        <v>11189</v>
      </c>
      <c r="J688" s="69" t="s">
        <v>11190</v>
      </c>
      <c r="K688" s="427">
        <v>44266</v>
      </c>
      <c r="L688" s="427">
        <v>45362</v>
      </c>
      <c r="M688" s="76">
        <v>36</v>
      </c>
      <c r="N688" s="370">
        <v>63144000</v>
      </c>
      <c r="O688" s="76">
        <f t="shared" si="72"/>
        <v>1754000</v>
      </c>
      <c r="P688" s="128">
        <f t="shared" ca="1" si="74"/>
        <v>10.087832391975342</v>
      </c>
      <c r="Q688" s="129">
        <f t="shared" ca="1" si="75"/>
        <v>17540000</v>
      </c>
      <c r="R688" s="73">
        <f>'[1]Si Cepat'!J11460</f>
        <v>1443500</v>
      </c>
      <c r="S688" s="130">
        <f>'[1]Si Cepat'!F11461</f>
        <v>2</v>
      </c>
      <c r="T688" s="50">
        <f t="shared" si="64"/>
        <v>61700500</v>
      </c>
      <c r="U688" s="511"/>
      <c r="V688" s="16"/>
      <c r="X688" t="str">
        <f>IF(ISERROR(VLOOKUP(H688,'FMC by DSF_Sistem'!$J$11:$J$1202,1,0)),"TIDAK ADA","ADA")</f>
        <v>ADA</v>
      </c>
      <c r="Y688" t="str">
        <f>IF(ISERROR(VLOOKUP(C688,'Data Unit Agr Open'!$F$4:$F$7567,1,0)),"TIDAK ADA","ADA")</f>
        <v>ADA</v>
      </c>
      <c r="Z688" s="955" t="str">
        <f>VLOOKUP(H688,'Data Unit Agr Open'!J686:$J$7567,1,FALSE)</f>
        <v>B9521PCR</v>
      </c>
      <c r="AA688" t="b">
        <f t="shared" si="69"/>
        <v>1</v>
      </c>
    </row>
    <row r="689" spans="2:28" ht="17.45" hidden="1" customHeight="1" x14ac:dyDescent="0.4">
      <c r="B689" s="38">
        <v>684</v>
      </c>
      <c r="C689" s="392" t="s">
        <v>3139</v>
      </c>
      <c r="D689" s="655" t="s">
        <v>10216</v>
      </c>
      <c r="E689" s="258" t="s">
        <v>12837</v>
      </c>
      <c r="F689" s="463"/>
      <c r="G689" s="463"/>
      <c r="H689" s="235" t="s">
        <v>11194</v>
      </c>
      <c r="I689" s="69" t="s">
        <v>11195</v>
      </c>
      <c r="J689" s="69" t="s">
        <v>11196</v>
      </c>
      <c r="K689" s="427">
        <v>44266</v>
      </c>
      <c r="L689" s="427">
        <v>45362</v>
      </c>
      <c r="M689" s="76">
        <v>36</v>
      </c>
      <c r="N689" s="370">
        <v>63144000</v>
      </c>
      <c r="O689" s="76">
        <f t="shared" si="72"/>
        <v>1754000</v>
      </c>
      <c r="P689" s="128">
        <f t="shared" ca="1" si="74"/>
        <v>10.087832391975342</v>
      </c>
      <c r="Q689" s="129">
        <f t="shared" ca="1" si="75"/>
        <v>17540000</v>
      </c>
      <c r="R689" s="73"/>
      <c r="S689" s="130"/>
      <c r="T689" s="50">
        <f t="shared" si="64"/>
        <v>63144000</v>
      </c>
      <c r="U689" s="511"/>
      <c r="X689" t="str">
        <f>IF(ISERROR(VLOOKUP(H689,'FMC by DSF_Sistem'!$J$11:$J$1202,1,0)),"TIDAK ADA","ADA")</f>
        <v>ADA</v>
      </c>
      <c r="Y689" t="str">
        <f>IF(ISERROR(VLOOKUP(C689,'Data Unit Agr Open'!$F$4:$F$7567,1,0)),"TIDAK ADA","ADA")</f>
        <v>ADA</v>
      </c>
      <c r="Z689" s="955" t="str">
        <f>VLOOKUP(H689,'Data Unit Agr Open'!J687:$J$7567,1,FALSE)</f>
        <v>B9480PCR</v>
      </c>
      <c r="AA689" t="b">
        <f t="shared" si="69"/>
        <v>1</v>
      </c>
      <c r="AB689"/>
    </row>
    <row r="690" spans="2:28" ht="17.45" hidden="1" customHeight="1" x14ac:dyDescent="0.4">
      <c r="B690" s="51">
        <v>685</v>
      </c>
      <c r="C690" s="392" t="s">
        <v>3224</v>
      </c>
      <c r="D690" s="655" t="s">
        <v>10216</v>
      </c>
      <c r="E690" s="258" t="s">
        <v>12804</v>
      </c>
      <c r="F690" s="463"/>
      <c r="G690" s="463"/>
      <c r="H690" s="235" t="s">
        <v>11197</v>
      </c>
      <c r="I690" s="69" t="s">
        <v>11198</v>
      </c>
      <c r="J690" s="69" t="s">
        <v>11199</v>
      </c>
      <c r="K690" s="427">
        <v>44272</v>
      </c>
      <c r="L690" s="427">
        <v>45368</v>
      </c>
      <c r="M690" s="76">
        <v>36</v>
      </c>
      <c r="N690" s="370">
        <v>22680000</v>
      </c>
      <c r="O690" s="76">
        <f t="shared" si="72"/>
        <v>630000</v>
      </c>
      <c r="P690" s="128">
        <f t="shared" ca="1" si="74"/>
        <v>9.8878323919753406</v>
      </c>
      <c r="Q690" s="129">
        <f t="shared" ca="1" si="75"/>
        <v>5670000</v>
      </c>
      <c r="R690" s="73">
        <f>'[1]Si Cepat'!J8497</f>
        <v>1201750</v>
      </c>
      <c r="S690" s="130">
        <f>'[1]Si Cepat'!F8498</f>
        <v>1</v>
      </c>
      <c r="T690" s="50">
        <f t="shared" si="64"/>
        <v>21478250</v>
      </c>
      <c r="U690" s="511"/>
      <c r="X690" t="str">
        <f>IF(ISERROR(VLOOKUP(H690,'FMC by DSF_Sistem'!$J$11:$J$1202,1,0)),"TIDAK ADA","ADA")</f>
        <v>ADA</v>
      </c>
      <c r="Y690" t="str">
        <f>IF(ISERROR(VLOOKUP(C690,'Data Unit Agr Open'!$F$4:$F$7567,1,0)),"TIDAK ADA","ADA")</f>
        <v>ADA</v>
      </c>
      <c r="Z690" s="955" t="str">
        <f>VLOOKUP(H690,'Data Unit Agr Open'!J688:$J$7567,1,FALSE)</f>
        <v>B9206PCR</v>
      </c>
      <c r="AA690" t="b">
        <f t="shared" si="69"/>
        <v>1</v>
      </c>
      <c r="AB690"/>
    </row>
    <row r="691" spans="2:28" ht="17.45" hidden="1" customHeight="1" x14ac:dyDescent="0.4">
      <c r="B691" s="38">
        <v>686</v>
      </c>
      <c r="C691" s="392" t="s">
        <v>3228</v>
      </c>
      <c r="D691" s="655" t="s">
        <v>10216</v>
      </c>
      <c r="E691" s="258" t="s">
        <v>12804</v>
      </c>
      <c r="F691" s="463"/>
      <c r="G691" s="463"/>
      <c r="H691" s="235" t="s">
        <v>11204</v>
      </c>
      <c r="I691" s="69" t="s">
        <v>11205</v>
      </c>
      <c r="J691" s="69" t="s">
        <v>11206</v>
      </c>
      <c r="K691" s="427">
        <v>44275</v>
      </c>
      <c r="L691" s="427">
        <v>45371</v>
      </c>
      <c r="M691" s="76">
        <v>36</v>
      </c>
      <c r="N691" s="370">
        <v>26280000</v>
      </c>
      <c r="O691" s="76">
        <f t="shared" si="72"/>
        <v>730000</v>
      </c>
      <c r="P691" s="128">
        <f t="shared" ca="1" si="74"/>
        <v>9.7878323919753409</v>
      </c>
      <c r="Q691" s="129">
        <f t="shared" ca="1" si="75"/>
        <v>6570000</v>
      </c>
      <c r="R691" s="73"/>
      <c r="S691" s="130"/>
      <c r="T691" s="50">
        <f t="shared" si="64"/>
        <v>26280000</v>
      </c>
      <c r="U691" s="511"/>
      <c r="X691" t="str">
        <f>IF(ISERROR(VLOOKUP(H691,'FMC by DSF_Sistem'!$J$11:$J$1202,1,0)),"TIDAK ADA","ADA")</f>
        <v>ADA</v>
      </c>
      <c r="Y691" t="str">
        <f>IF(ISERROR(VLOOKUP(C691,'Data Unit Agr Open'!$F$4:$F$7567,1,0)),"TIDAK ADA","ADA")</f>
        <v>ADA</v>
      </c>
      <c r="Z691" s="955" t="str">
        <f>VLOOKUP(H691,'Data Unit Agr Open'!J689:$J$7567,1,FALSE)</f>
        <v>B9227PCR</v>
      </c>
      <c r="AA691" t="b">
        <f t="shared" si="69"/>
        <v>1</v>
      </c>
      <c r="AB691"/>
    </row>
    <row r="692" spans="2:28" ht="17.45" hidden="1" customHeight="1" x14ac:dyDescent="0.4">
      <c r="B692" s="51">
        <v>687</v>
      </c>
      <c r="C692" s="392" t="s">
        <v>3232</v>
      </c>
      <c r="D692" s="655" t="s">
        <v>10216</v>
      </c>
      <c r="E692" s="258" t="s">
        <v>12840</v>
      </c>
      <c r="F692" s="463"/>
      <c r="G692" s="463"/>
      <c r="H692" s="235" t="s">
        <v>12841</v>
      </c>
      <c r="I692" s="69" t="s">
        <v>11212</v>
      </c>
      <c r="J692" s="69" t="s">
        <v>11213</v>
      </c>
      <c r="K692" s="427">
        <v>44272</v>
      </c>
      <c r="L692" s="427">
        <v>45368</v>
      </c>
      <c r="M692" s="76">
        <v>36</v>
      </c>
      <c r="N692" s="370">
        <v>33480000</v>
      </c>
      <c r="O692" s="76">
        <f t="shared" si="72"/>
        <v>930000</v>
      </c>
      <c r="P692" s="128">
        <f t="shared" ca="1" si="74"/>
        <v>9.8878323919753406</v>
      </c>
      <c r="Q692" s="129">
        <f t="shared" ca="1" si="75"/>
        <v>8370000</v>
      </c>
      <c r="R692" s="73">
        <f>'[1]Si Cepat'!J11401</f>
        <v>1118450</v>
      </c>
      <c r="S692" s="130">
        <f>'[1]Si Cepat'!F11402</f>
        <v>2</v>
      </c>
      <c r="T692" s="50">
        <f t="shared" si="64"/>
        <v>32361550</v>
      </c>
      <c r="U692" s="511" t="s">
        <v>12795</v>
      </c>
      <c r="X692" t="str">
        <f>IF(ISERROR(VLOOKUP(H692,'FMC by DSF_Sistem'!$J$11:$J$1202,1,0)),"TIDAK ADA","ADA")</f>
        <v>TIDAK ADA</v>
      </c>
      <c r="Y692" t="str">
        <f>IF(ISERROR(VLOOKUP(C692,'Data Unit Agr Open'!$F$4:$F$7567,1,0)),"TIDAK ADA","ADA")</f>
        <v>ADA</v>
      </c>
      <c r="Z692" s="955" t="e">
        <f>VLOOKUP(H692,'Data Unit Agr Open'!J690:$J$7567,1,FALSE)</f>
        <v>#N/A</v>
      </c>
      <c r="AA692" t="b">
        <f t="shared" si="69"/>
        <v>0</v>
      </c>
      <c r="AB692" s="950" t="s">
        <v>25304</v>
      </c>
    </row>
    <row r="693" spans="2:28" ht="17.45" hidden="1" customHeight="1" x14ac:dyDescent="0.4">
      <c r="B693" s="38">
        <v>688</v>
      </c>
      <c r="C693" s="392" t="s">
        <v>3236</v>
      </c>
      <c r="D693" s="655" t="s">
        <v>10216</v>
      </c>
      <c r="E693" s="258" t="s">
        <v>12840</v>
      </c>
      <c r="F693" s="463"/>
      <c r="G693" s="463"/>
      <c r="H693" s="672" t="s">
        <v>11218</v>
      </c>
      <c r="I693" s="69" t="s">
        <v>11219</v>
      </c>
      <c r="J693" s="69" t="s">
        <v>11220</v>
      </c>
      <c r="K693" s="427">
        <v>44277</v>
      </c>
      <c r="L693" s="427">
        <v>45373</v>
      </c>
      <c r="M693" s="76">
        <v>36</v>
      </c>
      <c r="N693" s="370">
        <v>33480000</v>
      </c>
      <c r="O693" s="76">
        <f t="shared" si="72"/>
        <v>930000</v>
      </c>
      <c r="P693" s="128">
        <f t="shared" ca="1" si="74"/>
        <v>9.7211657253086745</v>
      </c>
      <c r="Q693" s="129">
        <f t="shared" ca="1" si="75"/>
        <v>8370000</v>
      </c>
      <c r="R693" s="73">
        <f>'[1]Si Cepat'!J10461</f>
        <v>6140370</v>
      </c>
      <c r="S693" s="130">
        <f>'[1]Si Cepat'!F10462</f>
        <v>8</v>
      </c>
      <c r="T693" s="50">
        <f t="shared" si="64"/>
        <v>27339630</v>
      </c>
      <c r="U693" s="511" t="s">
        <v>12795</v>
      </c>
      <c r="X693" t="str">
        <f>IF(ISERROR(VLOOKUP(H693,'FMC by DSF_Sistem'!$J$11:$J$1202,1,0)),"TIDAK ADA","ADA")</f>
        <v>ADA</v>
      </c>
      <c r="Y693" t="str">
        <f>IF(ISERROR(VLOOKUP(C693,'Data Unit Agr Open'!$F$4:$F$7567,1,0)),"TIDAK ADA","ADA")</f>
        <v>ADA</v>
      </c>
      <c r="Z693" s="955" t="str">
        <f>VLOOKUP(H693,'Data Unit Agr Open'!J691:$J$7567,1,FALSE)</f>
        <v>B9235PCR</v>
      </c>
      <c r="AA693" t="b">
        <f t="shared" si="69"/>
        <v>1</v>
      </c>
      <c r="AB693"/>
    </row>
    <row r="694" spans="2:28" ht="17.45" hidden="1" customHeight="1" x14ac:dyDescent="0.4">
      <c r="B694" s="51">
        <v>689</v>
      </c>
      <c r="C694" s="392" t="s">
        <v>3270</v>
      </c>
      <c r="D694" s="655" t="s">
        <v>10216</v>
      </c>
      <c r="E694" s="258" t="s">
        <v>12804</v>
      </c>
      <c r="F694" s="463"/>
      <c r="G694" s="463"/>
      <c r="H694" s="235" t="s">
        <v>11226</v>
      </c>
      <c r="I694" s="69" t="s">
        <v>11227</v>
      </c>
      <c r="J694" s="69" t="s">
        <v>11228</v>
      </c>
      <c r="K694" s="427">
        <v>44281</v>
      </c>
      <c r="L694" s="427">
        <v>45377</v>
      </c>
      <c r="M694" s="76">
        <v>36</v>
      </c>
      <c r="N694" s="370">
        <v>26280000</v>
      </c>
      <c r="O694" s="76">
        <f t="shared" si="72"/>
        <v>730000</v>
      </c>
      <c r="P694" s="128">
        <f t="shared" ca="1" si="74"/>
        <v>9.5878323919753417</v>
      </c>
      <c r="Q694" s="129">
        <f t="shared" ca="1" si="75"/>
        <v>6570000</v>
      </c>
      <c r="R694" s="73">
        <f>'[1]Si Cepat'!J11221</f>
        <v>1322200</v>
      </c>
      <c r="S694" s="130">
        <f>'[1]Si Cepat'!F11222</f>
        <v>1</v>
      </c>
      <c r="T694" s="50">
        <f t="shared" si="64"/>
        <v>24957800</v>
      </c>
      <c r="U694" s="511" t="s">
        <v>12795</v>
      </c>
      <c r="X694" t="str">
        <f>IF(ISERROR(VLOOKUP(H694,'FMC by DSF_Sistem'!$J$11:$J$1202,1,0)),"TIDAK ADA","ADA")</f>
        <v>ADA</v>
      </c>
      <c r="Y694" t="str">
        <f>IF(ISERROR(VLOOKUP(C694,'Data Unit Agr Open'!$F$4:$F$7567,1,0)),"TIDAK ADA","ADA")</f>
        <v>ADA</v>
      </c>
      <c r="Z694" s="955" t="str">
        <f>VLOOKUP(H694,'Data Unit Agr Open'!J692:$J$7567,1,FALSE)</f>
        <v>B9523PCR</v>
      </c>
      <c r="AA694" t="b">
        <f t="shared" si="69"/>
        <v>1</v>
      </c>
      <c r="AB694"/>
    </row>
    <row r="695" spans="2:28" ht="17.45" hidden="1" customHeight="1" x14ac:dyDescent="0.4">
      <c r="B695" s="38">
        <v>690</v>
      </c>
      <c r="C695" s="392" t="s">
        <v>3274</v>
      </c>
      <c r="D695" s="655" t="s">
        <v>10216</v>
      </c>
      <c r="E695" s="258" t="s">
        <v>12842</v>
      </c>
      <c r="F695" s="463"/>
      <c r="G695" s="463"/>
      <c r="H695" s="235" t="s">
        <v>11236</v>
      </c>
      <c r="I695" s="69" t="s">
        <v>11237</v>
      </c>
      <c r="J695" s="69" t="s">
        <v>11238</v>
      </c>
      <c r="K695" s="427">
        <v>44286</v>
      </c>
      <c r="L695" s="427">
        <v>45382</v>
      </c>
      <c r="M695" s="76">
        <v>36</v>
      </c>
      <c r="N695" s="370">
        <v>33480000</v>
      </c>
      <c r="O695" s="76">
        <f t="shared" si="72"/>
        <v>930000</v>
      </c>
      <c r="P695" s="128">
        <f t="shared" ca="1" si="74"/>
        <v>9.4211657253086738</v>
      </c>
      <c r="Q695" s="129">
        <f t="shared" ca="1" si="75"/>
        <v>8370000</v>
      </c>
      <c r="R695" s="73">
        <f>'[1]Si Cepat'!J10402</f>
        <v>10902105</v>
      </c>
      <c r="S695" s="130">
        <f>'[1]Si Cepat'!F10403</f>
        <v>14</v>
      </c>
      <c r="T695" s="50">
        <f t="shared" si="64"/>
        <v>22577895</v>
      </c>
      <c r="U695" s="511" t="s">
        <v>12795</v>
      </c>
      <c r="X695" t="str">
        <f>IF(ISERROR(VLOOKUP(H695,'FMC by DSF_Sistem'!$J$11:$J$1202,1,0)),"TIDAK ADA","ADA")</f>
        <v>ADA</v>
      </c>
      <c r="Y695" t="str">
        <f>IF(ISERROR(VLOOKUP(C695,'Data Unit Agr Open'!$F$4:$F$7567,1,0)),"TIDAK ADA","ADA")</f>
        <v>ADA</v>
      </c>
      <c r="Z695" s="955" t="str">
        <f>VLOOKUP(H695,'Data Unit Agr Open'!J693:$J$7567,1,FALSE)</f>
        <v>B9275PCR</v>
      </c>
      <c r="AA695" t="b">
        <f t="shared" si="69"/>
        <v>1</v>
      </c>
      <c r="AB695"/>
    </row>
    <row r="696" spans="2:28" ht="17.45" hidden="1" customHeight="1" x14ac:dyDescent="0.4">
      <c r="B696" s="51">
        <v>691</v>
      </c>
      <c r="C696" s="392" t="s">
        <v>3278</v>
      </c>
      <c r="D696" s="655" t="s">
        <v>10216</v>
      </c>
      <c r="E696" s="258" t="s">
        <v>12842</v>
      </c>
      <c r="F696" s="463"/>
      <c r="G696" s="463"/>
      <c r="H696" s="235" t="s">
        <v>11243</v>
      </c>
      <c r="I696" s="69" t="s">
        <v>11244</v>
      </c>
      <c r="J696" s="69" t="s">
        <v>11245</v>
      </c>
      <c r="K696" s="427">
        <v>44286</v>
      </c>
      <c r="L696" s="427">
        <v>45382</v>
      </c>
      <c r="M696" s="76">
        <v>36</v>
      </c>
      <c r="N696" s="370">
        <v>33480000</v>
      </c>
      <c r="O696" s="76">
        <f t="shared" si="72"/>
        <v>930000</v>
      </c>
      <c r="P696" s="128">
        <f t="shared" ca="1" si="74"/>
        <v>9.4211657253086738</v>
      </c>
      <c r="Q696" s="129">
        <f t="shared" ca="1" si="75"/>
        <v>8370000</v>
      </c>
      <c r="R696" s="73">
        <f>'[1]Si Cepat'!J10583</f>
        <v>5898315</v>
      </c>
      <c r="S696" s="130">
        <f>'[1]Si Cepat'!F10584</f>
        <v>4</v>
      </c>
      <c r="T696" s="50">
        <f t="shared" si="64"/>
        <v>27581685</v>
      </c>
      <c r="U696" s="511" t="s">
        <v>12795</v>
      </c>
      <c r="X696" t="str">
        <f>IF(ISERROR(VLOOKUP(H696,'FMC by DSF_Sistem'!$J$11:$J$1202,1,0)),"TIDAK ADA","ADA")</f>
        <v>ADA</v>
      </c>
      <c r="Y696" t="str">
        <f>IF(ISERROR(VLOOKUP(C696,'Data Unit Agr Open'!$F$4:$F$7567,1,0)),"TIDAK ADA","ADA")</f>
        <v>ADA</v>
      </c>
      <c r="Z696" s="955" t="str">
        <f>VLOOKUP(H696,'Data Unit Agr Open'!J694:$J$7567,1,FALSE)</f>
        <v>B9311PCR</v>
      </c>
      <c r="AA696" t="b">
        <f t="shared" si="69"/>
        <v>1</v>
      </c>
      <c r="AB696"/>
    </row>
    <row r="697" spans="2:28" ht="17.45" hidden="1" customHeight="1" x14ac:dyDescent="0.4">
      <c r="B697" s="38">
        <v>692</v>
      </c>
      <c r="C697" s="392" t="s">
        <v>3308</v>
      </c>
      <c r="D697" s="655" t="s">
        <v>10216</v>
      </c>
      <c r="E697" s="258" t="s">
        <v>12804</v>
      </c>
      <c r="F697" s="463"/>
      <c r="G697" s="463"/>
      <c r="H697" s="235" t="s">
        <v>11249</v>
      </c>
      <c r="I697" s="69" t="s">
        <v>11250</v>
      </c>
      <c r="J697" s="69" t="s">
        <v>11251</v>
      </c>
      <c r="K697" s="427">
        <v>44286</v>
      </c>
      <c r="L697" s="427">
        <v>45382</v>
      </c>
      <c r="M697" s="76">
        <v>36</v>
      </c>
      <c r="N697" s="370">
        <v>24480000</v>
      </c>
      <c r="O697" s="76">
        <f>N697/M697</f>
        <v>680000</v>
      </c>
      <c r="P697" s="128">
        <f t="shared" ca="1" si="74"/>
        <v>9.4211657253086738</v>
      </c>
      <c r="Q697" s="129">
        <f t="shared" ca="1" si="75"/>
        <v>6120000</v>
      </c>
      <c r="R697" s="73">
        <f>'[1]Si Cepat'!J9799</f>
        <v>2903988</v>
      </c>
      <c r="S697" s="130">
        <f>'[1]Si Cepat'!F9800</f>
        <v>2</v>
      </c>
      <c r="T697" s="50">
        <f>N697-R697</f>
        <v>21576012</v>
      </c>
      <c r="U697" s="511"/>
      <c r="X697" t="str">
        <f>IF(ISERROR(VLOOKUP(H697,'FMC by DSF_Sistem'!$J$11:$J$1202,1,0)),"TIDAK ADA","ADA")</f>
        <v>ADA</v>
      </c>
      <c r="Y697" t="str">
        <f>IF(ISERROR(VLOOKUP(C697,'Data Unit Agr Open'!$F$4:$F$7567,1,0)),"TIDAK ADA","ADA")</f>
        <v>ADA</v>
      </c>
      <c r="Z697" s="955" t="str">
        <f>VLOOKUP(H697,'Data Unit Agr Open'!J695:$J$7567,1,FALSE)</f>
        <v>B9268PCR</v>
      </c>
      <c r="AA697" t="b">
        <f t="shared" si="69"/>
        <v>1</v>
      </c>
      <c r="AB697"/>
    </row>
    <row r="698" spans="2:28" ht="17.45" hidden="1" customHeight="1" x14ac:dyDescent="0.4">
      <c r="B698" s="51">
        <v>693</v>
      </c>
      <c r="C698" s="392" t="s">
        <v>3308</v>
      </c>
      <c r="D698" s="655" t="s">
        <v>10216</v>
      </c>
      <c r="E698" s="258" t="s">
        <v>12804</v>
      </c>
      <c r="F698" s="463"/>
      <c r="G698" s="463"/>
      <c r="H698" s="235" t="s">
        <v>11256</v>
      </c>
      <c r="I698" s="69" t="s">
        <v>11257</v>
      </c>
      <c r="J698" s="69" t="s">
        <v>11258</v>
      </c>
      <c r="K698" s="427">
        <v>44286</v>
      </c>
      <c r="L698" s="427">
        <v>45382</v>
      </c>
      <c r="M698" s="76">
        <v>36</v>
      </c>
      <c r="N698" s="370">
        <v>24480000</v>
      </c>
      <c r="O698" s="76">
        <f>N698/M698</f>
        <v>680000</v>
      </c>
      <c r="P698" s="128">
        <f t="shared" ca="1" si="74"/>
        <v>9.4211657253086738</v>
      </c>
      <c r="Q698" s="129">
        <f t="shared" ca="1" si="75"/>
        <v>6120000</v>
      </c>
      <c r="R698" s="73">
        <f>'[1]Si Cepat'!J9860</f>
        <v>6615152</v>
      </c>
      <c r="S698" s="130">
        <f>'[1]Si Cepat'!F9861</f>
        <v>4</v>
      </c>
      <c r="T698" s="50">
        <f>N698-R698</f>
        <v>17864848</v>
      </c>
      <c r="U698" s="511"/>
      <c r="X698" t="str">
        <f>IF(ISERROR(VLOOKUP(H698,'FMC by DSF_Sistem'!$J$11:$J$1202,1,0)),"TIDAK ADA","ADA")</f>
        <v>ADA</v>
      </c>
      <c r="Y698" t="str">
        <f>IF(ISERROR(VLOOKUP(C698,'Data Unit Agr Open'!$F$4:$F$7567,1,0)),"TIDAK ADA","ADA")</f>
        <v>ADA</v>
      </c>
      <c r="Z698" s="955" t="str">
        <f>VLOOKUP(H698,'Data Unit Agr Open'!J696:$J$7567,1,FALSE)</f>
        <v>B9266PCR</v>
      </c>
      <c r="AA698" t="b">
        <f t="shared" si="69"/>
        <v>1</v>
      </c>
      <c r="AB698"/>
    </row>
    <row r="699" spans="2:28" ht="17.45" hidden="1" customHeight="1" x14ac:dyDescent="0.4">
      <c r="B699" s="38">
        <v>694</v>
      </c>
      <c r="C699" s="392" t="s">
        <v>3312</v>
      </c>
      <c r="D699" s="655" t="s">
        <v>10216</v>
      </c>
      <c r="E699" s="258" t="s">
        <v>12842</v>
      </c>
      <c r="F699" s="463"/>
      <c r="G699" s="463"/>
      <c r="H699" s="235" t="s">
        <v>11264</v>
      </c>
      <c r="I699" s="69" t="s">
        <v>11265</v>
      </c>
      <c r="J699" s="69" t="s">
        <v>11266</v>
      </c>
      <c r="K699" s="427">
        <v>44303</v>
      </c>
      <c r="L699" s="427">
        <v>45399</v>
      </c>
      <c r="M699" s="76">
        <v>36</v>
      </c>
      <c r="N699" s="370">
        <v>33480000</v>
      </c>
      <c r="O699" s="76">
        <f t="shared" ref="O699:O715" si="76">N699/M699</f>
        <v>930000</v>
      </c>
      <c r="P699" s="128">
        <f t="shared" ca="1" si="74"/>
        <v>8.8544990586420074</v>
      </c>
      <c r="Q699" s="129">
        <f t="shared" ca="1" si="75"/>
        <v>7440000</v>
      </c>
      <c r="R699" s="73">
        <f>'[1]Si Cepat'!J11341</f>
        <v>8292533</v>
      </c>
      <c r="S699" s="130">
        <f>'[1]Si Cepat'!F11342</f>
        <v>6</v>
      </c>
      <c r="T699" s="50">
        <f t="shared" si="64"/>
        <v>25187467</v>
      </c>
      <c r="U699" s="511" t="s">
        <v>12795</v>
      </c>
      <c r="X699" t="str">
        <f>IF(ISERROR(VLOOKUP(H699,'FMC by DSF_Sistem'!$J$11:$J$1202,1,0)),"TIDAK ADA","ADA")</f>
        <v>ADA</v>
      </c>
      <c r="Y699" t="str">
        <f>IF(ISERROR(VLOOKUP(C699,'Data Unit Agr Open'!$F$4:$F$7567,1,0)),"TIDAK ADA","ADA")</f>
        <v>ADA</v>
      </c>
      <c r="Z699" s="955" t="str">
        <f>VLOOKUP(H699,'Data Unit Agr Open'!J697:$J$7567,1,FALSE)</f>
        <v>B9274PCR</v>
      </c>
      <c r="AA699" t="b">
        <f t="shared" si="69"/>
        <v>1</v>
      </c>
      <c r="AB699"/>
    </row>
    <row r="700" spans="2:28" ht="17.45" hidden="1" customHeight="1" x14ac:dyDescent="0.4">
      <c r="B700" s="51">
        <v>695</v>
      </c>
      <c r="C700" s="392" t="s">
        <v>3316</v>
      </c>
      <c r="D700" s="655" t="s">
        <v>10216</v>
      </c>
      <c r="E700" s="258" t="s">
        <v>12778</v>
      </c>
      <c r="F700" s="463"/>
      <c r="G700" s="463"/>
      <c r="H700" s="235" t="s">
        <v>11272</v>
      </c>
      <c r="I700" s="69" t="s">
        <v>11273</v>
      </c>
      <c r="J700" s="69" t="s">
        <v>11274</v>
      </c>
      <c r="K700" s="427">
        <v>44286</v>
      </c>
      <c r="L700" s="427">
        <v>45382</v>
      </c>
      <c r="M700" s="76">
        <v>36</v>
      </c>
      <c r="N700" s="370">
        <v>48744000</v>
      </c>
      <c r="O700" s="76">
        <f t="shared" si="76"/>
        <v>1354000</v>
      </c>
      <c r="P700" s="128">
        <f t="shared" ca="1" si="74"/>
        <v>9.4211657253086738</v>
      </c>
      <c r="Q700" s="129">
        <f t="shared" ca="1" si="75"/>
        <v>12186000</v>
      </c>
      <c r="R700" s="73">
        <f>'[1]Si Cepat'!J11638</f>
        <v>539000</v>
      </c>
      <c r="S700" s="130">
        <f>'[1]Si Cepat'!F11639</f>
        <v>0</v>
      </c>
      <c r="T700" s="50">
        <f t="shared" si="64"/>
        <v>48205000</v>
      </c>
      <c r="U700" s="511" t="s">
        <v>12795</v>
      </c>
      <c r="X700" t="str">
        <f>IF(ISERROR(VLOOKUP(H700,'FMC by DSF_Sistem'!$J$11:$J$1202,1,0)),"TIDAK ADA","ADA")</f>
        <v>ADA</v>
      </c>
      <c r="Y700" t="str">
        <f>IF(ISERROR(VLOOKUP(C700,'Data Unit Agr Open'!$F$4:$F$7567,1,0)),"TIDAK ADA","ADA")</f>
        <v>ADA</v>
      </c>
      <c r="Z700" s="955" t="str">
        <f>VLOOKUP(H700,'Data Unit Agr Open'!J698:$J$7567,1,FALSE)</f>
        <v>B9527PCR</v>
      </c>
      <c r="AA700" t="b">
        <f t="shared" si="69"/>
        <v>1</v>
      </c>
      <c r="AB700"/>
    </row>
    <row r="701" spans="2:28" ht="17.45" hidden="1" customHeight="1" x14ac:dyDescent="0.4">
      <c r="B701" s="38">
        <v>696</v>
      </c>
      <c r="C701" s="392" t="s">
        <v>3320</v>
      </c>
      <c r="D701" s="655" t="s">
        <v>10216</v>
      </c>
      <c r="E701" s="258" t="s">
        <v>12842</v>
      </c>
      <c r="F701" s="463"/>
      <c r="G701" s="463"/>
      <c r="H701" s="235" t="s">
        <v>11279</v>
      </c>
      <c r="I701" s="69" t="s">
        <v>11280</v>
      </c>
      <c r="J701" s="69" t="s">
        <v>11281</v>
      </c>
      <c r="K701" s="427">
        <v>44288</v>
      </c>
      <c r="L701" s="427">
        <v>45384</v>
      </c>
      <c r="M701" s="76">
        <v>36</v>
      </c>
      <c r="N701" s="370">
        <v>31680000</v>
      </c>
      <c r="O701" s="76">
        <f t="shared" si="76"/>
        <v>880000</v>
      </c>
      <c r="P701" s="128">
        <f t="shared" ca="1" si="74"/>
        <v>9.3544990586420074</v>
      </c>
      <c r="Q701" s="129">
        <f t="shared" ca="1" si="75"/>
        <v>7920000</v>
      </c>
      <c r="R701" s="73">
        <f>'[1]Si Cepat'!J11097</f>
        <v>620100</v>
      </c>
      <c r="S701" s="130">
        <f>'[1]Si Cepat'!F11098</f>
        <v>0</v>
      </c>
      <c r="T701" s="50">
        <f t="shared" si="64"/>
        <v>31059900</v>
      </c>
      <c r="U701" s="511" t="s">
        <v>12795</v>
      </c>
      <c r="X701" t="str">
        <f>IF(ISERROR(VLOOKUP(H701,'FMC by DSF_Sistem'!$J$11:$J$1202,1,0)),"TIDAK ADA","ADA")</f>
        <v>ADA</v>
      </c>
      <c r="Y701" t="str">
        <f>IF(ISERROR(VLOOKUP(C701,'Data Unit Agr Open'!$F$4:$F$7567,1,0)),"TIDAK ADA","ADA")</f>
        <v>ADA</v>
      </c>
      <c r="Z701" s="955" t="str">
        <f>VLOOKUP(H701,'Data Unit Agr Open'!J699:$J$7567,1,FALSE)</f>
        <v>B9298PCR</v>
      </c>
      <c r="AA701" t="b">
        <f t="shared" si="69"/>
        <v>1</v>
      </c>
      <c r="AB701"/>
    </row>
    <row r="702" spans="2:28" ht="17.45" hidden="1" customHeight="1" x14ac:dyDescent="0.4">
      <c r="B702" s="51">
        <v>697</v>
      </c>
      <c r="C702" s="392" t="s">
        <v>3235</v>
      </c>
      <c r="D702" s="655" t="s">
        <v>10216</v>
      </c>
      <c r="E702" s="258" t="s">
        <v>12804</v>
      </c>
      <c r="F702" s="463"/>
      <c r="G702" s="463"/>
      <c r="H702" s="235" t="s">
        <v>11290</v>
      </c>
      <c r="I702" s="69" t="s">
        <v>11291</v>
      </c>
      <c r="J702" s="69" t="s">
        <v>11292</v>
      </c>
      <c r="K702" s="427">
        <v>44316</v>
      </c>
      <c r="L702" s="427">
        <v>45412</v>
      </c>
      <c r="M702" s="76">
        <v>36</v>
      </c>
      <c r="N702" s="370">
        <v>26280000</v>
      </c>
      <c r="O702" s="76">
        <f t="shared" si="76"/>
        <v>730000</v>
      </c>
      <c r="P702" s="128">
        <f t="shared" ca="1" si="74"/>
        <v>8.4211657253086738</v>
      </c>
      <c r="Q702" s="129">
        <f t="shared" ca="1" si="75"/>
        <v>5840000</v>
      </c>
      <c r="R702" s="73">
        <f>'[1]Si Cepat'!J9920</f>
        <v>1893098</v>
      </c>
      <c r="S702" s="130">
        <f>'[1]Si Cepat'!F9921</f>
        <v>2</v>
      </c>
      <c r="T702" s="50">
        <f t="shared" si="64"/>
        <v>24386902</v>
      </c>
      <c r="U702" s="511" t="s">
        <v>12795</v>
      </c>
      <c r="X702" t="str">
        <f>IF(ISERROR(VLOOKUP(H702,'FMC by DSF_Sistem'!$J$11:$J$1202,1,0)),"TIDAK ADA","ADA")</f>
        <v>ADA</v>
      </c>
      <c r="Y702" t="str">
        <f>IF(ISERROR(VLOOKUP(C702,'Data Unit Agr Open'!$F$4:$F$7567,1,0)),"TIDAK ADA","ADA")</f>
        <v>ADA</v>
      </c>
      <c r="Z702" s="955" t="str">
        <f>VLOOKUP(H702,'Data Unit Agr Open'!J700:$J$7567,1,FALSE)</f>
        <v>B9293PCR</v>
      </c>
      <c r="AA702" t="b">
        <f t="shared" si="69"/>
        <v>1</v>
      </c>
      <c r="AB702"/>
    </row>
    <row r="703" spans="2:28" ht="17.45" hidden="1" customHeight="1" x14ac:dyDescent="0.4">
      <c r="B703" s="38">
        <v>698</v>
      </c>
      <c r="C703" s="392" t="s">
        <v>3235</v>
      </c>
      <c r="D703" s="655" t="s">
        <v>10216</v>
      </c>
      <c r="E703" s="258" t="s">
        <v>12804</v>
      </c>
      <c r="F703" s="463"/>
      <c r="G703" s="463"/>
      <c r="H703" s="235" t="s">
        <v>11298</v>
      </c>
      <c r="I703" s="69" t="s">
        <v>11299</v>
      </c>
      <c r="J703" s="69" t="s">
        <v>11300</v>
      </c>
      <c r="K703" s="427">
        <v>44316</v>
      </c>
      <c r="L703" s="427">
        <v>45412</v>
      </c>
      <c r="M703" s="76">
        <v>36</v>
      </c>
      <c r="N703" s="370">
        <v>26280000</v>
      </c>
      <c r="O703" s="76">
        <f t="shared" si="76"/>
        <v>730000</v>
      </c>
      <c r="P703" s="128">
        <f t="shared" ca="1" si="74"/>
        <v>8.4211657253086738</v>
      </c>
      <c r="Q703" s="129">
        <f t="shared" ca="1" si="75"/>
        <v>5840000</v>
      </c>
      <c r="R703" s="73">
        <f>'[1]Si Cepat'!J9980</f>
        <v>2115598</v>
      </c>
      <c r="S703" s="130">
        <f>'[1]Si Cepat'!F9981</f>
        <v>1</v>
      </c>
      <c r="T703" s="50">
        <f t="shared" si="64"/>
        <v>24164402</v>
      </c>
      <c r="U703" s="511" t="s">
        <v>12795</v>
      </c>
      <c r="X703" t="str">
        <f>IF(ISERROR(VLOOKUP(H703,'FMC by DSF_Sistem'!$J$11:$J$1202,1,0)),"TIDAK ADA","ADA")</f>
        <v>ADA</v>
      </c>
      <c r="Y703" t="str">
        <f>IF(ISERROR(VLOOKUP(C703,'Data Unit Agr Open'!$F$4:$F$7567,1,0)),"TIDAK ADA","ADA")</f>
        <v>ADA</v>
      </c>
      <c r="Z703" s="955" t="str">
        <f>VLOOKUP(H703,'Data Unit Agr Open'!J701:$J$7567,1,FALSE)</f>
        <v>B9280PCR</v>
      </c>
      <c r="AA703" t="b">
        <f t="shared" si="69"/>
        <v>1</v>
      </c>
      <c r="AB703"/>
    </row>
    <row r="704" spans="2:28" ht="17.45" hidden="1" customHeight="1" x14ac:dyDescent="0.4">
      <c r="B704" s="51">
        <v>699</v>
      </c>
      <c r="C704" s="392" t="s">
        <v>3235</v>
      </c>
      <c r="D704" s="655" t="s">
        <v>10216</v>
      </c>
      <c r="E704" s="258" t="s">
        <v>12804</v>
      </c>
      <c r="F704" s="463"/>
      <c r="G704" s="463"/>
      <c r="H704" s="235" t="s">
        <v>11304</v>
      </c>
      <c r="I704" s="69" t="s">
        <v>11305</v>
      </c>
      <c r="J704" s="69" t="s">
        <v>11306</v>
      </c>
      <c r="K704" s="427">
        <v>44316</v>
      </c>
      <c r="L704" s="427">
        <v>45412</v>
      </c>
      <c r="M704" s="76">
        <v>36</v>
      </c>
      <c r="N704" s="370">
        <v>26280000</v>
      </c>
      <c r="O704" s="76">
        <f t="shared" si="76"/>
        <v>730000</v>
      </c>
      <c r="P704" s="128">
        <f t="shared" ca="1" si="74"/>
        <v>8.4211657253086738</v>
      </c>
      <c r="Q704" s="129">
        <f t="shared" ca="1" si="75"/>
        <v>5840000</v>
      </c>
      <c r="R704" s="73">
        <f>'[1]Si Cepat'!J10040</f>
        <v>1605600</v>
      </c>
      <c r="S704" s="130">
        <f>'[1]Si Cepat'!F10041</f>
        <v>1</v>
      </c>
      <c r="T704" s="50">
        <f t="shared" si="64"/>
        <v>24674400</v>
      </c>
      <c r="U704" s="511" t="s">
        <v>12795</v>
      </c>
      <c r="X704" t="str">
        <f>IF(ISERROR(VLOOKUP(H704,'FMC by DSF_Sistem'!$J$11:$J$1202,1,0)),"TIDAK ADA","ADA")</f>
        <v>ADA</v>
      </c>
      <c r="Y704" t="str">
        <f>IF(ISERROR(VLOOKUP(C704,'Data Unit Agr Open'!$F$4:$F$7567,1,0)),"TIDAK ADA","ADA")</f>
        <v>ADA</v>
      </c>
      <c r="Z704" s="955" t="str">
        <f>VLOOKUP(H704,'Data Unit Agr Open'!J702:$J$7567,1,FALSE)</f>
        <v>B9295PCR</v>
      </c>
      <c r="AA704" t="b">
        <f t="shared" si="69"/>
        <v>1</v>
      </c>
      <c r="AB704"/>
    </row>
    <row r="705" spans="2:28" ht="17.45" hidden="1" customHeight="1" x14ac:dyDescent="0.4">
      <c r="B705" s="38">
        <v>700</v>
      </c>
      <c r="C705" s="392" t="s">
        <v>3235</v>
      </c>
      <c r="D705" s="655" t="s">
        <v>10216</v>
      </c>
      <c r="E705" s="258" t="s">
        <v>12804</v>
      </c>
      <c r="F705" s="463"/>
      <c r="G705" s="463"/>
      <c r="H705" s="235" t="s">
        <v>11310</v>
      </c>
      <c r="I705" s="69" t="s">
        <v>11311</v>
      </c>
      <c r="J705" s="69" t="s">
        <v>11312</v>
      </c>
      <c r="K705" s="427">
        <v>44316</v>
      </c>
      <c r="L705" s="427">
        <v>45412</v>
      </c>
      <c r="M705" s="76">
        <v>36</v>
      </c>
      <c r="N705" s="370">
        <v>26280000</v>
      </c>
      <c r="O705" s="76">
        <f t="shared" si="76"/>
        <v>730000</v>
      </c>
      <c r="P705" s="128">
        <f t="shared" ca="1" si="74"/>
        <v>8.4211657253086738</v>
      </c>
      <c r="Q705" s="129">
        <f t="shared" ca="1" si="75"/>
        <v>5840000</v>
      </c>
      <c r="R705" s="73">
        <f>'[1]Si Cepat'!J10100</f>
        <v>1735600</v>
      </c>
      <c r="S705" s="130">
        <f>'[1]Si Cepat'!F10101</f>
        <v>1</v>
      </c>
      <c r="T705" s="50">
        <f t="shared" si="64"/>
        <v>24544400</v>
      </c>
      <c r="U705" s="511" t="s">
        <v>12795</v>
      </c>
      <c r="X705" t="str">
        <f>IF(ISERROR(VLOOKUP(H705,'FMC by DSF_Sistem'!$J$11:$J$1202,1,0)),"TIDAK ADA","ADA")</f>
        <v>ADA</v>
      </c>
      <c r="Y705" t="str">
        <f>IF(ISERROR(VLOOKUP(C705,'Data Unit Agr Open'!$F$4:$F$7567,1,0)),"TIDAK ADA","ADA")</f>
        <v>ADA</v>
      </c>
      <c r="Z705" s="955" t="str">
        <f>VLOOKUP(H705,'Data Unit Agr Open'!J703:$J$7567,1,FALSE)</f>
        <v>B9303PCR</v>
      </c>
      <c r="AA705" t="b">
        <f t="shared" si="69"/>
        <v>1</v>
      </c>
      <c r="AB705"/>
    </row>
    <row r="706" spans="2:28" ht="17.45" hidden="1" customHeight="1" x14ac:dyDescent="0.4">
      <c r="B706" s="51">
        <v>701</v>
      </c>
      <c r="C706" s="392" t="s">
        <v>3235</v>
      </c>
      <c r="D706" s="655" t="s">
        <v>10216</v>
      </c>
      <c r="E706" s="258" t="s">
        <v>12804</v>
      </c>
      <c r="F706" s="463"/>
      <c r="G706" s="463"/>
      <c r="H706" s="235" t="s">
        <v>11313</v>
      </c>
      <c r="I706" s="69" t="s">
        <v>11314</v>
      </c>
      <c r="J706" s="69" t="s">
        <v>11315</v>
      </c>
      <c r="K706" s="427">
        <v>44316</v>
      </c>
      <c r="L706" s="427">
        <v>45412</v>
      </c>
      <c r="M706" s="76">
        <v>36</v>
      </c>
      <c r="N706" s="370">
        <v>26280000</v>
      </c>
      <c r="O706" s="76">
        <f t="shared" si="76"/>
        <v>730000</v>
      </c>
      <c r="P706" s="128">
        <f t="shared" ca="1" si="74"/>
        <v>8.4211657253086738</v>
      </c>
      <c r="Q706" s="129">
        <f t="shared" ca="1" si="75"/>
        <v>5840000</v>
      </c>
      <c r="R706" s="73">
        <f>'[1]Si Cepat'!J10160</f>
        <v>1722100</v>
      </c>
      <c r="S706" s="130">
        <f>'[1]Si Cepat'!F10161</f>
        <v>1</v>
      </c>
      <c r="T706" s="50">
        <f t="shared" si="64"/>
        <v>24557900</v>
      </c>
      <c r="U706" s="511" t="s">
        <v>12795</v>
      </c>
      <c r="X706" t="str">
        <f>IF(ISERROR(VLOOKUP(H706,'FMC by DSF_Sistem'!$J$11:$J$1202,1,0)),"TIDAK ADA","ADA")</f>
        <v>ADA</v>
      </c>
      <c r="Y706" t="str">
        <f>IF(ISERROR(VLOOKUP(C706,'Data Unit Agr Open'!$F$4:$F$7567,1,0)),"TIDAK ADA","ADA")</f>
        <v>ADA</v>
      </c>
      <c r="Z706" s="955" t="str">
        <f>VLOOKUP(H706,'Data Unit Agr Open'!J704:$J$7567,1,FALSE)</f>
        <v>B9283PCR</v>
      </c>
      <c r="AA706" t="b">
        <f t="shared" si="69"/>
        <v>1</v>
      </c>
      <c r="AB706"/>
    </row>
    <row r="707" spans="2:28" ht="17.45" hidden="1" customHeight="1" x14ac:dyDescent="0.4">
      <c r="B707" s="38">
        <v>702</v>
      </c>
      <c r="C707" s="392" t="s">
        <v>3235</v>
      </c>
      <c r="D707" s="655" t="s">
        <v>10216</v>
      </c>
      <c r="E707" s="258" t="s">
        <v>12804</v>
      </c>
      <c r="F707" s="463"/>
      <c r="G707" s="463"/>
      <c r="H707" s="235" t="s">
        <v>11319</v>
      </c>
      <c r="I707" s="69" t="s">
        <v>11320</v>
      </c>
      <c r="J707" s="69" t="s">
        <v>11321</v>
      </c>
      <c r="K707" s="427">
        <v>44316</v>
      </c>
      <c r="L707" s="427">
        <v>45412</v>
      </c>
      <c r="M707" s="76">
        <v>36</v>
      </c>
      <c r="N707" s="370">
        <v>26280000</v>
      </c>
      <c r="O707" s="76">
        <f t="shared" si="76"/>
        <v>730000</v>
      </c>
      <c r="P707" s="128">
        <f t="shared" ca="1" si="74"/>
        <v>8.4211657253086738</v>
      </c>
      <c r="Q707" s="129">
        <f t="shared" ca="1" si="75"/>
        <v>5840000</v>
      </c>
      <c r="R707" s="73">
        <f>'[1]Si Cepat'!J10220</f>
        <v>2239597</v>
      </c>
      <c r="S707" s="130">
        <f>'[1]Si Cepat'!F10221</f>
        <v>1</v>
      </c>
      <c r="T707" s="50">
        <f t="shared" si="64"/>
        <v>24040403</v>
      </c>
      <c r="U707" s="511" t="s">
        <v>12795</v>
      </c>
      <c r="X707" t="str">
        <f>IF(ISERROR(VLOOKUP(H707,'FMC by DSF_Sistem'!$J$11:$J$1202,1,0)),"TIDAK ADA","ADA")</f>
        <v>ADA</v>
      </c>
      <c r="Y707" t="str">
        <f>IF(ISERROR(VLOOKUP(C707,'Data Unit Agr Open'!$F$4:$F$7567,1,0)),"TIDAK ADA","ADA")</f>
        <v>ADA</v>
      </c>
      <c r="Z707" s="955" t="str">
        <f>VLOOKUP(H707,'Data Unit Agr Open'!J705:$J$7567,1,FALSE)</f>
        <v>B9270PCR</v>
      </c>
      <c r="AA707" t="b">
        <f t="shared" si="69"/>
        <v>1</v>
      </c>
      <c r="AB707"/>
    </row>
    <row r="708" spans="2:28" ht="17.45" hidden="1" customHeight="1" x14ac:dyDescent="0.4">
      <c r="B708" s="51">
        <v>703</v>
      </c>
      <c r="C708" s="392" t="s">
        <v>3269</v>
      </c>
      <c r="D708" s="655" t="s">
        <v>10216</v>
      </c>
      <c r="E708" s="258" t="s">
        <v>12804</v>
      </c>
      <c r="F708" s="463"/>
      <c r="G708" s="463"/>
      <c r="H708" s="235" t="s">
        <v>11325</v>
      </c>
      <c r="I708" s="69" t="s">
        <v>11326</v>
      </c>
      <c r="J708" s="69" t="s">
        <v>11327</v>
      </c>
      <c r="K708" s="427">
        <v>44316</v>
      </c>
      <c r="L708" s="427">
        <v>45412</v>
      </c>
      <c r="M708" s="76">
        <v>36</v>
      </c>
      <c r="N708" s="370">
        <v>26280000</v>
      </c>
      <c r="O708" s="76">
        <f t="shared" si="76"/>
        <v>730000</v>
      </c>
      <c r="P708" s="128">
        <f t="shared" ca="1" si="74"/>
        <v>8.4211657253086738</v>
      </c>
      <c r="Q708" s="129">
        <f t="shared" ca="1" si="75"/>
        <v>5840000</v>
      </c>
      <c r="R708" s="73">
        <f>'[1]Si Cepat'!J9616</f>
        <v>1802415</v>
      </c>
      <c r="S708" s="130">
        <f>'[1]Si Cepat'!F9617</f>
        <v>2</v>
      </c>
      <c r="T708" s="50">
        <f t="shared" si="64"/>
        <v>24477585</v>
      </c>
      <c r="U708" s="511" t="s">
        <v>12795</v>
      </c>
      <c r="X708" t="str">
        <f>IF(ISERROR(VLOOKUP(H708,'FMC by DSF_Sistem'!$J$11:$J$1202,1,0)),"TIDAK ADA","ADA")</f>
        <v>ADA</v>
      </c>
      <c r="Y708" t="str">
        <f>IF(ISERROR(VLOOKUP(C708,'Data Unit Agr Open'!$F$4:$F$7567,1,0)),"TIDAK ADA","ADA")</f>
        <v>ADA</v>
      </c>
      <c r="Z708" s="955" t="str">
        <f>VLOOKUP(H708,'Data Unit Agr Open'!J706:$J$7567,1,FALSE)</f>
        <v>B9264PCR</v>
      </c>
      <c r="AA708" t="b">
        <f t="shared" si="69"/>
        <v>1</v>
      </c>
      <c r="AB708"/>
    </row>
    <row r="709" spans="2:28" ht="17.45" hidden="1" customHeight="1" x14ac:dyDescent="0.4">
      <c r="B709" s="38">
        <v>704</v>
      </c>
      <c r="C709" s="392" t="s">
        <v>3269</v>
      </c>
      <c r="D709" s="655" t="s">
        <v>10216</v>
      </c>
      <c r="E709" s="258" t="s">
        <v>12804</v>
      </c>
      <c r="F709" s="463"/>
      <c r="G709" s="463"/>
      <c r="H709" s="235" t="s">
        <v>11331</v>
      </c>
      <c r="I709" s="69" t="s">
        <v>11332</v>
      </c>
      <c r="J709" s="69" t="s">
        <v>11333</v>
      </c>
      <c r="K709" s="427">
        <v>44316</v>
      </c>
      <c r="L709" s="427">
        <v>45412</v>
      </c>
      <c r="M709" s="76">
        <v>36</v>
      </c>
      <c r="N709" s="370">
        <v>26280000</v>
      </c>
      <c r="O709" s="76">
        <f t="shared" si="76"/>
        <v>730000</v>
      </c>
      <c r="P709" s="128">
        <f t="shared" ca="1" si="74"/>
        <v>8.4211657253086738</v>
      </c>
      <c r="Q709" s="129">
        <f t="shared" ca="1" si="75"/>
        <v>5840000</v>
      </c>
      <c r="R709" s="73">
        <f>'[1]Si Cepat'!J9677</f>
        <v>2186915</v>
      </c>
      <c r="S709" s="130">
        <f>'[1]Si Cepat'!F9678</f>
        <v>2</v>
      </c>
      <c r="T709" s="50">
        <f t="shared" si="64"/>
        <v>24093085</v>
      </c>
      <c r="U709" s="511" t="s">
        <v>12795</v>
      </c>
      <c r="X709" t="str">
        <f>IF(ISERROR(VLOOKUP(H709,'FMC by DSF_Sistem'!$J$11:$J$1202,1,0)),"TIDAK ADA","ADA")</f>
        <v>ADA</v>
      </c>
      <c r="Y709" t="str">
        <f>IF(ISERROR(VLOOKUP(C709,'Data Unit Agr Open'!$F$4:$F$7567,1,0)),"TIDAK ADA","ADA")</f>
        <v>ADA</v>
      </c>
      <c r="Z709" s="955" t="str">
        <f>VLOOKUP(H709,'Data Unit Agr Open'!J707:$J$7567,1,FALSE)</f>
        <v>B9272PCR</v>
      </c>
      <c r="AA709" t="b">
        <f t="shared" si="69"/>
        <v>1</v>
      </c>
      <c r="AB709"/>
    </row>
    <row r="710" spans="2:28" ht="17.45" hidden="1" customHeight="1" x14ac:dyDescent="0.4">
      <c r="B710" s="51">
        <v>705</v>
      </c>
      <c r="C710" s="392" t="s">
        <v>3269</v>
      </c>
      <c r="D710" s="655" t="s">
        <v>10216</v>
      </c>
      <c r="E710" s="258" t="s">
        <v>12804</v>
      </c>
      <c r="F710" s="463"/>
      <c r="G710" s="463"/>
      <c r="H710" s="235" t="s">
        <v>11337</v>
      </c>
      <c r="I710" s="69" t="s">
        <v>11338</v>
      </c>
      <c r="J710" s="69" t="s">
        <v>11339</v>
      </c>
      <c r="K710" s="427">
        <v>44316</v>
      </c>
      <c r="L710" s="427">
        <v>45412</v>
      </c>
      <c r="M710" s="76">
        <v>36</v>
      </c>
      <c r="N710" s="370">
        <v>26280000</v>
      </c>
      <c r="O710" s="76">
        <f t="shared" si="76"/>
        <v>730000</v>
      </c>
      <c r="P710" s="128">
        <f t="shared" ca="1" si="74"/>
        <v>8.4211657253086738</v>
      </c>
      <c r="Q710" s="129">
        <f t="shared" ca="1" si="75"/>
        <v>5840000</v>
      </c>
      <c r="R710" s="73">
        <f>'[1]Si Cepat'!J9738</f>
        <v>2216913</v>
      </c>
      <c r="S710" s="130">
        <f>'[1]Si Cepat'!F9739</f>
        <v>2</v>
      </c>
      <c r="T710" s="50">
        <f t="shared" si="64"/>
        <v>24063087</v>
      </c>
      <c r="U710" s="511" t="s">
        <v>12795</v>
      </c>
      <c r="X710" t="str">
        <f>IF(ISERROR(VLOOKUP(H710,'FMC by DSF_Sistem'!$J$11:$J$1202,1,0)),"TIDAK ADA","ADA")</f>
        <v>ADA</v>
      </c>
      <c r="Y710" t="str">
        <f>IF(ISERROR(VLOOKUP(C710,'Data Unit Agr Open'!$F$4:$F$7567,1,0)),"TIDAK ADA","ADA")</f>
        <v>ADA</v>
      </c>
      <c r="Z710" s="955" t="str">
        <f>VLOOKUP(H710,'Data Unit Agr Open'!J708:$J$7567,1,FALSE)</f>
        <v>B9282PCR</v>
      </c>
      <c r="AA710" t="b">
        <f t="shared" si="69"/>
        <v>1</v>
      </c>
      <c r="AB710"/>
    </row>
    <row r="711" spans="2:28" ht="17.45" customHeight="1" x14ac:dyDescent="0.4">
      <c r="B711" s="38">
        <v>706</v>
      </c>
      <c r="C711" s="392" t="s">
        <v>3273</v>
      </c>
      <c r="D711" s="655" t="s">
        <v>10216</v>
      </c>
      <c r="E711" s="258" t="s">
        <v>12804</v>
      </c>
      <c r="F711" s="463"/>
      <c r="G711" s="463"/>
      <c r="H711" s="235" t="s">
        <v>12843</v>
      </c>
      <c r="I711" s="69" t="s">
        <v>12844</v>
      </c>
      <c r="J711" s="69" t="s">
        <v>12845</v>
      </c>
      <c r="K711" s="427">
        <v>44316</v>
      </c>
      <c r="L711" s="427">
        <v>45412</v>
      </c>
      <c r="M711" s="76">
        <v>36</v>
      </c>
      <c r="N711" s="370">
        <v>26280000</v>
      </c>
      <c r="O711" s="76">
        <f t="shared" si="76"/>
        <v>730000</v>
      </c>
      <c r="P711" s="128">
        <f t="shared" ca="1" si="74"/>
        <v>8.4211657253086738</v>
      </c>
      <c r="Q711" s="129">
        <f t="shared" ca="1" si="75"/>
        <v>5840000</v>
      </c>
      <c r="R711" s="73">
        <f>'[1]Si Cepat'!J11519</f>
        <v>1678637</v>
      </c>
      <c r="S711" s="130">
        <f>'[1]Si Cepat'!F11520</f>
        <v>3</v>
      </c>
      <c r="T711" s="50">
        <f t="shared" si="64"/>
        <v>24601363</v>
      </c>
      <c r="U711" s="511"/>
      <c r="X711" t="str">
        <f>IF(ISERROR(VLOOKUP(H711,'FMC by DSF_Sistem'!$J$11:$J$1202,1,0)),"TIDAK ADA","ADA")</f>
        <v>TIDAK ADA</v>
      </c>
      <c r="Y711" t="str">
        <f>IF(ISERROR(VLOOKUP(C711,'Data Unit Agr Open'!$F$4:$F$7567,1,0)),"TIDAK ADA","ADA")</f>
        <v>ADA</v>
      </c>
      <c r="Z711" s="955" t="str">
        <f>VLOOKUP(H711,'Data Unit Agr Open'!J709:$J$7567,1,FALSE)</f>
        <v>B9289PCR</v>
      </c>
      <c r="AA711" t="b">
        <f t="shared" ref="AA711:AA774" si="77">X711=Y711</f>
        <v>0</v>
      </c>
      <c r="AB711"/>
    </row>
    <row r="712" spans="2:28" ht="17.45" customHeight="1" x14ac:dyDescent="0.4">
      <c r="B712" s="51">
        <v>707</v>
      </c>
      <c r="C712" s="392" t="s">
        <v>3273</v>
      </c>
      <c r="D712" s="655" t="s">
        <v>10216</v>
      </c>
      <c r="E712" s="258" t="s">
        <v>12804</v>
      </c>
      <c r="F712" s="463"/>
      <c r="G712" s="463"/>
      <c r="H712" s="235" t="s">
        <v>12846</v>
      </c>
      <c r="I712" s="69" t="s">
        <v>12847</v>
      </c>
      <c r="J712" s="69" t="s">
        <v>12848</v>
      </c>
      <c r="K712" s="427">
        <v>44316</v>
      </c>
      <c r="L712" s="427">
        <v>45412</v>
      </c>
      <c r="M712" s="76">
        <v>36</v>
      </c>
      <c r="N712" s="370">
        <v>26280000</v>
      </c>
      <c r="O712" s="76">
        <f t="shared" si="76"/>
        <v>730000</v>
      </c>
      <c r="P712" s="128">
        <f t="shared" ca="1" si="74"/>
        <v>8.4211657253086738</v>
      </c>
      <c r="Q712" s="129">
        <f t="shared" ca="1" si="75"/>
        <v>5840000</v>
      </c>
      <c r="R712" s="73"/>
      <c r="S712" s="130"/>
      <c r="T712" s="50">
        <f t="shared" si="64"/>
        <v>26280000</v>
      </c>
      <c r="U712" s="511"/>
      <c r="X712" t="str">
        <f>IF(ISERROR(VLOOKUP(H712,'FMC by DSF_Sistem'!$J$11:$J$1202,1,0)),"TIDAK ADA","ADA")</f>
        <v>TIDAK ADA</v>
      </c>
      <c r="Y712" t="str">
        <f>IF(ISERROR(VLOOKUP(C712,'Data Unit Agr Open'!$F$4:$F$7567,1,0)),"TIDAK ADA","ADA")</f>
        <v>ADA</v>
      </c>
      <c r="Z712" s="955" t="str">
        <f>VLOOKUP(H712,'Data Unit Agr Open'!J710:$J$7567,1,FALSE)</f>
        <v>B9301PCR</v>
      </c>
      <c r="AA712" t="b">
        <f t="shared" si="77"/>
        <v>0</v>
      </c>
      <c r="AB712"/>
    </row>
    <row r="713" spans="2:28" ht="17.45" hidden="1" customHeight="1" x14ac:dyDescent="0.4">
      <c r="B713" s="38">
        <v>708</v>
      </c>
      <c r="C713" s="392" t="s">
        <v>3277</v>
      </c>
      <c r="D713" s="655" t="s">
        <v>10216</v>
      </c>
      <c r="E713" s="258" t="s">
        <v>12804</v>
      </c>
      <c r="F713" s="463"/>
      <c r="G713" s="463"/>
      <c r="H713" s="235" t="s">
        <v>11343</v>
      </c>
      <c r="I713" s="69" t="s">
        <v>11344</v>
      </c>
      <c r="J713" s="69" t="s">
        <v>11345</v>
      </c>
      <c r="K713" s="427">
        <v>44316</v>
      </c>
      <c r="L713" s="427">
        <v>45412</v>
      </c>
      <c r="M713" s="76">
        <v>36</v>
      </c>
      <c r="N713" s="370">
        <v>26280000</v>
      </c>
      <c r="O713" s="76">
        <f t="shared" si="76"/>
        <v>730000</v>
      </c>
      <c r="P713" s="128">
        <f t="shared" ca="1" si="74"/>
        <v>8.4211657253086738</v>
      </c>
      <c r="Q713" s="129">
        <f t="shared" ca="1" si="75"/>
        <v>5840000</v>
      </c>
      <c r="R713" s="73">
        <f>'[1]Si Cepat'!J10281</f>
        <v>6233550</v>
      </c>
      <c r="S713" s="130">
        <f>'[1]Si Cepat'!F10282</f>
        <v>6</v>
      </c>
      <c r="T713" s="50">
        <f t="shared" si="64"/>
        <v>20046450</v>
      </c>
      <c r="U713" s="511" t="s">
        <v>12795</v>
      </c>
      <c r="X713" t="str">
        <f>IF(ISERROR(VLOOKUP(H713,'FMC by DSF_Sistem'!$J$11:$J$1202,1,0)),"TIDAK ADA","ADA")</f>
        <v>ADA</v>
      </c>
      <c r="Y713" t="str">
        <f>IF(ISERROR(VLOOKUP(C713,'Data Unit Agr Open'!$F$4:$F$7567,1,0)),"TIDAK ADA","ADA")</f>
        <v>ADA</v>
      </c>
      <c r="Z713" s="955" t="str">
        <f>VLOOKUP(H713,'Data Unit Agr Open'!J711:$J$7567,1,FALSE)</f>
        <v>B9291PCR</v>
      </c>
      <c r="AA713" t="b">
        <f t="shared" si="77"/>
        <v>1</v>
      </c>
      <c r="AB713"/>
    </row>
    <row r="714" spans="2:28" ht="17.45" hidden="1" customHeight="1" x14ac:dyDescent="0.4">
      <c r="B714" s="51">
        <v>709</v>
      </c>
      <c r="C714" s="392" t="s">
        <v>3323</v>
      </c>
      <c r="D714" s="655" t="s">
        <v>10216</v>
      </c>
      <c r="E714" s="258" t="s">
        <v>12804</v>
      </c>
      <c r="F714" s="463"/>
      <c r="G714" s="463"/>
      <c r="H714" s="235" t="s">
        <v>12849</v>
      </c>
      <c r="I714" s="69" t="s">
        <v>12850</v>
      </c>
      <c r="J714" s="69" t="s">
        <v>12851</v>
      </c>
      <c r="K714" s="427">
        <v>44326</v>
      </c>
      <c r="L714" s="427">
        <v>45422</v>
      </c>
      <c r="M714" s="76">
        <v>36</v>
      </c>
      <c r="N714" s="370">
        <v>29880000</v>
      </c>
      <c r="O714" s="76">
        <f t="shared" si="76"/>
        <v>830000</v>
      </c>
      <c r="P714" s="128">
        <f t="shared" ca="1" si="74"/>
        <v>8.0878323919753417</v>
      </c>
      <c r="Q714" s="129">
        <f t="shared" ca="1" si="75"/>
        <v>6640000</v>
      </c>
      <c r="R714" s="73"/>
      <c r="S714" s="130"/>
      <c r="T714" s="50">
        <f t="shared" si="64"/>
        <v>29880000</v>
      </c>
      <c r="U714" s="511"/>
      <c r="X714" t="str">
        <f>IF(ISERROR(VLOOKUP(H714,'FMC by DSF_Sistem'!$J$11:$J$1202,1,0)),"TIDAK ADA","ADA")</f>
        <v>TIDAK ADA</v>
      </c>
      <c r="Y714" t="str">
        <f>IF(ISERROR(VLOOKUP(C714,'Data Unit Agr Open'!$F$4:$F$7567,1,0)),"TIDAK ADA","ADA")</f>
        <v>ADA</v>
      </c>
      <c r="Z714" s="955" t="e">
        <f>VLOOKUP(H714,'Data Unit Agr Open'!J712:$J$7567,1,FALSE)</f>
        <v>#N/A</v>
      </c>
      <c r="AA714" t="b">
        <f t="shared" si="77"/>
        <v>0</v>
      </c>
      <c r="AB714" s="962" t="s">
        <v>25305</v>
      </c>
    </row>
    <row r="715" spans="2:28" ht="17.45" hidden="1" customHeight="1" x14ac:dyDescent="0.4">
      <c r="B715" s="38">
        <v>710</v>
      </c>
      <c r="C715" s="392" t="s">
        <v>3417</v>
      </c>
      <c r="D715" s="655" t="s">
        <v>10216</v>
      </c>
      <c r="E715" s="258" t="s">
        <v>12804</v>
      </c>
      <c r="F715" s="463"/>
      <c r="G715" s="463"/>
      <c r="H715" s="235" t="s">
        <v>12852</v>
      </c>
      <c r="I715" s="69" t="s">
        <v>12853</v>
      </c>
      <c r="J715" s="69" t="s">
        <v>12854</v>
      </c>
      <c r="K715" s="427">
        <v>44338</v>
      </c>
      <c r="L715" s="427">
        <v>45434</v>
      </c>
      <c r="M715" s="76">
        <v>36</v>
      </c>
      <c r="N715" s="370">
        <v>31680000</v>
      </c>
      <c r="O715" s="76">
        <f t="shared" si="76"/>
        <v>880000</v>
      </c>
      <c r="P715" s="128">
        <f t="shared" ca="1" si="74"/>
        <v>7.6878323919753404</v>
      </c>
      <c r="Q715" s="129">
        <f t="shared" ca="1" si="75"/>
        <v>6160000</v>
      </c>
      <c r="R715" s="73"/>
      <c r="S715" s="130"/>
      <c r="T715" s="50">
        <f t="shared" si="64"/>
        <v>31680000</v>
      </c>
      <c r="U715" s="511"/>
      <c r="X715" t="str">
        <f>IF(ISERROR(VLOOKUP(H715,'FMC by DSF_Sistem'!$J$11:$J$1202,1,0)),"TIDAK ADA","ADA")</f>
        <v>TIDAK ADA</v>
      </c>
      <c r="Y715" t="str">
        <f>IF(ISERROR(VLOOKUP(C715,'Data Unit Agr Open'!$F$4:$F$7567,1,0)),"TIDAK ADA","ADA")</f>
        <v>ADA</v>
      </c>
      <c r="Z715" s="955" t="e">
        <f>VLOOKUP(H715,'Data Unit Agr Open'!J713:$J$7567,1,FALSE)</f>
        <v>#N/A</v>
      </c>
      <c r="AA715" t="b">
        <f t="shared" si="77"/>
        <v>0</v>
      </c>
      <c r="AB715" s="962" t="s">
        <v>25306</v>
      </c>
    </row>
    <row r="716" spans="2:28" ht="17.45" hidden="1" customHeight="1" x14ac:dyDescent="0.4">
      <c r="B716" s="51">
        <v>711</v>
      </c>
      <c r="C716" s="392" t="s">
        <v>3445</v>
      </c>
      <c r="D716" s="655" t="s">
        <v>10216</v>
      </c>
      <c r="E716" s="258" t="s">
        <v>12804</v>
      </c>
      <c r="F716" s="463"/>
      <c r="G716" s="463"/>
      <c r="H716" s="235" t="s">
        <v>11349</v>
      </c>
      <c r="I716" s="69" t="s">
        <v>11350</v>
      </c>
      <c r="J716" s="69" t="s">
        <v>11351</v>
      </c>
      <c r="K716" s="427">
        <v>44288</v>
      </c>
      <c r="L716" s="427">
        <v>45384</v>
      </c>
      <c r="M716" s="76">
        <v>36</v>
      </c>
      <c r="N716" s="370">
        <v>24480000</v>
      </c>
      <c r="O716" s="76">
        <f t="shared" si="72"/>
        <v>680000</v>
      </c>
      <c r="P716" s="128">
        <f t="shared" ca="1" si="74"/>
        <v>9.3544990586420074</v>
      </c>
      <c r="Q716" s="129">
        <f t="shared" ca="1" si="75"/>
        <v>6120000</v>
      </c>
      <c r="R716" s="73">
        <f>'[1]Si Cepat'!J9519</f>
        <v>2253178</v>
      </c>
      <c r="S716" s="130">
        <f>'[1]Si Cepat'!F9520</f>
        <v>2</v>
      </c>
      <c r="T716" s="50">
        <f t="shared" si="64"/>
        <v>22226822</v>
      </c>
      <c r="U716" s="511" t="s">
        <v>12795</v>
      </c>
      <c r="X716" t="str">
        <f>IF(ISERROR(VLOOKUP(H716,'FMC by DSF_Sistem'!$J$11:$J$1202,1,0)),"TIDAK ADA","ADA")</f>
        <v>ADA</v>
      </c>
      <c r="Y716" t="str">
        <f>IF(ISERROR(VLOOKUP(C716,'Data Unit Agr Open'!$F$4:$F$7567,1,0)),"TIDAK ADA","ADA")</f>
        <v>ADA</v>
      </c>
      <c r="Z716" s="955" t="str">
        <f>VLOOKUP(H716,'Data Unit Agr Open'!J714:$J$7567,1,FALSE)</f>
        <v>B9294PCR</v>
      </c>
      <c r="AA716" t="b">
        <f t="shared" si="77"/>
        <v>1</v>
      </c>
      <c r="AB716"/>
    </row>
    <row r="717" spans="2:28" ht="17.45" hidden="1" customHeight="1" x14ac:dyDescent="0.4">
      <c r="B717" s="38">
        <v>712</v>
      </c>
      <c r="C717" s="392" t="s">
        <v>3449</v>
      </c>
      <c r="D717" s="655" t="s">
        <v>10216</v>
      </c>
      <c r="E717" s="258" t="s">
        <v>12842</v>
      </c>
      <c r="F717" s="463"/>
      <c r="G717" s="463"/>
      <c r="H717" s="235" t="s">
        <v>11355</v>
      </c>
      <c r="I717" s="69" t="s">
        <v>11356</v>
      </c>
      <c r="J717" s="69" t="s">
        <v>11357</v>
      </c>
      <c r="K717" s="427">
        <v>44292</v>
      </c>
      <c r="L717" s="427">
        <v>45388</v>
      </c>
      <c r="M717" s="76">
        <v>36</v>
      </c>
      <c r="N717" s="370">
        <v>31680000</v>
      </c>
      <c r="O717" s="76">
        <f t="shared" si="72"/>
        <v>880000</v>
      </c>
      <c r="P717" s="128">
        <f t="shared" ca="1" si="74"/>
        <v>9.2211657253086745</v>
      </c>
      <c r="Q717" s="129">
        <f t="shared" ca="1" si="75"/>
        <v>7920000</v>
      </c>
      <c r="R717" s="73">
        <f>'[1]Si Cepat'!J11159</f>
        <v>620100</v>
      </c>
      <c r="S717" s="130">
        <f>'[1]Si Cepat'!F11160</f>
        <v>0</v>
      </c>
      <c r="T717" s="50">
        <f t="shared" si="64"/>
        <v>31059900</v>
      </c>
      <c r="U717" s="511" t="s">
        <v>12795</v>
      </c>
      <c r="X717" t="str">
        <f>IF(ISERROR(VLOOKUP(H717,'FMC by DSF_Sistem'!$J$11:$J$1202,1,0)),"TIDAK ADA","ADA")</f>
        <v>ADA</v>
      </c>
      <c r="Y717" t="str">
        <f>IF(ISERROR(VLOOKUP(C717,'Data Unit Agr Open'!$F$4:$F$7567,1,0)),"TIDAK ADA","ADA")</f>
        <v>ADA</v>
      </c>
      <c r="Z717" s="955" t="str">
        <f>VLOOKUP(H717,'Data Unit Agr Open'!J715:$J$7567,1,FALSE)</f>
        <v>B9323PCR</v>
      </c>
      <c r="AA717" t="b">
        <f t="shared" si="77"/>
        <v>1</v>
      </c>
      <c r="AB717"/>
    </row>
    <row r="718" spans="2:28" ht="17.45" hidden="1" customHeight="1" x14ac:dyDescent="0.4">
      <c r="B718" s="51">
        <v>713</v>
      </c>
      <c r="C718" s="392" t="s">
        <v>3453</v>
      </c>
      <c r="D718" s="655" t="s">
        <v>10216</v>
      </c>
      <c r="E718" s="258" t="s">
        <v>12804</v>
      </c>
      <c r="F718" s="463"/>
      <c r="G718" s="463"/>
      <c r="H718" s="235" t="s">
        <v>11358</v>
      </c>
      <c r="I718" s="69" t="s">
        <v>11359</v>
      </c>
      <c r="J718" s="69" t="s">
        <v>11360</v>
      </c>
      <c r="K718" s="427">
        <v>44292</v>
      </c>
      <c r="L718" s="427">
        <v>45388</v>
      </c>
      <c r="M718" s="76">
        <v>36</v>
      </c>
      <c r="N718" s="370">
        <v>24480000</v>
      </c>
      <c r="O718" s="76">
        <f t="shared" si="72"/>
        <v>680000</v>
      </c>
      <c r="P718" s="128">
        <f t="shared" ca="1" si="74"/>
        <v>9.2211657253086745</v>
      </c>
      <c r="Q718" s="129">
        <f t="shared" ca="1" si="75"/>
        <v>6120000</v>
      </c>
      <c r="R718" s="73">
        <f>'[1]Si Cepat'!J8557</f>
        <v>5199977</v>
      </c>
      <c r="S718" s="130">
        <f>'[1]Si Cepat'!F8558</f>
        <v>4</v>
      </c>
      <c r="T718" s="50">
        <f t="shared" si="64"/>
        <v>19280023</v>
      </c>
      <c r="U718" s="511" t="s">
        <v>12795</v>
      </c>
      <c r="X718" t="str">
        <f>IF(ISERROR(VLOOKUP(H718,'FMC by DSF_Sistem'!$J$11:$J$1202,1,0)),"TIDAK ADA","ADA")</f>
        <v>ADA</v>
      </c>
      <c r="Y718" t="str">
        <f>IF(ISERROR(VLOOKUP(C718,'Data Unit Agr Open'!$F$4:$F$7567,1,0)),"TIDAK ADA","ADA")</f>
        <v>ADA</v>
      </c>
      <c r="Z718" s="955" t="str">
        <f>VLOOKUP(H718,'Data Unit Agr Open'!J716:$J$7567,1,FALSE)</f>
        <v>B9308PCR</v>
      </c>
      <c r="AA718" t="b">
        <f t="shared" si="77"/>
        <v>1</v>
      </c>
      <c r="AB718"/>
    </row>
    <row r="719" spans="2:28" ht="17.45" hidden="1" customHeight="1" x14ac:dyDescent="0.4">
      <c r="B719" s="38">
        <v>714</v>
      </c>
      <c r="C719" s="392" t="s">
        <v>3453</v>
      </c>
      <c r="D719" s="655" t="s">
        <v>10216</v>
      </c>
      <c r="E719" s="258" t="s">
        <v>12804</v>
      </c>
      <c r="F719" s="463"/>
      <c r="G719" s="463"/>
      <c r="H719" s="235" t="s">
        <v>11364</v>
      </c>
      <c r="I719" s="69" t="s">
        <v>11365</v>
      </c>
      <c r="J719" s="69" t="s">
        <v>11366</v>
      </c>
      <c r="K719" s="427">
        <v>44292</v>
      </c>
      <c r="L719" s="427">
        <v>45388</v>
      </c>
      <c r="M719" s="76">
        <v>36</v>
      </c>
      <c r="N719" s="370">
        <v>24480000</v>
      </c>
      <c r="O719" s="76">
        <f t="shared" si="72"/>
        <v>680000</v>
      </c>
      <c r="P719" s="128">
        <f t="shared" ca="1" si="74"/>
        <v>9.2211657253086745</v>
      </c>
      <c r="Q719" s="129">
        <f t="shared" ca="1" si="75"/>
        <v>6120000</v>
      </c>
      <c r="R719" s="73">
        <f>'[1]Si Cepat'!J8616</f>
        <v>4678821</v>
      </c>
      <c r="S719" s="130">
        <f>'[1]Si Cepat'!F8617</f>
        <v>4</v>
      </c>
      <c r="T719" s="50">
        <f t="shared" si="64"/>
        <v>19801179</v>
      </c>
      <c r="U719" s="511" t="s">
        <v>12795</v>
      </c>
      <c r="X719" t="str">
        <f>IF(ISERROR(VLOOKUP(H719,'FMC by DSF_Sistem'!$J$11:$J$1202,1,0)),"TIDAK ADA","ADA")</f>
        <v>ADA</v>
      </c>
      <c r="Y719" t="str">
        <f>IF(ISERROR(VLOOKUP(C719,'Data Unit Agr Open'!$F$4:$F$7567,1,0)),"TIDAK ADA","ADA")</f>
        <v>ADA</v>
      </c>
      <c r="Z719" s="955" t="str">
        <f>VLOOKUP(H719,'Data Unit Agr Open'!J717:$J$7567,1,FALSE)</f>
        <v>B9306PCR</v>
      </c>
      <c r="AA719" t="b">
        <f t="shared" si="77"/>
        <v>1</v>
      </c>
      <c r="AB719"/>
    </row>
    <row r="720" spans="2:28" ht="17.45" hidden="1" customHeight="1" x14ac:dyDescent="0.4">
      <c r="B720" s="51">
        <v>715</v>
      </c>
      <c r="C720" s="392" t="s">
        <v>3453</v>
      </c>
      <c r="D720" s="655" t="s">
        <v>10216</v>
      </c>
      <c r="E720" s="258" t="s">
        <v>12804</v>
      </c>
      <c r="F720" s="463"/>
      <c r="G720" s="463"/>
      <c r="H720" s="235" t="s">
        <v>11371</v>
      </c>
      <c r="I720" s="69" t="s">
        <v>11372</v>
      </c>
      <c r="J720" s="69" t="s">
        <v>11373</v>
      </c>
      <c r="K720" s="427">
        <v>44292</v>
      </c>
      <c r="L720" s="427">
        <v>45388</v>
      </c>
      <c r="M720" s="76">
        <v>36</v>
      </c>
      <c r="N720" s="370">
        <v>24480000</v>
      </c>
      <c r="O720" s="76">
        <f t="shared" si="72"/>
        <v>680000</v>
      </c>
      <c r="P720" s="128">
        <f t="shared" ca="1" si="74"/>
        <v>9.2211657253086745</v>
      </c>
      <c r="Q720" s="129">
        <f t="shared" ca="1" si="75"/>
        <v>6120000</v>
      </c>
      <c r="R720" s="73">
        <f>'[1]Si Cepat'!J8676</f>
        <v>679900</v>
      </c>
      <c r="S720" s="130">
        <f>'[1]Si Cepat'!F8677</f>
        <v>0</v>
      </c>
      <c r="T720" s="50">
        <f t="shared" si="64"/>
        <v>23800100</v>
      </c>
      <c r="U720" s="511" t="s">
        <v>12795</v>
      </c>
      <c r="X720" t="str">
        <f>IF(ISERROR(VLOOKUP(H720,'FMC by DSF_Sistem'!$J$11:$J$1202,1,0)),"TIDAK ADA","ADA")</f>
        <v>ADA</v>
      </c>
      <c r="Y720" t="str">
        <f>IF(ISERROR(VLOOKUP(C720,'Data Unit Agr Open'!$F$4:$F$7567,1,0)),"TIDAK ADA","ADA")</f>
        <v>ADA</v>
      </c>
      <c r="Z720" s="955" t="str">
        <f>VLOOKUP(H720,'Data Unit Agr Open'!J718:$J$7567,1,FALSE)</f>
        <v>B9313PCR</v>
      </c>
      <c r="AA720" t="b">
        <f t="shared" si="77"/>
        <v>1</v>
      </c>
      <c r="AB720"/>
    </row>
    <row r="721" spans="2:27" customFormat="1" ht="17.45" hidden="1" customHeight="1" x14ac:dyDescent="0.4">
      <c r="B721" s="38">
        <v>716</v>
      </c>
      <c r="C721" s="392" t="s">
        <v>3453</v>
      </c>
      <c r="D721" s="655" t="s">
        <v>10216</v>
      </c>
      <c r="E721" s="258" t="s">
        <v>12804</v>
      </c>
      <c r="F721" s="463"/>
      <c r="G721" s="463"/>
      <c r="H721" s="235" t="s">
        <v>11377</v>
      </c>
      <c r="I721" s="69" t="s">
        <v>11378</v>
      </c>
      <c r="J721" s="69" t="s">
        <v>11379</v>
      </c>
      <c r="K721" s="427">
        <v>44292</v>
      </c>
      <c r="L721" s="427">
        <v>45388</v>
      </c>
      <c r="M721" s="76">
        <v>36</v>
      </c>
      <c r="N721" s="370">
        <v>24480000</v>
      </c>
      <c r="O721" s="76">
        <f t="shared" si="72"/>
        <v>680000</v>
      </c>
      <c r="P721" s="128">
        <f t="shared" ca="1" si="74"/>
        <v>9.2211657253086745</v>
      </c>
      <c r="Q721" s="129">
        <f t="shared" ca="1" si="75"/>
        <v>6120000</v>
      </c>
      <c r="R721" s="73">
        <f>'[1]Si Cepat'!J8737</f>
        <v>1612799</v>
      </c>
      <c r="S721" s="130">
        <f>'[1]Si Cepat'!F8738</f>
        <v>1</v>
      </c>
      <c r="T721" s="50">
        <f t="shared" si="64"/>
        <v>22867201</v>
      </c>
      <c r="U721" s="511" t="s">
        <v>12795</v>
      </c>
      <c r="V721" s="16"/>
      <c r="X721" t="str">
        <f>IF(ISERROR(VLOOKUP(H721,'FMC by DSF_Sistem'!$J$11:$J$1202,1,0)),"TIDAK ADA","ADA")</f>
        <v>ADA</v>
      </c>
      <c r="Y721" t="str">
        <f>IF(ISERROR(VLOOKUP(C721,'Data Unit Agr Open'!$F$4:$F$7567,1,0)),"TIDAK ADA","ADA")</f>
        <v>ADA</v>
      </c>
      <c r="Z721" s="955" t="str">
        <f>VLOOKUP(H721,'Data Unit Agr Open'!J719:$J$7567,1,FALSE)</f>
        <v>B9315PCR</v>
      </c>
      <c r="AA721" t="b">
        <f t="shared" si="77"/>
        <v>1</v>
      </c>
    </row>
    <row r="722" spans="2:27" customFormat="1" ht="17.45" hidden="1" customHeight="1" x14ac:dyDescent="0.4">
      <c r="B722" s="51">
        <v>717</v>
      </c>
      <c r="C722" s="392" t="s">
        <v>3453</v>
      </c>
      <c r="D722" s="655" t="s">
        <v>10216</v>
      </c>
      <c r="E722" s="258" t="s">
        <v>12804</v>
      </c>
      <c r="F722" s="463"/>
      <c r="G722" s="463"/>
      <c r="H722" s="235" t="s">
        <v>11383</v>
      </c>
      <c r="I722" s="69" t="s">
        <v>11384</v>
      </c>
      <c r="J722" s="69" t="s">
        <v>11385</v>
      </c>
      <c r="K722" s="427">
        <v>44292</v>
      </c>
      <c r="L722" s="427">
        <v>45388</v>
      </c>
      <c r="M722" s="76">
        <v>36</v>
      </c>
      <c r="N722" s="370">
        <v>24480000</v>
      </c>
      <c r="O722" s="76">
        <f t="shared" si="72"/>
        <v>680000</v>
      </c>
      <c r="P722" s="128">
        <f t="shared" ca="1" si="74"/>
        <v>9.2211657253086745</v>
      </c>
      <c r="Q722" s="129">
        <f t="shared" ca="1" si="75"/>
        <v>6120000</v>
      </c>
      <c r="R722" s="73">
        <f>'[1]Si Cepat'!J8797</f>
        <v>4915202</v>
      </c>
      <c r="S722" s="130">
        <f>'[1]Si Cepat'!F8798</f>
        <v>3</v>
      </c>
      <c r="T722" s="50">
        <f t="shared" si="64"/>
        <v>19564798</v>
      </c>
      <c r="U722" s="511" t="s">
        <v>12795</v>
      </c>
      <c r="V722" s="16"/>
      <c r="X722" t="str">
        <f>IF(ISERROR(VLOOKUP(H722,'FMC by DSF_Sistem'!$J$11:$J$1202,1,0)),"TIDAK ADA","ADA")</f>
        <v>ADA</v>
      </c>
      <c r="Y722" t="str">
        <f>IF(ISERROR(VLOOKUP(C722,'Data Unit Agr Open'!$F$4:$F$7567,1,0)),"TIDAK ADA","ADA")</f>
        <v>ADA</v>
      </c>
      <c r="Z722" s="955" t="str">
        <f>VLOOKUP(H722,'Data Unit Agr Open'!J720:$J$7567,1,FALSE)</f>
        <v>B9317PCR</v>
      </c>
      <c r="AA722" t="b">
        <f t="shared" si="77"/>
        <v>1</v>
      </c>
    </row>
    <row r="723" spans="2:27" customFormat="1" ht="17.45" hidden="1" customHeight="1" x14ac:dyDescent="0.4">
      <c r="B723" s="38">
        <v>718</v>
      </c>
      <c r="C723" s="392" t="s">
        <v>3457</v>
      </c>
      <c r="D723" s="655" t="s">
        <v>10216</v>
      </c>
      <c r="E723" s="258" t="s">
        <v>12778</v>
      </c>
      <c r="F723" s="463"/>
      <c r="G723" s="463"/>
      <c r="H723" s="235" t="s">
        <v>11389</v>
      </c>
      <c r="I723" s="69" t="s">
        <v>11390</v>
      </c>
      <c r="J723" s="69" t="s">
        <v>11391</v>
      </c>
      <c r="K723" s="427">
        <v>44292</v>
      </c>
      <c r="L723" s="427">
        <v>45388</v>
      </c>
      <c r="M723" s="76">
        <v>36</v>
      </c>
      <c r="N723" s="370">
        <v>48744000</v>
      </c>
      <c r="O723" s="76">
        <f t="shared" si="72"/>
        <v>1354000</v>
      </c>
      <c r="P723" s="128">
        <f t="shared" ca="1" si="74"/>
        <v>9.2211657253086745</v>
      </c>
      <c r="Q723" s="129">
        <f t="shared" ca="1" si="75"/>
        <v>12186000</v>
      </c>
      <c r="R723" s="73">
        <f>'[1]Si Cepat'!J13158</f>
        <v>267960</v>
      </c>
      <c r="S723" s="130">
        <f>'[1]Si Cepat'!F13159</f>
        <v>0</v>
      </c>
      <c r="T723" s="50">
        <f t="shared" si="64"/>
        <v>48476040</v>
      </c>
      <c r="U723" s="511" t="s">
        <v>12795</v>
      </c>
      <c r="V723" s="16"/>
      <c r="X723" t="str">
        <f>IF(ISERROR(VLOOKUP(H723,'FMC by DSF_Sistem'!$J$11:$J$1202,1,0)),"TIDAK ADA","ADA")</f>
        <v>ADA</v>
      </c>
      <c r="Y723" t="str">
        <f>IF(ISERROR(VLOOKUP(C723,'Data Unit Agr Open'!$F$4:$F$7567,1,0)),"TIDAK ADA","ADA")</f>
        <v>ADA</v>
      </c>
      <c r="Z723" s="955" t="str">
        <f>VLOOKUP(H723,'Data Unit Agr Open'!J721:$J$7567,1,FALSE)</f>
        <v>B9575PCR</v>
      </c>
      <c r="AA723" t="b">
        <f t="shared" si="77"/>
        <v>1</v>
      </c>
    </row>
    <row r="724" spans="2:27" customFormat="1" ht="17.45" hidden="1" customHeight="1" x14ac:dyDescent="0.4">
      <c r="B724" s="51">
        <v>719</v>
      </c>
      <c r="C724" s="392" t="s">
        <v>3461</v>
      </c>
      <c r="D724" s="655" t="s">
        <v>10216</v>
      </c>
      <c r="E724" s="258" t="s">
        <v>12778</v>
      </c>
      <c r="F724" s="463"/>
      <c r="G724" s="463"/>
      <c r="H724" s="235" t="s">
        <v>11395</v>
      </c>
      <c r="I724" s="69" t="s">
        <v>11396</v>
      </c>
      <c r="J724" s="69" t="s">
        <v>11397</v>
      </c>
      <c r="K724" s="427">
        <v>44292</v>
      </c>
      <c r="L724" s="427">
        <v>45388</v>
      </c>
      <c r="M724" s="76">
        <v>36</v>
      </c>
      <c r="N724" s="370">
        <v>48744000</v>
      </c>
      <c r="O724" s="76">
        <f t="shared" si="72"/>
        <v>1354000</v>
      </c>
      <c r="P724" s="128">
        <f t="shared" ca="1" si="74"/>
        <v>9.2211657253086745</v>
      </c>
      <c r="Q724" s="129">
        <f t="shared" ca="1" si="75"/>
        <v>12186000</v>
      </c>
      <c r="R724" s="73">
        <f>'[1]Si Cepat'!J11578</f>
        <v>477400</v>
      </c>
      <c r="S724" s="130">
        <f>'[1]Si Cepat'!F11579</f>
        <v>0</v>
      </c>
      <c r="T724" s="50">
        <f t="shared" si="64"/>
        <v>48266600</v>
      </c>
      <c r="U724" s="511" t="s">
        <v>12795</v>
      </c>
      <c r="V724" s="16"/>
      <c r="X724" t="str">
        <f>IF(ISERROR(VLOOKUP(H724,'FMC by DSF_Sistem'!$J$11:$J$1202,1,0)),"TIDAK ADA","ADA")</f>
        <v>ADA</v>
      </c>
      <c r="Y724" t="str">
        <f>IF(ISERROR(VLOOKUP(C724,'Data Unit Agr Open'!$F$4:$F$7567,1,0)),"TIDAK ADA","ADA")</f>
        <v>ADA</v>
      </c>
      <c r="Z724" s="955" t="str">
        <f>VLOOKUP(H724,'Data Unit Agr Open'!J722:$J$7567,1,FALSE)</f>
        <v>B9585PCR</v>
      </c>
      <c r="AA724" t="b">
        <f t="shared" si="77"/>
        <v>1</v>
      </c>
    </row>
    <row r="725" spans="2:27" customFormat="1" ht="17.45" hidden="1" customHeight="1" x14ac:dyDescent="0.4">
      <c r="B725" s="38">
        <v>720</v>
      </c>
      <c r="C725" s="392" t="s">
        <v>3465</v>
      </c>
      <c r="D725" s="655" t="s">
        <v>10216</v>
      </c>
      <c r="E725" s="258" t="s">
        <v>12804</v>
      </c>
      <c r="F725" s="463"/>
      <c r="G725" s="463"/>
      <c r="H725" s="235" t="s">
        <v>11401</v>
      </c>
      <c r="I725" s="69" t="s">
        <v>11402</v>
      </c>
      <c r="J725" s="69" t="s">
        <v>11403</v>
      </c>
      <c r="K725" s="427">
        <v>44293</v>
      </c>
      <c r="L725" s="427">
        <v>45389</v>
      </c>
      <c r="M725" s="76">
        <v>36</v>
      </c>
      <c r="N725" s="370">
        <v>22680000</v>
      </c>
      <c r="O725" s="76">
        <f t="shared" si="72"/>
        <v>630000</v>
      </c>
      <c r="P725" s="128">
        <f t="shared" ca="1" si="74"/>
        <v>9.1878323919753413</v>
      </c>
      <c r="Q725" s="129">
        <f t="shared" ca="1" si="75"/>
        <v>5670000</v>
      </c>
      <c r="R725" s="73">
        <f>'[1]Si Cepat'!J10701</f>
        <v>715000</v>
      </c>
      <c r="S725" s="130">
        <f>'[1]Si Cepat'!F10702</f>
        <v>0</v>
      </c>
      <c r="T725" s="50">
        <f t="shared" si="64"/>
        <v>21965000</v>
      </c>
      <c r="U725" s="511" t="s">
        <v>12795</v>
      </c>
      <c r="V725" s="16"/>
      <c r="X725" t="str">
        <f>IF(ISERROR(VLOOKUP(H725,'FMC by DSF_Sistem'!$J$11:$J$1202,1,0)),"TIDAK ADA","ADA")</f>
        <v>ADA</v>
      </c>
      <c r="Y725" t="str">
        <f>IF(ISERROR(VLOOKUP(C725,'Data Unit Agr Open'!$F$4:$F$7567,1,0)),"TIDAK ADA","ADA")</f>
        <v>ADA</v>
      </c>
      <c r="Z725" s="955" t="str">
        <f>VLOOKUP(H725,'Data Unit Agr Open'!J723:$J$7567,1,FALSE)</f>
        <v>B9304PCR</v>
      </c>
      <c r="AA725" t="b">
        <f t="shared" si="77"/>
        <v>1</v>
      </c>
    </row>
    <row r="726" spans="2:27" customFormat="1" ht="17.45" hidden="1" customHeight="1" x14ac:dyDescent="0.4">
      <c r="B726" s="51">
        <v>721</v>
      </c>
      <c r="C726" s="392" t="s">
        <v>3475</v>
      </c>
      <c r="D726" s="655" t="s">
        <v>10216</v>
      </c>
      <c r="E726" s="258" t="s">
        <v>12804</v>
      </c>
      <c r="F726" s="463"/>
      <c r="G726" s="463"/>
      <c r="H726" s="235" t="s">
        <v>11408</v>
      </c>
      <c r="I726" s="69" t="s">
        <v>11409</v>
      </c>
      <c r="J726" s="69" t="s">
        <v>11410</v>
      </c>
      <c r="K726" s="427">
        <v>44298</v>
      </c>
      <c r="L726" s="427">
        <v>45394</v>
      </c>
      <c r="M726" s="76">
        <v>36</v>
      </c>
      <c r="N726" s="370">
        <v>22680000</v>
      </c>
      <c r="O726" s="76">
        <f t="shared" si="72"/>
        <v>630000</v>
      </c>
      <c r="P726" s="128">
        <f t="shared" ca="1" si="74"/>
        <v>9.0211657253086734</v>
      </c>
      <c r="Q726" s="129">
        <f t="shared" ca="1" si="75"/>
        <v>5670000</v>
      </c>
      <c r="R726" s="73">
        <f>'[1]Si Cepat'!J8857</f>
        <v>1295470</v>
      </c>
      <c r="S726" s="130">
        <f>'[1]Si Cepat'!F8858</f>
        <v>1</v>
      </c>
      <c r="T726" s="50">
        <f t="shared" si="64"/>
        <v>21384530</v>
      </c>
      <c r="U726" s="511" t="s">
        <v>12795</v>
      </c>
      <c r="V726" s="16"/>
      <c r="X726" t="str">
        <f>IF(ISERROR(VLOOKUP(H726,'FMC by DSF_Sistem'!$J$11:$J$1202,1,0)),"TIDAK ADA","ADA")</f>
        <v>ADA</v>
      </c>
      <c r="Y726" t="str">
        <f>IF(ISERROR(VLOOKUP(C726,'Data Unit Agr Open'!$F$4:$F$7567,1,0)),"TIDAK ADA","ADA")</f>
        <v>ADA</v>
      </c>
      <c r="Z726" s="955" t="str">
        <f>VLOOKUP(H726,'Data Unit Agr Open'!J724:$J$7567,1,FALSE)</f>
        <v>B9378PCR</v>
      </c>
      <c r="AA726" t="b">
        <f t="shared" si="77"/>
        <v>1</v>
      </c>
    </row>
    <row r="727" spans="2:27" customFormat="1" ht="17.45" hidden="1" customHeight="1" x14ac:dyDescent="0.4">
      <c r="B727" s="38">
        <v>722</v>
      </c>
      <c r="C727" s="392" t="s">
        <v>3475</v>
      </c>
      <c r="D727" s="655" t="s">
        <v>10216</v>
      </c>
      <c r="E727" s="258" t="s">
        <v>12804</v>
      </c>
      <c r="F727" s="463"/>
      <c r="G727" s="463"/>
      <c r="H727" s="235" t="s">
        <v>11415</v>
      </c>
      <c r="I727" s="69" t="s">
        <v>11416</v>
      </c>
      <c r="J727" s="69" t="s">
        <v>11417</v>
      </c>
      <c r="K727" s="427">
        <v>44298</v>
      </c>
      <c r="L727" s="427">
        <v>45394</v>
      </c>
      <c r="M727" s="76">
        <v>36</v>
      </c>
      <c r="N727" s="370">
        <v>22680000</v>
      </c>
      <c r="O727" s="76">
        <f t="shared" si="72"/>
        <v>630000</v>
      </c>
      <c r="P727" s="128">
        <f t="shared" ca="1" si="74"/>
        <v>9.0211657253086734</v>
      </c>
      <c r="Q727" s="129">
        <f t="shared" ca="1" si="75"/>
        <v>5670000</v>
      </c>
      <c r="R727" s="73">
        <f>'[1]Si Cepat'!J8917</f>
        <v>1538900</v>
      </c>
      <c r="S727" s="130">
        <f>'[1]Si Cepat'!F8918</f>
        <v>1</v>
      </c>
      <c r="T727" s="50">
        <f t="shared" si="64"/>
        <v>21141100</v>
      </c>
      <c r="U727" s="511" t="s">
        <v>12795</v>
      </c>
      <c r="V727" s="16"/>
      <c r="X727" t="str">
        <f>IF(ISERROR(VLOOKUP(H727,'FMC by DSF_Sistem'!$J$11:$J$1202,1,0)),"TIDAK ADA","ADA")</f>
        <v>ADA</v>
      </c>
      <c r="Y727" t="str">
        <f>IF(ISERROR(VLOOKUP(C727,'Data Unit Agr Open'!$F$4:$F$7567,1,0)),"TIDAK ADA","ADA")</f>
        <v>ADA</v>
      </c>
      <c r="Z727" s="955" t="str">
        <f>VLOOKUP(H727,'Data Unit Agr Open'!J725:$J$7567,1,FALSE)</f>
        <v>B9383PCR</v>
      </c>
      <c r="AA727" t="b">
        <f t="shared" si="77"/>
        <v>1</v>
      </c>
    </row>
    <row r="728" spans="2:27" customFormat="1" ht="17.45" hidden="1" customHeight="1" x14ac:dyDescent="0.4">
      <c r="B728" s="51">
        <v>723</v>
      </c>
      <c r="C728" s="392" t="s">
        <v>3475</v>
      </c>
      <c r="D728" s="655" t="s">
        <v>10216</v>
      </c>
      <c r="E728" s="258" t="s">
        <v>12804</v>
      </c>
      <c r="F728" s="463"/>
      <c r="G728" s="463"/>
      <c r="H728" s="235" t="s">
        <v>11421</v>
      </c>
      <c r="I728" s="69" t="s">
        <v>11422</v>
      </c>
      <c r="J728" s="69" t="s">
        <v>11423</v>
      </c>
      <c r="K728" s="427">
        <v>44298</v>
      </c>
      <c r="L728" s="427">
        <v>45394</v>
      </c>
      <c r="M728" s="76">
        <v>36</v>
      </c>
      <c r="N728" s="370">
        <v>22680000</v>
      </c>
      <c r="O728" s="76">
        <f t="shared" si="72"/>
        <v>630000</v>
      </c>
      <c r="P728" s="128">
        <f t="shared" ca="1" si="74"/>
        <v>9.0211657253086734</v>
      </c>
      <c r="Q728" s="129">
        <f t="shared" ca="1" si="75"/>
        <v>5670000</v>
      </c>
      <c r="R728" s="73">
        <f>'[1]Si Cepat'!J8977</f>
        <v>715000</v>
      </c>
      <c r="S728" s="130">
        <f>'[1]Si Cepat'!F8978</f>
        <v>0</v>
      </c>
      <c r="T728" s="50">
        <f t="shared" si="64"/>
        <v>21965000</v>
      </c>
      <c r="U728" s="511" t="s">
        <v>12795</v>
      </c>
      <c r="V728" s="16"/>
      <c r="X728" t="str">
        <f>IF(ISERROR(VLOOKUP(H728,'FMC by DSF_Sistem'!$J$11:$J$1202,1,0)),"TIDAK ADA","ADA")</f>
        <v>ADA</v>
      </c>
      <c r="Y728" t="str">
        <f>IF(ISERROR(VLOOKUP(C728,'Data Unit Agr Open'!$F$4:$F$7567,1,0)),"TIDAK ADA","ADA")</f>
        <v>ADA</v>
      </c>
      <c r="Z728" s="955" t="str">
        <f>VLOOKUP(H728,'Data Unit Agr Open'!J726:$J$7567,1,FALSE)</f>
        <v>B9395PCR</v>
      </c>
      <c r="AA728" t="b">
        <f t="shared" si="77"/>
        <v>1</v>
      </c>
    </row>
    <row r="729" spans="2:27" customFormat="1" ht="17.45" hidden="1" customHeight="1" x14ac:dyDescent="0.4">
      <c r="B729" s="38">
        <v>724</v>
      </c>
      <c r="C729" s="392" t="s">
        <v>3475</v>
      </c>
      <c r="D729" s="655" t="s">
        <v>10216</v>
      </c>
      <c r="E729" s="258" t="s">
        <v>12804</v>
      </c>
      <c r="F729" s="463"/>
      <c r="G729" s="463"/>
      <c r="H729" s="235" t="s">
        <v>11424</v>
      </c>
      <c r="I729" s="69" t="s">
        <v>11425</v>
      </c>
      <c r="J729" s="69" t="s">
        <v>11426</v>
      </c>
      <c r="K729" s="427">
        <v>44298</v>
      </c>
      <c r="L729" s="427">
        <v>45394</v>
      </c>
      <c r="M729" s="76">
        <v>36</v>
      </c>
      <c r="N729" s="370">
        <v>22680000</v>
      </c>
      <c r="O729" s="76">
        <f t="shared" si="72"/>
        <v>630000</v>
      </c>
      <c r="P729" s="128">
        <f t="shared" ca="1" si="74"/>
        <v>9.0211657253086734</v>
      </c>
      <c r="Q729" s="129">
        <f t="shared" ca="1" si="75"/>
        <v>5670000</v>
      </c>
      <c r="R729" s="73">
        <f>'[1]Si Cepat'!J8977</f>
        <v>715000</v>
      </c>
      <c r="S729" s="130">
        <f>'[1]Si Cepat'!F8978</f>
        <v>0</v>
      </c>
      <c r="T729" s="50">
        <f t="shared" si="64"/>
        <v>21965000</v>
      </c>
      <c r="U729" s="511" t="s">
        <v>12795</v>
      </c>
      <c r="V729" s="16"/>
      <c r="X729" t="str">
        <f>IF(ISERROR(VLOOKUP(H729,'FMC by DSF_Sistem'!$J$11:$J$1202,1,0)),"TIDAK ADA","ADA")</f>
        <v>ADA</v>
      </c>
      <c r="Y729" t="str">
        <f>IF(ISERROR(VLOOKUP(C729,'Data Unit Agr Open'!$F$4:$F$7567,1,0)),"TIDAK ADA","ADA")</f>
        <v>ADA</v>
      </c>
      <c r="Z729" s="955" t="str">
        <f>VLOOKUP(H729,'Data Unit Agr Open'!J727:$J$7567,1,FALSE)</f>
        <v>B9376PCR</v>
      </c>
      <c r="AA729" t="b">
        <f t="shared" si="77"/>
        <v>1</v>
      </c>
    </row>
    <row r="730" spans="2:27" customFormat="1" ht="17.45" hidden="1" customHeight="1" x14ac:dyDescent="0.4">
      <c r="B730" s="51">
        <v>725</v>
      </c>
      <c r="C730" s="392" t="s">
        <v>3475</v>
      </c>
      <c r="D730" s="655" t="s">
        <v>10216</v>
      </c>
      <c r="E730" s="258" t="s">
        <v>12804</v>
      </c>
      <c r="F730" s="463"/>
      <c r="G730" s="463"/>
      <c r="H730" s="235" t="s">
        <v>11427</v>
      </c>
      <c r="I730" s="69" t="s">
        <v>11428</v>
      </c>
      <c r="J730" s="69" t="s">
        <v>11429</v>
      </c>
      <c r="K730" s="427">
        <v>44298</v>
      </c>
      <c r="L730" s="427">
        <v>45394</v>
      </c>
      <c r="M730" s="76">
        <v>36</v>
      </c>
      <c r="N730" s="370">
        <v>22680000</v>
      </c>
      <c r="O730" s="76">
        <f t="shared" si="72"/>
        <v>630000</v>
      </c>
      <c r="P730" s="128">
        <f t="shared" ca="1" si="74"/>
        <v>9.0211657253086734</v>
      </c>
      <c r="Q730" s="129">
        <f t="shared" ca="1" si="75"/>
        <v>5670000</v>
      </c>
      <c r="R730" s="73">
        <f>'[1]Si Cepat'!J9097</f>
        <v>1751500</v>
      </c>
      <c r="S730" s="130">
        <f>'[1]Si Cepat'!F9098</f>
        <v>1</v>
      </c>
      <c r="T730" s="50">
        <f t="shared" si="64"/>
        <v>20928500</v>
      </c>
      <c r="U730" s="511" t="s">
        <v>12795</v>
      </c>
      <c r="V730" s="16"/>
      <c r="X730" t="str">
        <f>IF(ISERROR(VLOOKUP(H730,'FMC by DSF_Sistem'!$J$11:$J$1202,1,0)),"TIDAK ADA","ADA")</f>
        <v>ADA</v>
      </c>
      <c r="Y730" t="str">
        <f>IF(ISERROR(VLOOKUP(C730,'Data Unit Agr Open'!$F$4:$F$7567,1,0)),"TIDAK ADA","ADA")</f>
        <v>ADA</v>
      </c>
      <c r="Z730" s="955" t="str">
        <f>VLOOKUP(H730,'Data Unit Agr Open'!J728:$J$7567,1,FALSE)</f>
        <v>B9374PCR</v>
      </c>
      <c r="AA730" t="b">
        <f t="shared" si="77"/>
        <v>1</v>
      </c>
    </row>
    <row r="731" spans="2:27" customFormat="1" ht="17.45" hidden="1" customHeight="1" x14ac:dyDescent="0.4">
      <c r="B731" s="38">
        <v>726</v>
      </c>
      <c r="C731" s="392" t="s">
        <v>3475</v>
      </c>
      <c r="D731" s="655" t="s">
        <v>10216</v>
      </c>
      <c r="E731" s="258" t="s">
        <v>12804</v>
      </c>
      <c r="F731" s="463"/>
      <c r="G731" s="463"/>
      <c r="H731" s="235" t="s">
        <v>11433</v>
      </c>
      <c r="I731" s="69" t="s">
        <v>11434</v>
      </c>
      <c r="J731" s="69" t="s">
        <v>11435</v>
      </c>
      <c r="K731" s="427">
        <v>44298</v>
      </c>
      <c r="L731" s="427">
        <v>45394</v>
      </c>
      <c r="M731" s="76">
        <v>36</v>
      </c>
      <c r="N731" s="370">
        <v>22680000</v>
      </c>
      <c r="O731" s="76">
        <f t="shared" si="72"/>
        <v>630000</v>
      </c>
      <c r="P731" s="128">
        <f t="shared" ca="1" si="74"/>
        <v>9.0211657253086734</v>
      </c>
      <c r="Q731" s="129">
        <f t="shared" ca="1" si="75"/>
        <v>5670000</v>
      </c>
      <c r="R731" s="73">
        <f>'[1]Si Cepat'!J9157</f>
        <v>715000</v>
      </c>
      <c r="S731" s="130">
        <f>'[1]Si Cepat'!F9158</f>
        <v>0</v>
      </c>
      <c r="T731" s="50">
        <f t="shared" si="64"/>
        <v>21965000</v>
      </c>
      <c r="U731" s="511" t="s">
        <v>12795</v>
      </c>
      <c r="V731" s="16"/>
      <c r="X731" t="str">
        <f>IF(ISERROR(VLOOKUP(H731,'FMC by DSF_Sistem'!$J$11:$J$1202,1,0)),"TIDAK ADA","ADA")</f>
        <v>ADA</v>
      </c>
      <c r="Y731" t="str">
        <f>IF(ISERROR(VLOOKUP(C731,'Data Unit Agr Open'!$F$4:$F$7567,1,0)),"TIDAK ADA","ADA")</f>
        <v>ADA</v>
      </c>
      <c r="Z731" s="955" t="str">
        <f>VLOOKUP(H731,'Data Unit Agr Open'!J729:$J$7567,1,FALSE)</f>
        <v>B9389PCR</v>
      </c>
      <c r="AA731" t="b">
        <f t="shared" si="77"/>
        <v>1</v>
      </c>
    </row>
    <row r="732" spans="2:27" customFormat="1" ht="17.45" hidden="1" customHeight="1" x14ac:dyDescent="0.4">
      <c r="B732" s="51">
        <v>727</v>
      </c>
      <c r="C732" s="392" t="s">
        <v>3475</v>
      </c>
      <c r="D732" s="655" t="s">
        <v>10216</v>
      </c>
      <c r="E732" s="258" t="s">
        <v>12804</v>
      </c>
      <c r="F732" s="463"/>
      <c r="G732" s="463"/>
      <c r="H732" s="235" t="s">
        <v>11436</v>
      </c>
      <c r="I732" s="69" t="s">
        <v>11437</v>
      </c>
      <c r="J732" s="69" t="s">
        <v>11438</v>
      </c>
      <c r="K732" s="427">
        <v>44298</v>
      </c>
      <c r="L732" s="427">
        <v>45394</v>
      </c>
      <c r="M732" s="76">
        <v>36</v>
      </c>
      <c r="N732" s="370">
        <v>22680000</v>
      </c>
      <c r="O732" s="76">
        <f t="shared" si="72"/>
        <v>630000</v>
      </c>
      <c r="P732" s="128">
        <f t="shared" ca="1" si="74"/>
        <v>9.0211657253086734</v>
      </c>
      <c r="Q732" s="129">
        <f t="shared" ca="1" si="75"/>
        <v>5670000</v>
      </c>
      <c r="R732" s="73">
        <f>'[1]Si Cepat'!J9217</f>
        <v>2769798</v>
      </c>
      <c r="S732" s="130">
        <f>'[1]Si Cepat'!F9218</f>
        <v>2</v>
      </c>
      <c r="T732" s="50">
        <f t="shared" si="64"/>
        <v>19910202</v>
      </c>
      <c r="U732" s="511" t="s">
        <v>12795</v>
      </c>
      <c r="V732" s="16"/>
      <c r="X732" t="str">
        <f>IF(ISERROR(VLOOKUP(H732,'FMC by DSF_Sistem'!$J$11:$J$1202,1,0)),"TIDAK ADA","ADA")</f>
        <v>ADA</v>
      </c>
      <c r="Y732" t="str">
        <f>IF(ISERROR(VLOOKUP(C732,'Data Unit Agr Open'!$F$4:$F$7567,1,0)),"TIDAK ADA","ADA")</f>
        <v>ADA</v>
      </c>
      <c r="Z732" s="955" t="str">
        <f>VLOOKUP(H732,'Data Unit Agr Open'!J730:$J$7567,1,FALSE)</f>
        <v>B9380PCR</v>
      </c>
      <c r="AA732" t="b">
        <f t="shared" si="77"/>
        <v>1</v>
      </c>
    </row>
    <row r="733" spans="2:27" customFormat="1" ht="17.45" hidden="1" customHeight="1" x14ac:dyDescent="0.4">
      <c r="B733" s="38">
        <v>728</v>
      </c>
      <c r="C733" s="392" t="s">
        <v>3475</v>
      </c>
      <c r="D733" s="655" t="s">
        <v>10216</v>
      </c>
      <c r="E733" s="258" t="s">
        <v>12804</v>
      </c>
      <c r="F733" s="463"/>
      <c r="G733" s="463"/>
      <c r="H733" s="235" t="s">
        <v>11442</v>
      </c>
      <c r="I733" s="69" t="s">
        <v>11443</v>
      </c>
      <c r="J733" s="69" t="s">
        <v>11444</v>
      </c>
      <c r="K733" s="427">
        <v>44298</v>
      </c>
      <c r="L733" s="427">
        <v>45394</v>
      </c>
      <c r="M733" s="76">
        <v>36</v>
      </c>
      <c r="N733" s="370">
        <v>22680000</v>
      </c>
      <c r="O733" s="76">
        <f t="shared" si="72"/>
        <v>630000</v>
      </c>
      <c r="P733" s="128">
        <f t="shared" ca="1" si="74"/>
        <v>9.0211657253086734</v>
      </c>
      <c r="Q733" s="129">
        <f t="shared" ca="1" si="75"/>
        <v>5670000</v>
      </c>
      <c r="R733" s="73">
        <f>'[1]Si Cepat'!J9277</f>
        <v>1430900</v>
      </c>
      <c r="S733" s="130">
        <f>'[1]Si Cepat'!F9278</f>
        <v>1</v>
      </c>
      <c r="T733" s="50">
        <f t="shared" si="64"/>
        <v>21249100</v>
      </c>
      <c r="U733" s="511" t="s">
        <v>12795</v>
      </c>
      <c r="V733" s="16"/>
      <c r="X733" t="str">
        <f>IF(ISERROR(VLOOKUP(H733,'FMC by DSF_Sistem'!$J$11:$J$1202,1,0)),"TIDAK ADA","ADA")</f>
        <v>ADA</v>
      </c>
      <c r="Y733" t="str">
        <f>IF(ISERROR(VLOOKUP(C733,'Data Unit Agr Open'!$F$4:$F$7567,1,0)),"TIDAK ADA","ADA")</f>
        <v>ADA</v>
      </c>
      <c r="Z733" s="955" t="str">
        <f>VLOOKUP(H733,'Data Unit Agr Open'!J731:$J$7567,1,FALSE)</f>
        <v>B9381PCR</v>
      </c>
      <c r="AA733" t="b">
        <f t="shared" si="77"/>
        <v>1</v>
      </c>
    </row>
    <row r="734" spans="2:27" customFormat="1" ht="17.45" hidden="1" customHeight="1" x14ac:dyDescent="0.4">
      <c r="B734" s="51">
        <v>729</v>
      </c>
      <c r="C734" s="392" t="s">
        <v>3475</v>
      </c>
      <c r="D734" s="655" t="s">
        <v>10216</v>
      </c>
      <c r="E734" s="258" t="s">
        <v>12804</v>
      </c>
      <c r="F734" s="463"/>
      <c r="G734" s="463"/>
      <c r="H734" s="235" t="s">
        <v>11448</v>
      </c>
      <c r="I734" s="69" t="s">
        <v>11449</v>
      </c>
      <c r="J734" s="69" t="s">
        <v>11450</v>
      </c>
      <c r="K734" s="427">
        <v>44298</v>
      </c>
      <c r="L734" s="427">
        <v>45394</v>
      </c>
      <c r="M734" s="76">
        <v>36</v>
      </c>
      <c r="N734" s="370">
        <v>22680000</v>
      </c>
      <c r="O734" s="76">
        <f t="shared" si="72"/>
        <v>630000</v>
      </c>
      <c r="P734" s="128">
        <f t="shared" ca="1" si="74"/>
        <v>9.0211657253086734</v>
      </c>
      <c r="Q734" s="129">
        <f t="shared" ca="1" si="75"/>
        <v>5670000</v>
      </c>
      <c r="R734" s="73">
        <f>'[1]Si Cepat'!J9337</f>
        <v>715000</v>
      </c>
      <c r="S734" s="130">
        <f>'[1]Si Cepat'!F9338</f>
        <v>0</v>
      </c>
      <c r="T734" s="50">
        <f t="shared" si="64"/>
        <v>21965000</v>
      </c>
      <c r="U734" s="511" t="s">
        <v>12795</v>
      </c>
      <c r="V734" s="16"/>
      <c r="X734" t="str">
        <f>IF(ISERROR(VLOOKUP(H734,'FMC by DSF_Sistem'!$J$11:$J$1202,1,0)),"TIDAK ADA","ADA")</f>
        <v>ADA</v>
      </c>
      <c r="Y734" t="str">
        <f>IF(ISERROR(VLOOKUP(C734,'Data Unit Agr Open'!$F$4:$F$7567,1,0)),"TIDAK ADA","ADA")</f>
        <v>ADA</v>
      </c>
      <c r="Z734" s="955" t="str">
        <f>VLOOKUP(H734,'Data Unit Agr Open'!J732:$J$7567,1,FALSE)</f>
        <v>B9384PCR</v>
      </c>
      <c r="AA734" t="b">
        <f t="shared" si="77"/>
        <v>1</v>
      </c>
    </row>
    <row r="735" spans="2:27" customFormat="1" ht="17.45" hidden="1" customHeight="1" x14ac:dyDescent="0.4">
      <c r="B735" s="38">
        <v>730</v>
      </c>
      <c r="C735" s="392" t="s">
        <v>3475</v>
      </c>
      <c r="D735" s="655" t="s">
        <v>10216</v>
      </c>
      <c r="E735" s="258" t="s">
        <v>12804</v>
      </c>
      <c r="F735" s="463"/>
      <c r="G735" s="463"/>
      <c r="H735" s="235" t="s">
        <v>11454</v>
      </c>
      <c r="I735" s="69" t="s">
        <v>11455</v>
      </c>
      <c r="J735" s="69" t="s">
        <v>11456</v>
      </c>
      <c r="K735" s="427">
        <v>44298</v>
      </c>
      <c r="L735" s="427">
        <v>45394</v>
      </c>
      <c r="M735" s="76">
        <v>36</v>
      </c>
      <c r="N735" s="370">
        <v>22680000</v>
      </c>
      <c r="O735" s="76">
        <f t="shared" si="72"/>
        <v>630000</v>
      </c>
      <c r="P735" s="128">
        <f t="shared" ca="1" si="74"/>
        <v>9.0211657253086734</v>
      </c>
      <c r="Q735" s="129">
        <f t="shared" ca="1" si="75"/>
        <v>5670000</v>
      </c>
      <c r="R735" s="73">
        <f>'[1]Si Cepat'!J9397</f>
        <v>1711498</v>
      </c>
      <c r="S735" s="130">
        <f>'[1]Si Cepat'!F9398</f>
        <v>1</v>
      </c>
      <c r="T735" s="50">
        <f t="shared" si="64"/>
        <v>20968502</v>
      </c>
      <c r="U735" s="511" t="s">
        <v>12795</v>
      </c>
      <c r="V735" s="16"/>
      <c r="X735" t="str">
        <f>IF(ISERROR(VLOOKUP(H735,'FMC by DSF_Sistem'!$J$11:$J$1202,1,0)),"TIDAK ADA","ADA")</f>
        <v>ADA</v>
      </c>
      <c r="Y735" t="str">
        <f>IF(ISERROR(VLOOKUP(C735,'Data Unit Agr Open'!$F$4:$F$7567,1,0)),"TIDAK ADA","ADA")</f>
        <v>ADA</v>
      </c>
      <c r="Z735" s="955" t="str">
        <f>VLOOKUP(H735,'Data Unit Agr Open'!J733:$J$7567,1,FALSE)</f>
        <v>B9382PCR</v>
      </c>
      <c r="AA735" t="b">
        <f t="shared" si="77"/>
        <v>1</v>
      </c>
    </row>
    <row r="736" spans="2:27" customFormat="1" ht="17.45" hidden="1" customHeight="1" x14ac:dyDescent="0.4">
      <c r="B736" s="51">
        <v>731</v>
      </c>
      <c r="C736" s="392" t="s">
        <v>3475</v>
      </c>
      <c r="D736" s="655" t="s">
        <v>10216</v>
      </c>
      <c r="E736" s="258" t="s">
        <v>12804</v>
      </c>
      <c r="F736" s="463"/>
      <c r="G736" s="463"/>
      <c r="H736" s="235" t="s">
        <v>11460</v>
      </c>
      <c r="I736" s="69" t="s">
        <v>11461</v>
      </c>
      <c r="J736" s="69" t="s">
        <v>11462</v>
      </c>
      <c r="K736" s="427">
        <v>44298</v>
      </c>
      <c r="L736" s="427">
        <v>45394</v>
      </c>
      <c r="M736" s="76">
        <v>36</v>
      </c>
      <c r="N736" s="370">
        <v>22680000</v>
      </c>
      <c r="O736" s="76">
        <f t="shared" si="72"/>
        <v>630000</v>
      </c>
      <c r="P736" s="128">
        <f t="shared" ca="1" si="74"/>
        <v>9.0211657253086734</v>
      </c>
      <c r="Q736" s="129">
        <f t="shared" ca="1" si="75"/>
        <v>5670000</v>
      </c>
      <c r="R736" s="73">
        <f>'[1]Si Cepat'!J9458</f>
        <v>2504998</v>
      </c>
      <c r="S736" s="130">
        <f>'[1]Si Cepat'!F9459</f>
        <v>2</v>
      </c>
      <c r="T736" s="50">
        <f t="shared" si="64"/>
        <v>20175002</v>
      </c>
      <c r="U736" s="511" t="s">
        <v>12795</v>
      </c>
      <c r="V736" s="16"/>
      <c r="X736" t="str">
        <f>IF(ISERROR(VLOOKUP(H736,'FMC by DSF_Sistem'!$J$11:$J$1202,1,0)),"TIDAK ADA","ADA")</f>
        <v>ADA</v>
      </c>
      <c r="Y736" t="str">
        <f>IF(ISERROR(VLOOKUP(C736,'Data Unit Agr Open'!$F$4:$F$7567,1,0)),"TIDAK ADA","ADA")</f>
        <v>ADA</v>
      </c>
      <c r="Z736" s="955" t="str">
        <f>VLOOKUP(H736,'Data Unit Agr Open'!J734:$J$7567,1,FALSE)</f>
        <v>B9385PCR</v>
      </c>
      <c r="AA736" t="b">
        <f t="shared" si="77"/>
        <v>1</v>
      </c>
    </row>
    <row r="737" spans="2:28" ht="17.45" hidden="1" customHeight="1" x14ac:dyDescent="0.4">
      <c r="B737" s="38">
        <v>732</v>
      </c>
      <c r="C737" s="392" t="s">
        <v>3479</v>
      </c>
      <c r="D737" s="655" t="s">
        <v>10216</v>
      </c>
      <c r="E737" s="258" t="s">
        <v>12804</v>
      </c>
      <c r="F737" s="463"/>
      <c r="G737" s="463"/>
      <c r="H737" s="235" t="s">
        <v>11466</v>
      </c>
      <c r="I737" s="69" t="s">
        <v>11467</v>
      </c>
      <c r="J737" s="69" t="s">
        <v>11468</v>
      </c>
      <c r="K737" s="427">
        <v>44300</v>
      </c>
      <c r="L737" s="427">
        <v>45396</v>
      </c>
      <c r="M737" s="76">
        <v>36</v>
      </c>
      <c r="N737" s="370">
        <v>22680000</v>
      </c>
      <c r="O737" s="76">
        <f t="shared" si="72"/>
        <v>630000</v>
      </c>
      <c r="P737" s="128">
        <f t="shared" ca="1" si="74"/>
        <v>8.954499058642007</v>
      </c>
      <c r="Q737" s="129">
        <f t="shared" ca="1" si="75"/>
        <v>5040000</v>
      </c>
      <c r="R737" s="73">
        <f>'[1]Si Cepat'!J10856</f>
        <v>3356250</v>
      </c>
      <c r="S737" s="130">
        <f>'[1]Si Cepat'!F10857</f>
        <v>3</v>
      </c>
      <c r="T737" s="50">
        <f t="shared" si="64"/>
        <v>19323750</v>
      </c>
      <c r="U737" s="511" t="s">
        <v>12795</v>
      </c>
      <c r="X737" t="str">
        <f>IF(ISERROR(VLOOKUP(H737,'FMC by DSF_Sistem'!$J$11:$J$1202,1,0)),"TIDAK ADA","ADA")</f>
        <v>ADA</v>
      </c>
      <c r="Y737" t="str">
        <f>IF(ISERROR(VLOOKUP(C737,'Data Unit Agr Open'!$F$4:$F$7567,1,0)),"TIDAK ADA","ADA")</f>
        <v>ADA</v>
      </c>
      <c r="Z737" s="955" t="str">
        <f>VLOOKUP(H737,'Data Unit Agr Open'!J735:$J$7567,1,FALSE)</f>
        <v>B9398PCR</v>
      </c>
      <c r="AA737" t="b">
        <f t="shared" si="77"/>
        <v>1</v>
      </c>
      <c r="AB737"/>
    </row>
    <row r="738" spans="2:28" ht="17.45" hidden="1" customHeight="1" x14ac:dyDescent="0.4">
      <c r="B738" s="51">
        <v>733</v>
      </c>
      <c r="C738" s="392" t="s">
        <v>3479</v>
      </c>
      <c r="D738" s="655" t="s">
        <v>10216</v>
      </c>
      <c r="E738" s="258" t="s">
        <v>12804</v>
      </c>
      <c r="F738" s="463"/>
      <c r="G738" s="463"/>
      <c r="H738" s="235" t="s">
        <v>11474</v>
      </c>
      <c r="I738" s="69" t="s">
        <v>11475</v>
      </c>
      <c r="J738" s="69" t="s">
        <v>11476</v>
      </c>
      <c r="K738" s="427">
        <v>44300</v>
      </c>
      <c r="L738" s="427">
        <v>45396</v>
      </c>
      <c r="M738" s="76">
        <v>36</v>
      </c>
      <c r="N738" s="370">
        <v>22680000</v>
      </c>
      <c r="O738" s="76">
        <f t="shared" si="72"/>
        <v>630000</v>
      </c>
      <c r="P738" s="128">
        <f t="shared" ca="1" si="74"/>
        <v>8.954499058642007</v>
      </c>
      <c r="Q738" s="129">
        <f t="shared" ca="1" si="75"/>
        <v>5040000</v>
      </c>
      <c r="R738" s="73">
        <f>'[1]Si Cepat'!J10918</f>
        <v>637000</v>
      </c>
      <c r="S738" s="130">
        <f>'[1]Si Cepat'!F10919</f>
        <v>0</v>
      </c>
      <c r="T738" s="50">
        <f t="shared" si="64"/>
        <v>22043000</v>
      </c>
      <c r="U738" s="511" t="s">
        <v>12795</v>
      </c>
      <c r="X738" t="str">
        <f>IF(ISERROR(VLOOKUP(H738,'FMC by DSF_Sistem'!$J$11:$J$1202,1,0)),"TIDAK ADA","ADA")</f>
        <v>ADA</v>
      </c>
      <c r="Y738" t="str">
        <f>IF(ISERROR(VLOOKUP(C738,'Data Unit Agr Open'!$F$4:$F$7567,1,0)),"TIDAK ADA","ADA")</f>
        <v>ADA</v>
      </c>
      <c r="Z738" s="955" t="str">
        <f>VLOOKUP(H738,'Data Unit Agr Open'!J736:$J$7567,1,FALSE)</f>
        <v>B9419PCR</v>
      </c>
      <c r="AA738" t="b">
        <f t="shared" si="77"/>
        <v>1</v>
      </c>
      <c r="AB738"/>
    </row>
    <row r="739" spans="2:28" ht="17.45" hidden="1" customHeight="1" x14ac:dyDescent="0.4">
      <c r="B739" s="38">
        <v>734</v>
      </c>
      <c r="C739" s="392" t="s">
        <v>3483</v>
      </c>
      <c r="D739" s="655" t="s">
        <v>10216</v>
      </c>
      <c r="E739" s="258" t="s">
        <v>12804</v>
      </c>
      <c r="F739" s="463"/>
      <c r="G739" s="463"/>
      <c r="H739" s="235" t="s">
        <v>11480</v>
      </c>
      <c r="I739" s="69" t="s">
        <v>11481</v>
      </c>
      <c r="J739" s="69" t="s">
        <v>11482</v>
      </c>
      <c r="K739" s="427">
        <v>44298</v>
      </c>
      <c r="L739" s="427">
        <v>45394</v>
      </c>
      <c r="M739" s="76">
        <v>36</v>
      </c>
      <c r="N739" s="370">
        <v>24480000</v>
      </c>
      <c r="O739" s="76">
        <f t="shared" si="72"/>
        <v>680000</v>
      </c>
      <c r="P739" s="128">
        <f t="shared" ca="1" si="74"/>
        <v>9.0211657253086734</v>
      </c>
      <c r="Q739" s="129">
        <f t="shared" ca="1" si="75"/>
        <v>6120000</v>
      </c>
      <c r="R739" s="73">
        <f>'[1]Si Cepat'!J10342</f>
        <v>1825850</v>
      </c>
      <c r="S739" s="130">
        <f>'[1]Si Cepat'!F10343</f>
        <v>2</v>
      </c>
      <c r="T739" s="50">
        <f t="shared" si="64"/>
        <v>22654150</v>
      </c>
      <c r="U739" s="511" t="s">
        <v>12795</v>
      </c>
      <c r="X739" t="str">
        <f>IF(ISERROR(VLOOKUP(H739,'FMC by DSF_Sistem'!$J$11:$J$1202,1,0)),"TIDAK ADA","ADA")</f>
        <v>ADA</v>
      </c>
      <c r="Y739" t="str">
        <f>IF(ISERROR(VLOOKUP(C739,'Data Unit Agr Open'!$F$4:$F$7567,1,0)),"TIDAK ADA","ADA")</f>
        <v>ADA</v>
      </c>
      <c r="Z739" s="955" t="str">
        <f>VLOOKUP(H739,'Data Unit Agr Open'!J737:$J$7567,1,FALSE)</f>
        <v>B9337PCR</v>
      </c>
      <c r="AA739" t="b">
        <f t="shared" si="77"/>
        <v>1</v>
      </c>
      <c r="AB739"/>
    </row>
    <row r="740" spans="2:28" ht="17.45" hidden="1" customHeight="1" x14ac:dyDescent="0.4">
      <c r="B740" s="51">
        <v>735</v>
      </c>
      <c r="C740" s="392" t="s">
        <v>3487</v>
      </c>
      <c r="D740" s="655" t="s">
        <v>10216</v>
      </c>
      <c r="E740" s="258" t="s">
        <v>12842</v>
      </c>
      <c r="F740" s="463"/>
      <c r="G740" s="463"/>
      <c r="H740" s="235" t="s">
        <v>11487</v>
      </c>
      <c r="I740" s="69" t="s">
        <v>11488</v>
      </c>
      <c r="J740" s="69" t="s">
        <v>11489</v>
      </c>
      <c r="K740" s="427">
        <v>44300</v>
      </c>
      <c r="L740" s="427">
        <v>45396</v>
      </c>
      <c r="M740" s="76">
        <v>36</v>
      </c>
      <c r="N740" s="370">
        <v>31680000</v>
      </c>
      <c r="O740" s="76">
        <f t="shared" ref="O740:O803" si="78">N740/M740</f>
        <v>880000</v>
      </c>
      <c r="P740" s="128">
        <f t="shared" ca="1" si="74"/>
        <v>8.954499058642007</v>
      </c>
      <c r="Q740" s="129">
        <f t="shared" ca="1" si="75"/>
        <v>7040000</v>
      </c>
      <c r="R740" s="73"/>
      <c r="S740" s="130"/>
      <c r="T740" s="50">
        <f t="shared" si="64"/>
        <v>31680000</v>
      </c>
      <c r="U740" s="511"/>
      <c r="X740" t="str">
        <f>IF(ISERROR(VLOOKUP(H740,'FMC by DSF_Sistem'!$J$11:$J$1202,1,0)),"TIDAK ADA","ADA")</f>
        <v>ADA</v>
      </c>
      <c r="Y740" t="str">
        <f>IF(ISERROR(VLOOKUP(C740,'Data Unit Agr Open'!$F$4:$F$7567,1,0)),"TIDAK ADA","ADA")</f>
        <v>ADA</v>
      </c>
      <c r="Z740" s="955" t="str">
        <f>VLOOKUP(H740,'Data Unit Agr Open'!J738:$J$7567,1,FALSE)</f>
        <v>B9499PCR</v>
      </c>
      <c r="AA740" t="b">
        <f t="shared" si="77"/>
        <v>1</v>
      </c>
      <c r="AB740"/>
    </row>
    <row r="741" spans="2:28" ht="17.45" hidden="1" customHeight="1" x14ac:dyDescent="0.4">
      <c r="B741" s="38">
        <v>736</v>
      </c>
      <c r="C741" s="392" t="s">
        <v>3487</v>
      </c>
      <c r="D741" s="655" t="s">
        <v>10216</v>
      </c>
      <c r="E741" s="258" t="s">
        <v>12842</v>
      </c>
      <c r="F741" s="463"/>
      <c r="G741" s="463"/>
      <c r="H741" s="235" t="s">
        <v>11490</v>
      </c>
      <c r="I741" s="69" t="s">
        <v>11491</v>
      </c>
      <c r="J741" s="69" t="s">
        <v>11492</v>
      </c>
      <c r="K741" s="427">
        <v>44300</v>
      </c>
      <c r="L741" s="427">
        <v>45396</v>
      </c>
      <c r="M741" s="76">
        <v>36</v>
      </c>
      <c r="N741" s="370">
        <v>31680000</v>
      </c>
      <c r="O741" s="76">
        <f t="shared" si="78"/>
        <v>880000</v>
      </c>
      <c r="P741" s="128">
        <f t="shared" ca="1" si="74"/>
        <v>8.954499058642007</v>
      </c>
      <c r="Q741" s="129">
        <f t="shared" ca="1" si="75"/>
        <v>7040000</v>
      </c>
      <c r="R741" s="73">
        <f>'[1]Si Cepat'!J11037</f>
        <v>2823300</v>
      </c>
      <c r="S741" s="130">
        <f>'[1]Si Cepat'!F11038</f>
        <v>2</v>
      </c>
      <c r="T741" s="120">
        <f t="shared" si="64"/>
        <v>28856700</v>
      </c>
      <c r="U741" s="511" t="s">
        <v>12795</v>
      </c>
      <c r="X741" t="str">
        <f>IF(ISERROR(VLOOKUP(H741,'FMC by DSF_Sistem'!$J$11:$J$1202,1,0)),"TIDAK ADA","ADA")</f>
        <v>ADA</v>
      </c>
      <c r="Y741" t="str">
        <f>IF(ISERROR(VLOOKUP(C741,'Data Unit Agr Open'!$F$4:$F$7567,1,0)),"TIDAK ADA","ADA")</f>
        <v>ADA</v>
      </c>
      <c r="Z741" s="955" t="str">
        <f>VLOOKUP(H741,'Data Unit Agr Open'!J739:$J$7567,1,FALSE)</f>
        <v>B9414PCR</v>
      </c>
      <c r="AA741" t="b">
        <f t="shared" si="77"/>
        <v>1</v>
      </c>
      <c r="AB741"/>
    </row>
    <row r="742" spans="2:28" ht="17.45" hidden="1" customHeight="1" x14ac:dyDescent="0.4">
      <c r="B742" s="51">
        <v>737</v>
      </c>
      <c r="C742" s="392" t="s">
        <v>3491</v>
      </c>
      <c r="D742" s="655" t="s">
        <v>10216</v>
      </c>
      <c r="E742" s="258" t="s">
        <v>12804</v>
      </c>
      <c r="F742" s="463"/>
      <c r="G742" s="463"/>
      <c r="H742" s="235" t="s">
        <v>11496</v>
      </c>
      <c r="I742" s="69" t="s">
        <v>11497</v>
      </c>
      <c r="J742" s="69" t="s">
        <v>11498</v>
      </c>
      <c r="K742" s="427">
        <v>44303</v>
      </c>
      <c r="L742" s="427">
        <v>45399</v>
      </c>
      <c r="M742" s="76">
        <v>36</v>
      </c>
      <c r="N742" s="370">
        <v>26280000</v>
      </c>
      <c r="O742" s="76">
        <f t="shared" si="78"/>
        <v>730000</v>
      </c>
      <c r="P742" s="128">
        <f t="shared" ca="1" si="74"/>
        <v>8.8544990586420074</v>
      </c>
      <c r="Q742" s="129">
        <f t="shared" ca="1" si="75"/>
        <v>5840000</v>
      </c>
      <c r="R742" s="73">
        <f>'[1]Si Cepat'!J11281</f>
        <v>2601420</v>
      </c>
      <c r="S742" s="130">
        <f>'[1]Si Cepat'!F11282</f>
        <v>2</v>
      </c>
      <c r="T742" s="120">
        <f t="shared" si="64"/>
        <v>23678580</v>
      </c>
      <c r="U742" s="511" t="s">
        <v>12795</v>
      </c>
      <c r="X742" t="str">
        <f>IF(ISERROR(VLOOKUP(H742,'FMC by DSF_Sistem'!$J$11:$J$1202,1,0)),"TIDAK ADA","ADA")</f>
        <v>ADA</v>
      </c>
      <c r="Y742" t="str">
        <f>IF(ISERROR(VLOOKUP(C742,'Data Unit Agr Open'!$F$4:$F$7567,1,0)),"TIDAK ADA","ADA")</f>
        <v>ADA</v>
      </c>
      <c r="Z742" s="955" t="str">
        <f>VLOOKUP(H742,'Data Unit Agr Open'!J740:$J$7567,1,FALSE)</f>
        <v>B9341PCR</v>
      </c>
      <c r="AA742" t="b">
        <f t="shared" si="77"/>
        <v>1</v>
      </c>
      <c r="AB742"/>
    </row>
    <row r="743" spans="2:28" ht="17.45" hidden="1" customHeight="1" x14ac:dyDescent="0.4">
      <c r="B743" s="38">
        <v>738</v>
      </c>
      <c r="C743" s="392" t="s">
        <v>3495</v>
      </c>
      <c r="D743" s="655" t="s">
        <v>10216</v>
      </c>
      <c r="E743" s="258" t="s">
        <v>12855</v>
      </c>
      <c r="F743" s="463"/>
      <c r="G743" s="463"/>
      <c r="H743" s="235" t="s">
        <v>11503</v>
      </c>
      <c r="I743" s="69" t="s">
        <v>11504</v>
      </c>
      <c r="J743" s="69" t="s">
        <v>11505</v>
      </c>
      <c r="K743" s="427">
        <v>44316</v>
      </c>
      <c r="L743" s="427">
        <v>46142</v>
      </c>
      <c r="M743" s="76">
        <v>60</v>
      </c>
      <c r="N743" s="370">
        <v>118800000</v>
      </c>
      <c r="O743" s="76">
        <f t="shared" si="78"/>
        <v>1980000</v>
      </c>
      <c r="P743" s="128">
        <f t="shared" ca="1" si="74"/>
        <v>8.4211657253086738</v>
      </c>
      <c r="Q743" s="129">
        <f t="shared" ca="1" si="75"/>
        <v>15840000</v>
      </c>
      <c r="R743" s="73">
        <f>'[1]Si Cepat'!J13724</f>
        <v>19714329</v>
      </c>
      <c r="S743" s="130">
        <f>'[1]Si Cepat'!F13725</f>
        <v>5</v>
      </c>
      <c r="T743" s="120">
        <f t="shared" si="64"/>
        <v>99085671</v>
      </c>
      <c r="U743" s="511"/>
      <c r="X743" t="str">
        <f>IF(ISERROR(VLOOKUP(H743,'FMC by DSF_Sistem'!$J$11:$J$1202,1,0)),"TIDAK ADA","ADA")</f>
        <v>ADA</v>
      </c>
      <c r="Y743" t="str">
        <f>IF(ISERROR(VLOOKUP(C743,'Data Unit Agr Open'!$F$4:$F$7567,1,0)),"TIDAK ADA","ADA")</f>
        <v>ADA</v>
      </c>
      <c r="Z743" s="955" t="str">
        <f>VLOOKUP(H743,'Data Unit Agr Open'!J741:$J$7567,1,FALSE)</f>
        <v>B9588PCR</v>
      </c>
      <c r="AA743" t="b">
        <f t="shared" si="77"/>
        <v>1</v>
      </c>
      <c r="AB743"/>
    </row>
    <row r="744" spans="2:28" ht="17.45" hidden="1" customHeight="1" x14ac:dyDescent="0.4">
      <c r="B744" s="51">
        <v>739</v>
      </c>
      <c r="C744" s="392" t="s">
        <v>3499</v>
      </c>
      <c r="D744" s="655" t="s">
        <v>10216</v>
      </c>
      <c r="E744" s="258" t="s">
        <v>12804</v>
      </c>
      <c r="F744" s="463"/>
      <c r="G744" s="463"/>
      <c r="H744" s="235" t="s">
        <v>11513</v>
      </c>
      <c r="I744" s="69" t="s">
        <v>11514</v>
      </c>
      <c r="J744" s="69" t="s">
        <v>11515</v>
      </c>
      <c r="K744" s="427">
        <v>44295</v>
      </c>
      <c r="L744" s="427">
        <v>44660</v>
      </c>
      <c r="M744" s="76">
        <v>12</v>
      </c>
      <c r="N744" s="370">
        <v>8160000</v>
      </c>
      <c r="O744" s="76">
        <f t="shared" si="78"/>
        <v>680000</v>
      </c>
      <c r="P744" s="128">
        <f t="shared" ca="1" si="74"/>
        <v>9.1211657253086749</v>
      </c>
      <c r="Q744" s="129">
        <f t="shared" ca="1" si="75"/>
        <v>6120000</v>
      </c>
      <c r="R744" s="73">
        <f>'[1]Si Cepat'!J10735</f>
        <v>715000</v>
      </c>
      <c r="S744" s="130">
        <f>'[1]Si Cepat'!F10736</f>
        <v>0</v>
      </c>
      <c r="T744" s="120">
        <f t="shared" si="64"/>
        <v>7445000</v>
      </c>
      <c r="U744" s="511" t="s">
        <v>12795</v>
      </c>
      <c r="X744" t="str">
        <f>IF(ISERROR(VLOOKUP(H744,'FMC by DSF_Sistem'!$J$11:$J$1202,1,0)),"TIDAK ADA","ADA")</f>
        <v>ADA</v>
      </c>
      <c r="Y744" t="str">
        <f>IF(ISERROR(VLOOKUP(C744,'Data Unit Agr Open'!$F$4:$F$7567,1,0)),"TIDAK ADA","ADA")</f>
        <v>ADA</v>
      </c>
      <c r="Z744" s="955" t="str">
        <f>VLOOKUP(H744,'Data Unit Agr Open'!J742:$J$7567,1,FALSE)</f>
        <v>B9330PCR</v>
      </c>
      <c r="AA744" t="b">
        <f t="shared" si="77"/>
        <v>1</v>
      </c>
      <c r="AB744"/>
    </row>
    <row r="745" spans="2:28" ht="17.45" hidden="1" customHeight="1" x14ac:dyDescent="0.4">
      <c r="B745" s="38">
        <v>740</v>
      </c>
      <c r="C745" s="392" t="s">
        <v>3503</v>
      </c>
      <c r="D745" s="655" t="s">
        <v>10216</v>
      </c>
      <c r="E745" s="258" t="s">
        <v>12842</v>
      </c>
      <c r="F745" s="463"/>
      <c r="G745" s="463"/>
      <c r="H745" s="235" t="s">
        <v>11522</v>
      </c>
      <c r="I745" s="69" t="s">
        <v>11523</v>
      </c>
      <c r="J745" s="69" t="s">
        <v>11524</v>
      </c>
      <c r="K745" s="427">
        <v>44317</v>
      </c>
      <c r="L745" s="427">
        <v>45413</v>
      </c>
      <c r="M745" s="76">
        <v>36</v>
      </c>
      <c r="N745" s="370">
        <v>31680000</v>
      </c>
      <c r="O745" s="76">
        <f t="shared" si="78"/>
        <v>880000</v>
      </c>
      <c r="P745" s="128">
        <f t="shared" ca="1" si="74"/>
        <v>8.3878323919753406</v>
      </c>
      <c r="Q745" s="129">
        <f t="shared" ca="1" si="75"/>
        <v>7040000</v>
      </c>
      <c r="R745" s="73">
        <f>'[1]Si Cepat'!J13483</f>
        <v>951000</v>
      </c>
      <c r="S745" s="130">
        <f>'[1]Si Cepat'!F13484</f>
        <v>3</v>
      </c>
      <c r="T745" s="120">
        <f t="shared" si="64"/>
        <v>30729000</v>
      </c>
      <c r="U745" s="511"/>
      <c r="X745" t="str">
        <f>IF(ISERROR(VLOOKUP(H745,'FMC by DSF_Sistem'!$J$11:$J$1202,1,0)),"TIDAK ADA","ADA")</f>
        <v>ADA</v>
      </c>
      <c r="Y745" t="str">
        <f>IF(ISERROR(VLOOKUP(C745,'Data Unit Agr Open'!$F$4:$F$7567,1,0)),"TIDAK ADA","ADA")</f>
        <v>ADA</v>
      </c>
      <c r="Z745" s="955" t="str">
        <f>VLOOKUP(H745,'Data Unit Agr Open'!J743:$J$7567,1,FALSE)</f>
        <v>B9400PCR</v>
      </c>
      <c r="AA745" t="b">
        <f t="shared" si="77"/>
        <v>1</v>
      </c>
      <c r="AB745"/>
    </row>
    <row r="746" spans="2:28" ht="17.45" customHeight="1" x14ac:dyDescent="0.4">
      <c r="B746" s="51">
        <v>741</v>
      </c>
      <c r="C746" s="392" t="s">
        <v>3504</v>
      </c>
      <c r="D746" s="655" t="s">
        <v>10216</v>
      </c>
      <c r="E746" s="258" t="s">
        <v>12804</v>
      </c>
      <c r="F746" s="463"/>
      <c r="G746" s="463"/>
      <c r="H746" s="235" t="s">
        <v>12856</v>
      </c>
      <c r="I746" s="69" t="s">
        <v>12857</v>
      </c>
      <c r="J746" s="69" t="s">
        <v>12858</v>
      </c>
      <c r="K746" s="427">
        <v>44333</v>
      </c>
      <c r="L746" s="427">
        <v>45429</v>
      </c>
      <c r="M746" s="76">
        <v>36</v>
      </c>
      <c r="N746" s="370">
        <v>31680000</v>
      </c>
      <c r="O746" s="76">
        <f t="shared" si="78"/>
        <v>880000</v>
      </c>
      <c r="P746" s="128">
        <f t="shared" ca="1" si="74"/>
        <v>7.8544990586420074</v>
      </c>
      <c r="Q746" s="129">
        <f t="shared" ca="1" si="75"/>
        <v>6160000</v>
      </c>
      <c r="R746" s="73"/>
      <c r="S746" s="130"/>
      <c r="T746" s="120">
        <f t="shared" si="64"/>
        <v>31680000</v>
      </c>
      <c r="U746" s="511"/>
      <c r="X746" t="str">
        <f>IF(ISERROR(VLOOKUP(H746,'FMC by DSF_Sistem'!$J$11:$J$1202,1,0)),"TIDAK ADA","ADA")</f>
        <v>TIDAK ADA</v>
      </c>
      <c r="Y746" t="str">
        <f>IF(ISERROR(VLOOKUP(C746,'Data Unit Agr Open'!$F$4:$F$7567,1,0)),"TIDAK ADA","ADA")</f>
        <v>ADA</v>
      </c>
      <c r="Z746" s="955" t="str">
        <f>VLOOKUP(H746,'Data Unit Agr Open'!J744:$J$7567,1,FALSE)</f>
        <v>B9305PCR</v>
      </c>
      <c r="AA746" t="b">
        <f t="shared" si="77"/>
        <v>0</v>
      </c>
      <c r="AB746"/>
    </row>
    <row r="747" spans="2:28" ht="17.45" customHeight="1" x14ac:dyDescent="0.4">
      <c r="B747" s="38">
        <v>742</v>
      </c>
      <c r="C747" s="392" t="s">
        <v>3356</v>
      </c>
      <c r="D747" s="655" t="s">
        <v>10216</v>
      </c>
      <c r="E747" s="258" t="s">
        <v>12804</v>
      </c>
      <c r="F747" s="463"/>
      <c r="G747" s="463"/>
      <c r="H747" s="235" t="s">
        <v>12859</v>
      </c>
      <c r="I747" s="69" t="s">
        <v>12860</v>
      </c>
      <c r="J747" s="69" t="s">
        <v>12861</v>
      </c>
      <c r="K747" s="427">
        <v>44352</v>
      </c>
      <c r="L747" s="427">
        <v>45448</v>
      </c>
      <c r="M747" s="76">
        <v>36</v>
      </c>
      <c r="N747" s="370">
        <v>31680000</v>
      </c>
      <c r="O747" s="76">
        <f t="shared" si="78"/>
        <v>880000</v>
      </c>
      <c r="P747" s="128">
        <f t="shared" ca="1" si="74"/>
        <v>7.2211657253086745</v>
      </c>
      <c r="Q747" s="129">
        <f t="shared" ca="1" si="75"/>
        <v>6160000</v>
      </c>
      <c r="R747" s="73"/>
      <c r="S747" s="130"/>
      <c r="T747" s="120">
        <f t="shared" si="64"/>
        <v>31680000</v>
      </c>
      <c r="U747" s="511"/>
      <c r="X747" t="str">
        <f>IF(ISERROR(VLOOKUP(H747,'FMC by DSF_Sistem'!$J$11:$J$1202,1,0)),"TIDAK ADA","ADA")</f>
        <v>TIDAK ADA</v>
      </c>
      <c r="Y747" t="str">
        <f>IF(ISERROR(VLOOKUP(C747,'Data Unit Agr Open'!$F$4:$F$7567,1,0)),"TIDAK ADA","ADA")</f>
        <v>ADA</v>
      </c>
      <c r="Z747" s="955" t="str">
        <f>VLOOKUP(H747,'Data Unit Agr Open'!J745:$J$7567,1,FALSE)</f>
        <v>B9299PCR</v>
      </c>
      <c r="AA747" t="b">
        <f t="shared" si="77"/>
        <v>0</v>
      </c>
      <c r="AB747"/>
    </row>
    <row r="748" spans="2:28" ht="17.45" hidden="1" customHeight="1" x14ac:dyDescent="0.4">
      <c r="B748" s="51">
        <v>743</v>
      </c>
      <c r="C748" s="392" t="s">
        <v>3525</v>
      </c>
      <c r="D748" s="655" t="s">
        <v>10216</v>
      </c>
      <c r="E748" s="258" t="s">
        <v>12804</v>
      </c>
      <c r="F748" s="463"/>
      <c r="G748" s="463"/>
      <c r="H748" s="235" t="s">
        <v>11527</v>
      </c>
      <c r="I748" s="69" t="s">
        <v>11528</v>
      </c>
      <c r="J748" s="69" t="s">
        <v>11529</v>
      </c>
      <c r="K748" s="427">
        <v>44306</v>
      </c>
      <c r="L748" s="427">
        <v>44671</v>
      </c>
      <c r="M748" s="76">
        <v>12</v>
      </c>
      <c r="N748" s="370">
        <v>8160000</v>
      </c>
      <c r="O748" s="76">
        <f t="shared" si="78"/>
        <v>680000</v>
      </c>
      <c r="P748" s="128">
        <f t="shared" ca="1" si="74"/>
        <v>8.7544990586420077</v>
      </c>
      <c r="Q748" s="129">
        <f t="shared" ca="1" si="75"/>
        <v>5440000</v>
      </c>
      <c r="R748" s="73">
        <f>'[1]Si Cepat'!J9556</f>
        <v>1283000</v>
      </c>
      <c r="S748" s="130">
        <f>'[1]Si Cepat'!F9557</f>
        <v>2</v>
      </c>
      <c r="T748" s="50">
        <f t="shared" si="64"/>
        <v>6877000</v>
      </c>
      <c r="U748" s="511" t="s">
        <v>12795</v>
      </c>
      <c r="X748" t="str">
        <f>IF(ISERROR(VLOOKUP(H748,'FMC by DSF_Sistem'!$J$11:$J$1202,1,0)),"TIDAK ADA","ADA")</f>
        <v>ADA</v>
      </c>
      <c r="Y748" t="str">
        <f>IF(ISERROR(VLOOKUP(C748,'Data Unit Agr Open'!$F$4:$F$7567,1,0)),"TIDAK ADA","ADA")</f>
        <v>ADA</v>
      </c>
      <c r="Z748" s="955" t="str">
        <f>VLOOKUP(H748,'Data Unit Agr Open'!J746:$J$7567,1,FALSE)</f>
        <v>B9318PCR</v>
      </c>
      <c r="AA748" t="b">
        <f t="shared" si="77"/>
        <v>1</v>
      </c>
      <c r="AB748"/>
    </row>
    <row r="749" spans="2:28" ht="17.45" hidden="1" customHeight="1" x14ac:dyDescent="0.4">
      <c r="B749" s="38">
        <v>744</v>
      </c>
      <c r="C749" s="392" t="s">
        <v>3538</v>
      </c>
      <c r="D749" s="655" t="s">
        <v>10216</v>
      </c>
      <c r="E749" s="258" t="s">
        <v>12837</v>
      </c>
      <c r="F749" s="463"/>
      <c r="G749" s="463"/>
      <c r="H749" s="235" t="s">
        <v>11535</v>
      </c>
      <c r="I749" s="69" t="s">
        <v>11536</v>
      </c>
      <c r="J749" s="69" t="s">
        <v>11537</v>
      </c>
      <c r="K749" s="427">
        <v>44316</v>
      </c>
      <c r="L749" s="427">
        <v>45412</v>
      </c>
      <c r="M749" s="76">
        <v>36</v>
      </c>
      <c r="N749" s="370">
        <v>70344000</v>
      </c>
      <c r="O749" s="76">
        <f t="shared" si="78"/>
        <v>1954000</v>
      </c>
      <c r="P749" s="128">
        <f t="shared" ca="1" si="74"/>
        <v>8.4211657253086738</v>
      </c>
      <c r="Q749" s="129">
        <f t="shared" ca="1" si="75"/>
        <v>15632000</v>
      </c>
      <c r="R749" s="73">
        <f>'[1]Si Cepat'!J12729</f>
        <v>267960</v>
      </c>
      <c r="S749" s="130">
        <f>'[1]Si Cepat'!F12730</f>
        <v>0</v>
      </c>
      <c r="T749" s="50">
        <f t="shared" si="64"/>
        <v>70076040</v>
      </c>
      <c r="U749" s="511" t="s">
        <v>12795</v>
      </c>
      <c r="X749" t="str">
        <f>IF(ISERROR(VLOOKUP(H749,'FMC by DSF_Sistem'!$J$11:$J$1202,1,0)),"TIDAK ADA","ADA")</f>
        <v>ADA</v>
      </c>
      <c r="Y749" t="str">
        <f>IF(ISERROR(VLOOKUP(C749,'Data Unit Agr Open'!$F$4:$F$7567,1,0)),"TIDAK ADA","ADA")</f>
        <v>ADA</v>
      </c>
      <c r="Z749" s="955" t="str">
        <f>VLOOKUP(H749,'Data Unit Agr Open'!J747:$J$7567,1,FALSE)</f>
        <v>B9630PCR</v>
      </c>
      <c r="AA749" t="b">
        <f t="shared" si="77"/>
        <v>1</v>
      </c>
      <c r="AB749"/>
    </row>
    <row r="750" spans="2:28" ht="17.45" hidden="1" customHeight="1" x14ac:dyDescent="0.4">
      <c r="B750" s="51">
        <v>745</v>
      </c>
      <c r="C750" s="392" t="s">
        <v>3542</v>
      </c>
      <c r="D750" s="655" t="s">
        <v>10216</v>
      </c>
      <c r="E750" s="258" t="s">
        <v>12837</v>
      </c>
      <c r="F750" s="463"/>
      <c r="G750" s="463"/>
      <c r="H750" s="235" t="s">
        <v>11544</v>
      </c>
      <c r="I750" s="69" t="s">
        <v>11545</v>
      </c>
      <c r="J750" s="69" t="s">
        <v>11546</v>
      </c>
      <c r="K750" s="427">
        <v>44319</v>
      </c>
      <c r="L750" s="427">
        <v>45415</v>
      </c>
      <c r="M750" s="76">
        <v>36</v>
      </c>
      <c r="N750" s="370">
        <v>66744000</v>
      </c>
      <c r="O750" s="76">
        <f t="shared" si="78"/>
        <v>1854000</v>
      </c>
      <c r="P750" s="128">
        <f t="shared" ca="1" si="74"/>
        <v>8.3211657253086742</v>
      </c>
      <c r="Q750" s="129">
        <f t="shared" ca="1" si="75"/>
        <v>14832000</v>
      </c>
      <c r="R750" s="73">
        <f>'[1]Si Cepat'!J12789</f>
        <v>267960</v>
      </c>
      <c r="S750" s="44">
        <f>'[1]Si Cepat'!F12790</f>
        <v>0</v>
      </c>
      <c r="T750" s="50">
        <f>N750-R752</f>
        <v>52566385</v>
      </c>
      <c r="U750" s="511" t="s">
        <v>12795</v>
      </c>
      <c r="X750" t="str">
        <f>IF(ISERROR(VLOOKUP(H750,'FMC by DSF_Sistem'!$J$11:$J$1202,1,0)),"TIDAK ADA","ADA")</f>
        <v>ADA</v>
      </c>
      <c r="Y750" t="str">
        <f>IF(ISERROR(VLOOKUP(C750,'Data Unit Agr Open'!$F$4:$F$7567,1,0)),"TIDAK ADA","ADA")</f>
        <v>ADA</v>
      </c>
      <c r="Z750" s="955" t="str">
        <f>VLOOKUP(H750,'Data Unit Agr Open'!J748:$J$7567,1,FALSE)</f>
        <v>B9785PCR</v>
      </c>
      <c r="AA750" t="b">
        <f t="shared" si="77"/>
        <v>1</v>
      </c>
      <c r="AB750"/>
    </row>
    <row r="751" spans="2:28" ht="17.45" hidden="1" customHeight="1" x14ac:dyDescent="0.4">
      <c r="B751" s="38">
        <v>746</v>
      </c>
      <c r="C751" s="392" t="s">
        <v>3542</v>
      </c>
      <c r="D751" s="655" t="s">
        <v>10216</v>
      </c>
      <c r="E751" s="258" t="s">
        <v>12837</v>
      </c>
      <c r="F751" s="463"/>
      <c r="G751" s="463"/>
      <c r="H751" s="235" t="s">
        <v>11552</v>
      </c>
      <c r="I751" s="69" t="s">
        <v>11553</v>
      </c>
      <c r="J751" s="69" t="s">
        <v>11554</v>
      </c>
      <c r="K751" s="427">
        <v>44319</v>
      </c>
      <c r="L751" s="427">
        <v>45415</v>
      </c>
      <c r="M751" s="76">
        <v>36</v>
      </c>
      <c r="N751" s="370">
        <v>66744000</v>
      </c>
      <c r="O751" s="76">
        <f t="shared" si="78"/>
        <v>1854000</v>
      </c>
      <c r="P751" s="128">
        <f t="shared" ref="P751:P814" ca="1" si="79">($P$3-K751)/30</f>
        <v>8.3211657253086742</v>
      </c>
      <c r="Q751" s="129">
        <f t="shared" ref="Q751:Q814" ca="1" si="80">LEFT(P751,2)*O751</f>
        <v>14832000</v>
      </c>
      <c r="R751" s="73">
        <f>'[1]Si Cepat'!J13097</f>
        <v>267960</v>
      </c>
      <c r="S751" s="44">
        <f>'[1]Si Cepat'!F13098</f>
        <v>0</v>
      </c>
      <c r="T751" s="50">
        <f t="shared" ref="T751:T752" si="81">N751-R753</f>
        <v>63673500</v>
      </c>
      <c r="U751" s="511" t="s">
        <v>12795</v>
      </c>
      <c r="X751" t="str">
        <f>IF(ISERROR(VLOOKUP(H751,'FMC by DSF_Sistem'!$J$11:$J$1202,1,0)),"TIDAK ADA","ADA")</f>
        <v>ADA</v>
      </c>
      <c r="Y751" t="str">
        <f>IF(ISERROR(VLOOKUP(C751,'Data Unit Agr Open'!$F$4:$F$7567,1,0)),"TIDAK ADA","ADA")</f>
        <v>ADA</v>
      </c>
      <c r="Z751" s="955" t="str">
        <f>VLOOKUP(H751,'Data Unit Agr Open'!J749:$J$7567,1,FALSE)</f>
        <v>B9642PCR</v>
      </c>
      <c r="AA751" t="b">
        <f t="shared" si="77"/>
        <v>1</v>
      </c>
      <c r="AB751"/>
    </row>
    <row r="752" spans="2:28" ht="32.25" hidden="1" x14ac:dyDescent="0.4">
      <c r="B752" s="51">
        <v>747</v>
      </c>
      <c r="C752" s="392" t="s">
        <v>3542</v>
      </c>
      <c r="D752" s="655" t="s">
        <v>10216</v>
      </c>
      <c r="E752" s="258" t="s">
        <v>12837</v>
      </c>
      <c r="F752" s="463"/>
      <c r="G752" s="463"/>
      <c r="H752" s="235" t="s">
        <v>12862</v>
      </c>
      <c r="I752" s="69" t="s">
        <v>11559</v>
      </c>
      <c r="J752" s="69" t="s">
        <v>11560</v>
      </c>
      <c r="K752" s="427">
        <v>44319</v>
      </c>
      <c r="L752" s="427">
        <v>45415</v>
      </c>
      <c r="M752" s="76">
        <v>36</v>
      </c>
      <c r="N752" s="370">
        <v>66744000</v>
      </c>
      <c r="O752" s="76">
        <f t="shared" si="78"/>
        <v>1854000</v>
      </c>
      <c r="P752" s="128">
        <f t="shared" ca="1" si="79"/>
        <v>8.3211657253086742</v>
      </c>
      <c r="Q752" s="129">
        <f t="shared" ca="1" si="80"/>
        <v>14832000</v>
      </c>
      <c r="R752" s="73">
        <f>'[1]Si Cepat'!J12484</f>
        <v>14177615</v>
      </c>
      <c r="S752" s="130">
        <f>'[1]Si Cepat'!F12485</f>
        <v>4</v>
      </c>
      <c r="T752" s="50">
        <f t="shared" si="81"/>
        <v>53324454</v>
      </c>
      <c r="U752" s="511" t="s">
        <v>12795</v>
      </c>
      <c r="X752" t="str">
        <f>IF(ISERROR(VLOOKUP(H752,'FMC by DSF_Sistem'!$J$11:$J$1202,1,0)),"TIDAK ADA","ADA")</f>
        <v>TIDAK ADA</v>
      </c>
      <c r="Y752" t="str">
        <f>IF(ISERROR(VLOOKUP(C752,'Data Unit Agr Open'!$F$4:$F$7567,1,0)),"TIDAK ADA","ADA")</f>
        <v>ADA</v>
      </c>
      <c r="Z752" s="955" t="e">
        <f>VLOOKUP(H752,'Data Unit Agr Open'!J750:$J$7567,1,FALSE)</f>
        <v>#N/A</v>
      </c>
      <c r="AA752" t="b">
        <f t="shared" si="77"/>
        <v>0</v>
      </c>
      <c r="AB752" s="950" t="s">
        <v>25307</v>
      </c>
    </row>
    <row r="753" spans="2:27" customFormat="1" ht="17.45" hidden="1" customHeight="1" x14ac:dyDescent="0.4">
      <c r="B753" s="38">
        <v>748</v>
      </c>
      <c r="C753" s="392" t="s">
        <v>3546</v>
      </c>
      <c r="D753" s="655" t="s">
        <v>10216</v>
      </c>
      <c r="E753" s="258" t="s">
        <v>12863</v>
      </c>
      <c r="F753" s="463"/>
      <c r="G753" s="463"/>
      <c r="H753" s="235" t="s">
        <v>11565</v>
      </c>
      <c r="I753" s="69" t="s">
        <v>11566</v>
      </c>
      <c r="J753" s="69" t="s">
        <v>11567</v>
      </c>
      <c r="K753" s="427">
        <v>44316</v>
      </c>
      <c r="L753" s="427">
        <v>45412</v>
      </c>
      <c r="M753" s="76">
        <v>36</v>
      </c>
      <c r="N753" s="370">
        <v>66744000</v>
      </c>
      <c r="O753" s="76">
        <f t="shared" si="78"/>
        <v>1854000</v>
      </c>
      <c r="P753" s="128">
        <f t="shared" ca="1" si="79"/>
        <v>8.4211657253086738</v>
      </c>
      <c r="Q753" s="129">
        <f t="shared" ca="1" si="80"/>
        <v>14832000</v>
      </c>
      <c r="R753" s="73">
        <f>'[1]Si Cepat'!J12182</f>
        <v>3070500</v>
      </c>
      <c r="S753" s="130">
        <f>'[1]Si Cepat'!F12183</f>
        <v>1</v>
      </c>
      <c r="T753" s="50">
        <f t="shared" si="64"/>
        <v>63673500</v>
      </c>
      <c r="U753" s="511" t="s">
        <v>12795</v>
      </c>
      <c r="V753" s="16"/>
      <c r="X753" t="str">
        <f>IF(ISERROR(VLOOKUP(H753,'FMC by DSF_Sistem'!$J$11:$J$1202,1,0)),"TIDAK ADA","ADA")</f>
        <v>ADA</v>
      </c>
      <c r="Y753" t="str">
        <f>IF(ISERROR(VLOOKUP(C753,'Data Unit Agr Open'!$F$4:$F$7567,1,0)),"TIDAK ADA","ADA")</f>
        <v>ADA</v>
      </c>
      <c r="Z753" s="955" t="str">
        <f>VLOOKUP(H753,'Data Unit Agr Open'!J751:$J$7567,1,FALSE)</f>
        <v>B9589PCR</v>
      </c>
      <c r="AA753" t="b">
        <f t="shared" si="77"/>
        <v>1</v>
      </c>
    </row>
    <row r="754" spans="2:27" customFormat="1" ht="17.45" hidden="1" customHeight="1" x14ac:dyDescent="0.4">
      <c r="B754" s="51">
        <v>749</v>
      </c>
      <c r="C754" s="392" t="s">
        <v>3550</v>
      </c>
      <c r="D754" s="655" t="s">
        <v>10216</v>
      </c>
      <c r="E754" s="258" t="s">
        <v>12863</v>
      </c>
      <c r="F754" s="463"/>
      <c r="G754" s="463"/>
      <c r="H754" s="235" t="s">
        <v>11571</v>
      </c>
      <c r="I754" s="69" t="s">
        <v>11572</v>
      </c>
      <c r="J754" s="69" t="s">
        <v>11573</v>
      </c>
      <c r="K754" s="427">
        <v>44320</v>
      </c>
      <c r="L754" s="427">
        <v>45416</v>
      </c>
      <c r="M754" s="76">
        <v>36</v>
      </c>
      <c r="N754" s="370">
        <v>66744000</v>
      </c>
      <c r="O754" s="76">
        <f t="shared" si="78"/>
        <v>1854000</v>
      </c>
      <c r="P754" s="128">
        <f t="shared" ca="1" si="79"/>
        <v>8.2878323919753409</v>
      </c>
      <c r="Q754" s="129">
        <f t="shared" ca="1" si="80"/>
        <v>14832000</v>
      </c>
      <c r="R754" s="73">
        <f>'[1]Si Cepat'!J11938</f>
        <v>13419546</v>
      </c>
      <c r="S754" s="130">
        <f>'[1]Si Cepat'!F11939</f>
        <v>7</v>
      </c>
      <c r="T754" s="50">
        <f t="shared" si="64"/>
        <v>53324454</v>
      </c>
      <c r="U754" s="511" t="s">
        <v>12795</v>
      </c>
      <c r="V754" s="16"/>
      <c r="X754" t="str">
        <f>IF(ISERROR(VLOOKUP(H754,'FMC by DSF_Sistem'!$J$11:$J$1202,1,0)),"TIDAK ADA","ADA")</f>
        <v>ADA</v>
      </c>
      <c r="Y754" t="str">
        <f>IF(ISERROR(VLOOKUP(C754,'Data Unit Agr Open'!$F$4:$F$7567,1,0)),"TIDAK ADA","ADA")</f>
        <v>ADA</v>
      </c>
      <c r="Z754" s="955" t="str">
        <f>VLOOKUP(H754,'Data Unit Agr Open'!J752:$J$7567,1,FALSE)</f>
        <v>B9530PCR</v>
      </c>
      <c r="AA754" t="b">
        <f t="shared" si="77"/>
        <v>1</v>
      </c>
    </row>
    <row r="755" spans="2:27" customFormat="1" ht="17.45" hidden="1" customHeight="1" x14ac:dyDescent="0.4">
      <c r="B755" s="38">
        <v>750</v>
      </c>
      <c r="C755" s="392" t="s">
        <v>3550</v>
      </c>
      <c r="D755" s="655" t="s">
        <v>10216</v>
      </c>
      <c r="E755" s="258" t="s">
        <v>12863</v>
      </c>
      <c r="F755" s="463"/>
      <c r="G755" s="463"/>
      <c r="H755" s="235" t="s">
        <v>11577</v>
      </c>
      <c r="I755" s="69" t="s">
        <v>11578</v>
      </c>
      <c r="J755" s="69" t="s">
        <v>11579</v>
      </c>
      <c r="K755" s="427">
        <v>44320</v>
      </c>
      <c r="L755" s="427">
        <v>45416</v>
      </c>
      <c r="M755" s="76">
        <v>36</v>
      </c>
      <c r="N755" s="370">
        <v>66744000</v>
      </c>
      <c r="O755" s="76">
        <f t="shared" si="78"/>
        <v>1854000</v>
      </c>
      <c r="P755" s="128">
        <f t="shared" ca="1" si="79"/>
        <v>8.2878323919753409</v>
      </c>
      <c r="Q755" s="129">
        <f t="shared" ca="1" si="80"/>
        <v>14832000</v>
      </c>
      <c r="R755" s="73">
        <f>'[1]Si Cepat'!J11999</f>
        <v>523600</v>
      </c>
      <c r="S755" s="130">
        <f>'[1]Si Cepat'!F12000</f>
        <v>0</v>
      </c>
      <c r="T755" s="50">
        <f t="shared" si="64"/>
        <v>66220400</v>
      </c>
      <c r="U755" s="511" t="s">
        <v>12795</v>
      </c>
      <c r="V755" s="16"/>
      <c r="X755" t="str">
        <f>IF(ISERROR(VLOOKUP(H755,'FMC by DSF_Sistem'!$J$11:$J$1202,1,0)),"TIDAK ADA","ADA")</f>
        <v>ADA</v>
      </c>
      <c r="Y755" t="str">
        <f>IF(ISERROR(VLOOKUP(C755,'Data Unit Agr Open'!$F$4:$F$7567,1,0)),"TIDAK ADA","ADA")</f>
        <v>ADA</v>
      </c>
      <c r="Z755" s="955" t="str">
        <f>VLOOKUP(H755,'Data Unit Agr Open'!J753:$J$7567,1,FALSE)</f>
        <v>B9532PCR</v>
      </c>
      <c r="AA755" t="b">
        <f t="shared" si="77"/>
        <v>1</v>
      </c>
    </row>
    <row r="756" spans="2:27" customFormat="1" ht="17.45" hidden="1" customHeight="1" x14ac:dyDescent="0.4">
      <c r="B756" s="51">
        <v>751</v>
      </c>
      <c r="C756" s="392" t="s">
        <v>3550</v>
      </c>
      <c r="D756" s="655" t="s">
        <v>10216</v>
      </c>
      <c r="E756" s="258" t="s">
        <v>12863</v>
      </c>
      <c r="F756" s="463"/>
      <c r="G756" s="463"/>
      <c r="H756" s="235" t="s">
        <v>11583</v>
      </c>
      <c r="I756" s="69" t="s">
        <v>11584</v>
      </c>
      <c r="J756" s="69" t="s">
        <v>11585</v>
      </c>
      <c r="K756" s="427">
        <v>44320</v>
      </c>
      <c r="L756" s="427">
        <v>45416</v>
      </c>
      <c r="M756" s="76">
        <v>36</v>
      </c>
      <c r="N756" s="370">
        <v>66744000</v>
      </c>
      <c r="O756" s="76">
        <f t="shared" si="78"/>
        <v>1854000</v>
      </c>
      <c r="P756" s="128">
        <f t="shared" ca="1" si="79"/>
        <v>8.2878323919753409</v>
      </c>
      <c r="Q756" s="129">
        <f t="shared" ca="1" si="80"/>
        <v>14832000</v>
      </c>
      <c r="R756" s="73">
        <f>'[1]Si Cepat'!J12061</f>
        <v>523600</v>
      </c>
      <c r="S756" s="130">
        <f>'[1]Si Cepat'!F12062</f>
        <v>0</v>
      </c>
      <c r="T756" s="50">
        <f t="shared" si="64"/>
        <v>66220400</v>
      </c>
      <c r="U756" s="511" t="s">
        <v>12795</v>
      </c>
      <c r="V756" s="16"/>
      <c r="X756" t="str">
        <f>IF(ISERROR(VLOOKUP(H756,'FMC by DSF_Sistem'!$J$11:$J$1202,1,0)),"TIDAK ADA","ADA")</f>
        <v>ADA</v>
      </c>
      <c r="Y756" t="str">
        <f>IF(ISERROR(VLOOKUP(C756,'Data Unit Agr Open'!$F$4:$F$7567,1,0)),"TIDAK ADA","ADA")</f>
        <v>ADA</v>
      </c>
      <c r="Z756" s="955" t="str">
        <f>VLOOKUP(H756,'Data Unit Agr Open'!J754:$J$7567,1,FALSE)</f>
        <v>B9587PCR</v>
      </c>
      <c r="AA756" t="b">
        <f t="shared" si="77"/>
        <v>1</v>
      </c>
    </row>
    <row r="757" spans="2:27" customFormat="1" ht="17.45" hidden="1" customHeight="1" x14ac:dyDescent="0.4">
      <c r="B757" s="38">
        <v>752</v>
      </c>
      <c r="C757" s="392" t="s">
        <v>3550</v>
      </c>
      <c r="D757" s="655" t="s">
        <v>10216</v>
      </c>
      <c r="E757" s="258" t="s">
        <v>12863</v>
      </c>
      <c r="F757" s="463"/>
      <c r="G757" s="463"/>
      <c r="H757" s="235" t="s">
        <v>11589</v>
      </c>
      <c r="I757" s="69" t="s">
        <v>11590</v>
      </c>
      <c r="J757" s="69" t="s">
        <v>11591</v>
      </c>
      <c r="K757" s="427">
        <v>44320</v>
      </c>
      <c r="L757" s="427">
        <v>45416</v>
      </c>
      <c r="M757" s="76">
        <v>36</v>
      </c>
      <c r="N757" s="370">
        <v>66744000</v>
      </c>
      <c r="O757" s="76">
        <f t="shared" si="78"/>
        <v>1854000</v>
      </c>
      <c r="P757" s="128">
        <f t="shared" ca="1" si="79"/>
        <v>8.2878323919753409</v>
      </c>
      <c r="Q757" s="129">
        <f t="shared" ca="1" si="80"/>
        <v>14832000</v>
      </c>
      <c r="R757" s="73">
        <f>'[1]Si Cepat'!J12121</f>
        <v>523600</v>
      </c>
      <c r="S757" s="130">
        <f>'[1]Si Cepat'!F12122</f>
        <v>0</v>
      </c>
      <c r="T757" s="50">
        <f t="shared" si="64"/>
        <v>66220400</v>
      </c>
      <c r="U757" s="511" t="s">
        <v>12795</v>
      </c>
      <c r="V757" s="16"/>
      <c r="X757" t="str">
        <f>IF(ISERROR(VLOOKUP(H757,'FMC by DSF_Sistem'!$J$11:$J$1202,1,0)),"TIDAK ADA","ADA")</f>
        <v>ADA</v>
      </c>
      <c r="Y757" t="str">
        <f>IF(ISERROR(VLOOKUP(C757,'Data Unit Agr Open'!$F$4:$F$7567,1,0)),"TIDAK ADA","ADA")</f>
        <v>ADA</v>
      </c>
      <c r="Z757" s="955" t="str">
        <f>VLOOKUP(H757,'Data Unit Agr Open'!J755:$J$7567,1,FALSE)</f>
        <v>B9534PCR</v>
      </c>
      <c r="AA757" t="b">
        <f t="shared" si="77"/>
        <v>1</v>
      </c>
    </row>
    <row r="758" spans="2:27" customFormat="1" ht="17.45" hidden="1" customHeight="1" x14ac:dyDescent="0.4">
      <c r="B758" s="51">
        <v>753</v>
      </c>
      <c r="C758" s="392" t="s">
        <v>3568</v>
      </c>
      <c r="D758" s="655" t="s">
        <v>10216</v>
      </c>
      <c r="E758" s="258" t="s">
        <v>12837</v>
      </c>
      <c r="F758" s="463"/>
      <c r="G758" s="463"/>
      <c r="H758" s="235" t="s">
        <v>11592</v>
      </c>
      <c r="I758" s="69" t="s">
        <v>11593</v>
      </c>
      <c r="J758" s="69" t="s">
        <v>11594</v>
      </c>
      <c r="K758" s="427">
        <v>44316</v>
      </c>
      <c r="L758" s="427">
        <v>45412</v>
      </c>
      <c r="M758" s="76">
        <v>36</v>
      </c>
      <c r="N758" s="370">
        <v>91944000</v>
      </c>
      <c r="O758" s="76">
        <f t="shared" si="78"/>
        <v>2554000</v>
      </c>
      <c r="P758" s="128">
        <f t="shared" ca="1" si="79"/>
        <v>8.4211657253086738</v>
      </c>
      <c r="Q758" s="129">
        <f t="shared" ca="1" si="80"/>
        <v>20432000</v>
      </c>
      <c r="R758" s="73">
        <f>'[1]Si Cepat'!J12851</f>
        <v>14926426</v>
      </c>
      <c r="S758" s="130">
        <f>'[1]Si Cepat'!F12852</f>
        <v>7</v>
      </c>
      <c r="T758" s="50">
        <f t="shared" si="64"/>
        <v>77017574</v>
      </c>
      <c r="U758" s="511" t="s">
        <v>12795</v>
      </c>
      <c r="V758" s="16"/>
      <c r="X758" t="str">
        <f>IF(ISERROR(VLOOKUP(H758,'FMC by DSF_Sistem'!$J$11:$J$1202,1,0)),"TIDAK ADA","ADA")</f>
        <v>ADA</v>
      </c>
      <c r="Y758" t="str">
        <f>IF(ISERROR(VLOOKUP(C758,'Data Unit Agr Open'!$F$4:$F$7567,1,0)),"TIDAK ADA","ADA")</f>
        <v>ADA</v>
      </c>
      <c r="Z758" s="955" t="str">
        <f>VLOOKUP(H758,'Data Unit Agr Open'!J756:$J$7567,1,FALSE)</f>
        <v>B9787PCR</v>
      </c>
      <c r="AA758" t="b">
        <f t="shared" si="77"/>
        <v>1</v>
      </c>
    </row>
    <row r="759" spans="2:27" customFormat="1" ht="17.45" hidden="1" customHeight="1" x14ac:dyDescent="0.4">
      <c r="B759" s="38">
        <v>754</v>
      </c>
      <c r="C759" s="392" t="s">
        <v>3568</v>
      </c>
      <c r="D759" s="655" t="s">
        <v>10216</v>
      </c>
      <c r="E759" s="258" t="s">
        <v>12837</v>
      </c>
      <c r="F759" s="463"/>
      <c r="G759" s="463"/>
      <c r="H759" s="235" t="s">
        <v>11607</v>
      </c>
      <c r="I759" s="69" t="s">
        <v>11608</v>
      </c>
      <c r="J759" s="69" t="s">
        <v>11609</v>
      </c>
      <c r="K759" s="427">
        <v>44316</v>
      </c>
      <c r="L759" s="427">
        <v>45412</v>
      </c>
      <c r="M759" s="76">
        <v>36</v>
      </c>
      <c r="N759" s="370">
        <v>91944000</v>
      </c>
      <c r="O759" s="76">
        <f t="shared" si="78"/>
        <v>2554000</v>
      </c>
      <c r="P759" s="128">
        <f t="shared" ca="1" si="79"/>
        <v>8.4211657253086738</v>
      </c>
      <c r="Q759" s="129">
        <f t="shared" ca="1" si="80"/>
        <v>20432000</v>
      </c>
      <c r="R759" s="73">
        <f>'[1]Si Cepat'!J12913</f>
        <v>9640125</v>
      </c>
      <c r="S759" s="130">
        <f>'[1]Si Cepat'!F12914</f>
        <v>5</v>
      </c>
      <c r="T759" s="50">
        <f t="shared" si="64"/>
        <v>82303875</v>
      </c>
      <c r="U759" s="511" t="s">
        <v>12795</v>
      </c>
      <c r="V759" s="16"/>
      <c r="X759" t="str">
        <f>IF(ISERROR(VLOOKUP(H759,'FMC by DSF_Sistem'!$J$11:$J$1202,1,0)),"TIDAK ADA","ADA")</f>
        <v>ADA</v>
      </c>
      <c r="Y759" t="str">
        <f>IF(ISERROR(VLOOKUP(C759,'Data Unit Agr Open'!$F$4:$F$7567,1,0)),"TIDAK ADA","ADA")</f>
        <v>ADA</v>
      </c>
      <c r="Z759" s="955" t="str">
        <f>VLOOKUP(H759,'Data Unit Agr Open'!J757:$J$7567,1,FALSE)</f>
        <v>B9644PCR</v>
      </c>
      <c r="AA759" t="b">
        <f t="shared" si="77"/>
        <v>1</v>
      </c>
    </row>
    <row r="760" spans="2:27" customFormat="1" ht="17.45" hidden="1" customHeight="1" x14ac:dyDescent="0.4">
      <c r="B760" s="51">
        <v>755</v>
      </c>
      <c r="C760" s="392" t="s">
        <v>3568</v>
      </c>
      <c r="D760" s="655" t="s">
        <v>10216</v>
      </c>
      <c r="E760" s="258" t="s">
        <v>12837</v>
      </c>
      <c r="F760" s="463"/>
      <c r="G760" s="463"/>
      <c r="H760" s="670" t="s">
        <v>11613</v>
      </c>
      <c r="I760" s="69" t="s">
        <v>11614</v>
      </c>
      <c r="J760" s="69" t="s">
        <v>11615</v>
      </c>
      <c r="K760" s="427">
        <v>44316</v>
      </c>
      <c r="L760" s="427">
        <v>45412</v>
      </c>
      <c r="M760" s="76">
        <v>36</v>
      </c>
      <c r="N760" s="370">
        <v>91944000</v>
      </c>
      <c r="O760" s="76">
        <f t="shared" si="78"/>
        <v>2554000</v>
      </c>
      <c r="P760" s="128">
        <f t="shared" ca="1" si="79"/>
        <v>8.4211657253086738</v>
      </c>
      <c r="Q760" s="129">
        <f t="shared" ca="1" si="80"/>
        <v>20432000</v>
      </c>
      <c r="R760" s="73">
        <f>'[1]Si Cepat'!J13424</f>
        <v>3884017</v>
      </c>
      <c r="S760" s="130">
        <f>'[1]Si Cepat'!F13425</f>
        <v>2</v>
      </c>
      <c r="T760" s="50">
        <f t="shared" si="64"/>
        <v>88059983</v>
      </c>
      <c r="U760" s="511" t="s">
        <v>12795</v>
      </c>
      <c r="V760" s="16"/>
      <c r="X760" t="str">
        <f>IF(ISERROR(VLOOKUP(H760,'FMC by DSF_Sistem'!$J$11:$J$1202,1,0)),"TIDAK ADA","ADA")</f>
        <v>ADA</v>
      </c>
      <c r="Y760" t="str">
        <f>IF(ISERROR(VLOOKUP(C760,'Data Unit Agr Open'!$F$4:$F$7567,1,0)),"TIDAK ADA","ADA")</f>
        <v>ADA</v>
      </c>
      <c r="Z760" s="955" t="str">
        <f>VLOOKUP(H760,'Data Unit Agr Open'!J758:$J$7567,1,FALSE)</f>
        <v>B9784PCR</v>
      </c>
      <c r="AA760" t="b">
        <f t="shared" si="77"/>
        <v>1</v>
      </c>
    </row>
    <row r="761" spans="2:27" customFormat="1" ht="17.45" hidden="1" customHeight="1" x14ac:dyDescent="0.4">
      <c r="B761" s="38">
        <v>756</v>
      </c>
      <c r="C761" s="392" t="s">
        <v>3568</v>
      </c>
      <c r="D761" s="655" t="s">
        <v>10216</v>
      </c>
      <c r="E761" s="258" t="s">
        <v>12837</v>
      </c>
      <c r="F761" s="463"/>
      <c r="G761" s="463"/>
      <c r="H761" s="673" t="s">
        <v>11601</v>
      </c>
      <c r="I761" s="69" t="s">
        <v>11602</v>
      </c>
      <c r="J761" s="69" t="s">
        <v>11603</v>
      </c>
      <c r="K761" s="427">
        <v>44316</v>
      </c>
      <c r="L761" s="427">
        <v>45412</v>
      </c>
      <c r="M761" s="76">
        <v>36</v>
      </c>
      <c r="N761" s="370">
        <v>91944000</v>
      </c>
      <c r="O761" s="76">
        <f t="shared" si="78"/>
        <v>2554000</v>
      </c>
      <c r="P761" s="128">
        <f t="shared" ca="1" si="79"/>
        <v>8.4211657253086738</v>
      </c>
      <c r="Q761" s="129">
        <f t="shared" ca="1" si="80"/>
        <v>20432000</v>
      </c>
      <c r="R761" s="73">
        <f>'[1]Si Cepat'!J13364</f>
        <v>246400</v>
      </c>
      <c r="S761" s="130">
        <f>'[1]Si Cepat'!F13365</f>
        <v>0</v>
      </c>
      <c r="T761" s="50">
        <f t="shared" si="64"/>
        <v>91697600</v>
      </c>
      <c r="U761" s="511" t="s">
        <v>12795</v>
      </c>
      <c r="V761" s="16"/>
      <c r="X761" t="str">
        <f>IF(ISERROR(VLOOKUP(H761,'FMC by DSF_Sistem'!$J$11:$J$1202,1,0)),"TIDAK ADA","ADA")</f>
        <v>ADA</v>
      </c>
      <c r="Y761" t="str">
        <f>IF(ISERROR(VLOOKUP(C761,'Data Unit Agr Open'!$F$4:$F$7567,1,0)),"TIDAK ADA","ADA")</f>
        <v>ADA</v>
      </c>
      <c r="Z761" s="955" t="str">
        <f>VLOOKUP(H761,'Data Unit Agr Open'!J759:$J$7567,1,FALSE)</f>
        <v>B9780PCR</v>
      </c>
      <c r="AA761" t="b">
        <f t="shared" si="77"/>
        <v>1</v>
      </c>
    </row>
    <row r="762" spans="2:27" customFormat="1" ht="17.45" customHeight="1" x14ac:dyDescent="0.4">
      <c r="B762" s="51">
        <v>757</v>
      </c>
      <c r="C762" s="392" t="s">
        <v>3609</v>
      </c>
      <c r="D762" s="655" t="s">
        <v>10216</v>
      </c>
      <c r="E762" s="258" t="s">
        <v>12804</v>
      </c>
      <c r="F762" s="463"/>
      <c r="G762" s="463"/>
      <c r="H762" s="235" t="s">
        <v>12864</v>
      </c>
      <c r="I762" s="69" t="s">
        <v>12865</v>
      </c>
      <c r="J762" s="69" t="s">
        <v>12866</v>
      </c>
      <c r="K762" s="427">
        <v>44342</v>
      </c>
      <c r="L762" s="427">
        <v>45438</v>
      </c>
      <c r="M762" s="76">
        <v>36</v>
      </c>
      <c r="N762" s="370">
        <v>26280000</v>
      </c>
      <c r="O762" s="76">
        <f t="shared" si="78"/>
        <v>730000</v>
      </c>
      <c r="P762" s="128">
        <f t="shared" ca="1" si="79"/>
        <v>7.5544990586420075</v>
      </c>
      <c r="Q762" s="129">
        <f t="shared" ca="1" si="80"/>
        <v>5110000</v>
      </c>
      <c r="R762" s="73">
        <f>'[1]Si Cepat'!J13219</f>
        <v>250900</v>
      </c>
      <c r="S762" s="130">
        <f>'[1]Si Cepat'!F13220</f>
        <v>0</v>
      </c>
      <c r="T762" s="50">
        <f t="shared" si="64"/>
        <v>26029100</v>
      </c>
      <c r="U762" s="511" t="s">
        <v>12795</v>
      </c>
      <c r="V762" s="16"/>
      <c r="X762" t="str">
        <f>IF(ISERROR(VLOOKUP(H762,'FMC by DSF_Sistem'!$J$11:$J$1202,1,0)),"TIDAK ADA","ADA")</f>
        <v>TIDAK ADA</v>
      </c>
      <c r="Y762" t="str">
        <f>IF(ISERROR(VLOOKUP(C762,'Data Unit Agr Open'!$F$4:$F$7567,1,0)),"TIDAK ADA","ADA")</f>
        <v>ADA</v>
      </c>
      <c r="Z762" s="955" t="str">
        <f>VLOOKUP(H762,'Data Unit Agr Open'!J760:$J$7567,1,FALSE)</f>
        <v>B9321PCR</v>
      </c>
      <c r="AA762" t="b">
        <f t="shared" si="77"/>
        <v>0</v>
      </c>
    </row>
    <row r="763" spans="2:27" customFormat="1" ht="17.45" customHeight="1" x14ac:dyDescent="0.4">
      <c r="B763" s="38">
        <v>758</v>
      </c>
      <c r="C763" s="392" t="s">
        <v>3613</v>
      </c>
      <c r="D763" s="655" t="s">
        <v>10216</v>
      </c>
      <c r="E763" s="265" t="s">
        <v>12803</v>
      </c>
      <c r="F763" s="463"/>
      <c r="G763" s="463"/>
      <c r="H763" s="235" t="s">
        <v>12867</v>
      </c>
      <c r="I763" s="69" t="s">
        <v>12868</v>
      </c>
      <c r="J763" s="69" t="s">
        <v>12869</v>
      </c>
      <c r="K763" s="427">
        <v>44326</v>
      </c>
      <c r="L763" s="427">
        <v>45422</v>
      </c>
      <c r="M763" s="76">
        <v>36</v>
      </c>
      <c r="N763" s="370">
        <v>55944000</v>
      </c>
      <c r="O763" s="76">
        <f t="shared" si="78"/>
        <v>1554000</v>
      </c>
      <c r="P763" s="128">
        <f t="shared" ca="1" si="79"/>
        <v>8.0878323919753417</v>
      </c>
      <c r="Q763" s="129">
        <f t="shared" ca="1" si="80"/>
        <v>12432000</v>
      </c>
      <c r="R763" s="73">
        <f>'[1]Si Cepat'!J11817</f>
        <v>457380</v>
      </c>
      <c r="S763" s="130">
        <f>'[1]Si Cepat'!F11818</f>
        <v>0</v>
      </c>
      <c r="T763" s="50">
        <f t="shared" si="64"/>
        <v>55486620</v>
      </c>
      <c r="U763" s="511" t="s">
        <v>12795</v>
      </c>
      <c r="V763" s="16"/>
      <c r="X763" t="str">
        <f>IF(ISERROR(VLOOKUP(H763,'FMC by DSF_Sistem'!$J$11:$J$1202,1,0)),"TIDAK ADA","ADA")</f>
        <v>TIDAK ADA</v>
      </c>
      <c r="Y763" t="str">
        <f>IF(ISERROR(VLOOKUP(C763,'Data Unit Agr Open'!$F$4:$F$7567,1,0)),"TIDAK ADA","ADA")</f>
        <v>ADA</v>
      </c>
      <c r="Z763" s="955" t="str">
        <f>VLOOKUP(H763,'Data Unit Agr Open'!J761:$J$7567,1,FALSE)</f>
        <v>B9607PCR</v>
      </c>
      <c r="AA763" t="b">
        <f t="shared" si="77"/>
        <v>0</v>
      </c>
    </row>
    <row r="764" spans="2:27" customFormat="1" ht="17.45" hidden="1" customHeight="1" x14ac:dyDescent="0.4">
      <c r="B764" s="51">
        <v>759</v>
      </c>
      <c r="C764" s="392" t="s">
        <v>3631</v>
      </c>
      <c r="D764" s="655" t="s">
        <v>10216</v>
      </c>
      <c r="E764" s="258" t="s">
        <v>12837</v>
      </c>
      <c r="F764" s="463"/>
      <c r="G764" s="463"/>
      <c r="H764" s="235" t="s">
        <v>11619</v>
      </c>
      <c r="I764" s="69" t="s">
        <v>11620</v>
      </c>
      <c r="J764" s="69" t="s">
        <v>11621</v>
      </c>
      <c r="K764" s="427">
        <v>44336</v>
      </c>
      <c r="L764" s="427">
        <v>45432</v>
      </c>
      <c r="M764" s="76">
        <v>36</v>
      </c>
      <c r="N764" s="370">
        <v>91944000</v>
      </c>
      <c r="O764" s="76">
        <f t="shared" si="78"/>
        <v>2554000</v>
      </c>
      <c r="P764" s="128">
        <f t="shared" ca="1" si="79"/>
        <v>7.7544990586420077</v>
      </c>
      <c r="Q764" s="129">
        <f t="shared" ca="1" si="80"/>
        <v>17878000</v>
      </c>
      <c r="R764" s="73">
        <f>'[1]Si Cepat'!J12242</f>
        <v>214060</v>
      </c>
      <c r="S764" s="130">
        <f>'[1]Si Cepat'!F12243</f>
        <v>0</v>
      </c>
      <c r="T764" s="50">
        <f t="shared" si="64"/>
        <v>91729940</v>
      </c>
      <c r="U764" s="511" t="s">
        <v>12795</v>
      </c>
      <c r="V764" s="16"/>
      <c r="X764" t="str">
        <f>IF(ISERROR(VLOOKUP(H764,'FMC by DSF_Sistem'!$J$11:$J$1202,1,0)),"TIDAK ADA","ADA")</f>
        <v>ADA</v>
      </c>
      <c r="Y764" t="str">
        <f>IF(ISERROR(VLOOKUP(C764,'Data Unit Agr Open'!$F$4:$F$7567,1,0)),"TIDAK ADA","ADA")</f>
        <v>ADA</v>
      </c>
      <c r="Z764" s="955" t="str">
        <f>VLOOKUP(H764,'Data Unit Agr Open'!J762:$J$7567,1,FALSE)</f>
        <v>B9827PCR</v>
      </c>
      <c r="AA764" t="b">
        <f t="shared" si="77"/>
        <v>1</v>
      </c>
    </row>
    <row r="765" spans="2:27" customFormat="1" ht="17.45" hidden="1" customHeight="1" x14ac:dyDescent="0.4">
      <c r="B765" s="38">
        <v>760</v>
      </c>
      <c r="C765" s="392" t="s">
        <v>3635</v>
      </c>
      <c r="D765" s="655" t="s">
        <v>10216</v>
      </c>
      <c r="E765" s="258" t="s">
        <v>12837</v>
      </c>
      <c r="F765" s="463"/>
      <c r="G765" s="463"/>
      <c r="H765" s="235" t="s">
        <v>11627</v>
      </c>
      <c r="I765" s="69" t="s">
        <v>11628</v>
      </c>
      <c r="J765" s="69" t="s">
        <v>11629</v>
      </c>
      <c r="K765" s="427">
        <v>44335</v>
      </c>
      <c r="L765" s="427">
        <v>45431</v>
      </c>
      <c r="M765" s="76">
        <v>36</v>
      </c>
      <c r="N765" s="370">
        <v>88344000</v>
      </c>
      <c r="O765" s="76">
        <f t="shared" si="78"/>
        <v>2454000</v>
      </c>
      <c r="P765" s="128">
        <f t="shared" ca="1" si="79"/>
        <v>7.7878323919753409</v>
      </c>
      <c r="Q765" s="129">
        <f t="shared" ca="1" si="80"/>
        <v>17178000</v>
      </c>
      <c r="R765" s="73">
        <f>'[1]Si Cepat'!J12545</f>
        <v>218680</v>
      </c>
      <c r="S765" s="130">
        <f>'[1]Si Cepat'!F12546</f>
        <v>0</v>
      </c>
      <c r="T765" s="50">
        <f t="shared" si="64"/>
        <v>88125320</v>
      </c>
      <c r="U765" s="511" t="s">
        <v>12795</v>
      </c>
      <c r="V765" s="16"/>
      <c r="X765" t="str">
        <f>IF(ISERROR(VLOOKUP(H765,'FMC by DSF_Sistem'!$J$11:$J$1202,1,0)),"TIDAK ADA","ADA")</f>
        <v>ADA</v>
      </c>
      <c r="Y765" t="str">
        <f>IF(ISERROR(VLOOKUP(C765,'Data Unit Agr Open'!$F$4:$F$7567,1,0)),"TIDAK ADA","ADA")</f>
        <v>ADA</v>
      </c>
      <c r="Z765" s="955" t="str">
        <f>VLOOKUP(H765,'Data Unit Agr Open'!J763:$J$7567,1,FALSE)</f>
        <v>B9716PCR</v>
      </c>
      <c r="AA765" t="b">
        <f t="shared" si="77"/>
        <v>1</v>
      </c>
    </row>
    <row r="766" spans="2:27" customFormat="1" ht="17.45" hidden="1" customHeight="1" x14ac:dyDescent="0.4">
      <c r="B766" s="51">
        <v>761</v>
      </c>
      <c r="C766" s="392" t="s">
        <v>3635</v>
      </c>
      <c r="D766" s="655" t="s">
        <v>10216</v>
      </c>
      <c r="E766" s="258" t="s">
        <v>12837</v>
      </c>
      <c r="F766" s="463"/>
      <c r="G766" s="463"/>
      <c r="H766" s="235" t="s">
        <v>11637</v>
      </c>
      <c r="I766" s="69" t="s">
        <v>11638</v>
      </c>
      <c r="J766" s="69" t="s">
        <v>11639</v>
      </c>
      <c r="K766" s="427">
        <v>44335</v>
      </c>
      <c r="L766" s="427">
        <v>45431</v>
      </c>
      <c r="M766" s="76">
        <v>36</v>
      </c>
      <c r="N766" s="370">
        <v>88344000</v>
      </c>
      <c r="O766" s="76">
        <f t="shared" si="78"/>
        <v>2454000</v>
      </c>
      <c r="P766" s="128">
        <f t="shared" ca="1" si="79"/>
        <v>7.7878323919753409</v>
      </c>
      <c r="Q766" s="129">
        <f t="shared" ca="1" si="80"/>
        <v>17178000</v>
      </c>
      <c r="R766" s="73">
        <f>'[1]Si Cepat'!J12606</f>
        <v>218680</v>
      </c>
      <c r="S766" s="130">
        <f>'[1]Si Cepat'!F12607</f>
        <v>0</v>
      </c>
      <c r="T766" s="50">
        <f t="shared" si="64"/>
        <v>88125320</v>
      </c>
      <c r="U766" s="511" t="s">
        <v>12795</v>
      </c>
      <c r="V766" s="16"/>
      <c r="X766" t="str">
        <f>IF(ISERROR(VLOOKUP(H766,'FMC by DSF_Sistem'!$J$11:$J$1202,1,0)),"TIDAK ADA","ADA")</f>
        <v>ADA</v>
      </c>
      <c r="Y766" t="str">
        <f>IF(ISERROR(VLOOKUP(C766,'Data Unit Agr Open'!$F$4:$F$7567,1,0)),"TIDAK ADA","ADA")</f>
        <v>ADA</v>
      </c>
      <c r="Z766" s="955" t="str">
        <f>VLOOKUP(H766,'Data Unit Agr Open'!J764:$J$7567,1,FALSE)</f>
        <v>B9690PCR</v>
      </c>
      <c r="AA766" t="b">
        <f t="shared" si="77"/>
        <v>1</v>
      </c>
    </row>
    <row r="767" spans="2:27" customFormat="1" ht="17.45" hidden="1" customHeight="1" x14ac:dyDescent="0.4">
      <c r="B767" s="38">
        <v>762</v>
      </c>
      <c r="C767" s="392" t="s">
        <v>3636</v>
      </c>
      <c r="D767" s="655" t="s">
        <v>10216</v>
      </c>
      <c r="E767" s="258" t="s">
        <v>12837</v>
      </c>
      <c r="F767" s="463"/>
      <c r="G767" s="463"/>
      <c r="H767" s="373" t="s">
        <v>11640</v>
      </c>
      <c r="I767" s="69" t="s">
        <v>11641</v>
      </c>
      <c r="J767" s="69" t="s">
        <v>11642</v>
      </c>
      <c r="K767" s="427">
        <v>44326</v>
      </c>
      <c r="L767" s="427">
        <v>45422</v>
      </c>
      <c r="M767" s="76">
        <v>36</v>
      </c>
      <c r="N767" s="370">
        <v>70344000</v>
      </c>
      <c r="O767" s="76">
        <f t="shared" si="78"/>
        <v>1954000</v>
      </c>
      <c r="P767" s="128">
        <f t="shared" ca="1" si="79"/>
        <v>8.0878323919753417</v>
      </c>
      <c r="Q767" s="129">
        <f t="shared" ca="1" si="80"/>
        <v>15632000</v>
      </c>
      <c r="R767" s="73">
        <f>'[1]Si Cepat'!J12974</f>
        <v>267960</v>
      </c>
      <c r="S767" s="130">
        <f>'[1]Si Cepat'!F12975</f>
        <v>0</v>
      </c>
      <c r="T767" s="50">
        <f t="shared" si="64"/>
        <v>70076040</v>
      </c>
      <c r="U767" s="511" t="s">
        <v>12795</v>
      </c>
      <c r="V767" s="16"/>
      <c r="X767" t="str">
        <f>IF(ISERROR(VLOOKUP(H767,'FMC by DSF_Sistem'!$J$11:$J$1202,1,0)),"TIDAK ADA","ADA")</f>
        <v>ADA</v>
      </c>
      <c r="Y767" t="str">
        <f>IF(ISERROR(VLOOKUP(C767,'Data Unit Agr Open'!$F$4:$F$7567,1,0)),"TIDAK ADA","ADA")</f>
        <v>ADA</v>
      </c>
      <c r="Z767" s="955" t="str">
        <f>VLOOKUP(H767,'Data Unit Agr Open'!J765:$J$7567,1,FALSE)</f>
        <v>B9598PCR</v>
      </c>
      <c r="AA767" t="b">
        <f t="shared" si="77"/>
        <v>1</v>
      </c>
    </row>
    <row r="768" spans="2:27" customFormat="1" ht="17.45" hidden="1" customHeight="1" x14ac:dyDescent="0.4">
      <c r="B768" s="51">
        <v>763</v>
      </c>
      <c r="C768" s="406" t="s">
        <v>3636</v>
      </c>
      <c r="D768" s="655" t="s">
        <v>10216</v>
      </c>
      <c r="E768" s="258" t="s">
        <v>12837</v>
      </c>
      <c r="F768" s="463"/>
      <c r="G768" s="463"/>
      <c r="H768" s="373" t="s">
        <v>11646</v>
      </c>
      <c r="I768" s="69" t="s">
        <v>11647</v>
      </c>
      <c r="J768" s="69" t="s">
        <v>11648</v>
      </c>
      <c r="K768" s="427">
        <v>44326</v>
      </c>
      <c r="L768" s="427">
        <v>45422</v>
      </c>
      <c r="M768" s="76">
        <v>36</v>
      </c>
      <c r="N768" s="370">
        <v>70344000</v>
      </c>
      <c r="O768" s="76">
        <f t="shared" si="78"/>
        <v>1954000</v>
      </c>
      <c r="P768" s="128">
        <f t="shared" ca="1" si="79"/>
        <v>8.0878323919753417</v>
      </c>
      <c r="Q768" s="129">
        <f t="shared" ca="1" si="80"/>
        <v>15632000</v>
      </c>
      <c r="R768" s="73">
        <f>'[1]Si Cepat'!J13036</f>
        <v>10232552</v>
      </c>
      <c r="S768" s="130">
        <f>'[1]Si Cepat'!F13037</f>
        <v>4</v>
      </c>
      <c r="T768" s="50">
        <f t="shared" si="64"/>
        <v>60111448</v>
      </c>
      <c r="U768" s="511" t="s">
        <v>12795</v>
      </c>
      <c r="V768" s="16"/>
      <c r="X768" t="str">
        <f>IF(ISERROR(VLOOKUP(H768,'FMC by DSF_Sistem'!$J$11:$J$1202,1,0)),"TIDAK ADA","ADA")</f>
        <v>ADA</v>
      </c>
      <c r="Y768" t="str">
        <f>IF(ISERROR(VLOOKUP(C768,'Data Unit Agr Open'!$F$4:$F$7567,1,0)),"TIDAK ADA","ADA")</f>
        <v>ADA</v>
      </c>
      <c r="Z768" s="955" t="str">
        <f>VLOOKUP(H768,'Data Unit Agr Open'!J766:$J$7567,1,FALSE)</f>
        <v>B9825PCR</v>
      </c>
      <c r="AA768" t="b">
        <f t="shared" si="77"/>
        <v>1</v>
      </c>
    </row>
    <row r="769" spans="2:27" customFormat="1" ht="17.45" hidden="1" customHeight="1" x14ac:dyDescent="0.4">
      <c r="B769" s="38">
        <v>764</v>
      </c>
      <c r="C769" s="406" t="s">
        <v>3655</v>
      </c>
      <c r="D769" s="664" t="s">
        <v>10216</v>
      </c>
      <c r="E769" s="265" t="s">
        <v>12803</v>
      </c>
      <c r="F769" s="516"/>
      <c r="G769" s="516"/>
      <c r="H769" s="347" t="s">
        <v>11652</v>
      </c>
      <c r="I769" s="348" t="s">
        <v>11653</v>
      </c>
      <c r="J769" s="348" t="s">
        <v>11654</v>
      </c>
      <c r="K769" s="434">
        <v>44336</v>
      </c>
      <c r="L769" s="434">
        <v>45432</v>
      </c>
      <c r="M769" s="72">
        <v>36</v>
      </c>
      <c r="N769" s="383">
        <v>52344000</v>
      </c>
      <c r="O769" s="72">
        <f t="shared" si="78"/>
        <v>1454000</v>
      </c>
      <c r="P769" s="86">
        <f t="shared" ca="1" si="79"/>
        <v>7.7544990586420077</v>
      </c>
      <c r="Q769" s="87">
        <f t="shared" ca="1" si="80"/>
        <v>10178000</v>
      </c>
      <c r="R769" s="139">
        <f>'[1]Si Cepat'!J12667</f>
        <v>1407912</v>
      </c>
      <c r="S769" s="140">
        <f>'[1]Si Cepat'!F12668</f>
        <v>1</v>
      </c>
      <c r="T769" s="50">
        <f t="shared" si="64"/>
        <v>50936088</v>
      </c>
      <c r="U769" s="511" t="s">
        <v>12795</v>
      </c>
      <c r="V769" s="16"/>
      <c r="X769" t="str">
        <f>IF(ISERROR(VLOOKUP(H769,'FMC by DSF_Sistem'!$J$11:$J$1202,1,0)),"TIDAK ADA","ADA")</f>
        <v>ADA</v>
      </c>
      <c r="Y769" t="str">
        <f>IF(ISERROR(VLOOKUP(C769,'Data Unit Agr Open'!$F$4:$F$7567,1,0)),"TIDAK ADA","ADA")</f>
        <v>ADA</v>
      </c>
      <c r="Z769" s="955" t="str">
        <f>VLOOKUP(H769,'Data Unit Agr Open'!J767:$J$7567,1,FALSE)</f>
        <v>B9793PCR</v>
      </c>
      <c r="AA769" t="b">
        <f t="shared" si="77"/>
        <v>1</v>
      </c>
    </row>
    <row r="770" spans="2:27" customFormat="1" ht="17.45" customHeight="1" x14ac:dyDescent="0.4">
      <c r="B770" s="51">
        <v>765</v>
      </c>
      <c r="C770" s="392" t="s">
        <v>3725</v>
      </c>
      <c r="D770" s="664" t="s">
        <v>10216</v>
      </c>
      <c r="E770" s="258" t="s">
        <v>12804</v>
      </c>
      <c r="F770" s="463"/>
      <c r="G770" s="516"/>
      <c r="H770" s="235" t="s">
        <v>12870</v>
      </c>
      <c r="I770" s="69" t="s">
        <v>12871</v>
      </c>
      <c r="J770" s="69" t="s">
        <v>12872</v>
      </c>
      <c r="K770" s="427">
        <v>44347</v>
      </c>
      <c r="L770" s="427">
        <v>45443</v>
      </c>
      <c r="M770" s="76">
        <v>36</v>
      </c>
      <c r="N770" s="370">
        <v>22680000</v>
      </c>
      <c r="O770" s="76">
        <f t="shared" si="78"/>
        <v>630000</v>
      </c>
      <c r="P770" s="86">
        <f t="shared" ca="1" si="79"/>
        <v>7.3878323919753406</v>
      </c>
      <c r="Q770" s="87">
        <f t="shared" ca="1" si="80"/>
        <v>4410000</v>
      </c>
      <c r="R770" s="73">
        <f>'[1]Si Cepat'!J11877</f>
        <v>2240101</v>
      </c>
      <c r="S770" s="130">
        <f>'[1]Si Cepat'!F11878</f>
        <v>2</v>
      </c>
      <c r="T770" s="50">
        <f t="shared" si="64"/>
        <v>20439899</v>
      </c>
      <c r="U770" s="511" t="s">
        <v>12795</v>
      </c>
      <c r="V770" s="16"/>
      <c r="X770" t="str">
        <f>IF(ISERROR(VLOOKUP(H770,'FMC by DSF_Sistem'!$J$11:$J$1202,1,0)),"TIDAK ADA","ADA")</f>
        <v>TIDAK ADA</v>
      </c>
      <c r="Y770" t="str">
        <f>IF(ISERROR(VLOOKUP(C770,'Data Unit Agr Open'!$F$4:$F$7567,1,0)),"TIDAK ADA","ADA")</f>
        <v>ADA</v>
      </c>
      <c r="Z770" s="955" t="str">
        <f>VLOOKUP(H770,'Data Unit Agr Open'!J768:$J$7567,1,FALSE)</f>
        <v>B9695PCR</v>
      </c>
      <c r="AA770" t="b">
        <f t="shared" si="77"/>
        <v>0</v>
      </c>
    </row>
    <row r="771" spans="2:27" customFormat="1" ht="17.45" customHeight="1" x14ac:dyDescent="0.4">
      <c r="B771" s="38">
        <v>766</v>
      </c>
      <c r="C771" s="392" t="s">
        <v>3729</v>
      </c>
      <c r="D771" s="664" t="s">
        <v>10216</v>
      </c>
      <c r="E771" s="258" t="s">
        <v>12804</v>
      </c>
      <c r="F771" s="463"/>
      <c r="G771" s="463"/>
      <c r="H771" s="235" t="s">
        <v>12873</v>
      </c>
      <c r="I771" s="69" t="s">
        <v>12874</v>
      </c>
      <c r="J771" s="69" t="s">
        <v>12875</v>
      </c>
      <c r="K771" s="427">
        <v>44347</v>
      </c>
      <c r="L771" s="427">
        <v>45443</v>
      </c>
      <c r="M771" s="76">
        <v>36</v>
      </c>
      <c r="N771" s="370">
        <v>24480000</v>
      </c>
      <c r="O771" s="76">
        <f t="shared" si="78"/>
        <v>680000</v>
      </c>
      <c r="P771" s="86">
        <f t="shared" ca="1" si="79"/>
        <v>7.3878323919753406</v>
      </c>
      <c r="Q771" s="87">
        <f t="shared" ca="1" si="80"/>
        <v>4760000</v>
      </c>
      <c r="R771" s="73">
        <f>'[1]Si Cepat'!J11697</f>
        <v>1793900</v>
      </c>
      <c r="S771" s="130">
        <f>'[1]Si Cepat'!F11698</f>
        <v>1</v>
      </c>
      <c r="T771" s="50">
        <f t="shared" si="64"/>
        <v>22686100</v>
      </c>
      <c r="U771" s="511" t="s">
        <v>12795</v>
      </c>
      <c r="V771" s="16"/>
      <c r="X771" t="str">
        <f>IF(ISERROR(VLOOKUP(H771,'FMC by DSF_Sistem'!$J$11:$J$1202,1,0)),"TIDAK ADA","ADA")</f>
        <v>TIDAK ADA</v>
      </c>
      <c r="Y771" t="str">
        <f>IF(ISERROR(VLOOKUP(C771,'Data Unit Agr Open'!$F$4:$F$7567,1,0)),"TIDAK ADA","ADA")</f>
        <v>ADA</v>
      </c>
      <c r="Z771" s="955" t="str">
        <f>VLOOKUP(H771,'Data Unit Agr Open'!J769:$J$7567,1,FALSE)</f>
        <v>B9553PCR</v>
      </c>
      <c r="AA771" t="b">
        <f t="shared" si="77"/>
        <v>0</v>
      </c>
    </row>
    <row r="772" spans="2:27" customFormat="1" ht="17.45" customHeight="1" x14ac:dyDescent="0.4">
      <c r="B772" s="51">
        <v>767</v>
      </c>
      <c r="C772" s="392" t="s">
        <v>3729</v>
      </c>
      <c r="D772" s="664" t="s">
        <v>10216</v>
      </c>
      <c r="E772" s="258" t="s">
        <v>12804</v>
      </c>
      <c r="F772" s="463"/>
      <c r="G772" s="463"/>
      <c r="H772" s="235" t="s">
        <v>12876</v>
      </c>
      <c r="I772" s="69" t="s">
        <v>12877</v>
      </c>
      <c r="J772" s="69" t="s">
        <v>12878</v>
      </c>
      <c r="K772" s="427">
        <v>44347</v>
      </c>
      <c r="L772" s="427">
        <v>45443</v>
      </c>
      <c r="M772" s="76">
        <v>36</v>
      </c>
      <c r="N772" s="370">
        <v>24480000</v>
      </c>
      <c r="O772" s="76">
        <f t="shared" si="78"/>
        <v>680000</v>
      </c>
      <c r="P772" s="86">
        <f t="shared" ca="1" si="79"/>
        <v>7.3878323919753406</v>
      </c>
      <c r="Q772" s="87">
        <f t="shared" ca="1" si="80"/>
        <v>4760000</v>
      </c>
      <c r="R772" s="73">
        <f>'[1]Si Cepat'!J11758</f>
        <v>1184900</v>
      </c>
      <c r="S772" s="130">
        <f>'[1]Si Cepat'!F11759</f>
        <v>1</v>
      </c>
      <c r="T772" s="50">
        <f t="shared" si="64"/>
        <v>23295100</v>
      </c>
      <c r="U772" s="511" t="s">
        <v>12795</v>
      </c>
      <c r="V772" s="16"/>
      <c r="X772" t="str">
        <f>IF(ISERROR(VLOOKUP(H772,'FMC by DSF_Sistem'!$J$11:$J$1202,1,0)),"TIDAK ADA","ADA")</f>
        <v>TIDAK ADA</v>
      </c>
      <c r="Y772" t="str">
        <f>IF(ISERROR(VLOOKUP(C772,'Data Unit Agr Open'!$F$4:$F$7567,1,0)),"TIDAK ADA","ADA")</f>
        <v>ADA</v>
      </c>
      <c r="Z772" s="955" t="str">
        <f>VLOOKUP(H772,'Data Unit Agr Open'!J770:$J$7567,1,FALSE)</f>
        <v>B9557PCR</v>
      </c>
      <c r="AA772" t="b">
        <f t="shared" si="77"/>
        <v>0</v>
      </c>
    </row>
    <row r="773" spans="2:27" customFormat="1" ht="17.45" customHeight="1" x14ac:dyDescent="0.4">
      <c r="B773" s="38">
        <v>768</v>
      </c>
      <c r="C773" s="392" t="s">
        <v>3996</v>
      </c>
      <c r="D773" s="664" t="s">
        <v>10216</v>
      </c>
      <c r="E773" s="265" t="s">
        <v>12805</v>
      </c>
      <c r="F773" s="463"/>
      <c r="G773" s="516"/>
      <c r="H773" s="235" t="s">
        <v>12879</v>
      </c>
      <c r="I773" s="69" t="s">
        <v>12880</v>
      </c>
      <c r="J773" s="69" t="s">
        <v>12881</v>
      </c>
      <c r="K773" s="427">
        <v>44368</v>
      </c>
      <c r="L773" s="427">
        <v>45464</v>
      </c>
      <c r="M773" s="76">
        <v>36</v>
      </c>
      <c r="N773" s="370">
        <v>48744000</v>
      </c>
      <c r="O773" s="76">
        <f t="shared" si="78"/>
        <v>1354000</v>
      </c>
      <c r="P773" s="86">
        <f t="shared" ca="1" si="79"/>
        <v>6.6878323919753404</v>
      </c>
      <c r="Q773" s="87">
        <f t="shared" ca="1" si="80"/>
        <v>8124000</v>
      </c>
      <c r="R773" s="73"/>
      <c r="S773" s="130"/>
      <c r="T773" s="50">
        <f t="shared" si="64"/>
        <v>48744000</v>
      </c>
      <c r="U773" s="511"/>
      <c r="V773" s="16"/>
      <c r="X773" t="str">
        <f>IF(ISERROR(VLOOKUP(H773,'FMC by DSF_Sistem'!$J$11:$J$1202,1,0)),"TIDAK ADA","ADA")</f>
        <v>TIDAK ADA</v>
      </c>
      <c r="Y773" t="str">
        <f>IF(ISERROR(VLOOKUP(C773,'Data Unit Agr Open'!$F$4:$F$7567,1,0)),"TIDAK ADA","ADA")</f>
        <v>ADA</v>
      </c>
      <c r="Z773" s="955" t="str">
        <f>VLOOKUP(H773,'Data Unit Agr Open'!J771:$J$7567,1,FALSE)</f>
        <v>B9877PCR</v>
      </c>
      <c r="AA773" t="b">
        <f t="shared" si="77"/>
        <v>0</v>
      </c>
    </row>
    <row r="774" spans="2:27" customFormat="1" ht="17.45" customHeight="1" x14ac:dyDescent="0.4">
      <c r="B774" s="51">
        <v>769</v>
      </c>
      <c r="C774" s="392" t="s">
        <v>4000</v>
      </c>
      <c r="D774" s="664" t="s">
        <v>10216</v>
      </c>
      <c r="E774" s="265" t="s">
        <v>12838</v>
      </c>
      <c r="F774" s="463"/>
      <c r="G774" s="516"/>
      <c r="H774" s="235" t="s">
        <v>12882</v>
      </c>
      <c r="I774" s="69" t="s">
        <v>12883</v>
      </c>
      <c r="J774" s="69" t="s">
        <v>12884</v>
      </c>
      <c r="K774" s="427">
        <v>44368</v>
      </c>
      <c r="L774" s="427">
        <v>45464</v>
      </c>
      <c r="M774" s="76">
        <v>36</v>
      </c>
      <c r="N774" s="370">
        <v>59544000</v>
      </c>
      <c r="O774" s="76">
        <f t="shared" si="78"/>
        <v>1654000</v>
      </c>
      <c r="P774" s="86">
        <f t="shared" ca="1" si="79"/>
        <v>6.6878323919753404</v>
      </c>
      <c r="Q774" s="87">
        <f t="shared" ca="1" si="80"/>
        <v>9924000</v>
      </c>
      <c r="R774" s="73"/>
      <c r="S774" s="130"/>
      <c r="T774" s="50">
        <f t="shared" si="64"/>
        <v>59544000</v>
      </c>
      <c r="U774" s="511"/>
      <c r="V774" s="16"/>
      <c r="X774" t="str">
        <f>IF(ISERROR(VLOOKUP(H774,'FMC by DSF_Sistem'!$J$11:$J$1202,1,0)),"TIDAK ADA","ADA")</f>
        <v>TIDAK ADA</v>
      </c>
      <c r="Y774" t="str">
        <f>IF(ISERROR(VLOOKUP(C774,'Data Unit Agr Open'!$F$4:$F$7567,1,0)),"TIDAK ADA","ADA")</f>
        <v>ADA</v>
      </c>
      <c r="Z774" s="955" t="str">
        <f>VLOOKUP(H774,'Data Unit Agr Open'!J772:$J$7567,1,FALSE)</f>
        <v>B9893PCR</v>
      </c>
      <c r="AA774" t="b">
        <f t="shared" si="77"/>
        <v>0</v>
      </c>
    </row>
    <row r="775" spans="2:27" customFormat="1" ht="17.45" customHeight="1" x14ac:dyDescent="0.4">
      <c r="B775" s="38">
        <v>770</v>
      </c>
      <c r="C775" s="392" t="s">
        <v>4004</v>
      </c>
      <c r="D775" s="664" t="s">
        <v>10216</v>
      </c>
      <c r="E775" s="258" t="s">
        <v>12885</v>
      </c>
      <c r="F775" s="463"/>
      <c r="G775" s="516"/>
      <c r="H775" s="235" t="s">
        <v>12886</v>
      </c>
      <c r="I775" s="69" t="s">
        <v>12887</v>
      </c>
      <c r="J775" s="69" t="s">
        <v>12888</v>
      </c>
      <c r="K775" s="427">
        <v>44368</v>
      </c>
      <c r="L775" s="427">
        <v>45464</v>
      </c>
      <c r="M775" s="76">
        <v>36</v>
      </c>
      <c r="N775" s="370">
        <v>29880000</v>
      </c>
      <c r="O775" s="76">
        <f t="shared" si="78"/>
        <v>830000</v>
      </c>
      <c r="P775" s="86">
        <f t="shared" ca="1" si="79"/>
        <v>6.6878323919753404</v>
      </c>
      <c r="Q775" s="87">
        <f t="shared" ca="1" si="80"/>
        <v>4980000</v>
      </c>
      <c r="R775" s="73"/>
      <c r="S775" s="130"/>
      <c r="T775" s="50">
        <f t="shared" si="64"/>
        <v>29880000</v>
      </c>
      <c r="U775" s="511"/>
      <c r="V775" s="16"/>
      <c r="X775" t="str">
        <f>IF(ISERROR(VLOOKUP(H775,'FMC by DSF_Sistem'!$J$11:$J$1202,1,0)),"TIDAK ADA","ADA")</f>
        <v>TIDAK ADA</v>
      </c>
      <c r="Y775" t="str">
        <f>IF(ISERROR(VLOOKUP(C775,'Data Unit Agr Open'!$F$4:$F$7567,1,0)),"TIDAK ADA","ADA")</f>
        <v>ADA</v>
      </c>
      <c r="Z775" s="955" t="str">
        <f>VLOOKUP(H775,'Data Unit Agr Open'!J773:$J$7567,1,FALSE)</f>
        <v>B9614PCR</v>
      </c>
      <c r="AA775" t="b">
        <f t="shared" ref="AA775:AA838" si="82">X775=Y775</f>
        <v>0</v>
      </c>
    </row>
    <row r="776" spans="2:27" customFormat="1" ht="17.45" customHeight="1" x14ac:dyDescent="0.4">
      <c r="B776" s="51">
        <v>771</v>
      </c>
      <c r="C776" s="392" t="s">
        <v>4012</v>
      </c>
      <c r="D776" s="664" t="s">
        <v>10216</v>
      </c>
      <c r="E776" s="258" t="s">
        <v>12804</v>
      </c>
      <c r="F776" s="463"/>
      <c r="G776" s="516"/>
      <c r="H776" s="235" t="s">
        <v>12889</v>
      </c>
      <c r="I776" s="674" t="s">
        <v>12890</v>
      </c>
      <c r="J776" s="674" t="s">
        <v>12891</v>
      </c>
      <c r="K776" s="427">
        <v>44376</v>
      </c>
      <c r="L776" s="427">
        <v>45472</v>
      </c>
      <c r="M776" s="76">
        <v>36</v>
      </c>
      <c r="N776" s="370">
        <v>29880000</v>
      </c>
      <c r="O776" s="76">
        <f t="shared" si="78"/>
        <v>830000</v>
      </c>
      <c r="P776" s="86">
        <f t="shared" ca="1" si="79"/>
        <v>6.4211657253086738</v>
      </c>
      <c r="Q776" s="87">
        <f t="shared" ca="1" si="80"/>
        <v>4980000</v>
      </c>
      <c r="R776" s="73">
        <f>'[1]Si Cepat'!J12424</f>
        <v>188500</v>
      </c>
      <c r="S776" s="130">
        <f>'[1]Si Cepat'!F12425</f>
        <v>0</v>
      </c>
      <c r="T776" s="50">
        <f t="shared" si="64"/>
        <v>29691500</v>
      </c>
      <c r="U776" s="511"/>
      <c r="V776" s="16"/>
      <c r="X776" t="str">
        <f>IF(ISERROR(VLOOKUP(H776,'FMC by DSF_Sistem'!$J$11:$J$1202,1,0)),"TIDAK ADA","ADA")</f>
        <v>TIDAK ADA</v>
      </c>
      <c r="Y776" t="str">
        <f>IF(ISERROR(VLOOKUP(C776,'Data Unit Agr Open'!$F$4:$F$7567,1,0)),"TIDAK ADA","ADA")</f>
        <v>ADA</v>
      </c>
      <c r="Z776" s="955" t="str">
        <f>VLOOKUP(H776,'Data Unit Agr Open'!J774:$J$7567,1,FALSE)</f>
        <v>B9753PCR</v>
      </c>
      <c r="AA776" t="b">
        <f t="shared" si="82"/>
        <v>0</v>
      </c>
    </row>
    <row r="777" spans="2:27" customFormat="1" ht="17.45" customHeight="1" x14ac:dyDescent="0.4">
      <c r="B777" s="38">
        <v>772</v>
      </c>
      <c r="C777" s="392" t="s">
        <v>4016</v>
      </c>
      <c r="D777" s="664" t="s">
        <v>10216</v>
      </c>
      <c r="E777" s="258" t="s">
        <v>12804</v>
      </c>
      <c r="F777" s="463"/>
      <c r="G777" s="516"/>
      <c r="H777" s="347" t="s">
        <v>12892</v>
      </c>
      <c r="I777" s="348" t="s">
        <v>12893</v>
      </c>
      <c r="J777" s="348" t="s">
        <v>12894</v>
      </c>
      <c r="K777" s="427">
        <v>44370</v>
      </c>
      <c r="L777" s="427">
        <v>45466</v>
      </c>
      <c r="M777" s="76">
        <v>36</v>
      </c>
      <c r="N777" s="370">
        <v>28080000</v>
      </c>
      <c r="O777" s="76">
        <f t="shared" si="78"/>
        <v>780000</v>
      </c>
      <c r="P777" s="86">
        <f t="shared" ca="1" si="79"/>
        <v>6.621165725308674</v>
      </c>
      <c r="Q777" s="87">
        <f t="shared" ca="1" si="80"/>
        <v>4680000</v>
      </c>
      <c r="R777" s="73"/>
      <c r="S777" s="130"/>
      <c r="T777" s="50">
        <f t="shared" si="64"/>
        <v>28080000</v>
      </c>
      <c r="U777" s="511"/>
      <c r="V777" s="16"/>
      <c r="X777" t="str">
        <f>IF(ISERROR(VLOOKUP(H777,'FMC by DSF_Sistem'!$J$11:$J$1202,1,0)),"TIDAK ADA","ADA")</f>
        <v>TIDAK ADA</v>
      </c>
      <c r="Y777" t="str">
        <f>IF(ISERROR(VLOOKUP(C777,'Data Unit Agr Open'!$F$4:$F$7567,1,0)),"TIDAK ADA","ADA")</f>
        <v>ADA</v>
      </c>
      <c r="Z777" s="955" t="str">
        <f>VLOOKUP(H777,'Data Unit Agr Open'!J775:$J$7567,1,FALSE)</f>
        <v>B9815PCR</v>
      </c>
      <c r="AA777" t="b">
        <f t="shared" si="82"/>
        <v>0</v>
      </c>
    </row>
    <row r="778" spans="2:27" customFormat="1" ht="17.45" customHeight="1" x14ac:dyDescent="0.4">
      <c r="B778" s="51">
        <v>773</v>
      </c>
      <c r="C778" s="411" t="s">
        <v>4016</v>
      </c>
      <c r="D778" s="664" t="s">
        <v>10216</v>
      </c>
      <c r="E778" s="265" t="s">
        <v>12804</v>
      </c>
      <c r="F778" s="516"/>
      <c r="G778" s="516"/>
      <c r="H778" s="347" t="s">
        <v>12895</v>
      </c>
      <c r="I778" s="348" t="s">
        <v>12896</v>
      </c>
      <c r="J778" s="348" t="s">
        <v>12897</v>
      </c>
      <c r="K778" s="434">
        <v>44370</v>
      </c>
      <c r="L778" s="434">
        <v>45466</v>
      </c>
      <c r="M778" s="72">
        <v>36</v>
      </c>
      <c r="N778" s="383">
        <v>28080000</v>
      </c>
      <c r="O778" s="72">
        <f t="shared" si="78"/>
        <v>780000</v>
      </c>
      <c r="P778" s="86">
        <f t="shared" ca="1" si="79"/>
        <v>6.621165725308674</v>
      </c>
      <c r="Q778" s="87">
        <f t="shared" ca="1" si="80"/>
        <v>4680000</v>
      </c>
      <c r="R778" s="139"/>
      <c r="S778" s="140"/>
      <c r="T778" s="50">
        <f t="shared" si="64"/>
        <v>28080000</v>
      </c>
      <c r="U778" s="511"/>
      <c r="V778" s="16"/>
      <c r="X778" t="str">
        <f>IF(ISERROR(VLOOKUP(H778,'FMC by DSF_Sistem'!$J$11:$J$1202,1,0)),"TIDAK ADA","ADA")</f>
        <v>TIDAK ADA</v>
      </c>
      <c r="Y778" t="str">
        <f>IF(ISERROR(VLOOKUP(C778,'Data Unit Agr Open'!$F$4:$F$7567,1,0)),"TIDAK ADA","ADA")</f>
        <v>ADA</v>
      </c>
      <c r="Z778" s="955" t="str">
        <f>VLOOKUP(H778,'Data Unit Agr Open'!J776:$J$7567,1,FALSE)</f>
        <v>B9676PCR</v>
      </c>
      <c r="AA778" t="b">
        <f t="shared" si="82"/>
        <v>0</v>
      </c>
    </row>
    <row r="779" spans="2:27" customFormat="1" ht="17.45" customHeight="1" x14ac:dyDescent="0.4">
      <c r="B779" s="38">
        <v>774</v>
      </c>
      <c r="C779" s="392" t="s">
        <v>4017</v>
      </c>
      <c r="D779" s="664" t="s">
        <v>10216</v>
      </c>
      <c r="E779" s="265" t="s">
        <v>12804</v>
      </c>
      <c r="F779" s="516"/>
      <c r="G779" s="516"/>
      <c r="H779" s="347" t="s">
        <v>12898</v>
      </c>
      <c r="I779" s="348" t="s">
        <v>12899</v>
      </c>
      <c r="J779" s="348" t="s">
        <v>12900</v>
      </c>
      <c r="K779" s="434">
        <v>44435</v>
      </c>
      <c r="L779" s="434">
        <v>45531</v>
      </c>
      <c r="M779" s="72">
        <v>36</v>
      </c>
      <c r="N779" s="383">
        <v>29880000</v>
      </c>
      <c r="O779" s="72">
        <f t="shared" si="78"/>
        <v>830000</v>
      </c>
      <c r="P779" s="86">
        <f t="shared" ca="1" si="79"/>
        <v>4.4544990586420079</v>
      </c>
      <c r="Q779" s="87">
        <f t="shared" ca="1" si="80"/>
        <v>3320000</v>
      </c>
      <c r="R779" s="139"/>
      <c r="S779" s="140"/>
      <c r="T779" s="50">
        <f t="shared" si="64"/>
        <v>29880000</v>
      </c>
      <c r="U779" s="511"/>
      <c r="V779" s="16"/>
      <c r="X779" t="str">
        <f>IF(ISERROR(VLOOKUP(H779,'FMC by DSF_Sistem'!$J$11:$J$1202,1,0)),"TIDAK ADA","ADA")</f>
        <v>TIDAK ADA</v>
      </c>
      <c r="Y779" t="str">
        <f>IF(ISERROR(VLOOKUP(C779,'Data Unit Agr Open'!$F$4:$F$7567,1,0)),"TIDAK ADA","ADA")</f>
        <v>ADA</v>
      </c>
      <c r="Z779" s="955" t="str">
        <f>VLOOKUP(H779,'Data Unit Agr Open'!J777:$J$7567,1,FALSE)</f>
        <v>B9640PCR</v>
      </c>
      <c r="AA779" t="b">
        <f t="shared" si="82"/>
        <v>0</v>
      </c>
    </row>
    <row r="780" spans="2:27" customFormat="1" ht="17.45" customHeight="1" x14ac:dyDescent="0.4">
      <c r="B780" s="51">
        <v>775</v>
      </c>
      <c r="C780" s="392" t="s">
        <v>4141</v>
      </c>
      <c r="D780" s="664" t="s">
        <v>10216</v>
      </c>
      <c r="E780" s="265" t="s">
        <v>12804</v>
      </c>
      <c r="F780" s="463"/>
      <c r="G780" s="516"/>
      <c r="H780" s="235" t="s">
        <v>12901</v>
      </c>
      <c r="I780" s="69" t="s">
        <v>12902</v>
      </c>
      <c r="J780" s="69" t="s">
        <v>12903</v>
      </c>
      <c r="K780" s="427">
        <v>44392</v>
      </c>
      <c r="L780" s="427">
        <v>45488</v>
      </c>
      <c r="M780" s="76">
        <v>36</v>
      </c>
      <c r="N780" s="370">
        <v>24480000</v>
      </c>
      <c r="O780" s="76">
        <f t="shared" si="78"/>
        <v>680000</v>
      </c>
      <c r="P780" s="86">
        <f t="shared" ca="1" si="79"/>
        <v>5.8878323919753406</v>
      </c>
      <c r="Q780" s="87">
        <f t="shared" ca="1" si="80"/>
        <v>3400000</v>
      </c>
      <c r="R780" s="73">
        <f>'[1]Si Cepat'!J14021</f>
        <v>1067000</v>
      </c>
      <c r="S780" s="130">
        <f>'[1]Si Cepat'!F14022</f>
        <v>1</v>
      </c>
      <c r="T780" s="50">
        <f t="shared" si="64"/>
        <v>23413000</v>
      </c>
      <c r="U780" s="511"/>
      <c r="V780" s="16"/>
      <c r="X780" t="str">
        <f>IF(ISERROR(VLOOKUP(H780,'FMC by DSF_Sistem'!$J$11:$J$1202,1,0)),"TIDAK ADA","ADA")</f>
        <v>TIDAK ADA</v>
      </c>
      <c r="Y780" t="str">
        <f>IF(ISERROR(VLOOKUP(C780,'Data Unit Agr Open'!$F$4:$F$7567,1,0)),"TIDAK ADA","ADA")</f>
        <v>ADA</v>
      </c>
      <c r="Z780" s="955" t="str">
        <f>VLOOKUP(H780,'Data Unit Agr Open'!J778:$J$7567,1,FALSE)</f>
        <v>B9811PCR</v>
      </c>
      <c r="AA780" t="b">
        <f t="shared" si="82"/>
        <v>0</v>
      </c>
    </row>
    <row r="781" spans="2:27" customFormat="1" ht="17.45" customHeight="1" x14ac:dyDescent="0.4">
      <c r="B781" s="38">
        <v>776</v>
      </c>
      <c r="C781" s="392" t="s">
        <v>4145</v>
      </c>
      <c r="D781" s="664" t="s">
        <v>10216</v>
      </c>
      <c r="E781" s="265" t="s">
        <v>12804</v>
      </c>
      <c r="F781" s="463"/>
      <c r="G781" s="516"/>
      <c r="H781" s="235" t="s">
        <v>12904</v>
      </c>
      <c r="I781" s="69" t="s">
        <v>12905</v>
      </c>
      <c r="J781" s="69" t="s">
        <v>12906</v>
      </c>
      <c r="K781" s="427">
        <v>44393</v>
      </c>
      <c r="L781" s="427">
        <v>45489</v>
      </c>
      <c r="M781" s="76">
        <v>36</v>
      </c>
      <c r="N781" s="370">
        <v>24480000</v>
      </c>
      <c r="O781" s="76">
        <f t="shared" si="78"/>
        <v>680000</v>
      </c>
      <c r="P781" s="86">
        <f t="shared" ca="1" si="79"/>
        <v>5.8544990586420074</v>
      </c>
      <c r="Q781" s="87">
        <f t="shared" ca="1" si="80"/>
        <v>3400000</v>
      </c>
      <c r="R781" s="73">
        <f>'[1]Si Cepat'!J13783</f>
        <v>698950</v>
      </c>
      <c r="S781" s="130">
        <f>'[1]Si Cepat'!F13784</f>
        <v>1</v>
      </c>
      <c r="T781" s="50">
        <f t="shared" si="64"/>
        <v>23781050</v>
      </c>
      <c r="U781" s="511"/>
      <c r="V781" s="16"/>
      <c r="X781" t="str">
        <f>IF(ISERROR(VLOOKUP(H781,'FMC by DSF_Sistem'!$J$11:$J$1202,1,0)),"TIDAK ADA","ADA")</f>
        <v>TIDAK ADA</v>
      </c>
      <c r="Y781" t="str">
        <f>IF(ISERROR(VLOOKUP(C781,'Data Unit Agr Open'!$F$4:$F$7567,1,0)),"TIDAK ADA","ADA")</f>
        <v>ADA</v>
      </c>
      <c r="Z781" s="955" t="str">
        <f>VLOOKUP(H781,'Data Unit Agr Open'!J779:$J$7567,1,FALSE)</f>
        <v>B9813PCR</v>
      </c>
      <c r="AA781" t="b">
        <f t="shared" si="82"/>
        <v>0</v>
      </c>
    </row>
    <row r="782" spans="2:27" customFormat="1" ht="17.45" customHeight="1" x14ac:dyDescent="0.4">
      <c r="B782" s="51">
        <v>777</v>
      </c>
      <c r="C782" s="411" t="s">
        <v>4149</v>
      </c>
      <c r="D782" s="664" t="s">
        <v>10216</v>
      </c>
      <c r="E782" s="265" t="s">
        <v>12804</v>
      </c>
      <c r="F782" s="516"/>
      <c r="G782" s="516"/>
      <c r="H782" s="347" t="s">
        <v>12907</v>
      </c>
      <c r="I782" s="348" t="s">
        <v>12908</v>
      </c>
      <c r="J782" s="348" t="s">
        <v>12909</v>
      </c>
      <c r="K782" s="434">
        <v>44391</v>
      </c>
      <c r="L782" s="434">
        <v>45487</v>
      </c>
      <c r="M782" s="72">
        <v>36</v>
      </c>
      <c r="N782" s="383">
        <v>26280000</v>
      </c>
      <c r="O782" s="72">
        <f t="shared" si="78"/>
        <v>730000</v>
      </c>
      <c r="P782" s="86">
        <f t="shared" ca="1" si="79"/>
        <v>5.9211657253086738</v>
      </c>
      <c r="Q782" s="87">
        <f t="shared" ca="1" si="80"/>
        <v>3650000</v>
      </c>
      <c r="R782" s="139"/>
      <c r="S782" s="140"/>
      <c r="T782" s="120">
        <f t="shared" si="64"/>
        <v>26280000</v>
      </c>
      <c r="U782" s="511"/>
      <c r="V782" s="16"/>
      <c r="X782" t="str">
        <f>IF(ISERROR(VLOOKUP(H782,'FMC by DSF_Sistem'!$J$11:$J$1202,1,0)),"TIDAK ADA","ADA")</f>
        <v>TIDAK ADA</v>
      </c>
      <c r="Y782" t="str">
        <f>IF(ISERROR(VLOOKUP(C782,'Data Unit Agr Open'!$F$4:$F$7567,1,0)),"TIDAK ADA","ADA")</f>
        <v>ADA</v>
      </c>
      <c r="Z782" s="955" t="str">
        <f>VLOOKUP(H782,'Data Unit Agr Open'!J780:$J$7567,1,FALSE)</f>
        <v>B9680PCR</v>
      </c>
      <c r="AA782" t="b">
        <f t="shared" si="82"/>
        <v>0</v>
      </c>
    </row>
    <row r="783" spans="2:27" customFormat="1" ht="17.45" customHeight="1" x14ac:dyDescent="0.4">
      <c r="B783" s="38">
        <v>778</v>
      </c>
      <c r="C783" s="392" t="s">
        <v>4292</v>
      </c>
      <c r="D783" s="664" t="s">
        <v>10216</v>
      </c>
      <c r="E783" s="258" t="s">
        <v>12910</v>
      </c>
      <c r="F783" s="463"/>
      <c r="G783" s="516"/>
      <c r="H783" s="235" t="s">
        <v>12911</v>
      </c>
      <c r="I783" s="69" t="s">
        <v>12912</v>
      </c>
      <c r="J783" s="69" t="s">
        <v>12913</v>
      </c>
      <c r="K783" s="427">
        <v>44419</v>
      </c>
      <c r="L783" s="427">
        <v>45515</v>
      </c>
      <c r="M783" s="76">
        <v>36</v>
      </c>
      <c r="N783" s="370">
        <v>34200000</v>
      </c>
      <c r="O783" s="76">
        <f t="shared" si="78"/>
        <v>950000</v>
      </c>
      <c r="P783" s="86">
        <f t="shared" ca="1" si="79"/>
        <v>4.9878323919753411</v>
      </c>
      <c r="Q783" s="87">
        <f t="shared" ca="1" si="80"/>
        <v>3800000</v>
      </c>
      <c r="R783" s="73"/>
      <c r="S783" s="130"/>
      <c r="T783" s="237">
        <f t="shared" si="64"/>
        <v>34200000</v>
      </c>
      <c r="U783" s="511"/>
      <c r="V783" s="16"/>
      <c r="X783" t="str">
        <f>IF(ISERROR(VLOOKUP(H783,'FMC by DSF_Sistem'!$J$11:$J$1202,1,0)),"TIDAK ADA","ADA")</f>
        <v>TIDAK ADA</v>
      </c>
      <c r="Y783" t="str">
        <f>IF(ISERROR(VLOOKUP(C783,'Data Unit Agr Open'!$F$4:$F$7567,1,0)),"TIDAK ADA","ADA")</f>
        <v>ADA</v>
      </c>
      <c r="Z783" s="955" t="str">
        <f>VLOOKUP(H783,'Data Unit Agr Open'!J781:$J$7567,1,FALSE)</f>
        <v>B9654PCR</v>
      </c>
      <c r="AA783" t="b">
        <f t="shared" si="82"/>
        <v>0</v>
      </c>
    </row>
    <row r="784" spans="2:27" customFormat="1" ht="17.45" customHeight="1" x14ac:dyDescent="0.4">
      <c r="B784" s="51">
        <v>779</v>
      </c>
      <c r="C784" s="411" t="s">
        <v>4296</v>
      </c>
      <c r="D784" s="664" t="s">
        <v>10216</v>
      </c>
      <c r="E784" s="265" t="s">
        <v>12804</v>
      </c>
      <c r="F784" s="516"/>
      <c r="G784" s="516"/>
      <c r="H784" s="347" t="s">
        <v>12914</v>
      </c>
      <c r="I784" s="348" t="s">
        <v>12915</v>
      </c>
      <c r="J784" s="348" t="s">
        <v>12916</v>
      </c>
      <c r="K784" s="434">
        <v>44412</v>
      </c>
      <c r="L784" s="434">
        <v>45508</v>
      </c>
      <c r="M784" s="72">
        <v>36</v>
      </c>
      <c r="N784" s="383">
        <v>23400000</v>
      </c>
      <c r="O784" s="72">
        <f t="shared" si="78"/>
        <v>650000</v>
      </c>
      <c r="P784" s="86">
        <f t="shared" ca="1" si="79"/>
        <v>5.2211657253086745</v>
      </c>
      <c r="Q784" s="87">
        <f t="shared" ca="1" si="80"/>
        <v>3250000</v>
      </c>
      <c r="R784" s="139">
        <f>'[1]Si Cepat'!J13961</f>
        <v>771000</v>
      </c>
      <c r="S784" s="140">
        <f>'[1]Si Cepat'!F13962</f>
        <v>1</v>
      </c>
      <c r="T784" s="541">
        <f t="shared" si="64"/>
        <v>22629000</v>
      </c>
      <c r="U784" s="511"/>
      <c r="V784" s="16"/>
      <c r="X784" t="str">
        <f>IF(ISERROR(VLOOKUP(H784,'FMC by DSF_Sistem'!$J$11:$J$1202,1,0)),"TIDAK ADA","ADA")</f>
        <v>TIDAK ADA</v>
      </c>
      <c r="Y784" t="str">
        <f>IF(ISERROR(VLOOKUP(C784,'Data Unit Agr Open'!$F$4:$F$7567,1,0)),"TIDAK ADA","ADA")</f>
        <v>ADA</v>
      </c>
      <c r="Z784" s="955" t="str">
        <f>VLOOKUP(H784,'Data Unit Agr Open'!J782:$J$7567,1,FALSE)</f>
        <v>B9682PCR</v>
      </c>
      <c r="AA784" t="b">
        <f t="shared" si="82"/>
        <v>0</v>
      </c>
    </row>
    <row r="785" spans="2:28" ht="17.45" customHeight="1" x14ac:dyDescent="0.4">
      <c r="B785" s="38">
        <v>780</v>
      </c>
      <c r="C785" s="392" t="s">
        <v>3721</v>
      </c>
      <c r="D785" s="664" t="s">
        <v>10216</v>
      </c>
      <c r="E785" s="258" t="s">
        <v>12917</v>
      </c>
      <c r="F785" s="463"/>
      <c r="G785" s="463"/>
      <c r="H785" s="235" t="s">
        <v>12918</v>
      </c>
      <c r="I785" s="69" t="s">
        <v>12919</v>
      </c>
      <c r="J785" s="69" t="s">
        <v>12920</v>
      </c>
      <c r="K785" s="427">
        <v>44454</v>
      </c>
      <c r="L785" s="427">
        <v>46280</v>
      </c>
      <c r="M785" s="76">
        <v>60</v>
      </c>
      <c r="N785" s="370">
        <v>118800000</v>
      </c>
      <c r="O785" s="76">
        <f t="shared" si="78"/>
        <v>1980000</v>
      </c>
      <c r="P785" s="86">
        <f t="shared" ca="1" si="79"/>
        <v>3.8211657253086742</v>
      </c>
      <c r="Q785" s="87">
        <f t="shared" ca="1" si="80"/>
        <v>5940000</v>
      </c>
      <c r="R785" s="73">
        <f>'[1]Si Cepat'!J13304</f>
        <v>159900</v>
      </c>
      <c r="S785" s="130">
        <f>'[1]Si Cepat'!F13305</f>
        <v>0</v>
      </c>
      <c r="T785" s="237">
        <f t="shared" si="64"/>
        <v>118640100</v>
      </c>
      <c r="U785" s="511" t="s">
        <v>12795</v>
      </c>
      <c r="X785" t="str">
        <f>IF(ISERROR(VLOOKUP(H785,'FMC by DSF_Sistem'!$J$11:$J$1202,1,0)),"TIDAK ADA","ADA")</f>
        <v>TIDAK ADA</v>
      </c>
      <c r="Y785" t="str">
        <f>IF(ISERROR(VLOOKUP(C785,'Data Unit Agr Open'!$F$4:$F$7567,1,0)),"TIDAK ADA","ADA")</f>
        <v>ADA</v>
      </c>
      <c r="Z785" s="955" t="str">
        <f>VLOOKUP(H785,'Data Unit Agr Open'!J783:$J$7567,1,FALSE)</f>
        <v>B9865PCR</v>
      </c>
      <c r="AA785" t="b">
        <f t="shared" si="82"/>
        <v>0</v>
      </c>
      <c r="AB785"/>
    </row>
    <row r="786" spans="2:28" ht="17.45" customHeight="1" x14ac:dyDescent="0.4">
      <c r="B786" s="51">
        <v>781</v>
      </c>
      <c r="C786" s="392" t="s">
        <v>4008</v>
      </c>
      <c r="D786" s="664" t="s">
        <v>10216</v>
      </c>
      <c r="E786" s="265" t="s">
        <v>12804</v>
      </c>
      <c r="F786" s="463"/>
      <c r="G786" s="463"/>
      <c r="H786" s="235" t="s">
        <v>12921</v>
      </c>
      <c r="I786" s="69" t="s">
        <v>12922</v>
      </c>
      <c r="J786" s="69" t="s">
        <v>12923</v>
      </c>
      <c r="K786" s="427">
        <v>44455</v>
      </c>
      <c r="L786" s="427">
        <v>45551</v>
      </c>
      <c r="M786" s="76">
        <v>36</v>
      </c>
      <c r="N786" s="370">
        <v>33480000</v>
      </c>
      <c r="O786" s="76">
        <f t="shared" si="78"/>
        <v>930000</v>
      </c>
      <c r="P786" s="86">
        <f t="shared" ca="1" si="79"/>
        <v>3.7878323919753409</v>
      </c>
      <c r="Q786" s="87">
        <f t="shared" ca="1" si="80"/>
        <v>2790000</v>
      </c>
      <c r="R786" s="73"/>
      <c r="S786" s="130"/>
      <c r="T786" s="237">
        <f t="shared" si="64"/>
        <v>33480000</v>
      </c>
      <c r="U786" s="511"/>
      <c r="X786" t="str">
        <f>IF(ISERROR(VLOOKUP(H786,'FMC by DSF_Sistem'!$J$11:$J$1202,1,0)),"TIDAK ADA","ADA")</f>
        <v>TIDAK ADA</v>
      </c>
      <c r="Y786" t="str">
        <f>IF(ISERROR(VLOOKUP(C786,'Data Unit Agr Open'!$F$4:$F$7567,1,0)),"TIDAK ADA","ADA")</f>
        <v>ADA</v>
      </c>
      <c r="Z786" s="955" t="str">
        <f>VLOOKUP(H786,'Data Unit Agr Open'!J784:$J$7567,1,FALSE)</f>
        <v>B9727PCR</v>
      </c>
      <c r="AA786" t="b">
        <f t="shared" si="82"/>
        <v>0</v>
      </c>
      <c r="AB786"/>
    </row>
    <row r="787" spans="2:28" ht="17.45" customHeight="1" x14ac:dyDescent="0.4">
      <c r="B787" s="38">
        <v>782</v>
      </c>
      <c r="C787" s="392" t="s">
        <v>4419</v>
      </c>
      <c r="D787" s="664" t="s">
        <v>10216</v>
      </c>
      <c r="E787" s="258" t="s">
        <v>12910</v>
      </c>
      <c r="F787" s="463"/>
      <c r="G787" s="463"/>
      <c r="H787" s="235" t="s">
        <v>12924</v>
      </c>
      <c r="I787" s="69" t="s">
        <v>12925</v>
      </c>
      <c r="J787" s="69" t="s">
        <v>12926</v>
      </c>
      <c r="K787" s="427">
        <v>44465</v>
      </c>
      <c r="L787" s="427">
        <v>45561</v>
      </c>
      <c r="M787" s="76">
        <v>36</v>
      </c>
      <c r="N787" s="370">
        <v>26280000</v>
      </c>
      <c r="O787" s="76">
        <f t="shared" si="78"/>
        <v>730000</v>
      </c>
      <c r="P787" s="86">
        <f t="shared" ca="1" si="79"/>
        <v>3.4544990586420075</v>
      </c>
      <c r="Q787" s="87">
        <f t="shared" ca="1" si="80"/>
        <v>2190000</v>
      </c>
      <c r="R787" s="73"/>
      <c r="S787" s="130"/>
      <c r="T787" s="237">
        <f t="shared" si="64"/>
        <v>26280000</v>
      </c>
      <c r="U787" s="511"/>
      <c r="X787" t="str">
        <f>IF(ISERROR(VLOOKUP(H787,'FMC by DSF_Sistem'!$J$11:$J$1202,1,0)),"TIDAK ADA","ADA")</f>
        <v>TIDAK ADA</v>
      </c>
      <c r="Y787" t="str">
        <f>IF(ISERROR(VLOOKUP(C787,'Data Unit Agr Open'!$F$4:$F$7567,1,0)),"TIDAK ADA","ADA")</f>
        <v>ADA</v>
      </c>
      <c r="Z787" s="955" t="str">
        <f>VLOOKUP(H787,'Data Unit Agr Open'!J785:$J$7567,1,FALSE)</f>
        <v>B9801PCR</v>
      </c>
      <c r="AA787" t="b">
        <f t="shared" si="82"/>
        <v>0</v>
      </c>
      <c r="AB787"/>
    </row>
    <row r="788" spans="2:28" ht="17.45" customHeight="1" x14ac:dyDescent="0.4">
      <c r="B788" s="51">
        <v>783</v>
      </c>
      <c r="C788" s="392" t="s">
        <v>4443</v>
      </c>
      <c r="D788" s="664" t="s">
        <v>10216</v>
      </c>
      <c r="E788" s="265" t="s">
        <v>12804</v>
      </c>
      <c r="F788" s="463"/>
      <c r="G788" s="463"/>
      <c r="H788" s="235" t="s">
        <v>12927</v>
      </c>
      <c r="I788" s="69" t="s">
        <v>12928</v>
      </c>
      <c r="J788" s="69" t="s">
        <v>12929</v>
      </c>
      <c r="K788" s="427">
        <v>44449</v>
      </c>
      <c r="L788" s="427">
        <v>45545</v>
      </c>
      <c r="M788" s="76">
        <v>36</v>
      </c>
      <c r="N788" s="370">
        <v>24480000</v>
      </c>
      <c r="O788" s="76">
        <f t="shared" si="78"/>
        <v>680000</v>
      </c>
      <c r="P788" s="86">
        <f t="shared" ca="1" si="79"/>
        <v>3.9878323919753407</v>
      </c>
      <c r="Q788" s="87">
        <f t="shared" ca="1" si="80"/>
        <v>2040000</v>
      </c>
      <c r="R788" s="73"/>
      <c r="S788" s="130"/>
      <c r="T788" s="237">
        <f t="shared" si="64"/>
        <v>24480000</v>
      </c>
      <c r="U788" s="511"/>
      <c r="X788" t="str">
        <f>IF(ISERROR(VLOOKUP(H788,'FMC by DSF_Sistem'!$J$11:$J$1202,1,0)),"TIDAK ADA","ADA")</f>
        <v>TIDAK ADA</v>
      </c>
      <c r="Y788" t="str">
        <f>IF(ISERROR(VLOOKUP(C788,'Data Unit Agr Open'!$F$4:$F$7567,1,0)),"TIDAK ADA","ADA")</f>
        <v>ADA</v>
      </c>
      <c r="Z788" s="955" t="str">
        <f>VLOOKUP(H788,'Data Unit Agr Open'!J786:$J$7567,1,FALSE)</f>
        <v>B9710PCR</v>
      </c>
      <c r="AA788" t="b">
        <f t="shared" si="82"/>
        <v>0</v>
      </c>
      <c r="AB788"/>
    </row>
    <row r="789" spans="2:28" ht="17.45" customHeight="1" x14ac:dyDescent="0.4">
      <c r="B789" s="38">
        <v>784</v>
      </c>
      <c r="C789" s="392" t="s">
        <v>4459</v>
      </c>
      <c r="D789" s="664" t="s">
        <v>10216</v>
      </c>
      <c r="E789" s="258" t="s">
        <v>12910</v>
      </c>
      <c r="F789" s="463"/>
      <c r="G789" s="463"/>
      <c r="H789" s="235" t="s">
        <v>12930</v>
      </c>
      <c r="I789" s="69" t="s">
        <v>12931</v>
      </c>
      <c r="J789" s="69" t="s">
        <v>12932</v>
      </c>
      <c r="K789" s="427">
        <v>44448</v>
      </c>
      <c r="L789" s="427">
        <v>45544</v>
      </c>
      <c r="M789" s="76">
        <v>36</v>
      </c>
      <c r="N789" s="370">
        <v>33480000</v>
      </c>
      <c r="O789" s="76">
        <f t="shared" si="78"/>
        <v>930000</v>
      </c>
      <c r="P789" s="86">
        <f t="shared" ca="1" si="79"/>
        <v>4.0211657253086743</v>
      </c>
      <c r="Q789" s="87">
        <f t="shared" ca="1" si="80"/>
        <v>3720000</v>
      </c>
      <c r="R789" s="73"/>
      <c r="S789" s="130"/>
      <c r="T789" s="237">
        <f t="shared" si="64"/>
        <v>33480000</v>
      </c>
      <c r="U789" s="511"/>
      <c r="X789" t="str">
        <f>IF(ISERROR(VLOOKUP(H789,'FMC by DSF_Sistem'!$J$11:$J$1202,1,0)),"TIDAK ADA","ADA")</f>
        <v>TIDAK ADA</v>
      </c>
      <c r="Y789" t="str">
        <f>IF(ISERROR(VLOOKUP(C789,'Data Unit Agr Open'!$F$4:$F$7567,1,0)),"TIDAK ADA","ADA")</f>
        <v>ADA</v>
      </c>
      <c r="Z789" s="955" t="str">
        <f>VLOOKUP(H789,'Data Unit Agr Open'!J787:$J$7567,1,FALSE)</f>
        <v>B9652PCR</v>
      </c>
      <c r="AA789" t="b">
        <f t="shared" si="82"/>
        <v>0</v>
      </c>
      <c r="AB789"/>
    </row>
    <row r="790" spans="2:28" ht="17.45" customHeight="1" x14ac:dyDescent="0.4">
      <c r="B790" s="51">
        <v>785</v>
      </c>
      <c r="C790" s="392" t="s">
        <v>4467</v>
      </c>
      <c r="D790" s="664" t="s">
        <v>10216</v>
      </c>
      <c r="E790" s="265" t="s">
        <v>12804</v>
      </c>
      <c r="F790" s="463"/>
      <c r="G790" s="463"/>
      <c r="H790" s="235" t="s">
        <v>12933</v>
      </c>
      <c r="I790" s="69" t="s">
        <v>12934</v>
      </c>
      <c r="J790" s="69" t="s">
        <v>12935</v>
      </c>
      <c r="K790" s="427">
        <v>44453</v>
      </c>
      <c r="L790" s="427">
        <v>45549</v>
      </c>
      <c r="M790" s="76">
        <v>36</v>
      </c>
      <c r="N790" s="370">
        <v>24480000</v>
      </c>
      <c r="O790" s="76">
        <f t="shared" si="78"/>
        <v>680000</v>
      </c>
      <c r="P790" s="86">
        <f t="shared" ca="1" si="79"/>
        <v>3.8544990586420074</v>
      </c>
      <c r="Q790" s="87">
        <f t="shared" ca="1" si="80"/>
        <v>2040000</v>
      </c>
      <c r="R790" s="73"/>
      <c r="S790" s="130"/>
      <c r="T790" s="237">
        <f t="shared" si="64"/>
        <v>24480000</v>
      </c>
      <c r="U790" s="511"/>
      <c r="X790" t="str">
        <f>IF(ISERROR(VLOOKUP(H790,'FMC by DSF_Sistem'!$J$11:$J$1202,1,0)),"TIDAK ADA","ADA")</f>
        <v>TIDAK ADA</v>
      </c>
      <c r="Y790" t="str">
        <f>IF(ISERROR(VLOOKUP(C790,'Data Unit Agr Open'!$F$4:$F$7567,1,0)),"TIDAK ADA","ADA")</f>
        <v>ADA</v>
      </c>
      <c r="Z790" s="955" t="str">
        <f>VLOOKUP(H790,'Data Unit Agr Open'!J788:$J$7567,1,FALSE)</f>
        <v>B9859PCR</v>
      </c>
      <c r="AA790" t="b">
        <f t="shared" si="82"/>
        <v>0</v>
      </c>
      <c r="AB790"/>
    </row>
    <row r="791" spans="2:28" ht="17.45" customHeight="1" x14ac:dyDescent="0.4">
      <c r="B791" s="38">
        <v>786</v>
      </c>
      <c r="C791" s="411" t="s">
        <v>4467</v>
      </c>
      <c r="D791" s="664" t="s">
        <v>10216</v>
      </c>
      <c r="E791" s="265" t="s">
        <v>12804</v>
      </c>
      <c r="F791" s="516"/>
      <c r="G791" s="516"/>
      <c r="H791" s="347" t="s">
        <v>12936</v>
      </c>
      <c r="I791" s="348" t="s">
        <v>12937</v>
      </c>
      <c r="J791" s="348" t="s">
        <v>12938</v>
      </c>
      <c r="K791" s="434">
        <v>44453</v>
      </c>
      <c r="L791" s="434">
        <v>45549</v>
      </c>
      <c r="M791" s="72">
        <v>36</v>
      </c>
      <c r="N791" s="383">
        <v>24480000</v>
      </c>
      <c r="O791" s="72">
        <f t="shared" si="78"/>
        <v>680000</v>
      </c>
      <c r="P791" s="86">
        <f t="shared" ca="1" si="79"/>
        <v>3.8544990586420074</v>
      </c>
      <c r="Q791" s="87">
        <f t="shared" ca="1" si="80"/>
        <v>2040000</v>
      </c>
      <c r="R791" s="139"/>
      <c r="S791" s="140"/>
      <c r="T791" s="541">
        <f t="shared" si="64"/>
        <v>24480000</v>
      </c>
      <c r="U791" s="511"/>
      <c r="X791" t="str">
        <f>IF(ISERROR(VLOOKUP(H791,'FMC by DSF_Sistem'!$J$11:$J$1202,1,0)),"TIDAK ADA","ADA")</f>
        <v>TIDAK ADA</v>
      </c>
      <c r="Y791" t="str">
        <f>IF(ISERROR(VLOOKUP(C791,'Data Unit Agr Open'!$F$4:$F$7567,1,0)),"TIDAK ADA","ADA")</f>
        <v>ADA</v>
      </c>
      <c r="Z791" s="955" t="str">
        <f>VLOOKUP(H791,'Data Unit Agr Open'!J789:$J$7567,1,FALSE)</f>
        <v>B9861PCR</v>
      </c>
      <c r="AA791" t="b">
        <f t="shared" si="82"/>
        <v>0</v>
      </c>
      <c r="AB791"/>
    </row>
    <row r="792" spans="2:28" ht="17.45" customHeight="1" x14ac:dyDescent="0.4">
      <c r="B792" s="51">
        <v>787</v>
      </c>
      <c r="C792" s="411" t="s">
        <v>4415</v>
      </c>
      <c r="D792" s="664" t="s">
        <v>10216</v>
      </c>
      <c r="E792" s="265" t="s">
        <v>12804</v>
      </c>
      <c r="F792" s="516"/>
      <c r="G792" s="516"/>
      <c r="H792" s="347" t="s">
        <v>12939</v>
      </c>
      <c r="I792" s="348" t="s">
        <v>12940</v>
      </c>
      <c r="J792" s="348" t="s">
        <v>12941</v>
      </c>
      <c r="K792" s="434">
        <v>44476</v>
      </c>
      <c r="L792" s="434">
        <v>45572</v>
      </c>
      <c r="M792" s="72">
        <v>36</v>
      </c>
      <c r="N792" s="383">
        <v>31680000</v>
      </c>
      <c r="O792" s="72">
        <f t="shared" si="78"/>
        <v>880000</v>
      </c>
      <c r="P792" s="86">
        <f t="shared" ca="1" si="79"/>
        <v>3.0878323919753408</v>
      </c>
      <c r="Q792" s="87">
        <f t="shared" ca="1" si="80"/>
        <v>2640000</v>
      </c>
      <c r="R792" s="139">
        <f>'[1]Si Cepat'!J13843</f>
        <v>1078000</v>
      </c>
      <c r="S792" s="140">
        <f>'[1]Si Cepat'!F13844</f>
        <v>1</v>
      </c>
      <c r="T792" s="541">
        <f t="shared" si="64"/>
        <v>30602000</v>
      </c>
      <c r="U792" s="511" t="s">
        <v>12795</v>
      </c>
      <c r="X792" t="str">
        <f>IF(ISERROR(VLOOKUP(H792,'FMC by DSF_Sistem'!$J$11:$J$1202,1,0)),"TIDAK ADA","ADA")</f>
        <v>TIDAK ADA</v>
      </c>
      <c r="Y792" t="str">
        <f>IF(ISERROR(VLOOKUP(C792,'Data Unit Agr Open'!$F$4:$F$7567,1,0)),"TIDAK ADA","ADA")</f>
        <v>ADA</v>
      </c>
      <c r="Z792" s="955" t="str">
        <f>VLOOKUP(H792,'Data Unit Agr Open'!J790:$J$7567,1,FALSE)</f>
        <v>B9712PCR</v>
      </c>
      <c r="AA792" t="b">
        <f t="shared" si="82"/>
        <v>0</v>
      </c>
      <c r="AB792"/>
    </row>
    <row r="793" spans="2:28" ht="17.45" customHeight="1" x14ac:dyDescent="0.4">
      <c r="B793" s="38">
        <v>788</v>
      </c>
      <c r="C793" s="411" t="s">
        <v>4447</v>
      </c>
      <c r="D793" s="664" t="s">
        <v>10216</v>
      </c>
      <c r="E793" s="265" t="s">
        <v>12910</v>
      </c>
      <c r="F793" s="516"/>
      <c r="G793" s="516"/>
      <c r="H793" s="347" t="s">
        <v>12942</v>
      </c>
      <c r="I793" s="348" t="s">
        <v>12943</v>
      </c>
      <c r="J793" s="348" t="s">
        <v>12944</v>
      </c>
      <c r="K793" s="434">
        <v>44469</v>
      </c>
      <c r="L793" s="434">
        <v>45565</v>
      </c>
      <c r="M793" s="72">
        <v>36</v>
      </c>
      <c r="N793" s="383">
        <v>26280000</v>
      </c>
      <c r="O793" s="72">
        <f t="shared" si="78"/>
        <v>730000</v>
      </c>
      <c r="P793" s="86">
        <f t="shared" ca="1" si="79"/>
        <v>3.3211657253086742</v>
      </c>
      <c r="Q793" s="87">
        <f t="shared" ca="1" si="80"/>
        <v>2190000</v>
      </c>
      <c r="R793" s="139"/>
      <c r="S793" s="140"/>
      <c r="T793" s="541">
        <f t="shared" si="64"/>
        <v>26280000</v>
      </c>
      <c r="U793" s="511"/>
      <c r="X793" t="str">
        <f>IF(ISERROR(VLOOKUP(H793,'FMC by DSF_Sistem'!$J$11:$J$1202,1,0)),"TIDAK ADA","ADA")</f>
        <v>TIDAK ADA</v>
      </c>
      <c r="Y793" t="str">
        <f>IF(ISERROR(VLOOKUP(C793,'Data Unit Agr Open'!$F$4:$F$7567,1,0)),"TIDAK ADA","ADA")</f>
        <v>ADA</v>
      </c>
      <c r="Z793" s="955" t="str">
        <f>VLOOKUP(H793,'Data Unit Agr Open'!J791:$J$7567,1,FALSE)</f>
        <v>B9799PCR</v>
      </c>
      <c r="AA793" t="b">
        <f t="shared" si="82"/>
        <v>0</v>
      </c>
      <c r="AB793"/>
    </row>
    <row r="794" spans="2:28" ht="17.45" customHeight="1" x14ac:dyDescent="0.4">
      <c r="B794" s="51">
        <v>789</v>
      </c>
      <c r="C794" s="411" t="s">
        <v>4451</v>
      </c>
      <c r="D794" s="664" t="s">
        <v>10216</v>
      </c>
      <c r="E794" s="265" t="s">
        <v>12910</v>
      </c>
      <c r="F794" s="516"/>
      <c r="G794" s="516"/>
      <c r="H794" s="347" t="s">
        <v>12945</v>
      </c>
      <c r="I794" s="348" t="s">
        <v>12946</v>
      </c>
      <c r="J794" s="348" t="s">
        <v>12947</v>
      </c>
      <c r="K794" s="434">
        <v>44469</v>
      </c>
      <c r="L794" s="434">
        <v>45565</v>
      </c>
      <c r="M794" s="72">
        <v>36</v>
      </c>
      <c r="N794" s="383">
        <v>26280000</v>
      </c>
      <c r="O794" s="72">
        <f t="shared" si="78"/>
        <v>730000</v>
      </c>
      <c r="P794" s="86">
        <f t="shared" ca="1" si="79"/>
        <v>3.3211657253086742</v>
      </c>
      <c r="Q794" s="87">
        <f t="shared" ca="1" si="80"/>
        <v>2190000</v>
      </c>
      <c r="R794" s="139"/>
      <c r="S794" s="140"/>
      <c r="T794" s="541">
        <f t="shared" si="64"/>
        <v>26280000</v>
      </c>
      <c r="U794" s="511"/>
      <c r="X794" t="str">
        <f>IF(ISERROR(VLOOKUP(H794,'FMC by DSF_Sistem'!$J$11:$J$1202,1,0)),"TIDAK ADA","ADA")</f>
        <v>TIDAK ADA</v>
      </c>
      <c r="Y794" t="str">
        <f>IF(ISERROR(VLOOKUP(C794,'Data Unit Agr Open'!$F$4:$F$7567,1,0)),"TIDAK ADA","ADA")</f>
        <v>ADA</v>
      </c>
      <c r="Z794" s="955" t="str">
        <f>VLOOKUP(H794,'Data Unit Agr Open'!J792:$J$7567,1,FALSE)</f>
        <v>B9656PCR</v>
      </c>
      <c r="AA794" t="b">
        <f t="shared" si="82"/>
        <v>0</v>
      </c>
      <c r="AB794"/>
    </row>
    <row r="795" spans="2:28" ht="17.45" customHeight="1" x14ac:dyDescent="0.4">
      <c r="B795" s="38">
        <v>790</v>
      </c>
      <c r="C795" s="411" t="s">
        <v>4455</v>
      </c>
      <c r="D795" s="664" t="s">
        <v>10216</v>
      </c>
      <c r="E795" s="265" t="s">
        <v>12910</v>
      </c>
      <c r="F795" s="516"/>
      <c r="G795" s="516"/>
      <c r="H795" s="347" t="s">
        <v>12948</v>
      </c>
      <c r="I795" s="348" t="s">
        <v>12949</v>
      </c>
      <c r="J795" s="348" t="s">
        <v>12950</v>
      </c>
      <c r="K795" s="434">
        <v>44469</v>
      </c>
      <c r="L795" s="434">
        <v>45565</v>
      </c>
      <c r="M795" s="72">
        <v>36</v>
      </c>
      <c r="N795" s="383">
        <v>28080000</v>
      </c>
      <c r="O795" s="72">
        <f t="shared" si="78"/>
        <v>780000</v>
      </c>
      <c r="P795" s="86">
        <f t="shared" ca="1" si="79"/>
        <v>3.3211657253086742</v>
      </c>
      <c r="Q795" s="87">
        <f t="shared" ca="1" si="80"/>
        <v>2340000</v>
      </c>
      <c r="R795" s="139"/>
      <c r="S795" s="140"/>
      <c r="T795" s="541">
        <f t="shared" si="64"/>
        <v>28080000</v>
      </c>
      <c r="U795" s="511"/>
      <c r="X795" t="str">
        <f>IF(ISERROR(VLOOKUP(H795,'FMC by DSF_Sistem'!$J$11:$J$1202,1,0)),"TIDAK ADA","ADA")</f>
        <v>TIDAK ADA</v>
      </c>
      <c r="Y795" t="str">
        <f>IF(ISERROR(VLOOKUP(C795,'Data Unit Agr Open'!$F$4:$F$7567,1,0)),"TIDAK ADA","ADA")</f>
        <v>ADA</v>
      </c>
      <c r="Z795" s="955" t="str">
        <f>VLOOKUP(H795,'Data Unit Agr Open'!J793:$J$7567,1,FALSE)</f>
        <v>B9650PCR</v>
      </c>
      <c r="AA795" t="b">
        <f t="shared" si="82"/>
        <v>0</v>
      </c>
      <c r="AB795"/>
    </row>
    <row r="796" spans="2:28" ht="17.45" customHeight="1" x14ac:dyDescent="0.4">
      <c r="B796" s="51">
        <v>791</v>
      </c>
      <c r="C796" s="411" t="s">
        <v>4471</v>
      </c>
      <c r="D796" s="664" t="s">
        <v>10216</v>
      </c>
      <c r="E796" s="265" t="s">
        <v>12804</v>
      </c>
      <c r="F796" s="516"/>
      <c r="G796" s="516"/>
      <c r="H796" s="347" t="s">
        <v>12951</v>
      </c>
      <c r="I796" s="348" t="s">
        <v>12952</v>
      </c>
      <c r="J796" s="348" t="s">
        <v>12953</v>
      </c>
      <c r="K796" s="434">
        <v>44469</v>
      </c>
      <c r="L796" s="434">
        <v>45565</v>
      </c>
      <c r="M796" s="72">
        <v>36</v>
      </c>
      <c r="N796" s="383">
        <v>24480000</v>
      </c>
      <c r="O796" s="72">
        <f t="shared" si="78"/>
        <v>680000</v>
      </c>
      <c r="P796" s="86">
        <f t="shared" ca="1" si="79"/>
        <v>3.3211657253086742</v>
      </c>
      <c r="Q796" s="87">
        <f t="shared" ca="1" si="80"/>
        <v>2040000</v>
      </c>
      <c r="R796" s="139"/>
      <c r="S796" s="140"/>
      <c r="T796" s="541">
        <f t="shared" si="64"/>
        <v>24480000</v>
      </c>
      <c r="U796" s="511"/>
      <c r="X796" t="str">
        <f>IF(ISERROR(VLOOKUP(H796,'FMC by DSF_Sistem'!$J$11:$J$1202,1,0)),"TIDAK ADA","ADA")</f>
        <v>TIDAK ADA</v>
      </c>
      <c r="Y796" t="str">
        <f>IF(ISERROR(VLOOKUP(C796,'Data Unit Agr Open'!$F$4:$F$7567,1,0)),"TIDAK ADA","ADA")</f>
        <v>ADA</v>
      </c>
      <c r="Z796" s="955" t="str">
        <f>VLOOKUP(H796,'Data Unit Agr Open'!J794:$J$7567,1,FALSE)</f>
        <v>B9714PCR</v>
      </c>
      <c r="AA796" t="b">
        <f t="shared" si="82"/>
        <v>0</v>
      </c>
      <c r="AB796"/>
    </row>
    <row r="797" spans="2:28" ht="17.45" hidden="1" customHeight="1" x14ac:dyDescent="0.4">
      <c r="B797" s="38">
        <v>792</v>
      </c>
      <c r="C797" s="411" t="s">
        <v>4537</v>
      </c>
      <c r="D797" s="664" t="s">
        <v>10216</v>
      </c>
      <c r="E797" s="265" t="s">
        <v>12954</v>
      </c>
      <c r="F797" s="516"/>
      <c r="G797" s="516"/>
      <c r="H797" s="347" t="s">
        <v>12955</v>
      </c>
      <c r="I797" s="348" t="s">
        <v>12956</v>
      </c>
      <c r="J797" s="348" t="s">
        <v>12957</v>
      </c>
      <c r="K797" s="434">
        <v>44472</v>
      </c>
      <c r="L797" s="434">
        <v>45568</v>
      </c>
      <c r="M797" s="72">
        <v>36</v>
      </c>
      <c r="N797" s="383">
        <v>45144000</v>
      </c>
      <c r="O797" s="72">
        <f t="shared" si="78"/>
        <v>1254000</v>
      </c>
      <c r="P797" s="86">
        <f t="shared" ca="1" si="79"/>
        <v>3.2211657253086741</v>
      </c>
      <c r="Q797" s="87">
        <f t="shared" ca="1" si="80"/>
        <v>3762000</v>
      </c>
      <c r="R797" s="139"/>
      <c r="S797" s="140"/>
      <c r="T797" s="541">
        <f t="shared" si="64"/>
        <v>45144000</v>
      </c>
      <c r="U797" s="511"/>
      <c r="X797" t="str">
        <f>IF(ISERROR(VLOOKUP(H797,'FMC by DSF_Sistem'!$J$11:$J$1202,1,0)),"TIDAK ADA","ADA")</f>
        <v>TIDAK ADA</v>
      </c>
      <c r="Y797" t="str">
        <f>IF(ISERROR(VLOOKUP(C797,'Data Unit Agr Open'!$F$4:$F$7567,1,0)),"TIDAK ADA","ADA")</f>
        <v>ADA</v>
      </c>
      <c r="Z797" s="955" t="e">
        <f>VLOOKUP(H797,'Data Unit Agr Open'!J795:$J$7567,1,FALSE)</f>
        <v>#N/A</v>
      </c>
      <c r="AA797" t="b">
        <f t="shared" si="82"/>
        <v>0</v>
      </c>
      <c r="AB797" s="950" t="s">
        <v>25308</v>
      </c>
    </row>
    <row r="798" spans="2:28" ht="17.45" hidden="1" customHeight="1" x14ac:dyDescent="0.4">
      <c r="B798" s="51">
        <v>793</v>
      </c>
      <c r="C798" s="411" t="s">
        <v>4537</v>
      </c>
      <c r="D798" s="664" t="s">
        <v>10216</v>
      </c>
      <c r="E798" s="265" t="s">
        <v>12954</v>
      </c>
      <c r="F798" s="516"/>
      <c r="G798" s="516"/>
      <c r="H798" s="347" t="s">
        <v>12958</v>
      </c>
      <c r="I798" s="348" t="s">
        <v>12959</v>
      </c>
      <c r="J798" s="348" t="s">
        <v>12960</v>
      </c>
      <c r="K798" s="434">
        <v>44472</v>
      </c>
      <c r="L798" s="434">
        <v>45568</v>
      </c>
      <c r="M798" s="72">
        <v>36</v>
      </c>
      <c r="N798" s="383">
        <v>45144000</v>
      </c>
      <c r="O798" s="72">
        <f t="shared" si="78"/>
        <v>1254000</v>
      </c>
      <c r="P798" s="86">
        <f t="shared" ca="1" si="79"/>
        <v>3.2211657253086741</v>
      </c>
      <c r="Q798" s="87">
        <f t="shared" ca="1" si="80"/>
        <v>3762000</v>
      </c>
      <c r="R798" s="139"/>
      <c r="S798" s="140"/>
      <c r="T798" s="541">
        <f t="shared" si="64"/>
        <v>45144000</v>
      </c>
      <c r="U798" s="511"/>
      <c r="X798" t="str">
        <f>IF(ISERROR(VLOOKUP(H798,'FMC by DSF_Sistem'!$J$11:$J$1202,1,0)),"TIDAK ADA","ADA")</f>
        <v>TIDAK ADA</v>
      </c>
      <c r="Y798" t="str">
        <f>IF(ISERROR(VLOOKUP(C798,'Data Unit Agr Open'!$F$4:$F$7567,1,0)),"TIDAK ADA","ADA")</f>
        <v>ADA</v>
      </c>
      <c r="Z798" s="955" t="e">
        <f>VLOOKUP(H798,'Data Unit Agr Open'!J796:$J$7567,1,FALSE)</f>
        <v>#N/A</v>
      </c>
      <c r="AA798" t="b">
        <f t="shared" si="82"/>
        <v>0</v>
      </c>
      <c r="AB798" s="950" t="s">
        <v>25309</v>
      </c>
    </row>
    <row r="799" spans="2:28" ht="17.45" customHeight="1" x14ac:dyDescent="0.4">
      <c r="B799" s="38">
        <v>794</v>
      </c>
      <c r="C799" s="411" t="s">
        <v>4554</v>
      </c>
      <c r="D799" s="664" t="s">
        <v>10216</v>
      </c>
      <c r="E799" s="265" t="s">
        <v>12804</v>
      </c>
      <c r="F799" s="516"/>
      <c r="G799" s="516"/>
      <c r="H799" s="347" t="s">
        <v>12961</v>
      </c>
      <c r="I799" s="348" t="s">
        <v>12962</v>
      </c>
      <c r="J799" s="348" t="s">
        <v>12963</v>
      </c>
      <c r="K799" s="434">
        <v>44469</v>
      </c>
      <c r="L799" s="434">
        <v>45565</v>
      </c>
      <c r="M799" s="72">
        <v>36</v>
      </c>
      <c r="N799" s="383">
        <v>24480000</v>
      </c>
      <c r="O799" s="72">
        <f t="shared" si="78"/>
        <v>680000</v>
      </c>
      <c r="P799" s="86">
        <f t="shared" ca="1" si="79"/>
        <v>3.3211657253086742</v>
      </c>
      <c r="Q799" s="87">
        <f t="shared" ca="1" si="80"/>
        <v>2040000</v>
      </c>
      <c r="R799" s="139"/>
      <c r="S799" s="140"/>
      <c r="T799" s="541">
        <f t="shared" si="64"/>
        <v>24480000</v>
      </c>
      <c r="U799" s="511"/>
      <c r="X799" t="str">
        <f>IF(ISERROR(VLOOKUP(H799,'FMC by DSF_Sistem'!$J$11:$J$1202,1,0)),"TIDAK ADA","ADA")</f>
        <v>TIDAK ADA</v>
      </c>
      <c r="Y799" t="str">
        <f>IF(ISERROR(VLOOKUP(C799,'Data Unit Agr Open'!$F$4:$F$7567,1,0)),"TIDAK ADA","ADA")</f>
        <v>ADA</v>
      </c>
      <c r="Z799" s="955" t="str">
        <f>VLOOKUP(H799,'Data Unit Agr Open'!J797:$J$7567,1,FALSE)</f>
        <v>B9855PCR</v>
      </c>
      <c r="AA799" t="b">
        <f t="shared" si="82"/>
        <v>0</v>
      </c>
      <c r="AB799"/>
    </row>
    <row r="800" spans="2:28" ht="17.45" customHeight="1" x14ac:dyDescent="0.4">
      <c r="B800" s="51">
        <v>795</v>
      </c>
      <c r="C800" s="411" t="s">
        <v>4554</v>
      </c>
      <c r="D800" s="664" t="s">
        <v>10216</v>
      </c>
      <c r="E800" s="265" t="s">
        <v>12804</v>
      </c>
      <c r="F800" s="516"/>
      <c r="G800" s="516"/>
      <c r="H800" s="347" t="s">
        <v>12964</v>
      </c>
      <c r="I800" s="348" t="s">
        <v>12965</v>
      </c>
      <c r="J800" s="348" t="s">
        <v>12966</v>
      </c>
      <c r="K800" s="434">
        <v>44469</v>
      </c>
      <c r="L800" s="434">
        <v>45565</v>
      </c>
      <c r="M800" s="72">
        <v>36</v>
      </c>
      <c r="N800" s="383">
        <v>24480000</v>
      </c>
      <c r="O800" s="72">
        <f t="shared" si="78"/>
        <v>680000</v>
      </c>
      <c r="P800" s="86">
        <f t="shared" ca="1" si="79"/>
        <v>3.3211657253086742</v>
      </c>
      <c r="Q800" s="87">
        <f t="shared" ca="1" si="80"/>
        <v>2040000</v>
      </c>
      <c r="R800" s="139"/>
      <c r="S800" s="140"/>
      <c r="T800" s="541">
        <f t="shared" si="64"/>
        <v>24480000</v>
      </c>
      <c r="U800" s="511"/>
      <c r="X800" t="str">
        <f>IF(ISERROR(VLOOKUP(H800,'FMC by DSF_Sistem'!$J$11:$J$1202,1,0)),"TIDAK ADA","ADA")</f>
        <v>TIDAK ADA</v>
      </c>
      <c r="Y800" t="str">
        <f>IF(ISERROR(VLOOKUP(C800,'Data Unit Agr Open'!$F$4:$F$7567,1,0)),"TIDAK ADA","ADA")</f>
        <v>ADA</v>
      </c>
      <c r="Z800" s="955" t="str">
        <f>VLOOKUP(H800,'Data Unit Agr Open'!J798:$J$7567,1,FALSE)</f>
        <v>B9831PCR</v>
      </c>
      <c r="AA800" t="b">
        <f t="shared" si="82"/>
        <v>0</v>
      </c>
      <c r="AB800"/>
    </row>
    <row r="801" spans="2:28" ht="17.45" customHeight="1" x14ac:dyDescent="0.4">
      <c r="B801" s="38">
        <v>796</v>
      </c>
      <c r="C801" s="411" t="s">
        <v>4554</v>
      </c>
      <c r="D801" s="664" t="s">
        <v>10216</v>
      </c>
      <c r="E801" s="265" t="s">
        <v>12804</v>
      </c>
      <c r="F801" s="516"/>
      <c r="G801" s="516"/>
      <c r="H801" s="347" t="s">
        <v>12967</v>
      </c>
      <c r="I801" s="348" t="s">
        <v>12968</v>
      </c>
      <c r="J801" s="348" t="s">
        <v>12969</v>
      </c>
      <c r="K801" s="434">
        <v>44469</v>
      </c>
      <c r="L801" s="434">
        <v>45565</v>
      </c>
      <c r="M801" s="72">
        <v>36</v>
      </c>
      <c r="N801" s="383">
        <v>24480000</v>
      </c>
      <c r="O801" s="72">
        <f t="shared" si="78"/>
        <v>680000</v>
      </c>
      <c r="P801" s="86">
        <f t="shared" ca="1" si="79"/>
        <v>3.3211657253086742</v>
      </c>
      <c r="Q801" s="87">
        <f t="shared" ca="1" si="80"/>
        <v>2040000</v>
      </c>
      <c r="R801" s="139"/>
      <c r="S801" s="140"/>
      <c r="T801" s="541">
        <f t="shared" si="64"/>
        <v>24480000</v>
      </c>
      <c r="U801" s="511"/>
      <c r="X801" t="str">
        <f>IF(ISERROR(VLOOKUP(H801,'FMC by DSF_Sistem'!$J$11:$J$1202,1,0)),"TIDAK ADA","ADA")</f>
        <v>TIDAK ADA</v>
      </c>
      <c r="Y801" t="str">
        <f>IF(ISERROR(VLOOKUP(C801,'Data Unit Agr Open'!$F$4:$F$7567,1,0)),"TIDAK ADA","ADA")</f>
        <v>ADA</v>
      </c>
      <c r="Z801" s="955" t="str">
        <f>VLOOKUP(H801,'Data Unit Agr Open'!J799:$J$7567,1,FALSE)</f>
        <v>B9686PCR</v>
      </c>
      <c r="AA801" t="b">
        <f t="shared" si="82"/>
        <v>0</v>
      </c>
      <c r="AB801"/>
    </row>
    <row r="802" spans="2:28" ht="17.45" customHeight="1" x14ac:dyDescent="0.4">
      <c r="B802" s="51">
        <v>797</v>
      </c>
      <c r="C802" s="411" t="s">
        <v>4554</v>
      </c>
      <c r="D802" s="664" t="s">
        <v>10216</v>
      </c>
      <c r="E802" s="265" t="s">
        <v>12804</v>
      </c>
      <c r="F802" s="516"/>
      <c r="G802" s="516"/>
      <c r="H802" s="347" t="s">
        <v>12970</v>
      </c>
      <c r="I802" s="348" t="s">
        <v>12971</v>
      </c>
      <c r="J802" s="348" t="s">
        <v>12972</v>
      </c>
      <c r="K802" s="434">
        <v>44469</v>
      </c>
      <c r="L802" s="434">
        <v>45565</v>
      </c>
      <c r="M802" s="72">
        <v>36</v>
      </c>
      <c r="N802" s="383">
        <v>24480000</v>
      </c>
      <c r="O802" s="72">
        <f t="shared" si="78"/>
        <v>680000</v>
      </c>
      <c r="P802" s="86">
        <f t="shared" ca="1" si="79"/>
        <v>3.3211657253086742</v>
      </c>
      <c r="Q802" s="87">
        <f t="shared" ca="1" si="80"/>
        <v>2040000</v>
      </c>
      <c r="R802" s="139"/>
      <c r="S802" s="140"/>
      <c r="T802" s="541">
        <f t="shared" si="64"/>
        <v>24480000</v>
      </c>
      <c r="U802" s="511"/>
      <c r="X802" t="str">
        <f>IF(ISERROR(VLOOKUP(H802,'FMC by DSF_Sistem'!$J$11:$J$1202,1,0)),"TIDAK ADA","ADA")</f>
        <v>TIDAK ADA</v>
      </c>
      <c r="Y802" t="str">
        <f>IF(ISERROR(VLOOKUP(C802,'Data Unit Agr Open'!$F$4:$F$7567,1,0)),"TIDAK ADA","ADA")</f>
        <v>ADA</v>
      </c>
      <c r="Z802" s="955" t="str">
        <f>VLOOKUP(H802,'Data Unit Agr Open'!J800:$J$7567,1,FALSE)</f>
        <v>B9857PCR</v>
      </c>
      <c r="AA802" t="b">
        <f t="shared" si="82"/>
        <v>0</v>
      </c>
      <c r="AB802"/>
    </row>
    <row r="803" spans="2:28" ht="17.45" customHeight="1" x14ac:dyDescent="0.4">
      <c r="B803" s="38">
        <v>798</v>
      </c>
      <c r="C803" s="411" t="s">
        <v>4554</v>
      </c>
      <c r="D803" s="664" t="s">
        <v>10216</v>
      </c>
      <c r="E803" s="265" t="s">
        <v>12804</v>
      </c>
      <c r="F803" s="516"/>
      <c r="G803" s="516"/>
      <c r="H803" s="347" t="s">
        <v>12973</v>
      </c>
      <c r="I803" s="348" t="s">
        <v>12974</v>
      </c>
      <c r="J803" s="348" t="s">
        <v>12975</v>
      </c>
      <c r="K803" s="434">
        <v>44469</v>
      </c>
      <c r="L803" s="434">
        <v>45565</v>
      </c>
      <c r="M803" s="72">
        <v>36</v>
      </c>
      <c r="N803" s="383">
        <v>24480000</v>
      </c>
      <c r="O803" s="72">
        <f t="shared" si="78"/>
        <v>680000</v>
      </c>
      <c r="P803" s="86">
        <f t="shared" ca="1" si="79"/>
        <v>3.3211657253086742</v>
      </c>
      <c r="Q803" s="87">
        <f t="shared" ca="1" si="80"/>
        <v>2040000</v>
      </c>
      <c r="R803" s="139"/>
      <c r="S803" s="140"/>
      <c r="T803" s="541">
        <f t="shared" si="64"/>
        <v>24480000</v>
      </c>
      <c r="U803" s="511"/>
      <c r="X803" t="str">
        <f>IF(ISERROR(VLOOKUP(H803,'FMC by DSF_Sistem'!$J$11:$J$1202,1,0)),"TIDAK ADA","ADA")</f>
        <v>TIDAK ADA</v>
      </c>
      <c r="Y803" t="str">
        <f>IF(ISERROR(VLOOKUP(C803,'Data Unit Agr Open'!$F$4:$F$7567,1,0)),"TIDAK ADA","ADA")</f>
        <v>ADA</v>
      </c>
      <c r="Z803" s="955" t="str">
        <f>VLOOKUP(H803,'Data Unit Agr Open'!J801:$J$7567,1,FALSE)</f>
        <v>B9817PCR</v>
      </c>
      <c r="AA803" t="b">
        <f t="shared" si="82"/>
        <v>0</v>
      </c>
      <c r="AB803"/>
    </row>
    <row r="804" spans="2:28" ht="17.45" customHeight="1" x14ac:dyDescent="0.4">
      <c r="B804" s="51">
        <v>799</v>
      </c>
      <c r="C804" s="411" t="s">
        <v>4590</v>
      </c>
      <c r="D804" s="664" t="s">
        <v>10216</v>
      </c>
      <c r="E804" s="265" t="s">
        <v>12804</v>
      </c>
      <c r="F804" s="516"/>
      <c r="G804" s="516"/>
      <c r="H804" s="347" t="s">
        <v>12976</v>
      </c>
      <c r="I804" s="348" t="s">
        <v>12977</v>
      </c>
      <c r="J804" s="348" t="s">
        <v>12978</v>
      </c>
      <c r="K804" s="434">
        <v>44478</v>
      </c>
      <c r="L804" s="434">
        <v>45574</v>
      </c>
      <c r="M804" s="72">
        <v>36</v>
      </c>
      <c r="N804" s="383">
        <v>26280000</v>
      </c>
      <c r="O804" s="72">
        <f t="shared" ref="O804:O819" si="83">N804/M804</f>
        <v>730000</v>
      </c>
      <c r="P804" s="86">
        <f t="shared" ca="1" si="79"/>
        <v>3.0211657253086743</v>
      </c>
      <c r="Q804" s="87">
        <f t="shared" ca="1" si="80"/>
        <v>2190000</v>
      </c>
      <c r="R804" s="139">
        <f>'[1]Si Cepat'!J13602</f>
        <v>113100</v>
      </c>
      <c r="S804" s="140">
        <f>'[1]Si Cepat'!F13603</f>
        <v>0</v>
      </c>
      <c r="T804" s="541">
        <f t="shared" si="64"/>
        <v>26166900</v>
      </c>
      <c r="U804" s="511"/>
      <c r="X804" t="str">
        <f>IF(ISERROR(VLOOKUP(H804,'FMC by DSF_Sistem'!$J$11:$J$1202,1,0)),"TIDAK ADA","ADA")</f>
        <v>TIDAK ADA</v>
      </c>
      <c r="Y804" t="str">
        <f>IF(ISERROR(VLOOKUP(C804,'Data Unit Agr Open'!$F$4:$F$7567,1,0)),"TIDAK ADA","ADA")</f>
        <v>ADA</v>
      </c>
      <c r="Z804" s="955" t="str">
        <f>VLOOKUP(H804,'Data Unit Agr Open'!J802:$J$7567,1,FALSE)</f>
        <v>B9819PCR</v>
      </c>
      <c r="AA804" t="b">
        <f t="shared" si="82"/>
        <v>0</v>
      </c>
      <c r="AB804"/>
    </row>
    <row r="805" spans="2:28" ht="17.45" customHeight="1" x14ac:dyDescent="0.4">
      <c r="B805" s="38">
        <v>800</v>
      </c>
      <c r="C805" s="411" t="s">
        <v>4594</v>
      </c>
      <c r="D805" s="664" t="s">
        <v>10216</v>
      </c>
      <c r="E805" s="265" t="s">
        <v>12885</v>
      </c>
      <c r="F805" s="516"/>
      <c r="G805" s="516"/>
      <c r="H805" s="347" t="s">
        <v>12979</v>
      </c>
      <c r="I805" s="348" t="s">
        <v>12980</v>
      </c>
      <c r="J805" s="348" t="s">
        <v>12981</v>
      </c>
      <c r="K805" s="434">
        <v>44473</v>
      </c>
      <c r="L805" s="434">
        <v>45569</v>
      </c>
      <c r="M805" s="72">
        <v>36</v>
      </c>
      <c r="N805" s="383">
        <v>28080000</v>
      </c>
      <c r="O805" s="72">
        <f t="shared" si="83"/>
        <v>780000</v>
      </c>
      <c r="P805" s="86">
        <f t="shared" ca="1" si="79"/>
        <v>3.1878323919753409</v>
      </c>
      <c r="Q805" s="87">
        <f t="shared" ca="1" si="80"/>
        <v>2340000</v>
      </c>
      <c r="R805" s="139"/>
      <c r="S805" s="140"/>
      <c r="T805" s="541">
        <f t="shared" si="64"/>
        <v>28080000</v>
      </c>
      <c r="U805" s="511"/>
      <c r="X805" t="str">
        <f>IF(ISERROR(VLOOKUP(H805,'FMC by DSF_Sistem'!$J$11:$J$1202,1,0)),"TIDAK ADA","ADA")</f>
        <v>TIDAK ADA</v>
      </c>
      <c r="Y805" t="str">
        <f>IF(ISERROR(VLOOKUP(C805,'Data Unit Agr Open'!$F$4:$F$7567,1,0)),"TIDAK ADA","ADA")</f>
        <v>ADA</v>
      </c>
      <c r="Z805" s="955" t="str">
        <f>VLOOKUP(H805,'Data Unit Agr Open'!J803:$J$7567,1,FALSE)</f>
        <v>B9918PCR</v>
      </c>
      <c r="AA805" t="b">
        <f t="shared" si="82"/>
        <v>0</v>
      </c>
      <c r="AB805"/>
    </row>
    <row r="806" spans="2:28" ht="17.45" customHeight="1" x14ac:dyDescent="0.4">
      <c r="B806" s="51">
        <v>801</v>
      </c>
      <c r="C806" s="411" t="s">
        <v>4594</v>
      </c>
      <c r="D806" s="664" t="s">
        <v>10216</v>
      </c>
      <c r="E806" s="265" t="s">
        <v>12885</v>
      </c>
      <c r="F806" s="516"/>
      <c r="G806" s="516"/>
      <c r="H806" s="347" t="s">
        <v>12982</v>
      </c>
      <c r="I806" s="348" t="s">
        <v>12983</v>
      </c>
      <c r="J806" s="348" t="s">
        <v>12984</v>
      </c>
      <c r="K806" s="434">
        <v>44473</v>
      </c>
      <c r="L806" s="434">
        <v>45569</v>
      </c>
      <c r="M806" s="72">
        <v>36</v>
      </c>
      <c r="N806" s="383">
        <v>28080000</v>
      </c>
      <c r="O806" s="72">
        <f t="shared" si="83"/>
        <v>780000</v>
      </c>
      <c r="P806" s="86">
        <f t="shared" ca="1" si="79"/>
        <v>3.1878323919753409</v>
      </c>
      <c r="Q806" s="87">
        <f t="shared" ca="1" si="80"/>
        <v>2340000</v>
      </c>
      <c r="R806" s="139"/>
      <c r="S806" s="140"/>
      <c r="T806" s="541">
        <f t="shared" si="64"/>
        <v>28080000</v>
      </c>
      <c r="U806" s="511"/>
      <c r="X806" t="str">
        <f>IF(ISERROR(VLOOKUP(H806,'FMC by DSF_Sistem'!$J$11:$J$1202,1,0)),"TIDAK ADA","ADA")</f>
        <v>TIDAK ADA</v>
      </c>
      <c r="Y806" t="str">
        <f>IF(ISERROR(VLOOKUP(C806,'Data Unit Agr Open'!$F$4:$F$7567,1,0)),"TIDAK ADA","ADA")</f>
        <v>ADA</v>
      </c>
      <c r="Z806" s="955" t="str">
        <f>VLOOKUP(H806,'Data Unit Agr Open'!J804:$J$7567,1,FALSE)</f>
        <v>B9916PCR</v>
      </c>
      <c r="AA806" t="b">
        <f t="shared" si="82"/>
        <v>0</v>
      </c>
      <c r="AB806"/>
    </row>
    <row r="807" spans="2:28" ht="17.45" customHeight="1" x14ac:dyDescent="0.4">
      <c r="B807" s="38">
        <v>802</v>
      </c>
      <c r="C807" s="392" t="s">
        <v>4721</v>
      </c>
      <c r="D807" s="655" t="s">
        <v>10216</v>
      </c>
      <c r="E807" s="258" t="s">
        <v>12804</v>
      </c>
      <c r="F807" s="463"/>
      <c r="G807" s="463"/>
      <c r="H807" s="235" t="s">
        <v>12985</v>
      </c>
      <c r="I807" s="69" t="s">
        <v>12986</v>
      </c>
      <c r="J807" s="69" t="s">
        <v>12987</v>
      </c>
      <c r="K807" s="427">
        <v>44500</v>
      </c>
      <c r="L807" s="427">
        <v>45596</v>
      </c>
      <c r="M807" s="76">
        <v>36</v>
      </c>
      <c r="N807" s="370">
        <v>24480000</v>
      </c>
      <c r="O807" s="76">
        <f t="shared" si="83"/>
        <v>680000</v>
      </c>
      <c r="P807" s="128">
        <f t="shared" ca="1" si="79"/>
        <v>2.2878323919753409</v>
      </c>
      <c r="Q807" s="129">
        <f t="shared" ca="1" si="80"/>
        <v>1360000</v>
      </c>
      <c r="R807" s="73">
        <f>'[1]Si Cepat'!J13663</f>
        <v>16900</v>
      </c>
      <c r="S807" s="130">
        <f>'[1]Si Cepat'!F13664</f>
        <v>0</v>
      </c>
      <c r="T807" s="541">
        <f t="shared" si="64"/>
        <v>24463100</v>
      </c>
      <c r="U807" s="511" t="s">
        <v>12795</v>
      </c>
      <c r="X807" t="str">
        <f>IF(ISERROR(VLOOKUP(H807,'FMC by DSF_Sistem'!$J$11:$J$1202,1,0)),"TIDAK ADA","ADA")</f>
        <v>TIDAK ADA</v>
      </c>
      <c r="Y807" t="str">
        <f>IF(ISERROR(VLOOKUP(C807,'Data Unit Agr Open'!$F$4:$F$7567,1,0)),"TIDAK ADA","ADA")</f>
        <v>ADA</v>
      </c>
      <c r="Z807" s="955" t="str">
        <f>VLOOKUP(H807,'Data Unit Agr Open'!J805:$J$7567,1,FALSE)</f>
        <v>B9694PCR</v>
      </c>
      <c r="AA807" t="b">
        <f t="shared" si="82"/>
        <v>0</v>
      </c>
      <c r="AB807"/>
    </row>
    <row r="808" spans="2:28" ht="32.25" hidden="1" x14ac:dyDescent="0.4">
      <c r="B808" s="51">
        <v>803</v>
      </c>
      <c r="C808" s="392" t="s">
        <v>4776</v>
      </c>
      <c r="D808" s="655" t="s">
        <v>10216</v>
      </c>
      <c r="E808" s="258" t="s">
        <v>12885</v>
      </c>
      <c r="F808" s="463"/>
      <c r="G808" s="463" t="s">
        <v>12372</v>
      </c>
      <c r="H808" s="235"/>
      <c r="I808" s="69"/>
      <c r="J808" s="69"/>
      <c r="K808" s="427">
        <v>44508</v>
      </c>
      <c r="L808" s="427">
        <v>45604</v>
      </c>
      <c r="M808" s="76">
        <v>36</v>
      </c>
      <c r="N808" s="370">
        <v>26280000</v>
      </c>
      <c r="O808" s="76">
        <f t="shared" si="83"/>
        <v>730000</v>
      </c>
      <c r="P808" s="128">
        <f t="shared" ca="1" si="79"/>
        <v>2.0211657253086743</v>
      </c>
      <c r="Q808" s="129">
        <f t="shared" ca="1" si="80"/>
        <v>1460000</v>
      </c>
      <c r="R808" s="73"/>
      <c r="S808" s="130"/>
      <c r="T808" s="237">
        <f t="shared" si="64"/>
        <v>26280000</v>
      </c>
      <c r="U808" s="511"/>
      <c r="X808" t="str">
        <f>IF(ISERROR(VLOOKUP(H808,'FMC by DSF_Sistem'!$J$11:$J$1202,1,0)),"TIDAK ADA","ADA")</f>
        <v>TIDAK ADA</v>
      </c>
      <c r="Y808" t="str">
        <f>IF(ISERROR(VLOOKUP(C808,'Data Unit Agr Open'!$F$4:$F$7567,1,0)),"TIDAK ADA","ADA")</f>
        <v>ADA</v>
      </c>
      <c r="Z808" s="955" t="e">
        <f>VLOOKUP(H808,'Data Unit Agr Open'!J806:$J$7567,1,FALSE)</f>
        <v>#N/A</v>
      </c>
      <c r="AA808" t="b">
        <f t="shared" si="82"/>
        <v>0</v>
      </c>
      <c r="AB808" s="962" t="s">
        <v>25310</v>
      </c>
    </row>
    <row r="809" spans="2:28" ht="17.45" customHeight="1" x14ac:dyDescent="0.4">
      <c r="B809" s="38">
        <v>804</v>
      </c>
      <c r="C809" s="397" t="s">
        <v>4780</v>
      </c>
      <c r="D809" s="675" t="s">
        <v>10216</v>
      </c>
      <c r="E809" s="543" t="s">
        <v>12885</v>
      </c>
      <c r="F809" s="667"/>
      <c r="G809" s="667"/>
      <c r="H809" s="308" t="s">
        <v>12988</v>
      </c>
      <c r="I809" s="545" t="s">
        <v>12989</v>
      </c>
      <c r="J809" s="545" t="s">
        <v>12990</v>
      </c>
      <c r="K809" s="668">
        <v>44508</v>
      </c>
      <c r="L809" s="668">
        <v>45604</v>
      </c>
      <c r="M809" s="155">
        <v>36</v>
      </c>
      <c r="N809" s="401">
        <v>29880000</v>
      </c>
      <c r="O809" s="155">
        <f t="shared" si="83"/>
        <v>830000</v>
      </c>
      <c r="P809" s="311">
        <f t="shared" ca="1" si="79"/>
        <v>2.0211657253086743</v>
      </c>
      <c r="Q809" s="312">
        <f t="shared" ca="1" si="80"/>
        <v>1660000</v>
      </c>
      <c r="R809" s="158">
        <f>'[1]Si Cepat'!J14082</f>
        <v>105300</v>
      </c>
      <c r="S809" s="159">
        <f>'[1]Si Cepat'!F14083</f>
        <v>0</v>
      </c>
      <c r="T809" s="548">
        <f t="shared" si="64"/>
        <v>29774700</v>
      </c>
      <c r="U809" s="511" t="s">
        <v>12795</v>
      </c>
      <c r="X809" t="str">
        <f>IF(ISERROR(VLOOKUP(H809,'FMC by DSF_Sistem'!$J$11:$J$1202,1,0)),"TIDAK ADA","ADA")</f>
        <v>TIDAK ADA</v>
      </c>
      <c r="Y809" t="str">
        <f>IF(ISERROR(VLOOKUP(C809,'Data Unit Agr Open'!$F$4:$F$7567,1,0)),"TIDAK ADA","ADA")</f>
        <v>ADA</v>
      </c>
      <c r="Z809" s="955" t="str">
        <f>VLOOKUP(H809,'Data Unit Agr Open'!J807:$J$7567,1,FALSE)</f>
        <v>B9137PCS</v>
      </c>
      <c r="AA809" t="b">
        <f t="shared" si="82"/>
        <v>0</v>
      </c>
      <c r="AB809"/>
    </row>
    <row r="810" spans="2:28" ht="17.45" customHeight="1" x14ac:dyDescent="0.4">
      <c r="B810" s="51">
        <v>805</v>
      </c>
      <c r="C810" s="397" t="s">
        <v>4784</v>
      </c>
      <c r="D810" s="675" t="s">
        <v>10216</v>
      </c>
      <c r="E810" s="543" t="s">
        <v>12885</v>
      </c>
      <c r="F810" s="667"/>
      <c r="G810" s="667"/>
      <c r="H810" s="308" t="s">
        <v>12991</v>
      </c>
      <c r="I810" s="545" t="s">
        <v>12992</v>
      </c>
      <c r="J810" s="545" t="s">
        <v>12993</v>
      </c>
      <c r="K810" s="668">
        <v>44517</v>
      </c>
      <c r="L810" s="668">
        <v>45613</v>
      </c>
      <c r="M810" s="155">
        <v>36</v>
      </c>
      <c r="N810" s="401">
        <v>29880000</v>
      </c>
      <c r="O810" s="155">
        <f t="shared" si="83"/>
        <v>830000</v>
      </c>
      <c r="P810" s="311">
        <f t="shared" ca="1" si="79"/>
        <v>1.7211657253086741</v>
      </c>
      <c r="Q810" s="312">
        <f t="shared" ca="1" si="80"/>
        <v>830000</v>
      </c>
      <c r="R810" s="158">
        <f>'[1]Si Cepat'!J14143</f>
        <v>105300</v>
      </c>
      <c r="S810" s="159">
        <f>'[1]Si Cepat'!F14144</f>
        <v>0</v>
      </c>
      <c r="T810" s="548">
        <f t="shared" si="64"/>
        <v>29774700</v>
      </c>
      <c r="U810" s="511" t="s">
        <v>12795</v>
      </c>
      <c r="X810" t="str">
        <f>IF(ISERROR(VLOOKUP(H810,'FMC by DSF_Sistem'!$J$11:$J$1202,1,0)),"TIDAK ADA","ADA")</f>
        <v>TIDAK ADA</v>
      </c>
      <c r="Y810" t="str">
        <f>IF(ISERROR(VLOOKUP(C810,'Data Unit Agr Open'!$F$4:$F$7567,1,0)),"TIDAK ADA","ADA")</f>
        <v>ADA</v>
      </c>
      <c r="Z810" s="955" t="str">
        <f>VLOOKUP(H810,'Data Unit Agr Open'!J808:$J$7567,1,FALSE)</f>
        <v>B9008PCS</v>
      </c>
      <c r="AA810" t="b">
        <f t="shared" si="82"/>
        <v>0</v>
      </c>
      <c r="AB810"/>
    </row>
    <row r="811" spans="2:28" ht="17.45" hidden="1" customHeight="1" x14ac:dyDescent="0.4">
      <c r="B811" s="38">
        <v>806</v>
      </c>
      <c r="C811" s="397" t="s">
        <v>4792</v>
      </c>
      <c r="D811" s="675" t="s">
        <v>10216</v>
      </c>
      <c r="E811" s="543" t="s">
        <v>12885</v>
      </c>
      <c r="F811" s="667"/>
      <c r="G811" s="667" t="s">
        <v>12372</v>
      </c>
      <c r="H811" s="308"/>
      <c r="I811" s="545"/>
      <c r="J811" s="545"/>
      <c r="K811" s="668">
        <v>44514</v>
      </c>
      <c r="L811" s="668">
        <v>45610</v>
      </c>
      <c r="M811" s="155">
        <v>36</v>
      </c>
      <c r="N811" s="401">
        <v>26280000</v>
      </c>
      <c r="O811" s="155">
        <f t="shared" si="83"/>
        <v>730000</v>
      </c>
      <c r="P811" s="311">
        <f t="shared" ca="1" si="79"/>
        <v>1.8211657253086742</v>
      </c>
      <c r="Q811" s="312">
        <f t="shared" ca="1" si="80"/>
        <v>730000</v>
      </c>
      <c r="R811" s="158"/>
      <c r="S811" s="159"/>
      <c r="T811" s="548">
        <f t="shared" si="64"/>
        <v>26280000</v>
      </c>
      <c r="U811" s="511"/>
      <c r="X811" t="str">
        <f>IF(ISERROR(VLOOKUP(H811,'FMC by DSF_Sistem'!$J$11:$J$1202,1,0)),"TIDAK ADA","ADA")</f>
        <v>TIDAK ADA</v>
      </c>
      <c r="Y811" t="str">
        <f>IF(ISERROR(VLOOKUP(C811,'Data Unit Agr Open'!$F$4:$F$7567,1,0)),"TIDAK ADA","ADA")</f>
        <v>ADA</v>
      </c>
      <c r="Z811" s="955" t="e">
        <f>VLOOKUP(H811,'Data Unit Agr Open'!J809:$J$7567,1,FALSE)</f>
        <v>#N/A</v>
      </c>
      <c r="AA811" t="b">
        <f t="shared" si="82"/>
        <v>0</v>
      </c>
      <c r="AB811" s="962" t="s">
        <v>25311</v>
      </c>
    </row>
    <row r="812" spans="2:28" ht="17.45" hidden="1" customHeight="1" x14ac:dyDescent="0.4">
      <c r="B812" s="51">
        <v>807</v>
      </c>
      <c r="C812" s="397" t="s">
        <v>4792</v>
      </c>
      <c r="D812" s="675" t="s">
        <v>10216</v>
      </c>
      <c r="E812" s="543" t="s">
        <v>12885</v>
      </c>
      <c r="F812" s="667"/>
      <c r="G812" s="667" t="s">
        <v>12372</v>
      </c>
      <c r="H812" s="308"/>
      <c r="I812" s="545"/>
      <c r="J812" s="545"/>
      <c r="K812" s="668">
        <v>44514</v>
      </c>
      <c r="L812" s="668">
        <v>45610</v>
      </c>
      <c r="M812" s="155">
        <v>36</v>
      </c>
      <c r="N812" s="401">
        <v>26280000</v>
      </c>
      <c r="O812" s="155">
        <f t="shared" si="83"/>
        <v>730000</v>
      </c>
      <c r="P812" s="311">
        <f t="shared" ca="1" si="79"/>
        <v>1.8211657253086742</v>
      </c>
      <c r="Q812" s="312">
        <f t="shared" ca="1" si="80"/>
        <v>730000</v>
      </c>
      <c r="R812" s="158"/>
      <c r="S812" s="159"/>
      <c r="T812" s="548">
        <f t="shared" si="64"/>
        <v>26280000</v>
      </c>
      <c r="U812" s="511"/>
      <c r="X812" t="str">
        <f>IF(ISERROR(VLOOKUP(H812,'FMC by DSF_Sistem'!$J$11:$J$1202,1,0)),"TIDAK ADA","ADA")</f>
        <v>TIDAK ADA</v>
      </c>
      <c r="Y812" t="str">
        <f>IF(ISERROR(VLOOKUP(C812,'Data Unit Agr Open'!$F$4:$F$7567,1,0)),"TIDAK ADA","ADA")</f>
        <v>ADA</v>
      </c>
      <c r="Z812" s="955" t="e">
        <f>VLOOKUP(H812,'Data Unit Agr Open'!J810:$J$7567,1,FALSE)</f>
        <v>#N/A</v>
      </c>
      <c r="AA812" t="b">
        <f t="shared" si="82"/>
        <v>0</v>
      </c>
      <c r="AB812" s="962" t="s">
        <v>25312</v>
      </c>
    </row>
    <row r="813" spans="2:28" ht="17.45" hidden="1" customHeight="1" x14ac:dyDescent="0.4">
      <c r="B813" s="38">
        <v>808</v>
      </c>
      <c r="C813" s="397" t="s">
        <v>4876</v>
      </c>
      <c r="D813" s="675" t="s">
        <v>10216</v>
      </c>
      <c r="E813" s="543" t="s">
        <v>12804</v>
      </c>
      <c r="F813" s="667"/>
      <c r="G813" s="667" t="s">
        <v>12372</v>
      </c>
      <c r="H813" s="308"/>
      <c r="I813" s="545"/>
      <c r="J813" s="545"/>
      <c r="K813" s="668">
        <v>44515</v>
      </c>
      <c r="L813" s="668">
        <v>45611</v>
      </c>
      <c r="M813" s="155">
        <v>36</v>
      </c>
      <c r="N813" s="401">
        <v>22680000</v>
      </c>
      <c r="O813" s="155">
        <f t="shared" si="83"/>
        <v>630000</v>
      </c>
      <c r="P813" s="311">
        <f t="shared" ca="1" si="79"/>
        <v>1.7878323919753407</v>
      </c>
      <c r="Q813" s="312">
        <f t="shared" ca="1" si="80"/>
        <v>630000</v>
      </c>
      <c r="R813" s="158"/>
      <c r="S813" s="159"/>
      <c r="T813" s="548">
        <f t="shared" si="64"/>
        <v>22680000</v>
      </c>
      <c r="U813" s="511"/>
      <c r="X813" t="str">
        <f>IF(ISERROR(VLOOKUP(H813,'FMC by DSF_Sistem'!$J$11:$J$1202,1,0)),"TIDAK ADA","ADA")</f>
        <v>TIDAK ADA</v>
      </c>
      <c r="Y813" t="str">
        <f>IF(ISERROR(VLOOKUP(C813,'Data Unit Agr Open'!$F$4:$F$7567,1,0)),"TIDAK ADA","ADA")</f>
        <v>ADA</v>
      </c>
      <c r="Z813" s="955" t="e">
        <f>VLOOKUP(H813,'Data Unit Agr Open'!J811:$J$7567,1,FALSE)</f>
        <v>#N/A</v>
      </c>
      <c r="AA813" t="b">
        <f t="shared" si="82"/>
        <v>0</v>
      </c>
      <c r="AB813" s="962" t="s">
        <v>25313</v>
      </c>
    </row>
    <row r="814" spans="2:28" ht="17.45" hidden="1" customHeight="1" x14ac:dyDescent="0.4">
      <c r="B814" s="51">
        <v>809</v>
      </c>
      <c r="C814" s="397" t="s">
        <v>4884</v>
      </c>
      <c r="D814" s="675" t="s">
        <v>10216</v>
      </c>
      <c r="E814" s="543" t="s">
        <v>12885</v>
      </c>
      <c r="F814" s="667"/>
      <c r="G814" s="667" t="s">
        <v>12372</v>
      </c>
      <c r="H814" s="308"/>
      <c r="I814" s="545"/>
      <c r="J814" s="545"/>
      <c r="K814" s="668">
        <v>44534</v>
      </c>
      <c r="L814" s="668">
        <v>45630</v>
      </c>
      <c r="M814" s="155">
        <v>36</v>
      </c>
      <c r="N814" s="401">
        <v>26280000</v>
      </c>
      <c r="O814" s="155">
        <f t="shared" si="83"/>
        <v>730000</v>
      </c>
      <c r="P814" s="311">
        <f t="shared" ca="1" si="79"/>
        <v>1.1544990586420074</v>
      </c>
      <c r="Q814" s="312">
        <f t="shared" ca="1" si="80"/>
        <v>730000</v>
      </c>
      <c r="R814" s="158"/>
      <c r="S814" s="159"/>
      <c r="T814" s="548">
        <f t="shared" si="64"/>
        <v>26280000</v>
      </c>
      <c r="U814" s="511"/>
      <c r="X814" t="str">
        <f>IF(ISERROR(VLOOKUP(H814,'FMC by DSF_Sistem'!$J$11:$J$1202,1,0)),"TIDAK ADA","ADA")</f>
        <v>TIDAK ADA</v>
      </c>
      <c r="Y814" t="str">
        <f>IF(ISERROR(VLOOKUP(C814,'Data Unit Agr Open'!$F$4:$F$7567,1,0)),"TIDAK ADA","ADA")</f>
        <v>ADA</v>
      </c>
      <c r="Z814" s="955" t="e">
        <f>VLOOKUP(H814,'Data Unit Agr Open'!J812:$J$7567,1,FALSE)</f>
        <v>#N/A</v>
      </c>
      <c r="AA814" t="b">
        <f t="shared" si="82"/>
        <v>0</v>
      </c>
      <c r="AB814" s="962" t="s">
        <v>25314</v>
      </c>
    </row>
    <row r="815" spans="2:28" ht="32.25" hidden="1" x14ac:dyDescent="0.4">
      <c r="B815" s="38">
        <v>810</v>
      </c>
      <c r="C815" s="397" t="s">
        <v>4888</v>
      </c>
      <c r="D815" s="675" t="s">
        <v>10216</v>
      </c>
      <c r="E815" s="543" t="s">
        <v>12885</v>
      </c>
      <c r="F815" s="667"/>
      <c r="G815" s="667" t="s">
        <v>12372</v>
      </c>
      <c r="H815" s="308"/>
      <c r="I815" s="545"/>
      <c r="J815" s="545"/>
      <c r="K815" s="668">
        <v>44533</v>
      </c>
      <c r="L815" s="668">
        <v>45629</v>
      </c>
      <c r="M815" s="155">
        <v>36</v>
      </c>
      <c r="N815" s="401">
        <v>26280000</v>
      </c>
      <c r="O815" s="155">
        <f t="shared" si="83"/>
        <v>730000</v>
      </c>
      <c r="P815" s="311">
        <f t="shared" ref="P815:P878" ca="1" si="84">($P$3-K815)/30</f>
        <v>1.1878323919753409</v>
      </c>
      <c r="Q815" s="312">
        <f t="shared" ref="Q815:Q878" ca="1" si="85">LEFT(P815,2)*O815</f>
        <v>730000</v>
      </c>
      <c r="R815" s="158"/>
      <c r="S815" s="159"/>
      <c r="T815" s="548">
        <f t="shared" si="64"/>
        <v>26280000</v>
      </c>
      <c r="U815" s="511"/>
      <c r="X815" t="str">
        <f>IF(ISERROR(VLOOKUP(H815,'FMC by DSF_Sistem'!$J$11:$J$1202,1,0)),"TIDAK ADA","ADA")</f>
        <v>TIDAK ADA</v>
      </c>
      <c r="Y815" t="str">
        <f>IF(ISERROR(VLOOKUP(C815,'Data Unit Agr Open'!$F$4:$F$7567,1,0)),"TIDAK ADA","ADA")</f>
        <v>ADA</v>
      </c>
      <c r="Z815" s="955" t="e">
        <f>VLOOKUP(H815,'Data Unit Agr Open'!J813:$J$7567,1,FALSE)</f>
        <v>#N/A</v>
      </c>
      <c r="AA815" t="b">
        <f t="shared" si="82"/>
        <v>0</v>
      </c>
      <c r="AB815" s="962" t="s">
        <v>25315</v>
      </c>
    </row>
    <row r="816" spans="2:28" ht="17.45" customHeight="1" x14ac:dyDescent="0.4">
      <c r="B816" s="51">
        <v>811</v>
      </c>
      <c r="C816" s="397" t="s">
        <v>4942</v>
      </c>
      <c r="D816" s="675" t="s">
        <v>10216</v>
      </c>
      <c r="E816" s="543" t="s">
        <v>12803</v>
      </c>
      <c r="F816" s="667"/>
      <c r="G816" s="667"/>
      <c r="H816" s="308" t="s">
        <v>12994</v>
      </c>
      <c r="I816" s="545" t="s">
        <v>12995</v>
      </c>
      <c r="J816" s="545" t="s">
        <v>12996</v>
      </c>
      <c r="K816" s="668">
        <v>44548</v>
      </c>
      <c r="L816" s="668">
        <v>45644</v>
      </c>
      <c r="M816" s="155">
        <v>36</v>
      </c>
      <c r="N816" s="401">
        <v>63144000</v>
      </c>
      <c r="O816" s="155">
        <f t="shared" si="83"/>
        <v>1754000</v>
      </c>
      <c r="P816" s="311">
        <f t="shared" ca="1" si="84"/>
        <v>0.68783239197534085</v>
      </c>
      <c r="Q816" s="312">
        <f t="shared" ca="1" si="85"/>
        <v>0</v>
      </c>
      <c r="R816" s="158">
        <f>'[1]Si Cepat'!J14202</f>
        <v>109340</v>
      </c>
      <c r="S816" s="159">
        <f>'[1]Si Cepat'!F14203</f>
        <v>0</v>
      </c>
      <c r="T816" s="548">
        <f t="shared" si="64"/>
        <v>63034660</v>
      </c>
      <c r="U816" s="511" t="s">
        <v>12795</v>
      </c>
      <c r="X816" t="str">
        <f>IF(ISERROR(VLOOKUP(H816,'FMC by DSF_Sistem'!$J$11:$J$1202,1,0)),"TIDAK ADA","ADA")</f>
        <v>TIDAK ADA</v>
      </c>
      <c r="Y816" t="str">
        <f>IF(ISERROR(VLOOKUP(C816,'Data Unit Agr Open'!$F$4:$F$7567,1,0)),"TIDAK ADA","ADA")</f>
        <v>ADA</v>
      </c>
      <c r="Z816" s="955" t="str">
        <f>VLOOKUP(H816,'Data Unit Agr Open'!J814:$J$7567,1,FALSE)</f>
        <v>B9852PCR</v>
      </c>
      <c r="AA816" t="b">
        <f t="shared" si="82"/>
        <v>0</v>
      </c>
      <c r="AB816"/>
    </row>
    <row r="817" spans="1:28" ht="17.45" customHeight="1" x14ac:dyDescent="0.4">
      <c r="B817" s="38">
        <v>812</v>
      </c>
      <c r="C817" s="397" t="s">
        <v>4942</v>
      </c>
      <c r="D817" s="675" t="s">
        <v>10216</v>
      </c>
      <c r="E817" s="543" t="s">
        <v>12803</v>
      </c>
      <c r="F817" s="667"/>
      <c r="G817" s="667"/>
      <c r="H817" s="308" t="s">
        <v>12997</v>
      </c>
      <c r="I817" s="545" t="s">
        <v>12998</v>
      </c>
      <c r="J817" s="545" t="s">
        <v>12999</v>
      </c>
      <c r="K817" s="668">
        <v>44548</v>
      </c>
      <c r="L817" s="668">
        <v>45644</v>
      </c>
      <c r="M817" s="155">
        <v>36</v>
      </c>
      <c r="N817" s="401">
        <v>63144000</v>
      </c>
      <c r="O817" s="155">
        <f t="shared" si="83"/>
        <v>1754000</v>
      </c>
      <c r="P817" s="311">
        <f t="shared" ca="1" si="84"/>
        <v>0.68783239197534085</v>
      </c>
      <c r="Q817" s="312">
        <f t="shared" ca="1" si="85"/>
        <v>0</v>
      </c>
      <c r="R817" s="158">
        <f>'[1]Si Cepat'!J14263</f>
        <v>109340</v>
      </c>
      <c r="S817" s="159">
        <f>'[1]Si Cepat'!F14264</f>
        <v>0</v>
      </c>
      <c r="T817" s="548">
        <f t="shared" si="64"/>
        <v>63034660</v>
      </c>
      <c r="U817" s="511" t="s">
        <v>12795</v>
      </c>
      <c r="X817" t="str">
        <f>IF(ISERROR(VLOOKUP(H817,'FMC by DSF_Sistem'!$J$11:$J$1202,1,0)),"TIDAK ADA","ADA")</f>
        <v>TIDAK ADA</v>
      </c>
      <c r="Y817" t="str">
        <f>IF(ISERROR(VLOOKUP(C817,'Data Unit Agr Open'!$F$4:$F$7567,1,0)),"TIDAK ADA","ADA")</f>
        <v>ADA</v>
      </c>
      <c r="Z817" s="955" t="str">
        <f>VLOOKUP(H817,'Data Unit Agr Open'!J815:$J$7567,1,FALSE)</f>
        <v>B9850PCR</v>
      </c>
      <c r="AA817" t="b">
        <f t="shared" si="82"/>
        <v>0</v>
      </c>
      <c r="AB817"/>
    </row>
    <row r="818" spans="1:28" ht="17.45" customHeight="1" x14ac:dyDescent="0.4">
      <c r="B818" s="51">
        <v>813</v>
      </c>
      <c r="C818" s="397" t="s">
        <v>4942</v>
      </c>
      <c r="D818" s="675" t="s">
        <v>10216</v>
      </c>
      <c r="E818" s="543" t="s">
        <v>12803</v>
      </c>
      <c r="F818" s="667"/>
      <c r="G818" s="667"/>
      <c r="H818" s="308" t="s">
        <v>13000</v>
      </c>
      <c r="I818" s="545" t="s">
        <v>13001</v>
      </c>
      <c r="J818" s="545" t="s">
        <v>13002</v>
      </c>
      <c r="K818" s="668">
        <v>44548</v>
      </c>
      <c r="L818" s="668">
        <v>45644</v>
      </c>
      <c r="M818" s="155">
        <v>36</v>
      </c>
      <c r="N818" s="401">
        <v>63144000</v>
      </c>
      <c r="O818" s="155">
        <f t="shared" si="83"/>
        <v>1754000</v>
      </c>
      <c r="P818" s="311">
        <f t="shared" ca="1" si="84"/>
        <v>0.68783239197534085</v>
      </c>
      <c r="Q818" s="312">
        <f t="shared" ca="1" si="85"/>
        <v>0</v>
      </c>
      <c r="R818" s="158">
        <f>'[1]Si Cepat'!J14324</f>
        <v>409340</v>
      </c>
      <c r="S818" s="159">
        <f>'[1]Si Cepat'!F14325</f>
        <v>0</v>
      </c>
      <c r="T818" s="548">
        <f t="shared" si="64"/>
        <v>62734660</v>
      </c>
      <c r="U818" s="511" t="s">
        <v>12795</v>
      </c>
      <c r="X818" t="str">
        <f>IF(ISERROR(VLOOKUP(H818,'FMC by DSF_Sistem'!$J$11:$J$1202,1,0)),"TIDAK ADA","ADA")</f>
        <v>TIDAK ADA</v>
      </c>
      <c r="Y818" t="str">
        <f>IF(ISERROR(VLOOKUP(C818,'Data Unit Agr Open'!$F$4:$F$7567,1,0)),"TIDAK ADA","ADA")</f>
        <v>ADA</v>
      </c>
      <c r="Z818" s="955" t="str">
        <f>VLOOKUP(H818,'Data Unit Agr Open'!J816:$J$7567,1,FALSE)</f>
        <v>B9854PCR</v>
      </c>
      <c r="AA818" t="b">
        <f t="shared" si="82"/>
        <v>0</v>
      </c>
      <c r="AB818"/>
    </row>
    <row r="819" spans="1:28" ht="17.45" hidden="1" customHeight="1" x14ac:dyDescent="0.4">
      <c r="B819" s="38">
        <v>814</v>
      </c>
      <c r="C819" s="397" t="s">
        <v>4946</v>
      </c>
      <c r="D819" s="675" t="s">
        <v>10216</v>
      </c>
      <c r="E819" s="543" t="s">
        <v>12885</v>
      </c>
      <c r="F819" s="667"/>
      <c r="G819" s="667" t="s">
        <v>12372</v>
      </c>
      <c r="H819" s="308"/>
      <c r="I819" s="545"/>
      <c r="J819" s="545"/>
      <c r="K819" s="668">
        <v>44545</v>
      </c>
      <c r="L819" s="668">
        <v>45641</v>
      </c>
      <c r="M819" s="155">
        <v>36</v>
      </c>
      <c r="N819" s="401">
        <v>26280000</v>
      </c>
      <c r="O819" s="155">
        <f t="shared" si="83"/>
        <v>730000</v>
      </c>
      <c r="P819" s="311">
        <f t="shared" ca="1" si="84"/>
        <v>0.78783239197534083</v>
      </c>
      <c r="Q819" s="312">
        <f t="shared" ca="1" si="85"/>
        <v>0</v>
      </c>
      <c r="R819" s="158"/>
      <c r="S819" s="159"/>
      <c r="T819" s="548">
        <f t="shared" si="64"/>
        <v>26280000</v>
      </c>
      <c r="U819" s="511"/>
      <c r="X819" t="str">
        <f>IF(ISERROR(VLOOKUP(H819,'FMC by DSF_Sistem'!$J$11:$J$1202,1,0)),"TIDAK ADA","ADA")</f>
        <v>TIDAK ADA</v>
      </c>
      <c r="Y819" t="str">
        <f>IF(ISERROR(VLOOKUP(C819,'Data Unit Agr Open'!$F$4:$F$7567,1,0)),"TIDAK ADA","ADA")</f>
        <v>ADA</v>
      </c>
      <c r="Z819" s="955" t="e">
        <f>VLOOKUP(H819,'Data Unit Agr Open'!J817:$J$7567,1,FALSE)</f>
        <v>#N/A</v>
      </c>
      <c r="AA819" t="b">
        <f t="shared" si="82"/>
        <v>0</v>
      </c>
      <c r="AB819" s="962" t="s">
        <v>25316</v>
      </c>
    </row>
    <row r="820" spans="1:28" ht="17.45" hidden="1" customHeight="1" x14ac:dyDescent="0.4">
      <c r="A820" s="296" t="s">
        <v>12117</v>
      </c>
      <c r="B820" s="51">
        <v>815</v>
      </c>
      <c r="C820" s="406" t="s">
        <v>13003</v>
      </c>
      <c r="D820" s="676" t="s">
        <v>13004</v>
      </c>
      <c r="E820" s="374" t="s">
        <v>13005</v>
      </c>
      <c r="F820" s="377" t="s">
        <v>126</v>
      </c>
      <c r="G820" s="377" t="s">
        <v>13006</v>
      </c>
      <c r="H820" s="320" t="s">
        <v>13007</v>
      </c>
      <c r="I820" s="81" t="s">
        <v>13008</v>
      </c>
      <c r="J820" s="81" t="s">
        <v>13009</v>
      </c>
      <c r="K820" s="471">
        <v>43830</v>
      </c>
      <c r="L820" s="471">
        <v>44561</v>
      </c>
      <c r="M820" s="85">
        <v>24</v>
      </c>
      <c r="N820" s="379">
        <f>5400000+7500000</f>
        <v>12900000</v>
      </c>
      <c r="O820" s="85">
        <f>N820/M820</f>
        <v>537500</v>
      </c>
      <c r="P820" s="577">
        <f t="shared" ca="1" si="84"/>
        <v>24.621165725308675</v>
      </c>
      <c r="Q820" s="636">
        <f t="shared" ca="1" si="85"/>
        <v>12900000</v>
      </c>
      <c r="R820" s="88">
        <f>[1]Andalan!J43</f>
        <v>10459900</v>
      </c>
      <c r="S820" s="146">
        <f>[1]Andalan!F44</f>
        <v>10</v>
      </c>
      <c r="T820" s="90">
        <f t="shared" si="64"/>
        <v>2440100</v>
      </c>
      <c r="U820" s="186"/>
      <c r="X820" t="str">
        <f>IF(ISERROR(VLOOKUP(H820,'FMC by DSF_Sistem'!$J$11:$J$1202,1,0)),"TIDAK ADA","ADA")</f>
        <v>TIDAK ADA</v>
      </c>
      <c r="Y820" t="str">
        <f>IF(ISERROR(VLOOKUP(C820,'Data Unit Agr Open'!$F$4:$F$7567,1,0)),"TIDAK ADA","ADA")</f>
        <v>TIDAK ADA</v>
      </c>
      <c r="Z820" s="955" t="e">
        <f>VLOOKUP(H820,'Data Unit Agr Open'!J818:$J$7567,1,FALSE)</f>
        <v>#N/A</v>
      </c>
      <c r="AA820" t="b">
        <f t="shared" si="82"/>
        <v>1</v>
      </c>
      <c r="AB820"/>
    </row>
    <row r="821" spans="1:28" ht="17.45" hidden="1" customHeight="1" x14ac:dyDescent="0.4">
      <c r="A821" s="296" t="s">
        <v>12117</v>
      </c>
      <c r="B821" s="38">
        <v>816</v>
      </c>
      <c r="C821" s="653" t="s">
        <v>2990</v>
      </c>
      <c r="D821" s="677" t="s">
        <v>11845</v>
      </c>
      <c r="E821" s="252" t="s">
        <v>13010</v>
      </c>
      <c r="F821" s="211" t="s">
        <v>697</v>
      </c>
      <c r="G821" s="211" t="s">
        <v>570</v>
      </c>
      <c r="H821" s="215" t="s">
        <v>11846</v>
      </c>
      <c r="I821" s="216" t="s">
        <v>11847</v>
      </c>
      <c r="J821" s="216" t="s">
        <v>11848</v>
      </c>
      <c r="K821" s="458">
        <v>43853</v>
      </c>
      <c r="L821" s="458">
        <v>44584</v>
      </c>
      <c r="M821" s="190">
        <v>24</v>
      </c>
      <c r="N821" s="365">
        <f>23460000+24000000</f>
        <v>47460000</v>
      </c>
      <c r="O821" s="190">
        <f>N821/M821</f>
        <v>1977500</v>
      </c>
      <c r="P821" s="300">
        <f t="shared" ca="1" si="84"/>
        <v>23.854499058642009</v>
      </c>
      <c r="Q821" s="301">
        <f t="shared" ca="1" si="85"/>
        <v>45482500</v>
      </c>
      <c r="R821" s="191">
        <f>[1]TICO!J54</f>
        <v>35000812</v>
      </c>
      <c r="S821" s="573">
        <f>[1]TICO!F55</f>
        <v>16</v>
      </c>
      <c r="T821" s="193">
        <f t="shared" si="64"/>
        <v>12459188</v>
      </c>
      <c r="U821" s="511" t="s">
        <v>12795</v>
      </c>
      <c r="X821" t="str">
        <f>IF(ISERROR(VLOOKUP(H821,'FMC by DSF_Sistem'!$J$11:$J$1202,1,0)),"TIDAK ADA","ADA")</f>
        <v>ADA</v>
      </c>
      <c r="Y821" t="str">
        <f>IF(ISERROR(VLOOKUP(C821,'Data Unit Agr Open'!$F$4:$F$7567,1,0)),"TIDAK ADA","ADA")</f>
        <v>ADA</v>
      </c>
      <c r="Z821" s="955" t="str">
        <f>VLOOKUP(H821,'Data Unit Agr Open'!J819:$J$7567,1,FALSE)</f>
        <v>B9110PCH</v>
      </c>
      <c r="AA821" t="b">
        <f t="shared" si="82"/>
        <v>1</v>
      </c>
      <c r="AB821"/>
    </row>
    <row r="822" spans="1:28" ht="17.45" hidden="1" customHeight="1" thickBot="1" x14ac:dyDescent="0.45">
      <c r="A822" s="296" t="s">
        <v>12117</v>
      </c>
      <c r="B822" s="51">
        <v>817</v>
      </c>
      <c r="C822" s="678" t="s">
        <v>2990</v>
      </c>
      <c r="D822" s="679" t="s">
        <v>11845</v>
      </c>
      <c r="E822" s="385" t="s">
        <v>13010</v>
      </c>
      <c r="F822" s="384" t="s">
        <v>697</v>
      </c>
      <c r="G822" s="384" t="s">
        <v>570</v>
      </c>
      <c r="H822" s="334" t="s">
        <v>11853</v>
      </c>
      <c r="I822" s="355" t="s">
        <v>11854</v>
      </c>
      <c r="J822" s="355" t="s">
        <v>11855</v>
      </c>
      <c r="K822" s="456">
        <v>43853</v>
      </c>
      <c r="L822" s="456">
        <v>44584</v>
      </c>
      <c r="M822" s="205">
        <v>24</v>
      </c>
      <c r="N822" s="227">
        <f>23460000+24000000</f>
        <v>47460000</v>
      </c>
      <c r="O822" s="205">
        <f t="shared" ref="O822:O858" si="86">N822/M822</f>
        <v>1977500</v>
      </c>
      <c r="P822" s="206">
        <f t="shared" ca="1" si="84"/>
        <v>23.854499058642009</v>
      </c>
      <c r="Q822" s="207">
        <f t="shared" ca="1" si="85"/>
        <v>45482500</v>
      </c>
      <c r="R822" s="337">
        <f>[1]TICO!J109</f>
        <v>20170951</v>
      </c>
      <c r="S822" s="445">
        <f>[1]TICO!F110</f>
        <v>11</v>
      </c>
      <c r="T822" s="210">
        <f t="shared" si="64"/>
        <v>27289049</v>
      </c>
      <c r="U822" s="511" t="s">
        <v>12795</v>
      </c>
      <c r="X822" t="str">
        <f>IF(ISERROR(VLOOKUP(H822,'FMC by DSF_Sistem'!$J$11:$J$1202,1,0)),"TIDAK ADA","ADA")</f>
        <v>ADA</v>
      </c>
      <c r="Y822" t="str">
        <f>IF(ISERROR(VLOOKUP(C822,'Data Unit Agr Open'!$F$4:$F$7567,1,0)),"TIDAK ADA","ADA")</f>
        <v>ADA</v>
      </c>
      <c r="Z822" s="955" t="str">
        <f>VLOOKUP(H822,'Data Unit Agr Open'!J820:$J$7567,1,FALSE)</f>
        <v>B9086PCH</v>
      </c>
      <c r="AA822" t="b">
        <f t="shared" si="82"/>
        <v>1</v>
      </c>
      <c r="AB822"/>
    </row>
    <row r="823" spans="1:28" ht="17.45" hidden="1" customHeight="1" x14ac:dyDescent="0.4">
      <c r="B823" s="38">
        <v>818</v>
      </c>
      <c r="C823" s="653" t="s">
        <v>1520</v>
      </c>
      <c r="D823" s="677" t="s">
        <v>13011</v>
      </c>
      <c r="E823" s="252" t="s">
        <v>12520</v>
      </c>
      <c r="F823" s="457" t="s">
        <v>11993</v>
      </c>
      <c r="G823" s="457" t="s">
        <v>125</v>
      </c>
      <c r="H823" s="215" t="s">
        <v>7334</v>
      </c>
      <c r="I823" s="216" t="s">
        <v>7335</v>
      </c>
      <c r="J823" s="216" t="s">
        <v>7336</v>
      </c>
      <c r="K823" s="458">
        <v>43867</v>
      </c>
      <c r="L823" s="458">
        <v>44963</v>
      </c>
      <c r="M823" s="190">
        <v>36</v>
      </c>
      <c r="N823" s="365">
        <v>18000000</v>
      </c>
      <c r="O823" s="190">
        <f t="shared" si="86"/>
        <v>500000</v>
      </c>
      <c r="P823" s="34">
        <f t="shared" ca="1" si="84"/>
        <v>23.387832391975341</v>
      </c>
      <c r="Q823" s="35">
        <f t="shared" ca="1" si="85"/>
        <v>11500000</v>
      </c>
      <c r="R823" s="191">
        <f>'[1]KopKar ASEI'!J293</f>
        <v>629063</v>
      </c>
      <c r="S823" s="192">
        <f>'[1]KopKar ASEI'!F294</f>
        <v>1</v>
      </c>
      <c r="T823" s="193">
        <f t="shared" si="64"/>
        <v>17370937</v>
      </c>
      <c r="U823" s="186"/>
      <c r="X823" t="str">
        <f>IF(ISERROR(VLOOKUP(H823,'FMC by DSF_Sistem'!$J$11:$J$1202,1,0)),"TIDAK ADA","ADA")</f>
        <v>ADA</v>
      </c>
      <c r="Y823" t="str">
        <f>IF(ISERROR(VLOOKUP(C823,'Data Unit Agr Open'!$F$4:$F$7567,1,0)),"TIDAK ADA","ADA")</f>
        <v>ADA</v>
      </c>
      <c r="Z823" s="955" t="str">
        <f>VLOOKUP(H823,'Data Unit Agr Open'!J821:$J$7567,1,FALSE)</f>
        <v>B2267PKN</v>
      </c>
      <c r="AA823" t="b">
        <f t="shared" si="82"/>
        <v>1</v>
      </c>
      <c r="AB823"/>
    </row>
    <row r="824" spans="1:28" ht="17.45" hidden="1" customHeight="1" x14ac:dyDescent="0.4">
      <c r="B824" s="51">
        <v>819</v>
      </c>
      <c r="C824" s="392" t="s">
        <v>1520</v>
      </c>
      <c r="D824" s="659" t="s">
        <v>13011</v>
      </c>
      <c r="E824" s="258" t="s">
        <v>12520</v>
      </c>
      <c r="F824" s="426" t="s">
        <v>11993</v>
      </c>
      <c r="G824" s="426" t="s">
        <v>125</v>
      </c>
      <c r="H824" s="235" t="s">
        <v>7343</v>
      </c>
      <c r="I824" s="69" t="s">
        <v>7344</v>
      </c>
      <c r="J824" s="69" t="s">
        <v>7345</v>
      </c>
      <c r="K824" s="427">
        <v>43867</v>
      </c>
      <c r="L824" s="427">
        <v>44963</v>
      </c>
      <c r="M824" s="76">
        <v>36</v>
      </c>
      <c r="N824" s="370">
        <v>18000000</v>
      </c>
      <c r="O824" s="76">
        <f t="shared" si="86"/>
        <v>500000</v>
      </c>
      <c r="P824" s="47">
        <f t="shared" ca="1" si="84"/>
        <v>23.387832391975341</v>
      </c>
      <c r="Q824" s="48">
        <f t="shared" ca="1" si="85"/>
        <v>11500000</v>
      </c>
      <c r="R824" s="73"/>
      <c r="S824" s="60"/>
      <c r="T824" s="120">
        <f t="shared" si="64"/>
        <v>18000000</v>
      </c>
      <c r="U824" s="186"/>
      <c r="X824" t="str">
        <f>IF(ISERROR(VLOOKUP(H824,'FMC by DSF_Sistem'!$J$11:$J$1202,1,0)),"TIDAK ADA","ADA")</f>
        <v>ADA</v>
      </c>
      <c r="Y824" t="str">
        <f>IF(ISERROR(VLOOKUP(C824,'Data Unit Agr Open'!$F$4:$F$7567,1,0)),"TIDAK ADA","ADA")</f>
        <v>ADA</v>
      </c>
      <c r="Z824" s="955" t="str">
        <f>VLOOKUP(H824,'Data Unit Agr Open'!J822:$J$7567,1,FALSE)</f>
        <v>B2401PKN</v>
      </c>
      <c r="AA824" t="b">
        <f t="shared" si="82"/>
        <v>1</v>
      </c>
      <c r="AB824"/>
    </row>
    <row r="825" spans="1:28" ht="17.45" hidden="1" customHeight="1" x14ac:dyDescent="0.4">
      <c r="B825" s="38">
        <v>820</v>
      </c>
      <c r="C825" s="392" t="s">
        <v>1624</v>
      </c>
      <c r="D825" s="659" t="s">
        <v>13011</v>
      </c>
      <c r="E825" s="258" t="s">
        <v>12411</v>
      </c>
      <c r="F825" s="426" t="s">
        <v>12155</v>
      </c>
      <c r="G825" s="426" t="s">
        <v>13012</v>
      </c>
      <c r="H825" s="235" t="s">
        <v>7346</v>
      </c>
      <c r="I825" s="69" t="s">
        <v>7347</v>
      </c>
      <c r="J825" s="69" t="s">
        <v>7348</v>
      </c>
      <c r="K825" s="427">
        <v>43898</v>
      </c>
      <c r="L825" s="427">
        <v>44993</v>
      </c>
      <c r="M825" s="76">
        <v>36</v>
      </c>
      <c r="N825" s="370">
        <v>27000000</v>
      </c>
      <c r="O825" s="76">
        <f t="shared" si="86"/>
        <v>750000</v>
      </c>
      <c r="P825" s="128">
        <f t="shared" ca="1" si="84"/>
        <v>22.354499058642009</v>
      </c>
      <c r="Q825" s="129">
        <f t="shared" ca="1" si="85"/>
        <v>16500000</v>
      </c>
      <c r="R825" s="73">
        <f>'[1]KopKar ASEI'!J114</f>
        <v>5336417</v>
      </c>
      <c r="S825" s="60">
        <f>'[1]KopKar ASEI'!F115</f>
        <v>6</v>
      </c>
      <c r="T825" s="120">
        <f t="shared" si="64"/>
        <v>21663583</v>
      </c>
      <c r="U825" s="186"/>
      <c r="X825" t="str">
        <f>IF(ISERROR(VLOOKUP(H825,'FMC by DSF_Sistem'!$J$11:$J$1202,1,0)),"TIDAK ADA","ADA")</f>
        <v>ADA</v>
      </c>
      <c r="Y825" t="str">
        <f>IF(ISERROR(VLOOKUP(C825,'Data Unit Agr Open'!$F$4:$F$7567,1,0)),"TIDAK ADA","ADA")</f>
        <v>ADA</v>
      </c>
      <c r="Z825" s="955" t="str">
        <f>VLOOKUP(H825,'Data Unit Agr Open'!J823:$J$7567,1,FALSE)</f>
        <v>B2849PKO</v>
      </c>
      <c r="AA825" t="b">
        <f t="shared" si="82"/>
        <v>1</v>
      </c>
      <c r="AB825"/>
    </row>
    <row r="826" spans="1:28" ht="17.45" hidden="1" customHeight="1" x14ac:dyDescent="0.4">
      <c r="B826" s="51">
        <v>821</v>
      </c>
      <c r="C826" s="392" t="s">
        <v>1628</v>
      </c>
      <c r="D826" s="659" t="s">
        <v>13011</v>
      </c>
      <c r="E826" s="258" t="s">
        <v>12411</v>
      </c>
      <c r="F826" s="426" t="s">
        <v>11993</v>
      </c>
      <c r="G826" s="426" t="s">
        <v>125</v>
      </c>
      <c r="H826" s="235" t="s">
        <v>7355</v>
      </c>
      <c r="I826" s="69" t="s">
        <v>7356</v>
      </c>
      <c r="J826" s="69" t="s">
        <v>7357</v>
      </c>
      <c r="K826" s="427">
        <v>43895</v>
      </c>
      <c r="L826" s="427">
        <v>44990</v>
      </c>
      <c r="M826" s="76">
        <v>36</v>
      </c>
      <c r="N826" s="370">
        <v>27000000</v>
      </c>
      <c r="O826" s="76">
        <f t="shared" si="86"/>
        <v>750000</v>
      </c>
      <c r="P826" s="128">
        <f t="shared" ca="1" si="84"/>
        <v>22.454499058642007</v>
      </c>
      <c r="Q826" s="129">
        <f t="shared" ca="1" si="85"/>
        <v>16500000</v>
      </c>
      <c r="R826" s="73">
        <f>'[1]KopKar ASEI'!J55</f>
        <v>542000</v>
      </c>
      <c r="S826" s="60">
        <f>'[1]KopKar ASEI'!F56</f>
        <v>1</v>
      </c>
      <c r="T826" s="120">
        <f t="shared" si="64"/>
        <v>26458000</v>
      </c>
      <c r="U826" s="186"/>
      <c r="X826" t="str">
        <f>IF(ISERROR(VLOOKUP(H826,'FMC by DSF_Sistem'!$J$11:$J$1202,1,0)),"TIDAK ADA","ADA")</f>
        <v>ADA</v>
      </c>
      <c r="Y826" t="str">
        <f>IF(ISERROR(VLOOKUP(C826,'Data Unit Agr Open'!$F$4:$F$7567,1,0)),"TIDAK ADA","ADA")</f>
        <v>ADA</v>
      </c>
      <c r="Z826" s="955" t="str">
        <f>VLOOKUP(H826,'Data Unit Agr Open'!J824:$J$7567,1,FALSE)</f>
        <v>B2756PKN</v>
      </c>
      <c r="AA826" t="b">
        <f t="shared" si="82"/>
        <v>1</v>
      </c>
      <c r="AB826"/>
    </row>
    <row r="827" spans="1:28" ht="17.45" hidden="1" customHeight="1" x14ac:dyDescent="0.4">
      <c r="B827" s="38">
        <v>822</v>
      </c>
      <c r="C827" s="392" t="s">
        <v>1632</v>
      </c>
      <c r="D827" s="659" t="s">
        <v>13011</v>
      </c>
      <c r="E827" s="258" t="s">
        <v>12411</v>
      </c>
      <c r="F827" s="426" t="s">
        <v>12155</v>
      </c>
      <c r="G827" s="426" t="s">
        <v>13012</v>
      </c>
      <c r="H827" s="235" t="s">
        <v>7363</v>
      </c>
      <c r="I827" s="69" t="s">
        <v>7364</v>
      </c>
      <c r="J827" s="69" t="s">
        <v>7365</v>
      </c>
      <c r="K827" s="427">
        <v>43895</v>
      </c>
      <c r="L827" s="427">
        <v>44990</v>
      </c>
      <c r="M827" s="76">
        <v>36</v>
      </c>
      <c r="N827" s="370">
        <v>27000000</v>
      </c>
      <c r="O827" s="76">
        <f t="shared" si="86"/>
        <v>750000</v>
      </c>
      <c r="P827" s="128">
        <f t="shared" ca="1" si="84"/>
        <v>22.454499058642007</v>
      </c>
      <c r="Q827" s="129">
        <f t="shared" ca="1" si="85"/>
        <v>16500000</v>
      </c>
      <c r="R827" s="73">
        <f>'[1]KopKar ASEI'!J172</f>
        <v>3525755</v>
      </c>
      <c r="S827" s="60">
        <f>'[1]KopKar ASEI'!F173</f>
        <v>2</v>
      </c>
      <c r="T827" s="120">
        <f t="shared" si="64"/>
        <v>23474245</v>
      </c>
      <c r="U827" s="186"/>
      <c r="X827" t="str">
        <f>IF(ISERROR(VLOOKUP(H827,'FMC by DSF_Sistem'!$J$11:$J$1202,1,0)),"TIDAK ADA","ADA")</f>
        <v>ADA</v>
      </c>
      <c r="Y827" t="str">
        <f>IF(ISERROR(VLOOKUP(C827,'Data Unit Agr Open'!$F$4:$F$7567,1,0)),"TIDAK ADA","ADA")</f>
        <v>ADA</v>
      </c>
      <c r="Z827" s="955" t="str">
        <f>VLOOKUP(H827,'Data Unit Agr Open'!J825:$J$7567,1,FALSE)</f>
        <v>B2815PKO</v>
      </c>
      <c r="AA827" t="b">
        <f t="shared" si="82"/>
        <v>1</v>
      </c>
      <c r="AB827"/>
    </row>
    <row r="828" spans="1:28" ht="17.45" hidden="1" customHeight="1" thickBot="1" x14ac:dyDescent="0.45">
      <c r="B828" s="51">
        <v>823</v>
      </c>
      <c r="C828" s="678" t="s">
        <v>1632</v>
      </c>
      <c r="D828" s="679" t="s">
        <v>13011</v>
      </c>
      <c r="E828" s="385" t="s">
        <v>12411</v>
      </c>
      <c r="F828" s="426" t="s">
        <v>12155</v>
      </c>
      <c r="G828" s="426" t="s">
        <v>13012</v>
      </c>
      <c r="H828" s="334" t="s">
        <v>7370</v>
      </c>
      <c r="I828" s="355" t="s">
        <v>7371</v>
      </c>
      <c r="J828" s="355" t="s">
        <v>7372</v>
      </c>
      <c r="K828" s="456">
        <v>43895</v>
      </c>
      <c r="L828" s="456">
        <v>44990</v>
      </c>
      <c r="M828" s="205">
        <v>36</v>
      </c>
      <c r="N828" s="388">
        <v>27000000</v>
      </c>
      <c r="O828" s="205">
        <f t="shared" si="86"/>
        <v>750000</v>
      </c>
      <c r="P828" s="206">
        <f t="shared" ca="1" si="84"/>
        <v>22.454499058642007</v>
      </c>
      <c r="Q828" s="207">
        <f t="shared" ca="1" si="85"/>
        <v>16500000</v>
      </c>
      <c r="R828" s="337">
        <f>'[1]KopKar ASEI'!J232</f>
        <v>3925142</v>
      </c>
      <c r="S828" s="357">
        <f>'[1]KopKar ASEI'!F233</f>
        <v>3</v>
      </c>
      <c r="T828" s="210">
        <f t="shared" si="64"/>
        <v>23074858</v>
      </c>
      <c r="U828" s="186"/>
      <c r="X828" t="str">
        <f>IF(ISERROR(VLOOKUP(H828,'FMC by DSF_Sistem'!$J$11:$J$1202,1,0)),"TIDAK ADA","ADA")</f>
        <v>ADA</v>
      </c>
      <c r="Y828" t="str">
        <f>IF(ISERROR(VLOOKUP(C828,'Data Unit Agr Open'!$F$4:$F$7567,1,0)),"TIDAK ADA","ADA")</f>
        <v>ADA</v>
      </c>
      <c r="Z828" s="955" t="str">
        <f>VLOOKUP(H828,'Data Unit Agr Open'!J826:$J$7567,1,FALSE)</f>
        <v>B2813PKO</v>
      </c>
      <c r="AA828" t="b">
        <f t="shared" si="82"/>
        <v>1</v>
      </c>
      <c r="AB828"/>
    </row>
    <row r="829" spans="1:28" ht="17.45" hidden="1" customHeight="1" x14ac:dyDescent="0.4">
      <c r="B829" s="38">
        <v>824</v>
      </c>
      <c r="C829" s="653" t="s">
        <v>1506</v>
      </c>
      <c r="D829" s="677" t="s">
        <v>13013</v>
      </c>
      <c r="E829" s="252" t="s">
        <v>12001</v>
      </c>
      <c r="F829" s="253" t="s">
        <v>697</v>
      </c>
      <c r="G829" s="253" t="s">
        <v>2439</v>
      </c>
      <c r="H829" s="215" t="s">
        <v>11901</v>
      </c>
      <c r="I829" s="216" t="s">
        <v>11902</v>
      </c>
      <c r="J829" s="216" t="s">
        <v>11903</v>
      </c>
      <c r="K829" s="458">
        <v>43837</v>
      </c>
      <c r="L829" s="458">
        <v>44933</v>
      </c>
      <c r="M829" s="190">
        <v>36</v>
      </c>
      <c r="N829" s="365">
        <v>18000000</v>
      </c>
      <c r="O829" s="190">
        <f t="shared" si="86"/>
        <v>500000</v>
      </c>
      <c r="P829" s="34">
        <f t="shared" ca="1" si="84"/>
        <v>24.387832391975341</v>
      </c>
      <c r="Q829" s="35">
        <f t="shared" ca="1" si="85"/>
        <v>12000000</v>
      </c>
      <c r="R829" s="191">
        <f>[1]Toyamilindo!J55</f>
        <v>1467126</v>
      </c>
      <c r="S829" s="358">
        <f>[1]Toyamilindo!F56</f>
        <v>1</v>
      </c>
      <c r="T829" s="193">
        <f t="shared" ref="T829:T1083" si="87">N829-R829</f>
        <v>16532874</v>
      </c>
      <c r="U829" s="186"/>
      <c r="X829" t="str">
        <f>IF(ISERROR(VLOOKUP(H829,'FMC by DSF_Sistem'!$J$11:$J$1202,1,0)),"TIDAK ADA","ADA")</f>
        <v>ADA</v>
      </c>
      <c r="Y829" t="str">
        <f>IF(ISERROR(VLOOKUP(C829,'Data Unit Agr Open'!$F$4:$F$7567,1,0)),"TIDAK ADA","ADA")</f>
        <v>ADA</v>
      </c>
      <c r="Z829" s="955" t="str">
        <f>VLOOKUP(H829,'Data Unit Agr Open'!J827:$J$7567,1,FALSE)</f>
        <v>B2027UON</v>
      </c>
      <c r="AA829" t="b">
        <f t="shared" si="82"/>
        <v>1</v>
      </c>
      <c r="AB829"/>
    </row>
    <row r="830" spans="1:28" ht="32.25" hidden="1" x14ac:dyDescent="0.4">
      <c r="B830" s="51">
        <v>825</v>
      </c>
      <c r="C830" s="392" t="s">
        <v>1506</v>
      </c>
      <c r="D830" s="680" t="s">
        <v>13013</v>
      </c>
      <c r="E830" s="258" t="s">
        <v>12001</v>
      </c>
      <c r="F830" s="259" t="s">
        <v>697</v>
      </c>
      <c r="G830" s="259" t="s">
        <v>2439</v>
      </c>
      <c r="H830" s="235" t="s">
        <v>13014</v>
      </c>
      <c r="I830" s="69" t="s">
        <v>11908</v>
      </c>
      <c r="J830" s="69" t="s">
        <v>11909</v>
      </c>
      <c r="K830" s="427">
        <v>43837</v>
      </c>
      <c r="L830" s="427">
        <v>44933</v>
      </c>
      <c r="M830" s="76">
        <v>36</v>
      </c>
      <c r="N830" s="370">
        <v>18000000</v>
      </c>
      <c r="O830" s="76">
        <f t="shared" si="86"/>
        <v>500000</v>
      </c>
      <c r="P830" s="47">
        <f t="shared" ca="1" si="84"/>
        <v>24.387832391975341</v>
      </c>
      <c r="Q830" s="48">
        <f t="shared" ca="1" si="85"/>
        <v>12000000</v>
      </c>
      <c r="R830" s="73"/>
      <c r="S830" s="360"/>
      <c r="T830" s="50">
        <f t="shared" si="87"/>
        <v>18000000</v>
      </c>
      <c r="U830" s="186"/>
      <c r="X830" t="str">
        <f>IF(ISERROR(VLOOKUP(H830,'FMC by DSF_Sistem'!$J$11:$J$1202,1,0)),"TIDAK ADA","ADA")</f>
        <v>TIDAK ADA</v>
      </c>
      <c r="Y830" t="str">
        <f>IF(ISERROR(VLOOKUP(C830,'Data Unit Agr Open'!$F$4:$F$7567,1,0)),"TIDAK ADA","ADA")</f>
        <v>ADA</v>
      </c>
      <c r="Z830" s="955" t="e">
        <f>VLOOKUP(H830,'Data Unit Agr Open'!J828:$J$7567,1,FALSE)</f>
        <v>#N/A</v>
      </c>
      <c r="AA830" t="b">
        <f t="shared" si="82"/>
        <v>0</v>
      </c>
      <c r="AB830" s="950" t="s">
        <v>25317</v>
      </c>
    </row>
    <row r="831" spans="1:28" ht="17.45" customHeight="1" x14ac:dyDescent="0.4">
      <c r="B831" s="38">
        <v>826</v>
      </c>
      <c r="C831" s="418" t="s">
        <v>4866</v>
      </c>
      <c r="D831" s="681" t="s">
        <v>13013</v>
      </c>
      <c r="E831" s="682" t="s">
        <v>12822</v>
      </c>
      <c r="F831" s="683"/>
      <c r="G831" s="683"/>
      <c r="H831" s="242" t="s">
        <v>13015</v>
      </c>
      <c r="I831" s="243" t="s">
        <v>13016</v>
      </c>
      <c r="J831" s="243" t="s">
        <v>13017</v>
      </c>
      <c r="K831" s="684">
        <v>44541</v>
      </c>
      <c r="L831" s="684">
        <v>45637</v>
      </c>
      <c r="M831" s="245">
        <v>36</v>
      </c>
      <c r="N831" s="685">
        <v>25200000</v>
      </c>
      <c r="O831" s="245">
        <f t="shared" si="86"/>
        <v>700000</v>
      </c>
      <c r="P831" s="311">
        <f t="shared" ca="1" si="84"/>
        <v>0.92116572530867413</v>
      </c>
      <c r="Q831" s="312">
        <f t="shared" ca="1" si="85"/>
        <v>0</v>
      </c>
      <c r="R831" s="248"/>
      <c r="S831" s="249"/>
      <c r="T831" s="250">
        <f t="shared" si="87"/>
        <v>25200000</v>
      </c>
      <c r="U831" s="186"/>
      <c r="X831" t="str">
        <f>IF(ISERROR(VLOOKUP(H831,'FMC by DSF_Sistem'!$J$11:$J$1202,1,0)),"TIDAK ADA","ADA")</f>
        <v>TIDAK ADA</v>
      </c>
      <c r="Y831" t="str">
        <f>IF(ISERROR(VLOOKUP(C831,'Data Unit Agr Open'!$F$4:$F$7567,1,0)),"TIDAK ADA","ADA")</f>
        <v>ADA</v>
      </c>
      <c r="Z831" s="955" t="str">
        <f>VLOOKUP(H831,'Data Unit Agr Open'!J829:$J$7567,1,FALSE)</f>
        <v>B9626UCZ</v>
      </c>
      <c r="AA831" t="b">
        <f t="shared" si="82"/>
        <v>0</v>
      </c>
      <c r="AB831"/>
    </row>
    <row r="832" spans="1:28" ht="17.45" hidden="1" customHeight="1" x14ac:dyDescent="0.4">
      <c r="B832" s="51">
        <v>827</v>
      </c>
      <c r="C832" s="653" t="s">
        <v>1563</v>
      </c>
      <c r="D832" s="677" t="s">
        <v>13018</v>
      </c>
      <c r="E832" s="252" t="s">
        <v>13019</v>
      </c>
      <c r="F832" s="253" t="s">
        <v>11993</v>
      </c>
      <c r="G832" s="253" t="s">
        <v>125</v>
      </c>
      <c r="H832" s="215" t="s">
        <v>10087</v>
      </c>
      <c r="I832" s="216" t="s">
        <v>10088</v>
      </c>
      <c r="J832" s="216" t="s">
        <v>10089</v>
      </c>
      <c r="K832" s="458">
        <v>43859</v>
      </c>
      <c r="L832" s="458">
        <v>45320</v>
      </c>
      <c r="M832" s="190">
        <v>48</v>
      </c>
      <c r="N832" s="365">
        <v>26400000</v>
      </c>
      <c r="O832" s="190">
        <f t="shared" si="86"/>
        <v>550000</v>
      </c>
      <c r="P832" s="34">
        <f t="shared" ca="1" si="84"/>
        <v>23.654499058642006</v>
      </c>
      <c r="Q832" s="35">
        <f t="shared" ca="1" si="85"/>
        <v>12650000</v>
      </c>
      <c r="R832" s="191">
        <f>[1]SECOM!J68</f>
        <v>3149813</v>
      </c>
      <c r="S832" s="192">
        <f>[1]SECOM!F69</f>
        <v>6</v>
      </c>
      <c r="T832" s="193">
        <f t="shared" si="87"/>
        <v>23250187</v>
      </c>
      <c r="U832" s="186"/>
      <c r="X832" t="str">
        <f>IF(ISERROR(VLOOKUP(H832,'FMC by DSF_Sistem'!$J$11:$J$1202,1,0)),"TIDAK ADA","ADA")</f>
        <v>ADA</v>
      </c>
      <c r="Y832" t="str">
        <f>IF(ISERROR(VLOOKUP(C832,'Data Unit Agr Open'!$F$4:$F$7567,1,0)),"TIDAK ADA","ADA")</f>
        <v>ADA</v>
      </c>
      <c r="Z832" s="955" t="str">
        <f>VLOOKUP(H832,'Data Unit Agr Open'!J830:$J$7567,1,FALSE)</f>
        <v>B2464UOM</v>
      </c>
      <c r="AA832" t="b">
        <f t="shared" si="82"/>
        <v>1</v>
      </c>
      <c r="AB832"/>
    </row>
    <row r="833" spans="1:28" ht="17.45" hidden="1" customHeight="1" x14ac:dyDescent="0.4">
      <c r="B833" s="38">
        <v>828</v>
      </c>
      <c r="C833" s="392" t="s">
        <v>1571</v>
      </c>
      <c r="D833" s="659" t="s">
        <v>13018</v>
      </c>
      <c r="E833" s="258" t="s">
        <v>12001</v>
      </c>
      <c r="F833" s="259" t="s">
        <v>11993</v>
      </c>
      <c r="G833" s="259" t="s">
        <v>125</v>
      </c>
      <c r="H833" s="235" t="s">
        <v>10095</v>
      </c>
      <c r="I833" s="69" t="s">
        <v>10096</v>
      </c>
      <c r="J833" s="69" t="s">
        <v>10097</v>
      </c>
      <c r="K833" s="427">
        <v>43866</v>
      </c>
      <c r="L833" s="427">
        <v>45327</v>
      </c>
      <c r="M833" s="76">
        <v>48</v>
      </c>
      <c r="N833" s="370">
        <v>28800000</v>
      </c>
      <c r="O833" s="76">
        <f t="shared" si="86"/>
        <v>600000</v>
      </c>
      <c r="P833" s="47">
        <f t="shared" ca="1" si="84"/>
        <v>23.421165725308676</v>
      </c>
      <c r="Q833" s="48">
        <f t="shared" ca="1" si="85"/>
        <v>13800000</v>
      </c>
      <c r="R833" s="73"/>
      <c r="S833" s="60"/>
      <c r="T833" s="120">
        <f t="shared" si="87"/>
        <v>28800000</v>
      </c>
      <c r="U833" s="186"/>
      <c r="X833" t="str">
        <f>IF(ISERROR(VLOOKUP(H833,'FMC by DSF_Sistem'!$J$11:$J$1202,1,0)),"TIDAK ADA","ADA")</f>
        <v>ADA</v>
      </c>
      <c r="Y833" t="str">
        <f>IF(ISERROR(VLOOKUP(C833,'Data Unit Agr Open'!$F$4:$F$7567,1,0)),"TIDAK ADA","ADA")</f>
        <v>ADA</v>
      </c>
      <c r="Z833" s="955" t="str">
        <f>VLOOKUP(H833,'Data Unit Agr Open'!J831:$J$7567,1,FALSE)</f>
        <v>B2152UON</v>
      </c>
      <c r="AA833" t="b">
        <f t="shared" si="82"/>
        <v>1</v>
      </c>
      <c r="AB833"/>
    </row>
    <row r="834" spans="1:28" ht="17.45" hidden="1" customHeight="1" x14ac:dyDescent="0.4">
      <c r="B834" s="51">
        <v>829</v>
      </c>
      <c r="C834" s="392" t="s">
        <v>1576</v>
      </c>
      <c r="D834" s="659" t="s">
        <v>13018</v>
      </c>
      <c r="E834" s="258" t="s">
        <v>12001</v>
      </c>
      <c r="F834" s="259" t="s">
        <v>11993</v>
      </c>
      <c r="G834" s="259" t="s">
        <v>125</v>
      </c>
      <c r="H834" s="235" t="s">
        <v>10107</v>
      </c>
      <c r="I834" s="69" t="s">
        <v>10108</v>
      </c>
      <c r="J834" s="69" t="s">
        <v>10109</v>
      </c>
      <c r="K834" s="427">
        <v>43875</v>
      </c>
      <c r="L834" s="427">
        <v>45336</v>
      </c>
      <c r="M834" s="76">
        <v>48</v>
      </c>
      <c r="N834" s="370">
        <v>28800000</v>
      </c>
      <c r="O834" s="76">
        <f t="shared" si="86"/>
        <v>600000</v>
      </c>
      <c r="P834" s="47">
        <f t="shared" ca="1" si="84"/>
        <v>23.121165725308675</v>
      </c>
      <c r="Q834" s="48">
        <f t="shared" ca="1" si="85"/>
        <v>13800000</v>
      </c>
      <c r="R834" s="73"/>
      <c r="S834" s="60"/>
      <c r="T834" s="120">
        <f t="shared" si="87"/>
        <v>28800000</v>
      </c>
      <c r="U834" s="186"/>
      <c r="X834" t="str">
        <f>IF(ISERROR(VLOOKUP(H834,'FMC by DSF_Sistem'!$J$11:$J$1202,1,0)),"TIDAK ADA","ADA")</f>
        <v>ADA</v>
      </c>
      <c r="Y834" t="str">
        <f>IF(ISERROR(VLOOKUP(C834,'Data Unit Agr Open'!$F$4:$F$7567,1,0)),"TIDAK ADA","ADA")</f>
        <v>ADA</v>
      </c>
      <c r="Z834" s="955" t="str">
        <f>VLOOKUP(H834,'Data Unit Agr Open'!J832:$J$7567,1,FALSE)</f>
        <v>B2532UON</v>
      </c>
      <c r="AA834" t="b">
        <f t="shared" si="82"/>
        <v>1</v>
      </c>
      <c r="AB834"/>
    </row>
    <row r="835" spans="1:28" ht="17.45" hidden="1" customHeight="1" thickBot="1" x14ac:dyDescent="0.45">
      <c r="B835" s="38">
        <v>830</v>
      </c>
      <c r="C835" s="678" t="s">
        <v>1575</v>
      </c>
      <c r="D835" s="679" t="s">
        <v>13018</v>
      </c>
      <c r="E835" s="385" t="s">
        <v>13019</v>
      </c>
      <c r="F835" s="478" t="s">
        <v>11993</v>
      </c>
      <c r="G835" s="478" t="s">
        <v>125</v>
      </c>
      <c r="H835" s="334" t="s">
        <v>10100</v>
      </c>
      <c r="I835" s="355" t="s">
        <v>10101</v>
      </c>
      <c r="J835" s="355" t="s">
        <v>10102</v>
      </c>
      <c r="K835" s="456">
        <v>43875</v>
      </c>
      <c r="L835" s="456">
        <v>45336</v>
      </c>
      <c r="M835" s="205">
        <v>48</v>
      </c>
      <c r="N835" s="388">
        <v>26400000</v>
      </c>
      <c r="O835" s="205">
        <f t="shared" si="86"/>
        <v>550000</v>
      </c>
      <c r="P835" s="449">
        <f t="shared" ca="1" si="84"/>
        <v>23.121165725308675</v>
      </c>
      <c r="Q835" s="450">
        <f t="shared" ca="1" si="85"/>
        <v>12650000</v>
      </c>
      <c r="R835" s="337">
        <f>[1]SECOM!J140</f>
        <v>6955464</v>
      </c>
      <c r="S835" s="357">
        <f>[1]SECOM!F141</f>
        <v>10</v>
      </c>
      <c r="T835" s="210">
        <f t="shared" si="87"/>
        <v>19444536</v>
      </c>
      <c r="U835" s="186"/>
      <c r="X835" t="str">
        <f>IF(ISERROR(VLOOKUP(H835,'FMC by DSF_Sistem'!$J$11:$J$1202,1,0)),"TIDAK ADA","ADA")</f>
        <v>ADA</v>
      </c>
      <c r="Y835" t="str">
        <f>IF(ISERROR(VLOOKUP(C835,'Data Unit Agr Open'!$F$4:$F$7567,1,0)),"TIDAK ADA","ADA")</f>
        <v>ADA</v>
      </c>
      <c r="Z835" s="955" t="str">
        <f>VLOOKUP(H835,'Data Unit Agr Open'!J833:$J$7567,1,FALSE)</f>
        <v>B2139UOO</v>
      </c>
      <c r="AA835" t="b">
        <f t="shared" si="82"/>
        <v>1</v>
      </c>
      <c r="AB835"/>
    </row>
    <row r="836" spans="1:28" ht="17.45" hidden="1" customHeight="1" x14ac:dyDescent="0.4">
      <c r="B836" s="51">
        <v>831</v>
      </c>
      <c r="C836" s="653" t="s">
        <v>1604</v>
      </c>
      <c r="D836" s="677" t="s">
        <v>13020</v>
      </c>
      <c r="E836" s="252" t="s">
        <v>12000</v>
      </c>
      <c r="F836" s="253" t="s">
        <v>697</v>
      </c>
      <c r="G836" s="253" t="s">
        <v>570</v>
      </c>
      <c r="H836" s="215" t="s">
        <v>8970</v>
      </c>
      <c r="I836" s="216" t="s">
        <v>8971</v>
      </c>
      <c r="J836" s="216" t="s">
        <v>8972</v>
      </c>
      <c r="K836" s="458">
        <v>43880</v>
      </c>
      <c r="L836" s="458">
        <v>44611</v>
      </c>
      <c r="M836" s="190">
        <v>24</v>
      </c>
      <c r="N836" s="365">
        <v>8400000</v>
      </c>
      <c r="O836" s="190">
        <f t="shared" si="86"/>
        <v>350000</v>
      </c>
      <c r="P836" s="34">
        <f t="shared" ca="1" si="84"/>
        <v>22.954499058642007</v>
      </c>
      <c r="Q836" s="35">
        <f t="shared" ca="1" si="85"/>
        <v>7700000</v>
      </c>
      <c r="R836" s="191">
        <f>'[1]Pacific Food'!J91</f>
        <v>1688334</v>
      </c>
      <c r="S836" s="625">
        <f>'[1]Pacific Food'!F92</f>
        <v>2</v>
      </c>
      <c r="T836" s="37">
        <f t="shared" si="87"/>
        <v>6711666</v>
      </c>
      <c r="U836" s="186"/>
      <c r="X836" t="str">
        <f>IF(ISERROR(VLOOKUP(H836,'FMC by DSF_Sistem'!$J$11:$J$1202,1,0)),"TIDAK ADA","ADA")</f>
        <v>ADA</v>
      </c>
      <c r="Y836" t="str">
        <f>IF(ISERROR(VLOOKUP(C836,'Data Unit Agr Open'!$F$4:$F$7567,1,0)),"TIDAK ADA","ADA")</f>
        <v>ADA</v>
      </c>
      <c r="Z836" s="955" t="str">
        <f>VLOOKUP(H836,'Data Unit Agr Open'!J834:$J$7567,1,FALSE)</f>
        <v>B2839UOO</v>
      </c>
      <c r="AA836" t="b">
        <f t="shared" si="82"/>
        <v>1</v>
      </c>
      <c r="AB836"/>
    </row>
    <row r="837" spans="1:28" ht="17.45" hidden="1" customHeight="1" x14ac:dyDescent="0.4">
      <c r="B837" s="38">
        <v>832</v>
      </c>
      <c r="C837" s="389" t="s">
        <v>2381</v>
      </c>
      <c r="D837" s="659" t="s">
        <v>13020</v>
      </c>
      <c r="E837" s="221" t="s">
        <v>13021</v>
      </c>
      <c r="F837" s="222" t="s">
        <v>12143</v>
      </c>
      <c r="G837" s="222" t="s">
        <v>3052</v>
      </c>
      <c r="H837" s="223" t="s">
        <v>8977</v>
      </c>
      <c r="I837" s="224" t="s">
        <v>8978</v>
      </c>
      <c r="J837" s="224" t="s">
        <v>8979</v>
      </c>
      <c r="K837" s="225">
        <v>44131</v>
      </c>
      <c r="L837" s="225">
        <v>44861</v>
      </c>
      <c r="M837" s="226">
        <v>24</v>
      </c>
      <c r="N837" s="227">
        <v>9600000</v>
      </c>
      <c r="O837" s="226">
        <f t="shared" si="86"/>
        <v>400000</v>
      </c>
      <c r="P837" s="228">
        <f t="shared" ca="1" si="84"/>
        <v>14.587832391975342</v>
      </c>
      <c r="Q837" s="229">
        <f t="shared" ca="1" si="85"/>
        <v>5600000</v>
      </c>
      <c r="R837" s="117">
        <f>'[1]Pacific Food'!J43</f>
        <v>460501</v>
      </c>
      <c r="S837" s="360">
        <f>'[1]Pacific Food'!F44</f>
        <v>1</v>
      </c>
      <c r="T837" s="50">
        <f t="shared" si="87"/>
        <v>9139499</v>
      </c>
      <c r="U837" s="186"/>
      <c r="X837" t="str">
        <f>IF(ISERROR(VLOOKUP(H837,'FMC by DSF_Sistem'!$J$11:$J$1202,1,0)),"TIDAK ADA","ADA")</f>
        <v>ADA</v>
      </c>
      <c r="Y837" t="str">
        <f>IF(ISERROR(VLOOKUP(C837,'Data Unit Agr Open'!$F$4:$F$7567,1,0)),"TIDAK ADA","ADA")</f>
        <v>ADA</v>
      </c>
      <c r="Z837" s="955" t="str">
        <f>VLOOKUP(H837,'Data Unit Agr Open'!J835:$J$7567,1,FALSE)</f>
        <v>B2742UOT</v>
      </c>
      <c r="AA837" t="b">
        <f t="shared" si="82"/>
        <v>1</v>
      </c>
      <c r="AB837"/>
    </row>
    <row r="838" spans="1:28" ht="17.45" hidden="1" customHeight="1" x14ac:dyDescent="0.4">
      <c r="B838" s="51">
        <v>833</v>
      </c>
      <c r="C838" s="392" t="s">
        <v>2627</v>
      </c>
      <c r="D838" s="680" t="s">
        <v>13020</v>
      </c>
      <c r="E838" s="258" t="s">
        <v>12194</v>
      </c>
      <c r="F838" s="232"/>
      <c r="G838" s="232"/>
      <c r="H838" s="235" t="s">
        <v>8986</v>
      </c>
      <c r="I838" s="69" t="s">
        <v>8987</v>
      </c>
      <c r="J838" s="69" t="s">
        <v>8988</v>
      </c>
      <c r="K838" s="427">
        <v>44177</v>
      </c>
      <c r="L838" s="427">
        <v>44907</v>
      </c>
      <c r="M838" s="76">
        <v>24</v>
      </c>
      <c r="N838" s="370">
        <v>9600000</v>
      </c>
      <c r="O838" s="76">
        <f t="shared" si="86"/>
        <v>400000</v>
      </c>
      <c r="P838" s="128">
        <f t="shared" ca="1" si="84"/>
        <v>13.054499058642007</v>
      </c>
      <c r="Q838" s="129">
        <f t="shared" ca="1" si="85"/>
        <v>5200000</v>
      </c>
      <c r="R838" s="73"/>
      <c r="S838" s="360"/>
      <c r="T838" s="50">
        <f t="shared" si="87"/>
        <v>9600000</v>
      </c>
      <c r="U838" s="186"/>
      <c r="X838" t="str">
        <f>IF(ISERROR(VLOOKUP(H838,'FMC by DSF_Sistem'!$J$11:$J$1202,1,0)),"TIDAK ADA","ADA")</f>
        <v>ADA</v>
      </c>
      <c r="Y838" t="str">
        <f>IF(ISERROR(VLOOKUP(C838,'Data Unit Agr Open'!$F$4:$F$7567,1,0)),"TIDAK ADA","ADA")</f>
        <v>ADA</v>
      </c>
      <c r="Z838" s="955" t="str">
        <f>VLOOKUP(H838,'Data Unit Agr Open'!J836:$J$7567,1,FALSE)</f>
        <v>B2205UOV</v>
      </c>
      <c r="AA838" t="b">
        <f t="shared" si="82"/>
        <v>1</v>
      </c>
      <c r="AB838"/>
    </row>
    <row r="839" spans="1:28" ht="17.45" hidden="1" customHeight="1" thickBot="1" x14ac:dyDescent="0.45">
      <c r="B839" s="38">
        <v>834</v>
      </c>
      <c r="C839" s="406" t="s">
        <v>2630</v>
      </c>
      <c r="D839" s="680" t="s">
        <v>13020</v>
      </c>
      <c r="E839" s="374" t="s">
        <v>13022</v>
      </c>
      <c r="F839" s="377"/>
      <c r="G839" s="377"/>
      <c r="H839" s="320" t="s">
        <v>8992</v>
      </c>
      <c r="I839" s="81" t="s">
        <v>8993</v>
      </c>
      <c r="J839" s="81" t="s">
        <v>8994</v>
      </c>
      <c r="K839" s="471">
        <v>44194</v>
      </c>
      <c r="L839" s="471">
        <v>45289</v>
      </c>
      <c r="M839" s="85">
        <v>36</v>
      </c>
      <c r="N839" s="379">
        <v>36000000</v>
      </c>
      <c r="O839" s="85">
        <f t="shared" si="86"/>
        <v>1000000</v>
      </c>
      <c r="P839" s="206">
        <f t="shared" ca="1" si="84"/>
        <v>12.48783239197534</v>
      </c>
      <c r="Q839" s="207">
        <f t="shared" ca="1" si="85"/>
        <v>12000000</v>
      </c>
      <c r="R839" s="88">
        <f>'[1]Pacific Food'!J149</f>
        <v>1399943</v>
      </c>
      <c r="S839" s="146">
        <f>'[1]Pacific Food'!F150</f>
        <v>1</v>
      </c>
      <c r="T839" s="90">
        <f t="shared" si="87"/>
        <v>34600057</v>
      </c>
      <c r="U839" s="186"/>
      <c r="X839" t="str">
        <f>IF(ISERROR(VLOOKUP(H839,'FMC by DSF_Sistem'!$J$11:$J$1202,1,0)),"TIDAK ADA","ADA")</f>
        <v>ADA</v>
      </c>
      <c r="Y839" t="str">
        <f>IF(ISERROR(VLOOKUP(C839,'Data Unit Agr Open'!$F$4:$F$7567,1,0)),"TIDAK ADA","ADA")</f>
        <v>ADA</v>
      </c>
      <c r="Z839" s="955" t="str">
        <f>VLOOKUP(H839,'Data Unit Agr Open'!J837:$J$7567,1,FALSE)</f>
        <v>B2278UOW</v>
      </c>
      <c r="AA839" t="b">
        <f t="shared" ref="AA839:AA902" si="88">X839=Y839</f>
        <v>1</v>
      </c>
      <c r="AB839"/>
    </row>
    <row r="840" spans="1:28" ht="17.45" hidden="1" customHeight="1" x14ac:dyDescent="0.4">
      <c r="A840" s="394" t="s">
        <v>12117</v>
      </c>
      <c r="B840" s="51">
        <v>835</v>
      </c>
      <c r="C840" s="252" t="s">
        <v>3032</v>
      </c>
      <c r="D840" s="686" t="s">
        <v>8914</v>
      </c>
      <c r="E840" s="252" t="s">
        <v>12000</v>
      </c>
      <c r="F840" s="211" t="s">
        <v>11993</v>
      </c>
      <c r="G840" s="211" t="s">
        <v>125</v>
      </c>
      <c r="H840" s="215" t="s">
        <v>8915</v>
      </c>
      <c r="I840" s="216" t="s">
        <v>8916</v>
      </c>
      <c r="J840" s="216" t="s">
        <v>8917</v>
      </c>
      <c r="K840" s="458">
        <v>43875</v>
      </c>
      <c r="L840" s="458">
        <v>44606</v>
      </c>
      <c r="M840" s="190">
        <v>24</v>
      </c>
      <c r="N840" s="365">
        <f>3600000+4800000</f>
        <v>8400000</v>
      </c>
      <c r="O840" s="190">
        <f t="shared" si="86"/>
        <v>350000</v>
      </c>
      <c r="P840" s="300">
        <f t="shared" ca="1" si="84"/>
        <v>23.121165725308675</v>
      </c>
      <c r="Q840" s="301">
        <f t="shared" ca="1" si="85"/>
        <v>8050000</v>
      </c>
      <c r="R840" s="191"/>
      <c r="S840" s="573"/>
      <c r="T840" s="193">
        <f t="shared" si="87"/>
        <v>8400000</v>
      </c>
      <c r="U840" s="186"/>
      <c r="X840" t="str">
        <f>IF(ISERROR(VLOOKUP(H840,'FMC by DSF_Sistem'!$J$11:$J$1202,1,0)),"TIDAK ADA","ADA")</f>
        <v>ADA</v>
      </c>
      <c r="Y840" t="str">
        <f>IF(ISERROR(VLOOKUP(C840,'Data Unit Agr Open'!$F$4:$F$7567,1,0)),"TIDAK ADA","ADA")</f>
        <v>ADA</v>
      </c>
      <c r="Z840" s="955" t="str">
        <f>VLOOKUP(H840,'Data Unit Agr Open'!J838:$J$7567,1,FALSE)</f>
        <v>B2285UOO</v>
      </c>
      <c r="AA840" t="b">
        <f t="shared" si="88"/>
        <v>1</v>
      </c>
      <c r="AB840"/>
    </row>
    <row r="841" spans="1:28" ht="17.45" hidden="1" customHeight="1" thickBot="1" x14ac:dyDescent="0.45">
      <c r="A841" s="394" t="s">
        <v>12117</v>
      </c>
      <c r="B841" s="38">
        <v>836</v>
      </c>
      <c r="C841" s="385" t="s">
        <v>4024</v>
      </c>
      <c r="D841" s="687" t="s">
        <v>8914</v>
      </c>
      <c r="E841" s="385" t="s">
        <v>12000</v>
      </c>
      <c r="F841" s="384" t="s">
        <v>11993</v>
      </c>
      <c r="G841" s="384" t="s">
        <v>125</v>
      </c>
      <c r="H841" s="334" t="s">
        <v>8920</v>
      </c>
      <c r="I841" s="355" t="s">
        <v>8921</v>
      </c>
      <c r="J841" s="355" t="s">
        <v>8922</v>
      </c>
      <c r="K841" s="456">
        <v>44042</v>
      </c>
      <c r="L841" s="456">
        <v>44772</v>
      </c>
      <c r="M841" s="205">
        <v>24</v>
      </c>
      <c r="N841" s="388">
        <f>3600000+6000000</f>
        <v>9600000</v>
      </c>
      <c r="O841" s="205">
        <f t="shared" si="86"/>
        <v>400000</v>
      </c>
      <c r="P841" s="206">
        <f t="shared" ca="1" si="84"/>
        <v>17.554499058642008</v>
      </c>
      <c r="Q841" s="207">
        <f t="shared" ca="1" si="85"/>
        <v>6800000</v>
      </c>
      <c r="R841" s="337"/>
      <c r="S841" s="445"/>
      <c r="T841" s="210">
        <f t="shared" si="87"/>
        <v>9600000</v>
      </c>
      <c r="U841" s="186"/>
      <c r="X841" t="str">
        <f>IF(ISERROR(VLOOKUP(H841,'FMC by DSF_Sistem'!$J$11:$J$1202,1,0)),"TIDAK ADA","ADA")</f>
        <v>ADA</v>
      </c>
      <c r="Y841" t="str">
        <f>IF(ISERROR(VLOOKUP(C841,'Data Unit Agr Open'!$F$4:$F$7567,1,0)),"TIDAK ADA","ADA")</f>
        <v>ADA</v>
      </c>
      <c r="Z841" s="955" t="str">
        <f>VLOOKUP(H841,'Data Unit Agr Open'!J839:$J$7567,1,FALSE)</f>
        <v>B2446UOR</v>
      </c>
      <c r="AA841" t="b">
        <f t="shared" si="88"/>
        <v>1</v>
      </c>
      <c r="AB841"/>
    </row>
    <row r="842" spans="1:28" ht="17.45" hidden="1" customHeight="1" x14ac:dyDescent="0.4">
      <c r="B842" s="51">
        <v>837</v>
      </c>
      <c r="C842" s="258" t="s">
        <v>2443</v>
      </c>
      <c r="D842" s="431" t="s">
        <v>13023</v>
      </c>
      <c r="E842" s="258" t="s">
        <v>13024</v>
      </c>
      <c r="F842" s="232"/>
      <c r="G842" s="232"/>
      <c r="H842" s="235" t="s">
        <v>8953</v>
      </c>
      <c r="I842" s="69" t="s">
        <v>8954</v>
      </c>
      <c r="J842" s="69" t="s">
        <v>8955</v>
      </c>
      <c r="K842" s="427">
        <v>44145</v>
      </c>
      <c r="L842" s="427">
        <v>44510</v>
      </c>
      <c r="M842" s="76">
        <v>12</v>
      </c>
      <c r="N842" s="370">
        <v>22800000</v>
      </c>
      <c r="O842" s="76">
        <f t="shared" si="86"/>
        <v>1900000</v>
      </c>
      <c r="P842" s="128">
        <f t="shared" ca="1" si="84"/>
        <v>14.121165725308675</v>
      </c>
      <c r="Q842" s="129">
        <f t="shared" ca="1" si="85"/>
        <v>26600000</v>
      </c>
      <c r="R842" s="73">
        <f>'[1]Orang Kreatif Eksis'!J34</f>
        <v>44605441</v>
      </c>
      <c r="S842" s="360">
        <f>'[1]Orang Kreatif Eksis'!F35</f>
        <v>15</v>
      </c>
      <c r="T842" s="688">
        <f t="shared" si="87"/>
        <v>-21805441</v>
      </c>
      <c r="U842" s="186" t="s">
        <v>13025</v>
      </c>
      <c r="X842" t="str">
        <f>IF(ISERROR(VLOOKUP(H842,'FMC by DSF_Sistem'!$J$11:$J$1202,1,0)),"TIDAK ADA","ADA")</f>
        <v>ADA</v>
      </c>
      <c r="Y842" t="str">
        <f>IF(ISERROR(VLOOKUP(C842,'Data Unit Agr Open'!$F$4:$F$7567,1,0)),"TIDAK ADA","ADA")</f>
        <v>ADA</v>
      </c>
      <c r="Z842" s="955" t="str">
        <f>VLOOKUP(H842,'Data Unit Agr Open'!J840:$J$7567,1,FALSE)</f>
        <v>B9748PCI</v>
      </c>
      <c r="AA842" t="b">
        <f t="shared" si="88"/>
        <v>1</v>
      </c>
      <c r="AB842"/>
    </row>
    <row r="843" spans="1:28" ht="17.45" hidden="1" customHeight="1" x14ac:dyDescent="0.4">
      <c r="B843" s="38">
        <v>838</v>
      </c>
      <c r="C843" s="258" t="s">
        <v>2443</v>
      </c>
      <c r="D843" s="431" t="s">
        <v>13023</v>
      </c>
      <c r="E843" s="258" t="s">
        <v>13024</v>
      </c>
      <c r="F843" s="232"/>
      <c r="G843" s="232"/>
      <c r="H843" s="235" t="s">
        <v>8959</v>
      </c>
      <c r="I843" s="69" t="s">
        <v>8960</v>
      </c>
      <c r="J843" s="69" t="s">
        <v>8961</v>
      </c>
      <c r="K843" s="427">
        <v>44145</v>
      </c>
      <c r="L843" s="427">
        <v>44510</v>
      </c>
      <c r="M843" s="76">
        <v>12</v>
      </c>
      <c r="N843" s="370">
        <v>22800000</v>
      </c>
      <c r="O843" s="76">
        <f t="shared" si="86"/>
        <v>1900000</v>
      </c>
      <c r="P843" s="128">
        <f t="shared" ca="1" si="84"/>
        <v>14.121165725308675</v>
      </c>
      <c r="Q843" s="129">
        <f t="shared" ca="1" si="85"/>
        <v>26600000</v>
      </c>
      <c r="R843" s="73">
        <f>'[1]Orang Kreatif Eksis'!J73</f>
        <v>37531626</v>
      </c>
      <c r="S843" s="360">
        <f>'[1]Orang Kreatif Eksis'!F74</f>
        <v>15</v>
      </c>
      <c r="T843" s="688">
        <f t="shared" si="87"/>
        <v>-14731626</v>
      </c>
      <c r="U843" s="186" t="s">
        <v>13025</v>
      </c>
      <c r="X843" t="str">
        <f>IF(ISERROR(VLOOKUP(H843,'FMC by DSF_Sistem'!$J$11:$J$1202,1,0)),"TIDAK ADA","ADA")</f>
        <v>ADA</v>
      </c>
      <c r="Y843" t="str">
        <f>IF(ISERROR(VLOOKUP(C843,'Data Unit Agr Open'!$F$4:$F$7567,1,0)),"TIDAK ADA","ADA")</f>
        <v>ADA</v>
      </c>
      <c r="Z843" s="955" t="str">
        <f>VLOOKUP(H843,'Data Unit Agr Open'!J841:$J$7567,1,FALSE)</f>
        <v>B9749PCI</v>
      </c>
      <c r="AA843" t="b">
        <f t="shared" si="88"/>
        <v>1</v>
      </c>
      <c r="AB843"/>
    </row>
    <row r="844" spans="1:28" ht="17.45" hidden="1" customHeight="1" thickBot="1" x14ac:dyDescent="0.45">
      <c r="B844" s="51">
        <v>839</v>
      </c>
      <c r="C844" s="385" t="s">
        <v>2443</v>
      </c>
      <c r="D844" s="648" t="s">
        <v>13023</v>
      </c>
      <c r="E844" s="385" t="s">
        <v>13024</v>
      </c>
      <c r="F844" s="384"/>
      <c r="G844" s="384"/>
      <c r="H844" s="334" t="s">
        <v>8964</v>
      </c>
      <c r="I844" s="355" t="s">
        <v>8965</v>
      </c>
      <c r="J844" s="355" t="s">
        <v>8966</v>
      </c>
      <c r="K844" s="456">
        <v>44145</v>
      </c>
      <c r="L844" s="456">
        <v>44510</v>
      </c>
      <c r="M844" s="205">
        <v>12</v>
      </c>
      <c r="N844" s="388">
        <v>22800000</v>
      </c>
      <c r="O844" s="205">
        <f t="shared" si="86"/>
        <v>1900000</v>
      </c>
      <c r="P844" s="206">
        <f t="shared" ca="1" si="84"/>
        <v>14.121165725308675</v>
      </c>
      <c r="Q844" s="207">
        <f t="shared" ca="1" si="85"/>
        <v>26600000</v>
      </c>
      <c r="R844" s="337">
        <f>'[1]Orang Kreatif Eksis'!J110</f>
        <v>38115590</v>
      </c>
      <c r="S844" s="451">
        <f>'[1]Orang Kreatif Eksis'!F111</f>
        <v>13</v>
      </c>
      <c r="T844" s="689">
        <f t="shared" si="87"/>
        <v>-15315590</v>
      </c>
      <c r="U844" s="186" t="s">
        <v>13025</v>
      </c>
      <c r="X844" t="str">
        <f>IF(ISERROR(VLOOKUP(H844,'FMC by DSF_Sistem'!$J$11:$J$1202,1,0)),"TIDAK ADA","ADA")</f>
        <v>ADA</v>
      </c>
      <c r="Y844" t="str">
        <f>IF(ISERROR(VLOOKUP(C844,'Data Unit Agr Open'!$F$4:$F$7567,1,0)),"TIDAK ADA","ADA")</f>
        <v>ADA</v>
      </c>
      <c r="Z844" s="955" t="str">
        <f>VLOOKUP(H844,'Data Unit Agr Open'!J842:$J$7567,1,FALSE)</f>
        <v>B9755PCI</v>
      </c>
      <c r="AA844" t="b">
        <f t="shared" si="88"/>
        <v>1</v>
      </c>
      <c r="AB844"/>
    </row>
    <row r="845" spans="1:28" ht="17.25" hidden="1" x14ac:dyDescent="0.4">
      <c r="B845" s="38">
        <v>840</v>
      </c>
      <c r="C845" s="653" t="s">
        <v>1580</v>
      </c>
      <c r="D845" s="690" t="s">
        <v>13026</v>
      </c>
      <c r="E845" s="494" t="s">
        <v>13027</v>
      </c>
      <c r="F845" s="253" t="s">
        <v>697</v>
      </c>
      <c r="G845" s="253" t="s">
        <v>570</v>
      </c>
      <c r="H845" s="215" t="s">
        <v>7647</v>
      </c>
      <c r="I845" s="216" t="s">
        <v>7648</v>
      </c>
      <c r="J845" s="216" t="s">
        <v>7649</v>
      </c>
      <c r="K845" s="458">
        <v>43913</v>
      </c>
      <c r="L845" s="458">
        <v>45008</v>
      </c>
      <c r="M845" s="190">
        <v>36</v>
      </c>
      <c r="N845" s="365">
        <v>37980000</v>
      </c>
      <c r="O845" s="190">
        <f t="shared" si="86"/>
        <v>1055000</v>
      </c>
      <c r="P845" s="300">
        <f t="shared" ca="1" si="84"/>
        <v>21.854499058642009</v>
      </c>
      <c r="Q845" s="301">
        <f t="shared" ca="1" si="85"/>
        <v>22155000</v>
      </c>
      <c r="R845" s="191">
        <f>[1]Mahiza!J56</f>
        <v>14617844</v>
      </c>
      <c r="S845" s="625">
        <f>[1]Mahiza!F57</f>
        <v>7</v>
      </c>
      <c r="T845" s="37">
        <f t="shared" si="87"/>
        <v>23362156</v>
      </c>
      <c r="U845" s="511" t="s">
        <v>13028</v>
      </c>
      <c r="X845" t="str">
        <f>IF(ISERROR(VLOOKUP(H845,'FMC by DSF_Sistem'!$J$11:$J$1202,1,0)),"TIDAK ADA","ADA")</f>
        <v>ADA</v>
      </c>
      <c r="Y845" t="str">
        <f>IF(ISERROR(VLOOKUP(C845,'Data Unit Agr Open'!$F$4:$F$7567,1,0)),"TIDAK ADA","ADA")</f>
        <v>ADA</v>
      </c>
      <c r="Z845" s="955" t="str">
        <f>VLOOKUP(H845,'Data Unit Agr Open'!J843:$J$7567,1,FALSE)</f>
        <v>B9317UAQ</v>
      </c>
      <c r="AA845" t="b">
        <f t="shared" si="88"/>
        <v>1</v>
      </c>
      <c r="AB845"/>
    </row>
    <row r="846" spans="1:28" ht="32.25" hidden="1" x14ac:dyDescent="0.4">
      <c r="B846" s="51">
        <v>841</v>
      </c>
      <c r="C846" s="389" t="s">
        <v>2954</v>
      </c>
      <c r="D846" s="655" t="s">
        <v>13026</v>
      </c>
      <c r="E846" s="258" t="s">
        <v>13027</v>
      </c>
      <c r="F846" s="222"/>
      <c r="G846" s="222"/>
      <c r="H846" s="223" t="s">
        <v>13029</v>
      </c>
      <c r="I846" s="224" t="s">
        <v>13030</v>
      </c>
      <c r="J846" s="224" t="s">
        <v>13031</v>
      </c>
      <c r="K846" s="225">
        <v>44225</v>
      </c>
      <c r="L846" s="225">
        <v>46051</v>
      </c>
      <c r="M846" s="226">
        <v>60</v>
      </c>
      <c r="N846" s="227">
        <v>75300000</v>
      </c>
      <c r="O846" s="226">
        <f t="shared" si="86"/>
        <v>1255000</v>
      </c>
      <c r="P846" s="128">
        <f t="shared" ca="1" si="84"/>
        <v>11.454499058642007</v>
      </c>
      <c r="Q846" s="129">
        <f t="shared" ca="1" si="85"/>
        <v>13805000</v>
      </c>
      <c r="R846" s="117"/>
      <c r="S846" s="691"/>
      <c r="T846" s="642">
        <f t="shared" si="87"/>
        <v>75300000</v>
      </c>
      <c r="U846" s="511"/>
      <c r="X846" t="str">
        <f>IF(ISERROR(VLOOKUP(H846,'FMC by DSF_Sistem'!$J$11:$J$1202,1,0)),"TIDAK ADA","ADA")</f>
        <v>TIDAK ADA</v>
      </c>
      <c r="Y846" t="str">
        <f>IF(ISERROR(VLOOKUP(C846,'Data Unit Agr Open'!$F$4:$F$7567,1,0)),"TIDAK ADA","ADA")</f>
        <v>ADA</v>
      </c>
      <c r="Z846" s="955" t="e">
        <f>VLOOKUP(H846,'Data Unit Agr Open'!J844:$J$7567,1,FALSE)</f>
        <v>#N/A</v>
      </c>
      <c r="AA846" t="b">
        <f t="shared" si="88"/>
        <v>0</v>
      </c>
      <c r="AB846" s="950" t="s">
        <v>25318</v>
      </c>
    </row>
    <row r="847" spans="1:28" ht="17.45" customHeight="1" x14ac:dyDescent="0.4">
      <c r="B847" s="38">
        <v>842</v>
      </c>
      <c r="C847" s="406" t="s">
        <v>2954</v>
      </c>
      <c r="D847" s="676" t="s">
        <v>13026</v>
      </c>
      <c r="E847" s="374" t="s">
        <v>13027</v>
      </c>
      <c r="F847" s="377"/>
      <c r="G847" s="377"/>
      <c r="H847" s="320" t="s">
        <v>13032</v>
      </c>
      <c r="I847" s="81" t="s">
        <v>13033</v>
      </c>
      <c r="J847" s="81" t="s">
        <v>13034</v>
      </c>
      <c r="K847" s="471">
        <v>44225</v>
      </c>
      <c r="L847" s="471">
        <v>46051</v>
      </c>
      <c r="M847" s="85">
        <v>60</v>
      </c>
      <c r="N847" s="379">
        <v>75300000</v>
      </c>
      <c r="O847" s="85">
        <f t="shared" si="86"/>
        <v>1255000</v>
      </c>
      <c r="P847" s="86">
        <f t="shared" ca="1" si="84"/>
        <v>11.454499058642007</v>
      </c>
      <c r="Q847" s="87">
        <f t="shared" ca="1" si="85"/>
        <v>13805000</v>
      </c>
      <c r="R847" s="88"/>
      <c r="S847" s="89"/>
      <c r="T847" s="642">
        <f t="shared" si="87"/>
        <v>75300000</v>
      </c>
      <c r="U847" s="511"/>
      <c r="X847" t="str">
        <f>IF(ISERROR(VLOOKUP(H847,'FMC by DSF_Sistem'!$J$11:$J$1202,1,0)),"TIDAK ADA","ADA")</f>
        <v>TIDAK ADA</v>
      </c>
      <c r="Y847" t="str">
        <f>IF(ISERROR(VLOOKUP(C847,'Data Unit Agr Open'!$F$4:$F$7567,1,0)),"TIDAK ADA","ADA")</f>
        <v>ADA</v>
      </c>
      <c r="Z847" s="955" t="str">
        <f>VLOOKUP(H847,'Data Unit Agr Open'!J845:$J$7567,1,FALSE)</f>
        <v>KT8509NH</v>
      </c>
      <c r="AA847" t="b">
        <f t="shared" si="88"/>
        <v>0</v>
      </c>
      <c r="AB847"/>
    </row>
    <row r="848" spans="1:28" ht="17.45" customHeight="1" x14ac:dyDescent="0.4">
      <c r="B848" s="51">
        <v>843</v>
      </c>
      <c r="C848" s="392" t="s">
        <v>2958</v>
      </c>
      <c r="D848" s="655" t="s">
        <v>13026</v>
      </c>
      <c r="E848" s="258" t="s">
        <v>12778</v>
      </c>
      <c r="F848" s="232"/>
      <c r="G848" s="232"/>
      <c r="H848" s="235" t="s">
        <v>13035</v>
      </c>
      <c r="I848" s="69" t="s">
        <v>13036</v>
      </c>
      <c r="J848" s="69" t="s">
        <v>13037</v>
      </c>
      <c r="K848" s="427">
        <v>44298</v>
      </c>
      <c r="L848" s="427">
        <v>46124</v>
      </c>
      <c r="M848" s="76">
        <v>60</v>
      </c>
      <c r="N848" s="370">
        <v>102000000</v>
      </c>
      <c r="O848" s="76">
        <f t="shared" si="86"/>
        <v>1700000</v>
      </c>
      <c r="P848" s="86">
        <f t="shared" ca="1" si="84"/>
        <v>9.0211657253086734</v>
      </c>
      <c r="Q848" s="87">
        <f t="shared" ca="1" si="85"/>
        <v>15300000</v>
      </c>
      <c r="R848" s="73"/>
      <c r="S848" s="130"/>
      <c r="T848" s="50">
        <f t="shared" si="87"/>
        <v>102000000</v>
      </c>
      <c r="U848" s="511"/>
      <c r="X848" t="str">
        <f>IF(ISERROR(VLOOKUP(H848,'FMC by DSF_Sistem'!$J$11:$J$1202,1,0)),"TIDAK ADA","ADA")</f>
        <v>TIDAK ADA</v>
      </c>
      <c r="Y848" t="str">
        <f>IF(ISERROR(VLOOKUP(C848,'Data Unit Agr Open'!$F$4:$F$7567,1,0)),"TIDAK ADA","ADA")</f>
        <v>ADA</v>
      </c>
      <c r="Z848" s="955" t="str">
        <f>VLOOKUP(H848,'Data Unit Agr Open'!J846:$J$7567,1,FALSE)</f>
        <v>B9873UDG</v>
      </c>
      <c r="AA848" t="b">
        <f t="shared" si="88"/>
        <v>0</v>
      </c>
      <c r="AB848"/>
    </row>
    <row r="849" spans="2:27" customFormat="1" ht="17.45" customHeight="1" x14ac:dyDescent="0.4">
      <c r="B849" s="38">
        <v>844</v>
      </c>
      <c r="C849" s="392" t="s">
        <v>2958</v>
      </c>
      <c r="D849" s="655" t="s">
        <v>13026</v>
      </c>
      <c r="E849" s="258" t="s">
        <v>12778</v>
      </c>
      <c r="F849" s="232"/>
      <c r="G849" s="232"/>
      <c r="H849" s="235" t="s">
        <v>13038</v>
      </c>
      <c r="I849" s="69" t="s">
        <v>13039</v>
      </c>
      <c r="J849" s="69" t="s">
        <v>13040</v>
      </c>
      <c r="K849" s="427">
        <v>44298</v>
      </c>
      <c r="L849" s="427">
        <v>46124</v>
      </c>
      <c r="M849" s="76">
        <v>60</v>
      </c>
      <c r="N849" s="370">
        <v>102000000</v>
      </c>
      <c r="O849" s="76">
        <f t="shared" si="86"/>
        <v>1700000</v>
      </c>
      <c r="P849" s="86">
        <f t="shared" ca="1" si="84"/>
        <v>9.0211657253086734</v>
      </c>
      <c r="Q849" s="87">
        <f t="shared" ca="1" si="85"/>
        <v>15300000</v>
      </c>
      <c r="R849" s="73"/>
      <c r="S849" s="130"/>
      <c r="T849" s="50">
        <f t="shared" si="87"/>
        <v>102000000</v>
      </c>
      <c r="U849" s="511"/>
      <c r="V849" s="16"/>
      <c r="X849" t="str">
        <f>IF(ISERROR(VLOOKUP(H849,'FMC by DSF_Sistem'!$J$11:$J$1202,1,0)),"TIDAK ADA","ADA")</f>
        <v>TIDAK ADA</v>
      </c>
      <c r="Y849" t="str">
        <f>IF(ISERROR(VLOOKUP(C849,'Data Unit Agr Open'!$F$4:$F$7567,1,0)),"TIDAK ADA","ADA")</f>
        <v>ADA</v>
      </c>
      <c r="Z849" s="955" t="str">
        <f>VLOOKUP(H849,'Data Unit Agr Open'!J847:$J$7567,1,FALSE)</f>
        <v>B9854UDG</v>
      </c>
      <c r="AA849" t="b">
        <f t="shared" si="88"/>
        <v>0</v>
      </c>
    </row>
    <row r="850" spans="2:27" customFormat="1" ht="17.45" customHeight="1" x14ac:dyDescent="0.4">
      <c r="B850" s="51">
        <v>845</v>
      </c>
      <c r="C850" s="406" t="s">
        <v>2958</v>
      </c>
      <c r="D850" s="676" t="s">
        <v>13026</v>
      </c>
      <c r="E850" s="258" t="s">
        <v>12778</v>
      </c>
      <c r="F850" s="377"/>
      <c r="G850" s="377"/>
      <c r="H850" s="320" t="s">
        <v>13041</v>
      </c>
      <c r="I850" s="81" t="s">
        <v>13042</v>
      </c>
      <c r="J850" s="81" t="s">
        <v>13043</v>
      </c>
      <c r="K850" s="427">
        <v>44298</v>
      </c>
      <c r="L850" s="427">
        <v>46124</v>
      </c>
      <c r="M850" s="76">
        <v>60</v>
      </c>
      <c r="N850" s="370">
        <v>102000000</v>
      </c>
      <c r="O850" s="76">
        <f t="shared" si="86"/>
        <v>1700000</v>
      </c>
      <c r="P850" s="86">
        <f t="shared" ca="1" si="84"/>
        <v>9.0211657253086734</v>
      </c>
      <c r="Q850" s="87">
        <f t="shared" ca="1" si="85"/>
        <v>15300000</v>
      </c>
      <c r="R850" s="88"/>
      <c r="S850" s="89"/>
      <c r="T850" s="90">
        <f t="shared" si="87"/>
        <v>102000000</v>
      </c>
      <c r="U850" s="511"/>
      <c r="V850" s="16"/>
      <c r="X850" t="str">
        <f>IF(ISERROR(VLOOKUP(H850,'FMC by DSF_Sistem'!$J$11:$J$1202,1,0)),"TIDAK ADA","ADA")</f>
        <v>TIDAK ADA</v>
      </c>
      <c r="Y850" t="str">
        <f>IF(ISERROR(VLOOKUP(C850,'Data Unit Agr Open'!$F$4:$F$7567,1,0)),"TIDAK ADA","ADA")</f>
        <v>ADA</v>
      </c>
      <c r="Z850" s="955" t="str">
        <f>VLOOKUP(H850,'Data Unit Agr Open'!J848:$J$7567,1,FALSE)</f>
        <v>B9879UDG</v>
      </c>
      <c r="AA850" t="b">
        <f t="shared" si="88"/>
        <v>0</v>
      </c>
    </row>
    <row r="851" spans="2:27" customFormat="1" ht="17.45" hidden="1" customHeight="1" x14ac:dyDescent="0.4">
      <c r="B851" s="38">
        <v>846</v>
      </c>
      <c r="C851" s="653" t="s">
        <v>1689</v>
      </c>
      <c r="D851" s="677" t="s">
        <v>13044</v>
      </c>
      <c r="E851" s="252" t="s">
        <v>13045</v>
      </c>
      <c r="F851" s="692" t="s">
        <v>2035</v>
      </c>
      <c r="G851" s="692" t="s">
        <v>328</v>
      </c>
      <c r="H851" s="693" t="s">
        <v>7019</v>
      </c>
      <c r="I851" s="216" t="s">
        <v>7009</v>
      </c>
      <c r="J851" s="216" t="s">
        <v>7010</v>
      </c>
      <c r="K851" s="458">
        <v>43922</v>
      </c>
      <c r="L851" s="458">
        <v>45017</v>
      </c>
      <c r="M851" s="190">
        <v>36</v>
      </c>
      <c r="N851" s="365">
        <v>59400000</v>
      </c>
      <c r="O851" s="190">
        <f t="shared" si="86"/>
        <v>1650000</v>
      </c>
      <c r="P851" s="300">
        <f t="shared" ca="1" si="84"/>
        <v>21.554499058642008</v>
      </c>
      <c r="Q851" s="301">
        <f t="shared" ca="1" si="85"/>
        <v>34650000</v>
      </c>
      <c r="R851" s="191">
        <f>'[1]Karya Niaga (J&amp;T'!J830</f>
        <v>33693032</v>
      </c>
      <c r="S851" s="192">
        <f>'[1]Karya Niaga (J&amp;T'!F831</f>
        <v>17</v>
      </c>
      <c r="T851" s="193">
        <f t="shared" si="87"/>
        <v>25706968</v>
      </c>
      <c r="U851" s="186"/>
      <c r="V851" s="16"/>
      <c r="X851" t="str">
        <f>IF(ISERROR(VLOOKUP(H851,'FMC by DSF_Sistem'!$J$11:$J$1202,1,0)),"TIDAK ADA","ADA")</f>
        <v>ADA</v>
      </c>
      <c r="Y851" t="str">
        <f>IF(ISERROR(VLOOKUP(C851,'Data Unit Agr Open'!$F$4:$F$7567,1,0)),"TIDAK ADA","ADA")</f>
        <v>ADA</v>
      </c>
      <c r="Z851" s="955" t="str">
        <f>VLOOKUP(H851,'Data Unit Agr Open'!J849:$J$7567,1,FALSE)</f>
        <v>L9697AE</v>
      </c>
      <c r="AA851" t="b">
        <f t="shared" si="88"/>
        <v>1</v>
      </c>
    </row>
    <row r="852" spans="2:27" customFormat="1" ht="17.45" hidden="1" customHeight="1" x14ac:dyDescent="0.4">
      <c r="B852" s="51">
        <v>847</v>
      </c>
      <c r="C852" s="392" t="s">
        <v>1689</v>
      </c>
      <c r="D852" s="659" t="s">
        <v>13044</v>
      </c>
      <c r="E852" s="258" t="s">
        <v>13045</v>
      </c>
      <c r="F852" s="430" t="s">
        <v>2035</v>
      </c>
      <c r="G852" s="430" t="s">
        <v>328</v>
      </c>
      <c r="H852" s="694" t="s">
        <v>7008</v>
      </c>
      <c r="I852" s="69" t="s">
        <v>7020</v>
      </c>
      <c r="J852" s="69" t="s">
        <v>7021</v>
      </c>
      <c r="K852" s="427">
        <v>43922</v>
      </c>
      <c r="L852" s="427">
        <v>45017</v>
      </c>
      <c r="M852" s="76">
        <v>36</v>
      </c>
      <c r="N852" s="370">
        <v>59400000</v>
      </c>
      <c r="O852" s="76">
        <f t="shared" si="86"/>
        <v>1650000</v>
      </c>
      <c r="P852" s="128">
        <f t="shared" ca="1" si="84"/>
        <v>21.554499058642008</v>
      </c>
      <c r="Q852" s="129">
        <f t="shared" ca="1" si="85"/>
        <v>34650000</v>
      </c>
      <c r="R852" s="73">
        <f>'[1]Karya Niaga (J&amp;T'!J1597</f>
        <v>28957354</v>
      </c>
      <c r="S852" s="60">
        <f>'[1]Karya Niaga (J&amp;T'!F1598</f>
        <v>15</v>
      </c>
      <c r="T852" s="120">
        <f t="shared" si="87"/>
        <v>30442646</v>
      </c>
      <c r="U852" s="186"/>
      <c r="V852" s="16"/>
      <c r="X852" t="str">
        <f>IF(ISERROR(VLOOKUP(H852,'FMC by DSF_Sistem'!$J$11:$J$1202,1,0)),"TIDAK ADA","ADA")</f>
        <v>ADA</v>
      </c>
      <c r="Y852" t="str">
        <f>IF(ISERROR(VLOOKUP(C852,'Data Unit Agr Open'!$F$4:$F$7567,1,0)),"TIDAK ADA","ADA")</f>
        <v>ADA</v>
      </c>
      <c r="Z852" s="955" t="str">
        <f>VLOOKUP(H852,'Data Unit Agr Open'!J850:$J$7567,1,FALSE)</f>
        <v>L9708AE</v>
      </c>
      <c r="AA852" t="b">
        <f t="shared" si="88"/>
        <v>1</v>
      </c>
    </row>
    <row r="853" spans="2:27" customFormat="1" ht="17.45" hidden="1" customHeight="1" x14ac:dyDescent="0.4">
      <c r="B853" s="38">
        <v>848</v>
      </c>
      <c r="C853" s="392" t="s">
        <v>1689</v>
      </c>
      <c r="D853" s="659" t="s">
        <v>13044</v>
      </c>
      <c r="E853" s="258" t="s">
        <v>13045</v>
      </c>
      <c r="F853" s="430" t="s">
        <v>2035</v>
      </c>
      <c r="G853" s="430" t="s">
        <v>12699</v>
      </c>
      <c r="H853" s="694" t="s">
        <v>7043</v>
      </c>
      <c r="I853" s="69" t="s">
        <v>7026</v>
      </c>
      <c r="J853" s="69" t="s">
        <v>7027</v>
      </c>
      <c r="K853" s="427">
        <v>43922</v>
      </c>
      <c r="L853" s="427">
        <v>45017</v>
      </c>
      <c r="M853" s="76">
        <v>36</v>
      </c>
      <c r="N853" s="370">
        <v>59400000</v>
      </c>
      <c r="O853" s="76">
        <f t="shared" si="86"/>
        <v>1650000</v>
      </c>
      <c r="P853" s="128">
        <f t="shared" ca="1" si="84"/>
        <v>21.554499058642008</v>
      </c>
      <c r="Q853" s="129">
        <f t="shared" ca="1" si="85"/>
        <v>34650000</v>
      </c>
      <c r="R853" s="73">
        <f>'[1]Karya Niaga (J&amp;T'!J771</f>
        <v>68475997</v>
      </c>
      <c r="S853" s="60">
        <f>'[1]Karya Niaga (J&amp;T'!F772</f>
        <v>40</v>
      </c>
      <c r="T853" s="466">
        <f t="shared" si="87"/>
        <v>-9075997</v>
      </c>
      <c r="U853" s="186"/>
      <c r="V853" s="16"/>
      <c r="X853" t="str">
        <f>IF(ISERROR(VLOOKUP(H853,'FMC by DSF_Sistem'!$J$11:$J$1202,1,0)),"TIDAK ADA","ADA")</f>
        <v>ADA</v>
      </c>
      <c r="Y853" t="str">
        <f>IF(ISERROR(VLOOKUP(C853,'Data Unit Agr Open'!$F$4:$F$7567,1,0)),"TIDAK ADA","ADA")</f>
        <v>ADA</v>
      </c>
      <c r="Z853" s="955" t="str">
        <f>VLOOKUP(H853,'Data Unit Agr Open'!J851:$J$7567,1,FALSE)</f>
        <v>L9714AE</v>
      </c>
      <c r="AA853" t="b">
        <f t="shared" si="88"/>
        <v>1</v>
      </c>
    </row>
    <row r="854" spans="2:27" customFormat="1" ht="17.45" hidden="1" customHeight="1" x14ac:dyDescent="0.4">
      <c r="B854" s="51">
        <v>849</v>
      </c>
      <c r="C854" s="392" t="s">
        <v>1689</v>
      </c>
      <c r="D854" s="659" t="s">
        <v>13044</v>
      </c>
      <c r="E854" s="258" t="s">
        <v>13045</v>
      </c>
      <c r="F854" s="430" t="s">
        <v>2035</v>
      </c>
      <c r="G854" s="430" t="s">
        <v>12699</v>
      </c>
      <c r="H854" s="694" t="s">
        <v>7031</v>
      </c>
      <c r="I854" s="69" t="s">
        <v>7032</v>
      </c>
      <c r="J854" s="69" t="s">
        <v>7033</v>
      </c>
      <c r="K854" s="427">
        <v>43922</v>
      </c>
      <c r="L854" s="427">
        <v>45017</v>
      </c>
      <c r="M854" s="76">
        <v>36</v>
      </c>
      <c r="N854" s="370">
        <v>59400000</v>
      </c>
      <c r="O854" s="76">
        <f t="shared" si="86"/>
        <v>1650000</v>
      </c>
      <c r="P854" s="128">
        <f t="shared" ca="1" si="84"/>
        <v>21.554499058642008</v>
      </c>
      <c r="Q854" s="129">
        <f t="shared" ca="1" si="85"/>
        <v>34650000</v>
      </c>
      <c r="R854" s="73">
        <f>'[1]Karya Niaga (J&amp;T'!J948</f>
        <v>55289730</v>
      </c>
      <c r="S854" s="60">
        <f>'[1]Karya Niaga (J&amp;T'!F949</f>
        <v>29</v>
      </c>
      <c r="T854" s="120">
        <f t="shared" si="87"/>
        <v>4110270</v>
      </c>
      <c r="U854" s="186"/>
      <c r="V854" s="16"/>
      <c r="X854" t="str">
        <f>IF(ISERROR(VLOOKUP(H854,'FMC by DSF_Sistem'!$J$11:$J$1202,1,0)),"TIDAK ADA","ADA")</f>
        <v>ADA</v>
      </c>
      <c r="Y854" t="str">
        <f>IF(ISERROR(VLOOKUP(C854,'Data Unit Agr Open'!$F$4:$F$7567,1,0)),"TIDAK ADA","ADA")</f>
        <v>ADA</v>
      </c>
      <c r="Z854" s="955" t="str">
        <f>VLOOKUP(H854,'Data Unit Agr Open'!J852:$J$7567,1,FALSE)</f>
        <v>L9715AE</v>
      </c>
      <c r="AA854" t="b">
        <f t="shared" si="88"/>
        <v>1</v>
      </c>
    </row>
    <row r="855" spans="2:27" customFormat="1" ht="17.45" hidden="1" customHeight="1" x14ac:dyDescent="0.4">
      <c r="B855" s="38">
        <v>850</v>
      </c>
      <c r="C855" s="392" t="s">
        <v>1689</v>
      </c>
      <c r="D855" s="659" t="s">
        <v>13044</v>
      </c>
      <c r="E855" s="258" t="s">
        <v>13045</v>
      </c>
      <c r="F855" s="430" t="s">
        <v>2035</v>
      </c>
      <c r="G855" s="430" t="s">
        <v>12699</v>
      </c>
      <c r="H855" s="694" t="s">
        <v>7049</v>
      </c>
      <c r="I855" s="69" t="s">
        <v>7038</v>
      </c>
      <c r="J855" s="69" t="s">
        <v>7039</v>
      </c>
      <c r="K855" s="427">
        <v>43922</v>
      </c>
      <c r="L855" s="427">
        <v>45017</v>
      </c>
      <c r="M855" s="76">
        <v>36</v>
      </c>
      <c r="N855" s="370">
        <v>59400000</v>
      </c>
      <c r="O855" s="76">
        <f t="shared" si="86"/>
        <v>1650000</v>
      </c>
      <c r="P855" s="128">
        <f t="shared" ca="1" si="84"/>
        <v>21.554499058642008</v>
      </c>
      <c r="Q855" s="129">
        <f t="shared" ca="1" si="85"/>
        <v>34650000</v>
      </c>
      <c r="R855" s="73">
        <f>'[1]Karya Niaga (J&amp;T'!J890</f>
        <v>27932989</v>
      </c>
      <c r="S855" s="60">
        <f>'[1]Karya Niaga (J&amp;T'!F891</f>
        <v>13</v>
      </c>
      <c r="T855" s="120">
        <f t="shared" si="87"/>
        <v>31467011</v>
      </c>
      <c r="U855" s="186"/>
      <c r="V855" s="16"/>
      <c r="X855" t="str">
        <f>IF(ISERROR(VLOOKUP(H855,'FMC by DSF_Sistem'!$J$11:$J$1202,1,0)),"TIDAK ADA","ADA")</f>
        <v>ADA</v>
      </c>
      <c r="Y855" t="str">
        <f>IF(ISERROR(VLOOKUP(C855,'Data Unit Agr Open'!$F$4:$F$7567,1,0)),"TIDAK ADA","ADA")</f>
        <v>ADA</v>
      </c>
      <c r="Z855" s="955" t="str">
        <f>VLOOKUP(H855,'Data Unit Agr Open'!J853:$J$7567,1,FALSE)</f>
        <v>L9718AE</v>
      </c>
      <c r="AA855" t="b">
        <f t="shared" si="88"/>
        <v>1</v>
      </c>
    </row>
    <row r="856" spans="2:27" customFormat="1" ht="17.45" hidden="1" customHeight="1" x14ac:dyDescent="0.4">
      <c r="B856" s="51">
        <v>851</v>
      </c>
      <c r="C856" s="392" t="s">
        <v>1689</v>
      </c>
      <c r="D856" s="659" t="s">
        <v>13044</v>
      </c>
      <c r="E856" s="258" t="s">
        <v>13045</v>
      </c>
      <c r="F856" s="430" t="s">
        <v>2035</v>
      </c>
      <c r="G856" s="430" t="s">
        <v>12398</v>
      </c>
      <c r="H856" s="694" t="s">
        <v>7037</v>
      </c>
      <c r="I856" s="69" t="s">
        <v>7044</v>
      </c>
      <c r="J856" s="69" t="s">
        <v>7045</v>
      </c>
      <c r="K856" s="427">
        <v>43922</v>
      </c>
      <c r="L856" s="427">
        <v>45017</v>
      </c>
      <c r="M856" s="76">
        <v>36</v>
      </c>
      <c r="N856" s="370">
        <v>59400000</v>
      </c>
      <c r="O856" s="76">
        <f t="shared" si="86"/>
        <v>1650000</v>
      </c>
      <c r="P856" s="128">
        <f t="shared" ca="1" si="84"/>
        <v>21.554499058642008</v>
      </c>
      <c r="Q856" s="129">
        <f t="shared" ca="1" si="85"/>
        <v>34650000</v>
      </c>
      <c r="R856" s="73">
        <f>'[1]Karya Niaga (J&amp;T'!J2428</f>
        <v>19644724</v>
      </c>
      <c r="S856" s="60">
        <f>'[1]Karya Niaga (J&amp;T'!F2429</f>
        <v>8</v>
      </c>
      <c r="T856" s="120">
        <f t="shared" si="87"/>
        <v>39755276</v>
      </c>
      <c r="U856" s="186"/>
      <c r="V856" s="16"/>
      <c r="X856" t="str">
        <f>IF(ISERROR(VLOOKUP(H856,'FMC by DSF_Sistem'!$J$11:$J$1202,1,0)),"TIDAK ADA","ADA")</f>
        <v>ADA</v>
      </c>
      <c r="Y856" t="str">
        <f>IF(ISERROR(VLOOKUP(C856,'Data Unit Agr Open'!$F$4:$F$7567,1,0)),"TIDAK ADA","ADA")</f>
        <v>ADA</v>
      </c>
      <c r="Z856" s="955" t="str">
        <f>VLOOKUP(H856,'Data Unit Agr Open'!J854:$J$7567,1,FALSE)</f>
        <v>L9698AE</v>
      </c>
      <c r="AA856" t="b">
        <f t="shared" si="88"/>
        <v>1</v>
      </c>
    </row>
    <row r="857" spans="2:27" customFormat="1" ht="17.45" hidden="1" customHeight="1" x14ac:dyDescent="0.4">
      <c r="B857" s="38">
        <v>852</v>
      </c>
      <c r="C857" s="392" t="s">
        <v>1689</v>
      </c>
      <c r="D857" s="659" t="s">
        <v>13044</v>
      </c>
      <c r="E857" s="258" t="s">
        <v>13045</v>
      </c>
      <c r="F857" s="430" t="s">
        <v>2035</v>
      </c>
      <c r="G857" s="430" t="s">
        <v>13046</v>
      </c>
      <c r="H857" s="694" t="s">
        <v>7055</v>
      </c>
      <c r="I857" s="69" t="s">
        <v>7050</v>
      </c>
      <c r="J857" s="69" t="s">
        <v>7051</v>
      </c>
      <c r="K857" s="427">
        <v>43922</v>
      </c>
      <c r="L857" s="427">
        <v>45017</v>
      </c>
      <c r="M857" s="76">
        <v>36</v>
      </c>
      <c r="N857" s="370">
        <v>59400000</v>
      </c>
      <c r="O857" s="76">
        <f t="shared" si="86"/>
        <v>1650000</v>
      </c>
      <c r="P857" s="128">
        <f t="shared" ca="1" si="84"/>
        <v>21.554499058642008</v>
      </c>
      <c r="Q857" s="129">
        <f t="shared" ca="1" si="85"/>
        <v>34650000</v>
      </c>
      <c r="R857" s="73">
        <f>'[1]Karya Niaga (J&amp;T'!J582</f>
        <v>29716003</v>
      </c>
      <c r="S857" s="60">
        <f>'[1]Karya Niaga (J&amp;T'!F583</f>
        <v>16</v>
      </c>
      <c r="T857" s="120">
        <f t="shared" si="87"/>
        <v>29683997</v>
      </c>
      <c r="U857" s="186"/>
      <c r="V857" s="16"/>
      <c r="X857" t="str">
        <f>IF(ISERROR(VLOOKUP(H857,'FMC by DSF_Sistem'!$J$11:$J$1202,1,0)),"TIDAK ADA","ADA")</f>
        <v>ADA</v>
      </c>
      <c r="Y857" t="str">
        <f>IF(ISERROR(VLOOKUP(C857,'Data Unit Agr Open'!$F$4:$F$7567,1,0)),"TIDAK ADA","ADA")</f>
        <v>ADA</v>
      </c>
      <c r="Z857" s="955" t="str">
        <f>VLOOKUP(H857,'Data Unit Agr Open'!J855:$J$7567,1,FALSE)</f>
        <v>L8987AE</v>
      </c>
      <c r="AA857" t="b">
        <f t="shared" si="88"/>
        <v>1</v>
      </c>
    </row>
    <row r="858" spans="2:27" customFormat="1" ht="17.45" hidden="1" customHeight="1" x14ac:dyDescent="0.4">
      <c r="B858" s="51">
        <v>853</v>
      </c>
      <c r="C858" s="392" t="s">
        <v>1689</v>
      </c>
      <c r="D858" s="659" t="s">
        <v>13044</v>
      </c>
      <c r="E858" s="258" t="s">
        <v>13045</v>
      </c>
      <c r="F858" s="430" t="s">
        <v>2035</v>
      </c>
      <c r="G858" s="430" t="s">
        <v>13046</v>
      </c>
      <c r="H858" s="694" t="s">
        <v>7025</v>
      </c>
      <c r="I858" s="69" t="s">
        <v>7056</v>
      </c>
      <c r="J858" s="69" t="s">
        <v>7057</v>
      </c>
      <c r="K858" s="427">
        <v>43922</v>
      </c>
      <c r="L858" s="427">
        <v>45017</v>
      </c>
      <c r="M858" s="76">
        <v>36</v>
      </c>
      <c r="N858" s="370">
        <v>59400000</v>
      </c>
      <c r="O858" s="76">
        <f t="shared" si="86"/>
        <v>1650000</v>
      </c>
      <c r="P858" s="128">
        <f t="shared" ca="1" si="84"/>
        <v>21.554499058642008</v>
      </c>
      <c r="Q858" s="129">
        <f t="shared" ca="1" si="85"/>
        <v>34650000</v>
      </c>
      <c r="R858" s="73">
        <f>'[1]Karya Niaga (J&amp;T'!J1480</f>
        <v>30214189</v>
      </c>
      <c r="S858" s="60">
        <f>'[1]Karya Niaga (J&amp;T'!F1481</f>
        <v>19</v>
      </c>
      <c r="T858" s="120">
        <f t="shared" si="87"/>
        <v>29185811</v>
      </c>
      <c r="U858" s="186"/>
      <c r="V858" s="16"/>
      <c r="X858" t="str">
        <f>IF(ISERROR(VLOOKUP(H858,'FMC by DSF_Sistem'!$J$11:$J$1202,1,0)),"TIDAK ADA","ADA")</f>
        <v>ADA</v>
      </c>
      <c r="Y858" t="str">
        <f>IF(ISERROR(VLOOKUP(C858,'Data Unit Agr Open'!$F$4:$F$7567,1,0)),"TIDAK ADA","ADA")</f>
        <v>ADA</v>
      </c>
      <c r="Z858" s="955" t="str">
        <f>VLOOKUP(H858,'Data Unit Agr Open'!J856:$J$7567,1,FALSE)</f>
        <v>L9717AE</v>
      </c>
      <c r="AA858" t="b">
        <f t="shared" si="88"/>
        <v>1</v>
      </c>
    </row>
    <row r="859" spans="2:27" customFormat="1" ht="17.45" hidden="1" customHeight="1" x14ac:dyDescent="0.4">
      <c r="B859" s="38">
        <v>854</v>
      </c>
      <c r="C859" s="392" t="s">
        <v>1685</v>
      </c>
      <c r="D859" s="659" t="s">
        <v>13044</v>
      </c>
      <c r="E859" s="258" t="s">
        <v>13047</v>
      </c>
      <c r="F859" s="430" t="s">
        <v>2035</v>
      </c>
      <c r="G859" s="430" t="s">
        <v>2999</v>
      </c>
      <c r="H859" s="235" t="s">
        <v>6937</v>
      </c>
      <c r="I859" s="69" t="s">
        <v>6938</v>
      </c>
      <c r="J859" s="69" t="s">
        <v>6939</v>
      </c>
      <c r="K859" s="427">
        <v>43924</v>
      </c>
      <c r="L859" s="427">
        <v>45019</v>
      </c>
      <c r="M859" s="76">
        <v>36</v>
      </c>
      <c r="N859" s="370">
        <v>21240000</v>
      </c>
      <c r="O859" s="76">
        <f>N859/M859</f>
        <v>590000</v>
      </c>
      <c r="P859" s="128">
        <f t="shared" ca="1" si="84"/>
        <v>21.487832391975342</v>
      </c>
      <c r="Q859" s="129">
        <f t="shared" ca="1" si="85"/>
        <v>12390000</v>
      </c>
      <c r="R859" s="73">
        <f>'[1]Karya Niaga (J&amp;T'!J642</f>
        <v>11169759</v>
      </c>
      <c r="S859" s="60">
        <f>'[1]Karya Niaga (J&amp;T'!F643</f>
        <v>11</v>
      </c>
      <c r="T859" s="120">
        <f t="shared" si="87"/>
        <v>10070241</v>
      </c>
      <c r="U859" s="186"/>
      <c r="V859" s="16"/>
      <c r="X859" t="str">
        <f>IF(ISERROR(VLOOKUP(H859,'FMC by DSF_Sistem'!$J$11:$J$1202,1,0)),"TIDAK ADA","ADA")</f>
        <v>ADA</v>
      </c>
      <c r="Y859" t="str">
        <f>IF(ISERROR(VLOOKUP(C859,'Data Unit Agr Open'!$F$4:$F$7567,1,0)),"TIDAK ADA","ADA")</f>
        <v>ADA</v>
      </c>
      <c r="Z859" s="955" t="str">
        <f>VLOOKUP(H859,'Data Unit Agr Open'!J857:$J$7567,1,FALSE)</f>
        <v>L8816AC</v>
      </c>
      <c r="AA859" t="b">
        <f t="shared" si="88"/>
        <v>1</v>
      </c>
    </row>
    <row r="860" spans="2:27" customFormat="1" ht="17.45" hidden="1" customHeight="1" x14ac:dyDescent="0.4">
      <c r="B860" s="51">
        <v>855</v>
      </c>
      <c r="C860" s="392" t="s">
        <v>1685</v>
      </c>
      <c r="D860" s="659" t="s">
        <v>13044</v>
      </c>
      <c r="E860" s="258" t="s">
        <v>13047</v>
      </c>
      <c r="F860" s="430" t="s">
        <v>2035</v>
      </c>
      <c r="G860" s="430" t="s">
        <v>328</v>
      </c>
      <c r="H860" s="235" t="s">
        <v>6948</v>
      </c>
      <c r="I860" s="69" t="s">
        <v>6949</v>
      </c>
      <c r="J860" s="69" t="s">
        <v>6950</v>
      </c>
      <c r="K860" s="427">
        <v>43924</v>
      </c>
      <c r="L860" s="427">
        <v>45019</v>
      </c>
      <c r="M860" s="76">
        <v>36</v>
      </c>
      <c r="N860" s="370">
        <v>21240000</v>
      </c>
      <c r="O860" s="76">
        <f t="shared" ref="O860:O973" si="89">N860/M860</f>
        <v>590000</v>
      </c>
      <c r="P860" s="128">
        <f t="shared" ca="1" si="84"/>
        <v>21.487832391975342</v>
      </c>
      <c r="Q860" s="129">
        <f t="shared" ca="1" si="85"/>
        <v>12390000</v>
      </c>
      <c r="R860" s="73">
        <f>'[1]Karya Niaga (J&amp;T'!J1123</f>
        <v>5600897</v>
      </c>
      <c r="S860" s="60">
        <f>'[1]Karya Niaga (J&amp;T'!F1124</f>
        <v>6</v>
      </c>
      <c r="T860" s="120">
        <f t="shared" si="87"/>
        <v>15639103</v>
      </c>
      <c r="U860" s="186"/>
      <c r="V860" s="16"/>
      <c r="X860" t="str">
        <f>IF(ISERROR(VLOOKUP(H860,'FMC by DSF_Sistem'!$J$11:$J$1202,1,0)),"TIDAK ADA","ADA")</f>
        <v>ADA</v>
      </c>
      <c r="Y860" t="str">
        <f>IF(ISERROR(VLOOKUP(C860,'Data Unit Agr Open'!$F$4:$F$7567,1,0)),"TIDAK ADA","ADA")</f>
        <v>ADA</v>
      </c>
      <c r="Z860" s="955" t="str">
        <f>VLOOKUP(H860,'Data Unit Agr Open'!J858:$J$7567,1,FALSE)</f>
        <v>L8803AC</v>
      </c>
      <c r="AA860" t="b">
        <f t="shared" si="88"/>
        <v>1</v>
      </c>
    </row>
    <row r="861" spans="2:27" customFormat="1" ht="17.45" hidden="1" customHeight="1" x14ac:dyDescent="0.4">
      <c r="B861" s="38">
        <v>856</v>
      </c>
      <c r="C861" s="392" t="s">
        <v>1685</v>
      </c>
      <c r="D861" s="659" t="s">
        <v>13044</v>
      </c>
      <c r="E861" s="258" t="s">
        <v>13047</v>
      </c>
      <c r="F861" s="430" t="s">
        <v>2035</v>
      </c>
      <c r="G861" s="430" t="s">
        <v>328</v>
      </c>
      <c r="H861" s="235" t="s">
        <v>6954</v>
      </c>
      <c r="I861" s="69" t="s">
        <v>6955</v>
      </c>
      <c r="J861" s="69" t="s">
        <v>6956</v>
      </c>
      <c r="K861" s="427">
        <v>43924</v>
      </c>
      <c r="L861" s="427">
        <v>45019</v>
      </c>
      <c r="M861" s="76">
        <v>36</v>
      </c>
      <c r="N861" s="370">
        <v>21240000</v>
      </c>
      <c r="O861" s="76">
        <f t="shared" si="89"/>
        <v>590000</v>
      </c>
      <c r="P861" s="128">
        <f t="shared" ca="1" si="84"/>
        <v>21.487832391975342</v>
      </c>
      <c r="Q861" s="129">
        <f t="shared" ca="1" si="85"/>
        <v>12390000</v>
      </c>
      <c r="R861" s="73">
        <f>'[1]Karya Niaga (J&amp;T'!J1242</f>
        <v>10639217</v>
      </c>
      <c r="S861" s="60">
        <f>'[1]Karya Niaga (J&amp;T'!F1243</f>
        <v>12</v>
      </c>
      <c r="T861" s="120">
        <f t="shared" si="87"/>
        <v>10600783</v>
      </c>
      <c r="U861" s="186"/>
      <c r="V861" s="16"/>
      <c r="X861" t="str">
        <f>IF(ISERROR(VLOOKUP(H861,'FMC by DSF_Sistem'!$J$11:$J$1202,1,0)),"TIDAK ADA","ADA")</f>
        <v>ADA</v>
      </c>
      <c r="Y861" t="str">
        <f>IF(ISERROR(VLOOKUP(C861,'Data Unit Agr Open'!$F$4:$F$7567,1,0)),"TIDAK ADA","ADA")</f>
        <v>ADA</v>
      </c>
      <c r="Z861" s="955" t="str">
        <f>VLOOKUP(H861,'Data Unit Agr Open'!J859:$J$7567,1,FALSE)</f>
        <v>L8801AC</v>
      </c>
      <c r="AA861" t="b">
        <f t="shared" si="88"/>
        <v>1</v>
      </c>
    </row>
    <row r="862" spans="2:27" customFormat="1" ht="17.45" hidden="1" customHeight="1" x14ac:dyDescent="0.4">
      <c r="B862" s="51">
        <v>857</v>
      </c>
      <c r="C862" s="392" t="s">
        <v>1685</v>
      </c>
      <c r="D862" s="659" t="s">
        <v>13044</v>
      </c>
      <c r="E862" s="258" t="s">
        <v>13047</v>
      </c>
      <c r="F862" s="430" t="s">
        <v>2035</v>
      </c>
      <c r="G862" s="430" t="s">
        <v>328</v>
      </c>
      <c r="H862" s="235" t="s">
        <v>6960</v>
      </c>
      <c r="I862" s="69" t="s">
        <v>6961</v>
      </c>
      <c r="J862" s="69" t="s">
        <v>6962</v>
      </c>
      <c r="K862" s="427">
        <v>43924</v>
      </c>
      <c r="L862" s="427">
        <v>45019</v>
      </c>
      <c r="M862" s="76">
        <v>36</v>
      </c>
      <c r="N862" s="370">
        <v>21240000</v>
      </c>
      <c r="O862" s="76">
        <f t="shared" si="89"/>
        <v>590000</v>
      </c>
      <c r="P862" s="128">
        <f t="shared" ca="1" si="84"/>
        <v>21.487832391975342</v>
      </c>
      <c r="Q862" s="129">
        <f t="shared" ca="1" si="85"/>
        <v>12390000</v>
      </c>
      <c r="R862" s="73">
        <f>'[1]Karya Niaga (J&amp;T'!J1182</f>
        <v>11927717</v>
      </c>
      <c r="S862" s="60">
        <f>'[1]Karya Niaga (J&amp;T'!F1183</f>
        <v>11</v>
      </c>
      <c r="T862" s="120">
        <f t="shared" si="87"/>
        <v>9312283</v>
      </c>
      <c r="U862" s="186"/>
      <c r="V862" s="16"/>
      <c r="X862" t="str">
        <f>IF(ISERROR(VLOOKUP(H862,'FMC by DSF_Sistem'!$J$11:$J$1202,1,0)),"TIDAK ADA","ADA")</f>
        <v>ADA</v>
      </c>
      <c r="Y862" t="str">
        <f>IF(ISERROR(VLOOKUP(C862,'Data Unit Agr Open'!$F$4:$F$7567,1,0)),"TIDAK ADA","ADA")</f>
        <v>ADA</v>
      </c>
      <c r="Z862" s="955" t="str">
        <f>VLOOKUP(H862,'Data Unit Agr Open'!J860:$J$7567,1,FALSE)</f>
        <v>L8807AC</v>
      </c>
      <c r="AA862" t="b">
        <f t="shared" si="88"/>
        <v>1</v>
      </c>
    </row>
    <row r="863" spans="2:27" customFormat="1" ht="17.45" hidden="1" customHeight="1" x14ac:dyDescent="0.4">
      <c r="B863" s="38">
        <v>858</v>
      </c>
      <c r="C863" s="392" t="s">
        <v>1685</v>
      </c>
      <c r="D863" s="659" t="s">
        <v>13044</v>
      </c>
      <c r="E863" s="258" t="s">
        <v>13047</v>
      </c>
      <c r="F863" s="430" t="s">
        <v>2035</v>
      </c>
      <c r="G863" s="430" t="s">
        <v>12699</v>
      </c>
      <c r="H863" s="235" t="s">
        <v>6966</v>
      </c>
      <c r="I863" s="69" t="s">
        <v>6967</v>
      </c>
      <c r="J863" s="69" t="s">
        <v>6968</v>
      </c>
      <c r="K863" s="427">
        <v>43924</v>
      </c>
      <c r="L863" s="427">
        <v>45019</v>
      </c>
      <c r="M863" s="76">
        <v>36</v>
      </c>
      <c r="N863" s="370">
        <v>21240000</v>
      </c>
      <c r="O863" s="76">
        <f t="shared" si="89"/>
        <v>590000</v>
      </c>
      <c r="P863" s="128">
        <f t="shared" ca="1" si="84"/>
        <v>21.487832391975342</v>
      </c>
      <c r="Q863" s="129">
        <f t="shared" ca="1" si="85"/>
        <v>12390000</v>
      </c>
      <c r="R863" s="73">
        <f>'[1]Karya Niaga (J&amp;T'!J524</f>
        <v>20164517</v>
      </c>
      <c r="S863" s="60">
        <f>'[1]Karya Niaga (J&amp;T'!F525</f>
        <v>24</v>
      </c>
      <c r="T863" s="120">
        <f t="shared" si="87"/>
        <v>1075483</v>
      </c>
      <c r="U863" s="186"/>
      <c r="V863" s="16"/>
      <c r="X863" t="str">
        <f>IF(ISERROR(VLOOKUP(H863,'FMC by DSF_Sistem'!$J$11:$J$1202,1,0)),"TIDAK ADA","ADA")</f>
        <v>ADA</v>
      </c>
      <c r="Y863" t="str">
        <f>IF(ISERROR(VLOOKUP(C863,'Data Unit Agr Open'!$F$4:$F$7567,1,0)),"TIDAK ADA","ADA")</f>
        <v>ADA</v>
      </c>
      <c r="Z863" s="955" t="str">
        <f>VLOOKUP(H863,'Data Unit Agr Open'!J861:$J$7567,1,FALSE)</f>
        <v>L8817AC</v>
      </c>
      <c r="AA863" t="b">
        <f t="shared" si="88"/>
        <v>1</v>
      </c>
    </row>
    <row r="864" spans="2:27" customFormat="1" ht="17.45" hidden="1" customHeight="1" x14ac:dyDescent="0.4">
      <c r="B864" s="51">
        <v>859</v>
      </c>
      <c r="C864" s="392" t="s">
        <v>1685</v>
      </c>
      <c r="D864" s="659" t="s">
        <v>13044</v>
      </c>
      <c r="E864" s="258" t="s">
        <v>13047</v>
      </c>
      <c r="F864" s="430" t="s">
        <v>2035</v>
      </c>
      <c r="G864" s="430" t="s">
        <v>12696</v>
      </c>
      <c r="H864" s="235" t="s">
        <v>6972</v>
      </c>
      <c r="I864" s="69" t="s">
        <v>6973</v>
      </c>
      <c r="J864" s="69" t="s">
        <v>6974</v>
      </c>
      <c r="K864" s="427">
        <v>43924</v>
      </c>
      <c r="L864" s="427">
        <v>45019</v>
      </c>
      <c r="M864" s="76">
        <v>36</v>
      </c>
      <c r="N864" s="370">
        <v>21240000</v>
      </c>
      <c r="O864" s="76">
        <f t="shared" si="89"/>
        <v>590000</v>
      </c>
      <c r="P864" s="128">
        <f t="shared" ca="1" si="84"/>
        <v>21.487832391975342</v>
      </c>
      <c r="Q864" s="129">
        <f t="shared" ca="1" si="85"/>
        <v>12390000</v>
      </c>
      <c r="R864" s="73">
        <f>'[1]Karya Niaga (J&amp;T'!J172</f>
        <v>12819081</v>
      </c>
      <c r="S864" s="60">
        <f>'[1]Karya Niaga (J&amp;T'!F173</f>
        <v>13</v>
      </c>
      <c r="T864" s="120">
        <f t="shared" si="87"/>
        <v>8420919</v>
      </c>
      <c r="U864" s="186"/>
      <c r="V864" s="16"/>
      <c r="X864" t="str">
        <f>IF(ISERROR(VLOOKUP(H864,'FMC by DSF_Sistem'!$J$11:$J$1202,1,0)),"TIDAK ADA","ADA")</f>
        <v>ADA</v>
      </c>
      <c r="Y864" t="str">
        <f>IF(ISERROR(VLOOKUP(C864,'Data Unit Agr Open'!$F$4:$F$7567,1,0)),"TIDAK ADA","ADA")</f>
        <v>ADA</v>
      </c>
      <c r="Z864" s="955" t="str">
        <f>VLOOKUP(H864,'Data Unit Agr Open'!J862:$J$7567,1,FALSE)</f>
        <v>L8804AC</v>
      </c>
      <c r="AA864" t="b">
        <f t="shared" si="88"/>
        <v>1</v>
      </c>
    </row>
    <row r="865" spans="2:27" customFormat="1" ht="17.45" hidden="1" customHeight="1" x14ac:dyDescent="0.4">
      <c r="B865" s="38">
        <v>860</v>
      </c>
      <c r="C865" s="392" t="s">
        <v>1685</v>
      </c>
      <c r="D865" s="659" t="s">
        <v>13044</v>
      </c>
      <c r="E865" s="258" t="s">
        <v>13047</v>
      </c>
      <c r="F865" s="430" t="s">
        <v>2035</v>
      </c>
      <c r="G865" s="430" t="s">
        <v>13046</v>
      </c>
      <c r="H865" s="235" t="s">
        <v>6978</v>
      </c>
      <c r="I865" s="69" t="s">
        <v>6979</v>
      </c>
      <c r="J865" s="69" t="s">
        <v>6980</v>
      </c>
      <c r="K865" s="427">
        <v>43924</v>
      </c>
      <c r="L865" s="427">
        <v>45019</v>
      </c>
      <c r="M865" s="76">
        <v>36</v>
      </c>
      <c r="N865" s="370">
        <v>21240000</v>
      </c>
      <c r="O865" s="76">
        <f t="shared" si="89"/>
        <v>590000</v>
      </c>
      <c r="P865" s="128">
        <f t="shared" ca="1" si="84"/>
        <v>21.487832391975342</v>
      </c>
      <c r="Q865" s="129">
        <f t="shared" ca="1" si="85"/>
        <v>12390000</v>
      </c>
      <c r="R865" s="73">
        <f>'[1]Karya Niaga (J&amp;T'!J349</f>
        <v>11990973</v>
      </c>
      <c r="S865" s="60">
        <f>'[1]Karya Niaga (J&amp;T'!F350</f>
        <v>13</v>
      </c>
      <c r="T865" s="120">
        <f t="shared" si="87"/>
        <v>9249027</v>
      </c>
      <c r="U865" s="186"/>
      <c r="V865" s="16"/>
      <c r="X865" t="str">
        <f>IF(ISERROR(VLOOKUP(H865,'FMC by DSF_Sistem'!$J$11:$J$1202,1,0)),"TIDAK ADA","ADA")</f>
        <v>ADA</v>
      </c>
      <c r="Y865" t="str">
        <f>IF(ISERROR(VLOOKUP(C865,'Data Unit Agr Open'!$F$4:$F$7567,1,0)),"TIDAK ADA","ADA")</f>
        <v>ADA</v>
      </c>
      <c r="Z865" s="955" t="str">
        <f>VLOOKUP(H865,'Data Unit Agr Open'!J863:$J$7567,1,FALSE)</f>
        <v>L8808AC</v>
      </c>
      <c r="AA865" t="b">
        <f t="shared" si="88"/>
        <v>1</v>
      </c>
    </row>
    <row r="866" spans="2:27" customFormat="1" ht="17.45" hidden="1" customHeight="1" x14ac:dyDescent="0.4">
      <c r="B866" s="51">
        <v>861</v>
      </c>
      <c r="C866" s="392" t="s">
        <v>1685</v>
      </c>
      <c r="D866" s="659" t="s">
        <v>13044</v>
      </c>
      <c r="E866" s="258" t="s">
        <v>13047</v>
      </c>
      <c r="F866" s="430" t="s">
        <v>2035</v>
      </c>
      <c r="G866" s="430" t="s">
        <v>328</v>
      </c>
      <c r="H866" s="235" t="s">
        <v>6984</v>
      </c>
      <c r="I866" s="69" t="s">
        <v>6985</v>
      </c>
      <c r="J866" s="69" t="s">
        <v>6986</v>
      </c>
      <c r="K866" s="427">
        <v>43924</v>
      </c>
      <c r="L866" s="427">
        <v>45019</v>
      </c>
      <c r="M866" s="76">
        <v>36</v>
      </c>
      <c r="N866" s="370">
        <v>21240000</v>
      </c>
      <c r="O866" s="76">
        <f t="shared" si="89"/>
        <v>590000</v>
      </c>
      <c r="P866" s="128">
        <f t="shared" ca="1" si="84"/>
        <v>21.487832391975342</v>
      </c>
      <c r="Q866" s="129">
        <f t="shared" ca="1" si="85"/>
        <v>12390000</v>
      </c>
      <c r="R866" s="73">
        <f>'[1]Karya Niaga (J&amp;T'!J1362</f>
        <v>8084089</v>
      </c>
      <c r="S866" s="60">
        <f>'[1]Karya Niaga (J&amp;T'!F1363</f>
        <v>7</v>
      </c>
      <c r="T866" s="120">
        <f t="shared" si="87"/>
        <v>13155911</v>
      </c>
      <c r="U866" s="186"/>
      <c r="V866" s="16"/>
      <c r="X866" t="str">
        <f>IF(ISERROR(VLOOKUP(H866,'FMC by DSF_Sistem'!$J$11:$J$1202,1,0)),"TIDAK ADA","ADA")</f>
        <v>ADA</v>
      </c>
      <c r="Y866" t="str">
        <f>IF(ISERROR(VLOOKUP(C866,'Data Unit Agr Open'!$F$4:$F$7567,1,0)),"TIDAK ADA","ADA")</f>
        <v>ADA</v>
      </c>
      <c r="Z866" s="955" t="str">
        <f>VLOOKUP(H866,'Data Unit Agr Open'!J864:$J$7567,1,FALSE)</f>
        <v>L8815AC</v>
      </c>
      <c r="AA866" t="b">
        <f t="shared" si="88"/>
        <v>1</v>
      </c>
    </row>
    <row r="867" spans="2:27" customFormat="1" ht="17.45" hidden="1" customHeight="1" x14ac:dyDescent="0.4">
      <c r="B867" s="38">
        <v>862</v>
      </c>
      <c r="C867" s="392" t="s">
        <v>1685</v>
      </c>
      <c r="D867" s="659" t="s">
        <v>13044</v>
      </c>
      <c r="E867" s="258" t="s">
        <v>13047</v>
      </c>
      <c r="F867" s="430" t="s">
        <v>2035</v>
      </c>
      <c r="G867" s="430" t="s">
        <v>12398</v>
      </c>
      <c r="H867" s="235" t="s">
        <v>6990</v>
      </c>
      <c r="I867" s="69" t="s">
        <v>6991</v>
      </c>
      <c r="J867" s="69" t="s">
        <v>6992</v>
      </c>
      <c r="K867" s="427">
        <v>43924</v>
      </c>
      <c r="L867" s="427">
        <v>45019</v>
      </c>
      <c r="M867" s="76">
        <v>36</v>
      </c>
      <c r="N867" s="370">
        <v>21240000</v>
      </c>
      <c r="O867" s="76">
        <f t="shared" si="89"/>
        <v>590000</v>
      </c>
      <c r="P867" s="128">
        <f t="shared" ca="1" si="84"/>
        <v>21.487832391975342</v>
      </c>
      <c r="Q867" s="129">
        <f t="shared" ca="1" si="85"/>
        <v>12390000</v>
      </c>
      <c r="R867" s="73">
        <f>'[1]Karya Niaga (J&amp;T'!J1539</f>
        <v>13796853</v>
      </c>
      <c r="S867" s="60">
        <f>'[1]Karya Niaga (J&amp;T'!F1540</f>
        <v>13</v>
      </c>
      <c r="T867" s="120">
        <f t="shared" si="87"/>
        <v>7443147</v>
      </c>
      <c r="U867" s="186"/>
      <c r="V867" s="16"/>
      <c r="X867" t="str">
        <f>IF(ISERROR(VLOOKUP(H867,'FMC by DSF_Sistem'!$J$11:$J$1202,1,0)),"TIDAK ADA","ADA")</f>
        <v>ADA</v>
      </c>
      <c r="Y867" t="str">
        <f>IF(ISERROR(VLOOKUP(C867,'Data Unit Agr Open'!$F$4:$F$7567,1,0)),"TIDAK ADA","ADA")</f>
        <v>ADA</v>
      </c>
      <c r="Z867" s="955" t="str">
        <f>VLOOKUP(H867,'Data Unit Agr Open'!J865:$J$7567,1,FALSE)</f>
        <v>L8809AC</v>
      </c>
      <c r="AA867" t="b">
        <f t="shared" si="88"/>
        <v>1</v>
      </c>
    </row>
    <row r="868" spans="2:27" customFormat="1" ht="17.45" hidden="1" customHeight="1" x14ac:dyDescent="0.4">
      <c r="B868" s="51">
        <v>863</v>
      </c>
      <c r="C868" s="392" t="s">
        <v>1685</v>
      </c>
      <c r="D868" s="659" t="s">
        <v>13044</v>
      </c>
      <c r="E868" s="258" t="s">
        <v>13047</v>
      </c>
      <c r="F868" s="430" t="s">
        <v>2035</v>
      </c>
      <c r="G868" s="430" t="s">
        <v>328</v>
      </c>
      <c r="H868" s="235" t="s">
        <v>6996</v>
      </c>
      <c r="I868" s="69" t="s">
        <v>6997</v>
      </c>
      <c r="J868" s="69" t="s">
        <v>6998</v>
      </c>
      <c r="K868" s="427">
        <v>43924</v>
      </c>
      <c r="L868" s="427">
        <v>45019</v>
      </c>
      <c r="M868" s="76">
        <v>36</v>
      </c>
      <c r="N868" s="370">
        <v>21240000</v>
      </c>
      <c r="O868" s="76">
        <f t="shared" si="89"/>
        <v>590000</v>
      </c>
      <c r="P868" s="128">
        <f t="shared" ca="1" si="84"/>
        <v>21.487832391975342</v>
      </c>
      <c r="Q868" s="129">
        <f t="shared" ca="1" si="85"/>
        <v>12390000</v>
      </c>
      <c r="R868" s="73">
        <f>'[1]Karya Niaga (J&amp;T'!J1063</f>
        <v>6379157</v>
      </c>
      <c r="S868" s="60">
        <f>'[1]Karya Niaga (J&amp;T'!F1064</f>
        <v>7</v>
      </c>
      <c r="T868" s="120">
        <f t="shared" si="87"/>
        <v>14860843</v>
      </c>
      <c r="U868" s="186"/>
      <c r="V868" s="16"/>
      <c r="X868" t="str">
        <f>IF(ISERROR(VLOOKUP(H868,'FMC by DSF_Sistem'!$J$11:$J$1202,1,0)),"TIDAK ADA","ADA")</f>
        <v>ADA</v>
      </c>
      <c r="Y868" t="str">
        <f>IF(ISERROR(VLOOKUP(C868,'Data Unit Agr Open'!$F$4:$F$7567,1,0)),"TIDAK ADA","ADA")</f>
        <v>ADA</v>
      </c>
      <c r="Z868" s="955" t="str">
        <f>VLOOKUP(H868,'Data Unit Agr Open'!J866:$J$7567,1,FALSE)</f>
        <v>L8813AC</v>
      </c>
      <c r="AA868" t="b">
        <f t="shared" si="88"/>
        <v>1</v>
      </c>
    </row>
    <row r="869" spans="2:27" customFormat="1" ht="17.45" hidden="1" customHeight="1" x14ac:dyDescent="0.4">
      <c r="B869" s="38">
        <v>864</v>
      </c>
      <c r="C869" s="392" t="s">
        <v>1685</v>
      </c>
      <c r="D869" s="659" t="s">
        <v>13044</v>
      </c>
      <c r="E869" s="258" t="s">
        <v>13047</v>
      </c>
      <c r="F869" s="430" t="s">
        <v>2035</v>
      </c>
      <c r="G869" s="430" t="s">
        <v>328</v>
      </c>
      <c r="H869" s="235" t="s">
        <v>7002</v>
      </c>
      <c r="I869" s="69" t="s">
        <v>7003</v>
      </c>
      <c r="J869" s="69" t="s">
        <v>7004</v>
      </c>
      <c r="K869" s="427">
        <v>43924</v>
      </c>
      <c r="L869" s="427">
        <v>45019</v>
      </c>
      <c r="M869" s="76">
        <v>36</v>
      </c>
      <c r="N869" s="370">
        <v>21240000</v>
      </c>
      <c r="O869" s="76">
        <f t="shared" si="89"/>
        <v>590000</v>
      </c>
      <c r="P869" s="128">
        <f t="shared" ca="1" si="84"/>
        <v>21.487832391975342</v>
      </c>
      <c r="Q869" s="129">
        <f t="shared" ca="1" si="85"/>
        <v>12390000</v>
      </c>
      <c r="R869" s="73">
        <f>'[1]Karya Niaga (J&amp;T'!J1302</f>
        <v>6339377</v>
      </c>
      <c r="S869" s="60">
        <f>'[1]Karya Niaga (J&amp;T'!F1303</f>
        <v>7</v>
      </c>
      <c r="T869" s="120">
        <f t="shared" si="87"/>
        <v>14900623</v>
      </c>
      <c r="U869" s="186"/>
      <c r="V869" s="16"/>
      <c r="X869" t="str">
        <f>IF(ISERROR(VLOOKUP(H869,'FMC by DSF_Sistem'!$J$11:$J$1202,1,0)),"TIDAK ADA","ADA")</f>
        <v>ADA</v>
      </c>
      <c r="Y869" t="str">
        <f>IF(ISERROR(VLOOKUP(C869,'Data Unit Agr Open'!$F$4:$F$7567,1,0)),"TIDAK ADA","ADA")</f>
        <v>ADA</v>
      </c>
      <c r="Z869" s="955" t="str">
        <f>VLOOKUP(H869,'Data Unit Agr Open'!J867:$J$7567,1,FALSE)</f>
        <v>L8805AC</v>
      </c>
      <c r="AA869" t="b">
        <f t="shared" si="88"/>
        <v>1</v>
      </c>
    </row>
    <row r="870" spans="2:27" customFormat="1" ht="17.45" hidden="1" customHeight="1" x14ac:dyDescent="0.4">
      <c r="B870" s="51">
        <v>865</v>
      </c>
      <c r="C870" s="392" t="s">
        <v>1694</v>
      </c>
      <c r="D870" s="659" t="s">
        <v>13044</v>
      </c>
      <c r="E870" s="258" t="s">
        <v>13047</v>
      </c>
      <c r="F870" s="430" t="s">
        <v>12207</v>
      </c>
      <c r="G870" s="430" t="s">
        <v>12699</v>
      </c>
      <c r="H870" s="235" t="s">
        <v>7061</v>
      </c>
      <c r="I870" s="69" t="s">
        <v>7062</v>
      </c>
      <c r="J870" s="69" t="s">
        <v>7063</v>
      </c>
      <c r="K870" s="427">
        <v>43934</v>
      </c>
      <c r="L870" s="427">
        <v>45029</v>
      </c>
      <c r="M870" s="76">
        <v>36</v>
      </c>
      <c r="N870" s="370">
        <v>21240000</v>
      </c>
      <c r="O870" s="76">
        <f t="shared" si="89"/>
        <v>590000</v>
      </c>
      <c r="P870" s="128">
        <f t="shared" ca="1" si="84"/>
        <v>21.154499058642006</v>
      </c>
      <c r="Q870" s="129">
        <f t="shared" ca="1" si="85"/>
        <v>12390000</v>
      </c>
      <c r="R870" s="73">
        <f>'[1]Karya Niaga (J&amp;T'!J290</f>
        <v>26615029</v>
      </c>
      <c r="S870" s="60">
        <f>'[1]Karya Niaga (J&amp;T'!F291</f>
        <v>29</v>
      </c>
      <c r="T870" s="466">
        <f t="shared" si="87"/>
        <v>-5375029</v>
      </c>
      <c r="U870" s="186"/>
      <c r="V870" s="16"/>
      <c r="X870" t="str">
        <f>IF(ISERROR(VLOOKUP(H870,'FMC by DSF_Sistem'!$J$11:$J$1202,1,0)),"TIDAK ADA","ADA")</f>
        <v>ADA</v>
      </c>
      <c r="Y870" t="str">
        <f>IF(ISERROR(VLOOKUP(C870,'Data Unit Agr Open'!$F$4:$F$7567,1,0)),"TIDAK ADA","ADA")</f>
        <v>ADA</v>
      </c>
      <c r="Z870" s="955" t="str">
        <f>VLOOKUP(H870,'Data Unit Agr Open'!J868:$J$7567,1,FALSE)</f>
        <v>L8916AC</v>
      </c>
      <c r="AA870" t="b">
        <f t="shared" si="88"/>
        <v>1</v>
      </c>
    </row>
    <row r="871" spans="2:27" customFormat="1" ht="17.45" hidden="1" customHeight="1" x14ac:dyDescent="0.4">
      <c r="B871" s="38">
        <v>866</v>
      </c>
      <c r="C871" s="392" t="s">
        <v>1694</v>
      </c>
      <c r="D871" s="659" t="s">
        <v>13044</v>
      </c>
      <c r="E871" s="258" t="s">
        <v>13047</v>
      </c>
      <c r="F871" s="430" t="s">
        <v>2035</v>
      </c>
      <c r="G871" s="430" t="s">
        <v>12398</v>
      </c>
      <c r="H871" s="235" t="s">
        <v>7069</v>
      </c>
      <c r="I871" s="69" t="s">
        <v>7070</v>
      </c>
      <c r="J871" s="69" t="s">
        <v>7071</v>
      </c>
      <c r="K871" s="427">
        <v>43934</v>
      </c>
      <c r="L871" s="427">
        <v>45029</v>
      </c>
      <c r="M871" s="76">
        <v>36</v>
      </c>
      <c r="N871" s="370">
        <v>21240000</v>
      </c>
      <c r="O871" s="76">
        <f t="shared" si="89"/>
        <v>590000</v>
      </c>
      <c r="P871" s="128">
        <f t="shared" ca="1" si="84"/>
        <v>21.154499058642006</v>
      </c>
      <c r="Q871" s="129">
        <f t="shared" ca="1" si="85"/>
        <v>12390000</v>
      </c>
      <c r="R871" s="73">
        <f>'[1]Karya Niaga (J&amp;T'!J466</f>
        <v>22820805</v>
      </c>
      <c r="S871" s="60">
        <f>'[1]Karya Niaga (J&amp;T'!F467</f>
        <v>19</v>
      </c>
      <c r="T871" s="466">
        <f t="shared" si="87"/>
        <v>-1580805</v>
      </c>
      <c r="U871" s="186"/>
      <c r="V871" s="16"/>
      <c r="X871" t="str">
        <f>IF(ISERROR(VLOOKUP(H871,'FMC by DSF_Sistem'!$J$11:$J$1202,1,0)),"TIDAK ADA","ADA")</f>
        <v>ADA</v>
      </c>
      <c r="Y871" t="str">
        <f>IF(ISERROR(VLOOKUP(C871,'Data Unit Agr Open'!$F$4:$F$7567,1,0)),"TIDAK ADA","ADA")</f>
        <v>ADA</v>
      </c>
      <c r="Z871" s="955" t="str">
        <f>VLOOKUP(H871,'Data Unit Agr Open'!J869:$J$7567,1,FALSE)</f>
        <v>L8915AC</v>
      </c>
      <c r="AA871" t="b">
        <f t="shared" si="88"/>
        <v>1</v>
      </c>
    </row>
    <row r="872" spans="2:27" customFormat="1" ht="17.45" hidden="1" customHeight="1" x14ac:dyDescent="0.4">
      <c r="B872" s="51">
        <v>867</v>
      </c>
      <c r="C872" s="392" t="s">
        <v>1694</v>
      </c>
      <c r="D872" s="659" t="s">
        <v>13044</v>
      </c>
      <c r="E872" s="258" t="s">
        <v>13047</v>
      </c>
      <c r="F872" s="430" t="s">
        <v>2035</v>
      </c>
      <c r="G872" s="430" t="s">
        <v>13046</v>
      </c>
      <c r="H872" s="235" t="s">
        <v>7075</v>
      </c>
      <c r="I872" s="69" t="s">
        <v>7076</v>
      </c>
      <c r="J872" s="69" t="s">
        <v>7077</v>
      </c>
      <c r="K872" s="427">
        <v>43934</v>
      </c>
      <c r="L872" s="427">
        <v>45029</v>
      </c>
      <c r="M872" s="76">
        <v>36</v>
      </c>
      <c r="N872" s="370">
        <v>21240000</v>
      </c>
      <c r="O872" s="76">
        <f t="shared" si="89"/>
        <v>590000</v>
      </c>
      <c r="P872" s="128">
        <f t="shared" ca="1" si="84"/>
        <v>21.154499058642006</v>
      </c>
      <c r="Q872" s="129">
        <f t="shared" ca="1" si="85"/>
        <v>12390000</v>
      </c>
      <c r="R872" s="73">
        <f>'[1]Karya Niaga (J&amp;T'!J407</f>
        <v>18352498</v>
      </c>
      <c r="S872" s="60">
        <f>'[1]Karya Niaga (J&amp;T'!F408</f>
        <v>14</v>
      </c>
      <c r="T872" s="120">
        <f t="shared" si="87"/>
        <v>2887502</v>
      </c>
      <c r="U872" s="186"/>
      <c r="V872" s="16"/>
      <c r="X872" t="str">
        <f>IF(ISERROR(VLOOKUP(H872,'FMC by DSF_Sistem'!$J$11:$J$1202,1,0)),"TIDAK ADA","ADA")</f>
        <v>ADA</v>
      </c>
      <c r="Y872" t="str">
        <f>IF(ISERROR(VLOOKUP(C872,'Data Unit Agr Open'!$F$4:$F$7567,1,0)),"TIDAK ADA","ADA")</f>
        <v>ADA</v>
      </c>
      <c r="Z872" s="955" t="str">
        <f>VLOOKUP(H872,'Data Unit Agr Open'!J870:$J$7567,1,FALSE)</f>
        <v>L8920AC</v>
      </c>
      <c r="AA872" t="b">
        <f t="shared" si="88"/>
        <v>1</v>
      </c>
    </row>
    <row r="873" spans="2:27" customFormat="1" ht="17.45" hidden="1" customHeight="1" x14ac:dyDescent="0.4">
      <c r="B873" s="38">
        <v>868</v>
      </c>
      <c r="C873" s="392" t="s">
        <v>1694</v>
      </c>
      <c r="D873" s="659" t="s">
        <v>13044</v>
      </c>
      <c r="E873" s="258" t="s">
        <v>13047</v>
      </c>
      <c r="F873" s="430" t="s">
        <v>2035</v>
      </c>
      <c r="G873" s="430" t="s">
        <v>12699</v>
      </c>
      <c r="H873" s="235" t="s">
        <v>7081</v>
      </c>
      <c r="I873" s="69" t="s">
        <v>7082</v>
      </c>
      <c r="J873" s="69" t="s">
        <v>7083</v>
      </c>
      <c r="K873" s="427">
        <v>43934</v>
      </c>
      <c r="L873" s="427">
        <v>45029</v>
      </c>
      <c r="M873" s="76">
        <v>36</v>
      </c>
      <c r="N873" s="370">
        <v>21240000</v>
      </c>
      <c r="O873" s="76">
        <f t="shared" si="89"/>
        <v>590000</v>
      </c>
      <c r="P873" s="128">
        <f t="shared" ca="1" si="84"/>
        <v>21.154499058642006</v>
      </c>
      <c r="Q873" s="129">
        <f t="shared" ca="1" si="85"/>
        <v>12390000</v>
      </c>
      <c r="R873" s="73">
        <f>'[1]Karya Niaga (J&amp;T'!J55</f>
        <v>9325082</v>
      </c>
      <c r="S873" s="60">
        <f>'[1]Karya Niaga (J&amp;T'!F56</f>
        <v>13</v>
      </c>
      <c r="T873" s="120">
        <f t="shared" si="87"/>
        <v>11914918</v>
      </c>
      <c r="U873" s="186"/>
      <c r="V873" s="16"/>
      <c r="X873" t="str">
        <f>IF(ISERROR(VLOOKUP(H873,'FMC by DSF_Sistem'!$J$11:$J$1202,1,0)),"TIDAK ADA","ADA")</f>
        <v>ADA</v>
      </c>
      <c r="Y873" t="str">
        <f>IF(ISERROR(VLOOKUP(C873,'Data Unit Agr Open'!$F$4:$F$7567,1,0)),"TIDAK ADA","ADA")</f>
        <v>ADA</v>
      </c>
      <c r="Z873" s="955" t="str">
        <f>VLOOKUP(H873,'Data Unit Agr Open'!J871:$J$7567,1,FALSE)</f>
        <v>L8923AC</v>
      </c>
      <c r="AA873" t="b">
        <f t="shared" si="88"/>
        <v>1</v>
      </c>
    </row>
    <row r="874" spans="2:27" customFormat="1" ht="17.45" hidden="1" customHeight="1" x14ac:dyDescent="0.4">
      <c r="B874" s="51">
        <v>869</v>
      </c>
      <c r="C874" s="392" t="s">
        <v>1694</v>
      </c>
      <c r="D874" s="659" t="s">
        <v>13044</v>
      </c>
      <c r="E874" s="258" t="s">
        <v>13047</v>
      </c>
      <c r="F874" s="430" t="s">
        <v>2035</v>
      </c>
      <c r="G874" s="430" t="s">
        <v>12697</v>
      </c>
      <c r="H874" s="235" t="s">
        <v>7087</v>
      </c>
      <c r="I874" s="69" t="s">
        <v>7088</v>
      </c>
      <c r="J874" s="69" t="s">
        <v>7089</v>
      </c>
      <c r="K874" s="427">
        <v>43934</v>
      </c>
      <c r="L874" s="427">
        <v>45029</v>
      </c>
      <c r="M874" s="76">
        <v>36</v>
      </c>
      <c r="N874" s="370">
        <v>21240000</v>
      </c>
      <c r="O874" s="76">
        <f t="shared" si="89"/>
        <v>590000</v>
      </c>
      <c r="P874" s="128">
        <f t="shared" ca="1" si="84"/>
        <v>21.154499058642006</v>
      </c>
      <c r="Q874" s="129">
        <f t="shared" ca="1" si="85"/>
        <v>12390000</v>
      </c>
      <c r="R874" s="73">
        <f>'[1]Karya Niaga (J&amp;T'!J1005</f>
        <v>14030765</v>
      </c>
      <c r="S874" s="60">
        <f>'[1]Karya Niaga (J&amp;T'!F1006</f>
        <v>13</v>
      </c>
      <c r="T874" s="120">
        <f t="shared" si="87"/>
        <v>7209235</v>
      </c>
      <c r="U874" s="186"/>
      <c r="V874" s="16"/>
      <c r="X874" t="str">
        <f>IF(ISERROR(VLOOKUP(H874,'FMC by DSF_Sistem'!$J$11:$J$1202,1,0)),"TIDAK ADA","ADA")</f>
        <v>ADA</v>
      </c>
      <c r="Y874" t="str">
        <f>IF(ISERROR(VLOOKUP(C874,'Data Unit Agr Open'!$F$4:$F$7567,1,0)),"TIDAK ADA","ADA")</f>
        <v>ADA</v>
      </c>
      <c r="Z874" s="955" t="str">
        <f>VLOOKUP(H874,'Data Unit Agr Open'!J872:$J$7567,1,FALSE)</f>
        <v>L8921AC</v>
      </c>
      <c r="AA874" t="b">
        <f t="shared" si="88"/>
        <v>1</v>
      </c>
    </row>
    <row r="875" spans="2:27" customFormat="1" ht="17.45" hidden="1" customHeight="1" x14ac:dyDescent="0.4">
      <c r="B875" s="38">
        <v>870</v>
      </c>
      <c r="C875" s="392" t="s">
        <v>1694</v>
      </c>
      <c r="D875" s="659" t="s">
        <v>13044</v>
      </c>
      <c r="E875" s="258" t="s">
        <v>13047</v>
      </c>
      <c r="F875" s="430" t="s">
        <v>2035</v>
      </c>
      <c r="G875" s="430" t="s">
        <v>2999</v>
      </c>
      <c r="H875" s="235" t="s">
        <v>7093</v>
      </c>
      <c r="I875" s="69" t="s">
        <v>7094</v>
      </c>
      <c r="J875" s="69" t="s">
        <v>7095</v>
      </c>
      <c r="K875" s="427">
        <v>43934</v>
      </c>
      <c r="L875" s="427">
        <v>45029</v>
      </c>
      <c r="M875" s="76">
        <v>36</v>
      </c>
      <c r="N875" s="370">
        <v>21240000</v>
      </c>
      <c r="O875" s="76">
        <f t="shared" si="89"/>
        <v>590000</v>
      </c>
      <c r="P875" s="128">
        <f t="shared" ca="1" si="84"/>
        <v>21.154499058642006</v>
      </c>
      <c r="Q875" s="129">
        <f t="shared" ca="1" si="85"/>
        <v>12390000</v>
      </c>
      <c r="R875" s="73">
        <f>'[1]Karya Niaga (J&amp;T'!J702</f>
        <v>14683831</v>
      </c>
      <c r="S875" s="60">
        <f>'[1]Karya Niaga (J&amp;T'!F703</f>
        <v>15</v>
      </c>
      <c r="T875" s="120">
        <f t="shared" si="87"/>
        <v>6556169</v>
      </c>
      <c r="U875" s="186"/>
      <c r="V875" s="16"/>
      <c r="X875" t="str">
        <f>IF(ISERROR(VLOOKUP(H875,'FMC by DSF_Sistem'!$J$11:$J$1202,1,0)),"TIDAK ADA","ADA")</f>
        <v>ADA</v>
      </c>
      <c r="Y875" t="str">
        <f>IF(ISERROR(VLOOKUP(C875,'Data Unit Agr Open'!$F$4:$F$7567,1,0)),"TIDAK ADA","ADA")</f>
        <v>ADA</v>
      </c>
      <c r="Z875" s="955" t="str">
        <f>VLOOKUP(H875,'Data Unit Agr Open'!J873:$J$7567,1,FALSE)</f>
        <v>L8912AC</v>
      </c>
      <c r="AA875" t="b">
        <f t="shared" si="88"/>
        <v>1</v>
      </c>
    </row>
    <row r="876" spans="2:27" customFormat="1" ht="17.45" hidden="1" customHeight="1" x14ac:dyDescent="0.4">
      <c r="B876" s="51">
        <v>871</v>
      </c>
      <c r="C876" s="392" t="s">
        <v>1694</v>
      </c>
      <c r="D876" s="659" t="s">
        <v>13044</v>
      </c>
      <c r="E876" s="258" t="s">
        <v>13047</v>
      </c>
      <c r="F876" s="430" t="s">
        <v>2035</v>
      </c>
      <c r="G876" s="430" t="s">
        <v>2999</v>
      </c>
      <c r="H876" s="235" t="s">
        <v>7099</v>
      </c>
      <c r="I876" s="69" t="s">
        <v>7100</v>
      </c>
      <c r="J876" s="69" t="s">
        <v>7101</v>
      </c>
      <c r="K876" s="427">
        <v>43934</v>
      </c>
      <c r="L876" s="427">
        <v>45029</v>
      </c>
      <c r="M876" s="76">
        <v>36</v>
      </c>
      <c r="N876" s="370">
        <v>21240000</v>
      </c>
      <c r="O876" s="76">
        <f t="shared" si="89"/>
        <v>590000</v>
      </c>
      <c r="P876" s="128">
        <f t="shared" ca="1" si="84"/>
        <v>21.154499058642006</v>
      </c>
      <c r="Q876" s="129">
        <f t="shared" ca="1" si="85"/>
        <v>12390000</v>
      </c>
      <c r="R876" s="73">
        <f>'[1]Karya Niaga (J&amp;T'!J1775</f>
        <v>6230598</v>
      </c>
      <c r="S876" s="60">
        <f>'[1]Karya Niaga (J&amp;T'!F1776</f>
        <v>6</v>
      </c>
      <c r="T876" s="120">
        <f t="shared" si="87"/>
        <v>15009402</v>
      </c>
      <c r="U876" s="186"/>
      <c r="V876" s="16"/>
      <c r="X876" t="str">
        <f>IF(ISERROR(VLOOKUP(H876,'FMC by DSF_Sistem'!$J$11:$J$1202,1,0)),"TIDAK ADA","ADA")</f>
        <v>ADA</v>
      </c>
      <c r="Y876" t="str">
        <f>IF(ISERROR(VLOOKUP(C876,'Data Unit Agr Open'!$F$4:$F$7567,1,0)),"TIDAK ADA","ADA")</f>
        <v>ADA</v>
      </c>
      <c r="Z876" s="955" t="str">
        <f>VLOOKUP(H876,'Data Unit Agr Open'!J874:$J$7567,1,FALSE)</f>
        <v>L8918AC</v>
      </c>
      <c r="AA876" t="b">
        <f t="shared" si="88"/>
        <v>1</v>
      </c>
    </row>
    <row r="877" spans="2:27" customFormat="1" ht="17.45" hidden="1" customHeight="1" x14ac:dyDescent="0.4">
      <c r="B877" s="38">
        <v>872</v>
      </c>
      <c r="C877" s="392" t="s">
        <v>1694</v>
      </c>
      <c r="D877" s="659" t="s">
        <v>13044</v>
      </c>
      <c r="E877" s="258" t="s">
        <v>13047</v>
      </c>
      <c r="F877" s="430" t="s">
        <v>2035</v>
      </c>
      <c r="G877" s="430" t="s">
        <v>12696</v>
      </c>
      <c r="H877" s="235" t="s">
        <v>7105</v>
      </c>
      <c r="I877" s="69" t="s">
        <v>7106</v>
      </c>
      <c r="J877" s="69" t="s">
        <v>7107</v>
      </c>
      <c r="K877" s="427">
        <v>43934</v>
      </c>
      <c r="L877" s="427">
        <v>45029</v>
      </c>
      <c r="M877" s="76">
        <v>36</v>
      </c>
      <c r="N877" s="370">
        <v>21240000</v>
      </c>
      <c r="O877" s="76">
        <f t="shared" si="89"/>
        <v>590000</v>
      </c>
      <c r="P877" s="128">
        <f t="shared" ca="1" si="84"/>
        <v>21.154499058642006</v>
      </c>
      <c r="Q877" s="129">
        <f t="shared" ca="1" si="85"/>
        <v>12390000</v>
      </c>
      <c r="R877" s="73">
        <f>'[1]Karya Niaga (J&amp;T'!J113</f>
        <v>13453146</v>
      </c>
      <c r="S877" s="60">
        <f>'[1]Karya Niaga (J&amp;T'!F114</f>
        <v>16</v>
      </c>
      <c r="T877" s="120">
        <f t="shared" si="87"/>
        <v>7786854</v>
      </c>
      <c r="U877" s="186"/>
      <c r="V877" s="16"/>
      <c r="X877" t="str">
        <f>IF(ISERROR(VLOOKUP(H877,'FMC by DSF_Sistem'!$J$11:$J$1202,1,0)),"TIDAK ADA","ADA")</f>
        <v>ADA</v>
      </c>
      <c r="Y877" t="str">
        <f>IF(ISERROR(VLOOKUP(C877,'Data Unit Agr Open'!$F$4:$F$7567,1,0)),"TIDAK ADA","ADA")</f>
        <v>ADA</v>
      </c>
      <c r="Z877" s="955" t="str">
        <f>VLOOKUP(H877,'Data Unit Agr Open'!J875:$J$7567,1,FALSE)</f>
        <v>L8924AC</v>
      </c>
      <c r="AA877" t="b">
        <f t="shared" si="88"/>
        <v>1</v>
      </c>
    </row>
    <row r="878" spans="2:27" customFormat="1" ht="17.45" hidden="1" customHeight="1" x14ac:dyDescent="0.4">
      <c r="B878" s="51">
        <v>873</v>
      </c>
      <c r="C878" s="392" t="s">
        <v>1694</v>
      </c>
      <c r="D878" s="659" t="s">
        <v>13044</v>
      </c>
      <c r="E878" s="258" t="s">
        <v>13047</v>
      </c>
      <c r="F878" s="430" t="s">
        <v>2035</v>
      </c>
      <c r="G878" s="430" t="s">
        <v>12696</v>
      </c>
      <c r="H878" s="235" t="s">
        <v>7111</v>
      </c>
      <c r="I878" s="69" t="s">
        <v>7112</v>
      </c>
      <c r="J878" s="69" t="s">
        <v>7113</v>
      </c>
      <c r="K878" s="427">
        <v>43934</v>
      </c>
      <c r="L878" s="427">
        <v>45029</v>
      </c>
      <c r="M878" s="76">
        <v>36</v>
      </c>
      <c r="N878" s="370">
        <v>21240000</v>
      </c>
      <c r="O878" s="76">
        <f t="shared" si="89"/>
        <v>590000</v>
      </c>
      <c r="P878" s="128">
        <f t="shared" ca="1" si="84"/>
        <v>21.154499058642006</v>
      </c>
      <c r="Q878" s="129">
        <f t="shared" ca="1" si="85"/>
        <v>12390000</v>
      </c>
      <c r="R878" s="73">
        <f>'[1]Karya Niaga (J&amp;T'!J232</f>
        <v>11297019</v>
      </c>
      <c r="S878" s="60">
        <f>'[1]Karya Niaga (J&amp;T'!F233</f>
        <v>12</v>
      </c>
      <c r="T878" s="120">
        <f t="shared" si="87"/>
        <v>9942981</v>
      </c>
      <c r="U878" s="186"/>
      <c r="V878" s="16"/>
      <c r="X878" t="str">
        <f>IF(ISERROR(VLOOKUP(H878,'FMC by DSF_Sistem'!$J$11:$J$1202,1,0)),"TIDAK ADA","ADA")</f>
        <v>ADA</v>
      </c>
      <c r="Y878" t="str">
        <f>IF(ISERROR(VLOOKUP(C878,'Data Unit Agr Open'!$F$4:$F$7567,1,0)),"TIDAK ADA","ADA")</f>
        <v>ADA</v>
      </c>
      <c r="Z878" s="955" t="str">
        <f>VLOOKUP(H878,'Data Unit Agr Open'!J876:$J$7567,1,FALSE)</f>
        <v>L8922AC</v>
      </c>
      <c r="AA878" t="b">
        <f t="shared" si="88"/>
        <v>1</v>
      </c>
    </row>
    <row r="879" spans="2:27" customFormat="1" ht="17.45" hidden="1" customHeight="1" x14ac:dyDescent="0.4">
      <c r="B879" s="38">
        <v>874</v>
      </c>
      <c r="C879" s="411" t="s">
        <v>1694</v>
      </c>
      <c r="D879" s="655" t="s">
        <v>13044</v>
      </c>
      <c r="E879" s="265" t="s">
        <v>13047</v>
      </c>
      <c r="F879" s="695" t="s">
        <v>2035</v>
      </c>
      <c r="G879" s="695" t="s">
        <v>328</v>
      </c>
      <c r="H879" s="347" t="s">
        <v>7117</v>
      </c>
      <c r="I879" s="348" t="s">
        <v>7118</v>
      </c>
      <c r="J879" s="348" t="s">
        <v>7119</v>
      </c>
      <c r="K879" s="434">
        <v>43934</v>
      </c>
      <c r="L879" s="434">
        <v>45029</v>
      </c>
      <c r="M879" s="72">
        <v>36</v>
      </c>
      <c r="N879" s="383">
        <v>21240000</v>
      </c>
      <c r="O879" s="72">
        <f t="shared" si="89"/>
        <v>590000</v>
      </c>
      <c r="P879" s="86">
        <f t="shared" ref="P879:P942" ca="1" si="90">($P$3-K879)/30</f>
        <v>21.154499058642006</v>
      </c>
      <c r="Q879" s="87">
        <f t="shared" ref="Q879:Q942" ca="1" si="91">LEFT(P879,2)*O879</f>
        <v>12390000</v>
      </c>
      <c r="R879" s="139">
        <f>'[1]Karya Niaga (J&amp;T'!J1421</f>
        <v>6611761</v>
      </c>
      <c r="S879" s="60">
        <f>'[1]Karya Niaga (J&amp;T'!F1422</f>
        <v>6</v>
      </c>
      <c r="T879" s="120">
        <f t="shared" si="87"/>
        <v>14628239</v>
      </c>
      <c r="U879" s="186"/>
      <c r="V879" s="16"/>
      <c r="X879" t="str">
        <f>IF(ISERROR(VLOOKUP(H879,'FMC by DSF_Sistem'!$J$11:$J$1202,1,0)),"TIDAK ADA","ADA")</f>
        <v>ADA</v>
      </c>
      <c r="Y879" t="str">
        <f>IF(ISERROR(VLOOKUP(C879,'Data Unit Agr Open'!$F$4:$F$7567,1,0)),"TIDAK ADA","ADA")</f>
        <v>ADA</v>
      </c>
      <c r="Z879" s="955" t="str">
        <f>VLOOKUP(H879,'Data Unit Agr Open'!J877:$J$7567,1,FALSE)</f>
        <v>L8914AC</v>
      </c>
      <c r="AA879" t="b">
        <f t="shared" si="88"/>
        <v>1</v>
      </c>
    </row>
    <row r="880" spans="2:27" customFormat="1" ht="17.45" hidden="1" customHeight="1" x14ac:dyDescent="0.4">
      <c r="B880" s="51">
        <v>875</v>
      </c>
      <c r="C880" s="392" t="s">
        <v>2014</v>
      </c>
      <c r="D880" s="655" t="s">
        <v>13044</v>
      </c>
      <c r="E880" s="265" t="s">
        <v>13047</v>
      </c>
      <c r="F880" s="695" t="s">
        <v>2035</v>
      </c>
      <c r="G880" s="430" t="s">
        <v>1291</v>
      </c>
      <c r="H880" s="235" t="s">
        <v>7123</v>
      </c>
      <c r="I880" s="69" t="s">
        <v>7124</v>
      </c>
      <c r="J880" s="69" t="s">
        <v>7125</v>
      </c>
      <c r="K880" s="427">
        <v>44055</v>
      </c>
      <c r="L880" s="427">
        <v>45150</v>
      </c>
      <c r="M880" s="76">
        <v>36</v>
      </c>
      <c r="N880" s="370">
        <v>27000000</v>
      </c>
      <c r="O880" s="76">
        <f t="shared" si="89"/>
        <v>750000</v>
      </c>
      <c r="P880" s="86">
        <f t="shared" ca="1" si="90"/>
        <v>17.121165725308675</v>
      </c>
      <c r="Q880" s="87">
        <f t="shared" ca="1" si="91"/>
        <v>12750000</v>
      </c>
      <c r="R880" s="73">
        <f>'[1]Karya Niaga (J&amp;T'!J1893</f>
        <v>12908488</v>
      </c>
      <c r="S880" s="360">
        <f>'[1]Karya Niaga (J&amp;T'!F1894</f>
        <v>11</v>
      </c>
      <c r="T880" s="50">
        <f t="shared" si="87"/>
        <v>14091512</v>
      </c>
      <c r="U880" s="186"/>
      <c r="V880" s="16"/>
      <c r="X880" t="str">
        <f>IF(ISERROR(VLOOKUP(H880,'FMC by DSF_Sistem'!$J$11:$J$1202,1,0)),"TIDAK ADA","ADA")</f>
        <v>ADA</v>
      </c>
      <c r="Y880" t="str">
        <f>IF(ISERROR(VLOOKUP(C880,'Data Unit Agr Open'!$F$4:$F$7567,1,0)),"TIDAK ADA","ADA")</f>
        <v>ADA</v>
      </c>
      <c r="Z880" s="955" t="str">
        <f>VLOOKUP(H880,'Data Unit Agr Open'!J878:$J$7567,1,FALSE)</f>
        <v>L8294AK</v>
      </c>
      <c r="AA880" t="b">
        <f t="shared" si="88"/>
        <v>1</v>
      </c>
    </row>
    <row r="881" spans="2:27" customFormat="1" ht="17.45" hidden="1" customHeight="1" x14ac:dyDescent="0.4">
      <c r="B881" s="38">
        <v>876</v>
      </c>
      <c r="C881" s="392" t="s">
        <v>2014</v>
      </c>
      <c r="D881" s="655" t="s">
        <v>13044</v>
      </c>
      <c r="E881" s="265" t="s">
        <v>13047</v>
      </c>
      <c r="F881" s="430"/>
      <c r="G881" s="430"/>
      <c r="H881" s="235" t="s">
        <v>7132</v>
      </c>
      <c r="I881" s="69" t="s">
        <v>7133</v>
      </c>
      <c r="J881" s="69" t="s">
        <v>7134</v>
      </c>
      <c r="K881" s="427">
        <v>44055</v>
      </c>
      <c r="L881" s="427">
        <v>45150</v>
      </c>
      <c r="M881" s="76">
        <v>36</v>
      </c>
      <c r="N881" s="370">
        <v>27000000</v>
      </c>
      <c r="O881" s="76">
        <f t="shared" si="89"/>
        <v>750000</v>
      </c>
      <c r="P881" s="86">
        <f t="shared" ca="1" si="90"/>
        <v>17.121165725308675</v>
      </c>
      <c r="Q881" s="87">
        <f t="shared" ca="1" si="91"/>
        <v>12750000</v>
      </c>
      <c r="R881" s="73">
        <f>'[1]Karya Niaga (J&amp;T'!J2547</f>
        <v>11141358</v>
      </c>
      <c r="S881" s="360">
        <f>'[1]Karya Niaga (J&amp;T'!F2548</f>
        <v>10</v>
      </c>
      <c r="T881" s="50">
        <f t="shared" si="87"/>
        <v>15858642</v>
      </c>
      <c r="U881" s="186"/>
      <c r="V881" s="16"/>
      <c r="X881" t="str">
        <f>IF(ISERROR(VLOOKUP(H881,'FMC by DSF_Sistem'!$J$11:$J$1202,1,0)),"TIDAK ADA","ADA")</f>
        <v>ADA</v>
      </c>
      <c r="Y881" t="str">
        <f>IF(ISERROR(VLOOKUP(C881,'Data Unit Agr Open'!$F$4:$F$7567,1,0)),"TIDAK ADA","ADA")</f>
        <v>ADA</v>
      </c>
      <c r="Z881" s="955" t="str">
        <f>VLOOKUP(H881,'Data Unit Agr Open'!J879:$J$7567,1,FALSE)</f>
        <v>L8274AK</v>
      </c>
      <c r="AA881" t="b">
        <f t="shared" si="88"/>
        <v>1</v>
      </c>
    </row>
    <row r="882" spans="2:27" customFormat="1" ht="17.45" hidden="1" customHeight="1" x14ac:dyDescent="0.4">
      <c r="B882" s="51">
        <v>877</v>
      </c>
      <c r="C882" s="392" t="s">
        <v>2014</v>
      </c>
      <c r="D882" s="655" t="s">
        <v>13044</v>
      </c>
      <c r="E882" s="265" t="s">
        <v>13047</v>
      </c>
      <c r="F882" s="430"/>
      <c r="G882" s="430"/>
      <c r="H882" s="235" t="s">
        <v>7138</v>
      </c>
      <c r="I882" s="69" t="s">
        <v>7139</v>
      </c>
      <c r="J882" s="69" t="s">
        <v>7140</v>
      </c>
      <c r="K882" s="427">
        <v>44055</v>
      </c>
      <c r="L882" s="427">
        <v>45150</v>
      </c>
      <c r="M882" s="76">
        <v>36</v>
      </c>
      <c r="N882" s="370">
        <v>27000000</v>
      </c>
      <c r="O882" s="76">
        <f t="shared" si="89"/>
        <v>750000</v>
      </c>
      <c r="P882" s="86">
        <f t="shared" ca="1" si="90"/>
        <v>17.121165725308675</v>
      </c>
      <c r="Q882" s="87">
        <f t="shared" ca="1" si="91"/>
        <v>12750000</v>
      </c>
      <c r="R882" s="73">
        <f>'[1]Karya Niaga (J&amp;T'!J3029</f>
        <v>3431886</v>
      </c>
      <c r="S882" s="360">
        <f>'[1]Karya Niaga (J&amp;T'!F3030</f>
        <v>4</v>
      </c>
      <c r="T882" s="50">
        <f t="shared" si="87"/>
        <v>23568114</v>
      </c>
      <c r="U882" s="186"/>
      <c r="V882" s="16"/>
      <c r="X882" t="str">
        <f>IF(ISERROR(VLOOKUP(H882,'FMC by DSF_Sistem'!$J$11:$J$1202,1,0)),"TIDAK ADA","ADA")</f>
        <v>ADA</v>
      </c>
      <c r="Y882" t="str">
        <f>IF(ISERROR(VLOOKUP(C882,'Data Unit Agr Open'!$F$4:$F$7567,1,0)),"TIDAK ADA","ADA")</f>
        <v>ADA</v>
      </c>
      <c r="Z882" s="955" t="str">
        <f>VLOOKUP(H882,'Data Unit Agr Open'!J880:$J$7567,1,FALSE)</f>
        <v>L8279AK</v>
      </c>
      <c r="AA882" t="b">
        <f t="shared" si="88"/>
        <v>1</v>
      </c>
    </row>
    <row r="883" spans="2:27" customFormat="1" ht="17.45" hidden="1" customHeight="1" x14ac:dyDescent="0.4">
      <c r="B883" s="38">
        <v>878</v>
      </c>
      <c r="C883" s="392" t="s">
        <v>2014</v>
      </c>
      <c r="D883" s="655" t="s">
        <v>13044</v>
      </c>
      <c r="E883" s="265" t="s">
        <v>13047</v>
      </c>
      <c r="F883" s="430"/>
      <c r="G883" s="430"/>
      <c r="H883" s="235" t="s">
        <v>7144</v>
      </c>
      <c r="I883" s="69" t="s">
        <v>7145</v>
      </c>
      <c r="J883" s="69" t="s">
        <v>7146</v>
      </c>
      <c r="K883" s="427">
        <v>44055</v>
      </c>
      <c r="L883" s="427">
        <v>45150</v>
      </c>
      <c r="M883" s="76">
        <v>36</v>
      </c>
      <c r="N883" s="370">
        <v>27000000</v>
      </c>
      <c r="O883" s="76">
        <f t="shared" si="89"/>
        <v>750000</v>
      </c>
      <c r="P883" s="86">
        <f t="shared" ca="1" si="90"/>
        <v>17.121165725308675</v>
      </c>
      <c r="Q883" s="87">
        <f t="shared" ca="1" si="91"/>
        <v>12750000</v>
      </c>
      <c r="R883" s="73">
        <f>'[1]Karya Niaga (J&amp;T'!J2011</f>
        <v>4040872</v>
      </c>
      <c r="S883" s="360">
        <f>'[1]Karya Niaga (J&amp;T'!F2012</f>
        <v>4</v>
      </c>
      <c r="T883" s="50">
        <f t="shared" si="87"/>
        <v>22959128</v>
      </c>
      <c r="U883" s="186"/>
      <c r="V883" s="16"/>
      <c r="X883" t="str">
        <f>IF(ISERROR(VLOOKUP(H883,'FMC by DSF_Sistem'!$J$11:$J$1202,1,0)),"TIDAK ADA","ADA")</f>
        <v>ADA</v>
      </c>
      <c r="Y883" t="str">
        <f>IF(ISERROR(VLOOKUP(C883,'Data Unit Agr Open'!$F$4:$F$7567,1,0)),"TIDAK ADA","ADA")</f>
        <v>ADA</v>
      </c>
      <c r="Z883" s="955" t="str">
        <f>VLOOKUP(H883,'Data Unit Agr Open'!J881:$J$7567,1,FALSE)</f>
        <v>L8285AK</v>
      </c>
      <c r="AA883" t="b">
        <f t="shared" si="88"/>
        <v>1</v>
      </c>
    </row>
    <row r="884" spans="2:27" customFormat="1" ht="17.45" hidden="1" customHeight="1" x14ac:dyDescent="0.4">
      <c r="B884" s="51">
        <v>879</v>
      </c>
      <c r="C884" s="392" t="s">
        <v>2014</v>
      </c>
      <c r="D884" s="655" t="s">
        <v>13044</v>
      </c>
      <c r="E884" s="265" t="s">
        <v>13047</v>
      </c>
      <c r="F884" s="430"/>
      <c r="G884" s="430"/>
      <c r="H884" s="235" t="s">
        <v>7150</v>
      </c>
      <c r="I884" s="69" t="s">
        <v>7151</v>
      </c>
      <c r="J884" s="69" t="s">
        <v>7152</v>
      </c>
      <c r="K884" s="427">
        <v>44055</v>
      </c>
      <c r="L884" s="427">
        <v>45150</v>
      </c>
      <c r="M884" s="76">
        <v>36</v>
      </c>
      <c r="N884" s="370">
        <v>27000000</v>
      </c>
      <c r="O884" s="76">
        <f t="shared" si="89"/>
        <v>750000</v>
      </c>
      <c r="P884" s="86">
        <f t="shared" ca="1" si="90"/>
        <v>17.121165725308675</v>
      </c>
      <c r="Q884" s="87">
        <f t="shared" ca="1" si="91"/>
        <v>12750000</v>
      </c>
      <c r="R884" s="73">
        <f>'[1]Karya Niaga (J&amp;T'!J2487</f>
        <v>7326792</v>
      </c>
      <c r="S884" s="360">
        <f>'[1]Karya Niaga (J&amp;T'!F2488</f>
        <v>7</v>
      </c>
      <c r="T884" s="50">
        <f t="shared" si="87"/>
        <v>19673208</v>
      </c>
      <c r="U884" s="186"/>
      <c r="V884" s="16"/>
      <c r="X884" t="str">
        <f>IF(ISERROR(VLOOKUP(H884,'FMC by DSF_Sistem'!$J$11:$J$1202,1,0)),"TIDAK ADA","ADA")</f>
        <v>ADA</v>
      </c>
      <c r="Y884" t="str">
        <f>IF(ISERROR(VLOOKUP(C884,'Data Unit Agr Open'!$F$4:$F$7567,1,0)),"TIDAK ADA","ADA")</f>
        <v>ADA</v>
      </c>
      <c r="Z884" s="955" t="str">
        <f>VLOOKUP(H884,'Data Unit Agr Open'!J882:$J$7567,1,FALSE)</f>
        <v>L8277AK</v>
      </c>
      <c r="AA884" t="b">
        <f t="shared" si="88"/>
        <v>1</v>
      </c>
    </row>
    <row r="885" spans="2:27" customFormat="1" ht="17.45" hidden="1" customHeight="1" x14ac:dyDescent="0.4">
      <c r="B885" s="38">
        <v>880</v>
      </c>
      <c r="C885" s="392" t="s">
        <v>2014</v>
      </c>
      <c r="D885" s="655" t="s">
        <v>13044</v>
      </c>
      <c r="E885" s="265" t="s">
        <v>13047</v>
      </c>
      <c r="F885" s="430"/>
      <c r="G885" s="430"/>
      <c r="H885" s="235" t="s">
        <v>7156</v>
      </c>
      <c r="I885" s="69" t="s">
        <v>7157</v>
      </c>
      <c r="J885" s="69" t="s">
        <v>7158</v>
      </c>
      <c r="K885" s="427">
        <v>44055</v>
      </c>
      <c r="L885" s="427">
        <v>45150</v>
      </c>
      <c r="M885" s="76">
        <v>36</v>
      </c>
      <c r="N885" s="370">
        <v>27000000</v>
      </c>
      <c r="O885" s="76">
        <f t="shared" si="89"/>
        <v>750000</v>
      </c>
      <c r="P885" s="86">
        <f t="shared" ca="1" si="90"/>
        <v>17.121165725308675</v>
      </c>
      <c r="Q885" s="87">
        <f t="shared" ca="1" si="91"/>
        <v>12750000</v>
      </c>
      <c r="R885" s="73">
        <f>'[1]Karya Niaga (J&amp;T'!J2071</f>
        <v>8105394</v>
      </c>
      <c r="S885" s="360">
        <f>'[1]Karya Niaga (J&amp;T'!F2072</f>
        <v>8</v>
      </c>
      <c r="T885" s="50">
        <f t="shared" si="87"/>
        <v>18894606</v>
      </c>
      <c r="U885" s="186"/>
      <c r="V885" s="16"/>
      <c r="X885" t="str">
        <f>IF(ISERROR(VLOOKUP(H885,'FMC by DSF_Sistem'!$J$11:$J$1202,1,0)),"TIDAK ADA","ADA")</f>
        <v>ADA</v>
      </c>
      <c r="Y885" t="str">
        <f>IF(ISERROR(VLOOKUP(C885,'Data Unit Agr Open'!$F$4:$F$7567,1,0)),"TIDAK ADA","ADA")</f>
        <v>ADA</v>
      </c>
      <c r="Z885" s="955" t="str">
        <f>VLOOKUP(H885,'Data Unit Agr Open'!J883:$J$7567,1,FALSE)</f>
        <v>L8290AK</v>
      </c>
      <c r="AA885" t="b">
        <f t="shared" si="88"/>
        <v>1</v>
      </c>
    </row>
    <row r="886" spans="2:27" customFormat="1" ht="17.45" hidden="1" customHeight="1" x14ac:dyDescent="0.4">
      <c r="B886" s="51">
        <v>881</v>
      </c>
      <c r="C886" s="392" t="s">
        <v>2014</v>
      </c>
      <c r="D886" s="655" t="s">
        <v>13044</v>
      </c>
      <c r="E886" s="265" t="s">
        <v>13047</v>
      </c>
      <c r="F886" s="695" t="s">
        <v>2035</v>
      </c>
      <c r="G886" s="430" t="s">
        <v>3918</v>
      </c>
      <c r="H886" s="235" t="s">
        <v>7162</v>
      </c>
      <c r="I886" s="69" t="s">
        <v>7163</v>
      </c>
      <c r="J886" s="69" t="s">
        <v>7164</v>
      </c>
      <c r="K886" s="427">
        <v>44055</v>
      </c>
      <c r="L886" s="427">
        <v>45150</v>
      </c>
      <c r="M886" s="76">
        <v>36</v>
      </c>
      <c r="N886" s="370">
        <v>27000000</v>
      </c>
      <c r="O886" s="76">
        <f t="shared" si="89"/>
        <v>750000</v>
      </c>
      <c r="P886" s="86">
        <f t="shared" ca="1" si="90"/>
        <v>17.121165725308675</v>
      </c>
      <c r="Q886" s="87">
        <f t="shared" ca="1" si="91"/>
        <v>12750000</v>
      </c>
      <c r="R886" s="73">
        <f>'[1]Karya Niaga (J&amp;T'!J1656</f>
        <v>11182743</v>
      </c>
      <c r="S886" s="360">
        <f>'[1]Karya Niaga (J&amp;T'!F1657</f>
        <v>12</v>
      </c>
      <c r="T886" s="50">
        <f t="shared" si="87"/>
        <v>15817257</v>
      </c>
      <c r="U886" s="186"/>
      <c r="V886" s="16"/>
      <c r="X886" t="str">
        <f>IF(ISERROR(VLOOKUP(H886,'FMC by DSF_Sistem'!$J$11:$J$1202,1,0)),"TIDAK ADA","ADA")</f>
        <v>ADA</v>
      </c>
      <c r="Y886" t="str">
        <f>IF(ISERROR(VLOOKUP(C886,'Data Unit Agr Open'!$F$4:$F$7567,1,0)),"TIDAK ADA","ADA")</f>
        <v>ADA</v>
      </c>
      <c r="Z886" s="955" t="str">
        <f>VLOOKUP(H886,'Data Unit Agr Open'!J884:$J$7567,1,FALSE)</f>
        <v>L8288AK</v>
      </c>
      <c r="AA886" t="b">
        <f t="shared" si="88"/>
        <v>1</v>
      </c>
    </row>
    <row r="887" spans="2:27" customFormat="1" ht="17.45" hidden="1" customHeight="1" x14ac:dyDescent="0.4">
      <c r="B887" s="38">
        <v>882</v>
      </c>
      <c r="C887" s="392" t="s">
        <v>2014</v>
      </c>
      <c r="D887" s="655" t="s">
        <v>13044</v>
      </c>
      <c r="E887" s="265" t="s">
        <v>13047</v>
      </c>
      <c r="F887" s="430" t="s">
        <v>2035</v>
      </c>
      <c r="G887" s="430" t="s">
        <v>2999</v>
      </c>
      <c r="H887" s="235" t="s">
        <v>7168</v>
      </c>
      <c r="I887" s="69" t="s">
        <v>7169</v>
      </c>
      <c r="J887" s="69" t="s">
        <v>7170</v>
      </c>
      <c r="K887" s="427">
        <v>44055</v>
      </c>
      <c r="L887" s="427">
        <v>45150</v>
      </c>
      <c r="M887" s="76">
        <v>36</v>
      </c>
      <c r="N887" s="370">
        <v>27000000</v>
      </c>
      <c r="O887" s="76">
        <f t="shared" si="89"/>
        <v>750000</v>
      </c>
      <c r="P887" s="86">
        <f t="shared" ca="1" si="90"/>
        <v>17.121165725308675</v>
      </c>
      <c r="Q887" s="87">
        <f t="shared" ca="1" si="91"/>
        <v>12750000</v>
      </c>
      <c r="R887" s="73">
        <f>'[1]Karya Niaga (J&amp;T'!J1833</f>
        <v>9787425</v>
      </c>
      <c r="S887" s="360">
        <f>'[1]Karya Niaga (J&amp;T'!F1834</f>
        <v>10</v>
      </c>
      <c r="T887" s="50">
        <f t="shared" si="87"/>
        <v>17212575</v>
      </c>
      <c r="U887" s="186"/>
      <c r="V887" s="16"/>
      <c r="X887" t="str">
        <f>IF(ISERROR(VLOOKUP(H887,'FMC by DSF_Sistem'!$J$11:$J$1202,1,0)),"TIDAK ADA","ADA")</f>
        <v>ADA</v>
      </c>
      <c r="Y887" t="str">
        <f>IF(ISERROR(VLOOKUP(C887,'Data Unit Agr Open'!$F$4:$F$7567,1,0)),"TIDAK ADA","ADA")</f>
        <v>ADA</v>
      </c>
      <c r="Z887" s="955" t="str">
        <f>VLOOKUP(H887,'Data Unit Agr Open'!J885:$J$7567,1,FALSE)</f>
        <v>L8295AK</v>
      </c>
      <c r="AA887" t="b">
        <f t="shared" si="88"/>
        <v>1</v>
      </c>
    </row>
    <row r="888" spans="2:27" customFormat="1" ht="17.45" hidden="1" customHeight="1" x14ac:dyDescent="0.4">
      <c r="B888" s="51">
        <v>883</v>
      </c>
      <c r="C888" s="392" t="s">
        <v>2014</v>
      </c>
      <c r="D888" s="655" t="s">
        <v>13044</v>
      </c>
      <c r="E888" s="265" t="s">
        <v>13047</v>
      </c>
      <c r="F888" s="430"/>
      <c r="G888" s="430"/>
      <c r="H888" s="235" t="s">
        <v>7174</v>
      </c>
      <c r="I888" s="69" t="s">
        <v>7175</v>
      </c>
      <c r="J888" s="69" t="s">
        <v>7176</v>
      </c>
      <c r="K888" s="427">
        <v>44055</v>
      </c>
      <c r="L888" s="427">
        <v>45150</v>
      </c>
      <c r="M888" s="76">
        <v>36</v>
      </c>
      <c r="N888" s="370">
        <v>27000000</v>
      </c>
      <c r="O888" s="76">
        <f t="shared" si="89"/>
        <v>750000</v>
      </c>
      <c r="P888" s="86">
        <f t="shared" ca="1" si="90"/>
        <v>17.121165725308675</v>
      </c>
      <c r="Q888" s="87">
        <f t="shared" ca="1" si="91"/>
        <v>12750000</v>
      </c>
      <c r="R888" s="73">
        <f>'[1]Karya Niaga (J&amp;T'!J2129</f>
        <v>6535745</v>
      </c>
      <c r="S888" s="360">
        <f>'[1]Karya Niaga (J&amp;T'!F2130</f>
        <v>6</v>
      </c>
      <c r="T888" s="50">
        <f t="shared" si="87"/>
        <v>20464255</v>
      </c>
      <c r="U888" s="186"/>
      <c r="V888" s="16"/>
      <c r="X888" t="str">
        <f>IF(ISERROR(VLOOKUP(H888,'FMC by DSF_Sistem'!$J$11:$J$1202,1,0)),"TIDAK ADA","ADA")</f>
        <v>ADA</v>
      </c>
      <c r="Y888" t="str">
        <f>IF(ISERROR(VLOOKUP(C888,'Data Unit Agr Open'!$F$4:$F$7567,1,0)),"TIDAK ADA","ADA")</f>
        <v>ADA</v>
      </c>
      <c r="Z888" s="955" t="str">
        <f>VLOOKUP(H888,'Data Unit Agr Open'!J886:$J$7567,1,FALSE)</f>
        <v>L8293AK</v>
      </c>
      <c r="AA888" t="b">
        <f t="shared" si="88"/>
        <v>1</v>
      </c>
    </row>
    <row r="889" spans="2:27" customFormat="1" ht="17.45" hidden="1" customHeight="1" x14ac:dyDescent="0.4">
      <c r="B889" s="38">
        <v>884</v>
      </c>
      <c r="C889" s="392" t="s">
        <v>2014</v>
      </c>
      <c r="D889" s="655" t="s">
        <v>13044</v>
      </c>
      <c r="E889" s="265" t="s">
        <v>13047</v>
      </c>
      <c r="F889" s="695" t="s">
        <v>2035</v>
      </c>
      <c r="G889" s="430" t="s">
        <v>3918</v>
      </c>
      <c r="H889" s="235" t="s">
        <v>7180</v>
      </c>
      <c r="I889" s="69" t="s">
        <v>7181</v>
      </c>
      <c r="J889" s="69" t="s">
        <v>7182</v>
      </c>
      <c r="K889" s="427">
        <v>44055</v>
      </c>
      <c r="L889" s="427">
        <v>45150</v>
      </c>
      <c r="M889" s="76">
        <v>36</v>
      </c>
      <c r="N889" s="370">
        <v>27000000</v>
      </c>
      <c r="O889" s="76">
        <f t="shared" si="89"/>
        <v>750000</v>
      </c>
      <c r="P889" s="86">
        <f t="shared" ca="1" si="90"/>
        <v>17.121165725308675</v>
      </c>
      <c r="Q889" s="87">
        <f t="shared" ca="1" si="91"/>
        <v>12750000</v>
      </c>
      <c r="R889" s="73">
        <f>'[1]Karya Niaga (J&amp;T'!J1716</f>
        <v>13087292</v>
      </c>
      <c r="S889" s="360">
        <f>'[1]Karya Niaga (J&amp;T'!F1717</f>
        <v>13</v>
      </c>
      <c r="T889" s="50">
        <f t="shared" si="87"/>
        <v>13912708</v>
      </c>
      <c r="U889" s="186"/>
      <c r="V889" s="16"/>
      <c r="X889" t="str">
        <f>IF(ISERROR(VLOOKUP(H889,'FMC by DSF_Sistem'!$J$11:$J$1202,1,0)),"TIDAK ADA","ADA")</f>
        <v>ADA</v>
      </c>
      <c r="Y889" t="str">
        <f>IF(ISERROR(VLOOKUP(C889,'Data Unit Agr Open'!$F$4:$F$7567,1,0)),"TIDAK ADA","ADA")</f>
        <v>ADA</v>
      </c>
      <c r="Z889" s="955" t="str">
        <f>VLOOKUP(H889,'Data Unit Agr Open'!J887:$J$7567,1,FALSE)</f>
        <v>L8283AK</v>
      </c>
      <c r="AA889" t="b">
        <f t="shared" si="88"/>
        <v>1</v>
      </c>
    </row>
    <row r="890" spans="2:27" customFormat="1" ht="17.45" hidden="1" customHeight="1" x14ac:dyDescent="0.4">
      <c r="B890" s="51">
        <v>885</v>
      </c>
      <c r="C890" s="392" t="s">
        <v>2014</v>
      </c>
      <c r="D890" s="655" t="s">
        <v>13044</v>
      </c>
      <c r="E890" s="265" t="s">
        <v>13047</v>
      </c>
      <c r="F890" s="430"/>
      <c r="G890" s="430"/>
      <c r="H890" s="235" t="s">
        <v>7186</v>
      </c>
      <c r="I890" s="69" t="s">
        <v>7187</v>
      </c>
      <c r="J890" s="69" t="s">
        <v>7188</v>
      </c>
      <c r="K890" s="427">
        <v>44055</v>
      </c>
      <c r="L890" s="427">
        <v>45150</v>
      </c>
      <c r="M890" s="76">
        <v>36</v>
      </c>
      <c r="N890" s="370">
        <v>27000000</v>
      </c>
      <c r="O890" s="76">
        <f t="shared" si="89"/>
        <v>750000</v>
      </c>
      <c r="P890" s="86">
        <f t="shared" ca="1" si="90"/>
        <v>17.121165725308675</v>
      </c>
      <c r="Q890" s="87">
        <f t="shared" ca="1" si="91"/>
        <v>12750000</v>
      </c>
      <c r="R890" s="73">
        <f>'[1]Karya Niaga (J&amp;T'!J2369</f>
        <v>9600665</v>
      </c>
      <c r="S890" s="360">
        <f>'[1]Karya Niaga (J&amp;T'!F2370</f>
        <v>9</v>
      </c>
      <c r="T890" s="50">
        <f t="shared" si="87"/>
        <v>17399335</v>
      </c>
      <c r="U890" s="186"/>
      <c r="V890" s="16"/>
      <c r="X890" t="str">
        <f>IF(ISERROR(VLOOKUP(H890,'FMC by DSF_Sistem'!$J$11:$J$1202,1,0)),"TIDAK ADA","ADA")</f>
        <v>ADA</v>
      </c>
      <c r="Y890" t="str">
        <f>IF(ISERROR(VLOOKUP(C890,'Data Unit Agr Open'!$F$4:$F$7567,1,0)),"TIDAK ADA","ADA")</f>
        <v>ADA</v>
      </c>
      <c r="Z890" s="955" t="str">
        <f>VLOOKUP(H890,'Data Unit Agr Open'!J888:$J$7567,1,FALSE)</f>
        <v>L8281AK</v>
      </c>
      <c r="AA890" t="b">
        <f t="shared" si="88"/>
        <v>1</v>
      </c>
    </row>
    <row r="891" spans="2:27" customFormat="1" ht="17.45" hidden="1" customHeight="1" x14ac:dyDescent="0.4">
      <c r="B891" s="38">
        <v>886</v>
      </c>
      <c r="C891" s="392" t="s">
        <v>2014</v>
      </c>
      <c r="D891" s="655" t="s">
        <v>13044</v>
      </c>
      <c r="E891" s="265" t="s">
        <v>13047</v>
      </c>
      <c r="F891" s="430"/>
      <c r="G891" s="430"/>
      <c r="H891" s="235" t="s">
        <v>7192</v>
      </c>
      <c r="I891" s="69" t="s">
        <v>7193</v>
      </c>
      <c r="J891" s="69" t="s">
        <v>7194</v>
      </c>
      <c r="K891" s="427">
        <v>44055</v>
      </c>
      <c r="L891" s="427">
        <v>45150</v>
      </c>
      <c r="M891" s="76">
        <v>36</v>
      </c>
      <c r="N891" s="370">
        <v>27000000</v>
      </c>
      <c r="O891" s="76">
        <f t="shared" si="89"/>
        <v>750000</v>
      </c>
      <c r="P891" s="86">
        <f t="shared" ca="1" si="90"/>
        <v>17.121165725308675</v>
      </c>
      <c r="Q891" s="87">
        <f t="shared" ca="1" si="91"/>
        <v>12750000</v>
      </c>
      <c r="R891" s="73">
        <f>'[1]Karya Niaga (J&amp;T'!J2249</f>
        <v>8560992</v>
      </c>
      <c r="S891" s="360">
        <f>'[1]Karya Niaga (J&amp;T'!F2250</f>
        <v>9</v>
      </c>
      <c r="T891" s="50">
        <f t="shared" si="87"/>
        <v>18439008</v>
      </c>
      <c r="U891" s="186"/>
      <c r="V891" s="16"/>
      <c r="X891" t="str">
        <f>IF(ISERROR(VLOOKUP(H891,'FMC by DSF_Sistem'!$J$11:$J$1202,1,0)),"TIDAK ADA","ADA")</f>
        <v>ADA</v>
      </c>
      <c r="Y891" t="str">
        <f>IF(ISERROR(VLOOKUP(C891,'Data Unit Agr Open'!$F$4:$F$7567,1,0)),"TIDAK ADA","ADA")</f>
        <v>ADA</v>
      </c>
      <c r="Z891" s="955" t="str">
        <f>VLOOKUP(H891,'Data Unit Agr Open'!J889:$J$7567,1,FALSE)</f>
        <v>L8286AK</v>
      </c>
      <c r="AA891" t="b">
        <f t="shared" si="88"/>
        <v>1</v>
      </c>
    </row>
    <row r="892" spans="2:27" customFormat="1" ht="17.45" hidden="1" customHeight="1" x14ac:dyDescent="0.4">
      <c r="B892" s="51">
        <v>887</v>
      </c>
      <c r="C892" s="392" t="s">
        <v>2014</v>
      </c>
      <c r="D892" s="655" t="s">
        <v>13044</v>
      </c>
      <c r="E892" s="265" t="s">
        <v>13047</v>
      </c>
      <c r="F892" s="430"/>
      <c r="G892" s="430"/>
      <c r="H892" s="235" t="s">
        <v>7198</v>
      </c>
      <c r="I892" s="69" t="s">
        <v>7199</v>
      </c>
      <c r="J892" s="69" t="s">
        <v>7200</v>
      </c>
      <c r="K892" s="427">
        <v>44055</v>
      </c>
      <c r="L892" s="427">
        <v>45150</v>
      </c>
      <c r="M892" s="76">
        <v>36</v>
      </c>
      <c r="N892" s="370">
        <v>27000000</v>
      </c>
      <c r="O892" s="76">
        <f t="shared" si="89"/>
        <v>750000</v>
      </c>
      <c r="P892" s="86">
        <f t="shared" ca="1" si="90"/>
        <v>17.121165725308675</v>
      </c>
      <c r="Q892" s="87">
        <f t="shared" ca="1" si="91"/>
        <v>12750000</v>
      </c>
      <c r="R892" s="73">
        <f>'[1]Karya Niaga (J&amp;T'!J2189</f>
        <v>8355415</v>
      </c>
      <c r="S892" s="360">
        <f>'[1]Karya Niaga (J&amp;T'!F2190</f>
        <v>8</v>
      </c>
      <c r="T892" s="50">
        <f t="shared" si="87"/>
        <v>18644585</v>
      </c>
      <c r="U892" s="186"/>
      <c r="V892" s="16"/>
      <c r="X892" t="str">
        <f>IF(ISERROR(VLOOKUP(H892,'FMC by DSF_Sistem'!$J$11:$J$1202,1,0)),"TIDAK ADA","ADA")</f>
        <v>ADA</v>
      </c>
      <c r="Y892" t="str">
        <f>IF(ISERROR(VLOOKUP(C892,'Data Unit Agr Open'!$F$4:$F$7567,1,0)),"TIDAK ADA","ADA")</f>
        <v>ADA</v>
      </c>
      <c r="Z892" s="955" t="str">
        <f>VLOOKUP(H892,'Data Unit Agr Open'!J890:$J$7567,1,FALSE)</f>
        <v>L8291AK</v>
      </c>
      <c r="AA892" t="b">
        <f t="shared" si="88"/>
        <v>1</v>
      </c>
    </row>
    <row r="893" spans="2:27" customFormat="1" ht="17.45" hidden="1" customHeight="1" x14ac:dyDescent="0.4">
      <c r="B893" s="38">
        <v>888</v>
      </c>
      <c r="C893" s="392" t="s">
        <v>2014</v>
      </c>
      <c r="D893" s="655" t="s">
        <v>13044</v>
      </c>
      <c r="E893" s="265" t="s">
        <v>13047</v>
      </c>
      <c r="F893" s="430" t="s">
        <v>2035</v>
      </c>
      <c r="G893" s="430" t="s">
        <v>2643</v>
      </c>
      <c r="H893" s="235" t="s">
        <v>7204</v>
      </c>
      <c r="I893" s="69" t="s">
        <v>7205</v>
      </c>
      <c r="J893" s="69" t="s">
        <v>7206</v>
      </c>
      <c r="K893" s="427">
        <v>44055</v>
      </c>
      <c r="L893" s="427">
        <v>45150</v>
      </c>
      <c r="M893" s="76">
        <v>36</v>
      </c>
      <c r="N893" s="370">
        <v>27000000</v>
      </c>
      <c r="O893" s="76">
        <f t="shared" si="89"/>
        <v>750000</v>
      </c>
      <c r="P893" s="86">
        <f t="shared" ca="1" si="90"/>
        <v>17.121165725308675</v>
      </c>
      <c r="Q893" s="87">
        <f t="shared" ca="1" si="91"/>
        <v>12750000</v>
      </c>
      <c r="R893" s="73">
        <f>'[1]Karya Niaga (J&amp;T'!J1952</f>
        <v>13750017</v>
      </c>
      <c r="S893" s="360">
        <f>'[1]Karya Niaga (J&amp;T'!F1953</f>
        <v>16</v>
      </c>
      <c r="T893" s="50">
        <f t="shared" si="87"/>
        <v>13249983</v>
      </c>
      <c r="U893" s="186"/>
      <c r="V893" s="16"/>
      <c r="X893" t="str">
        <f>IF(ISERROR(VLOOKUP(H893,'FMC by DSF_Sistem'!$J$11:$J$1202,1,0)),"TIDAK ADA","ADA")</f>
        <v>ADA</v>
      </c>
      <c r="Y893" t="str">
        <f>IF(ISERROR(VLOOKUP(C893,'Data Unit Agr Open'!$F$4:$F$7567,1,0)),"TIDAK ADA","ADA")</f>
        <v>ADA</v>
      </c>
      <c r="Z893" s="955" t="str">
        <f>VLOOKUP(H893,'Data Unit Agr Open'!J891:$J$7567,1,FALSE)</f>
        <v>L8292AK</v>
      </c>
      <c r="AA893" t="b">
        <f t="shared" si="88"/>
        <v>1</v>
      </c>
    </row>
    <row r="894" spans="2:27" customFormat="1" ht="17.45" hidden="1" customHeight="1" x14ac:dyDescent="0.4">
      <c r="B894" s="51">
        <v>889</v>
      </c>
      <c r="C894" s="392" t="s">
        <v>2014</v>
      </c>
      <c r="D894" s="655" t="s">
        <v>13044</v>
      </c>
      <c r="E894" s="258" t="s">
        <v>13047</v>
      </c>
      <c r="F894" s="430"/>
      <c r="G894" s="430"/>
      <c r="H894" s="235" t="s">
        <v>7210</v>
      </c>
      <c r="I894" s="69" t="s">
        <v>7211</v>
      </c>
      <c r="J894" s="69" t="s">
        <v>7212</v>
      </c>
      <c r="K894" s="427">
        <v>44055</v>
      </c>
      <c r="L894" s="427">
        <v>45150</v>
      </c>
      <c r="M894" s="76">
        <v>36</v>
      </c>
      <c r="N894" s="370">
        <v>27000000</v>
      </c>
      <c r="O894" s="76">
        <f t="shared" si="89"/>
        <v>750000</v>
      </c>
      <c r="P894" s="128">
        <f t="shared" ca="1" si="90"/>
        <v>17.121165725308675</v>
      </c>
      <c r="Q894" s="129">
        <f t="shared" ca="1" si="91"/>
        <v>12750000</v>
      </c>
      <c r="R894" s="73">
        <f>'[1]Karya Niaga (J&amp;T'!J2309</f>
        <v>5940099</v>
      </c>
      <c r="S894" s="360">
        <f>'[1]Karya Niaga (J&amp;T'!F2310</f>
        <v>6</v>
      </c>
      <c r="T894" s="50">
        <f t="shared" si="87"/>
        <v>21059901</v>
      </c>
      <c r="U894" s="186"/>
      <c r="V894" s="16"/>
      <c r="X894" t="str">
        <f>IF(ISERROR(VLOOKUP(H894,'FMC by DSF_Sistem'!$J$11:$J$1202,1,0)),"TIDAK ADA","ADA")</f>
        <v>ADA</v>
      </c>
      <c r="Y894" t="str">
        <f>IF(ISERROR(VLOOKUP(C894,'Data Unit Agr Open'!$F$4:$F$7567,1,0)),"TIDAK ADA","ADA")</f>
        <v>ADA</v>
      </c>
      <c r="Z894" s="955" t="str">
        <f>VLOOKUP(H894,'Data Unit Agr Open'!J892:$J$7567,1,FALSE)</f>
        <v>L8284AK</v>
      </c>
      <c r="AA894" t="b">
        <f t="shared" si="88"/>
        <v>1</v>
      </c>
    </row>
    <row r="895" spans="2:27" customFormat="1" ht="17.45" hidden="1" customHeight="1" x14ac:dyDescent="0.4">
      <c r="B895" s="38">
        <v>890</v>
      </c>
      <c r="C895" s="392" t="s">
        <v>2681</v>
      </c>
      <c r="D895" s="655" t="s">
        <v>13044</v>
      </c>
      <c r="E895" s="258" t="s">
        <v>13047</v>
      </c>
      <c r="F895" s="696"/>
      <c r="G895" s="696"/>
      <c r="H895" s="235" t="s">
        <v>7216</v>
      </c>
      <c r="I895" s="69" t="s">
        <v>7217</v>
      </c>
      <c r="J895" s="69" t="s">
        <v>7218</v>
      </c>
      <c r="K895" s="427">
        <v>44195</v>
      </c>
      <c r="L895" s="427">
        <v>45290</v>
      </c>
      <c r="M895" s="76">
        <v>36</v>
      </c>
      <c r="N895" s="370">
        <v>30600000</v>
      </c>
      <c r="O895" s="76">
        <f t="shared" si="89"/>
        <v>850000</v>
      </c>
      <c r="P895" s="128">
        <f t="shared" ca="1" si="90"/>
        <v>12.454499058642007</v>
      </c>
      <c r="Q895" s="129">
        <f t="shared" ca="1" si="91"/>
        <v>10200000</v>
      </c>
      <c r="R895" s="73">
        <f>'[1]Karya Niaga (J&amp;T'!J2607</f>
        <v>9469494</v>
      </c>
      <c r="S895" s="130">
        <f>'[1]Karya Niaga (J&amp;T'!F2608</f>
        <v>7</v>
      </c>
      <c r="T895" s="50">
        <f t="shared" si="87"/>
        <v>21130506</v>
      </c>
      <c r="U895" s="186"/>
      <c r="V895" s="16"/>
      <c r="X895" t="str">
        <f>IF(ISERROR(VLOOKUP(H895,'FMC by DSF_Sistem'!$J$11:$J$1202,1,0)),"TIDAK ADA","ADA")</f>
        <v>ADA</v>
      </c>
      <c r="Y895" t="str">
        <f>IF(ISERROR(VLOOKUP(C895,'Data Unit Agr Open'!$F$4:$F$7567,1,0)),"TIDAK ADA","ADA")</f>
        <v>ADA</v>
      </c>
      <c r="Z895" s="955" t="str">
        <f>VLOOKUP(H895,'Data Unit Agr Open'!J893:$J$7567,1,FALSE)</f>
        <v>L8192C</v>
      </c>
      <c r="AA895" t="b">
        <f t="shared" si="88"/>
        <v>1</v>
      </c>
    </row>
    <row r="896" spans="2:27" customFormat="1" ht="17.45" hidden="1" customHeight="1" x14ac:dyDescent="0.4">
      <c r="B896" s="51">
        <v>891</v>
      </c>
      <c r="C896" s="392" t="s">
        <v>2681</v>
      </c>
      <c r="D896" s="655" t="s">
        <v>13044</v>
      </c>
      <c r="E896" s="258" t="s">
        <v>13047</v>
      </c>
      <c r="F896" s="696"/>
      <c r="G896" s="696"/>
      <c r="H896" s="235" t="s">
        <v>7225</v>
      </c>
      <c r="I896" s="69" t="s">
        <v>7226</v>
      </c>
      <c r="J896" s="69" t="s">
        <v>7227</v>
      </c>
      <c r="K896" s="427">
        <v>44195</v>
      </c>
      <c r="L896" s="427">
        <v>45290</v>
      </c>
      <c r="M896" s="76">
        <v>36</v>
      </c>
      <c r="N896" s="370">
        <v>30600000</v>
      </c>
      <c r="O896" s="76">
        <f t="shared" si="89"/>
        <v>850000</v>
      </c>
      <c r="P896" s="128">
        <f t="shared" ca="1" si="90"/>
        <v>12.454499058642007</v>
      </c>
      <c r="Q896" s="129">
        <f t="shared" ca="1" si="91"/>
        <v>10200000</v>
      </c>
      <c r="R896" s="73">
        <f>'[1]Karya Niaga (J&amp;T'!J2668</f>
        <v>4754534</v>
      </c>
      <c r="S896" s="130">
        <f>'[1]Karya Niaga (J&amp;T'!F2669</f>
        <v>3</v>
      </c>
      <c r="T896" s="50">
        <f t="shared" si="87"/>
        <v>25845466</v>
      </c>
      <c r="U896" s="186"/>
      <c r="V896" s="16"/>
      <c r="X896" t="str">
        <f>IF(ISERROR(VLOOKUP(H896,'FMC by DSF_Sistem'!$J$11:$J$1202,1,0)),"TIDAK ADA","ADA")</f>
        <v>ADA</v>
      </c>
      <c r="Y896" t="str">
        <f>IF(ISERROR(VLOOKUP(C896,'Data Unit Agr Open'!$F$4:$F$7567,1,0)),"TIDAK ADA","ADA")</f>
        <v>ADA</v>
      </c>
      <c r="Z896" s="955" t="str">
        <f>VLOOKUP(H896,'Data Unit Agr Open'!J894:$J$7567,1,FALSE)</f>
        <v>L8178C</v>
      </c>
      <c r="AA896" t="b">
        <f t="shared" si="88"/>
        <v>1</v>
      </c>
    </row>
    <row r="897" spans="2:27" customFormat="1" ht="17.45" hidden="1" customHeight="1" x14ac:dyDescent="0.4">
      <c r="B897" s="38">
        <v>892</v>
      </c>
      <c r="C897" s="389" t="s">
        <v>2711</v>
      </c>
      <c r="D897" s="655" t="s">
        <v>13044</v>
      </c>
      <c r="E897" s="258" t="s">
        <v>13047</v>
      </c>
      <c r="F897" s="696"/>
      <c r="G897" s="696"/>
      <c r="H897" s="235" t="s">
        <v>7231</v>
      </c>
      <c r="I897" s="69" t="s">
        <v>7232</v>
      </c>
      <c r="J897" s="69" t="s">
        <v>7233</v>
      </c>
      <c r="K897" s="427">
        <v>44235</v>
      </c>
      <c r="L897" s="427">
        <v>45330</v>
      </c>
      <c r="M897" s="76">
        <v>36</v>
      </c>
      <c r="N897" s="370">
        <v>30600000</v>
      </c>
      <c r="O897" s="76">
        <f t="shared" si="89"/>
        <v>850000</v>
      </c>
      <c r="P897" s="128">
        <f t="shared" ca="1" si="90"/>
        <v>11.121165725308675</v>
      </c>
      <c r="Q897" s="129">
        <f t="shared" ca="1" si="91"/>
        <v>9350000</v>
      </c>
      <c r="R897" s="73">
        <f>'[1]Karya Niaga (J&amp;T'!J2847</f>
        <v>1056000</v>
      </c>
      <c r="S897" s="130">
        <f>'[1]Karya Niaga (J&amp;T'!F2848</f>
        <v>0</v>
      </c>
      <c r="T897" s="50">
        <f t="shared" si="87"/>
        <v>29544000</v>
      </c>
      <c r="U897" s="511" t="s">
        <v>13048</v>
      </c>
      <c r="V897" s="16"/>
      <c r="X897" t="str">
        <f>IF(ISERROR(VLOOKUP(H897,'FMC by DSF_Sistem'!$J$11:$J$1202,1,0)),"TIDAK ADA","ADA")</f>
        <v>ADA</v>
      </c>
      <c r="Y897" t="str">
        <f>IF(ISERROR(VLOOKUP(C897,'Data Unit Agr Open'!$F$4:$F$7567,1,0)),"TIDAK ADA","ADA")</f>
        <v>ADA</v>
      </c>
      <c r="Z897" s="955" t="str">
        <f>VLOOKUP(H897,'Data Unit Agr Open'!J895:$J$7567,1,FALSE)</f>
        <v>L8169C</v>
      </c>
      <c r="AA897" t="b">
        <f t="shared" si="88"/>
        <v>1</v>
      </c>
    </row>
    <row r="898" spans="2:27" customFormat="1" ht="17.45" hidden="1" customHeight="1" x14ac:dyDescent="0.4">
      <c r="B898" s="51">
        <v>893</v>
      </c>
      <c r="C898" s="389" t="s">
        <v>2711</v>
      </c>
      <c r="D898" s="655" t="s">
        <v>13044</v>
      </c>
      <c r="E898" s="258" t="s">
        <v>13047</v>
      </c>
      <c r="F898" s="696"/>
      <c r="G898" s="696"/>
      <c r="H898" s="235" t="s">
        <v>7239</v>
      </c>
      <c r="I898" s="69" t="s">
        <v>7240</v>
      </c>
      <c r="J898" s="69" t="s">
        <v>7241</v>
      </c>
      <c r="K898" s="427">
        <v>44235</v>
      </c>
      <c r="L898" s="427">
        <v>45330</v>
      </c>
      <c r="M898" s="76">
        <v>36</v>
      </c>
      <c r="N898" s="370">
        <v>30600000</v>
      </c>
      <c r="O898" s="76">
        <f t="shared" si="89"/>
        <v>850000</v>
      </c>
      <c r="P898" s="128">
        <f t="shared" ca="1" si="90"/>
        <v>11.121165725308675</v>
      </c>
      <c r="Q898" s="129">
        <f t="shared" ca="1" si="91"/>
        <v>9350000</v>
      </c>
      <c r="R898" s="73">
        <f>'[1]Karya Niaga (J&amp;T'!J2908</f>
        <v>7728851</v>
      </c>
      <c r="S898" s="130">
        <f>'[1]Karya Niaga (J&amp;T'!F2909</f>
        <v>7</v>
      </c>
      <c r="T898" s="50">
        <f t="shared" si="87"/>
        <v>22871149</v>
      </c>
      <c r="U898" s="511" t="s">
        <v>13048</v>
      </c>
      <c r="V898" s="16"/>
      <c r="X898" t="str">
        <f>IF(ISERROR(VLOOKUP(H898,'FMC by DSF_Sistem'!$J$11:$J$1202,1,0)),"TIDAK ADA","ADA")</f>
        <v>ADA</v>
      </c>
      <c r="Y898" t="str">
        <f>IF(ISERROR(VLOOKUP(C898,'Data Unit Agr Open'!$F$4:$F$7567,1,0)),"TIDAK ADA","ADA")</f>
        <v>ADA</v>
      </c>
      <c r="Z898" s="955" t="str">
        <f>VLOOKUP(H898,'Data Unit Agr Open'!J896:$J$7567,1,FALSE)</f>
        <v>L8119C</v>
      </c>
      <c r="AA898" t="b">
        <f t="shared" si="88"/>
        <v>1</v>
      </c>
    </row>
    <row r="899" spans="2:27" customFormat="1" ht="17.45" hidden="1" customHeight="1" x14ac:dyDescent="0.4">
      <c r="B899" s="38">
        <v>894</v>
      </c>
      <c r="C899" s="389" t="s">
        <v>2711</v>
      </c>
      <c r="D899" s="655" t="s">
        <v>13044</v>
      </c>
      <c r="E899" s="258" t="s">
        <v>13047</v>
      </c>
      <c r="F899" s="696"/>
      <c r="G899" s="696"/>
      <c r="H899" s="235" t="s">
        <v>7245</v>
      </c>
      <c r="I899" s="69" t="s">
        <v>7246</v>
      </c>
      <c r="J899" s="69" t="s">
        <v>7247</v>
      </c>
      <c r="K899" s="427">
        <v>44235</v>
      </c>
      <c r="L899" s="427">
        <v>45330</v>
      </c>
      <c r="M899" s="76">
        <v>36</v>
      </c>
      <c r="N899" s="370">
        <v>30600000</v>
      </c>
      <c r="O899" s="76">
        <f t="shared" si="89"/>
        <v>850000</v>
      </c>
      <c r="P899" s="128">
        <f t="shared" ca="1" si="90"/>
        <v>11.121165725308675</v>
      </c>
      <c r="Q899" s="129">
        <f t="shared" ca="1" si="91"/>
        <v>9350000</v>
      </c>
      <c r="R899" s="73">
        <f>'[1]Karya Niaga (J&amp;T'!J2970</f>
        <v>1056000</v>
      </c>
      <c r="S899" s="130">
        <f>'[1]Karya Niaga (J&amp;T'!F2971</f>
        <v>0</v>
      </c>
      <c r="T899" s="50">
        <f t="shared" si="87"/>
        <v>29544000</v>
      </c>
      <c r="U899" s="511" t="s">
        <v>13048</v>
      </c>
      <c r="V899" s="16"/>
      <c r="X899" t="str">
        <f>IF(ISERROR(VLOOKUP(H899,'FMC by DSF_Sistem'!$J$11:$J$1202,1,0)),"TIDAK ADA","ADA")</f>
        <v>ADA</v>
      </c>
      <c r="Y899" t="str">
        <f>IF(ISERROR(VLOOKUP(C899,'Data Unit Agr Open'!$F$4:$F$7567,1,0)),"TIDAK ADA","ADA")</f>
        <v>ADA</v>
      </c>
      <c r="Z899" s="955" t="str">
        <f>VLOOKUP(H899,'Data Unit Agr Open'!J897:$J$7567,1,FALSE)</f>
        <v xml:space="preserve"> L8105C</v>
      </c>
      <c r="AA899" t="b">
        <f t="shared" si="88"/>
        <v>1</v>
      </c>
    </row>
    <row r="900" spans="2:27" customFormat="1" ht="17.45" hidden="1" customHeight="1" x14ac:dyDescent="0.4">
      <c r="B900" s="51">
        <v>895</v>
      </c>
      <c r="C900" s="389" t="s">
        <v>2735</v>
      </c>
      <c r="D900" s="655" t="s">
        <v>13044</v>
      </c>
      <c r="E900" s="258" t="s">
        <v>13049</v>
      </c>
      <c r="F900" s="696"/>
      <c r="G900" s="696"/>
      <c r="H900" s="235" t="s">
        <v>7252</v>
      </c>
      <c r="I900" s="69" t="s">
        <v>7253</v>
      </c>
      <c r="J900" s="69" t="s">
        <v>7254</v>
      </c>
      <c r="K900" s="427">
        <v>44207</v>
      </c>
      <c r="L900" s="427">
        <v>45302</v>
      </c>
      <c r="M900" s="76">
        <v>36</v>
      </c>
      <c r="N900" s="370">
        <v>58500000</v>
      </c>
      <c r="O900" s="76">
        <f t="shared" si="89"/>
        <v>1625000</v>
      </c>
      <c r="P900" s="128">
        <f t="shared" ca="1" si="90"/>
        <v>12.054499058642007</v>
      </c>
      <c r="Q900" s="129">
        <f t="shared" ca="1" si="91"/>
        <v>19500000</v>
      </c>
      <c r="R900" s="73">
        <f>'[1]Karya Niaga (J&amp;T'!J2727</f>
        <v>15096762</v>
      </c>
      <c r="S900" s="130">
        <f>'[1]Karya Niaga (J&amp;T'!F2728</f>
        <v>11</v>
      </c>
      <c r="T900" s="50">
        <f t="shared" si="87"/>
        <v>43403238</v>
      </c>
      <c r="U900" s="511" t="s">
        <v>13048</v>
      </c>
      <c r="V900" s="16"/>
      <c r="X900" t="str">
        <f>IF(ISERROR(VLOOKUP(H900,'FMC by DSF_Sistem'!$J$11:$J$1202,1,0)),"TIDAK ADA","ADA")</f>
        <v>ADA</v>
      </c>
      <c r="Y900" t="str">
        <f>IF(ISERROR(VLOOKUP(C900,'Data Unit Agr Open'!$F$4:$F$7567,1,0)),"TIDAK ADA","ADA")</f>
        <v>ADA</v>
      </c>
      <c r="Z900" s="955" t="str">
        <f>VLOOKUP(H900,'Data Unit Agr Open'!J898:$J$7567,1,FALSE)</f>
        <v>L8198C</v>
      </c>
      <c r="AA900" t="b">
        <f t="shared" si="88"/>
        <v>1</v>
      </c>
    </row>
    <row r="901" spans="2:27" customFormat="1" ht="17.45" hidden="1" customHeight="1" x14ac:dyDescent="0.4">
      <c r="B901" s="38">
        <v>896</v>
      </c>
      <c r="C901" s="389" t="s">
        <v>2735</v>
      </c>
      <c r="D901" s="655" t="s">
        <v>13044</v>
      </c>
      <c r="E901" s="258" t="s">
        <v>13049</v>
      </c>
      <c r="F901" s="697"/>
      <c r="G901" s="697"/>
      <c r="H901" s="320" t="s">
        <v>7263</v>
      </c>
      <c r="I901" s="81" t="s">
        <v>7264</v>
      </c>
      <c r="J901" s="81" t="s">
        <v>7265</v>
      </c>
      <c r="K901" s="427">
        <v>44207</v>
      </c>
      <c r="L901" s="427">
        <v>45302</v>
      </c>
      <c r="M901" s="76">
        <v>36</v>
      </c>
      <c r="N901" s="370">
        <v>58500000</v>
      </c>
      <c r="O901" s="76">
        <f t="shared" si="89"/>
        <v>1625000</v>
      </c>
      <c r="P901" s="128">
        <f t="shared" ca="1" si="90"/>
        <v>12.054499058642007</v>
      </c>
      <c r="Q901" s="129">
        <f t="shared" ca="1" si="91"/>
        <v>19500000</v>
      </c>
      <c r="R901" s="139">
        <f>'[1]Karya Niaga (J&amp;T'!J2788</f>
        <v>11940403</v>
      </c>
      <c r="S901" s="140">
        <f>'[1]Karya Niaga (J&amp;T'!F2789</f>
        <v>7</v>
      </c>
      <c r="T901" s="50">
        <f t="shared" si="87"/>
        <v>46559597</v>
      </c>
      <c r="U901" s="511" t="s">
        <v>13048</v>
      </c>
      <c r="V901" s="16"/>
      <c r="X901" t="str">
        <f>IF(ISERROR(VLOOKUP(H901,'FMC by DSF_Sistem'!$J$11:$J$1202,1,0)),"TIDAK ADA","ADA")</f>
        <v>ADA</v>
      </c>
      <c r="Y901" t="str">
        <f>IF(ISERROR(VLOOKUP(C901,'Data Unit Agr Open'!$F$4:$F$7567,1,0)),"TIDAK ADA","ADA")</f>
        <v>ADA</v>
      </c>
      <c r="Z901" s="955" t="str">
        <f>VLOOKUP(H901,'Data Unit Agr Open'!J899:$J$7567,1,FALSE)</f>
        <v>L8205C</v>
      </c>
      <c r="AA901" t="b">
        <f t="shared" si="88"/>
        <v>1</v>
      </c>
    </row>
    <row r="902" spans="2:27" customFormat="1" ht="17.45" hidden="1" customHeight="1" x14ac:dyDescent="0.4">
      <c r="B902" s="51">
        <v>897</v>
      </c>
      <c r="C902" s="389" t="s">
        <v>3344</v>
      </c>
      <c r="D902" s="655" t="s">
        <v>13044</v>
      </c>
      <c r="E902" s="258" t="s">
        <v>13050</v>
      </c>
      <c r="F902" s="696"/>
      <c r="G902" s="696"/>
      <c r="H902" s="235" t="s">
        <v>7269</v>
      </c>
      <c r="I902" s="69" t="s">
        <v>7270</v>
      </c>
      <c r="J902" s="69" t="s">
        <v>7271</v>
      </c>
      <c r="K902" s="225">
        <v>44287</v>
      </c>
      <c r="L902" s="225">
        <v>45383</v>
      </c>
      <c r="M902" s="226">
        <v>36</v>
      </c>
      <c r="N902" s="227">
        <v>46440000</v>
      </c>
      <c r="O902" s="226">
        <f t="shared" si="89"/>
        <v>1290000</v>
      </c>
      <c r="P902" s="128">
        <f t="shared" ca="1" si="90"/>
        <v>9.3878323919753406</v>
      </c>
      <c r="Q902" s="129">
        <f t="shared" ca="1" si="91"/>
        <v>11610000</v>
      </c>
      <c r="R902" s="73">
        <f>'[1]Karya Niaga (J&amp;T'!J3210</f>
        <v>13130422</v>
      </c>
      <c r="S902" s="130">
        <f>'[1]Karya Niaga (J&amp;T'!F3211</f>
        <v>7</v>
      </c>
      <c r="T902" s="50">
        <f t="shared" si="87"/>
        <v>33309578</v>
      </c>
      <c r="U902" s="511"/>
      <c r="V902" s="16"/>
      <c r="X902" t="str">
        <f>IF(ISERROR(VLOOKUP(H902,'FMC by DSF_Sistem'!$J$11:$J$1202,1,0)),"TIDAK ADA","ADA")</f>
        <v>ADA</v>
      </c>
      <c r="Y902" t="str">
        <f>IF(ISERROR(VLOOKUP(C902,'Data Unit Agr Open'!$F$4:$F$7567,1,0)),"TIDAK ADA","ADA")</f>
        <v>ADA</v>
      </c>
      <c r="Z902" s="955" t="str">
        <f>VLOOKUP(H902,'Data Unit Agr Open'!J900:$J$7567,1,FALSE)</f>
        <v>L9389CD</v>
      </c>
      <c r="AA902" t="b">
        <f t="shared" si="88"/>
        <v>1</v>
      </c>
    </row>
    <row r="903" spans="2:27" customFormat="1" ht="17.45" hidden="1" customHeight="1" x14ac:dyDescent="0.4">
      <c r="B903" s="38">
        <v>898</v>
      </c>
      <c r="C903" s="389" t="s">
        <v>3344</v>
      </c>
      <c r="D903" s="655" t="s">
        <v>13044</v>
      </c>
      <c r="E903" s="258" t="s">
        <v>13050</v>
      </c>
      <c r="F903" s="696"/>
      <c r="G903" s="696"/>
      <c r="H903" s="235" t="s">
        <v>7280</v>
      </c>
      <c r="I903" s="69" t="s">
        <v>7281</v>
      </c>
      <c r="J903" s="69" t="s">
        <v>7282</v>
      </c>
      <c r="K903" s="225">
        <v>44287</v>
      </c>
      <c r="L903" s="225">
        <v>45383</v>
      </c>
      <c r="M903" s="226">
        <v>36</v>
      </c>
      <c r="N903" s="227">
        <v>46440000</v>
      </c>
      <c r="O903" s="226">
        <f t="shared" si="89"/>
        <v>1290000</v>
      </c>
      <c r="P903" s="128">
        <f t="shared" ca="1" si="90"/>
        <v>9.3878323919753406</v>
      </c>
      <c r="Q903" s="129">
        <f t="shared" ca="1" si="91"/>
        <v>11610000</v>
      </c>
      <c r="R903" s="73">
        <f>'[1]Karya Niaga (J&amp;T'!J3571</f>
        <v>2420152</v>
      </c>
      <c r="S903" s="130">
        <f>'[1]Karya Niaga (J&amp;T'!F3572</f>
        <v>1</v>
      </c>
      <c r="T903" s="50">
        <f t="shared" si="87"/>
        <v>44019848</v>
      </c>
      <c r="U903" s="511"/>
      <c r="V903" s="16"/>
      <c r="X903" t="str">
        <f>IF(ISERROR(VLOOKUP(H903,'FMC by DSF_Sistem'!$J$11:$J$1202,1,0)),"TIDAK ADA","ADA")</f>
        <v>ADA</v>
      </c>
      <c r="Y903" t="str">
        <f>IF(ISERROR(VLOOKUP(C903,'Data Unit Agr Open'!$F$4:$F$7567,1,0)),"TIDAK ADA","ADA")</f>
        <v>ADA</v>
      </c>
      <c r="Z903" s="955" t="str">
        <f>VLOOKUP(H903,'Data Unit Agr Open'!J901:$J$7567,1,FALSE)</f>
        <v>L9388CD</v>
      </c>
      <c r="AA903" t="b">
        <f t="shared" ref="AA903:AA966" si="92">X903=Y903</f>
        <v>1</v>
      </c>
    </row>
    <row r="904" spans="2:27" customFormat="1" ht="17.45" hidden="1" customHeight="1" x14ac:dyDescent="0.4">
      <c r="B904" s="51">
        <v>899</v>
      </c>
      <c r="C904" s="389" t="s">
        <v>3344</v>
      </c>
      <c r="D904" s="655" t="s">
        <v>13044</v>
      </c>
      <c r="E904" s="258" t="s">
        <v>13050</v>
      </c>
      <c r="F904" s="696"/>
      <c r="G904" s="696"/>
      <c r="H904" s="235" t="s">
        <v>7286</v>
      </c>
      <c r="I904" s="69" t="s">
        <v>7287</v>
      </c>
      <c r="J904" s="69" t="s">
        <v>7288</v>
      </c>
      <c r="K904" s="225">
        <v>44287</v>
      </c>
      <c r="L904" s="225">
        <v>45383</v>
      </c>
      <c r="M904" s="226">
        <v>36</v>
      </c>
      <c r="N904" s="227">
        <v>46440000</v>
      </c>
      <c r="O904" s="226">
        <f t="shared" si="89"/>
        <v>1290000</v>
      </c>
      <c r="P904" s="128">
        <f t="shared" ca="1" si="90"/>
        <v>9.3878323919753406</v>
      </c>
      <c r="Q904" s="129">
        <f t="shared" ca="1" si="91"/>
        <v>11610000</v>
      </c>
      <c r="R904" s="73">
        <f>'[1]Karya Niaga (J&amp;T'!J3393</f>
        <v>4522060</v>
      </c>
      <c r="S904" s="130">
        <f>'[1]Karya Niaga (J&amp;T'!F3394</f>
        <v>3</v>
      </c>
      <c r="T904" s="50">
        <f t="shared" si="87"/>
        <v>41917940</v>
      </c>
      <c r="U904" s="511"/>
      <c r="V904" s="16"/>
      <c r="X904" t="str">
        <f>IF(ISERROR(VLOOKUP(H904,'FMC by DSF_Sistem'!$J$11:$J$1202,1,0)),"TIDAK ADA","ADA")</f>
        <v>ADA</v>
      </c>
      <c r="Y904" t="str">
        <f>IF(ISERROR(VLOOKUP(C904,'Data Unit Agr Open'!$F$4:$F$7567,1,0)),"TIDAK ADA","ADA")</f>
        <v>ADA</v>
      </c>
      <c r="Z904" s="955" t="str">
        <f>VLOOKUP(H904,'Data Unit Agr Open'!J902:$J$7567,1,FALSE)</f>
        <v>L9383CD</v>
      </c>
      <c r="AA904" t="b">
        <f t="shared" si="92"/>
        <v>1</v>
      </c>
    </row>
    <row r="905" spans="2:27" customFormat="1" ht="17.45" hidden="1" customHeight="1" x14ac:dyDescent="0.4">
      <c r="B905" s="38">
        <v>900</v>
      </c>
      <c r="C905" s="389" t="s">
        <v>3345</v>
      </c>
      <c r="D905" s="655" t="s">
        <v>13044</v>
      </c>
      <c r="E905" s="258" t="s">
        <v>13050</v>
      </c>
      <c r="F905" s="696"/>
      <c r="G905" s="696"/>
      <c r="H905" s="235" t="s">
        <v>7292</v>
      </c>
      <c r="I905" s="69" t="s">
        <v>7293</v>
      </c>
      <c r="J905" s="69" t="s">
        <v>7294</v>
      </c>
      <c r="K905" s="225">
        <v>44293</v>
      </c>
      <c r="L905" s="225">
        <v>45389</v>
      </c>
      <c r="M905" s="226">
        <v>36</v>
      </c>
      <c r="N905" s="227">
        <v>46440000</v>
      </c>
      <c r="O905" s="226">
        <f t="shared" si="89"/>
        <v>1290000</v>
      </c>
      <c r="P905" s="128">
        <f t="shared" ca="1" si="90"/>
        <v>9.1878323919753413</v>
      </c>
      <c r="Q905" s="129">
        <f t="shared" ca="1" si="91"/>
        <v>11610000</v>
      </c>
      <c r="R905" s="73">
        <f>'[1]Karya Niaga (J&amp;T'!J3271</f>
        <v>4192160</v>
      </c>
      <c r="S905" s="130">
        <f>'[1]Karya Niaga (J&amp;T'!F3272</f>
        <v>2</v>
      </c>
      <c r="T905" s="50">
        <f t="shared" si="87"/>
        <v>42247840</v>
      </c>
      <c r="U905" s="511"/>
      <c r="V905" s="16"/>
      <c r="X905" t="str">
        <f>IF(ISERROR(VLOOKUP(H905,'FMC by DSF_Sistem'!$J$11:$J$1202,1,0)),"TIDAK ADA","ADA")</f>
        <v>ADA</v>
      </c>
      <c r="Y905" t="str">
        <f>IF(ISERROR(VLOOKUP(C905,'Data Unit Agr Open'!$F$4:$F$7567,1,0)),"TIDAK ADA","ADA")</f>
        <v>ADA</v>
      </c>
      <c r="Z905" s="955" t="str">
        <f>VLOOKUP(H905,'Data Unit Agr Open'!J903:$J$7567,1,FALSE)</f>
        <v>L9392CD</v>
      </c>
      <c r="AA905" t="b">
        <f t="shared" si="92"/>
        <v>1</v>
      </c>
    </row>
    <row r="906" spans="2:27" customFormat="1" ht="17.45" hidden="1" customHeight="1" x14ac:dyDescent="0.4">
      <c r="B906" s="51">
        <v>901</v>
      </c>
      <c r="C906" s="389" t="s">
        <v>3345</v>
      </c>
      <c r="D906" s="655" t="s">
        <v>13044</v>
      </c>
      <c r="E906" s="258" t="s">
        <v>13050</v>
      </c>
      <c r="F906" s="696"/>
      <c r="G906" s="696"/>
      <c r="H906" s="235" t="s">
        <v>7300</v>
      </c>
      <c r="I906" s="69" t="s">
        <v>7301</v>
      </c>
      <c r="J906" s="69" t="s">
        <v>7302</v>
      </c>
      <c r="K906" s="225">
        <v>44293</v>
      </c>
      <c r="L906" s="225">
        <v>45389</v>
      </c>
      <c r="M906" s="226">
        <v>36</v>
      </c>
      <c r="N906" s="227">
        <v>46440000</v>
      </c>
      <c r="O906" s="226">
        <f t="shared" si="89"/>
        <v>1290000</v>
      </c>
      <c r="P906" s="128">
        <f t="shared" ca="1" si="90"/>
        <v>9.1878323919753413</v>
      </c>
      <c r="Q906" s="129">
        <f t="shared" ca="1" si="91"/>
        <v>11610000</v>
      </c>
      <c r="R906" s="73">
        <f>'[1]Karya Niaga (J&amp;T'!J3452</f>
        <v>2948000</v>
      </c>
      <c r="S906" s="130">
        <f>'[1]Karya Niaga (J&amp;T'!F3453</f>
        <v>1</v>
      </c>
      <c r="T906" s="50">
        <f t="shared" si="87"/>
        <v>43492000</v>
      </c>
      <c r="U906" s="511"/>
      <c r="V906" s="16"/>
      <c r="X906" t="str">
        <f>IF(ISERROR(VLOOKUP(H906,'FMC by DSF_Sistem'!$J$11:$J$1202,1,0)),"TIDAK ADA","ADA")</f>
        <v>ADA</v>
      </c>
      <c r="Y906" t="str">
        <f>IF(ISERROR(VLOOKUP(C906,'Data Unit Agr Open'!$F$4:$F$7567,1,0)),"TIDAK ADA","ADA")</f>
        <v>ADA</v>
      </c>
      <c r="Z906" s="955" t="str">
        <f>VLOOKUP(H906,'Data Unit Agr Open'!J904:$J$7567,1,FALSE)</f>
        <v>L9384CD</v>
      </c>
      <c r="AA906" t="b">
        <f t="shared" si="92"/>
        <v>1</v>
      </c>
    </row>
    <row r="907" spans="2:27" customFormat="1" ht="17.45" hidden="1" customHeight="1" x14ac:dyDescent="0.4">
      <c r="B907" s="38">
        <v>902</v>
      </c>
      <c r="C907" s="389" t="s">
        <v>3345</v>
      </c>
      <c r="D907" s="655" t="s">
        <v>13044</v>
      </c>
      <c r="E907" s="258" t="s">
        <v>13050</v>
      </c>
      <c r="F907" s="696"/>
      <c r="G907" s="696"/>
      <c r="H907" s="235" t="s">
        <v>7306</v>
      </c>
      <c r="I907" s="69" t="s">
        <v>7307</v>
      </c>
      <c r="J907" s="69" t="s">
        <v>7308</v>
      </c>
      <c r="K907" s="225">
        <v>44293</v>
      </c>
      <c r="L907" s="225">
        <v>45389</v>
      </c>
      <c r="M907" s="226">
        <v>36</v>
      </c>
      <c r="N907" s="227">
        <v>46440000</v>
      </c>
      <c r="O907" s="226">
        <f t="shared" si="89"/>
        <v>1290000</v>
      </c>
      <c r="P907" s="128">
        <f t="shared" ca="1" si="90"/>
        <v>9.1878323919753413</v>
      </c>
      <c r="Q907" s="129">
        <f t="shared" ca="1" si="91"/>
        <v>11610000</v>
      </c>
      <c r="R907" s="73">
        <f>'[1]Karya Niaga (J&amp;T'!J3332</f>
        <v>6609360</v>
      </c>
      <c r="S907" s="130">
        <f>'[1]Karya Niaga (J&amp;T'!F3333</f>
        <v>3</v>
      </c>
      <c r="T907" s="50">
        <f t="shared" si="87"/>
        <v>39830640</v>
      </c>
      <c r="U907" s="511"/>
      <c r="V907" s="16"/>
      <c r="X907" t="str">
        <f>IF(ISERROR(VLOOKUP(H907,'FMC by DSF_Sistem'!$J$11:$J$1202,1,0)),"TIDAK ADA","ADA")</f>
        <v>ADA</v>
      </c>
      <c r="Y907" t="str">
        <f>IF(ISERROR(VLOOKUP(C907,'Data Unit Agr Open'!$F$4:$F$7567,1,0)),"TIDAK ADA","ADA")</f>
        <v>ADA</v>
      </c>
      <c r="Z907" s="955" t="str">
        <f>VLOOKUP(H907,'Data Unit Agr Open'!J905:$J$7567,1,FALSE)</f>
        <v>L9386CD</v>
      </c>
      <c r="AA907" t="b">
        <f t="shared" si="92"/>
        <v>1</v>
      </c>
    </row>
    <row r="908" spans="2:27" customFormat="1" ht="17.45" hidden="1" customHeight="1" x14ac:dyDescent="0.4">
      <c r="B908" s="51">
        <v>903</v>
      </c>
      <c r="C908" s="389" t="s">
        <v>3471</v>
      </c>
      <c r="D908" s="655" t="s">
        <v>13044</v>
      </c>
      <c r="E908" s="258" t="s">
        <v>13050</v>
      </c>
      <c r="F908" s="696"/>
      <c r="G908" s="696"/>
      <c r="H908" s="235" t="s">
        <v>7312</v>
      </c>
      <c r="I908" s="69" t="s">
        <v>7313</v>
      </c>
      <c r="J908" s="69" t="s">
        <v>7314</v>
      </c>
      <c r="K908" s="225">
        <v>44302</v>
      </c>
      <c r="L908" s="225">
        <v>45398</v>
      </c>
      <c r="M908" s="226">
        <v>36</v>
      </c>
      <c r="N908" s="227">
        <v>46550000</v>
      </c>
      <c r="O908" s="226">
        <f t="shared" si="89"/>
        <v>1293055.5555555555</v>
      </c>
      <c r="P908" s="128">
        <f t="shared" ca="1" si="90"/>
        <v>8.8878323919753406</v>
      </c>
      <c r="Q908" s="129">
        <f t="shared" ca="1" si="91"/>
        <v>10344444.444444444</v>
      </c>
      <c r="R908" s="73">
        <f>'[1]Karya Niaga (J&amp;T'!J3150</f>
        <v>8539090</v>
      </c>
      <c r="S908" s="130">
        <f>'[1]Karya Niaga (J&amp;T'!F3151</f>
        <v>5</v>
      </c>
      <c r="T908" s="50">
        <f t="shared" si="87"/>
        <v>38010910</v>
      </c>
      <c r="U908" s="511"/>
      <c r="V908" s="16"/>
      <c r="X908" t="str">
        <f>IF(ISERROR(VLOOKUP(H908,'FMC by DSF_Sistem'!$J$11:$J$1202,1,0)),"TIDAK ADA","ADA")</f>
        <v>ADA</v>
      </c>
      <c r="Y908" t="str">
        <f>IF(ISERROR(VLOOKUP(C908,'Data Unit Agr Open'!$F$4:$F$7567,1,0)),"TIDAK ADA","ADA")</f>
        <v>ADA</v>
      </c>
      <c r="Z908" s="955" t="str">
        <f>VLOOKUP(H908,'Data Unit Agr Open'!J906:$J$7567,1,FALSE)</f>
        <v>L9385CD</v>
      </c>
      <c r="AA908" t="b">
        <f t="shared" si="92"/>
        <v>1</v>
      </c>
    </row>
    <row r="909" spans="2:27" customFormat="1" ht="17.45" hidden="1" customHeight="1" x14ac:dyDescent="0.4">
      <c r="B909" s="38">
        <v>904</v>
      </c>
      <c r="C909" s="389" t="s">
        <v>3471</v>
      </c>
      <c r="D909" s="655" t="s">
        <v>13044</v>
      </c>
      <c r="E909" s="258" t="s">
        <v>13050</v>
      </c>
      <c r="F909" s="696"/>
      <c r="G909" s="696"/>
      <c r="H909" s="235" t="s">
        <v>7320</v>
      </c>
      <c r="I909" s="69" t="s">
        <v>7321</v>
      </c>
      <c r="J909" s="69" t="s">
        <v>7322</v>
      </c>
      <c r="K909" s="225">
        <v>44302</v>
      </c>
      <c r="L909" s="225">
        <v>45398</v>
      </c>
      <c r="M909" s="226">
        <v>36</v>
      </c>
      <c r="N909" s="227">
        <v>46550000</v>
      </c>
      <c r="O909" s="226">
        <f t="shared" si="89"/>
        <v>1293055.5555555555</v>
      </c>
      <c r="P909" s="128">
        <f t="shared" ca="1" si="90"/>
        <v>8.8878323919753406</v>
      </c>
      <c r="Q909" s="129">
        <f t="shared" ca="1" si="91"/>
        <v>10344444.444444444</v>
      </c>
      <c r="R909" s="73">
        <f>'[1]Karya Niaga (J&amp;T'!J3511</f>
        <v>6581242</v>
      </c>
      <c r="S909" s="130">
        <f>'[1]Karya Niaga (J&amp;T'!F3512</f>
        <v>3</v>
      </c>
      <c r="T909" s="50">
        <f t="shared" si="87"/>
        <v>39968758</v>
      </c>
      <c r="U909" s="511"/>
      <c r="V909" s="16"/>
      <c r="X909" t="str">
        <f>IF(ISERROR(VLOOKUP(H909,'FMC by DSF_Sistem'!$J$11:$J$1202,1,0)),"TIDAK ADA","ADA")</f>
        <v>ADA</v>
      </c>
      <c r="Y909" t="str">
        <f>IF(ISERROR(VLOOKUP(C909,'Data Unit Agr Open'!$F$4:$F$7567,1,0)),"TIDAK ADA","ADA")</f>
        <v>ADA</v>
      </c>
      <c r="Z909" s="955" t="str">
        <f>VLOOKUP(H909,'Data Unit Agr Open'!J907:$J$7567,1,FALSE)</f>
        <v>L9391CD</v>
      </c>
      <c r="AA909" t="b">
        <f t="shared" si="92"/>
        <v>1</v>
      </c>
    </row>
    <row r="910" spans="2:27" customFormat="1" ht="17.45" hidden="1" customHeight="1" x14ac:dyDescent="0.4">
      <c r="B910" s="51">
        <v>905</v>
      </c>
      <c r="C910" s="389" t="s">
        <v>3471</v>
      </c>
      <c r="D910" s="655" t="s">
        <v>13044</v>
      </c>
      <c r="E910" s="258" t="s">
        <v>13050</v>
      </c>
      <c r="F910" s="697"/>
      <c r="G910" s="697"/>
      <c r="H910" s="320" t="s">
        <v>7326</v>
      </c>
      <c r="I910" s="81" t="s">
        <v>7327</v>
      </c>
      <c r="J910" s="81" t="s">
        <v>7328</v>
      </c>
      <c r="K910" s="225">
        <v>44302</v>
      </c>
      <c r="L910" s="225">
        <v>45398</v>
      </c>
      <c r="M910" s="226">
        <v>36</v>
      </c>
      <c r="N910" s="227">
        <v>46550000</v>
      </c>
      <c r="O910" s="226">
        <f t="shared" si="89"/>
        <v>1293055.5555555555</v>
      </c>
      <c r="P910" s="128">
        <f t="shared" ca="1" si="90"/>
        <v>8.8878323919753406</v>
      </c>
      <c r="Q910" s="129">
        <f t="shared" ca="1" si="91"/>
        <v>10344444.444444444</v>
      </c>
      <c r="R910" s="139">
        <f>'[1]Karya Niaga (J&amp;T'!J3089</f>
        <v>7209090</v>
      </c>
      <c r="S910" s="140">
        <f>'[1]Karya Niaga (J&amp;T'!F3090</f>
        <v>3</v>
      </c>
      <c r="T910" s="50">
        <f t="shared" si="87"/>
        <v>39340910</v>
      </c>
      <c r="U910" s="511"/>
      <c r="V910" s="16"/>
      <c r="X910" t="str">
        <f>IF(ISERROR(VLOOKUP(H910,'FMC by DSF_Sistem'!$J$11:$J$1202,1,0)),"TIDAK ADA","ADA")</f>
        <v>ADA</v>
      </c>
      <c r="Y910" t="str">
        <f>IF(ISERROR(VLOOKUP(C910,'Data Unit Agr Open'!$F$4:$F$7567,1,0)),"TIDAK ADA","ADA")</f>
        <v>ADA</v>
      </c>
      <c r="Z910" s="955" t="str">
        <f>VLOOKUP(H910,'Data Unit Agr Open'!J908:$J$7567,1,FALSE)</f>
        <v>L9390CD</v>
      </c>
      <c r="AA910" t="b">
        <f t="shared" si="92"/>
        <v>1</v>
      </c>
    </row>
    <row r="911" spans="2:27" customFormat="1" ht="17.45" customHeight="1" x14ac:dyDescent="0.4">
      <c r="B911" s="38">
        <v>906</v>
      </c>
      <c r="C911" s="389" t="s">
        <v>4393</v>
      </c>
      <c r="D911" s="655" t="s">
        <v>13044</v>
      </c>
      <c r="E911" s="221" t="s">
        <v>13051</v>
      </c>
      <c r="F911" s="696"/>
      <c r="G911" s="696"/>
      <c r="H911" s="235" t="s">
        <v>13052</v>
      </c>
      <c r="I911" s="69" t="s">
        <v>13053</v>
      </c>
      <c r="J911" s="69" t="s">
        <v>13054</v>
      </c>
      <c r="K911" s="225">
        <v>44433</v>
      </c>
      <c r="L911" s="225">
        <v>45529</v>
      </c>
      <c r="M911" s="226">
        <v>36</v>
      </c>
      <c r="N911" s="227">
        <v>32400000</v>
      </c>
      <c r="O911" s="226">
        <f t="shared" si="89"/>
        <v>900000</v>
      </c>
      <c r="P911" s="128">
        <f t="shared" ca="1" si="90"/>
        <v>4.5211657253086743</v>
      </c>
      <c r="Q911" s="129">
        <f t="shared" ca="1" si="91"/>
        <v>3600000</v>
      </c>
      <c r="R911" s="73"/>
      <c r="S911" s="130"/>
      <c r="T911" s="50">
        <f t="shared" si="87"/>
        <v>32400000</v>
      </c>
      <c r="U911" s="511"/>
      <c r="V911" s="16"/>
      <c r="X911" t="str">
        <f>IF(ISERROR(VLOOKUP(H911,'FMC by DSF_Sistem'!$J$11:$J$1202,1,0)),"TIDAK ADA","ADA")</f>
        <v>TIDAK ADA</v>
      </c>
      <c r="Y911" t="str">
        <f>IF(ISERROR(VLOOKUP(C911,'Data Unit Agr Open'!$F$4:$F$7567,1,0)),"TIDAK ADA","ADA")</f>
        <v>ADA</v>
      </c>
      <c r="Z911" s="955" t="str">
        <f>VLOOKUP(H911,'Data Unit Agr Open'!J909:$J$7567,1,FALSE)</f>
        <v>L8552CJ</v>
      </c>
      <c r="AA911" t="b">
        <f t="shared" si="92"/>
        <v>0</v>
      </c>
    </row>
    <row r="912" spans="2:27" customFormat="1" ht="17.45" customHeight="1" x14ac:dyDescent="0.4">
      <c r="B912" s="51">
        <v>907</v>
      </c>
      <c r="C912" s="389" t="s">
        <v>4393</v>
      </c>
      <c r="D912" s="655" t="s">
        <v>13044</v>
      </c>
      <c r="E912" s="221" t="s">
        <v>13051</v>
      </c>
      <c r="F912" s="696"/>
      <c r="G912" s="696"/>
      <c r="H912" s="235" t="s">
        <v>13055</v>
      </c>
      <c r="I912" s="69" t="s">
        <v>13056</v>
      </c>
      <c r="J912" s="69" t="s">
        <v>13057</v>
      </c>
      <c r="K912" s="225">
        <v>44433</v>
      </c>
      <c r="L912" s="225">
        <v>45529</v>
      </c>
      <c r="M912" s="226">
        <v>36</v>
      </c>
      <c r="N912" s="227">
        <v>32400000</v>
      </c>
      <c r="O912" s="226">
        <f t="shared" si="89"/>
        <v>900000</v>
      </c>
      <c r="P912" s="128">
        <f t="shared" ca="1" si="90"/>
        <v>4.5211657253086743</v>
      </c>
      <c r="Q912" s="129">
        <f t="shared" ca="1" si="91"/>
        <v>3600000</v>
      </c>
      <c r="R912" s="73"/>
      <c r="S912" s="130"/>
      <c r="T912" s="50">
        <f t="shared" si="87"/>
        <v>32400000</v>
      </c>
      <c r="U912" s="511"/>
      <c r="V912" s="16"/>
      <c r="X912" t="str">
        <f>IF(ISERROR(VLOOKUP(H912,'FMC by DSF_Sistem'!$J$11:$J$1202,1,0)),"TIDAK ADA","ADA")</f>
        <v>TIDAK ADA</v>
      </c>
      <c r="Y912" t="str">
        <f>IF(ISERROR(VLOOKUP(C912,'Data Unit Agr Open'!$F$4:$F$7567,1,0)),"TIDAK ADA","ADA")</f>
        <v>ADA</v>
      </c>
      <c r="Z912" s="955" t="str">
        <f>VLOOKUP(H912,'Data Unit Agr Open'!J910:$J$7567,1,FALSE)</f>
        <v>L8621CJ</v>
      </c>
      <c r="AA912" t="b">
        <f t="shared" si="92"/>
        <v>0</v>
      </c>
    </row>
    <row r="913" spans="2:27" customFormat="1" ht="17.45" customHeight="1" x14ac:dyDescent="0.4">
      <c r="B913" s="38">
        <v>908</v>
      </c>
      <c r="C913" s="389" t="s">
        <v>4393</v>
      </c>
      <c r="D913" s="655" t="s">
        <v>13044</v>
      </c>
      <c r="E913" s="221" t="s">
        <v>13051</v>
      </c>
      <c r="F913" s="696"/>
      <c r="G913" s="696"/>
      <c r="H913" s="235" t="s">
        <v>13058</v>
      </c>
      <c r="I913" s="69" t="s">
        <v>13059</v>
      </c>
      <c r="J913" s="69" t="s">
        <v>13060</v>
      </c>
      <c r="K913" s="225">
        <v>44433</v>
      </c>
      <c r="L913" s="225">
        <v>45529</v>
      </c>
      <c r="M913" s="226">
        <v>36</v>
      </c>
      <c r="N913" s="227">
        <v>32400000</v>
      </c>
      <c r="O913" s="226">
        <f t="shared" si="89"/>
        <v>900000</v>
      </c>
      <c r="P913" s="128">
        <f t="shared" ca="1" si="90"/>
        <v>4.5211657253086743</v>
      </c>
      <c r="Q913" s="129">
        <f t="shared" ca="1" si="91"/>
        <v>3600000</v>
      </c>
      <c r="R913" s="73"/>
      <c r="S913" s="130"/>
      <c r="T913" s="50">
        <f t="shared" si="87"/>
        <v>32400000</v>
      </c>
      <c r="U913" s="511"/>
      <c r="V913" s="16"/>
      <c r="X913" t="str">
        <f>IF(ISERROR(VLOOKUP(H913,'FMC by DSF_Sistem'!$J$11:$J$1202,1,0)),"TIDAK ADA","ADA")</f>
        <v>TIDAK ADA</v>
      </c>
      <c r="Y913" t="str">
        <f>IF(ISERROR(VLOOKUP(C913,'Data Unit Agr Open'!$F$4:$F$7567,1,0)),"TIDAK ADA","ADA")</f>
        <v>ADA</v>
      </c>
      <c r="Z913" s="955" t="str">
        <f>VLOOKUP(H913,'Data Unit Agr Open'!J911:$J$7567,1,FALSE)</f>
        <v>L8547CJ</v>
      </c>
      <c r="AA913" t="b">
        <f t="shared" si="92"/>
        <v>0</v>
      </c>
    </row>
    <row r="914" spans="2:27" customFormat="1" ht="17.45" customHeight="1" x14ac:dyDescent="0.4">
      <c r="B914" s="51">
        <v>909</v>
      </c>
      <c r="C914" s="389" t="s">
        <v>4393</v>
      </c>
      <c r="D914" s="655" t="s">
        <v>13044</v>
      </c>
      <c r="E914" s="221" t="s">
        <v>13051</v>
      </c>
      <c r="F914" s="696"/>
      <c r="G914" s="696"/>
      <c r="H914" s="235" t="s">
        <v>13061</v>
      </c>
      <c r="I914" s="69" t="s">
        <v>13062</v>
      </c>
      <c r="J914" s="69" t="s">
        <v>13063</v>
      </c>
      <c r="K914" s="225">
        <v>44433</v>
      </c>
      <c r="L914" s="225">
        <v>45529</v>
      </c>
      <c r="M914" s="226">
        <v>36</v>
      </c>
      <c r="N914" s="227">
        <v>32400000</v>
      </c>
      <c r="O914" s="226">
        <f t="shared" si="89"/>
        <v>900000</v>
      </c>
      <c r="P914" s="128">
        <f t="shared" ca="1" si="90"/>
        <v>4.5211657253086743</v>
      </c>
      <c r="Q914" s="129">
        <f t="shared" ca="1" si="91"/>
        <v>3600000</v>
      </c>
      <c r="R914" s="73"/>
      <c r="S914" s="130"/>
      <c r="T914" s="50">
        <f t="shared" si="87"/>
        <v>32400000</v>
      </c>
      <c r="U914" s="511"/>
      <c r="V914" s="16"/>
      <c r="X914" t="str">
        <f>IF(ISERROR(VLOOKUP(H914,'FMC by DSF_Sistem'!$J$11:$J$1202,1,0)),"TIDAK ADA","ADA")</f>
        <v>TIDAK ADA</v>
      </c>
      <c r="Y914" t="str">
        <f>IF(ISERROR(VLOOKUP(C914,'Data Unit Agr Open'!$F$4:$F$7567,1,0)),"TIDAK ADA","ADA")</f>
        <v>ADA</v>
      </c>
      <c r="Z914" s="955" t="str">
        <f>VLOOKUP(H914,'Data Unit Agr Open'!J912:$J$7567,1,FALSE)</f>
        <v>L8326CJ</v>
      </c>
      <c r="AA914" t="b">
        <f t="shared" si="92"/>
        <v>0</v>
      </c>
    </row>
    <row r="915" spans="2:27" customFormat="1" ht="17.45" customHeight="1" x14ac:dyDescent="0.4">
      <c r="B915" s="38">
        <v>910</v>
      </c>
      <c r="C915" s="389" t="s">
        <v>4393</v>
      </c>
      <c r="D915" s="655" t="s">
        <v>13044</v>
      </c>
      <c r="E915" s="221" t="s">
        <v>13051</v>
      </c>
      <c r="F915" s="696"/>
      <c r="G915" s="696"/>
      <c r="H915" s="235" t="s">
        <v>13064</v>
      </c>
      <c r="I915" s="69" t="s">
        <v>13065</v>
      </c>
      <c r="J915" s="69" t="s">
        <v>13066</v>
      </c>
      <c r="K915" s="225">
        <v>44433</v>
      </c>
      <c r="L915" s="225">
        <v>45529</v>
      </c>
      <c r="M915" s="226">
        <v>36</v>
      </c>
      <c r="N915" s="227">
        <v>32400000</v>
      </c>
      <c r="O915" s="226">
        <f t="shared" si="89"/>
        <v>900000</v>
      </c>
      <c r="P915" s="128">
        <f t="shared" ca="1" si="90"/>
        <v>4.5211657253086743</v>
      </c>
      <c r="Q915" s="129">
        <f t="shared" ca="1" si="91"/>
        <v>3600000</v>
      </c>
      <c r="R915" s="73"/>
      <c r="S915" s="130"/>
      <c r="T915" s="50">
        <f t="shared" si="87"/>
        <v>32400000</v>
      </c>
      <c r="U915" s="511"/>
      <c r="V915" s="16"/>
      <c r="X915" t="str">
        <f>IF(ISERROR(VLOOKUP(H915,'FMC by DSF_Sistem'!$J$11:$J$1202,1,0)),"TIDAK ADA","ADA")</f>
        <v>TIDAK ADA</v>
      </c>
      <c r="Y915" t="str">
        <f>IF(ISERROR(VLOOKUP(C915,'Data Unit Agr Open'!$F$4:$F$7567,1,0)),"TIDAK ADA","ADA")</f>
        <v>ADA</v>
      </c>
      <c r="Z915" s="955" t="str">
        <f>VLOOKUP(H915,'Data Unit Agr Open'!J913:$J$7567,1,FALSE)</f>
        <v>L8219CJ</v>
      </c>
      <c r="AA915" t="b">
        <f t="shared" si="92"/>
        <v>0</v>
      </c>
    </row>
    <row r="916" spans="2:27" customFormat="1" ht="17.45" customHeight="1" x14ac:dyDescent="0.4">
      <c r="B916" s="51">
        <v>911</v>
      </c>
      <c r="C916" s="389" t="s">
        <v>4393</v>
      </c>
      <c r="D916" s="655" t="s">
        <v>13044</v>
      </c>
      <c r="E916" s="221" t="s">
        <v>13051</v>
      </c>
      <c r="F916" s="696"/>
      <c r="G916" s="696"/>
      <c r="H916" s="235" t="s">
        <v>13067</v>
      </c>
      <c r="I916" s="69" t="s">
        <v>13068</v>
      </c>
      <c r="J916" s="69" t="s">
        <v>13069</v>
      </c>
      <c r="K916" s="225">
        <v>44433</v>
      </c>
      <c r="L916" s="225">
        <v>45529</v>
      </c>
      <c r="M916" s="226">
        <v>36</v>
      </c>
      <c r="N916" s="227">
        <v>32400000</v>
      </c>
      <c r="O916" s="226">
        <f t="shared" si="89"/>
        <v>900000</v>
      </c>
      <c r="P916" s="128">
        <f t="shared" ca="1" si="90"/>
        <v>4.5211657253086743</v>
      </c>
      <c r="Q916" s="129">
        <f t="shared" ca="1" si="91"/>
        <v>3600000</v>
      </c>
      <c r="R916" s="73"/>
      <c r="S916" s="130"/>
      <c r="T916" s="50">
        <f t="shared" si="87"/>
        <v>32400000</v>
      </c>
      <c r="U916" s="511"/>
      <c r="V916" s="16"/>
      <c r="X916" t="str">
        <f>IF(ISERROR(VLOOKUP(H916,'FMC by DSF_Sistem'!$J$11:$J$1202,1,0)),"TIDAK ADA","ADA")</f>
        <v>TIDAK ADA</v>
      </c>
      <c r="Y916" t="str">
        <f>IF(ISERROR(VLOOKUP(C916,'Data Unit Agr Open'!$F$4:$F$7567,1,0)),"TIDAK ADA","ADA")</f>
        <v>ADA</v>
      </c>
      <c r="Z916" s="955" t="str">
        <f>VLOOKUP(H916,'Data Unit Agr Open'!J914:$J$7567,1,FALSE)</f>
        <v>L8322CJ</v>
      </c>
      <c r="AA916" t="b">
        <f t="shared" si="92"/>
        <v>0</v>
      </c>
    </row>
    <row r="917" spans="2:27" customFormat="1" ht="17.45" customHeight="1" x14ac:dyDescent="0.4">
      <c r="B917" s="38">
        <v>912</v>
      </c>
      <c r="C917" s="389" t="s">
        <v>4393</v>
      </c>
      <c r="D917" s="655" t="s">
        <v>13044</v>
      </c>
      <c r="E917" s="221" t="s">
        <v>13051</v>
      </c>
      <c r="F917" s="696"/>
      <c r="G917" s="696"/>
      <c r="H917" s="235" t="s">
        <v>13070</v>
      </c>
      <c r="I917" s="69" t="s">
        <v>13071</v>
      </c>
      <c r="J917" s="69" t="s">
        <v>13072</v>
      </c>
      <c r="K917" s="225">
        <v>44433</v>
      </c>
      <c r="L917" s="225">
        <v>45529</v>
      </c>
      <c r="M917" s="226">
        <v>36</v>
      </c>
      <c r="N917" s="227">
        <v>32400000</v>
      </c>
      <c r="O917" s="226">
        <f t="shared" si="89"/>
        <v>900000</v>
      </c>
      <c r="P917" s="128">
        <f t="shared" ca="1" si="90"/>
        <v>4.5211657253086743</v>
      </c>
      <c r="Q917" s="129">
        <f t="shared" ca="1" si="91"/>
        <v>3600000</v>
      </c>
      <c r="R917" s="73"/>
      <c r="S917" s="130"/>
      <c r="T917" s="50">
        <f t="shared" si="87"/>
        <v>32400000</v>
      </c>
      <c r="U917" s="511"/>
      <c r="V917" s="16"/>
      <c r="X917" t="str">
        <f>IF(ISERROR(VLOOKUP(H917,'FMC by DSF_Sistem'!$J$11:$J$1202,1,0)),"TIDAK ADA","ADA")</f>
        <v>TIDAK ADA</v>
      </c>
      <c r="Y917" t="str">
        <f>IF(ISERROR(VLOOKUP(C917,'Data Unit Agr Open'!$F$4:$F$7567,1,0)),"TIDAK ADA","ADA")</f>
        <v>ADA</v>
      </c>
      <c r="Z917" s="955" t="str">
        <f>VLOOKUP(H917,'Data Unit Agr Open'!J915:$J$7567,1,FALSE)</f>
        <v>L8606CJ</v>
      </c>
      <c r="AA917" t="b">
        <f t="shared" si="92"/>
        <v>0</v>
      </c>
    </row>
    <row r="918" spans="2:27" customFormat="1" ht="17.45" customHeight="1" x14ac:dyDescent="0.4">
      <c r="B918" s="51">
        <v>913</v>
      </c>
      <c r="C918" s="389" t="s">
        <v>4393</v>
      </c>
      <c r="D918" s="655" t="s">
        <v>13044</v>
      </c>
      <c r="E918" s="221" t="s">
        <v>13051</v>
      </c>
      <c r="F918" s="696"/>
      <c r="G918" s="696"/>
      <c r="H918" s="235" t="s">
        <v>13073</v>
      </c>
      <c r="I918" s="69" t="s">
        <v>13074</v>
      </c>
      <c r="J918" s="69" t="s">
        <v>13075</v>
      </c>
      <c r="K918" s="225">
        <v>44433</v>
      </c>
      <c r="L918" s="225">
        <v>45529</v>
      </c>
      <c r="M918" s="226">
        <v>36</v>
      </c>
      <c r="N918" s="227">
        <v>32400000</v>
      </c>
      <c r="O918" s="226">
        <f t="shared" si="89"/>
        <v>900000</v>
      </c>
      <c r="P918" s="128">
        <f t="shared" ca="1" si="90"/>
        <v>4.5211657253086743</v>
      </c>
      <c r="Q918" s="129">
        <f t="shared" ca="1" si="91"/>
        <v>3600000</v>
      </c>
      <c r="R918" s="73"/>
      <c r="S918" s="130"/>
      <c r="T918" s="50">
        <f t="shared" si="87"/>
        <v>32400000</v>
      </c>
      <c r="U918" s="511"/>
      <c r="V918" s="16"/>
      <c r="X918" t="str">
        <f>IF(ISERROR(VLOOKUP(H918,'FMC by DSF_Sistem'!$J$11:$J$1202,1,0)),"TIDAK ADA","ADA")</f>
        <v>TIDAK ADA</v>
      </c>
      <c r="Y918" t="str">
        <f>IF(ISERROR(VLOOKUP(C918,'Data Unit Agr Open'!$F$4:$F$7567,1,0)),"TIDAK ADA","ADA")</f>
        <v>ADA</v>
      </c>
      <c r="Z918" s="955" t="str">
        <f>VLOOKUP(H918,'Data Unit Agr Open'!J916:$J$7567,1,FALSE)</f>
        <v>L8335CJ</v>
      </c>
      <c r="AA918" t="b">
        <f t="shared" si="92"/>
        <v>0</v>
      </c>
    </row>
    <row r="919" spans="2:27" customFormat="1" ht="17.45" customHeight="1" x14ac:dyDescent="0.4">
      <c r="B919" s="38">
        <v>914</v>
      </c>
      <c r="C919" s="389" t="s">
        <v>4393</v>
      </c>
      <c r="D919" s="655" t="s">
        <v>13044</v>
      </c>
      <c r="E919" s="221" t="s">
        <v>13051</v>
      </c>
      <c r="F919" s="696"/>
      <c r="G919" s="696"/>
      <c r="H919" s="235" t="s">
        <v>13076</v>
      </c>
      <c r="I919" s="69" t="s">
        <v>13077</v>
      </c>
      <c r="J919" s="69" t="s">
        <v>13078</v>
      </c>
      <c r="K919" s="225">
        <v>44433</v>
      </c>
      <c r="L919" s="225">
        <v>45529</v>
      </c>
      <c r="M919" s="226">
        <v>36</v>
      </c>
      <c r="N919" s="227">
        <v>32400000</v>
      </c>
      <c r="O919" s="226">
        <f t="shared" si="89"/>
        <v>900000</v>
      </c>
      <c r="P919" s="128">
        <f t="shared" ca="1" si="90"/>
        <v>4.5211657253086743</v>
      </c>
      <c r="Q919" s="129">
        <f t="shared" ca="1" si="91"/>
        <v>3600000</v>
      </c>
      <c r="R919" s="73"/>
      <c r="S919" s="130"/>
      <c r="T919" s="50">
        <f t="shared" si="87"/>
        <v>32400000</v>
      </c>
      <c r="U919" s="511"/>
      <c r="V919" s="16"/>
      <c r="X919" t="str">
        <f>IF(ISERROR(VLOOKUP(H919,'FMC by DSF_Sistem'!$J$11:$J$1202,1,0)),"TIDAK ADA","ADA")</f>
        <v>TIDAK ADA</v>
      </c>
      <c r="Y919" t="str">
        <f>IF(ISERROR(VLOOKUP(C919,'Data Unit Agr Open'!$F$4:$F$7567,1,0)),"TIDAK ADA","ADA")</f>
        <v>ADA</v>
      </c>
      <c r="Z919" s="955" t="str">
        <f>VLOOKUP(H919,'Data Unit Agr Open'!J917:$J$7567,1,FALSE)</f>
        <v>L8320CJ</v>
      </c>
      <c r="AA919" t="b">
        <f t="shared" si="92"/>
        <v>0</v>
      </c>
    </row>
    <row r="920" spans="2:27" customFormat="1" ht="17.45" customHeight="1" x14ac:dyDescent="0.4">
      <c r="B920" s="51">
        <v>915</v>
      </c>
      <c r="C920" s="389" t="s">
        <v>4393</v>
      </c>
      <c r="D920" s="655" t="s">
        <v>13044</v>
      </c>
      <c r="E920" s="221" t="s">
        <v>13051</v>
      </c>
      <c r="F920" s="696"/>
      <c r="G920" s="696"/>
      <c r="H920" s="235" t="s">
        <v>13079</v>
      </c>
      <c r="I920" s="69" t="s">
        <v>13080</v>
      </c>
      <c r="J920" s="69" t="s">
        <v>13081</v>
      </c>
      <c r="K920" s="225">
        <v>44433</v>
      </c>
      <c r="L920" s="225">
        <v>45529</v>
      </c>
      <c r="M920" s="226">
        <v>36</v>
      </c>
      <c r="N920" s="227">
        <v>32400000</v>
      </c>
      <c r="O920" s="226">
        <f t="shared" si="89"/>
        <v>900000</v>
      </c>
      <c r="P920" s="128">
        <f t="shared" ca="1" si="90"/>
        <v>4.5211657253086743</v>
      </c>
      <c r="Q920" s="129">
        <f t="shared" ca="1" si="91"/>
        <v>3600000</v>
      </c>
      <c r="R920" s="73"/>
      <c r="S920" s="130"/>
      <c r="T920" s="50">
        <f t="shared" si="87"/>
        <v>32400000</v>
      </c>
      <c r="U920" s="511"/>
      <c r="V920" s="16"/>
      <c r="X920" t="str">
        <f>IF(ISERROR(VLOOKUP(H920,'FMC by DSF_Sistem'!$J$11:$J$1202,1,0)),"TIDAK ADA","ADA")</f>
        <v>TIDAK ADA</v>
      </c>
      <c r="Y920" t="str">
        <f>IF(ISERROR(VLOOKUP(C920,'Data Unit Agr Open'!$F$4:$F$7567,1,0)),"TIDAK ADA","ADA")</f>
        <v>ADA</v>
      </c>
      <c r="Z920" s="955" t="str">
        <f>VLOOKUP(H920,'Data Unit Agr Open'!J918:$J$7567,1,FALSE)</f>
        <v>L8339CJ</v>
      </c>
      <c r="AA920" t="b">
        <f t="shared" si="92"/>
        <v>0</v>
      </c>
    </row>
    <row r="921" spans="2:27" customFormat="1" ht="17.45" customHeight="1" x14ac:dyDescent="0.4">
      <c r="B921" s="38">
        <v>916</v>
      </c>
      <c r="C921" s="389" t="s">
        <v>4397</v>
      </c>
      <c r="D921" s="655" t="s">
        <v>13044</v>
      </c>
      <c r="E921" s="221" t="s">
        <v>13082</v>
      </c>
      <c r="F921" s="696"/>
      <c r="G921" s="696"/>
      <c r="H921" s="235" t="s">
        <v>13083</v>
      </c>
      <c r="I921" s="69" t="s">
        <v>13084</v>
      </c>
      <c r="J921" s="69" t="s">
        <v>13085</v>
      </c>
      <c r="K921" s="225">
        <v>44433</v>
      </c>
      <c r="L921" s="225">
        <v>45529</v>
      </c>
      <c r="M921" s="226">
        <v>36</v>
      </c>
      <c r="N921" s="227">
        <v>54000000</v>
      </c>
      <c r="O921" s="226">
        <f t="shared" si="89"/>
        <v>1500000</v>
      </c>
      <c r="P921" s="128">
        <f t="shared" ca="1" si="90"/>
        <v>4.5211657253086743</v>
      </c>
      <c r="Q921" s="129">
        <f t="shared" ca="1" si="91"/>
        <v>6000000</v>
      </c>
      <c r="R921" s="73"/>
      <c r="S921" s="130"/>
      <c r="T921" s="50">
        <f t="shared" si="87"/>
        <v>54000000</v>
      </c>
      <c r="U921" s="511"/>
      <c r="V921" s="16"/>
      <c r="X921" t="str">
        <f>IF(ISERROR(VLOOKUP(H921,'FMC by DSF_Sistem'!$J$11:$J$1202,1,0)),"TIDAK ADA","ADA")</f>
        <v>TIDAK ADA</v>
      </c>
      <c r="Y921" t="str">
        <f>IF(ISERROR(VLOOKUP(C921,'Data Unit Agr Open'!$F$4:$F$7567,1,0)),"TIDAK ADA","ADA")</f>
        <v>ADA</v>
      </c>
      <c r="Z921" s="955" t="str">
        <f>VLOOKUP(H921,'Data Unit Agr Open'!J919:$J$7567,1,FALSE)</f>
        <v>L8867CJ</v>
      </c>
      <c r="AA921" t="b">
        <f t="shared" si="92"/>
        <v>0</v>
      </c>
    </row>
    <row r="922" spans="2:27" customFormat="1" ht="17.45" customHeight="1" x14ac:dyDescent="0.4">
      <c r="B922" s="51">
        <v>917</v>
      </c>
      <c r="C922" s="389" t="s">
        <v>4397</v>
      </c>
      <c r="D922" s="655" t="s">
        <v>13044</v>
      </c>
      <c r="E922" s="221" t="s">
        <v>13082</v>
      </c>
      <c r="F922" s="696"/>
      <c r="G922" s="696"/>
      <c r="H922" s="235" t="s">
        <v>13086</v>
      </c>
      <c r="I922" s="69" t="s">
        <v>13087</v>
      </c>
      <c r="J922" s="69" t="s">
        <v>13088</v>
      </c>
      <c r="K922" s="225">
        <v>44433</v>
      </c>
      <c r="L922" s="225">
        <v>45529</v>
      </c>
      <c r="M922" s="226">
        <v>36</v>
      </c>
      <c r="N922" s="227">
        <v>54000000</v>
      </c>
      <c r="O922" s="226">
        <f t="shared" si="89"/>
        <v>1500000</v>
      </c>
      <c r="P922" s="128">
        <f t="shared" ca="1" si="90"/>
        <v>4.5211657253086743</v>
      </c>
      <c r="Q922" s="129">
        <f t="shared" ca="1" si="91"/>
        <v>6000000</v>
      </c>
      <c r="R922" s="73"/>
      <c r="S922" s="130"/>
      <c r="T922" s="50">
        <f t="shared" si="87"/>
        <v>54000000</v>
      </c>
      <c r="U922" s="511"/>
      <c r="V922" s="16"/>
      <c r="X922" t="str">
        <f>IF(ISERROR(VLOOKUP(H922,'FMC by DSF_Sistem'!$J$11:$J$1202,1,0)),"TIDAK ADA","ADA")</f>
        <v>TIDAK ADA</v>
      </c>
      <c r="Y922" t="str">
        <f>IF(ISERROR(VLOOKUP(C922,'Data Unit Agr Open'!$F$4:$F$7567,1,0)),"TIDAK ADA","ADA")</f>
        <v>ADA</v>
      </c>
      <c r="Z922" s="955" t="str">
        <f>VLOOKUP(H922,'Data Unit Agr Open'!J920:$J$7567,1,FALSE)</f>
        <v>L8849CJ</v>
      </c>
      <c r="AA922" t="b">
        <f t="shared" si="92"/>
        <v>0</v>
      </c>
    </row>
    <row r="923" spans="2:27" customFormat="1" ht="17.45" customHeight="1" x14ac:dyDescent="0.4">
      <c r="B923" s="38">
        <v>918</v>
      </c>
      <c r="C923" s="389" t="s">
        <v>4411</v>
      </c>
      <c r="D923" s="655" t="s">
        <v>13044</v>
      </c>
      <c r="E923" s="221" t="s">
        <v>13082</v>
      </c>
      <c r="F923" s="696"/>
      <c r="G923" s="696"/>
      <c r="H923" s="235" t="s">
        <v>13089</v>
      </c>
      <c r="I923" s="69" t="s">
        <v>13090</v>
      </c>
      <c r="J923" s="69" t="s">
        <v>13091</v>
      </c>
      <c r="K923" s="225">
        <v>44434</v>
      </c>
      <c r="L923" s="225">
        <v>45530</v>
      </c>
      <c r="M923" s="226">
        <v>36</v>
      </c>
      <c r="N923" s="227">
        <v>54000000</v>
      </c>
      <c r="O923" s="226">
        <f t="shared" si="89"/>
        <v>1500000</v>
      </c>
      <c r="P923" s="128">
        <f t="shared" ca="1" si="90"/>
        <v>4.4878323919753411</v>
      </c>
      <c r="Q923" s="129">
        <f t="shared" ca="1" si="91"/>
        <v>6000000</v>
      </c>
      <c r="R923" s="73"/>
      <c r="S923" s="130"/>
      <c r="T923" s="50">
        <f t="shared" si="87"/>
        <v>54000000</v>
      </c>
      <c r="U923" s="511"/>
      <c r="V923" s="16"/>
      <c r="X923" t="str">
        <f>IF(ISERROR(VLOOKUP(H923,'FMC by DSF_Sistem'!$J$11:$J$1202,1,0)),"TIDAK ADA","ADA")</f>
        <v>TIDAK ADA</v>
      </c>
      <c r="Y923" t="str">
        <f>IF(ISERROR(VLOOKUP(C923,'Data Unit Agr Open'!$F$4:$F$7567,1,0)),"TIDAK ADA","ADA")</f>
        <v>ADA</v>
      </c>
      <c r="Z923" s="955" t="str">
        <f>VLOOKUP(H923,'Data Unit Agr Open'!J921:$J$7567,1,FALSE)</f>
        <v>L8873CJ</v>
      </c>
      <c r="AA923" t="b">
        <f t="shared" si="92"/>
        <v>0</v>
      </c>
    </row>
    <row r="924" spans="2:27" customFormat="1" ht="17.45" customHeight="1" x14ac:dyDescent="0.4">
      <c r="B924" s="51">
        <v>919</v>
      </c>
      <c r="C924" s="389" t="s">
        <v>4411</v>
      </c>
      <c r="D924" s="655" t="s">
        <v>13044</v>
      </c>
      <c r="E924" s="221" t="s">
        <v>13082</v>
      </c>
      <c r="F924" s="696"/>
      <c r="G924" s="696"/>
      <c r="H924" s="235" t="s">
        <v>13092</v>
      </c>
      <c r="I924" s="69" t="s">
        <v>13093</v>
      </c>
      <c r="J924" s="69" t="s">
        <v>13094</v>
      </c>
      <c r="K924" s="225">
        <v>44434</v>
      </c>
      <c r="L924" s="225">
        <v>45530</v>
      </c>
      <c r="M924" s="226">
        <v>36</v>
      </c>
      <c r="N924" s="227">
        <v>54000000</v>
      </c>
      <c r="O924" s="226">
        <f t="shared" si="89"/>
        <v>1500000</v>
      </c>
      <c r="P924" s="128">
        <f t="shared" ca="1" si="90"/>
        <v>4.4878323919753411</v>
      </c>
      <c r="Q924" s="129">
        <f t="shared" ca="1" si="91"/>
        <v>6000000</v>
      </c>
      <c r="R924" s="73"/>
      <c r="S924" s="130"/>
      <c r="T924" s="50">
        <f t="shared" si="87"/>
        <v>54000000</v>
      </c>
      <c r="U924" s="511"/>
      <c r="V924" s="16"/>
      <c r="X924" t="str">
        <f>IF(ISERROR(VLOOKUP(H924,'FMC by DSF_Sistem'!$J$11:$J$1202,1,0)),"TIDAK ADA","ADA")</f>
        <v>TIDAK ADA</v>
      </c>
      <c r="Y924" t="str">
        <f>IF(ISERROR(VLOOKUP(C924,'Data Unit Agr Open'!$F$4:$F$7567,1,0)),"TIDAK ADA","ADA")</f>
        <v>ADA</v>
      </c>
      <c r="Z924" s="955" t="str">
        <f>VLOOKUP(H924,'Data Unit Agr Open'!J922:$J$7567,1,FALSE)</f>
        <v>L8851CJ</v>
      </c>
      <c r="AA924" t="b">
        <f t="shared" si="92"/>
        <v>0</v>
      </c>
    </row>
    <row r="925" spans="2:27" customFormat="1" ht="17.45" customHeight="1" x14ac:dyDescent="0.4">
      <c r="B925" s="38">
        <v>920</v>
      </c>
      <c r="C925" s="389" t="s">
        <v>4411</v>
      </c>
      <c r="D925" s="655" t="s">
        <v>13044</v>
      </c>
      <c r="E925" s="221" t="s">
        <v>13082</v>
      </c>
      <c r="F925" s="696"/>
      <c r="G925" s="696"/>
      <c r="H925" s="235" t="s">
        <v>13095</v>
      </c>
      <c r="I925" s="69" t="s">
        <v>13096</v>
      </c>
      <c r="J925" s="69" t="s">
        <v>13097</v>
      </c>
      <c r="K925" s="225">
        <v>44434</v>
      </c>
      <c r="L925" s="225">
        <v>45530</v>
      </c>
      <c r="M925" s="226">
        <v>36</v>
      </c>
      <c r="N925" s="227">
        <v>54000000</v>
      </c>
      <c r="O925" s="226">
        <f t="shared" si="89"/>
        <v>1500000</v>
      </c>
      <c r="P925" s="128">
        <f t="shared" ca="1" si="90"/>
        <v>4.4878323919753411</v>
      </c>
      <c r="Q925" s="129">
        <f t="shared" ca="1" si="91"/>
        <v>6000000</v>
      </c>
      <c r="R925" s="73"/>
      <c r="S925" s="130"/>
      <c r="T925" s="50">
        <f t="shared" si="87"/>
        <v>54000000</v>
      </c>
      <c r="U925" s="511"/>
      <c r="V925" s="16"/>
      <c r="X925" t="str">
        <f>IF(ISERROR(VLOOKUP(H925,'FMC by DSF_Sistem'!$J$11:$J$1202,1,0)),"TIDAK ADA","ADA")</f>
        <v>TIDAK ADA</v>
      </c>
      <c r="Y925" t="str">
        <f>IF(ISERROR(VLOOKUP(C925,'Data Unit Agr Open'!$F$4:$F$7567,1,0)),"TIDAK ADA","ADA")</f>
        <v>ADA</v>
      </c>
      <c r="Z925" s="955" t="str">
        <f>VLOOKUP(H925,'Data Unit Agr Open'!J923:$J$7567,1,FALSE)</f>
        <v>L8846CJ</v>
      </c>
      <c r="AA925" t="b">
        <f t="shared" si="92"/>
        <v>0</v>
      </c>
    </row>
    <row r="926" spans="2:27" customFormat="1" ht="17.45" customHeight="1" x14ac:dyDescent="0.4">
      <c r="B926" s="51">
        <v>921</v>
      </c>
      <c r="C926" s="389" t="s">
        <v>4411</v>
      </c>
      <c r="D926" s="655" t="s">
        <v>13044</v>
      </c>
      <c r="E926" s="221" t="s">
        <v>13082</v>
      </c>
      <c r="F926" s="696"/>
      <c r="G926" s="696"/>
      <c r="H926" s="235" t="s">
        <v>13098</v>
      </c>
      <c r="I926" s="69" t="s">
        <v>13099</v>
      </c>
      <c r="J926" s="69" t="s">
        <v>13100</v>
      </c>
      <c r="K926" s="225">
        <v>44434</v>
      </c>
      <c r="L926" s="225">
        <v>45530</v>
      </c>
      <c r="M926" s="226">
        <v>36</v>
      </c>
      <c r="N926" s="227">
        <v>54000000</v>
      </c>
      <c r="O926" s="226">
        <f t="shared" si="89"/>
        <v>1500000</v>
      </c>
      <c r="P926" s="128">
        <f t="shared" ca="1" si="90"/>
        <v>4.4878323919753411</v>
      </c>
      <c r="Q926" s="129">
        <f t="shared" ca="1" si="91"/>
        <v>6000000</v>
      </c>
      <c r="R926" s="73"/>
      <c r="S926" s="130"/>
      <c r="T926" s="50">
        <f t="shared" si="87"/>
        <v>54000000</v>
      </c>
      <c r="U926" s="511"/>
      <c r="V926" s="16"/>
      <c r="X926" t="str">
        <f>IF(ISERROR(VLOOKUP(H926,'FMC by DSF_Sistem'!$J$11:$J$1202,1,0)),"TIDAK ADA","ADA")</f>
        <v>TIDAK ADA</v>
      </c>
      <c r="Y926" t="str">
        <f>IF(ISERROR(VLOOKUP(C926,'Data Unit Agr Open'!$F$4:$F$7567,1,0)),"TIDAK ADA","ADA")</f>
        <v>ADA</v>
      </c>
      <c r="Z926" s="955" t="str">
        <f>VLOOKUP(H926,'Data Unit Agr Open'!J924:$J$7567,1,FALSE)</f>
        <v>L8864CJ</v>
      </c>
      <c r="AA926" t="b">
        <f t="shared" si="92"/>
        <v>0</v>
      </c>
    </row>
    <row r="927" spans="2:27" customFormat="1" ht="17.45" customHeight="1" x14ac:dyDescent="0.4">
      <c r="B927" s="38">
        <v>922</v>
      </c>
      <c r="C927" s="389" t="s">
        <v>4411</v>
      </c>
      <c r="D927" s="655" t="s">
        <v>13044</v>
      </c>
      <c r="E927" s="221" t="s">
        <v>13082</v>
      </c>
      <c r="F927" s="696"/>
      <c r="G927" s="696"/>
      <c r="H927" s="235" t="s">
        <v>13101</v>
      </c>
      <c r="I927" s="69" t="s">
        <v>13102</v>
      </c>
      <c r="J927" s="69" t="s">
        <v>13103</v>
      </c>
      <c r="K927" s="225">
        <v>44434</v>
      </c>
      <c r="L927" s="225">
        <v>45530</v>
      </c>
      <c r="M927" s="226">
        <v>36</v>
      </c>
      <c r="N927" s="227">
        <v>54000000</v>
      </c>
      <c r="O927" s="226">
        <f t="shared" si="89"/>
        <v>1500000</v>
      </c>
      <c r="P927" s="128">
        <f t="shared" ca="1" si="90"/>
        <v>4.4878323919753411</v>
      </c>
      <c r="Q927" s="129">
        <f t="shared" ca="1" si="91"/>
        <v>6000000</v>
      </c>
      <c r="R927" s="73"/>
      <c r="S927" s="130"/>
      <c r="T927" s="50">
        <f t="shared" si="87"/>
        <v>54000000</v>
      </c>
      <c r="U927" s="511"/>
      <c r="V927" s="16"/>
      <c r="X927" t="str">
        <f>IF(ISERROR(VLOOKUP(H927,'FMC by DSF_Sistem'!$J$11:$J$1202,1,0)),"TIDAK ADA","ADA")</f>
        <v>TIDAK ADA</v>
      </c>
      <c r="Y927" t="str">
        <f>IF(ISERROR(VLOOKUP(C927,'Data Unit Agr Open'!$F$4:$F$7567,1,0)),"TIDAK ADA","ADA")</f>
        <v>ADA</v>
      </c>
      <c r="Z927" s="955" t="str">
        <f>VLOOKUP(H927,'Data Unit Agr Open'!J925:$J$7567,1,FALSE)</f>
        <v>L8895CJ</v>
      </c>
      <c r="AA927" t="b">
        <f t="shared" si="92"/>
        <v>0</v>
      </c>
    </row>
    <row r="928" spans="2:27" customFormat="1" ht="17.45" customHeight="1" x14ac:dyDescent="0.4">
      <c r="B928" s="51">
        <v>923</v>
      </c>
      <c r="C928" s="389" t="s">
        <v>4420</v>
      </c>
      <c r="D928" s="655" t="s">
        <v>13044</v>
      </c>
      <c r="E928" s="221" t="s">
        <v>13051</v>
      </c>
      <c r="F928" s="696"/>
      <c r="G928" s="696"/>
      <c r="H928" s="235" t="s">
        <v>13104</v>
      </c>
      <c r="I928" s="69" t="s">
        <v>13105</v>
      </c>
      <c r="J928" s="69" t="s">
        <v>13106</v>
      </c>
      <c r="K928" s="225">
        <v>44463</v>
      </c>
      <c r="L928" s="225">
        <v>45559</v>
      </c>
      <c r="M928" s="226">
        <v>36</v>
      </c>
      <c r="N928" s="227">
        <v>32400000</v>
      </c>
      <c r="O928" s="226">
        <f t="shared" si="89"/>
        <v>900000</v>
      </c>
      <c r="P928" s="128">
        <f t="shared" ca="1" si="90"/>
        <v>3.5211657253086743</v>
      </c>
      <c r="Q928" s="129">
        <f t="shared" ca="1" si="91"/>
        <v>2700000</v>
      </c>
      <c r="R928" s="73"/>
      <c r="S928" s="130"/>
      <c r="T928" s="50">
        <f t="shared" si="87"/>
        <v>32400000</v>
      </c>
      <c r="U928" s="511"/>
      <c r="V928" s="16"/>
      <c r="X928" t="str">
        <f>IF(ISERROR(VLOOKUP(H928,'FMC by DSF_Sistem'!$J$11:$J$1202,1,0)),"TIDAK ADA","ADA")</f>
        <v>TIDAK ADA</v>
      </c>
      <c r="Y928" t="str">
        <f>IF(ISERROR(VLOOKUP(C928,'Data Unit Agr Open'!$F$4:$F$7567,1,0)),"TIDAK ADA","ADA")</f>
        <v>ADA</v>
      </c>
      <c r="Z928" s="955" t="str">
        <f>VLOOKUP(H928,'Data Unit Agr Open'!J926:$J$7567,1,FALSE)</f>
        <v>L8254CJ</v>
      </c>
      <c r="AA928" t="b">
        <f t="shared" si="92"/>
        <v>0</v>
      </c>
    </row>
    <row r="929" spans="2:27" customFormat="1" ht="17.45" customHeight="1" x14ac:dyDescent="0.4">
      <c r="B929" s="38">
        <v>924</v>
      </c>
      <c r="C929" s="389" t="s">
        <v>4420</v>
      </c>
      <c r="D929" s="655" t="s">
        <v>13044</v>
      </c>
      <c r="E929" s="221" t="s">
        <v>13051</v>
      </c>
      <c r="F929" s="696"/>
      <c r="G929" s="696"/>
      <c r="H929" s="235" t="s">
        <v>13107</v>
      </c>
      <c r="I929" s="69" t="s">
        <v>13108</v>
      </c>
      <c r="J929" s="69" t="s">
        <v>13109</v>
      </c>
      <c r="K929" s="225">
        <v>44463</v>
      </c>
      <c r="L929" s="225">
        <v>45559</v>
      </c>
      <c r="M929" s="226">
        <v>36</v>
      </c>
      <c r="N929" s="227">
        <v>32400000</v>
      </c>
      <c r="O929" s="226">
        <f t="shared" si="89"/>
        <v>900000</v>
      </c>
      <c r="P929" s="128">
        <f t="shared" ca="1" si="90"/>
        <v>3.5211657253086743</v>
      </c>
      <c r="Q929" s="129">
        <f t="shared" ca="1" si="91"/>
        <v>2700000</v>
      </c>
      <c r="R929" s="73"/>
      <c r="S929" s="130"/>
      <c r="T929" s="50">
        <f t="shared" si="87"/>
        <v>32400000</v>
      </c>
      <c r="U929" s="511"/>
      <c r="V929" s="16"/>
      <c r="X929" t="str">
        <f>IF(ISERROR(VLOOKUP(H929,'FMC by DSF_Sistem'!$J$11:$J$1202,1,0)),"TIDAK ADA","ADA")</f>
        <v>TIDAK ADA</v>
      </c>
      <c r="Y929" t="str">
        <f>IF(ISERROR(VLOOKUP(C929,'Data Unit Agr Open'!$F$4:$F$7567,1,0)),"TIDAK ADA","ADA")</f>
        <v>ADA</v>
      </c>
      <c r="Z929" s="955" t="str">
        <f>VLOOKUP(H929,'Data Unit Agr Open'!J927:$J$7567,1,FALSE)</f>
        <v>L8560CJ</v>
      </c>
      <c r="AA929" t="b">
        <f t="shared" si="92"/>
        <v>0</v>
      </c>
    </row>
    <row r="930" spans="2:27" customFormat="1" ht="17.45" customHeight="1" x14ac:dyDescent="0.4">
      <c r="B930" s="51">
        <v>925</v>
      </c>
      <c r="C930" s="389" t="s">
        <v>4420</v>
      </c>
      <c r="D930" s="655" t="s">
        <v>13044</v>
      </c>
      <c r="E930" s="221" t="s">
        <v>13051</v>
      </c>
      <c r="F930" s="696"/>
      <c r="G930" s="696"/>
      <c r="H930" s="235" t="s">
        <v>13110</v>
      </c>
      <c r="I930" s="69" t="s">
        <v>13111</v>
      </c>
      <c r="J930" s="69" t="s">
        <v>13112</v>
      </c>
      <c r="K930" s="225">
        <v>44463</v>
      </c>
      <c r="L930" s="225">
        <v>45559</v>
      </c>
      <c r="M930" s="226">
        <v>36</v>
      </c>
      <c r="N930" s="227">
        <v>32400000</v>
      </c>
      <c r="O930" s="226">
        <f t="shared" si="89"/>
        <v>900000</v>
      </c>
      <c r="P930" s="128">
        <f t="shared" ca="1" si="90"/>
        <v>3.5211657253086743</v>
      </c>
      <c r="Q930" s="129">
        <f t="shared" ca="1" si="91"/>
        <v>2700000</v>
      </c>
      <c r="R930" s="73"/>
      <c r="S930" s="130"/>
      <c r="T930" s="50">
        <f t="shared" si="87"/>
        <v>32400000</v>
      </c>
      <c r="U930" s="511"/>
      <c r="V930" s="16"/>
      <c r="X930" t="str">
        <f>IF(ISERROR(VLOOKUP(H930,'FMC by DSF_Sistem'!$J$11:$J$1202,1,0)),"TIDAK ADA","ADA")</f>
        <v>TIDAK ADA</v>
      </c>
      <c r="Y930" t="str">
        <f>IF(ISERROR(VLOOKUP(C930,'Data Unit Agr Open'!$F$4:$F$7567,1,0)),"TIDAK ADA","ADA")</f>
        <v>ADA</v>
      </c>
      <c r="Z930" s="955" t="str">
        <f>VLOOKUP(H930,'Data Unit Agr Open'!J928:$J$7567,1,FALSE)</f>
        <v>L8592CJ</v>
      </c>
      <c r="AA930" t="b">
        <f t="shared" si="92"/>
        <v>0</v>
      </c>
    </row>
    <row r="931" spans="2:27" customFormat="1" ht="17.45" customHeight="1" x14ac:dyDescent="0.4">
      <c r="B931" s="38">
        <v>926</v>
      </c>
      <c r="C931" s="389" t="s">
        <v>4420</v>
      </c>
      <c r="D931" s="655" t="s">
        <v>13044</v>
      </c>
      <c r="E931" s="221" t="s">
        <v>13051</v>
      </c>
      <c r="F931" s="696"/>
      <c r="G931" s="696"/>
      <c r="H931" s="235" t="s">
        <v>13113</v>
      </c>
      <c r="I931" s="69" t="s">
        <v>13114</v>
      </c>
      <c r="J931" s="69" t="s">
        <v>13115</v>
      </c>
      <c r="K931" s="225">
        <v>44463</v>
      </c>
      <c r="L931" s="225">
        <v>45559</v>
      </c>
      <c r="M931" s="226">
        <v>36</v>
      </c>
      <c r="N931" s="227">
        <v>32400000</v>
      </c>
      <c r="O931" s="226">
        <f t="shared" si="89"/>
        <v>900000</v>
      </c>
      <c r="P931" s="128">
        <f t="shared" ca="1" si="90"/>
        <v>3.5211657253086743</v>
      </c>
      <c r="Q931" s="129">
        <f t="shared" ca="1" si="91"/>
        <v>2700000</v>
      </c>
      <c r="R931" s="73"/>
      <c r="S931" s="130"/>
      <c r="T931" s="50">
        <f t="shared" si="87"/>
        <v>32400000</v>
      </c>
      <c r="U931" s="511"/>
      <c r="V931" s="16"/>
      <c r="X931" t="str">
        <f>IF(ISERROR(VLOOKUP(H931,'FMC by DSF_Sistem'!$J$11:$J$1202,1,0)),"TIDAK ADA","ADA")</f>
        <v>TIDAK ADA</v>
      </c>
      <c r="Y931" t="str">
        <f>IF(ISERROR(VLOOKUP(C931,'Data Unit Agr Open'!$F$4:$F$7567,1,0)),"TIDAK ADA","ADA")</f>
        <v>ADA</v>
      </c>
      <c r="Z931" s="955" t="str">
        <f>VLOOKUP(H931,'Data Unit Agr Open'!J929:$J$7567,1,FALSE)</f>
        <v>L8303CJ</v>
      </c>
      <c r="AA931" t="b">
        <f t="shared" si="92"/>
        <v>0</v>
      </c>
    </row>
    <row r="932" spans="2:27" customFormat="1" ht="17.45" customHeight="1" x14ac:dyDescent="0.4">
      <c r="B932" s="51">
        <v>927</v>
      </c>
      <c r="C932" s="389" t="s">
        <v>4420</v>
      </c>
      <c r="D932" s="655" t="s">
        <v>13044</v>
      </c>
      <c r="E932" s="221" t="s">
        <v>13051</v>
      </c>
      <c r="F932" s="696"/>
      <c r="G932" s="696"/>
      <c r="H932" s="235" t="s">
        <v>13116</v>
      </c>
      <c r="I932" s="69" t="s">
        <v>13117</v>
      </c>
      <c r="J932" s="69" t="s">
        <v>13118</v>
      </c>
      <c r="K932" s="225">
        <v>44463</v>
      </c>
      <c r="L932" s="225">
        <v>45559</v>
      </c>
      <c r="M932" s="226">
        <v>36</v>
      </c>
      <c r="N932" s="227">
        <v>32400000</v>
      </c>
      <c r="O932" s="226">
        <f t="shared" si="89"/>
        <v>900000</v>
      </c>
      <c r="P932" s="128">
        <f t="shared" ca="1" si="90"/>
        <v>3.5211657253086743</v>
      </c>
      <c r="Q932" s="129">
        <f t="shared" ca="1" si="91"/>
        <v>2700000</v>
      </c>
      <c r="R932" s="73"/>
      <c r="S932" s="130"/>
      <c r="T932" s="50">
        <f t="shared" si="87"/>
        <v>32400000</v>
      </c>
      <c r="U932" s="511"/>
      <c r="V932" s="16"/>
      <c r="X932" t="str">
        <f>IF(ISERROR(VLOOKUP(H932,'FMC by DSF_Sistem'!$J$11:$J$1202,1,0)),"TIDAK ADA","ADA")</f>
        <v>TIDAK ADA</v>
      </c>
      <c r="Y932" t="str">
        <f>IF(ISERROR(VLOOKUP(C932,'Data Unit Agr Open'!$F$4:$F$7567,1,0)),"TIDAK ADA","ADA")</f>
        <v>ADA</v>
      </c>
      <c r="Z932" s="955" t="str">
        <f>VLOOKUP(H932,'Data Unit Agr Open'!J930:$J$7567,1,FALSE)</f>
        <v>L8594CJ</v>
      </c>
      <c r="AA932" t="b">
        <f t="shared" si="92"/>
        <v>0</v>
      </c>
    </row>
    <row r="933" spans="2:27" customFormat="1" ht="17.45" customHeight="1" x14ac:dyDescent="0.4">
      <c r="B933" s="38">
        <v>928</v>
      </c>
      <c r="C933" s="389" t="s">
        <v>4420</v>
      </c>
      <c r="D933" s="655" t="s">
        <v>13044</v>
      </c>
      <c r="E933" s="221" t="s">
        <v>13051</v>
      </c>
      <c r="F933" s="696"/>
      <c r="G933" s="696"/>
      <c r="H933" s="235" t="s">
        <v>13119</v>
      </c>
      <c r="I933" s="69" t="s">
        <v>13120</v>
      </c>
      <c r="J933" s="69" t="s">
        <v>13121</v>
      </c>
      <c r="K933" s="225">
        <v>44463</v>
      </c>
      <c r="L933" s="225">
        <v>45559</v>
      </c>
      <c r="M933" s="226">
        <v>36</v>
      </c>
      <c r="N933" s="227">
        <v>32400000</v>
      </c>
      <c r="O933" s="226">
        <f t="shared" si="89"/>
        <v>900000</v>
      </c>
      <c r="P933" s="128">
        <f t="shared" ca="1" si="90"/>
        <v>3.5211657253086743</v>
      </c>
      <c r="Q933" s="129">
        <f t="shared" ca="1" si="91"/>
        <v>2700000</v>
      </c>
      <c r="R933" s="73"/>
      <c r="S933" s="130"/>
      <c r="T933" s="50">
        <f t="shared" si="87"/>
        <v>32400000</v>
      </c>
      <c r="U933" s="511"/>
      <c r="V933" s="16"/>
      <c r="X933" t="str">
        <f>IF(ISERROR(VLOOKUP(H933,'FMC by DSF_Sistem'!$J$11:$J$1202,1,0)),"TIDAK ADA","ADA")</f>
        <v>TIDAK ADA</v>
      </c>
      <c r="Y933" t="str">
        <f>IF(ISERROR(VLOOKUP(C933,'Data Unit Agr Open'!$F$4:$F$7567,1,0)),"TIDAK ADA","ADA")</f>
        <v>ADA</v>
      </c>
      <c r="Z933" s="955" t="str">
        <f>VLOOKUP(H933,'Data Unit Agr Open'!J931:$J$7567,1,FALSE)</f>
        <v>L8097CJ</v>
      </c>
      <c r="AA933" t="b">
        <f t="shared" si="92"/>
        <v>0</v>
      </c>
    </row>
    <row r="934" spans="2:27" customFormat="1" ht="17.45" customHeight="1" x14ac:dyDescent="0.4">
      <c r="B934" s="51">
        <v>929</v>
      </c>
      <c r="C934" s="389" t="s">
        <v>4420</v>
      </c>
      <c r="D934" s="655" t="s">
        <v>13044</v>
      </c>
      <c r="E934" s="221" t="s">
        <v>13051</v>
      </c>
      <c r="F934" s="696"/>
      <c r="G934" s="696"/>
      <c r="H934" s="235" t="s">
        <v>13122</v>
      </c>
      <c r="I934" s="69" t="s">
        <v>13123</v>
      </c>
      <c r="J934" s="69" t="s">
        <v>13124</v>
      </c>
      <c r="K934" s="225">
        <v>44463</v>
      </c>
      <c r="L934" s="225">
        <v>45559</v>
      </c>
      <c r="M934" s="226">
        <v>36</v>
      </c>
      <c r="N934" s="227">
        <v>32400000</v>
      </c>
      <c r="O934" s="226">
        <f t="shared" si="89"/>
        <v>900000</v>
      </c>
      <c r="P934" s="128">
        <f t="shared" ca="1" si="90"/>
        <v>3.5211657253086743</v>
      </c>
      <c r="Q934" s="129">
        <f t="shared" ca="1" si="91"/>
        <v>2700000</v>
      </c>
      <c r="R934" s="73"/>
      <c r="S934" s="130"/>
      <c r="T934" s="50">
        <f t="shared" si="87"/>
        <v>32400000</v>
      </c>
      <c r="U934" s="511"/>
      <c r="V934" s="16"/>
      <c r="X934" t="str">
        <f>IF(ISERROR(VLOOKUP(H934,'FMC by DSF_Sistem'!$J$11:$J$1202,1,0)),"TIDAK ADA","ADA")</f>
        <v>TIDAK ADA</v>
      </c>
      <c r="Y934" t="str">
        <f>IF(ISERROR(VLOOKUP(C934,'Data Unit Agr Open'!$F$4:$F$7567,1,0)),"TIDAK ADA","ADA")</f>
        <v>ADA</v>
      </c>
      <c r="Z934" s="955" t="str">
        <f>VLOOKUP(H934,'Data Unit Agr Open'!J932:$J$7567,1,FALSE)</f>
        <v>L8549CJ</v>
      </c>
      <c r="AA934" t="b">
        <f t="shared" si="92"/>
        <v>0</v>
      </c>
    </row>
    <row r="935" spans="2:27" customFormat="1" ht="17.45" customHeight="1" x14ac:dyDescent="0.4">
      <c r="B935" s="38">
        <v>930</v>
      </c>
      <c r="C935" s="389" t="s">
        <v>4420</v>
      </c>
      <c r="D935" s="655" t="s">
        <v>13044</v>
      </c>
      <c r="E935" s="221" t="s">
        <v>13051</v>
      </c>
      <c r="F935" s="696"/>
      <c r="G935" s="696"/>
      <c r="H935" s="235" t="s">
        <v>13125</v>
      </c>
      <c r="I935" s="69" t="s">
        <v>13126</v>
      </c>
      <c r="J935" s="69" t="s">
        <v>13127</v>
      </c>
      <c r="K935" s="225">
        <v>44463</v>
      </c>
      <c r="L935" s="225">
        <v>45559</v>
      </c>
      <c r="M935" s="226">
        <v>36</v>
      </c>
      <c r="N935" s="227">
        <v>32400000</v>
      </c>
      <c r="O935" s="226">
        <f t="shared" si="89"/>
        <v>900000</v>
      </c>
      <c r="P935" s="128">
        <f t="shared" ca="1" si="90"/>
        <v>3.5211657253086743</v>
      </c>
      <c r="Q935" s="129">
        <f t="shared" ca="1" si="91"/>
        <v>2700000</v>
      </c>
      <c r="R935" s="73"/>
      <c r="S935" s="130"/>
      <c r="T935" s="50">
        <f t="shared" si="87"/>
        <v>32400000</v>
      </c>
      <c r="U935" s="511"/>
      <c r="V935" s="16"/>
      <c r="X935" t="str">
        <f>IF(ISERROR(VLOOKUP(H935,'FMC by DSF_Sistem'!$J$11:$J$1202,1,0)),"TIDAK ADA","ADA")</f>
        <v>TIDAK ADA</v>
      </c>
      <c r="Y935" t="str">
        <f>IF(ISERROR(VLOOKUP(C935,'Data Unit Agr Open'!$F$4:$F$7567,1,0)),"TIDAK ADA","ADA")</f>
        <v>ADA</v>
      </c>
      <c r="Z935" s="955" t="str">
        <f>VLOOKUP(H935,'Data Unit Agr Open'!J933:$J$7567,1,FALSE)</f>
        <v>L8605CJ</v>
      </c>
      <c r="AA935" t="b">
        <f t="shared" si="92"/>
        <v>0</v>
      </c>
    </row>
    <row r="936" spans="2:27" customFormat="1" ht="17.45" customHeight="1" x14ac:dyDescent="0.4">
      <c r="B936" s="51">
        <v>931</v>
      </c>
      <c r="C936" s="389" t="s">
        <v>4420</v>
      </c>
      <c r="D936" s="655" t="s">
        <v>13044</v>
      </c>
      <c r="E936" s="221" t="s">
        <v>13051</v>
      </c>
      <c r="F936" s="696"/>
      <c r="G936" s="696"/>
      <c r="H936" s="235" t="s">
        <v>13128</v>
      </c>
      <c r="I936" s="69" t="s">
        <v>13129</v>
      </c>
      <c r="J936" s="69" t="s">
        <v>13130</v>
      </c>
      <c r="K936" s="225">
        <v>44463</v>
      </c>
      <c r="L936" s="225">
        <v>45559</v>
      </c>
      <c r="M936" s="226">
        <v>36</v>
      </c>
      <c r="N936" s="227">
        <v>32400000</v>
      </c>
      <c r="O936" s="226">
        <f t="shared" si="89"/>
        <v>900000</v>
      </c>
      <c r="P936" s="128">
        <f t="shared" ca="1" si="90"/>
        <v>3.5211657253086743</v>
      </c>
      <c r="Q936" s="129">
        <f t="shared" ca="1" si="91"/>
        <v>2700000</v>
      </c>
      <c r="R936" s="73"/>
      <c r="S936" s="130"/>
      <c r="T936" s="50">
        <f t="shared" si="87"/>
        <v>32400000</v>
      </c>
      <c r="U936" s="511"/>
      <c r="V936" s="16"/>
      <c r="X936" t="str">
        <f>IF(ISERROR(VLOOKUP(H936,'FMC by DSF_Sistem'!$J$11:$J$1202,1,0)),"TIDAK ADA","ADA")</f>
        <v>TIDAK ADA</v>
      </c>
      <c r="Y936" t="str">
        <f>IF(ISERROR(VLOOKUP(C936,'Data Unit Agr Open'!$F$4:$F$7567,1,0)),"TIDAK ADA","ADA")</f>
        <v>ADA</v>
      </c>
      <c r="Z936" s="955" t="str">
        <f>VLOOKUP(H936,'Data Unit Agr Open'!J934:$J$7567,1,FALSE)</f>
        <v>L8599CJ</v>
      </c>
      <c r="AA936" t="b">
        <f t="shared" si="92"/>
        <v>0</v>
      </c>
    </row>
    <row r="937" spans="2:27" customFormat="1" ht="17.45" customHeight="1" x14ac:dyDescent="0.4">
      <c r="B937" s="38">
        <v>932</v>
      </c>
      <c r="C937" s="389" t="s">
        <v>4421</v>
      </c>
      <c r="D937" s="655" t="s">
        <v>13044</v>
      </c>
      <c r="E937" s="221" t="s">
        <v>13082</v>
      </c>
      <c r="F937" s="696"/>
      <c r="G937" s="696"/>
      <c r="H937" s="235" t="s">
        <v>13131</v>
      </c>
      <c r="I937" s="69" t="s">
        <v>13132</v>
      </c>
      <c r="J937" s="69" t="s">
        <v>13133</v>
      </c>
      <c r="K937" s="225">
        <v>44463</v>
      </c>
      <c r="L937" s="225">
        <v>45559</v>
      </c>
      <c r="M937" s="226">
        <v>36</v>
      </c>
      <c r="N937" s="227">
        <v>54000000</v>
      </c>
      <c r="O937" s="226">
        <f t="shared" si="89"/>
        <v>1500000</v>
      </c>
      <c r="P937" s="128">
        <f t="shared" ca="1" si="90"/>
        <v>3.5211657253086743</v>
      </c>
      <c r="Q937" s="129">
        <f t="shared" ca="1" si="91"/>
        <v>4500000</v>
      </c>
      <c r="R937" s="73"/>
      <c r="S937" s="130"/>
      <c r="T937" s="50">
        <f t="shared" si="87"/>
        <v>54000000</v>
      </c>
      <c r="U937" s="511"/>
      <c r="V937" s="16"/>
      <c r="X937" t="str">
        <f>IF(ISERROR(VLOOKUP(H937,'FMC by DSF_Sistem'!$J$11:$J$1202,1,0)),"TIDAK ADA","ADA")</f>
        <v>TIDAK ADA</v>
      </c>
      <c r="Y937" t="str">
        <f>IF(ISERROR(VLOOKUP(C937,'Data Unit Agr Open'!$F$4:$F$7567,1,0)),"TIDAK ADA","ADA")</f>
        <v>ADA</v>
      </c>
      <c r="Z937" s="955" t="str">
        <f>VLOOKUP(H937,'Data Unit Agr Open'!J935:$J$7567,1,FALSE)</f>
        <v>L8893CJ</v>
      </c>
      <c r="AA937" t="b">
        <f t="shared" si="92"/>
        <v>0</v>
      </c>
    </row>
    <row r="938" spans="2:27" customFormat="1" ht="17.45" customHeight="1" x14ac:dyDescent="0.4">
      <c r="B938" s="51">
        <v>933</v>
      </c>
      <c r="C938" s="389" t="s">
        <v>4421</v>
      </c>
      <c r="D938" s="655" t="s">
        <v>13044</v>
      </c>
      <c r="E938" s="221" t="s">
        <v>13082</v>
      </c>
      <c r="F938" s="696"/>
      <c r="G938" s="696"/>
      <c r="H938" s="235" t="s">
        <v>13134</v>
      </c>
      <c r="I938" s="69" t="s">
        <v>13135</v>
      </c>
      <c r="J938" s="69" t="s">
        <v>13136</v>
      </c>
      <c r="K938" s="225">
        <v>44463</v>
      </c>
      <c r="L938" s="225">
        <v>45559</v>
      </c>
      <c r="M938" s="226">
        <v>36</v>
      </c>
      <c r="N938" s="227">
        <v>54000000</v>
      </c>
      <c r="O938" s="226">
        <f t="shared" si="89"/>
        <v>1500000</v>
      </c>
      <c r="P938" s="128">
        <f t="shared" ca="1" si="90"/>
        <v>3.5211657253086743</v>
      </c>
      <c r="Q938" s="129">
        <f t="shared" ca="1" si="91"/>
        <v>4500000</v>
      </c>
      <c r="R938" s="73"/>
      <c r="S938" s="130"/>
      <c r="T938" s="50">
        <f t="shared" si="87"/>
        <v>54000000</v>
      </c>
      <c r="U938" s="511"/>
      <c r="V938" s="16"/>
      <c r="X938" t="str">
        <f>IF(ISERROR(VLOOKUP(H938,'FMC by DSF_Sistem'!$J$11:$J$1202,1,0)),"TIDAK ADA","ADA")</f>
        <v>TIDAK ADA</v>
      </c>
      <c r="Y938" t="str">
        <f>IF(ISERROR(VLOOKUP(C938,'Data Unit Agr Open'!$F$4:$F$7567,1,0)),"TIDAK ADA","ADA")</f>
        <v>ADA</v>
      </c>
      <c r="Z938" s="955" t="str">
        <f>VLOOKUP(H938,'Data Unit Agr Open'!J936:$J$7567,1,FALSE)</f>
        <v>L8852CJ</v>
      </c>
      <c r="AA938" t="b">
        <f t="shared" si="92"/>
        <v>0</v>
      </c>
    </row>
    <row r="939" spans="2:27" customFormat="1" ht="17.45" customHeight="1" x14ac:dyDescent="0.4">
      <c r="B939" s="38">
        <v>934</v>
      </c>
      <c r="C939" s="411" t="s">
        <v>4421</v>
      </c>
      <c r="D939" s="664" t="s">
        <v>13044</v>
      </c>
      <c r="E939" s="258" t="s">
        <v>13082</v>
      </c>
      <c r="F939" s="698"/>
      <c r="G939" s="698"/>
      <c r="H939" s="347" t="s">
        <v>13137</v>
      </c>
      <c r="I939" s="348" t="s">
        <v>13138</v>
      </c>
      <c r="J939" s="348" t="s">
        <v>13139</v>
      </c>
      <c r="K939" s="434">
        <v>44463</v>
      </c>
      <c r="L939" s="434">
        <v>45559</v>
      </c>
      <c r="M939" s="72">
        <v>36</v>
      </c>
      <c r="N939" s="383">
        <v>54000000</v>
      </c>
      <c r="O939" s="72">
        <f t="shared" si="89"/>
        <v>1500000</v>
      </c>
      <c r="P939" s="86">
        <f t="shared" ca="1" si="90"/>
        <v>3.5211657253086743</v>
      </c>
      <c r="Q939" s="87">
        <f t="shared" ca="1" si="91"/>
        <v>4500000</v>
      </c>
      <c r="R939" s="139"/>
      <c r="S939" s="140"/>
      <c r="T939" s="120">
        <f t="shared" si="87"/>
        <v>54000000</v>
      </c>
      <c r="U939" s="511"/>
      <c r="V939" s="16"/>
      <c r="X939" t="str">
        <f>IF(ISERROR(VLOOKUP(H939,'FMC by DSF_Sistem'!$J$11:$J$1202,1,0)),"TIDAK ADA","ADA")</f>
        <v>TIDAK ADA</v>
      </c>
      <c r="Y939" t="str">
        <f>IF(ISERROR(VLOOKUP(C939,'Data Unit Agr Open'!$F$4:$F$7567,1,0)),"TIDAK ADA","ADA")</f>
        <v>ADA</v>
      </c>
      <c r="Z939" s="955" t="str">
        <f>VLOOKUP(H939,'Data Unit Agr Open'!J937:$J$7567,1,FALSE)</f>
        <v>L8868CJ</v>
      </c>
      <c r="AA939" t="b">
        <f t="shared" si="92"/>
        <v>0</v>
      </c>
    </row>
    <row r="940" spans="2:27" customFormat="1" ht="17.45" customHeight="1" x14ac:dyDescent="0.4">
      <c r="B940" s="51">
        <v>935</v>
      </c>
      <c r="C940" s="392" t="s">
        <v>4422</v>
      </c>
      <c r="D940" s="664" t="s">
        <v>13044</v>
      </c>
      <c r="E940" s="221" t="s">
        <v>13051</v>
      </c>
      <c r="F940" s="696"/>
      <c r="G940" s="696"/>
      <c r="H940" s="235" t="s">
        <v>13140</v>
      </c>
      <c r="I940" s="69" t="s">
        <v>13141</v>
      </c>
      <c r="J940" s="69" t="s">
        <v>13142</v>
      </c>
      <c r="K940" s="427">
        <v>44469</v>
      </c>
      <c r="L940" s="427">
        <v>45565</v>
      </c>
      <c r="M940" s="76">
        <v>36</v>
      </c>
      <c r="N940" s="370">
        <v>32400000</v>
      </c>
      <c r="O940" s="76">
        <f t="shared" si="89"/>
        <v>900000</v>
      </c>
      <c r="P940" s="86">
        <f t="shared" ca="1" si="90"/>
        <v>3.3211657253086742</v>
      </c>
      <c r="Q940" s="87">
        <f t="shared" ca="1" si="91"/>
        <v>2700000</v>
      </c>
      <c r="R940" s="73"/>
      <c r="S940" s="130"/>
      <c r="T940" s="120">
        <f t="shared" si="87"/>
        <v>32400000</v>
      </c>
      <c r="U940" s="511"/>
      <c r="V940" s="16"/>
      <c r="X940" t="str">
        <f>IF(ISERROR(VLOOKUP(H940,'FMC by DSF_Sistem'!$J$11:$J$1202,1,0)),"TIDAK ADA","ADA")</f>
        <v>TIDAK ADA</v>
      </c>
      <c r="Y940" t="str">
        <f>IF(ISERROR(VLOOKUP(C940,'Data Unit Agr Open'!$F$4:$F$7567,1,0)),"TIDAK ADA","ADA")</f>
        <v>ADA</v>
      </c>
      <c r="Z940" s="955" t="str">
        <f>VLOOKUP(H940,'Data Unit Agr Open'!J938:$J$7567,1,FALSE)</f>
        <v>L8294CJ</v>
      </c>
      <c r="AA940" t="b">
        <f t="shared" si="92"/>
        <v>0</v>
      </c>
    </row>
    <row r="941" spans="2:27" customFormat="1" ht="17.45" customHeight="1" x14ac:dyDescent="0.4">
      <c r="B941" s="38">
        <v>936</v>
      </c>
      <c r="C941" s="392" t="s">
        <v>4422</v>
      </c>
      <c r="D941" s="664" t="s">
        <v>13044</v>
      </c>
      <c r="E941" s="221" t="s">
        <v>13051</v>
      </c>
      <c r="F941" s="696"/>
      <c r="G941" s="696"/>
      <c r="H941" s="235" t="s">
        <v>13143</v>
      </c>
      <c r="I941" s="69" t="s">
        <v>13144</v>
      </c>
      <c r="J941" s="69" t="s">
        <v>13145</v>
      </c>
      <c r="K941" s="427">
        <v>44469</v>
      </c>
      <c r="L941" s="427">
        <v>45565</v>
      </c>
      <c r="M941" s="76">
        <v>36</v>
      </c>
      <c r="N941" s="370">
        <v>32400000</v>
      </c>
      <c r="O941" s="76">
        <f t="shared" si="89"/>
        <v>900000</v>
      </c>
      <c r="P941" s="86">
        <f t="shared" ca="1" si="90"/>
        <v>3.3211657253086742</v>
      </c>
      <c r="Q941" s="87">
        <f t="shared" ca="1" si="91"/>
        <v>2700000</v>
      </c>
      <c r="R941" s="73"/>
      <c r="S941" s="130"/>
      <c r="T941" s="120">
        <f t="shared" si="87"/>
        <v>32400000</v>
      </c>
      <c r="U941" s="511"/>
      <c r="V941" s="16"/>
      <c r="X941" t="str">
        <f>IF(ISERROR(VLOOKUP(H941,'FMC by DSF_Sistem'!$J$11:$J$1202,1,0)),"TIDAK ADA","ADA")</f>
        <v>TIDAK ADA</v>
      </c>
      <c r="Y941" t="str">
        <f>IF(ISERROR(VLOOKUP(C941,'Data Unit Agr Open'!$F$4:$F$7567,1,0)),"TIDAK ADA","ADA")</f>
        <v>ADA</v>
      </c>
      <c r="Z941" s="955" t="str">
        <f>VLOOKUP(H941,'Data Unit Agr Open'!J939:$J$7567,1,FALSE)</f>
        <v>L8366CJ</v>
      </c>
      <c r="AA941" t="b">
        <f t="shared" si="92"/>
        <v>0</v>
      </c>
    </row>
    <row r="942" spans="2:27" customFormat="1" ht="17.45" customHeight="1" x14ac:dyDescent="0.4">
      <c r="B942" s="51">
        <v>937</v>
      </c>
      <c r="C942" s="392" t="s">
        <v>4422</v>
      </c>
      <c r="D942" s="664" t="s">
        <v>13044</v>
      </c>
      <c r="E942" s="221" t="s">
        <v>13051</v>
      </c>
      <c r="F942" s="696"/>
      <c r="G942" s="696"/>
      <c r="H942" s="235" t="s">
        <v>13146</v>
      </c>
      <c r="I942" s="69" t="s">
        <v>13147</v>
      </c>
      <c r="J942" s="69" t="s">
        <v>13148</v>
      </c>
      <c r="K942" s="427">
        <v>44469</v>
      </c>
      <c r="L942" s="427">
        <v>45565</v>
      </c>
      <c r="M942" s="76">
        <v>36</v>
      </c>
      <c r="N942" s="370">
        <v>32400000</v>
      </c>
      <c r="O942" s="76">
        <f t="shared" si="89"/>
        <v>900000</v>
      </c>
      <c r="P942" s="86">
        <f t="shared" ca="1" si="90"/>
        <v>3.3211657253086742</v>
      </c>
      <c r="Q942" s="87">
        <f t="shared" ca="1" si="91"/>
        <v>2700000</v>
      </c>
      <c r="R942" s="73"/>
      <c r="S942" s="130"/>
      <c r="T942" s="120">
        <f t="shared" si="87"/>
        <v>32400000</v>
      </c>
      <c r="U942" s="511"/>
      <c r="V942" s="16"/>
      <c r="X942" t="str">
        <f>IF(ISERROR(VLOOKUP(H942,'FMC by DSF_Sistem'!$J$11:$J$1202,1,0)),"TIDAK ADA","ADA")</f>
        <v>TIDAK ADA</v>
      </c>
      <c r="Y942" t="str">
        <f>IF(ISERROR(VLOOKUP(C942,'Data Unit Agr Open'!$F$4:$F$7567,1,0)),"TIDAK ADA","ADA")</f>
        <v>ADA</v>
      </c>
      <c r="Z942" s="955" t="str">
        <f>VLOOKUP(H942,'Data Unit Agr Open'!J940:$J$7567,1,FALSE)</f>
        <v>L8340CJ</v>
      </c>
      <c r="AA942" t="b">
        <f t="shared" si="92"/>
        <v>0</v>
      </c>
    </row>
    <row r="943" spans="2:27" customFormat="1" ht="17.45" customHeight="1" x14ac:dyDescent="0.4">
      <c r="B943" s="38">
        <v>938</v>
      </c>
      <c r="C943" s="392" t="s">
        <v>4422</v>
      </c>
      <c r="D943" s="664" t="s">
        <v>13044</v>
      </c>
      <c r="E943" s="221" t="s">
        <v>13051</v>
      </c>
      <c r="F943" s="696"/>
      <c r="G943" s="696"/>
      <c r="H943" s="235" t="s">
        <v>13149</v>
      </c>
      <c r="I943" s="69" t="s">
        <v>13150</v>
      </c>
      <c r="J943" s="69" t="s">
        <v>13151</v>
      </c>
      <c r="K943" s="427">
        <v>44469</v>
      </c>
      <c r="L943" s="427">
        <v>45565</v>
      </c>
      <c r="M943" s="76">
        <v>36</v>
      </c>
      <c r="N943" s="370">
        <v>32400000</v>
      </c>
      <c r="O943" s="76">
        <f t="shared" si="89"/>
        <v>900000</v>
      </c>
      <c r="P943" s="86">
        <f t="shared" ref="P943:P1006" ca="1" si="93">($P$3-K943)/30</f>
        <v>3.3211657253086742</v>
      </c>
      <c r="Q943" s="87">
        <f t="shared" ref="Q943:Q1006" ca="1" si="94">LEFT(P943,2)*O943</f>
        <v>2700000</v>
      </c>
      <c r="R943" s="73"/>
      <c r="S943" s="130"/>
      <c r="T943" s="120">
        <f t="shared" si="87"/>
        <v>32400000</v>
      </c>
      <c r="U943" s="511"/>
      <c r="V943" s="16"/>
      <c r="X943" t="str">
        <f>IF(ISERROR(VLOOKUP(H943,'FMC by DSF_Sistem'!$J$11:$J$1202,1,0)),"TIDAK ADA","ADA")</f>
        <v>TIDAK ADA</v>
      </c>
      <c r="Y943" t="str">
        <f>IF(ISERROR(VLOOKUP(C943,'Data Unit Agr Open'!$F$4:$F$7567,1,0)),"TIDAK ADA","ADA")</f>
        <v>ADA</v>
      </c>
      <c r="Z943" s="955" t="str">
        <f>VLOOKUP(H943,'Data Unit Agr Open'!J941:$J$7567,1,FALSE)</f>
        <v>L8287CJ</v>
      </c>
      <c r="AA943" t="b">
        <f t="shared" si="92"/>
        <v>0</v>
      </c>
    </row>
    <row r="944" spans="2:27" customFormat="1" ht="17.45" customHeight="1" x14ac:dyDescent="0.4">
      <c r="B944" s="51">
        <v>939</v>
      </c>
      <c r="C944" s="392" t="s">
        <v>4422</v>
      </c>
      <c r="D944" s="664" t="s">
        <v>13044</v>
      </c>
      <c r="E944" s="221" t="s">
        <v>13051</v>
      </c>
      <c r="F944" s="696"/>
      <c r="G944" s="696"/>
      <c r="H944" s="235" t="s">
        <v>13152</v>
      </c>
      <c r="I944" s="69" t="s">
        <v>13153</v>
      </c>
      <c r="J944" s="69" t="s">
        <v>13154</v>
      </c>
      <c r="K944" s="427">
        <v>44469</v>
      </c>
      <c r="L944" s="427">
        <v>45565</v>
      </c>
      <c r="M944" s="76">
        <v>36</v>
      </c>
      <c r="N944" s="370">
        <v>32400000</v>
      </c>
      <c r="O944" s="76">
        <f t="shared" si="89"/>
        <v>900000</v>
      </c>
      <c r="P944" s="86">
        <f t="shared" ca="1" si="93"/>
        <v>3.3211657253086742</v>
      </c>
      <c r="Q944" s="87">
        <f t="shared" ca="1" si="94"/>
        <v>2700000</v>
      </c>
      <c r="R944" s="73"/>
      <c r="S944" s="130"/>
      <c r="T944" s="120">
        <f t="shared" si="87"/>
        <v>32400000</v>
      </c>
      <c r="U944" s="511"/>
      <c r="V944" s="16"/>
      <c r="X944" t="str">
        <f>IF(ISERROR(VLOOKUP(H944,'FMC by DSF_Sistem'!$J$11:$J$1202,1,0)),"TIDAK ADA","ADA")</f>
        <v>TIDAK ADA</v>
      </c>
      <c r="Y944" t="str">
        <f>IF(ISERROR(VLOOKUP(C944,'Data Unit Agr Open'!$F$4:$F$7567,1,0)),"TIDAK ADA","ADA")</f>
        <v>ADA</v>
      </c>
      <c r="Z944" s="955" t="str">
        <f>VLOOKUP(H944,'Data Unit Agr Open'!J942:$J$7567,1,FALSE)</f>
        <v>L8324CJ</v>
      </c>
      <c r="AA944" t="b">
        <f t="shared" si="92"/>
        <v>0</v>
      </c>
    </row>
    <row r="945" spans="2:27" customFormat="1" ht="17.45" customHeight="1" x14ac:dyDescent="0.4">
      <c r="B945" s="38">
        <v>940</v>
      </c>
      <c r="C945" s="392" t="s">
        <v>4422</v>
      </c>
      <c r="D945" s="664" t="s">
        <v>13044</v>
      </c>
      <c r="E945" s="221" t="s">
        <v>13051</v>
      </c>
      <c r="F945" s="696"/>
      <c r="G945" s="696"/>
      <c r="H945" s="235" t="s">
        <v>13155</v>
      </c>
      <c r="I945" s="69" t="s">
        <v>13156</v>
      </c>
      <c r="J945" s="69" t="s">
        <v>13157</v>
      </c>
      <c r="K945" s="427">
        <v>44469</v>
      </c>
      <c r="L945" s="427">
        <v>45565</v>
      </c>
      <c r="M945" s="76">
        <v>36</v>
      </c>
      <c r="N945" s="370">
        <v>32400000</v>
      </c>
      <c r="O945" s="76">
        <f t="shared" si="89"/>
        <v>900000</v>
      </c>
      <c r="P945" s="86">
        <f t="shared" ca="1" si="93"/>
        <v>3.3211657253086742</v>
      </c>
      <c r="Q945" s="87">
        <f t="shared" ca="1" si="94"/>
        <v>2700000</v>
      </c>
      <c r="R945" s="73"/>
      <c r="S945" s="130"/>
      <c r="T945" s="120">
        <f t="shared" si="87"/>
        <v>32400000</v>
      </c>
      <c r="U945" s="511"/>
      <c r="V945" s="16"/>
      <c r="X945" t="str">
        <f>IF(ISERROR(VLOOKUP(H945,'FMC by DSF_Sistem'!$J$11:$J$1202,1,0)),"TIDAK ADA","ADA")</f>
        <v>TIDAK ADA</v>
      </c>
      <c r="Y945" t="str">
        <f>IF(ISERROR(VLOOKUP(C945,'Data Unit Agr Open'!$F$4:$F$7567,1,0)),"TIDAK ADA","ADA")</f>
        <v>ADA</v>
      </c>
      <c r="Z945" s="955" t="str">
        <f>VLOOKUP(H945,'Data Unit Agr Open'!J943:$J$7567,1,FALSE)</f>
        <v>L8266CJ</v>
      </c>
      <c r="AA945" t="b">
        <f t="shared" si="92"/>
        <v>0</v>
      </c>
    </row>
    <row r="946" spans="2:27" customFormat="1" ht="17.45" customHeight="1" x14ac:dyDescent="0.4">
      <c r="B946" s="51">
        <v>941</v>
      </c>
      <c r="C946" s="392" t="s">
        <v>4422</v>
      </c>
      <c r="D946" s="664" t="s">
        <v>13044</v>
      </c>
      <c r="E946" s="221" t="s">
        <v>13051</v>
      </c>
      <c r="F946" s="696"/>
      <c r="G946" s="696"/>
      <c r="H946" s="235" t="s">
        <v>13158</v>
      </c>
      <c r="I946" s="69" t="s">
        <v>13159</v>
      </c>
      <c r="J946" s="69" t="s">
        <v>13160</v>
      </c>
      <c r="K946" s="427">
        <v>44469</v>
      </c>
      <c r="L946" s="427">
        <v>45565</v>
      </c>
      <c r="M946" s="76">
        <v>36</v>
      </c>
      <c r="N946" s="370">
        <v>32400000</v>
      </c>
      <c r="O946" s="76">
        <f t="shared" si="89"/>
        <v>900000</v>
      </c>
      <c r="P946" s="86">
        <f t="shared" ca="1" si="93"/>
        <v>3.3211657253086742</v>
      </c>
      <c r="Q946" s="87">
        <f t="shared" ca="1" si="94"/>
        <v>2700000</v>
      </c>
      <c r="R946" s="73"/>
      <c r="S946" s="130"/>
      <c r="T946" s="120">
        <f t="shared" si="87"/>
        <v>32400000</v>
      </c>
      <c r="U946" s="511"/>
      <c r="V946" s="16"/>
      <c r="X946" t="str">
        <f>IF(ISERROR(VLOOKUP(H946,'FMC by DSF_Sistem'!$J$11:$J$1202,1,0)),"TIDAK ADA","ADA")</f>
        <v>TIDAK ADA</v>
      </c>
      <c r="Y946" t="str">
        <f>IF(ISERROR(VLOOKUP(C946,'Data Unit Agr Open'!$F$4:$F$7567,1,0)),"TIDAK ADA","ADA")</f>
        <v>ADA</v>
      </c>
      <c r="Z946" s="955" t="str">
        <f>VLOOKUP(H946,'Data Unit Agr Open'!J944:$J$7567,1,FALSE)</f>
        <v>L8566CJ</v>
      </c>
      <c r="AA946" t="b">
        <f t="shared" si="92"/>
        <v>0</v>
      </c>
    </row>
    <row r="947" spans="2:27" customFormat="1" ht="17.45" customHeight="1" x14ac:dyDescent="0.4">
      <c r="B947" s="38">
        <v>942</v>
      </c>
      <c r="C947" s="392" t="s">
        <v>4422</v>
      </c>
      <c r="D947" s="655" t="s">
        <v>13044</v>
      </c>
      <c r="E947" s="221" t="s">
        <v>13051</v>
      </c>
      <c r="F947" s="696"/>
      <c r="G947" s="696"/>
      <c r="H947" s="235" t="s">
        <v>13161</v>
      </c>
      <c r="I947" s="69" t="s">
        <v>13162</v>
      </c>
      <c r="J947" s="69" t="s">
        <v>13163</v>
      </c>
      <c r="K947" s="427">
        <v>44469</v>
      </c>
      <c r="L947" s="427">
        <v>45565</v>
      </c>
      <c r="M947" s="76">
        <v>36</v>
      </c>
      <c r="N947" s="370">
        <v>32400000</v>
      </c>
      <c r="O947" s="76">
        <f t="shared" si="89"/>
        <v>900000</v>
      </c>
      <c r="P947" s="128">
        <f t="shared" ca="1" si="93"/>
        <v>3.3211657253086742</v>
      </c>
      <c r="Q947" s="129">
        <f t="shared" ca="1" si="94"/>
        <v>2700000</v>
      </c>
      <c r="R947" s="73"/>
      <c r="S947" s="130"/>
      <c r="T947" s="120">
        <f t="shared" si="87"/>
        <v>32400000</v>
      </c>
      <c r="U947" s="511"/>
      <c r="V947" s="16"/>
      <c r="X947" t="str">
        <f>IF(ISERROR(VLOOKUP(H947,'FMC by DSF_Sistem'!$J$11:$J$1202,1,0)),"TIDAK ADA","ADA")</f>
        <v>TIDAK ADA</v>
      </c>
      <c r="Y947" t="str">
        <f>IF(ISERROR(VLOOKUP(C947,'Data Unit Agr Open'!$F$4:$F$7567,1,0)),"TIDAK ADA","ADA")</f>
        <v>ADA</v>
      </c>
      <c r="Z947" s="955" t="str">
        <f>VLOOKUP(H947,'Data Unit Agr Open'!J945:$J$7567,1,FALSE)</f>
        <v>L8101CJ</v>
      </c>
      <c r="AA947" t="b">
        <f t="shared" si="92"/>
        <v>0</v>
      </c>
    </row>
    <row r="948" spans="2:27" customFormat="1" ht="17.45" customHeight="1" x14ac:dyDescent="0.4">
      <c r="B948" s="51">
        <v>943</v>
      </c>
      <c r="C948" s="389" t="s">
        <v>4423</v>
      </c>
      <c r="D948" s="655" t="s">
        <v>13044</v>
      </c>
      <c r="E948" s="221" t="s">
        <v>13051</v>
      </c>
      <c r="F948" s="699"/>
      <c r="G948" s="699"/>
      <c r="H948" s="223" t="s">
        <v>13164</v>
      </c>
      <c r="I948" s="224" t="s">
        <v>13165</v>
      </c>
      <c r="J948" s="224" t="s">
        <v>13166</v>
      </c>
      <c r="K948" s="225">
        <v>44477</v>
      </c>
      <c r="L948" s="225">
        <v>45573</v>
      </c>
      <c r="M948" s="226">
        <v>36</v>
      </c>
      <c r="N948" s="370">
        <v>32400000</v>
      </c>
      <c r="O948" s="76">
        <f t="shared" si="89"/>
        <v>900000</v>
      </c>
      <c r="P948" s="128">
        <f t="shared" ca="1" si="93"/>
        <v>3.0544990586420075</v>
      </c>
      <c r="Q948" s="129">
        <f t="shared" ca="1" si="94"/>
        <v>2700000</v>
      </c>
      <c r="R948" s="117"/>
      <c r="S948" s="130"/>
      <c r="T948" s="120">
        <f t="shared" si="87"/>
        <v>32400000</v>
      </c>
      <c r="U948" s="511"/>
      <c r="V948" s="16"/>
      <c r="X948" t="str">
        <f>IF(ISERROR(VLOOKUP(H948,'FMC by DSF_Sistem'!$J$11:$J$1202,1,0)),"TIDAK ADA","ADA")</f>
        <v>TIDAK ADA</v>
      </c>
      <c r="Y948" t="str">
        <f>IF(ISERROR(VLOOKUP(C948,'Data Unit Agr Open'!$F$4:$F$7567,1,0)),"TIDAK ADA","ADA")</f>
        <v>ADA</v>
      </c>
      <c r="Z948" s="955" t="str">
        <f>VLOOKUP(H948,'Data Unit Agr Open'!J946:$J$7567,1,FALSE)</f>
        <v>L8215CJ</v>
      </c>
      <c r="AA948" t="b">
        <f t="shared" si="92"/>
        <v>0</v>
      </c>
    </row>
    <row r="949" spans="2:27" customFormat="1" ht="17.45" customHeight="1" x14ac:dyDescent="0.4">
      <c r="B949" s="38">
        <v>944</v>
      </c>
      <c r="C949" s="389" t="s">
        <v>4423</v>
      </c>
      <c r="D949" s="655" t="s">
        <v>13044</v>
      </c>
      <c r="E949" s="221" t="s">
        <v>13051</v>
      </c>
      <c r="F949" s="699"/>
      <c r="G949" s="699"/>
      <c r="H949" s="223" t="s">
        <v>13167</v>
      </c>
      <c r="I949" s="224" t="s">
        <v>13168</v>
      </c>
      <c r="J949" s="224" t="s">
        <v>13169</v>
      </c>
      <c r="K949" s="225">
        <v>44477</v>
      </c>
      <c r="L949" s="225">
        <v>45573</v>
      </c>
      <c r="M949" s="226">
        <v>36</v>
      </c>
      <c r="N949" s="370">
        <v>32400000</v>
      </c>
      <c r="O949" s="76">
        <f t="shared" si="89"/>
        <v>900000</v>
      </c>
      <c r="P949" s="128">
        <f t="shared" ca="1" si="93"/>
        <v>3.0544990586420075</v>
      </c>
      <c r="Q949" s="129">
        <f t="shared" ca="1" si="94"/>
        <v>2700000</v>
      </c>
      <c r="R949" s="117"/>
      <c r="S949" s="130"/>
      <c r="T949" s="120">
        <f t="shared" si="87"/>
        <v>32400000</v>
      </c>
      <c r="U949" s="511"/>
      <c r="V949" s="16"/>
      <c r="X949" t="str">
        <f>IF(ISERROR(VLOOKUP(H949,'FMC by DSF_Sistem'!$J$11:$J$1202,1,0)),"TIDAK ADA","ADA")</f>
        <v>TIDAK ADA</v>
      </c>
      <c r="Y949" t="str">
        <f>IF(ISERROR(VLOOKUP(C949,'Data Unit Agr Open'!$F$4:$F$7567,1,0)),"TIDAK ADA","ADA")</f>
        <v>ADA</v>
      </c>
      <c r="Z949" s="955" t="str">
        <f>VLOOKUP(H949,'Data Unit Agr Open'!J947:$J$7567,1,FALSE)</f>
        <v>L8089CJ</v>
      </c>
      <c r="AA949" t="b">
        <f t="shared" si="92"/>
        <v>0</v>
      </c>
    </row>
    <row r="950" spans="2:27" customFormat="1" ht="17.45" customHeight="1" x14ac:dyDescent="0.4">
      <c r="B950" s="51">
        <v>945</v>
      </c>
      <c r="C950" s="389" t="s">
        <v>4423</v>
      </c>
      <c r="D950" s="655" t="s">
        <v>13044</v>
      </c>
      <c r="E950" s="221" t="s">
        <v>13051</v>
      </c>
      <c r="F950" s="699"/>
      <c r="G950" s="699"/>
      <c r="H950" s="223" t="s">
        <v>13170</v>
      </c>
      <c r="I950" s="224" t="s">
        <v>13171</v>
      </c>
      <c r="J950" s="224" t="s">
        <v>13172</v>
      </c>
      <c r="K950" s="225">
        <v>44477</v>
      </c>
      <c r="L950" s="225">
        <v>45573</v>
      </c>
      <c r="M950" s="226">
        <v>36</v>
      </c>
      <c r="N950" s="370">
        <v>32400000</v>
      </c>
      <c r="O950" s="76">
        <f t="shared" si="89"/>
        <v>900000</v>
      </c>
      <c r="P950" s="128">
        <f t="shared" ca="1" si="93"/>
        <v>3.0544990586420075</v>
      </c>
      <c r="Q950" s="129">
        <f t="shared" ca="1" si="94"/>
        <v>2700000</v>
      </c>
      <c r="R950" s="117"/>
      <c r="S950" s="130"/>
      <c r="T950" s="120">
        <f t="shared" si="87"/>
        <v>32400000</v>
      </c>
      <c r="U950" s="511"/>
      <c r="V950" s="16"/>
      <c r="X950" t="str">
        <f>IF(ISERROR(VLOOKUP(H950,'FMC by DSF_Sistem'!$J$11:$J$1202,1,0)),"TIDAK ADA","ADA")</f>
        <v>TIDAK ADA</v>
      </c>
      <c r="Y950" t="str">
        <f>IF(ISERROR(VLOOKUP(C950,'Data Unit Agr Open'!$F$4:$F$7567,1,0)),"TIDAK ADA","ADA")</f>
        <v>ADA</v>
      </c>
      <c r="Z950" s="955" t="str">
        <f>VLOOKUP(H950,'Data Unit Agr Open'!J948:$J$7567,1,FALSE)</f>
        <v>L8065CJ</v>
      </c>
      <c r="AA950" t="b">
        <f t="shared" si="92"/>
        <v>0</v>
      </c>
    </row>
    <row r="951" spans="2:27" customFormat="1" ht="17.45" customHeight="1" x14ac:dyDescent="0.4">
      <c r="B951" s="38">
        <v>946</v>
      </c>
      <c r="C951" s="389" t="s">
        <v>4423</v>
      </c>
      <c r="D951" s="655" t="s">
        <v>13044</v>
      </c>
      <c r="E951" s="221" t="s">
        <v>13051</v>
      </c>
      <c r="F951" s="699"/>
      <c r="G951" s="699"/>
      <c r="H951" s="223" t="s">
        <v>13173</v>
      </c>
      <c r="I951" s="224" t="s">
        <v>13174</v>
      </c>
      <c r="J951" s="224" t="s">
        <v>13175</v>
      </c>
      <c r="K951" s="225">
        <v>44477</v>
      </c>
      <c r="L951" s="225">
        <v>45573</v>
      </c>
      <c r="M951" s="226">
        <v>36</v>
      </c>
      <c r="N951" s="370">
        <v>32400000</v>
      </c>
      <c r="O951" s="76">
        <f t="shared" si="89"/>
        <v>900000</v>
      </c>
      <c r="P951" s="128">
        <f t="shared" ca="1" si="93"/>
        <v>3.0544990586420075</v>
      </c>
      <c r="Q951" s="129">
        <f t="shared" ca="1" si="94"/>
        <v>2700000</v>
      </c>
      <c r="R951" s="117"/>
      <c r="S951" s="130"/>
      <c r="T951" s="120">
        <f t="shared" si="87"/>
        <v>32400000</v>
      </c>
      <c r="U951" s="511"/>
      <c r="V951" s="16"/>
      <c r="X951" t="str">
        <f>IF(ISERROR(VLOOKUP(H951,'FMC by DSF_Sistem'!$J$11:$J$1202,1,0)),"TIDAK ADA","ADA")</f>
        <v>TIDAK ADA</v>
      </c>
      <c r="Y951" t="str">
        <f>IF(ISERROR(VLOOKUP(C951,'Data Unit Agr Open'!$F$4:$F$7567,1,0)),"TIDAK ADA","ADA")</f>
        <v>ADA</v>
      </c>
      <c r="Z951" s="955" t="str">
        <f>VLOOKUP(H951,'Data Unit Agr Open'!J949:$J$7567,1,FALSE)</f>
        <v>L8072CJ</v>
      </c>
      <c r="AA951" t="b">
        <f t="shared" si="92"/>
        <v>0</v>
      </c>
    </row>
    <row r="952" spans="2:27" customFormat="1" ht="17.45" customHeight="1" x14ac:dyDescent="0.4">
      <c r="B952" s="51">
        <v>947</v>
      </c>
      <c r="C952" s="389" t="s">
        <v>4423</v>
      </c>
      <c r="D952" s="655" t="s">
        <v>13044</v>
      </c>
      <c r="E952" s="221" t="s">
        <v>13051</v>
      </c>
      <c r="F952" s="699"/>
      <c r="G952" s="699"/>
      <c r="H952" s="223" t="s">
        <v>13176</v>
      </c>
      <c r="I952" s="224" t="s">
        <v>13177</v>
      </c>
      <c r="J952" s="224" t="s">
        <v>13178</v>
      </c>
      <c r="K952" s="225">
        <v>44477</v>
      </c>
      <c r="L952" s="225">
        <v>45573</v>
      </c>
      <c r="M952" s="226">
        <v>36</v>
      </c>
      <c r="N952" s="370">
        <v>32400000</v>
      </c>
      <c r="O952" s="76">
        <f t="shared" si="89"/>
        <v>900000</v>
      </c>
      <c r="P952" s="128">
        <f t="shared" ca="1" si="93"/>
        <v>3.0544990586420075</v>
      </c>
      <c r="Q952" s="129">
        <f t="shared" ca="1" si="94"/>
        <v>2700000</v>
      </c>
      <c r="R952" s="117"/>
      <c r="S952" s="130"/>
      <c r="T952" s="120">
        <f t="shared" si="87"/>
        <v>32400000</v>
      </c>
      <c r="U952" s="511"/>
      <c r="V952" s="16"/>
      <c r="X952" t="str">
        <f>IF(ISERROR(VLOOKUP(H952,'FMC by DSF_Sistem'!$J$11:$J$1202,1,0)),"TIDAK ADA","ADA")</f>
        <v>TIDAK ADA</v>
      </c>
      <c r="Y952" t="str">
        <f>IF(ISERROR(VLOOKUP(C952,'Data Unit Agr Open'!$F$4:$F$7567,1,0)),"TIDAK ADA","ADA")</f>
        <v>ADA</v>
      </c>
      <c r="Z952" s="955" t="str">
        <f>VLOOKUP(H952,'Data Unit Agr Open'!J950:$J$7567,1,FALSE)</f>
        <v>L8603CJ</v>
      </c>
      <c r="AA952" t="b">
        <f t="shared" si="92"/>
        <v>0</v>
      </c>
    </row>
    <row r="953" spans="2:27" customFormat="1" ht="17.45" customHeight="1" x14ac:dyDescent="0.4">
      <c r="B953" s="38">
        <v>948</v>
      </c>
      <c r="C953" s="389" t="s">
        <v>4423</v>
      </c>
      <c r="D953" s="655" t="s">
        <v>13044</v>
      </c>
      <c r="E953" s="221" t="s">
        <v>13051</v>
      </c>
      <c r="F953" s="699"/>
      <c r="G953" s="699"/>
      <c r="H953" s="223" t="s">
        <v>13179</v>
      </c>
      <c r="I953" s="224" t="s">
        <v>13180</v>
      </c>
      <c r="J953" s="224" t="s">
        <v>13181</v>
      </c>
      <c r="K953" s="225">
        <v>44477</v>
      </c>
      <c r="L953" s="225">
        <v>45573</v>
      </c>
      <c r="M953" s="226">
        <v>36</v>
      </c>
      <c r="N953" s="370">
        <v>32400000</v>
      </c>
      <c r="O953" s="76">
        <f t="shared" si="89"/>
        <v>900000</v>
      </c>
      <c r="P953" s="128">
        <f t="shared" ca="1" si="93"/>
        <v>3.0544990586420075</v>
      </c>
      <c r="Q953" s="129">
        <f t="shared" ca="1" si="94"/>
        <v>2700000</v>
      </c>
      <c r="R953" s="117"/>
      <c r="S953" s="130"/>
      <c r="T953" s="120">
        <f t="shared" si="87"/>
        <v>32400000</v>
      </c>
      <c r="U953" s="511"/>
      <c r="V953" s="16"/>
      <c r="X953" t="str">
        <f>IF(ISERROR(VLOOKUP(H953,'FMC by DSF_Sistem'!$J$11:$J$1202,1,0)),"TIDAK ADA","ADA")</f>
        <v>TIDAK ADA</v>
      </c>
      <c r="Y953" t="str">
        <f>IF(ISERROR(VLOOKUP(C953,'Data Unit Agr Open'!$F$4:$F$7567,1,0)),"TIDAK ADA","ADA")</f>
        <v>ADA</v>
      </c>
      <c r="Z953" s="955" t="str">
        <f>VLOOKUP(H953,'Data Unit Agr Open'!J951:$J$7567,1,FALSE)</f>
        <v>L8068CJ</v>
      </c>
      <c r="AA953" t="b">
        <f t="shared" si="92"/>
        <v>0</v>
      </c>
    </row>
    <row r="954" spans="2:27" customFormat="1" ht="17.45" customHeight="1" x14ac:dyDescent="0.4">
      <c r="B954" s="51">
        <v>949</v>
      </c>
      <c r="C954" s="389" t="s">
        <v>4423</v>
      </c>
      <c r="D954" s="655" t="s">
        <v>13044</v>
      </c>
      <c r="E954" s="221" t="s">
        <v>13051</v>
      </c>
      <c r="F954" s="699"/>
      <c r="G954" s="699"/>
      <c r="H954" s="223" t="s">
        <v>13182</v>
      </c>
      <c r="I954" s="224" t="s">
        <v>13183</v>
      </c>
      <c r="J954" s="224" t="s">
        <v>13184</v>
      </c>
      <c r="K954" s="225">
        <v>44477</v>
      </c>
      <c r="L954" s="225">
        <v>45573</v>
      </c>
      <c r="M954" s="226">
        <v>36</v>
      </c>
      <c r="N954" s="370">
        <v>32400000</v>
      </c>
      <c r="O954" s="76">
        <f t="shared" si="89"/>
        <v>900000</v>
      </c>
      <c r="P954" s="128">
        <f t="shared" ca="1" si="93"/>
        <v>3.0544990586420075</v>
      </c>
      <c r="Q954" s="129">
        <f t="shared" ca="1" si="94"/>
        <v>2700000</v>
      </c>
      <c r="R954" s="117"/>
      <c r="S954" s="130"/>
      <c r="T954" s="120">
        <f t="shared" si="87"/>
        <v>32400000</v>
      </c>
      <c r="U954" s="511"/>
      <c r="V954" s="16"/>
      <c r="X954" t="str">
        <f>IF(ISERROR(VLOOKUP(H954,'FMC by DSF_Sistem'!$J$11:$J$1202,1,0)),"TIDAK ADA","ADA")</f>
        <v>TIDAK ADA</v>
      </c>
      <c r="Y954" t="str">
        <f>IF(ISERROR(VLOOKUP(C954,'Data Unit Agr Open'!$F$4:$F$7567,1,0)),"TIDAK ADA","ADA")</f>
        <v>ADA</v>
      </c>
      <c r="Z954" s="955" t="str">
        <f>VLOOKUP(H954,'Data Unit Agr Open'!J952:$J$7567,1,FALSE)</f>
        <v>L8556CJ</v>
      </c>
      <c r="AA954" t="b">
        <f t="shared" si="92"/>
        <v>0</v>
      </c>
    </row>
    <row r="955" spans="2:27" customFormat="1" ht="17.45" customHeight="1" x14ac:dyDescent="0.4">
      <c r="B955" s="38">
        <v>950</v>
      </c>
      <c r="C955" s="389" t="s">
        <v>4423</v>
      </c>
      <c r="D955" s="655" t="s">
        <v>13044</v>
      </c>
      <c r="E955" s="221" t="s">
        <v>13051</v>
      </c>
      <c r="F955" s="699"/>
      <c r="G955" s="699"/>
      <c r="H955" s="223" t="s">
        <v>13185</v>
      </c>
      <c r="I955" s="224" t="s">
        <v>13186</v>
      </c>
      <c r="J955" s="224" t="s">
        <v>13187</v>
      </c>
      <c r="K955" s="225">
        <v>44477</v>
      </c>
      <c r="L955" s="225">
        <v>45573</v>
      </c>
      <c r="M955" s="226">
        <v>36</v>
      </c>
      <c r="N955" s="370">
        <v>32400000</v>
      </c>
      <c r="O955" s="76">
        <f t="shared" si="89"/>
        <v>900000</v>
      </c>
      <c r="P955" s="128">
        <f t="shared" ca="1" si="93"/>
        <v>3.0544990586420075</v>
      </c>
      <c r="Q955" s="129">
        <f t="shared" ca="1" si="94"/>
        <v>2700000</v>
      </c>
      <c r="R955" s="117"/>
      <c r="S955" s="130"/>
      <c r="T955" s="120">
        <f t="shared" si="87"/>
        <v>32400000</v>
      </c>
      <c r="U955" s="511"/>
      <c r="V955" s="16"/>
      <c r="X955" t="str">
        <f>IF(ISERROR(VLOOKUP(H955,'FMC by DSF_Sistem'!$J$11:$J$1202,1,0)),"TIDAK ADA","ADA")</f>
        <v>TIDAK ADA</v>
      </c>
      <c r="Y955" t="str">
        <f>IF(ISERROR(VLOOKUP(C955,'Data Unit Agr Open'!$F$4:$F$7567,1,0)),"TIDAK ADA","ADA")</f>
        <v>ADA</v>
      </c>
      <c r="Z955" s="955" t="str">
        <f>VLOOKUP(H955,'Data Unit Agr Open'!J953:$J$7567,1,FALSE)</f>
        <v>L8843CJ</v>
      </c>
      <c r="AA955" t="b">
        <f t="shared" si="92"/>
        <v>0</v>
      </c>
    </row>
    <row r="956" spans="2:27" customFormat="1" ht="17.45" customHeight="1" x14ac:dyDescent="0.4">
      <c r="B956" s="51">
        <v>951</v>
      </c>
      <c r="C956" s="389" t="s">
        <v>4423</v>
      </c>
      <c r="D956" s="655" t="s">
        <v>13044</v>
      </c>
      <c r="E956" s="221" t="s">
        <v>13051</v>
      </c>
      <c r="F956" s="699"/>
      <c r="G956" s="699"/>
      <c r="H956" s="223" t="s">
        <v>13188</v>
      </c>
      <c r="I956" s="224" t="s">
        <v>13189</v>
      </c>
      <c r="J956" s="224" t="s">
        <v>13190</v>
      </c>
      <c r="K956" s="225">
        <v>44477</v>
      </c>
      <c r="L956" s="225">
        <v>45573</v>
      </c>
      <c r="M956" s="226">
        <v>36</v>
      </c>
      <c r="N956" s="370">
        <v>32400000</v>
      </c>
      <c r="O956" s="76">
        <f t="shared" si="89"/>
        <v>900000</v>
      </c>
      <c r="P956" s="128">
        <f t="shared" ca="1" si="93"/>
        <v>3.0544990586420075</v>
      </c>
      <c r="Q956" s="129">
        <f t="shared" ca="1" si="94"/>
        <v>2700000</v>
      </c>
      <c r="R956" s="117"/>
      <c r="S956" s="130"/>
      <c r="T956" s="120">
        <f t="shared" si="87"/>
        <v>32400000</v>
      </c>
      <c r="U956" s="511"/>
      <c r="V956" s="16"/>
      <c r="X956" t="str">
        <f>IF(ISERROR(VLOOKUP(H956,'FMC by DSF_Sistem'!$J$11:$J$1202,1,0)),"TIDAK ADA","ADA")</f>
        <v>TIDAK ADA</v>
      </c>
      <c r="Y956" t="str">
        <f>IF(ISERROR(VLOOKUP(C956,'Data Unit Agr Open'!$F$4:$F$7567,1,0)),"TIDAK ADA","ADA")</f>
        <v>ADA</v>
      </c>
      <c r="Z956" s="955" t="str">
        <f>VLOOKUP(H956,'Data Unit Agr Open'!J954:$J$7567,1,FALSE)</f>
        <v>L8090CJ</v>
      </c>
      <c r="AA956" t="b">
        <f t="shared" si="92"/>
        <v>0</v>
      </c>
    </row>
    <row r="957" spans="2:27" customFormat="1" ht="17.45" customHeight="1" x14ac:dyDescent="0.4">
      <c r="B957" s="38">
        <v>952</v>
      </c>
      <c r="C957" s="389" t="s">
        <v>4423</v>
      </c>
      <c r="D957" s="655" t="s">
        <v>13044</v>
      </c>
      <c r="E957" s="221" t="s">
        <v>13051</v>
      </c>
      <c r="F957" s="699"/>
      <c r="G957" s="699"/>
      <c r="H957" s="223" t="s">
        <v>13191</v>
      </c>
      <c r="I957" s="224" t="s">
        <v>13192</v>
      </c>
      <c r="J957" s="224" t="s">
        <v>13193</v>
      </c>
      <c r="K957" s="225">
        <v>44477</v>
      </c>
      <c r="L957" s="225">
        <v>45573</v>
      </c>
      <c r="M957" s="226">
        <v>36</v>
      </c>
      <c r="N957" s="370">
        <v>32400000</v>
      </c>
      <c r="O957" s="76">
        <f t="shared" si="89"/>
        <v>900000</v>
      </c>
      <c r="P957" s="128">
        <f t="shared" ca="1" si="93"/>
        <v>3.0544990586420075</v>
      </c>
      <c r="Q957" s="129">
        <f t="shared" ca="1" si="94"/>
        <v>2700000</v>
      </c>
      <c r="R957" s="117"/>
      <c r="S957" s="130"/>
      <c r="T957" s="120">
        <f t="shared" si="87"/>
        <v>32400000</v>
      </c>
      <c r="U957" s="511"/>
      <c r="V957" s="16"/>
      <c r="X957" t="str">
        <f>IF(ISERROR(VLOOKUP(H957,'FMC by DSF_Sistem'!$J$11:$J$1202,1,0)),"TIDAK ADA","ADA")</f>
        <v>TIDAK ADA</v>
      </c>
      <c r="Y957" t="str">
        <f>IF(ISERROR(VLOOKUP(C957,'Data Unit Agr Open'!$F$4:$F$7567,1,0)),"TIDAK ADA","ADA")</f>
        <v>ADA</v>
      </c>
      <c r="Z957" s="955" t="str">
        <f>VLOOKUP(H957,'Data Unit Agr Open'!J955:$J$7567,1,FALSE)</f>
        <v>L8092CJ</v>
      </c>
      <c r="AA957" t="b">
        <f t="shared" si="92"/>
        <v>0</v>
      </c>
    </row>
    <row r="958" spans="2:27" customFormat="1" ht="17.45" customHeight="1" x14ac:dyDescent="0.4">
      <c r="B958" s="51">
        <v>953</v>
      </c>
      <c r="C958" s="389" t="s">
        <v>4423</v>
      </c>
      <c r="D958" s="655" t="s">
        <v>13044</v>
      </c>
      <c r="E958" s="221" t="s">
        <v>13051</v>
      </c>
      <c r="F958" s="699"/>
      <c r="G958" s="699"/>
      <c r="H958" s="223" t="s">
        <v>13194</v>
      </c>
      <c r="I958" s="224" t="s">
        <v>13195</v>
      </c>
      <c r="J958" s="224" t="s">
        <v>13196</v>
      </c>
      <c r="K958" s="225">
        <v>44477</v>
      </c>
      <c r="L958" s="225">
        <v>45573</v>
      </c>
      <c r="M958" s="226">
        <v>36</v>
      </c>
      <c r="N958" s="370">
        <v>32400000</v>
      </c>
      <c r="O958" s="76">
        <f t="shared" si="89"/>
        <v>900000</v>
      </c>
      <c r="P958" s="128">
        <f t="shared" ca="1" si="93"/>
        <v>3.0544990586420075</v>
      </c>
      <c r="Q958" s="129">
        <f t="shared" ca="1" si="94"/>
        <v>2700000</v>
      </c>
      <c r="R958" s="117"/>
      <c r="S958" s="130"/>
      <c r="T958" s="120">
        <f t="shared" si="87"/>
        <v>32400000</v>
      </c>
      <c r="U958" s="511"/>
      <c r="V958" s="16"/>
      <c r="X958" t="str">
        <f>IF(ISERROR(VLOOKUP(H958,'FMC by DSF_Sistem'!$J$11:$J$1202,1,0)),"TIDAK ADA","ADA")</f>
        <v>TIDAK ADA</v>
      </c>
      <c r="Y958" t="str">
        <f>IF(ISERROR(VLOOKUP(C958,'Data Unit Agr Open'!$F$4:$F$7567,1,0)),"TIDAK ADA","ADA")</f>
        <v>ADA</v>
      </c>
      <c r="Z958" s="955" t="str">
        <f>VLOOKUP(H958,'Data Unit Agr Open'!J956:$J$7567,1,FALSE)</f>
        <v>L8569CJ</v>
      </c>
      <c r="AA958" t="b">
        <f t="shared" si="92"/>
        <v>0</v>
      </c>
    </row>
    <row r="959" spans="2:27" customFormat="1" ht="17.45" customHeight="1" x14ac:dyDescent="0.4">
      <c r="B959" s="38">
        <v>954</v>
      </c>
      <c r="C959" s="389" t="s">
        <v>4423</v>
      </c>
      <c r="D959" s="655" t="s">
        <v>13044</v>
      </c>
      <c r="E959" s="221" t="s">
        <v>13051</v>
      </c>
      <c r="F959" s="699"/>
      <c r="G959" s="699"/>
      <c r="H959" s="223" t="s">
        <v>13197</v>
      </c>
      <c r="I959" s="224" t="s">
        <v>13198</v>
      </c>
      <c r="J959" s="224" t="s">
        <v>13199</v>
      </c>
      <c r="K959" s="225">
        <v>44477</v>
      </c>
      <c r="L959" s="225">
        <v>45573</v>
      </c>
      <c r="M959" s="226">
        <v>36</v>
      </c>
      <c r="N959" s="370">
        <v>32400000</v>
      </c>
      <c r="O959" s="76">
        <f t="shared" si="89"/>
        <v>900000</v>
      </c>
      <c r="P959" s="128">
        <f t="shared" ca="1" si="93"/>
        <v>3.0544990586420075</v>
      </c>
      <c r="Q959" s="129">
        <f t="shared" ca="1" si="94"/>
        <v>2700000</v>
      </c>
      <c r="R959" s="117"/>
      <c r="S959" s="130"/>
      <c r="T959" s="120">
        <f t="shared" si="87"/>
        <v>32400000</v>
      </c>
      <c r="U959" s="511"/>
      <c r="V959" s="16"/>
      <c r="X959" t="str">
        <f>IF(ISERROR(VLOOKUP(H959,'FMC by DSF_Sistem'!$J$11:$J$1202,1,0)),"TIDAK ADA","ADA")</f>
        <v>TIDAK ADA</v>
      </c>
      <c r="Y959" t="str">
        <f>IF(ISERROR(VLOOKUP(C959,'Data Unit Agr Open'!$F$4:$F$7567,1,0)),"TIDAK ADA","ADA")</f>
        <v>ADA</v>
      </c>
      <c r="Z959" s="955" t="str">
        <f>VLOOKUP(H959,'Data Unit Agr Open'!J957:$J$7567,1,FALSE)</f>
        <v>L8837CJ</v>
      </c>
      <c r="AA959" t="b">
        <f t="shared" si="92"/>
        <v>0</v>
      </c>
    </row>
    <row r="960" spans="2:27" customFormat="1" ht="17.45" hidden="1" customHeight="1" x14ac:dyDescent="0.4">
      <c r="B960" s="51">
        <v>955</v>
      </c>
      <c r="C960" s="389" t="s">
        <v>1608</v>
      </c>
      <c r="D960" s="659" t="s">
        <v>13200</v>
      </c>
      <c r="E960" s="221" t="s">
        <v>13201</v>
      </c>
      <c r="F960" s="435" t="s">
        <v>13202</v>
      </c>
      <c r="G960" s="435" t="s">
        <v>13203</v>
      </c>
      <c r="H960" s="223" t="s">
        <v>11720</v>
      </c>
      <c r="I960" s="224" t="s">
        <v>11721</v>
      </c>
      <c r="J960" s="224" t="s">
        <v>11722</v>
      </c>
      <c r="K960" s="225">
        <v>43939</v>
      </c>
      <c r="L960" s="225">
        <v>45400</v>
      </c>
      <c r="M960" s="226">
        <v>48</v>
      </c>
      <c r="N960" s="227">
        <v>67200000</v>
      </c>
      <c r="O960" s="226">
        <f t="shared" si="89"/>
        <v>1400000</v>
      </c>
      <c r="P960" s="228">
        <f t="shared" ca="1" si="93"/>
        <v>20.987832391975342</v>
      </c>
      <c r="Q960" s="229">
        <f t="shared" ca="1" si="94"/>
        <v>28000000</v>
      </c>
      <c r="R960" s="117">
        <f>'[1]Sukses Mantap Sejahtera'!J278</f>
        <v>13615800</v>
      </c>
      <c r="S960" s="118">
        <f>'[1]Sukses Mantap Sejahtera'!F279</f>
        <v>7</v>
      </c>
      <c r="T960" s="90">
        <f t="shared" si="87"/>
        <v>53584200</v>
      </c>
      <c r="U960" s="186"/>
      <c r="V960" s="16"/>
      <c r="X960" t="str">
        <f>IF(ISERROR(VLOOKUP(H960,'FMC by DSF_Sistem'!$J$11:$J$1202,1,0)),"TIDAK ADA","ADA")</f>
        <v>ADA</v>
      </c>
      <c r="Y960" t="str">
        <f>IF(ISERROR(VLOOKUP(C960,'Data Unit Agr Open'!$F$4:$F$7567,1,0)),"TIDAK ADA","ADA")</f>
        <v>ADA</v>
      </c>
      <c r="Z960" s="955" t="str">
        <f>VLOOKUP(H960,'Data Unit Agr Open'!J958:$J$7567,1,FALSE)</f>
        <v>B9690PAK</v>
      </c>
      <c r="AA960" t="b">
        <f t="shared" si="92"/>
        <v>1</v>
      </c>
    </row>
    <row r="961" spans="1:27" customFormat="1" ht="17.45" hidden="1" customHeight="1" x14ac:dyDescent="0.4">
      <c r="A961" s="171" t="s">
        <v>13204</v>
      </c>
      <c r="B961" s="38">
        <v>956</v>
      </c>
      <c r="C961" s="392" t="s">
        <v>2211</v>
      </c>
      <c r="D961" s="659" t="s">
        <v>13200</v>
      </c>
      <c r="E961" s="258" t="s">
        <v>13201</v>
      </c>
      <c r="F961" s="426" t="s">
        <v>13202</v>
      </c>
      <c r="G961" s="426" t="s">
        <v>13203</v>
      </c>
      <c r="H961" s="235" t="s">
        <v>11728</v>
      </c>
      <c r="I961" s="69" t="s">
        <v>11729</v>
      </c>
      <c r="J961" s="69" t="s">
        <v>11730</v>
      </c>
      <c r="K961" s="427">
        <v>43939</v>
      </c>
      <c r="L961" s="427">
        <v>45400</v>
      </c>
      <c r="M961" s="76">
        <v>48</v>
      </c>
      <c r="N961" s="370">
        <v>67200000</v>
      </c>
      <c r="O961" s="76">
        <f t="shared" si="89"/>
        <v>1400000</v>
      </c>
      <c r="P961" s="128">
        <f t="shared" ca="1" si="93"/>
        <v>20.987832391975342</v>
      </c>
      <c r="Q961" s="129">
        <f t="shared" ca="1" si="94"/>
        <v>28000000</v>
      </c>
      <c r="R961" s="73">
        <f>'[1]Sukses Mantap Sejahtera'!J347</f>
        <v>10124600</v>
      </c>
      <c r="S961" s="60">
        <f>'[1]Sukses Mantap Sejahtera'!F348</f>
        <v>3</v>
      </c>
      <c r="T961" s="120">
        <f t="shared" si="87"/>
        <v>57075400</v>
      </c>
      <c r="U961" s="186"/>
      <c r="V961" s="16"/>
      <c r="X961" t="str">
        <f>IF(ISERROR(VLOOKUP(H961,'FMC by DSF_Sistem'!$J$11:$J$1202,1,0)),"TIDAK ADA","ADA")</f>
        <v>ADA</v>
      </c>
      <c r="Y961" t="str">
        <f>IF(ISERROR(VLOOKUP(C961,'Data Unit Agr Open'!$F$4:$F$7567,1,0)),"TIDAK ADA","ADA")</f>
        <v>ADA</v>
      </c>
      <c r="Z961" s="955" t="str">
        <f>VLOOKUP(H961,'Data Unit Agr Open'!J959:$J$7567,1,FALSE)</f>
        <v>B9684PAK</v>
      </c>
      <c r="AA961" t="b">
        <f t="shared" si="92"/>
        <v>1</v>
      </c>
    </row>
    <row r="962" spans="1:27" customFormat="1" ht="17.45" hidden="1" customHeight="1" x14ac:dyDescent="0.4">
      <c r="A962" s="171" t="s">
        <v>13204</v>
      </c>
      <c r="B962" s="51">
        <v>957</v>
      </c>
      <c r="C962" s="392" t="s">
        <v>2215</v>
      </c>
      <c r="D962" s="659" t="s">
        <v>13200</v>
      </c>
      <c r="E962" s="258" t="s">
        <v>13201</v>
      </c>
      <c r="F962" s="426" t="s">
        <v>13202</v>
      </c>
      <c r="G962" s="426" t="s">
        <v>13203</v>
      </c>
      <c r="H962" s="235" t="s">
        <v>11734</v>
      </c>
      <c r="I962" s="69" t="s">
        <v>11735</v>
      </c>
      <c r="J962" s="69" t="s">
        <v>11736</v>
      </c>
      <c r="K962" s="427">
        <v>43939</v>
      </c>
      <c r="L962" s="427">
        <v>45400</v>
      </c>
      <c r="M962" s="76">
        <v>48</v>
      </c>
      <c r="N962" s="370">
        <v>67200000</v>
      </c>
      <c r="O962" s="76">
        <f t="shared" si="89"/>
        <v>1400000</v>
      </c>
      <c r="P962" s="128">
        <f t="shared" ca="1" si="93"/>
        <v>20.987832391975342</v>
      </c>
      <c r="Q962" s="129">
        <f t="shared" ca="1" si="94"/>
        <v>28000000</v>
      </c>
      <c r="R962" s="73">
        <f>'[1]Sukses Mantap Sejahtera'!J138</f>
        <v>5199700</v>
      </c>
      <c r="S962" s="60">
        <f>'[1]Sukses Mantap Sejahtera'!F139</f>
        <v>3</v>
      </c>
      <c r="T962" s="120">
        <f t="shared" si="87"/>
        <v>62000300</v>
      </c>
      <c r="U962" s="186"/>
      <c r="V962" s="16"/>
      <c r="X962" t="str">
        <f>IF(ISERROR(VLOOKUP(H962,'FMC by DSF_Sistem'!$J$11:$J$1202,1,0)),"TIDAK ADA","ADA")</f>
        <v>ADA</v>
      </c>
      <c r="Y962" t="str">
        <f>IF(ISERROR(VLOOKUP(C962,'Data Unit Agr Open'!$F$4:$F$7567,1,0)),"TIDAK ADA","ADA")</f>
        <v>ADA</v>
      </c>
      <c r="Z962" s="955" t="str">
        <f>VLOOKUP(H962,'Data Unit Agr Open'!J960:$J$7567,1,FALSE)</f>
        <v>B9677PAK</v>
      </c>
      <c r="AA962" t="b">
        <f t="shared" si="92"/>
        <v>1</v>
      </c>
    </row>
    <row r="963" spans="1:27" customFormat="1" ht="17.45" hidden="1" customHeight="1" x14ac:dyDescent="0.4">
      <c r="A963" s="171" t="s">
        <v>13204</v>
      </c>
      <c r="B963" s="38">
        <v>958</v>
      </c>
      <c r="C963" s="392" t="s">
        <v>2219</v>
      </c>
      <c r="D963" s="659" t="s">
        <v>13200</v>
      </c>
      <c r="E963" s="258" t="s">
        <v>13201</v>
      </c>
      <c r="F963" s="426" t="s">
        <v>13202</v>
      </c>
      <c r="G963" s="426" t="s">
        <v>13203</v>
      </c>
      <c r="H963" s="235" t="s">
        <v>11740</v>
      </c>
      <c r="I963" s="69" t="s">
        <v>11741</v>
      </c>
      <c r="J963" s="69" t="s">
        <v>11742</v>
      </c>
      <c r="K963" s="427">
        <v>43939</v>
      </c>
      <c r="L963" s="427">
        <v>45400</v>
      </c>
      <c r="M963" s="76">
        <v>48</v>
      </c>
      <c r="N963" s="370">
        <v>67200000</v>
      </c>
      <c r="O963" s="76">
        <f t="shared" si="89"/>
        <v>1400000</v>
      </c>
      <c r="P963" s="128">
        <f t="shared" ca="1" si="93"/>
        <v>20.987832391975342</v>
      </c>
      <c r="Q963" s="129">
        <f t="shared" ca="1" si="94"/>
        <v>28000000</v>
      </c>
      <c r="R963" s="73">
        <f>'[1]Sukses Mantap Sejahtera'!J208</f>
        <v>1842500</v>
      </c>
      <c r="S963" s="60">
        <f>'[1]Sukses Mantap Sejahtera'!F209</f>
        <v>2</v>
      </c>
      <c r="T963" s="120">
        <f t="shared" si="87"/>
        <v>65357500</v>
      </c>
      <c r="U963" s="186"/>
      <c r="V963" s="16"/>
      <c r="X963" t="str">
        <f>IF(ISERROR(VLOOKUP(H963,'FMC by DSF_Sistem'!$J$11:$J$1202,1,0)),"TIDAK ADA","ADA")</f>
        <v>ADA</v>
      </c>
      <c r="Y963" t="str">
        <f>IF(ISERROR(VLOOKUP(C963,'Data Unit Agr Open'!$F$4:$F$7567,1,0)),"TIDAK ADA","ADA")</f>
        <v>ADA</v>
      </c>
      <c r="Z963" s="955" t="str">
        <f>VLOOKUP(H963,'Data Unit Agr Open'!J961:$J$7567,1,FALSE)</f>
        <v>B9686PAK</v>
      </c>
      <c r="AA963" t="b">
        <f t="shared" si="92"/>
        <v>1</v>
      </c>
    </row>
    <row r="964" spans="1:27" customFormat="1" ht="17.45" hidden="1" customHeight="1" x14ac:dyDescent="0.4">
      <c r="B964" s="51">
        <v>959</v>
      </c>
      <c r="C964" s="392" t="s">
        <v>1744</v>
      </c>
      <c r="D964" s="680" t="s">
        <v>13200</v>
      </c>
      <c r="E964" s="258" t="s">
        <v>13201</v>
      </c>
      <c r="F964" s="426" t="s">
        <v>13202</v>
      </c>
      <c r="G964" s="426" t="s">
        <v>13203</v>
      </c>
      <c r="H964" s="235" t="s">
        <v>11746</v>
      </c>
      <c r="I964" s="69" t="s">
        <v>11747</v>
      </c>
      <c r="J964" s="69" t="s">
        <v>11748</v>
      </c>
      <c r="K964" s="427">
        <v>43997</v>
      </c>
      <c r="L964" s="427">
        <v>45458</v>
      </c>
      <c r="M964" s="76">
        <v>48</v>
      </c>
      <c r="N964" s="370">
        <v>76800000</v>
      </c>
      <c r="O964" s="76">
        <f t="shared" si="89"/>
        <v>1600000</v>
      </c>
      <c r="P964" s="128">
        <f t="shared" ca="1" si="93"/>
        <v>19.054499058642008</v>
      </c>
      <c r="Q964" s="129">
        <f t="shared" ca="1" si="94"/>
        <v>30400000</v>
      </c>
      <c r="R964" s="73">
        <f>'[1]Sukses Mantap Sejahtera'!J67</f>
        <v>9505100</v>
      </c>
      <c r="S964" s="74">
        <f>'[1]Sukses Mantap Sejahtera'!F68</f>
        <v>5</v>
      </c>
      <c r="T964" s="50">
        <f t="shared" si="87"/>
        <v>67294900</v>
      </c>
      <c r="U964" s="186"/>
      <c r="V964" s="16"/>
      <c r="X964" t="str">
        <f>IF(ISERROR(VLOOKUP(H964,'FMC by DSF_Sistem'!$J$11:$J$1202,1,0)),"TIDAK ADA","ADA")</f>
        <v>ADA</v>
      </c>
      <c r="Y964" t="str">
        <f>IF(ISERROR(VLOOKUP(C964,'Data Unit Agr Open'!$F$4:$F$7567,1,0)),"TIDAK ADA","ADA")</f>
        <v>ADA</v>
      </c>
      <c r="Z964" s="955" t="str">
        <f>VLOOKUP(H964,'Data Unit Agr Open'!J962:$J$7567,1,FALSE)</f>
        <v>B9439UAQ</v>
      </c>
      <c r="AA964" t="b">
        <f t="shared" si="92"/>
        <v>1</v>
      </c>
    </row>
    <row r="965" spans="1:27" customFormat="1" ht="17.45" hidden="1" customHeight="1" thickBot="1" x14ac:dyDescent="0.45">
      <c r="B965" s="38">
        <v>960</v>
      </c>
      <c r="C965" s="406" t="s">
        <v>3016</v>
      </c>
      <c r="D965" s="679" t="s">
        <v>13200</v>
      </c>
      <c r="E965" s="258" t="s">
        <v>13205</v>
      </c>
      <c r="F965" s="576"/>
      <c r="G965" s="576"/>
      <c r="H965" s="320" t="s">
        <v>11766</v>
      </c>
      <c r="I965" s="81" t="s">
        <v>11767</v>
      </c>
      <c r="J965" s="81" t="s">
        <v>11768</v>
      </c>
      <c r="K965" s="471">
        <v>44291</v>
      </c>
      <c r="L965" s="471">
        <v>45752</v>
      </c>
      <c r="M965" s="85">
        <v>48</v>
      </c>
      <c r="N965" s="379">
        <v>86400000</v>
      </c>
      <c r="O965" s="85">
        <f t="shared" si="89"/>
        <v>1800000</v>
      </c>
      <c r="P965" s="128">
        <f t="shared" ca="1" si="93"/>
        <v>9.2544990586420077</v>
      </c>
      <c r="Q965" s="129">
        <f t="shared" ca="1" si="94"/>
        <v>16200000</v>
      </c>
      <c r="R965" s="88">
        <f>'[1]Sukses Mantap Sejahtera'!J420</f>
        <v>1980000</v>
      </c>
      <c r="S965" s="89">
        <f>'[1]Sukses Mantap Sejahtera'!F421</f>
        <v>1</v>
      </c>
      <c r="T965" s="50">
        <f t="shared" si="87"/>
        <v>84420000</v>
      </c>
      <c r="U965" s="186"/>
      <c r="V965" s="16"/>
      <c r="X965" t="str">
        <f>IF(ISERROR(VLOOKUP(H965,'FMC by DSF_Sistem'!$J$11:$J$1202,1,0)),"TIDAK ADA","ADA")</f>
        <v>ADA</v>
      </c>
      <c r="Y965" t="str">
        <f>IF(ISERROR(VLOOKUP(C965,'Data Unit Agr Open'!$F$4:$F$7567,1,0)),"TIDAK ADA","ADA")</f>
        <v>ADA</v>
      </c>
      <c r="Z965" s="955" t="str">
        <f>VLOOKUP(H965,'Data Unit Agr Open'!J963:$J$7567,1,FALSE)</f>
        <v>B9315UBC</v>
      </c>
      <c r="AA965" t="b">
        <f t="shared" si="92"/>
        <v>1</v>
      </c>
    </row>
    <row r="966" spans="1:27" customFormat="1" ht="17.45" hidden="1" customHeight="1" x14ac:dyDescent="0.4">
      <c r="B966" s="51">
        <v>961</v>
      </c>
      <c r="C966" s="653" t="s">
        <v>1664</v>
      </c>
      <c r="D966" s="677" t="s">
        <v>13206</v>
      </c>
      <c r="E966" s="252" t="s">
        <v>13207</v>
      </c>
      <c r="F966" s="253" t="s">
        <v>11993</v>
      </c>
      <c r="G966" s="253" t="s">
        <v>125</v>
      </c>
      <c r="H966" s="215" t="s">
        <v>11951</v>
      </c>
      <c r="I966" s="216" t="s">
        <v>11952</v>
      </c>
      <c r="J966" s="216" t="s">
        <v>11953</v>
      </c>
      <c r="K966" s="458">
        <v>43922</v>
      </c>
      <c r="L966" s="458">
        <v>45748</v>
      </c>
      <c r="M966" s="190">
        <v>60</v>
      </c>
      <c r="N966" s="365">
        <v>60000000</v>
      </c>
      <c r="O966" s="190">
        <f t="shared" si="89"/>
        <v>1000000</v>
      </c>
      <c r="P966" s="300">
        <f t="shared" ca="1" si="93"/>
        <v>21.554499058642008</v>
      </c>
      <c r="Q966" s="301">
        <f t="shared" ca="1" si="94"/>
        <v>21000000</v>
      </c>
      <c r="R966" s="191">
        <f>[1]Valvoline!J79</f>
        <v>3646995</v>
      </c>
      <c r="S966" s="358">
        <f>[1]Valvoline!F80</f>
        <v>3</v>
      </c>
      <c r="T966" s="193">
        <f t="shared" si="87"/>
        <v>56353005</v>
      </c>
      <c r="U966" s="186"/>
      <c r="V966" s="16"/>
      <c r="X966" t="str">
        <f>IF(ISERROR(VLOOKUP(H966,'FMC by DSF_Sistem'!$J$11:$J$1202,1,0)),"TIDAK ADA","ADA")</f>
        <v>ADA</v>
      </c>
      <c r="Y966" t="str">
        <f>IF(ISERROR(VLOOKUP(C966,'Data Unit Agr Open'!$F$4:$F$7567,1,0)),"TIDAK ADA","ADA")</f>
        <v>ADA</v>
      </c>
      <c r="Z966" s="955" t="str">
        <f>VLOOKUP(H966,'Data Unit Agr Open'!J964:$J$7567,1,FALSE)</f>
        <v>B2665UOP</v>
      </c>
      <c r="AA966" t="b">
        <f t="shared" si="92"/>
        <v>1</v>
      </c>
    </row>
    <row r="967" spans="1:27" customFormat="1" ht="17.45" hidden="1" customHeight="1" x14ac:dyDescent="0.4">
      <c r="B967" s="38">
        <v>962</v>
      </c>
      <c r="C967" s="406" t="s">
        <v>1815</v>
      </c>
      <c r="D967" s="676" t="s">
        <v>13206</v>
      </c>
      <c r="E967" s="374" t="s">
        <v>13208</v>
      </c>
      <c r="F967" s="375" t="s">
        <v>11993</v>
      </c>
      <c r="G967" s="375" t="s">
        <v>125</v>
      </c>
      <c r="H967" s="320" t="s">
        <v>11957</v>
      </c>
      <c r="I967" s="81" t="s">
        <v>11958</v>
      </c>
      <c r="J967" s="81" t="s">
        <v>11959</v>
      </c>
      <c r="K967" s="471">
        <v>44044</v>
      </c>
      <c r="L967" s="471">
        <v>45870</v>
      </c>
      <c r="M967" s="85">
        <v>60</v>
      </c>
      <c r="N967" s="379">
        <v>54000000</v>
      </c>
      <c r="O967" s="85">
        <f t="shared" si="89"/>
        <v>900000</v>
      </c>
      <c r="P967" s="86">
        <f t="shared" ca="1" si="93"/>
        <v>17.487832391975342</v>
      </c>
      <c r="Q967" s="636">
        <f t="shared" ca="1" si="94"/>
        <v>15300000</v>
      </c>
      <c r="R967" s="88">
        <f>[1]Valvoline!J162</f>
        <v>2236602</v>
      </c>
      <c r="S967" s="533">
        <f>[1]Valvoline!F163</f>
        <v>3</v>
      </c>
      <c r="T967" s="120">
        <f t="shared" si="87"/>
        <v>51763398</v>
      </c>
      <c r="U967" s="186"/>
      <c r="V967" s="16"/>
      <c r="X967" t="str">
        <f>IF(ISERROR(VLOOKUP(H967,'FMC by DSF_Sistem'!$J$11:$J$1202,1,0)),"TIDAK ADA","ADA")</f>
        <v>ADA</v>
      </c>
      <c r="Y967" t="str">
        <f>IF(ISERROR(VLOOKUP(C967,'Data Unit Agr Open'!$F$4:$F$7567,1,0)),"TIDAK ADA","ADA")</f>
        <v>ADA</v>
      </c>
      <c r="Z967" s="955" t="str">
        <f>VLOOKUP(H967,'Data Unit Agr Open'!J965:$J$7567,1,FALSE)</f>
        <v>B2850UOQ</v>
      </c>
      <c r="AA967" t="b">
        <f t="shared" ref="AA967:AA1030" si="95">X967=Y967</f>
        <v>1</v>
      </c>
    </row>
    <row r="968" spans="1:27" customFormat="1" ht="17.45" hidden="1" customHeight="1" x14ac:dyDescent="0.4">
      <c r="B968" s="51">
        <v>963</v>
      </c>
      <c r="C968" s="392" t="s">
        <v>2319</v>
      </c>
      <c r="D968" s="655" t="s">
        <v>13206</v>
      </c>
      <c r="E968" s="258" t="s">
        <v>13208</v>
      </c>
      <c r="F968" s="232" t="s">
        <v>697</v>
      </c>
      <c r="G968" s="232" t="s">
        <v>570</v>
      </c>
      <c r="H968" s="235" t="s">
        <v>11964</v>
      </c>
      <c r="I968" s="69" t="s">
        <v>11965</v>
      </c>
      <c r="J968" s="69" t="s">
        <v>11966</v>
      </c>
      <c r="K968" s="427">
        <v>44134</v>
      </c>
      <c r="L968" s="427">
        <v>45960</v>
      </c>
      <c r="M968" s="76">
        <v>60</v>
      </c>
      <c r="N968" s="370">
        <v>60000000</v>
      </c>
      <c r="O968" s="76">
        <f t="shared" si="89"/>
        <v>1000000</v>
      </c>
      <c r="P968" s="128">
        <f t="shared" ca="1" si="93"/>
        <v>14.48783239197534</v>
      </c>
      <c r="Q968" s="129">
        <f t="shared" ca="1" si="94"/>
        <v>14000000</v>
      </c>
      <c r="R968" s="73">
        <f>[1]Valvoline!J245</f>
        <v>1631689</v>
      </c>
      <c r="S968" s="360">
        <f>[1]Valvoline!F246</f>
        <v>2</v>
      </c>
      <c r="T968" s="50">
        <f t="shared" si="87"/>
        <v>58368311</v>
      </c>
      <c r="U968" s="186"/>
      <c r="V968" s="16"/>
      <c r="X968" t="str">
        <f>IF(ISERROR(VLOOKUP(H968,'FMC by DSF_Sistem'!$J$11:$J$1202,1,0)),"TIDAK ADA","ADA")</f>
        <v>ADA</v>
      </c>
      <c r="Y968" t="str">
        <f>IF(ISERROR(VLOOKUP(C968,'Data Unit Agr Open'!$F$4:$F$7567,1,0)),"TIDAK ADA","ADA")</f>
        <v>ADA</v>
      </c>
      <c r="Z968" s="955" t="str">
        <f>VLOOKUP(H968,'Data Unit Agr Open'!J966:$J$7567,1,FALSE)</f>
        <v>B2875UOT</v>
      </c>
      <c r="AA968" t="b">
        <f t="shared" si="95"/>
        <v>1</v>
      </c>
    </row>
    <row r="969" spans="1:27" customFormat="1" ht="17.45" customHeight="1" thickBot="1" x14ac:dyDescent="0.45">
      <c r="B969" s="38">
        <v>964</v>
      </c>
      <c r="C969" s="700" t="s">
        <v>4480</v>
      </c>
      <c r="D969" s="701" t="s">
        <v>13206</v>
      </c>
      <c r="E969" s="258" t="s">
        <v>13208</v>
      </c>
      <c r="F969" s="702"/>
      <c r="G969" s="702"/>
      <c r="H969" s="439" t="s">
        <v>13209</v>
      </c>
      <c r="I969" s="440" t="s">
        <v>13210</v>
      </c>
      <c r="J969" s="440" t="s">
        <v>13211</v>
      </c>
      <c r="K969" s="441">
        <v>44467</v>
      </c>
      <c r="L969" s="441">
        <v>46293</v>
      </c>
      <c r="M969" s="442">
        <v>60</v>
      </c>
      <c r="N969" s="703">
        <v>54000000</v>
      </c>
      <c r="O969" s="442">
        <f t="shared" si="89"/>
        <v>900000</v>
      </c>
      <c r="P969" s="128">
        <f t="shared" ca="1" si="93"/>
        <v>3.387832391975341</v>
      </c>
      <c r="Q969" s="129">
        <f t="shared" ca="1" si="94"/>
        <v>2700000</v>
      </c>
      <c r="R969" s="208"/>
      <c r="S969" s="523"/>
      <c r="T969" s="50">
        <f t="shared" si="87"/>
        <v>54000000</v>
      </c>
      <c r="U969" s="186"/>
      <c r="V969" s="16"/>
      <c r="X969" t="str">
        <f>IF(ISERROR(VLOOKUP(H969,'FMC by DSF_Sistem'!$J$11:$J$1202,1,0)),"TIDAK ADA","ADA")</f>
        <v>TIDAK ADA</v>
      </c>
      <c r="Y969" t="str">
        <f>IF(ISERROR(VLOOKUP(C969,'Data Unit Agr Open'!$F$4:$F$7567,1,0)),"TIDAK ADA","ADA")</f>
        <v>ADA</v>
      </c>
      <c r="Z969" s="955" t="str">
        <f>VLOOKUP(H969,'Data Unit Agr Open'!J967:$J$7567,1,FALSE)</f>
        <v>B2704POF</v>
      </c>
      <c r="AA969" t="b">
        <f t="shared" si="95"/>
        <v>0</v>
      </c>
    </row>
    <row r="970" spans="1:27" customFormat="1" ht="17.45" hidden="1" customHeight="1" thickBot="1" x14ac:dyDescent="0.45">
      <c r="B970" s="51">
        <v>965</v>
      </c>
      <c r="C970" s="704" t="s">
        <v>1753</v>
      </c>
      <c r="D970" s="705" t="s">
        <v>13212</v>
      </c>
      <c r="E970" s="622" t="s">
        <v>12227</v>
      </c>
      <c r="F970" s="623" t="s">
        <v>4923</v>
      </c>
      <c r="G970" s="623" t="s">
        <v>13213</v>
      </c>
      <c r="H970" s="483" t="s">
        <v>6681</v>
      </c>
      <c r="I970" s="484" t="s">
        <v>6682</v>
      </c>
      <c r="J970" s="484" t="s">
        <v>6683</v>
      </c>
      <c r="K970" s="485">
        <v>43979</v>
      </c>
      <c r="L970" s="485">
        <v>45440</v>
      </c>
      <c r="M970" s="487">
        <v>48</v>
      </c>
      <c r="N970" s="488">
        <v>31200000</v>
      </c>
      <c r="O970" s="487">
        <f t="shared" si="89"/>
        <v>650000</v>
      </c>
      <c r="P970" s="489">
        <f t="shared" ca="1" si="93"/>
        <v>19.654499058642006</v>
      </c>
      <c r="Q970" s="490">
        <f t="shared" ca="1" si="94"/>
        <v>12350000</v>
      </c>
      <c r="R970" s="491"/>
      <c r="S970" s="624"/>
      <c r="T970" s="493">
        <f t="shared" si="87"/>
        <v>31200000</v>
      </c>
      <c r="U970" s="186"/>
      <c r="V970" s="16"/>
      <c r="X970" t="str">
        <f>IF(ISERROR(VLOOKUP(H970,'FMC by DSF_Sistem'!$J$11:$J$1202,1,0)),"TIDAK ADA","ADA")</f>
        <v>ADA</v>
      </c>
      <c r="Y970" t="str">
        <f>IF(ISERROR(VLOOKUP(C970,'Data Unit Agr Open'!$F$4:$F$7567,1,0)),"TIDAK ADA","ADA")</f>
        <v>ADA</v>
      </c>
      <c r="Z970" s="955" t="str">
        <f>VLOOKUP(H970,'Data Unit Agr Open'!J968:$J$7567,1,FALSE)</f>
        <v>B2101UOR</v>
      </c>
      <c r="AA970" t="b">
        <f t="shared" si="95"/>
        <v>1</v>
      </c>
    </row>
    <row r="971" spans="1:27" customFormat="1" ht="17.45" hidden="1" customHeight="1" x14ac:dyDescent="0.45">
      <c r="B971" s="38">
        <v>966</v>
      </c>
      <c r="C971" s="653" t="s">
        <v>1727</v>
      </c>
      <c r="D971" s="677" t="s">
        <v>13214</v>
      </c>
      <c r="E971" s="252" t="s">
        <v>13215</v>
      </c>
      <c r="F971" s="457" t="s">
        <v>12452</v>
      </c>
      <c r="G971" s="457" t="s">
        <v>1990</v>
      </c>
      <c r="H971" s="215" t="s">
        <v>7863</v>
      </c>
      <c r="I971" s="216" t="s">
        <v>7864</v>
      </c>
      <c r="J971" s="216" t="s">
        <v>7865</v>
      </c>
      <c r="K971" s="458">
        <v>43955</v>
      </c>
      <c r="L971" s="458">
        <v>45050</v>
      </c>
      <c r="M971" s="190">
        <v>36</v>
      </c>
      <c r="N971" s="365">
        <v>50400000</v>
      </c>
      <c r="O971" s="190">
        <f t="shared" si="89"/>
        <v>1400000</v>
      </c>
      <c r="P971" s="300">
        <f t="shared" ca="1" si="93"/>
        <v>20.454499058642007</v>
      </c>
      <c r="Q971" s="301">
        <f t="shared" ca="1" si="94"/>
        <v>28000000</v>
      </c>
      <c r="R971" s="191">
        <f>'[2]Mitra Ekspedisi (J&amp;T)'!J3190</f>
        <v>2450000</v>
      </c>
      <c r="S971" s="192">
        <f>'[2]Mitra Ekspedisi (J&amp;T)'!F3191</f>
        <v>1</v>
      </c>
      <c r="T971" s="193">
        <f t="shared" si="87"/>
        <v>47950000</v>
      </c>
      <c r="U971" s="186"/>
      <c r="V971" s="16"/>
      <c r="X971" t="str">
        <f>IF(ISERROR(VLOOKUP(H971,'FMC by DSF_Sistem'!$J$11:$J$1202,1,0)),"TIDAK ADA","ADA")</f>
        <v>ADA</v>
      </c>
      <c r="Y971" t="str">
        <f>IF(ISERROR(VLOOKUP(C971,'Data Unit Agr Open'!$F$4:$F$7567,1,0)),"TIDAK ADA","ADA")</f>
        <v>ADA</v>
      </c>
      <c r="Z971" s="955" t="str">
        <f>VLOOKUP(H971,'Data Unit Agr Open'!J969:$J$7567,1,FALSE)</f>
        <v>H8757BA</v>
      </c>
      <c r="AA971" t="b">
        <f t="shared" si="95"/>
        <v>1</v>
      </c>
    </row>
    <row r="972" spans="1:27" customFormat="1" ht="17.45" hidden="1" customHeight="1" x14ac:dyDescent="0.45">
      <c r="B972" s="51">
        <v>967</v>
      </c>
      <c r="C972" s="392" t="s">
        <v>1727</v>
      </c>
      <c r="D972" s="659" t="s">
        <v>13214</v>
      </c>
      <c r="E972" s="258" t="s">
        <v>13215</v>
      </c>
      <c r="F972" s="426" t="s">
        <v>12452</v>
      </c>
      <c r="G972" s="426" t="s">
        <v>1990</v>
      </c>
      <c r="H972" s="235" t="s">
        <v>7874</v>
      </c>
      <c r="I972" s="69" t="s">
        <v>7875</v>
      </c>
      <c r="J972" s="69" t="s">
        <v>7876</v>
      </c>
      <c r="K972" s="427">
        <v>43955</v>
      </c>
      <c r="L972" s="427">
        <v>45050</v>
      </c>
      <c r="M972" s="76">
        <v>36</v>
      </c>
      <c r="N972" s="370">
        <v>50400000</v>
      </c>
      <c r="O972" s="76">
        <f t="shared" si="89"/>
        <v>1400000</v>
      </c>
      <c r="P972" s="128">
        <f t="shared" ca="1" si="93"/>
        <v>20.454499058642007</v>
      </c>
      <c r="Q972" s="129">
        <f t="shared" ca="1" si="94"/>
        <v>28000000</v>
      </c>
      <c r="R972" s="73">
        <f>'[1]Mitra Ekspedisi (J&amp;T)'!J3264</f>
        <v>6151860</v>
      </c>
      <c r="S972" s="60">
        <f>'[1]Mitra Ekspedisi (J&amp;T)'!F3265</f>
        <v>3</v>
      </c>
      <c r="T972" s="120">
        <f t="shared" si="87"/>
        <v>44248140</v>
      </c>
      <c r="U972" s="186"/>
      <c r="V972" s="16"/>
      <c r="X972" t="str">
        <f>IF(ISERROR(VLOOKUP(H972,'FMC by DSF_Sistem'!$J$11:$J$1202,1,0)),"TIDAK ADA","ADA")</f>
        <v>ADA</v>
      </c>
      <c r="Y972" t="str">
        <f>IF(ISERROR(VLOOKUP(C972,'Data Unit Agr Open'!$F$4:$F$7567,1,0)),"TIDAK ADA","ADA")</f>
        <v>ADA</v>
      </c>
      <c r="Z972" s="955" t="str">
        <f>VLOOKUP(H972,'Data Unit Agr Open'!J970:$J$7567,1,FALSE)</f>
        <v>H8756BA</v>
      </c>
      <c r="AA972" t="b">
        <f t="shared" si="95"/>
        <v>1</v>
      </c>
    </row>
    <row r="973" spans="1:27" customFormat="1" ht="17.45" hidden="1" customHeight="1" x14ac:dyDescent="0.45">
      <c r="B973" s="38">
        <v>968</v>
      </c>
      <c r="C973" s="392" t="s">
        <v>1732</v>
      </c>
      <c r="D973" s="659" t="s">
        <v>13214</v>
      </c>
      <c r="E973" s="258" t="s">
        <v>13216</v>
      </c>
      <c r="F973" s="426" t="s">
        <v>12452</v>
      </c>
      <c r="G973" s="426" t="s">
        <v>1990</v>
      </c>
      <c r="H973" s="235" t="s">
        <v>7881</v>
      </c>
      <c r="I973" s="69" t="s">
        <v>7882</v>
      </c>
      <c r="J973" s="69" t="s">
        <v>7883</v>
      </c>
      <c r="K973" s="427">
        <v>43955</v>
      </c>
      <c r="L973" s="427">
        <v>45050</v>
      </c>
      <c r="M973" s="76">
        <v>36</v>
      </c>
      <c r="N973" s="370">
        <v>61200000</v>
      </c>
      <c r="O973" s="76">
        <f t="shared" si="89"/>
        <v>1700000</v>
      </c>
      <c r="P973" s="128">
        <f t="shared" ca="1" si="93"/>
        <v>20.454499058642007</v>
      </c>
      <c r="Q973" s="129">
        <f t="shared" ca="1" si="94"/>
        <v>34000000</v>
      </c>
      <c r="R973" s="73">
        <f>'[2]Mitra Ekspedisi (J&amp;T)'!J2661</f>
        <v>25682039</v>
      </c>
      <c r="S973" s="60">
        <f>'[2]Mitra Ekspedisi (J&amp;T)'!F2662</f>
        <v>7</v>
      </c>
      <c r="T973" s="120">
        <f t="shared" si="87"/>
        <v>35517961</v>
      </c>
      <c r="U973" s="186"/>
      <c r="V973" s="16"/>
      <c r="X973" t="str">
        <f>IF(ISERROR(VLOOKUP(H973,'FMC by DSF_Sistem'!$J$11:$J$1202,1,0)),"TIDAK ADA","ADA")</f>
        <v>ADA</v>
      </c>
      <c r="Y973" t="str">
        <f>IF(ISERROR(VLOOKUP(C973,'Data Unit Agr Open'!$F$4:$F$7567,1,0)),"TIDAK ADA","ADA")</f>
        <v>ADA</v>
      </c>
      <c r="Z973" s="955" t="str">
        <f>VLOOKUP(H973,'Data Unit Agr Open'!J971:$J$7567,1,FALSE)</f>
        <v>H8837BA</v>
      </c>
      <c r="AA973" t="b">
        <f t="shared" si="95"/>
        <v>1</v>
      </c>
    </row>
    <row r="974" spans="1:27" customFormat="1" ht="17.45" hidden="1" customHeight="1" x14ac:dyDescent="0.45">
      <c r="B974" s="51">
        <v>969</v>
      </c>
      <c r="C974" s="392" t="s">
        <v>1732</v>
      </c>
      <c r="D974" s="659" t="s">
        <v>13214</v>
      </c>
      <c r="E974" s="258" t="s">
        <v>13216</v>
      </c>
      <c r="F974" s="426" t="s">
        <v>12452</v>
      </c>
      <c r="G974" s="426" t="s">
        <v>1990</v>
      </c>
      <c r="H974" s="235" t="s">
        <v>7888</v>
      </c>
      <c r="I974" s="69" t="s">
        <v>7889</v>
      </c>
      <c r="J974" s="69" t="s">
        <v>7890</v>
      </c>
      <c r="K974" s="427">
        <v>43955</v>
      </c>
      <c r="L974" s="427">
        <v>45050</v>
      </c>
      <c r="M974" s="76">
        <v>36</v>
      </c>
      <c r="N974" s="370">
        <v>61200000</v>
      </c>
      <c r="O974" s="76">
        <f t="shared" ref="O974:O1037" si="96">N974/M974</f>
        <v>1700000</v>
      </c>
      <c r="P974" s="128">
        <f t="shared" ca="1" si="93"/>
        <v>20.454499058642007</v>
      </c>
      <c r="Q974" s="129">
        <f t="shared" ca="1" si="94"/>
        <v>34000000</v>
      </c>
      <c r="R974" s="73">
        <f>'[2]Mitra Ekspedisi (J&amp;T)'!J3129</f>
        <v>16949848</v>
      </c>
      <c r="S974" s="60">
        <f>'[2]Mitra Ekspedisi (J&amp;T)'!F3130</f>
        <v>5</v>
      </c>
      <c r="T974" s="120">
        <f t="shared" si="87"/>
        <v>44250152</v>
      </c>
      <c r="U974" s="186"/>
      <c r="V974" s="16"/>
      <c r="X974" t="str">
        <f>IF(ISERROR(VLOOKUP(H974,'FMC by DSF_Sistem'!$J$11:$J$1202,1,0)),"TIDAK ADA","ADA")</f>
        <v>ADA</v>
      </c>
      <c r="Y974" t="str">
        <f>IF(ISERROR(VLOOKUP(C974,'Data Unit Agr Open'!$F$4:$F$7567,1,0)),"TIDAK ADA","ADA")</f>
        <v>ADA</v>
      </c>
      <c r="Z974" s="955" t="str">
        <f>VLOOKUP(H974,'Data Unit Agr Open'!J972:$J$7567,1,FALSE)</f>
        <v>H8758BA</v>
      </c>
      <c r="AA974" t="b">
        <f t="shared" si="95"/>
        <v>1</v>
      </c>
    </row>
    <row r="975" spans="1:27" customFormat="1" ht="17.45" hidden="1" customHeight="1" x14ac:dyDescent="0.45">
      <c r="B975" s="38">
        <v>970</v>
      </c>
      <c r="C975" s="392" t="s">
        <v>1736</v>
      </c>
      <c r="D975" s="659" t="s">
        <v>13214</v>
      </c>
      <c r="E975" s="258" t="s">
        <v>13217</v>
      </c>
      <c r="F975" s="426" t="s">
        <v>12452</v>
      </c>
      <c r="G975" s="426" t="s">
        <v>1990</v>
      </c>
      <c r="H975" s="235" t="s">
        <v>7894</v>
      </c>
      <c r="I975" s="69" t="s">
        <v>7895</v>
      </c>
      <c r="J975" s="69" t="s">
        <v>7896</v>
      </c>
      <c r="K975" s="427">
        <v>43955</v>
      </c>
      <c r="L975" s="427">
        <v>45050</v>
      </c>
      <c r="M975" s="76">
        <v>36</v>
      </c>
      <c r="N975" s="370">
        <v>57600000</v>
      </c>
      <c r="O975" s="76">
        <f t="shared" si="96"/>
        <v>1600000</v>
      </c>
      <c r="P975" s="128">
        <f t="shared" ca="1" si="93"/>
        <v>20.454499058642007</v>
      </c>
      <c r="Q975" s="129">
        <f t="shared" ca="1" si="94"/>
        <v>32000000</v>
      </c>
      <c r="R975" s="73">
        <f>'[2]Mitra Ekspedisi (J&amp;T)'!J2720</f>
        <v>32189358</v>
      </c>
      <c r="S975" s="60">
        <f>'[2]Mitra Ekspedisi (J&amp;T)'!F2721</f>
        <v>10</v>
      </c>
      <c r="T975" s="120">
        <f t="shared" si="87"/>
        <v>25410642</v>
      </c>
      <c r="U975" s="186"/>
      <c r="V975" s="16"/>
      <c r="X975" t="str">
        <f>IF(ISERROR(VLOOKUP(H975,'FMC by DSF_Sistem'!$J$11:$J$1202,1,0)),"TIDAK ADA","ADA")</f>
        <v>ADA</v>
      </c>
      <c r="Y975" t="str">
        <f>IF(ISERROR(VLOOKUP(C975,'Data Unit Agr Open'!$F$4:$F$7567,1,0)),"TIDAK ADA","ADA")</f>
        <v>ADA</v>
      </c>
      <c r="Z975" s="955" t="str">
        <f>VLOOKUP(H975,'Data Unit Agr Open'!J973:$J$7567,1,FALSE)</f>
        <v>H8835BA</v>
      </c>
      <c r="AA975" t="b">
        <f t="shared" si="95"/>
        <v>1</v>
      </c>
    </row>
    <row r="976" spans="1:27" customFormat="1" ht="17.45" hidden="1" customHeight="1" x14ac:dyDescent="0.45">
      <c r="B976" s="51">
        <v>971</v>
      </c>
      <c r="C976" s="411" t="s">
        <v>1736</v>
      </c>
      <c r="D976" s="655" t="s">
        <v>13214</v>
      </c>
      <c r="E976" s="265" t="s">
        <v>13217</v>
      </c>
      <c r="F976" s="433" t="s">
        <v>12452</v>
      </c>
      <c r="G976" s="433" t="s">
        <v>1990</v>
      </c>
      <c r="H976" s="347" t="s">
        <v>7901</v>
      </c>
      <c r="I976" s="348" t="s">
        <v>7902</v>
      </c>
      <c r="J976" s="348" t="s">
        <v>7903</v>
      </c>
      <c r="K976" s="434">
        <v>43955</v>
      </c>
      <c r="L976" s="434">
        <v>45050</v>
      </c>
      <c r="M976" s="72">
        <v>36</v>
      </c>
      <c r="N976" s="383">
        <v>57600000</v>
      </c>
      <c r="O976" s="72">
        <f t="shared" si="96"/>
        <v>1600000</v>
      </c>
      <c r="P976" s="86">
        <f t="shared" ca="1" si="93"/>
        <v>20.454499058642007</v>
      </c>
      <c r="Q976" s="87">
        <f t="shared" ca="1" si="94"/>
        <v>32000000</v>
      </c>
      <c r="R976" s="139">
        <f>'[2]Mitra Ekspedisi (J&amp;T)'!J3071</f>
        <v>20321050</v>
      </c>
      <c r="S976" s="60">
        <f>'[2]Mitra Ekspedisi (J&amp;T)'!F3072</f>
        <v>6</v>
      </c>
      <c r="T976" s="120">
        <f t="shared" si="87"/>
        <v>37278950</v>
      </c>
      <c r="U976" s="186"/>
      <c r="V976" s="16"/>
      <c r="X976" t="str">
        <f>IF(ISERROR(VLOOKUP(H976,'FMC by DSF_Sistem'!$J$11:$J$1202,1,0)),"TIDAK ADA","ADA")</f>
        <v>ADA</v>
      </c>
      <c r="Y976" t="str">
        <f>IF(ISERROR(VLOOKUP(C976,'Data Unit Agr Open'!$F$4:$F$7567,1,0)),"TIDAK ADA","ADA")</f>
        <v>ADA</v>
      </c>
      <c r="Z976" s="955" t="str">
        <f>VLOOKUP(H976,'Data Unit Agr Open'!J974:$J$7567,1,FALSE)</f>
        <v>H8754BA</v>
      </c>
      <c r="AA976" t="b">
        <f t="shared" si="95"/>
        <v>1</v>
      </c>
    </row>
    <row r="977" spans="2:27" customFormat="1" ht="17.45" hidden="1" customHeight="1" x14ac:dyDescent="0.45">
      <c r="B977" s="38">
        <v>972</v>
      </c>
      <c r="C977" s="392" t="s">
        <v>1888</v>
      </c>
      <c r="D977" s="655" t="s">
        <v>13214</v>
      </c>
      <c r="E977" s="258" t="s">
        <v>13216</v>
      </c>
      <c r="F977" s="433" t="s">
        <v>12452</v>
      </c>
      <c r="G977" s="433" t="s">
        <v>1990</v>
      </c>
      <c r="H977" s="235" t="s">
        <v>8102</v>
      </c>
      <c r="I977" s="69" t="s">
        <v>8103</v>
      </c>
      <c r="J977" s="69" t="s">
        <v>8104</v>
      </c>
      <c r="K977" s="427">
        <v>44018</v>
      </c>
      <c r="L977" s="427">
        <v>45113</v>
      </c>
      <c r="M977" s="76">
        <v>36</v>
      </c>
      <c r="N977" s="370">
        <v>107900000</v>
      </c>
      <c r="O977" s="76">
        <f t="shared" si="96"/>
        <v>2997222.222222222</v>
      </c>
      <c r="P977" s="86">
        <f t="shared" ca="1" si="93"/>
        <v>18.354499058642009</v>
      </c>
      <c r="Q977" s="87">
        <f t="shared" ca="1" si="94"/>
        <v>53950000</v>
      </c>
      <c r="R977" s="73">
        <f>'[2]Mitra Ekspedisi (J&amp;T)'!J231</f>
        <v>12041280</v>
      </c>
      <c r="S977" s="360">
        <f>'[2]Mitra Ekspedisi (J&amp;T)'!F232</f>
        <v>4</v>
      </c>
      <c r="T977" s="50">
        <f t="shared" si="87"/>
        <v>95858720</v>
      </c>
      <c r="U977" s="511" t="s">
        <v>13028</v>
      </c>
      <c r="V977" s="16"/>
      <c r="X977" t="str">
        <f>IF(ISERROR(VLOOKUP(H977,'FMC by DSF_Sistem'!$J$11:$J$1202,1,0)),"TIDAK ADA","ADA")</f>
        <v>ADA</v>
      </c>
      <c r="Y977" t="str">
        <f>IF(ISERROR(VLOOKUP(C977,'Data Unit Agr Open'!$F$4:$F$7567,1,0)),"TIDAK ADA","ADA")</f>
        <v>ADA</v>
      </c>
      <c r="Z977" s="955" t="str">
        <f>VLOOKUP(H977,'Data Unit Agr Open'!J975:$J$7567,1,FALSE)</f>
        <v>H8087CA</v>
      </c>
      <c r="AA977" t="b">
        <f t="shared" si="95"/>
        <v>1</v>
      </c>
    </row>
    <row r="978" spans="2:27" customFormat="1" ht="17.45" hidden="1" customHeight="1" x14ac:dyDescent="0.45">
      <c r="B978" s="51">
        <v>973</v>
      </c>
      <c r="C978" s="392" t="s">
        <v>1888</v>
      </c>
      <c r="D978" s="655" t="s">
        <v>13214</v>
      </c>
      <c r="E978" s="258" t="s">
        <v>13216</v>
      </c>
      <c r="F978" s="433" t="s">
        <v>12452</v>
      </c>
      <c r="G978" s="433" t="s">
        <v>1990</v>
      </c>
      <c r="H978" s="235" t="s">
        <v>8113</v>
      </c>
      <c r="I978" s="69" t="s">
        <v>8114</v>
      </c>
      <c r="J978" s="69" t="s">
        <v>8115</v>
      </c>
      <c r="K978" s="427">
        <v>44018</v>
      </c>
      <c r="L978" s="427">
        <v>45113</v>
      </c>
      <c r="M978" s="76">
        <v>36</v>
      </c>
      <c r="N978" s="370">
        <v>107900000</v>
      </c>
      <c r="O978" s="76">
        <f t="shared" si="96"/>
        <v>2997222.222222222</v>
      </c>
      <c r="P978" s="128">
        <f t="shared" ca="1" si="93"/>
        <v>18.354499058642009</v>
      </c>
      <c r="Q978" s="129">
        <f t="shared" ca="1" si="94"/>
        <v>53950000</v>
      </c>
      <c r="R978" s="73">
        <f>'[2]Mitra Ekspedisi (J&amp;T)'!J289</f>
        <v>10857140</v>
      </c>
      <c r="S978" s="360">
        <f>'[2]Mitra Ekspedisi (J&amp;T)'!F290</f>
        <v>4</v>
      </c>
      <c r="T978" s="50">
        <f t="shared" si="87"/>
        <v>97042860</v>
      </c>
      <c r="U978" s="511" t="s">
        <v>13028</v>
      </c>
      <c r="V978" s="16"/>
      <c r="X978" t="str">
        <f>IF(ISERROR(VLOOKUP(H978,'FMC by DSF_Sistem'!$J$11:$J$1202,1,0)),"TIDAK ADA","ADA")</f>
        <v>ADA</v>
      </c>
      <c r="Y978" t="str">
        <f>IF(ISERROR(VLOOKUP(C978,'Data Unit Agr Open'!$F$4:$F$7567,1,0)),"TIDAK ADA","ADA")</f>
        <v>ADA</v>
      </c>
      <c r="Z978" s="955" t="str">
        <f>VLOOKUP(H978,'Data Unit Agr Open'!J976:$J$7567,1,FALSE)</f>
        <v>H8089CA</v>
      </c>
      <c r="AA978" t="b">
        <f t="shared" si="95"/>
        <v>1</v>
      </c>
    </row>
    <row r="979" spans="2:27" customFormat="1" ht="17.45" hidden="1" customHeight="1" x14ac:dyDescent="0.45">
      <c r="B979" s="38">
        <v>974</v>
      </c>
      <c r="C979" s="392" t="s">
        <v>1888</v>
      </c>
      <c r="D979" s="655" t="s">
        <v>13214</v>
      </c>
      <c r="E979" s="258" t="s">
        <v>13216</v>
      </c>
      <c r="F979" s="433" t="s">
        <v>12452</v>
      </c>
      <c r="G979" s="433" t="s">
        <v>1990</v>
      </c>
      <c r="H979" s="235" t="s">
        <v>8119</v>
      </c>
      <c r="I979" s="69" t="s">
        <v>8120</v>
      </c>
      <c r="J979" s="69" t="s">
        <v>8121</v>
      </c>
      <c r="K979" s="427">
        <v>44018</v>
      </c>
      <c r="L979" s="427">
        <v>45113</v>
      </c>
      <c r="M979" s="76">
        <v>36</v>
      </c>
      <c r="N979" s="370">
        <v>107900000</v>
      </c>
      <c r="O979" s="76">
        <f t="shared" si="96"/>
        <v>2997222.222222222</v>
      </c>
      <c r="P979" s="128">
        <f t="shared" ca="1" si="93"/>
        <v>18.354499058642009</v>
      </c>
      <c r="Q979" s="129">
        <f t="shared" ca="1" si="94"/>
        <v>53950000</v>
      </c>
      <c r="R979" s="73">
        <f>'[2]Mitra Ekspedisi (J&amp;T)'!J348</f>
        <v>3379772</v>
      </c>
      <c r="S979" s="360">
        <f>'[2]Mitra Ekspedisi (J&amp;T)'!F349</f>
        <v>1</v>
      </c>
      <c r="T979" s="50">
        <f t="shared" si="87"/>
        <v>104520228</v>
      </c>
      <c r="U979" s="511" t="s">
        <v>13028</v>
      </c>
      <c r="V979" s="16"/>
      <c r="X979" t="str">
        <f>IF(ISERROR(VLOOKUP(H979,'FMC by DSF_Sistem'!$J$11:$J$1202,1,0)),"TIDAK ADA","ADA")</f>
        <v>ADA</v>
      </c>
      <c r="Y979" t="str">
        <f>IF(ISERROR(VLOOKUP(C979,'Data Unit Agr Open'!$F$4:$F$7567,1,0)),"TIDAK ADA","ADA")</f>
        <v>ADA</v>
      </c>
      <c r="Z979" s="955" t="str">
        <f>VLOOKUP(H979,'Data Unit Agr Open'!J977:$J$7567,1,FALSE)</f>
        <v>H8092CA</v>
      </c>
      <c r="AA979" t="b">
        <f t="shared" si="95"/>
        <v>1</v>
      </c>
    </row>
    <row r="980" spans="2:27" customFormat="1" ht="17.45" hidden="1" customHeight="1" x14ac:dyDescent="0.45">
      <c r="B980" s="51">
        <v>975</v>
      </c>
      <c r="C980" s="392" t="s">
        <v>1888</v>
      </c>
      <c r="D980" s="655" t="s">
        <v>13214</v>
      </c>
      <c r="E980" s="258" t="s">
        <v>13216</v>
      </c>
      <c r="F980" s="433" t="s">
        <v>12452</v>
      </c>
      <c r="G980" s="433" t="s">
        <v>1990</v>
      </c>
      <c r="H980" s="235" t="s">
        <v>8125</v>
      </c>
      <c r="I980" s="69" t="s">
        <v>8126</v>
      </c>
      <c r="J980" s="69" t="s">
        <v>8127</v>
      </c>
      <c r="K980" s="427">
        <v>44018</v>
      </c>
      <c r="L980" s="427">
        <v>45113</v>
      </c>
      <c r="M980" s="76">
        <v>36</v>
      </c>
      <c r="N980" s="370">
        <v>107900000</v>
      </c>
      <c r="O980" s="76">
        <f t="shared" si="96"/>
        <v>2997222.222222222</v>
      </c>
      <c r="P980" s="128">
        <f t="shared" ca="1" si="93"/>
        <v>18.354499058642009</v>
      </c>
      <c r="Q980" s="129">
        <f t="shared" ca="1" si="94"/>
        <v>53950000</v>
      </c>
      <c r="R980" s="73">
        <f>'[2]Mitra Ekspedisi (J&amp;T)'!J406</f>
        <v>11513000</v>
      </c>
      <c r="S980" s="360">
        <f>'[2]Mitra Ekspedisi (J&amp;T)'!F407</f>
        <v>2</v>
      </c>
      <c r="T980" s="50">
        <f t="shared" si="87"/>
        <v>96387000</v>
      </c>
      <c r="U980" s="511" t="s">
        <v>13028</v>
      </c>
      <c r="V980" s="16"/>
      <c r="X980" t="str">
        <f>IF(ISERROR(VLOOKUP(H980,'FMC by DSF_Sistem'!$J$11:$J$1202,1,0)),"TIDAK ADA","ADA")</f>
        <v>ADA</v>
      </c>
      <c r="Y980" t="str">
        <f>IF(ISERROR(VLOOKUP(C980,'Data Unit Agr Open'!$F$4:$F$7567,1,0)),"TIDAK ADA","ADA")</f>
        <v>ADA</v>
      </c>
      <c r="Z980" s="955" t="str">
        <f>VLOOKUP(H980,'Data Unit Agr Open'!J978:$J$7567,1,FALSE)</f>
        <v>H8093CA</v>
      </c>
      <c r="AA980" t="b">
        <f t="shared" si="95"/>
        <v>1</v>
      </c>
    </row>
    <row r="981" spans="2:27" customFormat="1" ht="17.45" hidden="1" customHeight="1" x14ac:dyDescent="0.45">
      <c r="B981" s="38">
        <v>976</v>
      </c>
      <c r="C981" s="392" t="s">
        <v>1888</v>
      </c>
      <c r="D981" s="655" t="s">
        <v>13214</v>
      </c>
      <c r="E981" s="258" t="s">
        <v>13216</v>
      </c>
      <c r="F981" s="433" t="s">
        <v>12452</v>
      </c>
      <c r="G981" s="433" t="s">
        <v>1990</v>
      </c>
      <c r="H981" s="235" t="s">
        <v>8131</v>
      </c>
      <c r="I981" s="69" t="s">
        <v>8132</v>
      </c>
      <c r="J981" s="69" t="s">
        <v>8133</v>
      </c>
      <c r="K981" s="427">
        <v>44018</v>
      </c>
      <c r="L981" s="427">
        <v>45113</v>
      </c>
      <c r="M981" s="76">
        <v>36</v>
      </c>
      <c r="N981" s="370">
        <v>107900000</v>
      </c>
      <c r="O981" s="76">
        <f t="shared" si="96"/>
        <v>2997222.222222222</v>
      </c>
      <c r="P981" s="128">
        <f t="shared" ca="1" si="93"/>
        <v>18.354499058642009</v>
      </c>
      <c r="Q981" s="129">
        <f t="shared" ca="1" si="94"/>
        <v>53950000</v>
      </c>
      <c r="R981" s="73">
        <f>'[2]Mitra Ekspedisi (J&amp;T)'!J464</f>
        <v>24527912</v>
      </c>
      <c r="S981" s="360">
        <f>'[2]Mitra Ekspedisi (J&amp;T)'!F465</f>
        <v>6</v>
      </c>
      <c r="T981" s="50">
        <f t="shared" si="87"/>
        <v>83372088</v>
      </c>
      <c r="U981" s="511" t="s">
        <v>13028</v>
      </c>
      <c r="V981" s="16"/>
      <c r="X981" t="str">
        <f>IF(ISERROR(VLOOKUP(H981,'FMC by DSF_Sistem'!$J$11:$J$1202,1,0)),"TIDAK ADA","ADA")</f>
        <v>ADA</v>
      </c>
      <c r="Y981" t="str">
        <f>IF(ISERROR(VLOOKUP(C981,'Data Unit Agr Open'!$F$4:$F$7567,1,0)),"TIDAK ADA","ADA")</f>
        <v>ADA</v>
      </c>
      <c r="Z981" s="955" t="str">
        <f>VLOOKUP(H981,'Data Unit Agr Open'!J979:$J$7567,1,FALSE)</f>
        <v>H8094CA</v>
      </c>
      <c r="AA981" t="b">
        <f t="shared" si="95"/>
        <v>1</v>
      </c>
    </row>
    <row r="982" spans="2:27" customFormat="1" ht="17.45" hidden="1" customHeight="1" x14ac:dyDescent="0.45">
      <c r="B982" s="51">
        <v>977</v>
      </c>
      <c r="C982" s="392" t="s">
        <v>1888</v>
      </c>
      <c r="D982" s="655" t="s">
        <v>13214</v>
      </c>
      <c r="E982" s="258" t="s">
        <v>13216</v>
      </c>
      <c r="F982" s="433" t="s">
        <v>12452</v>
      </c>
      <c r="G982" s="433" t="s">
        <v>1990</v>
      </c>
      <c r="H982" s="235" t="s">
        <v>8137</v>
      </c>
      <c r="I982" s="69" t="s">
        <v>8138</v>
      </c>
      <c r="J982" s="69" t="s">
        <v>8139</v>
      </c>
      <c r="K982" s="427">
        <v>44018</v>
      </c>
      <c r="L982" s="427">
        <v>45113</v>
      </c>
      <c r="M982" s="76">
        <v>36</v>
      </c>
      <c r="N982" s="370">
        <v>107900000</v>
      </c>
      <c r="O982" s="76">
        <f t="shared" si="96"/>
        <v>2997222.222222222</v>
      </c>
      <c r="P982" s="128">
        <f t="shared" ca="1" si="93"/>
        <v>18.354499058642009</v>
      </c>
      <c r="Q982" s="129">
        <f t="shared" ca="1" si="94"/>
        <v>53950000</v>
      </c>
      <c r="R982" s="73">
        <f>'[2]Mitra Ekspedisi (J&amp;T)'!J522</f>
        <v>8053140</v>
      </c>
      <c r="S982" s="360">
        <f>'[2]Mitra Ekspedisi (J&amp;T)'!F523</f>
        <v>2</v>
      </c>
      <c r="T982" s="50">
        <f t="shared" si="87"/>
        <v>99846860</v>
      </c>
      <c r="U982" s="511" t="s">
        <v>13028</v>
      </c>
      <c r="V982" s="16"/>
      <c r="X982" t="str">
        <f>IF(ISERROR(VLOOKUP(H982,'FMC by DSF_Sistem'!$J$11:$J$1202,1,0)),"TIDAK ADA","ADA")</f>
        <v>ADA</v>
      </c>
      <c r="Y982" t="str">
        <f>IF(ISERROR(VLOOKUP(C982,'Data Unit Agr Open'!$F$4:$F$7567,1,0)),"TIDAK ADA","ADA")</f>
        <v>ADA</v>
      </c>
      <c r="Z982" s="955" t="str">
        <f>VLOOKUP(H982,'Data Unit Agr Open'!J980:$J$7567,1,FALSE)</f>
        <v>H8095CA</v>
      </c>
      <c r="AA982" t="b">
        <f t="shared" si="95"/>
        <v>1</v>
      </c>
    </row>
    <row r="983" spans="2:27" customFormat="1" ht="17.45" hidden="1" customHeight="1" x14ac:dyDescent="0.45">
      <c r="B983" s="38">
        <v>978</v>
      </c>
      <c r="C983" s="392" t="s">
        <v>1888</v>
      </c>
      <c r="D983" s="655" t="s">
        <v>13214</v>
      </c>
      <c r="E983" s="258" t="s">
        <v>13216</v>
      </c>
      <c r="F983" s="433" t="s">
        <v>12452</v>
      </c>
      <c r="G983" s="433" t="s">
        <v>1990</v>
      </c>
      <c r="H983" s="235" t="s">
        <v>8143</v>
      </c>
      <c r="I983" s="69" t="s">
        <v>8144</v>
      </c>
      <c r="J983" s="69" t="s">
        <v>8145</v>
      </c>
      <c r="K983" s="427">
        <v>44018</v>
      </c>
      <c r="L983" s="427">
        <v>45113</v>
      </c>
      <c r="M983" s="76">
        <v>36</v>
      </c>
      <c r="N983" s="370">
        <v>107900000</v>
      </c>
      <c r="O983" s="76">
        <f t="shared" si="96"/>
        <v>2997222.222222222</v>
      </c>
      <c r="P983" s="128">
        <f t="shared" ca="1" si="93"/>
        <v>18.354499058642009</v>
      </c>
      <c r="Q983" s="129">
        <f t="shared" ca="1" si="94"/>
        <v>53950000</v>
      </c>
      <c r="R983" s="73">
        <f>'[2]Mitra Ekspedisi (J&amp;T)'!J580</f>
        <v>13189140</v>
      </c>
      <c r="S983" s="360">
        <f>'[2]Mitra Ekspedisi (J&amp;T)'!F581</f>
        <v>4</v>
      </c>
      <c r="T983" s="50">
        <f t="shared" si="87"/>
        <v>94710860</v>
      </c>
      <c r="U983" s="511" t="s">
        <v>13028</v>
      </c>
      <c r="V983" s="16"/>
      <c r="X983" t="str">
        <f>IF(ISERROR(VLOOKUP(H983,'FMC by DSF_Sistem'!$J$11:$J$1202,1,0)),"TIDAK ADA","ADA")</f>
        <v>ADA</v>
      </c>
      <c r="Y983" t="str">
        <f>IF(ISERROR(VLOOKUP(C983,'Data Unit Agr Open'!$F$4:$F$7567,1,0)),"TIDAK ADA","ADA")</f>
        <v>ADA</v>
      </c>
      <c r="Z983" s="955" t="str">
        <f>VLOOKUP(H983,'Data Unit Agr Open'!J981:$J$7567,1,FALSE)</f>
        <v>H8096CA</v>
      </c>
      <c r="AA983" t="b">
        <f t="shared" si="95"/>
        <v>1</v>
      </c>
    </row>
    <row r="984" spans="2:27" customFormat="1" ht="17.45" hidden="1" customHeight="1" x14ac:dyDescent="0.45">
      <c r="B984" s="51">
        <v>979</v>
      </c>
      <c r="C984" s="392" t="s">
        <v>1888</v>
      </c>
      <c r="D984" s="655" t="s">
        <v>13214</v>
      </c>
      <c r="E984" s="258" t="s">
        <v>13216</v>
      </c>
      <c r="F984" s="433" t="s">
        <v>12452</v>
      </c>
      <c r="G984" s="433" t="s">
        <v>1990</v>
      </c>
      <c r="H984" s="235" t="s">
        <v>8149</v>
      </c>
      <c r="I984" s="69" t="s">
        <v>8150</v>
      </c>
      <c r="J984" s="69" t="s">
        <v>8151</v>
      </c>
      <c r="K984" s="427">
        <v>44018</v>
      </c>
      <c r="L984" s="427">
        <v>45113</v>
      </c>
      <c r="M984" s="76">
        <v>36</v>
      </c>
      <c r="N984" s="370">
        <v>107900000</v>
      </c>
      <c r="O984" s="76">
        <f t="shared" si="96"/>
        <v>2997222.222222222</v>
      </c>
      <c r="P984" s="128">
        <f t="shared" ca="1" si="93"/>
        <v>18.354499058642009</v>
      </c>
      <c r="Q984" s="129">
        <f t="shared" ca="1" si="94"/>
        <v>53950000</v>
      </c>
      <c r="R984" s="73">
        <f>'[2]Mitra Ekspedisi (J&amp;T)'!J637</f>
        <v>23291033</v>
      </c>
      <c r="S984" s="360">
        <f>'[2]Mitra Ekspedisi (J&amp;T)'!F638</f>
        <v>9</v>
      </c>
      <c r="T984" s="50">
        <f t="shared" si="87"/>
        <v>84608967</v>
      </c>
      <c r="U984" s="511" t="s">
        <v>13028</v>
      </c>
      <c r="V984" s="16"/>
      <c r="X984" t="str">
        <f>IF(ISERROR(VLOOKUP(H984,'FMC by DSF_Sistem'!$J$11:$J$1202,1,0)),"TIDAK ADA","ADA")</f>
        <v>ADA</v>
      </c>
      <c r="Y984" t="str">
        <f>IF(ISERROR(VLOOKUP(C984,'Data Unit Agr Open'!$F$4:$F$7567,1,0)),"TIDAK ADA","ADA")</f>
        <v>ADA</v>
      </c>
      <c r="Z984" s="955" t="str">
        <f>VLOOKUP(H984,'Data Unit Agr Open'!J982:$J$7567,1,FALSE)</f>
        <v>H8097CA</v>
      </c>
      <c r="AA984" t="b">
        <f t="shared" si="95"/>
        <v>1</v>
      </c>
    </row>
    <row r="985" spans="2:27" customFormat="1" ht="17.45" hidden="1" customHeight="1" x14ac:dyDescent="0.45">
      <c r="B985" s="38">
        <v>980</v>
      </c>
      <c r="C985" s="392" t="s">
        <v>1888</v>
      </c>
      <c r="D985" s="655" t="s">
        <v>13214</v>
      </c>
      <c r="E985" s="258" t="s">
        <v>13216</v>
      </c>
      <c r="F985" s="433" t="s">
        <v>12452</v>
      </c>
      <c r="G985" s="433" t="s">
        <v>1990</v>
      </c>
      <c r="H985" s="235" t="s">
        <v>8155</v>
      </c>
      <c r="I985" s="69" t="s">
        <v>8156</v>
      </c>
      <c r="J985" s="69" t="s">
        <v>8157</v>
      </c>
      <c r="K985" s="427">
        <v>44018</v>
      </c>
      <c r="L985" s="427">
        <v>45113</v>
      </c>
      <c r="M985" s="76">
        <v>36</v>
      </c>
      <c r="N985" s="370">
        <v>107900000</v>
      </c>
      <c r="O985" s="76">
        <f t="shared" si="96"/>
        <v>2997222.222222222</v>
      </c>
      <c r="P985" s="128">
        <f t="shared" ca="1" si="93"/>
        <v>18.354499058642009</v>
      </c>
      <c r="Q985" s="129">
        <f t="shared" ca="1" si="94"/>
        <v>53950000</v>
      </c>
      <c r="R985" s="73">
        <f>'[2]Mitra Ekspedisi (J&amp;T)'!J694</f>
        <v>6956000</v>
      </c>
      <c r="S985" s="360">
        <f>'[2]Mitra Ekspedisi (J&amp;T)'!F695</f>
        <v>1</v>
      </c>
      <c r="T985" s="50">
        <f t="shared" si="87"/>
        <v>100944000</v>
      </c>
      <c r="U985" s="511" t="s">
        <v>13028</v>
      </c>
      <c r="V985" s="16"/>
      <c r="X985" t="str">
        <f>IF(ISERROR(VLOOKUP(H985,'FMC by DSF_Sistem'!$J$11:$J$1202,1,0)),"TIDAK ADA","ADA")</f>
        <v>ADA</v>
      </c>
      <c r="Y985" t="str">
        <f>IF(ISERROR(VLOOKUP(C985,'Data Unit Agr Open'!$F$4:$F$7567,1,0)),"TIDAK ADA","ADA")</f>
        <v>ADA</v>
      </c>
      <c r="Z985" s="955" t="str">
        <f>VLOOKUP(H985,'Data Unit Agr Open'!J983:$J$7567,1,FALSE)</f>
        <v>H8090CA</v>
      </c>
      <c r="AA985" t="b">
        <f t="shared" si="95"/>
        <v>1</v>
      </c>
    </row>
    <row r="986" spans="2:27" customFormat="1" ht="17.45" hidden="1" customHeight="1" x14ac:dyDescent="0.45">
      <c r="B986" s="51">
        <v>981</v>
      </c>
      <c r="C986" s="389" t="s">
        <v>1880</v>
      </c>
      <c r="D986" s="655" t="s">
        <v>13214</v>
      </c>
      <c r="E986" s="258" t="s">
        <v>13218</v>
      </c>
      <c r="F986" s="426"/>
      <c r="G986" s="426"/>
      <c r="H986" s="223" t="s">
        <v>7907</v>
      </c>
      <c r="I986" s="224" t="s">
        <v>7908</v>
      </c>
      <c r="J986" s="224" t="s">
        <v>7909</v>
      </c>
      <c r="K986" s="225">
        <v>44055</v>
      </c>
      <c r="L986" s="225">
        <v>45150</v>
      </c>
      <c r="M986" s="226">
        <v>36</v>
      </c>
      <c r="N986" s="227">
        <v>62100000</v>
      </c>
      <c r="O986" s="226">
        <f t="shared" si="96"/>
        <v>1725000</v>
      </c>
      <c r="P986" s="128">
        <f t="shared" ca="1" si="93"/>
        <v>17.121165725308675</v>
      </c>
      <c r="Q986" s="129">
        <f t="shared" ca="1" si="94"/>
        <v>29325000</v>
      </c>
      <c r="R986" s="117">
        <f>'[2]Mitra Ekspedisi (J&amp;T)'!J1846</f>
        <v>1056000</v>
      </c>
      <c r="S986" s="360">
        <f>'[2]Mitra Ekspedisi (J&amp;T)'!F1847</f>
        <v>0</v>
      </c>
      <c r="T986" s="50">
        <f t="shared" si="87"/>
        <v>61044000</v>
      </c>
      <c r="U986" s="511" t="s">
        <v>13028</v>
      </c>
      <c r="V986" s="16"/>
      <c r="X986" t="str">
        <f>IF(ISERROR(VLOOKUP(H986,'FMC by DSF_Sistem'!$J$11:$J$1202,1,0)),"TIDAK ADA","ADA")</f>
        <v>ADA</v>
      </c>
      <c r="Y986" t="str">
        <f>IF(ISERROR(VLOOKUP(C986,'Data Unit Agr Open'!$F$4:$F$7567,1,0)),"TIDAK ADA","ADA")</f>
        <v>ADA</v>
      </c>
      <c r="Z986" s="955" t="str">
        <f>VLOOKUP(H986,'Data Unit Agr Open'!J984:$J$7567,1,FALSE)</f>
        <v>H8048CA</v>
      </c>
      <c r="AA986" t="b">
        <f t="shared" si="95"/>
        <v>1</v>
      </c>
    </row>
    <row r="987" spans="2:27" customFormat="1" ht="17.45" hidden="1" customHeight="1" x14ac:dyDescent="0.45">
      <c r="B987" s="38">
        <v>982</v>
      </c>
      <c r="C987" s="389" t="s">
        <v>1880</v>
      </c>
      <c r="D987" s="655" t="s">
        <v>13214</v>
      </c>
      <c r="E987" s="258" t="s">
        <v>13218</v>
      </c>
      <c r="F987" s="426"/>
      <c r="G987" s="426"/>
      <c r="H987" s="223" t="s">
        <v>7916</v>
      </c>
      <c r="I987" s="224" t="s">
        <v>7917</v>
      </c>
      <c r="J987" s="224" t="s">
        <v>7918</v>
      </c>
      <c r="K987" s="225">
        <v>44055</v>
      </c>
      <c r="L987" s="225">
        <v>45150</v>
      </c>
      <c r="M987" s="226">
        <v>36</v>
      </c>
      <c r="N987" s="227">
        <v>62100000</v>
      </c>
      <c r="O987" s="226">
        <f t="shared" si="96"/>
        <v>1725000</v>
      </c>
      <c r="P987" s="128">
        <f t="shared" ca="1" si="93"/>
        <v>17.121165725308675</v>
      </c>
      <c r="Q987" s="129">
        <f t="shared" ca="1" si="94"/>
        <v>29325000</v>
      </c>
      <c r="R987" s="117">
        <f>'[2]Mitra Ekspedisi (J&amp;T)'!J1904</f>
        <v>1056000</v>
      </c>
      <c r="S987" s="360">
        <f>'[2]Mitra Ekspedisi (J&amp;T)'!F1905</f>
        <v>0</v>
      </c>
      <c r="T987" s="50">
        <f t="shared" si="87"/>
        <v>61044000</v>
      </c>
      <c r="U987" s="511" t="s">
        <v>13028</v>
      </c>
      <c r="V987" s="16"/>
      <c r="X987" t="str">
        <f>IF(ISERROR(VLOOKUP(H987,'FMC by DSF_Sistem'!$J$11:$J$1202,1,0)),"TIDAK ADA","ADA")</f>
        <v>ADA</v>
      </c>
      <c r="Y987" t="str">
        <f>IF(ISERROR(VLOOKUP(C987,'Data Unit Agr Open'!$F$4:$F$7567,1,0)),"TIDAK ADA","ADA")</f>
        <v>ADA</v>
      </c>
      <c r="Z987" s="955" t="str">
        <f>VLOOKUP(H987,'Data Unit Agr Open'!J985:$J$7567,1,FALSE)</f>
        <v>H8047CA</v>
      </c>
      <c r="AA987" t="b">
        <f t="shared" si="95"/>
        <v>1</v>
      </c>
    </row>
    <row r="988" spans="2:27" customFormat="1" ht="17.45" hidden="1" customHeight="1" x14ac:dyDescent="0.45">
      <c r="B988" s="51">
        <v>983</v>
      </c>
      <c r="C988" s="389" t="s">
        <v>1880</v>
      </c>
      <c r="D988" s="655" t="s">
        <v>13214</v>
      </c>
      <c r="E988" s="258" t="s">
        <v>13218</v>
      </c>
      <c r="F988" s="426"/>
      <c r="G988" s="426"/>
      <c r="H988" s="223" t="s">
        <v>7922</v>
      </c>
      <c r="I988" s="224" t="s">
        <v>7923</v>
      </c>
      <c r="J988" s="224" t="s">
        <v>7924</v>
      </c>
      <c r="K988" s="225">
        <v>44055</v>
      </c>
      <c r="L988" s="225">
        <v>45150</v>
      </c>
      <c r="M988" s="226">
        <v>36</v>
      </c>
      <c r="N988" s="227">
        <v>62100000</v>
      </c>
      <c r="O988" s="226">
        <f t="shared" si="96"/>
        <v>1725000</v>
      </c>
      <c r="P988" s="128">
        <f t="shared" ca="1" si="93"/>
        <v>17.121165725308675</v>
      </c>
      <c r="Q988" s="129">
        <f t="shared" ca="1" si="94"/>
        <v>29325000</v>
      </c>
      <c r="R988" s="117">
        <f>'[2]Mitra Ekspedisi (J&amp;T)'!J1961</f>
        <v>2281000</v>
      </c>
      <c r="S988" s="360">
        <f>'[2]Mitra Ekspedisi (J&amp;T)'!F1962</f>
        <v>1</v>
      </c>
      <c r="T988" s="50">
        <f t="shared" si="87"/>
        <v>59819000</v>
      </c>
      <c r="U988" s="511" t="s">
        <v>13028</v>
      </c>
      <c r="V988" s="16"/>
      <c r="X988" t="str">
        <f>IF(ISERROR(VLOOKUP(H988,'FMC by DSF_Sistem'!$J$11:$J$1202,1,0)),"TIDAK ADA","ADA")</f>
        <v>ADA</v>
      </c>
      <c r="Y988" t="str">
        <f>IF(ISERROR(VLOOKUP(C988,'Data Unit Agr Open'!$F$4:$F$7567,1,0)),"TIDAK ADA","ADA")</f>
        <v>ADA</v>
      </c>
      <c r="Z988" s="955" t="str">
        <f>VLOOKUP(H988,'Data Unit Agr Open'!J986:$J$7567,1,FALSE)</f>
        <v>H8046CA</v>
      </c>
      <c r="AA988" t="b">
        <f t="shared" si="95"/>
        <v>1</v>
      </c>
    </row>
    <row r="989" spans="2:27" customFormat="1" ht="17.45" hidden="1" customHeight="1" x14ac:dyDescent="0.45">
      <c r="B989" s="38">
        <v>984</v>
      </c>
      <c r="C989" s="389" t="s">
        <v>1880</v>
      </c>
      <c r="D989" s="655" t="s">
        <v>13214</v>
      </c>
      <c r="E989" s="258" t="s">
        <v>13218</v>
      </c>
      <c r="F989" s="426"/>
      <c r="G989" s="426"/>
      <c r="H989" s="223" t="s">
        <v>7928</v>
      </c>
      <c r="I989" s="224" t="s">
        <v>7929</v>
      </c>
      <c r="J989" s="224" t="s">
        <v>7930</v>
      </c>
      <c r="K989" s="225">
        <v>44055</v>
      </c>
      <c r="L989" s="225">
        <v>45150</v>
      </c>
      <c r="M989" s="226">
        <v>36</v>
      </c>
      <c r="N989" s="227">
        <v>62100000</v>
      </c>
      <c r="O989" s="226">
        <f t="shared" si="96"/>
        <v>1725000</v>
      </c>
      <c r="P989" s="128">
        <f t="shared" ca="1" si="93"/>
        <v>17.121165725308675</v>
      </c>
      <c r="Q989" s="129">
        <f t="shared" ca="1" si="94"/>
        <v>29325000</v>
      </c>
      <c r="R989" s="117">
        <f>'[2]Mitra Ekspedisi (J&amp;T)'!J2019</f>
        <v>1056000</v>
      </c>
      <c r="S989" s="360">
        <f>'[2]Mitra Ekspedisi (J&amp;T)'!F2020</f>
        <v>0</v>
      </c>
      <c r="T989" s="50">
        <f t="shared" si="87"/>
        <v>61044000</v>
      </c>
      <c r="U989" s="511" t="s">
        <v>13028</v>
      </c>
      <c r="V989" s="16"/>
      <c r="X989" t="str">
        <f>IF(ISERROR(VLOOKUP(H989,'FMC by DSF_Sistem'!$J$11:$J$1202,1,0)),"TIDAK ADA","ADA")</f>
        <v>ADA</v>
      </c>
      <c r="Y989" t="str">
        <f>IF(ISERROR(VLOOKUP(C989,'Data Unit Agr Open'!$F$4:$F$7567,1,0)),"TIDAK ADA","ADA")</f>
        <v>ADA</v>
      </c>
      <c r="Z989" s="955" t="str">
        <f>VLOOKUP(H989,'Data Unit Agr Open'!J987:$J$7567,1,FALSE)</f>
        <v>H8045CA</v>
      </c>
      <c r="AA989" t="b">
        <f t="shared" si="95"/>
        <v>1</v>
      </c>
    </row>
    <row r="990" spans="2:27" customFormat="1" ht="17.45" hidden="1" customHeight="1" x14ac:dyDescent="0.45">
      <c r="B990" s="51">
        <v>985</v>
      </c>
      <c r="C990" s="389" t="s">
        <v>1880</v>
      </c>
      <c r="D990" s="655" t="s">
        <v>13214</v>
      </c>
      <c r="E990" s="258" t="s">
        <v>13218</v>
      </c>
      <c r="F990" s="426"/>
      <c r="G990" s="426"/>
      <c r="H990" s="223" t="s">
        <v>7934</v>
      </c>
      <c r="I990" s="224" t="s">
        <v>7935</v>
      </c>
      <c r="J990" s="224" t="s">
        <v>7936</v>
      </c>
      <c r="K990" s="225">
        <v>44055</v>
      </c>
      <c r="L990" s="225">
        <v>45150</v>
      </c>
      <c r="M990" s="226">
        <v>36</v>
      </c>
      <c r="N990" s="227">
        <v>62100000</v>
      </c>
      <c r="O990" s="226">
        <f t="shared" si="96"/>
        <v>1725000</v>
      </c>
      <c r="P990" s="128">
        <f t="shared" ca="1" si="93"/>
        <v>17.121165725308675</v>
      </c>
      <c r="Q990" s="129">
        <f t="shared" ca="1" si="94"/>
        <v>29325000</v>
      </c>
      <c r="R990" s="117">
        <f>'[2]Mitra Ekspedisi (J&amp;T)'!J2077</f>
        <v>3506000</v>
      </c>
      <c r="S990" s="360">
        <f>'[2]Mitra Ekspedisi (J&amp;T)'!F2078</f>
        <v>1</v>
      </c>
      <c r="T990" s="50">
        <f t="shared" si="87"/>
        <v>58594000</v>
      </c>
      <c r="U990" s="511" t="s">
        <v>13028</v>
      </c>
      <c r="V990" s="16"/>
      <c r="X990" t="str">
        <f>IF(ISERROR(VLOOKUP(H990,'FMC by DSF_Sistem'!$J$11:$J$1202,1,0)),"TIDAK ADA","ADA")</f>
        <v>ADA</v>
      </c>
      <c r="Y990" t="str">
        <f>IF(ISERROR(VLOOKUP(C990,'Data Unit Agr Open'!$F$4:$F$7567,1,0)),"TIDAK ADA","ADA")</f>
        <v>ADA</v>
      </c>
      <c r="Z990" s="955" t="str">
        <f>VLOOKUP(H990,'Data Unit Agr Open'!J988:$J$7567,1,FALSE)</f>
        <v>H8049CA</v>
      </c>
      <c r="AA990" t="b">
        <f t="shared" si="95"/>
        <v>1</v>
      </c>
    </row>
    <row r="991" spans="2:27" customFormat="1" ht="17.45" hidden="1" customHeight="1" x14ac:dyDescent="0.45">
      <c r="B991" s="38">
        <v>986</v>
      </c>
      <c r="C991" s="389" t="s">
        <v>1880</v>
      </c>
      <c r="D991" s="655" t="s">
        <v>13214</v>
      </c>
      <c r="E991" s="258" t="s">
        <v>13218</v>
      </c>
      <c r="F991" s="426"/>
      <c r="G991" s="426"/>
      <c r="H991" s="223" t="s">
        <v>7940</v>
      </c>
      <c r="I991" s="224" t="s">
        <v>7941</v>
      </c>
      <c r="J991" s="224" t="s">
        <v>7942</v>
      </c>
      <c r="K991" s="225">
        <v>44055</v>
      </c>
      <c r="L991" s="225">
        <v>45150</v>
      </c>
      <c r="M991" s="226">
        <v>36</v>
      </c>
      <c r="N991" s="227">
        <v>62100000</v>
      </c>
      <c r="O991" s="226">
        <f t="shared" si="96"/>
        <v>1725000</v>
      </c>
      <c r="P991" s="128">
        <f t="shared" ca="1" si="93"/>
        <v>17.121165725308675</v>
      </c>
      <c r="Q991" s="129">
        <f t="shared" ca="1" si="94"/>
        <v>29325000</v>
      </c>
      <c r="R991" s="117">
        <f>'[2]Mitra Ekspedisi (J&amp;T)'!J172</f>
        <v>1188000</v>
      </c>
      <c r="S991" s="360">
        <f>'[2]Mitra Ekspedisi (J&amp;T)'!F173</f>
        <v>0</v>
      </c>
      <c r="T991" s="50">
        <f t="shared" si="87"/>
        <v>60912000</v>
      </c>
      <c r="U991" s="511" t="s">
        <v>13028</v>
      </c>
      <c r="V991" s="16"/>
      <c r="X991" t="str">
        <f>IF(ISERROR(VLOOKUP(H991,'FMC by DSF_Sistem'!$J$11:$J$1202,1,0)),"TIDAK ADA","ADA")</f>
        <v>ADA</v>
      </c>
      <c r="Y991" t="str">
        <f>IF(ISERROR(VLOOKUP(C991,'Data Unit Agr Open'!$F$4:$F$7567,1,0)),"TIDAK ADA","ADA")</f>
        <v>ADA</v>
      </c>
      <c r="Z991" s="955" t="str">
        <f>VLOOKUP(H991,'Data Unit Agr Open'!J989:$J$7567,1,FALSE)</f>
        <v>H8052CA</v>
      </c>
      <c r="AA991" t="b">
        <f t="shared" si="95"/>
        <v>1</v>
      </c>
    </row>
    <row r="992" spans="2:27" customFormat="1" ht="17.45" hidden="1" customHeight="1" x14ac:dyDescent="0.45">
      <c r="B992" s="51">
        <v>987</v>
      </c>
      <c r="C992" s="389" t="s">
        <v>1880</v>
      </c>
      <c r="D992" s="655" t="s">
        <v>13214</v>
      </c>
      <c r="E992" s="258" t="s">
        <v>13218</v>
      </c>
      <c r="F992" s="426"/>
      <c r="G992" s="426"/>
      <c r="H992" s="223" t="s">
        <v>7946</v>
      </c>
      <c r="I992" s="224" t="s">
        <v>7947</v>
      </c>
      <c r="J992" s="224" t="s">
        <v>7948</v>
      </c>
      <c r="K992" s="225">
        <v>44055</v>
      </c>
      <c r="L992" s="225">
        <v>45150</v>
      </c>
      <c r="M992" s="226">
        <v>36</v>
      </c>
      <c r="N992" s="227">
        <v>62100000</v>
      </c>
      <c r="O992" s="226">
        <f t="shared" si="96"/>
        <v>1725000</v>
      </c>
      <c r="P992" s="128">
        <f t="shared" ca="1" si="93"/>
        <v>17.121165725308675</v>
      </c>
      <c r="Q992" s="129">
        <f t="shared" ca="1" si="94"/>
        <v>29325000</v>
      </c>
      <c r="R992" s="117">
        <f>'[2]Mitra Ekspedisi (J&amp;T)'!J2135</f>
        <v>4359000</v>
      </c>
      <c r="S992" s="360">
        <f>'[2]Mitra Ekspedisi (J&amp;T)'!F2136</f>
        <v>1</v>
      </c>
      <c r="T992" s="50">
        <f t="shared" si="87"/>
        <v>57741000</v>
      </c>
      <c r="U992" s="511" t="s">
        <v>13028</v>
      </c>
      <c r="V992" s="16"/>
      <c r="X992" t="str">
        <f>IF(ISERROR(VLOOKUP(H992,'FMC by DSF_Sistem'!$J$11:$J$1202,1,0)),"TIDAK ADA","ADA")</f>
        <v>ADA</v>
      </c>
      <c r="Y992" t="str">
        <f>IF(ISERROR(VLOOKUP(C992,'Data Unit Agr Open'!$F$4:$F$7567,1,0)),"TIDAK ADA","ADA")</f>
        <v>ADA</v>
      </c>
      <c r="Z992" s="955" t="str">
        <f>VLOOKUP(H992,'Data Unit Agr Open'!J990:$J$7567,1,FALSE)</f>
        <v>H8044CA</v>
      </c>
      <c r="AA992" t="b">
        <f t="shared" si="95"/>
        <v>1</v>
      </c>
    </row>
    <row r="993" spans="2:27" customFormat="1" ht="17.45" hidden="1" customHeight="1" x14ac:dyDescent="0.45">
      <c r="B993" s="38">
        <v>988</v>
      </c>
      <c r="C993" s="389" t="s">
        <v>1880</v>
      </c>
      <c r="D993" s="655" t="s">
        <v>13214</v>
      </c>
      <c r="E993" s="258" t="s">
        <v>13218</v>
      </c>
      <c r="F993" s="426"/>
      <c r="G993" s="426"/>
      <c r="H993" s="223" t="s">
        <v>7952</v>
      </c>
      <c r="I993" s="224" t="s">
        <v>7953</v>
      </c>
      <c r="J993" s="224" t="s">
        <v>7954</v>
      </c>
      <c r="K993" s="225">
        <v>44055</v>
      </c>
      <c r="L993" s="225">
        <v>45150</v>
      </c>
      <c r="M993" s="226">
        <v>36</v>
      </c>
      <c r="N993" s="227">
        <v>62100000</v>
      </c>
      <c r="O993" s="226">
        <f t="shared" si="96"/>
        <v>1725000</v>
      </c>
      <c r="P993" s="128">
        <f t="shared" ca="1" si="93"/>
        <v>17.121165725308675</v>
      </c>
      <c r="Q993" s="129">
        <f t="shared" ca="1" si="94"/>
        <v>29325000</v>
      </c>
      <c r="R993" s="117">
        <f>'[2]Mitra Ekspedisi (J&amp;T)'!J2193</f>
        <v>2281000</v>
      </c>
      <c r="S993" s="360">
        <f>'[2]Mitra Ekspedisi (J&amp;T)'!F2194</f>
        <v>1</v>
      </c>
      <c r="T993" s="50">
        <f t="shared" si="87"/>
        <v>59819000</v>
      </c>
      <c r="U993" s="511" t="s">
        <v>13028</v>
      </c>
      <c r="V993" s="16"/>
      <c r="X993" t="str">
        <f>IF(ISERROR(VLOOKUP(H993,'FMC by DSF_Sistem'!$J$11:$J$1202,1,0)),"TIDAK ADA","ADA")</f>
        <v>ADA</v>
      </c>
      <c r="Y993" t="str">
        <f>IF(ISERROR(VLOOKUP(C993,'Data Unit Agr Open'!$F$4:$F$7567,1,0)),"TIDAK ADA","ADA")</f>
        <v>ADA</v>
      </c>
      <c r="Z993" s="955" t="str">
        <f>VLOOKUP(H993,'Data Unit Agr Open'!J991:$J$7567,1,FALSE)</f>
        <v>H8042CA</v>
      </c>
      <c r="AA993" t="b">
        <f t="shared" si="95"/>
        <v>1</v>
      </c>
    </row>
    <row r="994" spans="2:27" customFormat="1" ht="17.45" hidden="1" customHeight="1" x14ac:dyDescent="0.45">
      <c r="B994" s="51">
        <v>989</v>
      </c>
      <c r="C994" s="389" t="s">
        <v>1880</v>
      </c>
      <c r="D994" s="655" t="s">
        <v>13214</v>
      </c>
      <c r="E994" s="258" t="s">
        <v>13218</v>
      </c>
      <c r="F994" s="426"/>
      <c r="G994" s="426"/>
      <c r="H994" s="223" t="s">
        <v>7958</v>
      </c>
      <c r="I994" s="224" t="s">
        <v>7959</v>
      </c>
      <c r="J994" s="224" t="s">
        <v>7960</v>
      </c>
      <c r="K994" s="225">
        <v>44055</v>
      </c>
      <c r="L994" s="225">
        <v>45150</v>
      </c>
      <c r="M994" s="226">
        <v>36</v>
      </c>
      <c r="N994" s="227">
        <v>62100000</v>
      </c>
      <c r="O994" s="226">
        <f t="shared" si="96"/>
        <v>1725000</v>
      </c>
      <c r="P994" s="128">
        <f t="shared" ca="1" si="93"/>
        <v>17.121165725308675</v>
      </c>
      <c r="Q994" s="129">
        <f t="shared" ca="1" si="94"/>
        <v>29325000</v>
      </c>
      <c r="R994" s="117">
        <f>'[2]Mitra Ekspedisi (J&amp;T)'!J2252</f>
        <v>1056000</v>
      </c>
      <c r="S994" s="360">
        <f>'[2]Mitra Ekspedisi (J&amp;T)'!F2253</f>
        <v>0</v>
      </c>
      <c r="T994" s="50">
        <f t="shared" si="87"/>
        <v>61044000</v>
      </c>
      <c r="U994" s="511" t="s">
        <v>13028</v>
      </c>
      <c r="V994" s="16"/>
      <c r="X994" t="str">
        <f>IF(ISERROR(VLOOKUP(H994,'FMC by DSF_Sistem'!$J$11:$J$1202,1,0)),"TIDAK ADA","ADA")</f>
        <v>ADA</v>
      </c>
      <c r="Y994" t="str">
        <f>IF(ISERROR(VLOOKUP(C994,'Data Unit Agr Open'!$F$4:$F$7567,1,0)),"TIDAK ADA","ADA")</f>
        <v>ADA</v>
      </c>
      <c r="Z994" s="955" t="str">
        <f>VLOOKUP(H994,'Data Unit Agr Open'!J992:$J$7567,1,FALSE)</f>
        <v>H8041CA</v>
      </c>
      <c r="AA994" t="b">
        <f t="shared" si="95"/>
        <v>1</v>
      </c>
    </row>
    <row r="995" spans="2:27" customFormat="1" ht="17.45" hidden="1" customHeight="1" x14ac:dyDescent="0.45">
      <c r="B995" s="38">
        <v>990</v>
      </c>
      <c r="C995" s="389" t="s">
        <v>1880</v>
      </c>
      <c r="D995" s="655" t="s">
        <v>13214</v>
      </c>
      <c r="E995" s="258" t="s">
        <v>13218</v>
      </c>
      <c r="F995" s="426"/>
      <c r="G995" s="426"/>
      <c r="H995" s="223" t="s">
        <v>7964</v>
      </c>
      <c r="I995" s="224" t="s">
        <v>7965</v>
      </c>
      <c r="J995" s="224" t="s">
        <v>7966</v>
      </c>
      <c r="K995" s="225">
        <v>44055</v>
      </c>
      <c r="L995" s="225">
        <v>45150</v>
      </c>
      <c r="M995" s="226">
        <v>36</v>
      </c>
      <c r="N995" s="227">
        <v>62100000</v>
      </c>
      <c r="O995" s="226">
        <f t="shared" si="96"/>
        <v>1725000</v>
      </c>
      <c r="P995" s="128">
        <f t="shared" ca="1" si="93"/>
        <v>17.121165725308675</v>
      </c>
      <c r="Q995" s="129">
        <f t="shared" ca="1" si="94"/>
        <v>29325000</v>
      </c>
      <c r="R995" s="117">
        <f>'[2]Mitra Ekspedisi (J&amp;T)'!J2310</f>
        <v>1056000</v>
      </c>
      <c r="S995" s="360">
        <f>'[2]Mitra Ekspedisi (J&amp;T)'!F2311</f>
        <v>0</v>
      </c>
      <c r="T995" s="50">
        <f t="shared" si="87"/>
        <v>61044000</v>
      </c>
      <c r="U995" s="511" t="s">
        <v>13028</v>
      </c>
      <c r="V995" s="16"/>
      <c r="X995" t="str">
        <f>IF(ISERROR(VLOOKUP(H995,'FMC by DSF_Sistem'!$J$11:$J$1202,1,0)),"TIDAK ADA","ADA")</f>
        <v>ADA</v>
      </c>
      <c r="Y995" t="str">
        <f>IF(ISERROR(VLOOKUP(C995,'Data Unit Agr Open'!$F$4:$F$7567,1,0)),"TIDAK ADA","ADA")</f>
        <v>ADA</v>
      </c>
      <c r="Z995" s="955" t="str">
        <f>VLOOKUP(H995,'Data Unit Agr Open'!J993:$J$7567,1,FALSE)</f>
        <v>H8053CA</v>
      </c>
      <c r="AA995" t="b">
        <f t="shared" si="95"/>
        <v>1</v>
      </c>
    </row>
    <row r="996" spans="2:27" customFormat="1" ht="17.45" hidden="1" customHeight="1" x14ac:dyDescent="0.45">
      <c r="B996" s="51">
        <v>991</v>
      </c>
      <c r="C996" s="389" t="s">
        <v>1880</v>
      </c>
      <c r="D996" s="655" t="s">
        <v>13214</v>
      </c>
      <c r="E996" s="258" t="s">
        <v>13218</v>
      </c>
      <c r="F996" s="426"/>
      <c r="G996" s="426"/>
      <c r="H996" s="223" t="s">
        <v>7970</v>
      </c>
      <c r="I996" s="224" t="s">
        <v>7971</v>
      </c>
      <c r="J996" s="224" t="s">
        <v>7972</v>
      </c>
      <c r="K996" s="225">
        <v>44055</v>
      </c>
      <c r="L996" s="225">
        <v>45150</v>
      </c>
      <c r="M996" s="226">
        <v>36</v>
      </c>
      <c r="N996" s="227">
        <v>62100000</v>
      </c>
      <c r="O996" s="226">
        <f t="shared" si="96"/>
        <v>1725000</v>
      </c>
      <c r="P996" s="128">
        <f t="shared" ca="1" si="93"/>
        <v>17.121165725308675</v>
      </c>
      <c r="Q996" s="129">
        <f t="shared" ca="1" si="94"/>
        <v>29325000</v>
      </c>
      <c r="R996" s="117">
        <f>'[2]Mitra Ekspedisi (J&amp;T)'!J2368</f>
        <v>5481000</v>
      </c>
      <c r="S996" s="360">
        <f>'[2]Mitra Ekspedisi (J&amp;T)'!F2369</f>
        <v>1</v>
      </c>
      <c r="T996" s="50">
        <f t="shared" si="87"/>
        <v>56619000</v>
      </c>
      <c r="U996" s="511" t="s">
        <v>13028</v>
      </c>
      <c r="V996" s="16"/>
      <c r="X996" t="str">
        <f>IF(ISERROR(VLOOKUP(H996,'FMC by DSF_Sistem'!$J$11:$J$1202,1,0)),"TIDAK ADA","ADA")</f>
        <v>ADA</v>
      </c>
      <c r="Y996" t="str">
        <f>IF(ISERROR(VLOOKUP(C996,'Data Unit Agr Open'!$F$4:$F$7567,1,0)),"TIDAK ADA","ADA")</f>
        <v>ADA</v>
      </c>
      <c r="Z996" s="955" t="str">
        <f>VLOOKUP(H996,'Data Unit Agr Open'!J994:$J$7567,1,FALSE)</f>
        <v>H8054CA</v>
      </c>
      <c r="AA996" t="b">
        <f t="shared" si="95"/>
        <v>1</v>
      </c>
    </row>
    <row r="997" spans="2:27" customFormat="1" ht="17.45" hidden="1" customHeight="1" x14ac:dyDescent="0.45">
      <c r="B997" s="38">
        <v>992</v>
      </c>
      <c r="C997" s="389" t="s">
        <v>1880</v>
      </c>
      <c r="D997" s="655" t="s">
        <v>13214</v>
      </c>
      <c r="E997" s="258" t="s">
        <v>13218</v>
      </c>
      <c r="F997" s="426"/>
      <c r="G997" s="426"/>
      <c r="H997" s="223" t="s">
        <v>7976</v>
      </c>
      <c r="I997" s="224" t="s">
        <v>7977</v>
      </c>
      <c r="J997" s="224" t="s">
        <v>7978</v>
      </c>
      <c r="K997" s="225">
        <v>44055</v>
      </c>
      <c r="L997" s="225">
        <v>45150</v>
      </c>
      <c r="M997" s="226">
        <v>36</v>
      </c>
      <c r="N997" s="227">
        <v>62100000</v>
      </c>
      <c r="O997" s="226">
        <f t="shared" si="96"/>
        <v>1725000</v>
      </c>
      <c r="P997" s="128">
        <f t="shared" ca="1" si="93"/>
        <v>17.121165725308675</v>
      </c>
      <c r="Q997" s="129">
        <f t="shared" ca="1" si="94"/>
        <v>29325000</v>
      </c>
      <c r="R997" s="117">
        <f>'[2]Mitra Ekspedisi (J&amp;T)'!J2428</f>
        <v>6156009</v>
      </c>
      <c r="S997" s="360">
        <f>'[2]Mitra Ekspedisi (J&amp;T)'!F2429</f>
        <v>4</v>
      </c>
      <c r="T997" s="50">
        <f t="shared" si="87"/>
        <v>55943991</v>
      </c>
      <c r="U997" s="511" t="s">
        <v>13028</v>
      </c>
      <c r="V997" s="16"/>
      <c r="X997" t="str">
        <f>IF(ISERROR(VLOOKUP(H997,'FMC by DSF_Sistem'!$J$11:$J$1202,1,0)),"TIDAK ADA","ADA")</f>
        <v>ADA</v>
      </c>
      <c r="Y997" t="str">
        <f>IF(ISERROR(VLOOKUP(C997,'Data Unit Agr Open'!$F$4:$F$7567,1,0)),"TIDAK ADA","ADA")</f>
        <v>ADA</v>
      </c>
      <c r="Z997" s="955" t="str">
        <f>VLOOKUP(H997,'Data Unit Agr Open'!J995:$J$7567,1,FALSE)</f>
        <v>H8056CA</v>
      </c>
      <c r="AA997" t="b">
        <f t="shared" si="95"/>
        <v>1</v>
      </c>
    </row>
    <row r="998" spans="2:27" customFormat="1" ht="17.45" hidden="1" customHeight="1" x14ac:dyDescent="0.45">
      <c r="B998" s="51">
        <v>993</v>
      </c>
      <c r="C998" s="389" t="s">
        <v>1880</v>
      </c>
      <c r="D998" s="655" t="s">
        <v>13214</v>
      </c>
      <c r="E998" s="258" t="s">
        <v>13218</v>
      </c>
      <c r="F998" s="426"/>
      <c r="G998" s="426"/>
      <c r="H998" s="223" t="s">
        <v>7982</v>
      </c>
      <c r="I998" s="224" t="s">
        <v>7983</v>
      </c>
      <c r="J998" s="224" t="s">
        <v>7984</v>
      </c>
      <c r="K998" s="225">
        <v>44055</v>
      </c>
      <c r="L998" s="225">
        <v>45150</v>
      </c>
      <c r="M998" s="226">
        <v>36</v>
      </c>
      <c r="N998" s="227">
        <v>62100000</v>
      </c>
      <c r="O998" s="226">
        <f t="shared" si="96"/>
        <v>1725000</v>
      </c>
      <c r="P998" s="128">
        <f t="shared" ca="1" si="93"/>
        <v>17.121165725308675</v>
      </c>
      <c r="Q998" s="129">
        <f t="shared" ca="1" si="94"/>
        <v>29325000</v>
      </c>
      <c r="R998" s="117">
        <f>'[2]Mitra Ekspedisi (J&amp;T)'!J2486</f>
        <v>1056000</v>
      </c>
      <c r="S998" s="360">
        <f>'[2]Mitra Ekspedisi (J&amp;T)'!F2487</f>
        <v>0</v>
      </c>
      <c r="T998" s="50">
        <f t="shared" si="87"/>
        <v>61044000</v>
      </c>
      <c r="U998" s="511" t="s">
        <v>13028</v>
      </c>
      <c r="V998" s="16"/>
      <c r="X998" t="str">
        <f>IF(ISERROR(VLOOKUP(H998,'FMC by DSF_Sistem'!$J$11:$J$1202,1,0)),"TIDAK ADA","ADA")</f>
        <v>ADA</v>
      </c>
      <c r="Y998" t="str">
        <f>IF(ISERROR(VLOOKUP(C998,'Data Unit Agr Open'!$F$4:$F$7567,1,0)),"TIDAK ADA","ADA")</f>
        <v>ADA</v>
      </c>
      <c r="Z998" s="955" t="str">
        <f>VLOOKUP(H998,'Data Unit Agr Open'!J996:$J$7567,1,FALSE)</f>
        <v>H8057CA</v>
      </c>
      <c r="AA998" t="b">
        <f t="shared" si="95"/>
        <v>1</v>
      </c>
    </row>
    <row r="999" spans="2:27" customFormat="1" ht="17.45" hidden="1" customHeight="1" x14ac:dyDescent="0.45">
      <c r="B999" s="38">
        <v>994</v>
      </c>
      <c r="C999" s="389" t="s">
        <v>1880</v>
      </c>
      <c r="D999" s="655" t="s">
        <v>13214</v>
      </c>
      <c r="E999" s="258" t="s">
        <v>13218</v>
      </c>
      <c r="F999" s="426"/>
      <c r="G999" s="426"/>
      <c r="H999" s="223" t="s">
        <v>7988</v>
      </c>
      <c r="I999" s="224" t="s">
        <v>7989</v>
      </c>
      <c r="J999" s="224" t="s">
        <v>7990</v>
      </c>
      <c r="K999" s="225">
        <v>44055</v>
      </c>
      <c r="L999" s="225">
        <v>45150</v>
      </c>
      <c r="M999" s="226">
        <v>36</v>
      </c>
      <c r="N999" s="227">
        <v>62100000</v>
      </c>
      <c r="O999" s="226">
        <f t="shared" si="96"/>
        <v>1725000</v>
      </c>
      <c r="P999" s="128">
        <f t="shared" ca="1" si="93"/>
        <v>17.121165725308675</v>
      </c>
      <c r="Q999" s="129">
        <f t="shared" ca="1" si="94"/>
        <v>29325000</v>
      </c>
      <c r="R999" s="117">
        <f>'[2]Mitra Ekspedisi (J&amp;T)'!J2545</f>
        <v>1056000</v>
      </c>
      <c r="S999" s="360">
        <f>'[2]Mitra Ekspedisi (J&amp;T)'!F2546</f>
        <v>0</v>
      </c>
      <c r="T999" s="50">
        <f t="shared" si="87"/>
        <v>61044000</v>
      </c>
      <c r="U999" s="511" t="s">
        <v>13028</v>
      </c>
      <c r="V999" s="16"/>
      <c r="X999" t="str">
        <f>IF(ISERROR(VLOOKUP(H999,'FMC by DSF_Sistem'!$J$11:$J$1202,1,0)),"TIDAK ADA","ADA")</f>
        <v>ADA</v>
      </c>
      <c r="Y999" t="str">
        <f>IF(ISERROR(VLOOKUP(C999,'Data Unit Agr Open'!$F$4:$F$7567,1,0)),"TIDAK ADA","ADA")</f>
        <v>ADA</v>
      </c>
      <c r="Z999" s="955" t="str">
        <f>VLOOKUP(H999,'Data Unit Agr Open'!J997:$J$7567,1,FALSE)</f>
        <v>H8058CA</v>
      </c>
      <c r="AA999" t="b">
        <f t="shared" si="95"/>
        <v>1</v>
      </c>
    </row>
    <row r="1000" spans="2:27" customFormat="1" ht="17.45" hidden="1" customHeight="1" x14ac:dyDescent="0.45">
      <c r="B1000" s="51">
        <v>995</v>
      </c>
      <c r="C1000" s="389" t="s">
        <v>1880</v>
      </c>
      <c r="D1000" s="655" t="s">
        <v>13214</v>
      </c>
      <c r="E1000" s="258" t="s">
        <v>13218</v>
      </c>
      <c r="F1000" s="426"/>
      <c r="G1000" s="426"/>
      <c r="H1000" s="223" t="s">
        <v>7994</v>
      </c>
      <c r="I1000" s="224" t="s">
        <v>7995</v>
      </c>
      <c r="J1000" s="224" t="s">
        <v>7996</v>
      </c>
      <c r="K1000" s="225">
        <v>44055</v>
      </c>
      <c r="L1000" s="225">
        <v>45150</v>
      </c>
      <c r="M1000" s="226">
        <v>36</v>
      </c>
      <c r="N1000" s="227">
        <v>62100000</v>
      </c>
      <c r="O1000" s="226">
        <f t="shared" si="96"/>
        <v>1725000</v>
      </c>
      <c r="P1000" s="128">
        <f t="shared" ca="1" si="93"/>
        <v>17.121165725308675</v>
      </c>
      <c r="Q1000" s="129">
        <f t="shared" ca="1" si="94"/>
        <v>29325000</v>
      </c>
      <c r="R1000" s="117">
        <f>'[2]Mitra Ekspedisi (J&amp;T)'!J2603</f>
        <v>1056000</v>
      </c>
      <c r="S1000" s="360">
        <f>'[2]Mitra Ekspedisi (J&amp;T)'!F2604</f>
        <v>0</v>
      </c>
      <c r="T1000" s="50">
        <f t="shared" si="87"/>
        <v>61044000</v>
      </c>
      <c r="U1000" s="511" t="s">
        <v>13028</v>
      </c>
      <c r="V1000" s="16"/>
      <c r="X1000" t="str">
        <f>IF(ISERROR(VLOOKUP(H1000,'FMC by DSF_Sistem'!$J$11:$J$1202,1,0)),"TIDAK ADA","ADA")</f>
        <v>ADA</v>
      </c>
      <c r="Y1000" t="str">
        <f>IF(ISERROR(VLOOKUP(C1000,'Data Unit Agr Open'!$F$4:$F$7567,1,0)),"TIDAK ADA","ADA")</f>
        <v>ADA</v>
      </c>
      <c r="Z1000" s="955" t="str">
        <f>VLOOKUP(H1000,'Data Unit Agr Open'!J998:$J$7567,1,FALSE)</f>
        <v>H8059CA</v>
      </c>
      <c r="AA1000" t="b">
        <f t="shared" si="95"/>
        <v>1</v>
      </c>
    </row>
    <row r="1001" spans="2:27" customFormat="1" ht="17.45" hidden="1" customHeight="1" x14ac:dyDescent="0.45">
      <c r="B1001" s="38">
        <v>996</v>
      </c>
      <c r="C1001" s="389" t="s">
        <v>1884</v>
      </c>
      <c r="D1001" s="655" t="s">
        <v>13214</v>
      </c>
      <c r="E1001" s="258" t="s">
        <v>13219</v>
      </c>
      <c r="F1001" s="426"/>
      <c r="G1001" s="426"/>
      <c r="H1001" s="223" t="s">
        <v>7997</v>
      </c>
      <c r="I1001" s="224" t="s">
        <v>7998</v>
      </c>
      <c r="J1001" s="224" t="s">
        <v>7999</v>
      </c>
      <c r="K1001" s="225">
        <v>44055</v>
      </c>
      <c r="L1001" s="225">
        <v>45150</v>
      </c>
      <c r="M1001" s="226">
        <v>36</v>
      </c>
      <c r="N1001" s="227">
        <v>72900000</v>
      </c>
      <c r="O1001" s="226">
        <f t="shared" si="96"/>
        <v>2025000</v>
      </c>
      <c r="P1001" s="128">
        <f t="shared" ca="1" si="93"/>
        <v>17.121165725308675</v>
      </c>
      <c r="Q1001" s="129">
        <f t="shared" ca="1" si="94"/>
        <v>34425000</v>
      </c>
      <c r="R1001" s="117">
        <f>'[2]Mitra Ekspedisi (J&amp;T)'!J922</f>
        <v>9906000</v>
      </c>
      <c r="S1001" s="360">
        <f>'[2]Mitra Ekspedisi (J&amp;T)'!F923</f>
        <v>2</v>
      </c>
      <c r="T1001" s="50">
        <f t="shared" si="87"/>
        <v>62994000</v>
      </c>
      <c r="U1001" s="511" t="s">
        <v>13028</v>
      </c>
      <c r="V1001" s="16"/>
      <c r="X1001" t="str">
        <f>IF(ISERROR(VLOOKUP(H1001,'FMC by DSF_Sistem'!$J$11:$J$1202,1,0)),"TIDAK ADA","ADA")</f>
        <v>ADA</v>
      </c>
      <c r="Y1001" t="str">
        <f>IF(ISERROR(VLOOKUP(C1001,'Data Unit Agr Open'!$F$4:$F$7567,1,0)),"TIDAK ADA","ADA")</f>
        <v>ADA</v>
      </c>
      <c r="Z1001" s="955" t="str">
        <f>VLOOKUP(H1001,'Data Unit Agr Open'!J999:$J$7567,1,FALSE)</f>
        <v>H8078CA</v>
      </c>
      <c r="AA1001" t="b">
        <f t="shared" si="95"/>
        <v>1</v>
      </c>
    </row>
    <row r="1002" spans="2:27" customFormat="1" ht="17.45" hidden="1" customHeight="1" x14ac:dyDescent="0.45">
      <c r="B1002" s="51">
        <v>997</v>
      </c>
      <c r="C1002" s="389" t="s">
        <v>1884</v>
      </c>
      <c r="D1002" s="655" t="s">
        <v>13214</v>
      </c>
      <c r="E1002" s="258" t="s">
        <v>13219</v>
      </c>
      <c r="F1002" s="426"/>
      <c r="G1002" s="426"/>
      <c r="H1002" s="223" t="s">
        <v>8006</v>
      </c>
      <c r="I1002" s="224" t="s">
        <v>8007</v>
      </c>
      <c r="J1002" s="224" t="s">
        <v>8008</v>
      </c>
      <c r="K1002" s="225">
        <v>44055</v>
      </c>
      <c r="L1002" s="225">
        <v>45150</v>
      </c>
      <c r="M1002" s="226">
        <v>36</v>
      </c>
      <c r="N1002" s="227">
        <v>72900000</v>
      </c>
      <c r="O1002" s="226">
        <f t="shared" si="96"/>
        <v>2025000</v>
      </c>
      <c r="P1002" s="128">
        <f t="shared" ca="1" si="93"/>
        <v>17.121165725308675</v>
      </c>
      <c r="Q1002" s="129">
        <f t="shared" ca="1" si="94"/>
        <v>34425000</v>
      </c>
      <c r="R1002" s="117">
        <f>'[2]Mitra Ekspedisi (J&amp;T)'!J980</f>
        <v>14746138</v>
      </c>
      <c r="S1002" s="360">
        <f>'[2]Mitra Ekspedisi (J&amp;T)'!F981</f>
        <v>6</v>
      </c>
      <c r="T1002" s="50">
        <f t="shared" si="87"/>
        <v>58153862</v>
      </c>
      <c r="U1002" s="511" t="s">
        <v>13028</v>
      </c>
      <c r="V1002" s="16"/>
      <c r="X1002" t="str">
        <f>IF(ISERROR(VLOOKUP(H1002,'FMC by DSF_Sistem'!$J$11:$J$1202,1,0)),"TIDAK ADA","ADA")</f>
        <v>ADA</v>
      </c>
      <c r="Y1002" t="str">
        <f>IF(ISERROR(VLOOKUP(C1002,'Data Unit Agr Open'!$F$4:$F$7567,1,0)),"TIDAK ADA","ADA")</f>
        <v>ADA</v>
      </c>
      <c r="Z1002" s="955" t="str">
        <f>VLOOKUP(H1002,'Data Unit Agr Open'!J1000:$J$7567,1,FALSE)</f>
        <v>H8079CA</v>
      </c>
      <c r="AA1002" t="b">
        <f t="shared" si="95"/>
        <v>1</v>
      </c>
    </row>
    <row r="1003" spans="2:27" customFormat="1" ht="17.45" hidden="1" customHeight="1" x14ac:dyDescent="0.45">
      <c r="B1003" s="38">
        <v>998</v>
      </c>
      <c r="C1003" s="389" t="s">
        <v>1884</v>
      </c>
      <c r="D1003" s="655" t="s">
        <v>13214</v>
      </c>
      <c r="E1003" s="258" t="s">
        <v>13219</v>
      </c>
      <c r="F1003" s="426"/>
      <c r="G1003" s="426"/>
      <c r="H1003" s="223" t="s">
        <v>8012</v>
      </c>
      <c r="I1003" s="224" t="s">
        <v>8013</v>
      </c>
      <c r="J1003" s="224" t="s">
        <v>8014</v>
      </c>
      <c r="K1003" s="225">
        <v>44055</v>
      </c>
      <c r="L1003" s="225">
        <v>45150</v>
      </c>
      <c r="M1003" s="226">
        <v>36</v>
      </c>
      <c r="N1003" s="227">
        <v>72900000</v>
      </c>
      <c r="O1003" s="226">
        <f t="shared" si="96"/>
        <v>2025000</v>
      </c>
      <c r="P1003" s="128">
        <f t="shared" ca="1" si="93"/>
        <v>17.121165725308675</v>
      </c>
      <c r="Q1003" s="129">
        <f t="shared" ca="1" si="94"/>
        <v>34425000</v>
      </c>
      <c r="R1003" s="117">
        <f>'[2]Mitra Ekspedisi (J&amp;T)'!J1037</f>
        <v>1056000</v>
      </c>
      <c r="S1003" s="360">
        <f>'[2]Mitra Ekspedisi (J&amp;T)'!F1038</f>
        <v>0</v>
      </c>
      <c r="T1003" s="50">
        <f t="shared" si="87"/>
        <v>71844000</v>
      </c>
      <c r="U1003" s="511" t="s">
        <v>13028</v>
      </c>
      <c r="V1003" s="16"/>
      <c r="X1003" t="str">
        <f>IF(ISERROR(VLOOKUP(H1003,'FMC by DSF_Sistem'!$J$11:$J$1202,1,0)),"TIDAK ADA","ADA")</f>
        <v>ADA</v>
      </c>
      <c r="Y1003" t="str">
        <f>IF(ISERROR(VLOOKUP(C1003,'Data Unit Agr Open'!$F$4:$F$7567,1,0)),"TIDAK ADA","ADA")</f>
        <v>ADA</v>
      </c>
      <c r="Z1003" s="955" t="str">
        <f>VLOOKUP(H1003,'Data Unit Agr Open'!J1001:$J$7567,1,FALSE)</f>
        <v>H8081CA</v>
      </c>
      <c r="AA1003" t="b">
        <f t="shared" si="95"/>
        <v>1</v>
      </c>
    </row>
    <row r="1004" spans="2:27" customFormat="1" ht="17.45" hidden="1" customHeight="1" x14ac:dyDescent="0.45">
      <c r="B1004" s="51">
        <v>999</v>
      </c>
      <c r="C1004" s="389" t="s">
        <v>1884</v>
      </c>
      <c r="D1004" s="655" t="s">
        <v>13214</v>
      </c>
      <c r="E1004" s="258" t="s">
        <v>13219</v>
      </c>
      <c r="F1004" s="426"/>
      <c r="G1004" s="426"/>
      <c r="H1004" s="223" t="s">
        <v>8018</v>
      </c>
      <c r="I1004" s="224" t="s">
        <v>8019</v>
      </c>
      <c r="J1004" s="224" t="s">
        <v>8020</v>
      </c>
      <c r="K1004" s="225">
        <v>44055</v>
      </c>
      <c r="L1004" s="225">
        <v>45150</v>
      </c>
      <c r="M1004" s="226">
        <v>36</v>
      </c>
      <c r="N1004" s="227">
        <v>72900000</v>
      </c>
      <c r="O1004" s="226">
        <f t="shared" si="96"/>
        <v>2025000</v>
      </c>
      <c r="P1004" s="128">
        <f t="shared" ca="1" si="93"/>
        <v>17.121165725308675</v>
      </c>
      <c r="Q1004" s="129">
        <f t="shared" ca="1" si="94"/>
        <v>34425000</v>
      </c>
      <c r="R1004" s="117">
        <f>'[2]Mitra Ekspedisi (J&amp;T)'!J1094</f>
        <v>5481000</v>
      </c>
      <c r="S1004" s="360">
        <f>'[2]Mitra Ekspedisi (J&amp;T)'!F1095</f>
        <v>1</v>
      </c>
      <c r="T1004" s="50">
        <f t="shared" si="87"/>
        <v>67419000</v>
      </c>
      <c r="U1004" s="511" t="s">
        <v>13028</v>
      </c>
      <c r="V1004" s="16"/>
      <c r="X1004" t="str">
        <f>IF(ISERROR(VLOOKUP(H1004,'FMC by DSF_Sistem'!$J$11:$J$1202,1,0)),"TIDAK ADA","ADA")</f>
        <v>ADA</v>
      </c>
      <c r="Y1004" t="str">
        <f>IF(ISERROR(VLOOKUP(C1004,'Data Unit Agr Open'!$F$4:$F$7567,1,0)),"TIDAK ADA","ADA")</f>
        <v>ADA</v>
      </c>
      <c r="Z1004" s="955" t="str">
        <f>VLOOKUP(H1004,'Data Unit Agr Open'!J1002:$J$7567,1,FALSE)</f>
        <v>H8082CA</v>
      </c>
      <c r="AA1004" t="b">
        <f t="shared" si="95"/>
        <v>1</v>
      </c>
    </row>
    <row r="1005" spans="2:27" customFormat="1" ht="17.45" hidden="1" customHeight="1" x14ac:dyDescent="0.45">
      <c r="B1005" s="38">
        <v>1000</v>
      </c>
      <c r="C1005" s="389" t="s">
        <v>1884</v>
      </c>
      <c r="D1005" s="655" t="s">
        <v>13214</v>
      </c>
      <c r="E1005" s="258" t="s">
        <v>13219</v>
      </c>
      <c r="F1005" s="426"/>
      <c r="G1005" s="426"/>
      <c r="H1005" s="223" t="s">
        <v>8024</v>
      </c>
      <c r="I1005" s="224" t="s">
        <v>8025</v>
      </c>
      <c r="J1005" s="224" t="s">
        <v>8026</v>
      </c>
      <c r="K1005" s="225">
        <v>44055</v>
      </c>
      <c r="L1005" s="225">
        <v>45150</v>
      </c>
      <c r="M1005" s="226">
        <v>36</v>
      </c>
      <c r="N1005" s="227">
        <v>72900000</v>
      </c>
      <c r="O1005" s="226">
        <f t="shared" si="96"/>
        <v>2025000</v>
      </c>
      <c r="P1005" s="128">
        <f t="shared" ca="1" si="93"/>
        <v>17.121165725308675</v>
      </c>
      <c r="Q1005" s="129">
        <f t="shared" ca="1" si="94"/>
        <v>34425000</v>
      </c>
      <c r="R1005" s="117">
        <f>'[2]Mitra Ekspedisi (J&amp;T)'!J1151</f>
        <v>19471000</v>
      </c>
      <c r="S1005" s="360">
        <f>'[2]Mitra Ekspedisi (J&amp;T)'!F1152</f>
        <v>5</v>
      </c>
      <c r="T1005" s="50">
        <f t="shared" si="87"/>
        <v>53429000</v>
      </c>
      <c r="U1005" s="511" t="s">
        <v>13028</v>
      </c>
      <c r="V1005" s="16"/>
      <c r="X1005" t="str">
        <f>IF(ISERROR(VLOOKUP(H1005,'FMC by DSF_Sistem'!$J$11:$J$1202,1,0)),"TIDAK ADA","ADA")</f>
        <v>ADA</v>
      </c>
      <c r="Y1005" t="str">
        <f>IF(ISERROR(VLOOKUP(C1005,'Data Unit Agr Open'!$F$4:$F$7567,1,0)),"TIDAK ADA","ADA")</f>
        <v>ADA</v>
      </c>
      <c r="Z1005" s="955" t="str">
        <f>VLOOKUP(H1005,'Data Unit Agr Open'!J1003:$J$7567,1,FALSE)</f>
        <v>H8066CA</v>
      </c>
      <c r="AA1005" t="b">
        <f t="shared" si="95"/>
        <v>1</v>
      </c>
    </row>
    <row r="1006" spans="2:27" customFormat="1" ht="17.45" hidden="1" customHeight="1" x14ac:dyDescent="0.45">
      <c r="B1006" s="51">
        <v>1001</v>
      </c>
      <c r="C1006" s="389" t="s">
        <v>1884</v>
      </c>
      <c r="D1006" s="655" t="s">
        <v>13214</v>
      </c>
      <c r="E1006" s="258" t="s">
        <v>13219</v>
      </c>
      <c r="F1006" s="426"/>
      <c r="G1006" s="426"/>
      <c r="H1006" s="223" t="s">
        <v>8030</v>
      </c>
      <c r="I1006" s="224" t="s">
        <v>8031</v>
      </c>
      <c r="J1006" s="224" t="s">
        <v>8032</v>
      </c>
      <c r="K1006" s="225">
        <v>44055</v>
      </c>
      <c r="L1006" s="225">
        <v>45150</v>
      </c>
      <c r="M1006" s="226">
        <v>36</v>
      </c>
      <c r="N1006" s="227">
        <v>72900000</v>
      </c>
      <c r="O1006" s="226">
        <f t="shared" si="96"/>
        <v>2025000</v>
      </c>
      <c r="P1006" s="128">
        <f t="shared" ca="1" si="93"/>
        <v>17.121165725308675</v>
      </c>
      <c r="Q1006" s="129">
        <f t="shared" ca="1" si="94"/>
        <v>34425000</v>
      </c>
      <c r="R1006" s="117">
        <f>'[2]Mitra Ekspedisi (J&amp;T)'!J113</f>
        <v>17649478</v>
      </c>
      <c r="S1006" s="360">
        <f>'[2]Mitra Ekspedisi (J&amp;T)'!F114</f>
        <v>7</v>
      </c>
      <c r="T1006" s="50">
        <f t="shared" si="87"/>
        <v>55250522</v>
      </c>
      <c r="U1006" s="511" t="s">
        <v>13028</v>
      </c>
      <c r="V1006" s="16"/>
      <c r="X1006" t="str">
        <f>IF(ISERROR(VLOOKUP(H1006,'FMC by DSF_Sistem'!$J$11:$J$1202,1,0)),"TIDAK ADA","ADA")</f>
        <v>ADA</v>
      </c>
      <c r="Y1006" t="str">
        <f>IF(ISERROR(VLOOKUP(C1006,'Data Unit Agr Open'!$F$4:$F$7567,1,0)),"TIDAK ADA","ADA")</f>
        <v>ADA</v>
      </c>
      <c r="Z1006" s="955" t="str">
        <f>VLOOKUP(H1006,'Data Unit Agr Open'!J1004:$J$7567,1,FALSE)</f>
        <v>H8067CA</v>
      </c>
      <c r="AA1006" t="b">
        <f t="shared" si="95"/>
        <v>1</v>
      </c>
    </row>
    <row r="1007" spans="2:27" customFormat="1" ht="17.45" hidden="1" customHeight="1" x14ac:dyDescent="0.45">
      <c r="B1007" s="38">
        <v>1002</v>
      </c>
      <c r="C1007" s="389" t="s">
        <v>1884</v>
      </c>
      <c r="D1007" s="655" t="s">
        <v>13214</v>
      </c>
      <c r="E1007" s="258" t="s">
        <v>13219</v>
      </c>
      <c r="F1007" s="426"/>
      <c r="G1007" s="426"/>
      <c r="H1007" s="223" t="s">
        <v>8036</v>
      </c>
      <c r="I1007" s="224" t="s">
        <v>8037</v>
      </c>
      <c r="J1007" s="224" t="s">
        <v>8038</v>
      </c>
      <c r="K1007" s="225">
        <v>44055</v>
      </c>
      <c r="L1007" s="225">
        <v>45150</v>
      </c>
      <c r="M1007" s="226">
        <v>36</v>
      </c>
      <c r="N1007" s="227">
        <v>72900000</v>
      </c>
      <c r="O1007" s="226">
        <f t="shared" si="96"/>
        <v>2025000</v>
      </c>
      <c r="P1007" s="128">
        <f t="shared" ref="P1007:P1070" ca="1" si="97">($P$3-K1007)/30</f>
        <v>17.121165725308675</v>
      </c>
      <c r="Q1007" s="129">
        <f t="shared" ref="Q1007:Q1070" ca="1" si="98">LEFT(P1007,2)*O1007</f>
        <v>34425000</v>
      </c>
      <c r="R1007" s="117">
        <f>'[2]Mitra Ekspedisi (J&amp;T)'!J1209</f>
        <v>12156579</v>
      </c>
      <c r="S1007" s="360">
        <f>'[2]Mitra Ekspedisi (J&amp;T)'!F1210</f>
        <v>4</v>
      </c>
      <c r="T1007" s="50">
        <f t="shared" si="87"/>
        <v>60743421</v>
      </c>
      <c r="U1007" s="511" t="s">
        <v>13028</v>
      </c>
      <c r="V1007" s="16"/>
      <c r="X1007" t="str">
        <f>IF(ISERROR(VLOOKUP(H1007,'FMC by DSF_Sistem'!$J$11:$J$1202,1,0)),"TIDAK ADA","ADA")</f>
        <v>ADA</v>
      </c>
      <c r="Y1007" t="str">
        <f>IF(ISERROR(VLOOKUP(C1007,'Data Unit Agr Open'!$F$4:$F$7567,1,0)),"TIDAK ADA","ADA")</f>
        <v>ADA</v>
      </c>
      <c r="Z1007" s="955" t="str">
        <f>VLOOKUP(H1007,'Data Unit Agr Open'!J1005:$J$7567,1,FALSE)</f>
        <v>H8068CA</v>
      </c>
      <c r="AA1007" t="b">
        <f t="shared" si="95"/>
        <v>1</v>
      </c>
    </row>
    <row r="1008" spans="2:27" customFormat="1" ht="17.45" hidden="1" customHeight="1" x14ac:dyDescent="0.45">
      <c r="B1008" s="51">
        <v>1003</v>
      </c>
      <c r="C1008" s="389" t="s">
        <v>1884</v>
      </c>
      <c r="D1008" s="655" t="s">
        <v>13214</v>
      </c>
      <c r="E1008" s="258" t="s">
        <v>13219</v>
      </c>
      <c r="F1008" s="426"/>
      <c r="G1008" s="426"/>
      <c r="H1008" s="223" t="s">
        <v>8042</v>
      </c>
      <c r="I1008" s="224" t="s">
        <v>8043</v>
      </c>
      <c r="J1008" s="224" t="s">
        <v>8044</v>
      </c>
      <c r="K1008" s="225">
        <v>44055</v>
      </c>
      <c r="L1008" s="225">
        <v>45150</v>
      </c>
      <c r="M1008" s="226">
        <v>36</v>
      </c>
      <c r="N1008" s="227">
        <v>72900000</v>
      </c>
      <c r="O1008" s="226">
        <f t="shared" si="96"/>
        <v>2025000</v>
      </c>
      <c r="P1008" s="128">
        <f t="shared" ca="1" si="97"/>
        <v>17.121165725308675</v>
      </c>
      <c r="Q1008" s="129">
        <f t="shared" ca="1" si="98"/>
        <v>34425000</v>
      </c>
      <c r="R1008" s="117">
        <f>'[2]Mitra Ekspedisi (J&amp;T)'!J1267</f>
        <v>11888199</v>
      </c>
      <c r="S1008" s="360">
        <f>'[2]Mitra Ekspedisi (J&amp;T)'!F1268</f>
        <v>5</v>
      </c>
      <c r="T1008" s="50">
        <f t="shared" si="87"/>
        <v>61011801</v>
      </c>
      <c r="U1008" s="511" t="s">
        <v>13028</v>
      </c>
      <c r="V1008" s="16"/>
      <c r="X1008" t="str">
        <f>IF(ISERROR(VLOOKUP(H1008,'FMC by DSF_Sistem'!$J$11:$J$1202,1,0)),"TIDAK ADA","ADA")</f>
        <v>ADA</v>
      </c>
      <c r="Y1008" t="str">
        <f>IF(ISERROR(VLOOKUP(C1008,'Data Unit Agr Open'!$F$4:$F$7567,1,0)),"TIDAK ADA","ADA")</f>
        <v>ADA</v>
      </c>
      <c r="Z1008" s="955" t="str">
        <f>VLOOKUP(H1008,'Data Unit Agr Open'!J1006:$J$7567,1,FALSE)</f>
        <v>H8069CA</v>
      </c>
      <c r="AA1008" t="b">
        <f t="shared" si="95"/>
        <v>1</v>
      </c>
    </row>
    <row r="1009" spans="2:27" customFormat="1" ht="17.45" hidden="1" customHeight="1" x14ac:dyDescent="0.45">
      <c r="B1009" s="38">
        <v>1004</v>
      </c>
      <c r="C1009" s="389" t="s">
        <v>1884</v>
      </c>
      <c r="D1009" s="655" t="s">
        <v>13214</v>
      </c>
      <c r="E1009" s="258" t="s">
        <v>13219</v>
      </c>
      <c r="F1009" s="426"/>
      <c r="G1009" s="426"/>
      <c r="H1009" s="223" t="s">
        <v>8048</v>
      </c>
      <c r="I1009" s="224" t="s">
        <v>8049</v>
      </c>
      <c r="J1009" s="224" t="s">
        <v>8050</v>
      </c>
      <c r="K1009" s="225">
        <v>44055</v>
      </c>
      <c r="L1009" s="225">
        <v>45150</v>
      </c>
      <c r="M1009" s="226">
        <v>36</v>
      </c>
      <c r="N1009" s="227">
        <v>72900000</v>
      </c>
      <c r="O1009" s="226">
        <f t="shared" si="96"/>
        <v>2025000</v>
      </c>
      <c r="P1009" s="128">
        <f t="shared" ca="1" si="97"/>
        <v>17.121165725308675</v>
      </c>
      <c r="Q1009" s="129">
        <f t="shared" ca="1" si="98"/>
        <v>34425000</v>
      </c>
      <c r="R1009" s="117">
        <f>'[2]Mitra Ekspedisi (J&amp;T)'!J1325</f>
        <v>3603140</v>
      </c>
      <c r="S1009" s="360">
        <f>'[2]Mitra Ekspedisi (J&amp;T)'!F1326</f>
        <v>2</v>
      </c>
      <c r="T1009" s="50">
        <f t="shared" si="87"/>
        <v>69296860</v>
      </c>
      <c r="U1009" s="511" t="s">
        <v>13028</v>
      </c>
      <c r="V1009" s="16"/>
      <c r="X1009" t="str">
        <f>IF(ISERROR(VLOOKUP(H1009,'FMC by DSF_Sistem'!$J$11:$J$1202,1,0)),"TIDAK ADA","ADA")</f>
        <v>ADA</v>
      </c>
      <c r="Y1009" t="str">
        <f>IF(ISERROR(VLOOKUP(C1009,'Data Unit Agr Open'!$F$4:$F$7567,1,0)),"TIDAK ADA","ADA")</f>
        <v>ADA</v>
      </c>
      <c r="Z1009" s="955" t="str">
        <f>VLOOKUP(H1009,'Data Unit Agr Open'!J1007:$J$7567,1,FALSE)</f>
        <v>H8070CA</v>
      </c>
      <c r="AA1009" t="b">
        <f t="shared" si="95"/>
        <v>1</v>
      </c>
    </row>
    <row r="1010" spans="2:27" customFormat="1" ht="17.45" hidden="1" customHeight="1" x14ac:dyDescent="0.45">
      <c r="B1010" s="51">
        <v>1005</v>
      </c>
      <c r="C1010" s="389" t="s">
        <v>1884</v>
      </c>
      <c r="D1010" s="655" t="s">
        <v>13214</v>
      </c>
      <c r="E1010" s="258" t="s">
        <v>13219</v>
      </c>
      <c r="F1010" s="426"/>
      <c r="G1010" s="426"/>
      <c r="H1010" s="223" t="s">
        <v>8054</v>
      </c>
      <c r="I1010" s="224" t="s">
        <v>8055</v>
      </c>
      <c r="J1010" s="224" t="s">
        <v>8056</v>
      </c>
      <c r="K1010" s="225">
        <v>44055</v>
      </c>
      <c r="L1010" s="225">
        <v>45150</v>
      </c>
      <c r="M1010" s="226">
        <v>36</v>
      </c>
      <c r="N1010" s="227">
        <v>72900000</v>
      </c>
      <c r="O1010" s="226">
        <f t="shared" si="96"/>
        <v>2025000</v>
      </c>
      <c r="P1010" s="128">
        <f t="shared" ca="1" si="97"/>
        <v>17.121165725308675</v>
      </c>
      <c r="Q1010" s="129">
        <f t="shared" ca="1" si="98"/>
        <v>34425000</v>
      </c>
      <c r="R1010" s="117">
        <f>'[2]Mitra Ekspedisi (J&amp;T)'!J1383</f>
        <v>10625280</v>
      </c>
      <c r="S1010" s="360">
        <f>'[2]Mitra Ekspedisi (J&amp;T)'!F1384</f>
        <v>4</v>
      </c>
      <c r="T1010" s="50">
        <f t="shared" si="87"/>
        <v>62274720</v>
      </c>
      <c r="U1010" s="511" t="s">
        <v>13028</v>
      </c>
      <c r="V1010" s="16"/>
      <c r="X1010" t="str">
        <f>IF(ISERROR(VLOOKUP(H1010,'FMC by DSF_Sistem'!$J$11:$J$1202,1,0)),"TIDAK ADA","ADA")</f>
        <v>ADA</v>
      </c>
      <c r="Y1010" t="str">
        <f>IF(ISERROR(VLOOKUP(C1010,'Data Unit Agr Open'!$F$4:$F$7567,1,0)),"TIDAK ADA","ADA")</f>
        <v>ADA</v>
      </c>
      <c r="Z1010" s="955" t="str">
        <f>VLOOKUP(H1010,'Data Unit Agr Open'!J1008:$J$7567,1,FALSE)</f>
        <v>H8071CA</v>
      </c>
      <c r="AA1010" t="b">
        <f t="shared" si="95"/>
        <v>1</v>
      </c>
    </row>
    <row r="1011" spans="2:27" customFormat="1" ht="17.45" hidden="1" customHeight="1" x14ac:dyDescent="0.45">
      <c r="B1011" s="38">
        <v>1006</v>
      </c>
      <c r="C1011" s="389" t="s">
        <v>1884</v>
      </c>
      <c r="D1011" s="655" t="s">
        <v>13214</v>
      </c>
      <c r="E1011" s="258" t="s">
        <v>13219</v>
      </c>
      <c r="F1011" s="426"/>
      <c r="G1011" s="426"/>
      <c r="H1011" s="223" t="s">
        <v>8060</v>
      </c>
      <c r="I1011" s="224" t="s">
        <v>8061</v>
      </c>
      <c r="J1011" s="224" t="s">
        <v>8062</v>
      </c>
      <c r="K1011" s="225">
        <v>44055</v>
      </c>
      <c r="L1011" s="225">
        <v>45150</v>
      </c>
      <c r="M1011" s="226">
        <v>36</v>
      </c>
      <c r="N1011" s="227">
        <v>72900000</v>
      </c>
      <c r="O1011" s="226">
        <f t="shared" si="96"/>
        <v>2025000</v>
      </c>
      <c r="P1011" s="128">
        <f t="shared" ca="1" si="97"/>
        <v>17.121165725308675</v>
      </c>
      <c r="Q1011" s="129">
        <f t="shared" ca="1" si="98"/>
        <v>34425000</v>
      </c>
      <c r="R1011" s="117">
        <f>'[2]Mitra Ekspedisi (J&amp;T)'!J1440</f>
        <v>3860000</v>
      </c>
      <c r="S1011" s="360">
        <f>'[2]Mitra Ekspedisi (J&amp;T)'!F1441</f>
        <v>1</v>
      </c>
      <c r="T1011" s="50">
        <f t="shared" si="87"/>
        <v>69040000</v>
      </c>
      <c r="U1011" s="511" t="s">
        <v>13028</v>
      </c>
      <c r="V1011" s="16"/>
      <c r="X1011" t="str">
        <f>IF(ISERROR(VLOOKUP(H1011,'FMC by DSF_Sistem'!$J$11:$J$1202,1,0)),"TIDAK ADA","ADA")</f>
        <v>ADA</v>
      </c>
      <c r="Y1011" t="str">
        <f>IF(ISERROR(VLOOKUP(C1011,'Data Unit Agr Open'!$F$4:$F$7567,1,0)),"TIDAK ADA","ADA")</f>
        <v>ADA</v>
      </c>
      <c r="Z1011" s="955" t="str">
        <f>VLOOKUP(H1011,'Data Unit Agr Open'!J1009:$J$7567,1,FALSE)</f>
        <v>H8072CA</v>
      </c>
      <c r="AA1011" t="b">
        <f t="shared" si="95"/>
        <v>1</v>
      </c>
    </row>
    <row r="1012" spans="2:27" customFormat="1" ht="17.45" hidden="1" customHeight="1" x14ac:dyDescent="0.45">
      <c r="B1012" s="51">
        <v>1007</v>
      </c>
      <c r="C1012" s="389" t="s">
        <v>1884</v>
      </c>
      <c r="D1012" s="655" t="s">
        <v>13214</v>
      </c>
      <c r="E1012" s="258" t="s">
        <v>13219</v>
      </c>
      <c r="F1012" s="426"/>
      <c r="G1012" s="426"/>
      <c r="H1012" s="223" t="s">
        <v>8066</v>
      </c>
      <c r="I1012" s="224" t="s">
        <v>8067</v>
      </c>
      <c r="J1012" s="224" t="s">
        <v>8068</v>
      </c>
      <c r="K1012" s="225">
        <v>44055</v>
      </c>
      <c r="L1012" s="225">
        <v>45150</v>
      </c>
      <c r="M1012" s="226">
        <v>36</v>
      </c>
      <c r="N1012" s="227">
        <v>72900000</v>
      </c>
      <c r="O1012" s="226">
        <f t="shared" si="96"/>
        <v>2025000</v>
      </c>
      <c r="P1012" s="128">
        <f t="shared" ca="1" si="97"/>
        <v>17.121165725308675</v>
      </c>
      <c r="Q1012" s="129">
        <f t="shared" ca="1" si="98"/>
        <v>34425000</v>
      </c>
      <c r="R1012" s="117">
        <f>'[2]Mitra Ekspedisi (J&amp;T)'!J1498</f>
        <v>9456442</v>
      </c>
      <c r="S1012" s="360">
        <f>'[2]Mitra Ekspedisi (J&amp;T)'!F1499</f>
        <v>3</v>
      </c>
      <c r="T1012" s="50">
        <f t="shared" si="87"/>
        <v>63443558</v>
      </c>
      <c r="U1012" s="511" t="s">
        <v>13028</v>
      </c>
      <c r="V1012" s="16"/>
      <c r="X1012" t="str">
        <f>IF(ISERROR(VLOOKUP(H1012,'FMC by DSF_Sistem'!$J$11:$J$1202,1,0)),"TIDAK ADA","ADA")</f>
        <v>ADA</v>
      </c>
      <c r="Y1012" t="str">
        <f>IF(ISERROR(VLOOKUP(C1012,'Data Unit Agr Open'!$F$4:$F$7567,1,0)),"TIDAK ADA","ADA")</f>
        <v>ADA</v>
      </c>
      <c r="Z1012" s="955" t="str">
        <f>VLOOKUP(H1012,'Data Unit Agr Open'!J1010:$J$7567,1,FALSE)</f>
        <v>H8073CA</v>
      </c>
      <c r="AA1012" t="b">
        <f t="shared" si="95"/>
        <v>1</v>
      </c>
    </row>
    <row r="1013" spans="2:27" customFormat="1" ht="17.45" hidden="1" customHeight="1" x14ac:dyDescent="0.45">
      <c r="B1013" s="38">
        <v>1008</v>
      </c>
      <c r="C1013" s="389" t="s">
        <v>1884</v>
      </c>
      <c r="D1013" s="655" t="s">
        <v>13214</v>
      </c>
      <c r="E1013" s="258" t="s">
        <v>13219</v>
      </c>
      <c r="F1013" s="426"/>
      <c r="G1013" s="426"/>
      <c r="H1013" s="223" t="s">
        <v>8072</v>
      </c>
      <c r="I1013" s="224" t="s">
        <v>8073</v>
      </c>
      <c r="J1013" s="224" t="s">
        <v>8074</v>
      </c>
      <c r="K1013" s="225">
        <v>44055</v>
      </c>
      <c r="L1013" s="225">
        <v>45150</v>
      </c>
      <c r="M1013" s="226">
        <v>36</v>
      </c>
      <c r="N1013" s="227">
        <v>72900000</v>
      </c>
      <c r="O1013" s="226">
        <f t="shared" si="96"/>
        <v>2025000</v>
      </c>
      <c r="P1013" s="128">
        <f t="shared" ca="1" si="97"/>
        <v>17.121165725308675</v>
      </c>
      <c r="Q1013" s="129">
        <f t="shared" ca="1" si="98"/>
        <v>34425000</v>
      </c>
      <c r="R1013" s="117">
        <f>'[2]Mitra Ekspedisi (J&amp;T)'!J1556</f>
        <v>9100280</v>
      </c>
      <c r="S1013" s="360">
        <f>'[2]Mitra Ekspedisi (J&amp;T)'!F1557</f>
        <v>4</v>
      </c>
      <c r="T1013" s="50">
        <f t="shared" si="87"/>
        <v>63799720</v>
      </c>
      <c r="U1013" s="511" t="s">
        <v>13028</v>
      </c>
      <c r="V1013" s="16"/>
      <c r="X1013" t="str">
        <f>IF(ISERROR(VLOOKUP(H1013,'FMC by DSF_Sistem'!$J$11:$J$1202,1,0)),"TIDAK ADA","ADA")</f>
        <v>ADA</v>
      </c>
      <c r="Y1013" t="str">
        <f>IF(ISERROR(VLOOKUP(C1013,'Data Unit Agr Open'!$F$4:$F$7567,1,0)),"TIDAK ADA","ADA")</f>
        <v>ADA</v>
      </c>
      <c r="Z1013" s="955" t="str">
        <f>VLOOKUP(H1013,'Data Unit Agr Open'!J1011:$J$7567,1,FALSE)</f>
        <v>H8075CA</v>
      </c>
      <c r="AA1013" t="b">
        <f t="shared" si="95"/>
        <v>1</v>
      </c>
    </row>
    <row r="1014" spans="2:27" customFormat="1" ht="17.45" hidden="1" customHeight="1" x14ac:dyDescent="0.45">
      <c r="B1014" s="51">
        <v>1009</v>
      </c>
      <c r="C1014" s="389" t="s">
        <v>1884</v>
      </c>
      <c r="D1014" s="655" t="s">
        <v>13214</v>
      </c>
      <c r="E1014" s="258" t="s">
        <v>13219</v>
      </c>
      <c r="F1014" s="426"/>
      <c r="G1014" s="426"/>
      <c r="H1014" s="223" t="s">
        <v>8078</v>
      </c>
      <c r="I1014" s="224" t="s">
        <v>8079</v>
      </c>
      <c r="J1014" s="224" t="s">
        <v>8080</v>
      </c>
      <c r="K1014" s="225">
        <v>44055</v>
      </c>
      <c r="L1014" s="225">
        <v>45150</v>
      </c>
      <c r="M1014" s="226">
        <v>36</v>
      </c>
      <c r="N1014" s="227">
        <v>72900000</v>
      </c>
      <c r="O1014" s="226">
        <f t="shared" si="96"/>
        <v>2025000</v>
      </c>
      <c r="P1014" s="128">
        <f t="shared" ca="1" si="97"/>
        <v>17.121165725308675</v>
      </c>
      <c r="Q1014" s="129">
        <f t="shared" ca="1" si="98"/>
        <v>34425000</v>
      </c>
      <c r="R1014" s="117">
        <f>'[2]Mitra Ekspedisi (J&amp;T)'!J1614</f>
        <v>8053140</v>
      </c>
      <c r="S1014" s="360">
        <f>'[2]Mitra Ekspedisi (J&amp;T)'!F1615</f>
        <v>3</v>
      </c>
      <c r="T1014" s="50">
        <f t="shared" si="87"/>
        <v>64846860</v>
      </c>
      <c r="U1014" s="511" t="s">
        <v>13028</v>
      </c>
      <c r="V1014" s="16"/>
      <c r="X1014" t="str">
        <f>IF(ISERROR(VLOOKUP(H1014,'FMC by DSF_Sistem'!$J$11:$J$1202,1,0)),"TIDAK ADA","ADA")</f>
        <v>ADA</v>
      </c>
      <c r="Y1014" t="str">
        <f>IF(ISERROR(VLOOKUP(C1014,'Data Unit Agr Open'!$F$4:$F$7567,1,0)),"TIDAK ADA","ADA")</f>
        <v>ADA</v>
      </c>
      <c r="Z1014" s="955" t="str">
        <f>VLOOKUP(H1014,'Data Unit Agr Open'!J1012:$J$7567,1,FALSE)</f>
        <v>H8074CA</v>
      </c>
      <c r="AA1014" t="b">
        <f t="shared" si="95"/>
        <v>1</v>
      </c>
    </row>
    <row r="1015" spans="2:27" customFormat="1" ht="17.45" hidden="1" customHeight="1" x14ac:dyDescent="0.45">
      <c r="B1015" s="38">
        <v>1010</v>
      </c>
      <c r="C1015" s="389" t="s">
        <v>1884</v>
      </c>
      <c r="D1015" s="655" t="s">
        <v>13214</v>
      </c>
      <c r="E1015" s="258" t="s">
        <v>13219</v>
      </c>
      <c r="F1015" s="426"/>
      <c r="G1015" s="426"/>
      <c r="H1015" s="223" t="s">
        <v>8084</v>
      </c>
      <c r="I1015" s="224" t="s">
        <v>8085</v>
      </c>
      <c r="J1015" s="224" t="s">
        <v>8086</v>
      </c>
      <c r="K1015" s="225">
        <v>44055</v>
      </c>
      <c r="L1015" s="225">
        <v>45150</v>
      </c>
      <c r="M1015" s="226">
        <v>36</v>
      </c>
      <c r="N1015" s="227">
        <v>72900000</v>
      </c>
      <c r="O1015" s="226">
        <f t="shared" si="96"/>
        <v>2025000</v>
      </c>
      <c r="P1015" s="128">
        <f t="shared" ca="1" si="97"/>
        <v>17.121165725308675</v>
      </c>
      <c r="Q1015" s="129">
        <f t="shared" ca="1" si="98"/>
        <v>34425000</v>
      </c>
      <c r="R1015" s="117">
        <f>'[2]Mitra Ekspedisi (J&amp;T)'!J1673</f>
        <v>4006000</v>
      </c>
      <c r="S1015" s="360">
        <f>'[2]Mitra Ekspedisi (J&amp;T)'!F1674</f>
        <v>1</v>
      </c>
      <c r="T1015" s="50">
        <f t="shared" si="87"/>
        <v>68894000</v>
      </c>
      <c r="U1015" s="511" t="s">
        <v>13028</v>
      </c>
      <c r="V1015" s="16"/>
      <c r="X1015" t="str">
        <f>IF(ISERROR(VLOOKUP(H1015,'FMC by DSF_Sistem'!$J$11:$J$1202,1,0)),"TIDAK ADA","ADA")</f>
        <v>ADA</v>
      </c>
      <c r="Y1015" t="str">
        <f>IF(ISERROR(VLOOKUP(C1015,'Data Unit Agr Open'!$F$4:$F$7567,1,0)),"TIDAK ADA","ADA")</f>
        <v>ADA</v>
      </c>
      <c r="Z1015" s="955" t="str">
        <f>VLOOKUP(H1015,'Data Unit Agr Open'!J1013:$J$7567,1,FALSE)</f>
        <v>H8076CA</v>
      </c>
      <c r="AA1015" t="b">
        <f t="shared" si="95"/>
        <v>1</v>
      </c>
    </row>
    <row r="1016" spans="2:27" customFormat="1" ht="17.45" hidden="1" customHeight="1" x14ac:dyDescent="0.45">
      <c r="B1016" s="51">
        <v>1011</v>
      </c>
      <c r="C1016" s="389" t="s">
        <v>1884</v>
      </c>
      <c r="D1016" s="655" t="s">
        <v>13214</v>
      </c>
      <c r="E1016" s="258" t="s">
        <v>13219</v>
      </c>
      <c r="F1016" s="426"/>
      <c r="G1016" s="426"/>
      <c r="H1016" s="223" t="s">
        <v>8090</v>
      </c>
      <c r="I1016" s="224" t="s">
        <v>8091</v>
      </c>
      <c r="J1016" s="224" t="s">
        <v>8092</v>
      </c>
      <c r="K1016" s="225">
        <v>44055</v>
      </c>
      <c r="L1016" s="225">
        <v>45150</v>
      </c>
      <c r="M1016" s="226">
        <v>36</v>
      </c>
      <c r="N1016" s="227">
        <v>72900000</v>
      </c>
      <c r="O1016" s="226">
        <f t="shared" si="96"/>
        <v>2025000</v>
      </c>
      <c r="P1016" s="128">
        <f t="shared" ca="1" si="97"/>
        <v>17.121165725308675</v>
      </c>
      <c r="Q1016" s="129">
        <f t="shared" ca="1" si="98"/>
        <v>34425000</v>
      </c>
      <c r="R1016" s="117">
        <f>'[2]Mitra Ekspedisi (J&amp;T)'!J1731</f>
        <v>14758280</v>
      </c>
      <c r="S1016" s="360">
        <f>'[2]Mitra Ekspedisi (J&amp;T)'!F1732</f>
        <v>4</v>
      </c>
      <c r="T1016" s="50">
        <f t="shared" si="87"/>
        <v>58141720</v>
      </c>
      <c r="U1016" s="511" t="s">
        <v>13028</v>
      </c>
      <c r="V1016" s="16"/>
      <c r="X1016" t="str">
        <f>IF(ISERROR(VLOOKUP(H1016,'FMC by DSF_Sistem'!$J$11:$J$1202,1,0)),"TIDAK ADA","ADA")</f>
        <v>ADA</v>
      </c>
      <c r="Y1016" t="str">
        <f>IF(ISERROR(VLOOKUP(C1016,'Data Unit Agr Open'!$F$4:$F$7567,1,0)),"TIDAK ADA","ADA")</f>
        <v>ADA</v>
      </c>
      <c r="Z1016" s="955" t="str">
        <f>VLOOKUP(H1016,'Data Unit Agr Open'!J1014:$J$7567,1,FALSE)</f>
        <v>H8077CA</v>
      </c>
      <c r="AA1016" t="b">
        <f t="shared" si="95"/>
        <v>1</v>
      </c>
    </row>
    <row r="1017" spans="2:27" customFormat="1" ht="17.45" hidden="1" customHeight="1" x14ac:dyDescent="0.45">
      <c r="B1017" s="38">
        <v>1012</v>
      </c>
      <c r="C1017" s="389" t="s">
        <v>1884</v>
      </c>
      <c r="D1017" s="655" t="s">
        <v>13214</v>
      </c>
      <c r="E1017" s="258" t="s">
        <v>13219</v>
      </c>
      <c r="F1017" s="426"/>
      <c r="G1017" s="426"/>
      <c r="H1017" s="223" t="s">
        <v>8096</v>
      </c>
      <c r="I1017" s="224" t="s">
        <v>8097</v>
      </c>
      <c r="J1017" s="224" t="s">
        <v>8098</v>
      </c>
      <c r="K1017" s="225">
        <v>44055</v>
      </c>
      <c r="L1017" s="225">
        <v>45150</v>
      </c>
      <c r="M1017" s="226">
        <v>36</v>
      </c>
      <c r="N1017" s="227">
        <v>72900000</v>
      </c>
      <c r="O1017" s="226">
        <f t="shared" si="96"/>
        <v>2025000</v>
      </c>
      <c r="P1017" s="128">
        <f t="shared" ca="1" si="97"/>
        <v>17.121165725308675</v>
      </c>
      <c r="Q1017" s="129">
        <f t="shared" ca="1" si="98"/>
        <v>34425000</v>
      </c>
      <c r="R1017" s="117">
        <f>'[2]Mitra Ekspedisi (J&amp;T)'!J1789</f>
        <v>27541933</v>
      </c>
      <c r="S1017" s="360">
        <f>'[2]Mitra Ekspedisi (J&amp;T)'!F1790</f>
        <v>9</v>
      </c>
      <c r="T1017" s="50">
        <f t="shared" si="87"/>
        <v>45358067</v>
      </c>
      <c r="U1017" s="511" t="s">
        <v>13028</v>
      </c>
      <c r="V1017" s="16"/>
      <c r="X1017" t="str">
        <f>IF(ISERROR(VLOOKUP(H1017,'FMC by DSF_Sistem'!$J$11:$J$1202,1,0)),"TIDAK ADA","ADA")</f>
        <v>ADA</v>
      </c>
      <c r="Y1017" t="str">
        <f>IF(ISERROR(VLOOKUP(C1017,'Data Unit Agr Open'!$F$4:$F$7567,1,0)),"TIDAK ADA","ADA")</f>
        <v>ADA</v>
      </c>
      <c r="Z1017" s="955" t="str">
        <f>VLOOKUP(H1017,'Data Unit Agr Open'!J1015:$J$7567,1,FALSE)</f>
        <v>H8150CA</v>
      </c>
      <c r="AA1017" t="b">
        <f t="shared" si="95"/>
        <v>1</v>
      </c>
    </row>
    <row r="1018" spans="2:27" customFormat="1" ht="17.45" hidden="1" customHeight="1" x14ac:dyDescent="0.45">
      <c r="B1018" s="51">
        <v>1013</v>
      </c>
      <c r="C1018" s="389" t="s">
        <v>1889</v>
      </c>
      <c r="D1018" s="655" t="s">
        <v>13214</v>
      </c>
      <c r="E1018" s="258" t="s">
        <v>13216</v>
      </c>
      <c r="F1018" s="426"/>
      <c r="G1018" s="426"/>
      <c r="H1018" s="223" t="s">
        <v>8180</v>
      </c>
      <c r="I1018" s="224" t="s">
        <v>8181</v>
      </c>
      <c r="J1018" s="224" t="s">
        <v>8182</v>
      </c>
      <c r="K1018" s="225">
        <v>44055</v>
      </c>
      <c r="L1018" s="225">
        <v>45150</v>
      </c>
      <c r="M1018" s="226">
        <v>36</v>
      </c>
      <c r="N1018" s="227">
        <v>74400000</v>
      </c>
      <c r="O1018" s="226">
        <f t="shared" si="96"/>
        <v>2066666.6666666667</v>
      </c>
      <c r="P1018" s="128">
        <f t="shared" ca="1" si="97"/>
        <v>17.121165725308675</v>
      </c>
      <c r="Q1018" s="129">
        <f t="shared" ca="1" si="98"/>
        <v>35133333.333333336</v>
      </c>
      <c r="R1018" s="73">
        <f>'[2]Mitra Ekspedisi (J&amp;T)'!J54</f>
        <v>7339000</v>
      </c>
      <c r="S1018" s="360">
        <f>'[2]Mitra Ekspedisi (J&amp;T)'!F55</f>
        <v>2</v>
      </c>
      <c r="T1018" s="50">
        <f t="shared" si="87"/>
        <v>67061000</v>
      </c>
      <c r="U1018" s="511" t="s">
        <v>13028</v>
      </c>
      <c r="V1018" s="16"/>
      <c r="X1018" t="str">
        <f>IF(ISERROR(VLOOKUP(H1018,'FMC by DSF_Sistem'!$J$11:$J$1202,1,0)),"TIDAK ADA","ADA")</f>
        <v>ADA</v>
      </c>
      <c r="Y1018" t="str">
        <f>IF(ISERROR(VLOOKUP(C1018,'Data Unit Agr Open'!$F$4:$F$7567,1,0)),"TIDAK ADA","ADA")</f>
        <v>ADA</v>
      </c>
      <c r="Z1018" s="955" t="str">
        <f>VLOOKUP(H1018,'Data Unit Agr Open'!J1016:$J$7567,1,FALSE)</f>
        <v>H8086CA</v>
      </c>
      <c r="AA1018" t="b">
        <f t="shared" si="95"/>
        <v>1</v>
      </c>
    </row>
    <row r="1019" spans="2:27" customFormat="1" ht="17.45" hidden="1" customHeight="1" x14ac:dyDescent="0.45">
      <c r="B1019" s="38">
        <v>1014</v>
      </c>
      <c r="C1019" s="389" t="s">
        <v>1889</v>
      </c>
      <c r="D1019" s="655" t="s">
        <v>13214</v>
      </c>
      <c r="E1019" s="258" t="s">
        <v>13216</v>
      </c>
      <c r="F1019" s="426"/>
      <c r="G1019" s="426"/>
      <c r="H1019" s="223" t="s">
        <v>8161</v>
      </c>
      <c r="I1019" s="224" t="s">
        <v>8162</v>
      </c>
      <c r="J1019" s="224" t="s">
        <v>8163</v>
      </c>
      <c r="K1019" s="225">
        <v>44055</v>
      </c>
      <c r="L1019" s="225">
        <v>45150</v>
      </c>
      <c r="M1019" s="226">
        <v>36</v>
      </c>
      <c r="N1019" s="227">
        <v>74400000</v>
      </c>
      <c r="O1019" s="226">
        <f t="shared" si="96"/>
        <v>2066666.6666666667</v>
      </c>
      <c r="P1019" s="128">
        <f t="shared" ca="1" si="97"/>
        <v>17.121165725308675</v>
      </c>
      <c r="Q1019" s="129">
        <f t="shared" ca="1" si="98"/>
        <v>35133333.333333336</v>
      </c>
      <c r="R1019" s="73">
        <f>'[2]Mitra Ekspedisi (J&amp;T)'!J751</f>
        <v>9906000</v>
      </c>
      <c r="S1019" s="360">
        <f>'[2]Mitra Ekspedisi (J&amp;T)'!F752</f>
        <v>3</v>
      </c>
      <c r="T1019" s="50">
        <f t="shared" si="87"/>
        <v>64494000</v>
      </c>
      <c r="U1019" s="511" t="s">
        <v>13028</v>
      </c>
      <c r="V1019" s="16"/>
      <c r="X1019" t="str">
        <f>IF(ISERROR(VLOOKUP(H1019,'FMC by DSF_Sistem'!$J$11:$J$1202,1,0)),"TIDAK ADA","ADA")</f>
        <v>ADA</v>
      </c>
      <c r="Y1019" t="str">
        <f>IF(ISERROR(VLOOKUP(C1019,'Data Unit Agr Open'!$F$4:$F$7567,1,0)),"TIDAK ADA","ADA")</f>
        <v>ADA</v>
      </c>
      <c r="Z1019" s="955" t="str">
        <f>VLOOKUP(H1019,'Data Unit Agr Open'!J1017:$J$7567,1,FALSE)</f>
        <v>H8098CA</v>
      </c>
      <c r="AA1019" t="b">
        <f t="shared" si="95"/>
        <v>1</v>
      </c>
    </row>
    <row r="1020" spans="2:27" customFormat="1" ht="17.45" hidden="1" customHeight="1" x14ac:dyDescent="0.45">
      <c r="B1020" s="51">
        <v>1015</v>
      </c>
      <c r="C1020" s="389" t="s">
        <v>1889</v>
      </c>
      <c r="D1020" s="655" t="s">
        <v>13214</v>
      </c>
      <c r="E1020" s="258" t="s">
        <v>13216</v>
      </c>
      <c r="F1020" s="426"/>
      <c r="G1020" s="426"/>
      <c r="H1020" s="223" t="s">
        <v>8168</v>
      </c>
      <c r="I1020" s="224" t="s">
        <v>8169</v>
      </c>
      <c r="J1020" s="224" t="s">
        <v>8170</v>
      </c>
      <c r="K1020" s="225">
        <v>44055</v>
      </c>
      <c r="L1020" s="225">
        <v>45150</v>
      </c>
      <c r="M1020" s="226">
        <v>36</v>
      </c>
      <c r="N1020" s="227">
        <v>74400000</v>
      </c>
      <c r="O1020" s="226">
        <f t="shared" si="96"/>
        <v>2066666.6666666667</v>
      </c>
      <c r="P1020" s="128">
        <f t="shared" ca="1" si="97"/>
        <v>17.121165725308675</v>
      </c>
      <c r="Q1020" s="129">
        <f t="shared" ca="1" si="98"/>
        <v>35133333.333333336</v>
      </c>
      <c r="R1020" s="73">
        <f>'[2]Mitra Ekspedisi (J&amp;T)'!J808</f>
        <v>1056000</v>
      </c>
      <c r="S1020" s="360">
        <f>'[2]Mitra Ekspedisi (J&amp;T)'!F809</f>
        <v>0</v>
      </c>
      <c r="T1020" s="50">
        <f t="shared" si="87"/>
        <v>73344000</v>
      </c>
      <c r="U1020" s="511" t="s">
        <v>13028</v>
      </c>
      <c r="V1020" s="16"/>
      <c r="X1020" t="str">
        <f>IF(ISERROR(VLOOKUP(H1020,'FMC by DSF_Sistem'!$J$11:$J$1202,1,0)),"TIDAK ADA","ADA")</f>
        <v>ADA</v>
      </c>
      <c r="Y1020" t="str">
        <f>IF(ISERROR(VLOOKUP(C1020,'Data Unit Agr Open'!$F$4:$F$7567,1,0)),"TIDAK ADA","ADA")</f>
        <v>ADA</v>
      </c>
      <c r="Z1020" s="955" t="str">
        <f>VLOOKUP(H1020,'Data Unit Agr Open'!J1018:$J$7567,1,FALSE)</f>
        <v>H8085CA</v>
      </c>
      <c r="AA1020" t="b">
        <f t="shared" si="95"/>
        <v>1</v>
      </c>
    </row>
    <row r="1021" spans="2:27" customFormat="1" ht="17.45" hidden="1" customHeight="1" x14ac:dyDescent="0.45">
      <c r="B1021" s="38">
        <v>1016</v>
      </c>
      <c r="C1021" s="392" t="s">
        <v>1889</v>
      </c>
      <c r="D1021" s="655" t="s">
        <v>13214</v>
      </c>
      <c r="E1021" s="258" t="s">
        <v>13216</v>
      </c>
      <c r="F1021" s="426"/>
      <c r="G1021" s="426"/>
      <c r="H1021" s="235" t="s">
        <v>8174</v>
      </c>
      <c r="I1021" s="69" t="s">
        <v>8175</v>
      </c>
      <c r="J1021" s="69" t="s">
        <v>8176</v>
      </c>
      <c r="K1021" s="427">
        <v>44055</v>
      </c>
      <c r="L1021" s="427">
        <v>45150</v>
      </c>
      <c r="M1021" s="76">
        <v>36</v>
      </c>
      <c r="N1021" s="370">
        <v>74400000</v>
      </c>
      <c r="O1021" s="76">
        <f t="shared" si="96"/>
        <v>2066666.6666666667</v>
      </c>
      <c r="P1021" s="128">
        <f t="shared" ca="1" si="97"/>
        <v>17.121165725308675</v>
      </c>
      <c r="Q1021" s="129">
        <f t="shared" ca="1" si="98"/>
        <v>35133333.333333336</v>
      </c>
      <c r="R1021" s="73">
        <f>'[2]Mitra Ekspedisi (J&amp;T)'!J865</f>
        <v>9881000</v>
      </c>
      <c r="S1021" s="360">
        <f>'[2]Mitra Ekspedisi (J&amp;T)'!F866</f>
        <v>2</v>
      </c>
      <c r="T1021" s="50">
        <f t="shared" si="87"/>
        <v>64519000</v>
      </c>
      <c r="U1021" s="511" t="s">
        <v>13028</v>
      </c>
      <c r="V1021" s="16"/>
      <c r="X1021" t="str">
        <f>IF(ISERROR(VLOOKUP(H1021,'FMC by DSF_Sistem'!$J$11:$J$1202,1,0)),"TIDAK ADA","ADA")</f>
        <v>ADA</v>
      </c>
      <c r="Y1021" t="str">
        <f>IF(ISERROR(VLOOKUP(C1021,'Data Unit Agr Open'!$F$4:$F$7567,1,0)),"TIDAK ADA","ADA")</f>
        <v>ADA</v>
      </c>
      <c r="Z1021" s="955" t="str">
        <f>VLOOKUP(H1021,'Data Unit Agr Open'!J1019:$J$7567,1,FALSE)</f>
        <v>H8091CA</v>
      </c>
      <c r="AA1021" t="b">
        <f t="shared" si="95"/>
        <v>1</v>
      </c>
    </row>
    <row r="1022" spans="2:27" customFormat="1" ht="17.45" hidden="1" customHeight="1" x14ac:dyDescent="0.45">
      <c r="B1022" s="51">
        <v>1017</v>
      </c>
      <c r="C1022" s="392" t="s">
        <v>2243</v>
      </c>
      <c r="D1022" s="655" t="s">
        <v>13214</v>
      </c>
      <c r="E1022" s="258" t="s">
        <v>12838</v>
      </c>
      <c r="F1022" s="426"/>
      <c r="G1022" s="426"/>
      <c r="H1022" s="235" t="s">
        <v>8187</v>
      </c>
      <c r="I1022" s="69" t="s">
        <v>8188</v>
      </c>
      <c r="J1022" s="69" t="s">
        <v>8189</v>
      </c>
      <c r="K1022" s="427">
        <v>44102</v>
      </c>
      <c r="L1022" s="427">
        <v>45197</v>
      </c>
      <c r="M1022" s="76">
        <v>36</v>
      </c>
      <c r="N1022" s="370">
        <v>70200000</v>
      </c>
      <c r="O1022" s="76">
        <f t="shared" si="96"/>
        <v>1950000</v>
      </c>
      <c r="P1022" s="128">
        <f t="shared" ca="1" si="97"/>
        <v>15.554499058642007</v>
      </c>
      <c r="Q1022" s="129">
        <f t="shared" ca="1" si="98"/>
        <v>29250000</v>
      </c>
      <c r="R1022" s="73">
        <f>'[2]Mitra Ekspedisi (J&amp;T)'!J2779</f>
        <v>12826005</v>
      </c>
      <c r="S1022" s="360">
        <f>'[2]Mitra Ekspedisi (J&amp;T)'!F2780</f>
        <v>5</v>
      </c>
      <c r="T1022" s="50">
        <f t="shared" si="87"/>
        <v>57373995</v>
      </c>
      <c r="U1022" s="511"/>
      <c r="V1022" s="16"/>
      <c r="X1022" t="str">
        <f>IF(ISERROR(VLOOKUP(H1022,'FMC by DSF_Sistem'!$J$11:$J$1202,1,0)),"TIDAK ADA","ADA")</f>
        <v>ADA</v>
      </c>
      <c r="Y1022" t="str">
        <f>IF(ISERROR(VLOOKUP(C1022,'Data Unit Agr Open'!$F$4:$F$7567,1,0)),"TIDAK ADA","ADA")</f>
        <v>ADA</v>
      </c>
      <c r="Z1022" s="955" t="str">
        <f>VLOOKUP(H1022,'Data Unit Agr Open'!J1020:$J$7567,1,FALSE)</f>
        <v>H8291CA</v>
      </c>
      <c r="AA1022" t="b">
        <f t="shared" si="95"/>
        <v>1</v>
      </c>
    </row>
    <row r="1023" spans="2:27" customFormat="1" ht="17.45" hidden="1" customHeight="1" x14ac:dyDescent="0.45">
      <c r="B1023" s="38">
        <v>1018</v>
      </c>
      <c r="C1023" s="392" t="s">
        <v>2243</v>
      </c>
      <c r="D1023" s="655" t="s">
        <v>13214</v>
      </c>
      <c r="E1023" s="258" t="s">
        <v>12838</v>
      </c>
      <c r="F1023" s="426"/>
      <c r="G1023" s="426"/>
      <c r="H1023" s="235" t="s">
        <v>8197</v>
      </c>
      <c r="I1023" s="69" t="s">
        <v>8198</v>
      </c>
      <c r="J1023" s="69" t="s">
        <v>8199</v>
      </c>
      <c r="K1023" s="427">
        <v>44102</v>
      </c>
      <c r="L1023" s="427">
        <v>45197</v>
      </c>
      <c r="M1023" s="76">
        <v>36</v>
      </c>
      <c r="N1023" s="370">
        <v>70200000</v>
      </c>
      <c r="O1023" s="76">
        <f t="shared" si="96"/>
        <v>1950000</v>
      </c>
      <c r="P1023" s="128">
        <f t="shared" ca="1" si="97"/>
        <v>15.554499058642007</v>
      </c>
      <c r="Q1023" s="129">
        <f t="shared" ca="1" si="98"/>
        <v>29250000</v>
      </c>
      <c r="R1023" s="73">
        <f>'[2]Mitra Ekspedisi (J&amp;T)'!J2838</f>
        <v>2795694</v>
      </c>
      <c r="S1023" s="360">
        <f>'[2]Mitra Ekspedisi (J&amp;T)'!F2839</f>
        <v>2</v>
      </c>
      <c r="T1023" s="50">
        <f t="shared" si="87"/>
        <v>67404306</v>
      </c>
      <c r="U1023" s="511"/>
      <c r="V1023" s="16"/>
      <c r="X1023" t="str">
        <f>IF(ISERROR(VLOOKUP(H1023,'FMC by DSF_Sistem'!$J$11:$J$1202,1,0)),"TIDAK ADA","ADA")</f>
        <v>ADA</v>
      </c>
      <c r="Y1023" t="str">
        <f>IF(ISERROR(VLOOKUP(C1023,'Data Unit Agr Open'!$F$4:$F$7567,1,0)),"TIDAK ADA","ADA")</f>
        <v>ADA</v>
      </c>
      <c r="Z1023" s="955" t="str">
        <f>VLOOKUP(H1023,'Data Unit Agr Open'!J1021:$J$7567,1,FALSE)</f>
        <v>H8289CA</v>
      </c>
      <c r="AA1023" t="b">
        <f t="shared" si="95"/>
        <v>1</v>
      </c>
    </row>
    <row r="1024" spans="2:27" customFormat="1" ht="17.45" hidden="1" customHeight="1" x14ac:dyDescent="0.45">
      <c r="B1024" s="51">
        <v>1019</v>
      </c>
      <c r="C1024" s="392" t="s">
        <v>2323</v>
      </c>
      <c r="D1024" s="655" t="s">
        <v>13214</v>
      </c>
      <c r="E1024" s="258" t="s">
        <v>13219</v>
      </c>
      <c r="F1024" s="426"/>
      <c r="G1024" s="426"/>
      <c r="H1024" s="235" t="s">
        <v>8203</v>
      </c>
      <c r="I1024" s="69" t="s">
        <v>8204</v>
      </c>
      <c r="J1024" s="69" t="s">
        <v>8205</v>
      </c>
      <c r="K1024" s="427">
        <v>44121</v>
      </c>
      <c r="L1024" s="427">
        <v>44121</v>
      </c>
      <c r="M1024" s="76">
        <v>36</v>
      </c>
      <c r="N1024" s="370">
        <v>68400000</v>
      </c>
      <c r="O1024" s="76">
        <f t="shared" si="96"/>
        <v>1900000</v>
      </c>
      <c r="P1024" s="128">
        <f t="shared" ca="1" si="97"/>
        <v>14.921165725308674</v>
      </c>
      <c r="Q1024" s="129">
        <f t="shared" ca="1" si="98"/>
        <v>26600000</v>
      </c>
      <c r="R1024" s="73">
        <f>'[2]Mitra Ekspedisi (J&amp;T)'!J2897</f>
        <v>13265140</v>
      </c>
      <c r="S1024" s="360">
        <f>'[2]Mitra Ekspedisi (J&amp;T)'!F2898</f>
        <v>3</v>
      </c>
      <c r="T1024" s="50">
        <f t="shared" si="87"/>
        <v>55134860</v>
      </c>
      <c r="U1024" s="511"/>
      <c r="V1024" s="16"/>
      <c r="X1024" t="str">
        <f>IF(ISERROR(VLOOKUP(H1024,'FMC by DSF_Sistem'!$J$11:$J$1202,1,0)),"TIDAK ADA","ADA")</f>
        <v>ADA</v>
      </c>
      <c r="Y1024" t="str">
        <f>IF(ISERROR(VLOOKUP(C1024,'Data Unit Agr Open'!$F$4:$F$7567,1,0)),"TIDAK ADA","ADA")</f>
        <v>ADA</v>
      </c>
      <c r="Z1024" s="955" t="str">
        <f>VLOOKUP(H1024,'Data Unit Agr Open'!J1022:$J$7567,1,FALSE)</f>
        <v>H8326CA</v>
      </c>
      <c r="AA1024" t="b">
        <f t="shared" si="95"/>
        <v>1</v>
      </c>
    </row>
    <row r="1025" spans="1:27" customFormat="1" ht="17.45" hidden="1" customHeight="1" x14ac:dyDescent="0.45">
      <c r="B1025" s="38">
        <v>1020</v>
      </c>
      <c r="C1025" s="392" t="s">
        <v>2323</v>
      </c>
      <c r="D1025" s="655" t="s">
        <v>13214</v>
      </c>
      <c r="E1025" s="258" t="s">
        <v>13219</v>
      </c>
      <c r="F1025" s="426"/>
      <c r="G1025" s="426"/>
      <c r="H1025" s="235" t="s">
        <v>8212</v>
      </c>
      <c r="I1025" s="69" t="s">
        <v>8213</v>
      </c>
      <c r="J1025" s="69" t="s">
        <v>8214</v>
      </c>
      <c r="K1025" s="427">
        <v>44121</v>
      </c>
      <c r="L1025" s="427">
        <v>44121</v>
      </c>
      <c r="M1025" s="76">
        <v>36</v>
      </c>
      <c r="N1025" s="370">
        <v>68400000</v>
      </c>
      <c r="O1025" s="76">
        <f t="shared" si="96"/>
        <v>1900000</v>
      </c>
      <c r="P1025" s="128">
        <f t="shared" ca="1" si="97"/>
        <v>14.921165725308674</v>
      </c>
      <c r="Q1025" s="129">
        <f t="shared" ca="1" si="98"/>
        <v>26600000</v>
      </c>
      <c r="R1025" s="73">
        <f>'[2]Mitra Ekspedisi (J&amp;T)'!J2955</f>
        <v>11473637</v>
      </c>
      <c r="S1025" s="360">
        <f>'[2]Mitra Ekspedisi (J&amp;T)'!F2956</f>
        <v>4</v>
      </c>
      <c r="T1025" s="50">
        <f t="shared" si="87"/>
        <v>56926363</v>
      </c>
      <c r="U1025" s="511"/>
      <c r="V1025" s="16"/>
      <c r="X1025" t="str">
        <f>IF(ISERROR(VLOOKUP(H1025,'FMC by DSF_Sistem'!$J$11:$J$1202,1,0)),"TIDAK ADA","ADA")</f>
        <v>ADA</v>
      </c>
      <c r="Y1025" t="str">
        <f>IF(ISERROR(VLOOKUP(C1025,'Data Unit Agr Open'!$F$4:$F$7567,1,0)),"TIDAK ADA","ADA")</f>
        <v>ADA</v>
      </c>
      <c r="Z1025" s="955" t="str">
        <f>VLOOKUP(H1025,'Data Unit Agr Open'!J1023:$J$7567,1,FALSE)</f>
        <v>H8325CA</v>
      </c>
      <c r="AA1025" t="b">
        <f t="shared" si="95"/>
        <v>1</v>
      </c>
    </row>
    <row r="1026" spans="1:27" customFormat="1" ht="17.45" hidden="1" customHeight="1" x14ac:dyDescent="0.45">
      <c r="B1026" s="51">
        <v>1021</v>
      </c>
      <c r="C1026" s="392" t="s">
        <v>2323</v>
      </c>
      <c r="D1026" s="655" t="s">
        <v>13214</v>
      </c>
      <c r="E1026" s="258" t="s">
        <v>13219</v>
      </c>
      <c r="F1026" s="426"/>
      <c r="G1026" s="426"/>
      <c r="H1026" s="235" t="s">
        <v>8218</v>
      </c>
      <c r="I1026" s="69" t="s">
        <v>8219</v>
      </c>
      <c r="J1026" s="69" t="s">
        <v>8220</v>
      </c>
      <c r="K1026" s="427">
        <v>44121</v>
      </c>
      <c r="L1026" s="427">
        <v>44121</v>
      </c>
      <c r="M1026" s="76">
        <v>36</v>
      </c>
      <c r="N1026" s="370">
        <v>68400000</v>
      </c>
      <c r="O1026" s="76">
        <f t="shared" si="96"/>
        <v>1900000</v>
      </c>
      <c r="P1026" s="128">
        <f t="shared" ca="1" si="97"/>
        <v>14.921165725308674</v>
      </c>
      <c r="Q1026" s="129">
        <f t="shared" ca="1" si="98"/>
        <v>26600000</v>
      </c>
      <c r="R1026" s="73">
        <f>'[2]Mitra Ekspedisi (J&amp;T)'!J3013</f>
        <v>24705992</v>
      </c>
      <c r="S1026" s="360">
        <f>'[2]Mitra Ekspedisi (J&amp;T)'!F3014</f>
        <v>8</v>
      </c>
      <c r="T1026" s="50">
        <f t="shared" si="87"/>
        <v>43694008</v>
      </c>
      <c r="U1026" s="511"/>
      <c r="V1026" s="16"/>
      <c r="X1026" t="str">
        <f>IF(ISERROR(VLOOKUP(H1026,'FMC by DSF_Sistem'!$J$11:$J$1202,1,0)),"TIDAK ADA","ADA")</f>
        <v>ADA</v>
      </c>
      <c r="Y1026" t="str">
        <f>IF(ISERROR(VLOOKUP(C1026,'Data Unit Agr Open'!$F$4:$F$7567,1,0)),"TIDAK ADA","ADA")</f>
        <v>ADA</v>
      </c>
      <c r="Z1026" s="955" t="str">
        <f>VLOOKUP(H1026,'Data Unit Agr Open'!J1024:$J$7567,1,FALSE)</f>
        <v>H8324CA</v>
      </c>
      <c r="AA1026" t="b">
        <f t="shared" si="95"/>
        <v>1</v>
      </c>
    </row>
    <row r="1027" spans="1:27" customFormat="1" ht="17.45" hidden="1" customHeight="1" x14ac:dyDescent="0.45">
      <c r="B1027" s="38">
        <v>1022</v>
      </c>
      <c r="C1027" s="406" t="s">
        <v>3259</v>
      </c>
      <c r="D1027" s="655" t="s">
        <v>13214</v>
      </c>
      <c r="E1027" s="258" t="s">
        <v>13219</v>
      </c>
      <c r="F1027" s="576"/>
      <c r="G1027" s="576"/>
      <c r="H1027" s="320" t="s">
        <v>8224</v>
      </c>
      <c r="I1027" s="81" t="s">
        <v>8225</v>
      </c>
      <c r="J1027" s="81" t="s">
        <v>8226</v>
      </c>
      <c r="K1027" s="471">
        <v>44272</v>
      </c>
      <c r="L1027" s="471">
        <v>45002</v>
      </c>
      <c r="M1027" s="85">
        <v>24</v>
      </c>
      <c r="N1027" s="379">
        <v>31200000</v>
      </c>
      <c r="O1027" s="85">
        <f t="shared" si="96"/>
        <v>1300000</v>
      </c>
      <c r="P1027" s="128">
        <f t="shared" ca="1" si="97"/>
        <v>9.8878323919753406</v>
      </c>
      <c r="Q1027" s="129">
        <f t="shared" ca="1" si="98"/>
        <v>11700000</v>
      </c>
      <c r="R1027" s="88">
        <f>'[1]Mitra Ekspedisi (J&amp;T)'!J3411</f>
        <v>13805172</v>
      </c>
      <c r="S1027" s="146">
        <f>'[1]Mitra Ekspedisi (J&amp;T)'!F3412</f>
        <v>5</v>
      </c>
      <c r="T1027" s="50">
        <f t="shared" si="87"/>
        <v>17394828</v>
      </c>
      <c r="U1027" s="511"/>
      <c r="V1027" s="16"/>
      <c r="X1027" t="str">
        <f>IF(ISERROR(VLOOKUP(H1027,'FMC by DSF_Sistem'!$J$11:$J$1202,1,0)),"TIDAK ADA","ADA")</f>
        <v>ADA</v>
      </c>
      <c r="Y1027" t="str">
        <f>IF(ISERROR(VLOOKUP(C1027,'Data Unit Agr Open'!$F$4:$F$7567,1,0)),"TIDAK ADA","ADA")</f>
        <v>ADA</v>
      </c>
      <c r="Z1027" s="955" t="str">
        <f>VLOOKUP(H1027,'Data Unit Agr Open'!J1025:$J$7567,1,FALSE)</f>
        <v>H9246CA</v>
      </c>
      <c r="AA1027" t="b">
        <f t="shared" si="95"/>
        <v>1</v>
      </c>
    </row>
    <row r="1028" spans="1:27" customFormat="1" ht="17.45" hidden="1" customHeight="1" x14ac:dyDescent="0.45">
      <c r="B1028" s="51">
        <v>1023</v>
      </c>
      <c r="C1028" s="392" t="s">
        <v>3259</v>
      </c>
      <c r="D1028" s="655" t="s">
        <v>13214</v>
      </c>
      <c r="E1028" s="258" t="s">
        <v>13219</v>
      </c>
      <c r="F1028" s="463"/>
      <c r="G1028" s="463"/>
      <c r="H1028" s="235" t="s">
        <v>8232</v>
      </c>
      <c r="I1028" s="69" t="s">
        <v>8233</v>
      </c>
      <c r="J1028" s="69" t="s">
        <v>13220</v>
      </c>
      <c r="K1028" s="427">
        <v>44272</v>
      </c>
      <c r="L1028" s="427">
        <v>45002</v>
      </c>
      <c r="M1028" s="76">
        <v>24</v>
      </c>
      <c r="N1028" s="370">
        <v>31200000</v>
      </c>
      <c r="O1028" s="76">
        <f t="shared" si="96"/>
        <v>1300000</v>
      </c>
      <c r="P1028" s="128">
        <f t="shared" ca="1" si="97"/>
        <v>9.8878323919753406</v>
      </c>
      <c r="Q1028" s="129">
        <f t="shared" ca="1" si="98"/>
        <v>11700000</v>
      </c>
      <c r="R1028" s="73">
        <f>'[1]Mitra Ekspedisi (J&amp;T)'!J3313</f>
        <v>11685277</v>
      </c>
      <c r="S1028" s="130">
        <f>'[1]Mitra Ekspedisi (J&amp;T)'!F3314</f>
        <v>7</v>
      </c>
      <c r="T1028" s="50">
        <f t="shared" si="87"/>
        <v>19514723</v>
      </c>
      <c r="U1028" s="511"/>
      <c r="V1028" s="16"/>
      <c r="X1028" t="str">
        <f>IF(ISERROR(VLOOKUP(H1028,'FMC by DSF_Sistem'!$J$11:$J$1202,1,0)),"TIDAK ADA","ADA")</f>
        <v>ADA</v>
      </c>
      <c r="Y1028" t="str">
        <f>IF(ISERROR(VLOOKUP(C1028,'Data Unit Agr Open'!$F$4:$F$7567,1,0)),"TIDAK ADA","ADA")</f>
        <v>ADA</v>
      </c>
      <c r="Z1028" s="955" t="str">
        <f>VLOOKUP(H1028,'Data Unit Agr Open'!J1026:$J$7567,1,FALSE)</f>
        <v>H9249CA</v>
      </c>
      <c r="AA1028" t="b">
        <f t="shared" si="95"/>
        <v>1</v>
      </c>
    </row>
    <row r="1029" spans="1:27" customFormat="1" ht="17.45" hidden="1" customHeight="1" thickBot="1" x14ac:dyDescent="0.45">
      <c r="B1029" s="38">
        <v>1024</v>
      </c>
      <c r="C1029" s="406" t="s">
        <v>3259</v>
      </c>
      <c r="D1029" s="655" t="s">
        <v>13214</v>
      </c>
      <c r="E1029" s="258" t="s">
        <v>13219</v>
      </c>
      <c r="F1029" s="576"/>
      <c r="G1029" s="576"/>
      <c r="H1029" s="320" t="s">
        <v>8238</v>
      </c>
      <c r="I1029" s="81" t="s">
        <v>8239</v>
      </c>
      <c r="J1029" s="81" t="s">
        <v>8240</v>
      </c>
      <c r="K1029" s="471">
        <v>44272</v>
      </c>
      <c r="L1029" s="471">
        <v>45002</v>
      </c>
      <c r="M1029" s="85">
        <v>24</v>
      </c>
      <c r="N1029" s="379">
        <v>31200000</v>
      </c>
      <c r="O1029" s="85">
        <f t="shared" si="96"/>
        <v>1300000</v>
      </c>
      <c r="P1029" s="128">
        <f t="shared" ca="1" si="97"/>
        <v>9.8878323919753406</v>
      </c>
      <c r="Q1029" s="129">
        <f t="shared" ca="1" si="98"/>
        <v>11700000</v>
      </c>
      <c r="R1029" s="88">
        <f>'[1]Mitra Ekspedisi (J&amp;T)'!J3362</f>
        <v>5140493</v>
      </c>
      <c r="S1029" s="146">
        <f>'[1]Mitra Ekspedisi (J&amp;T)'!F3363</f>
        <v>4</v>
      </c>
      <c r="T1029" s="50">
        <f t="shared" si="87"/>
        <v>26059507</v>
      </c>
      <c r="U1029" s="511"/>
      <c r="V1029" s="16"/>
      <c r="X1029" t="str">
        <f>IF(ISERROR(VLOOKUP(H1029,'FMC by DSF_Sistem'!$J$11:$J$1202,1,0)),"TIDAK ADA","ADA")</f>
        <v>ADA</v>
      </c>
      <c r="Y1029" t="str">
        <f>IF(ISERROR(VLOOKUP(C1029,'Data Unit Agr Open'!$F$4:$F$7567,1,0)),"TIDAK ADA","ADA")</f>
        <v>ADA</v>
      </c>
      <c r="Z1029" s="955" t="str">
        <f>VLOOKUP(H1029,'Data Unit Agr Open'!J1027:$J$7567,1,FALSE)</f>
        <v>H9245CA</v>
      </c>
      <c r="AA1029" t="b">
        <f t="shared" si="95"/>
        <v>1</v>
      </c>
    </row>
    <row r="1030" spans="1:27" customFormat="1" ht="17.45" hidden="1" customHeight="1" x14ac:dyDescent="0.45">
      <c r="B1030" s="51">
        <v>1025</v>
      </c>
      <c r="C1030" s="653" t="s">
        <v>1819</v>
      </c>
      <c r="D1030" s="654" t="s">
        <v>13221</v>
      </c>
      <c r="E1030" s="252" t="s">
        <v>13027</v>
      </c>
      <c r="F1030" s="253" t="s">
        <v>3962</v>
      </c>
      <c r="G1030" s="253" t="s">
        <v>12148</v>
      </c>
      <c r="H1030" s="215" t="s">
        <v>5591</v>
      </c>
      <c r="I1030" s="216" t="s">
        <v>5592</v>
      </c>
      <c r="J1030" s="216" t="s">
        <v>5593</v>
      </c>
      <c r="K1030" s="458">
        <v>44012</v>
      </c>
      <c r="L1030" s="458">
        <v>45473</v>
      </c>
      <c r="M1030" s="190">
        <v>48</v>
      </c>
      <c r="N1030" s="365">
        <v>84000000</v>
      </c>
      <c r="O1030" s="190">
        <f t="shared" si="96"/>
        <v>1750000</v>
      </c>
      <c r="P1030" s="300">
        <f t="shared" ca="1" si="97"/>
        <v>18.554499058642008</v>
      </c>
      <c r="Q1030" s="301">
        <f t="shared" ca="1" si="98"/>
        <v>31500000</v>
      </c>
      <c r="R1030" s="191">
        <f>'[1]Daya Kobelco'!J67</f>
        <v>7643091</v>
      </c>
      <c r="S1030" s="358">
        <f>'[1]Daya Kobelco'!F68</f>
        <v>2</v>
      </c>
      <c r="T1030" s="193">
        <f t="shared" si="87"/>
        <v>76356909</v>
      </c>
      <c r="U1030" s="511" t="s">
        <v>13028</v>
      </c>
      <c r="V1030" s="16"/>
      <c r="X1030" t="str">
        <f>IF(ISERROR(VLOOKUP(H1030,'FMC by DSF_Sistem'!$J$11:$J$1202,1,0)),"TIDAK ADA","ADA")</f>
        <v>ADA</v>
      </c>
      <c r="Y1030" t="str">
        <f>IF(ISERROR(VLOOKUP(C1030,'Data Unit Agr Open'!$F$4:$F$7567,1,0)),"TIDAK ADA","ADA")</f>
        <v>ADA</v>
      </c>
      <c r="Z1030" s="955" t="str">
        <f>VLOOKUP(H1030,'Data Unit Agr Open'!J1028:$J$7567,1,FALSE)</f>
        <v>BM9841TX</v>
      </c>
      <c r="AA1030" t="b">
        <f t="shared" si="95"/>
        <v>1</v>
      </c>
    </row>
    <row r="1031" spans="1:27" customFormat="1" ht="17.45" hidden="1" customHeight="1" x14ac:dyDescent="0.45">
      <c r="B1031" s="38">
        <v>1026</v>
      </c>
      <c r="C1031" s="392" t="s">
        <v>1819</v>
      </c>
      <c r="D1031" s="659" t="s">
        <v>13221</v>
      </c>
      <c r="E1031" s="258" t="s">
        <v>13027</v>
      </c>
      <c r="F1031" s="259" t="s">
        <v>3962</v>
      </c>
      <c r="G1031" s="259" t="s">
        <v>12148</v>
      </c>
      <c r="H1031" s="235" t="s">
        <v>5602</v>
      </c>
      <c r="I1031" s="69" t="s">
        <v>5603</v>
      </c>
      <c r="J1031" s="69" t="s">
        <v>5604</v>
      </c>
      <c r="K1031" s="427">
        <v>44012</v>
      </c>
      <c r="L1031" s="427">
        <v>45473</v>
      </c>
      <c r="M1031" s="76">
        <v>48</v>
      </c>
      <c r="N1031" s="370">
        <v>84000000</v>
      </c>
      <c r="O1031" s="76">
        <f t="shared" si="96"/>
        <v>1750000</v>
      </c>
      <c r="P1031" s="128">
        <f t="shared" ca="1" si="97"/>
        <v>18.554499058642008</v>
      </c>
      <c r="Q1031" s="129">
        <f t="shared" ca="1" si="98"/>
        <v>31500000</v>
      </c>
      <c r="R1031" s="73">
        <f>'[1]Daya Kobelco'!J138</f>
        <v>16686555</v>
      </c>
      <c r="S1031" s="533">
        <f>'[1]Daya Kobelco'!F139</f>
        <v>3</v>
      </c>
      <c r="T1031" s="120">
        <f t="shared" si="87"/>
        <v>67313445</v>
      </c>
      <c r="U1031" s="511" t="s">
        <v>13028</v>
      </c>
      <c r="V1031" s="16"/>
      <c r="X1031" t="str">
        <f>IF(ISERROR(VLOOKUP(H1031,'FMC by DSF_Sistem'!$J$11:$J$1202,1,0)),"TIDAK ADA","ADA")</f>
        <v>ADA</v>
      </c>
      <c r="Y1031" t="str">
        <f>IF(ISERROR(VLOOKUP(C1031,'Data Unit Agr Open'!$F$4:$F$7567,1,0)),"TIDAK ADA","ADA")</f>
        <v>ADA</v>
      </c>
      <c r="Z1031" s="955" t="str">
        <f>VLOOKUP(H1031,'Data Unit Agr Open'!J1029:$J$7567,1,FALSE)</f>
        <v>BM9842TX</v>
      </c>
      <c r="AA1031" t="b">
        <f t="shared" ref="AA1031:AA1094" si="99">X1031=Y1031</f>
        <v>1</v>
      </c>
    </row>
    <row r="1032" spans="1:27" customFormat="1" ht="17.45" hidden="1" customHeight="1" thickBot="1" x14ac:dyDescent="0.45">
      <c r="B1032" s="51">
        <v>1027</v>
      </c>
      <c r="C1032" s="678" t="s">
        <v>1823</v>
      </c>
      <c r="D1032" s="679" t="s">
        <v>13221</v>
      </c>
      <c r="E1032" s="385" t="s">
        <v>12760</v>
      </c>
      <c r="F1032" s="478" t="s">
        <v>3962</v>
      </c>
      <c r="G1032" s="478" t="s">
        <v>12148</v>
      </c>
      <c r="H1032" s="334" t="s">
        <v>5609</v>
      </c>
      <c r="I1032" s="355" t="s">
        <v>5610</v>
      </c>
      <c r="J1032" s="355" t="s">
        <v>5611</v>
      </c>
      <c r="K1032" s="456">
        <v>44012</v>
      </c>
      <c r="L1032" s="456">
        <v>45473</v>
      </c>
      <c r="M1032" s="205">
        <v>48</v>
      </c>
      <c r="N1032" s="388">
        <v>84000000</v>
      </c>
      <c r="O1032" s="205">
        <f t="shared" si="96"/>
        <v>1750000</v>
      </c>
      <c r="P1032" s="206">
        <f t="shared" ca="1" si="97"/>
        <v>18.554499058642008</v>
      </c>
      <c r="Q1032" s="207">
        <f t="shared" ca="1" si="98"/>
        <v>31500000</v>
      </c>
      <c r="R1032" s="337">
        <f>'[1]Daya Kobelco'!J210</f>
        <v>17688077</v>
      </c>
      <c r="S1032" s="451">
        <f>'[1]Daya Kobelco'!F211</f>
        <v>9</v>
      </c>
      <c r="T1032" s="210">
        <f t="shared" si="87"/>
        <v>66311923</v>
      </c>
      <c r="U1032" s="511" t="s">
        <v>13028</v>
      </c>
      <c r="V1032" s="16"/>
      <c r="X1032" t="str">
        <f>IF(ISERROR(VLOOKUP(H1032,'FMC by DSF_Sistem'!$J$11:$J$1202,1,0)),"TIDAK ADA","ADA")</f>
        <v>ADA</v>
      </c>
      <c r="Y1032" t="str">
        <f>IF(ISERROR(VLOOKUP(C1032,'Data Unit Agr Open'!$F$4:$F$7567,1,0)),"TIDAK ADA","ADA")</f>
        <v>ADA</v>
      </c>
      <c r="Z1032" s="955" t="str">
        <f>VLOOKUP(H1032,'Data Unit Agr Open'!J1030:$J$7567,1,FALSE)</f>
        <v>BM9843TX</v>
      </c>
      <c r="AA1032" t="b">
        <f t="shared" si="99"/>
        <v>1</v>
      </c>
    </row>
    <row r="1033" spans="1:27" customFormat="1" ht="17.45" hidden="1" customHeight="1" thickBot="1" x14ac:dyDescent="0.45">
      <c r="B1033" s="38">
        <v>1028</v>
      </c>
      <c r="C1033" s="406" t="s">
        <v>1748</v>
      </c>
      <c r="D1033" s="676" t="s">
        <v>13222</v>
      </c>
      <c r="E1033" s="374" t="s">
        <v>13223</v>
      </c>
      <c r="F1033" s="375" t="s">
        <v>12750</v>
      </c>
      <c r="G1033" s="375" t="s">
        <v>1749</v>
      </c>
      <c r="H1033" s="320" t="s">
        <v>6014</v>
      </c>
      <c r="I1033" s="81" t="s">
        <v>6015</v>
      </c>
      <c r="J1033" s="81" t="s">
        <v>6016</v>
      </c>
      <c r="K1033" s="471">
        <v>44011</v>
      </c>
      <c r="L1033" s="471">
        <v>44741</v>
      </c>
      <c r="M1033" s="85">
        <v>24</v>
      </c>
      <c r="N1033" s="379">
        <v>20400000</v>
      </c>
      <c r="O1033" s="85">
        <f t="shared" si="96"/>
        <v>850000</v>
      </c>
      <c r="P1033" s="577">
        <f t="shared" ca="1" si="97"/>
        <v>18.58783239197534</v>
      </c>
      <c r="Q1033" s="636">
        <f t="shared" ca="1" si="98"/>
        <v>15300000</v>
      </c>
      <c r="R1033" s="88">
        <f>[1]GeoServices!J54</f>
        <v>3754687</v>
      </c>
      <c r="S1033" s="473">
        <f>[1]GeoServices!F55</f>
        <v>4</v>
      </c>
      <c r="T1033" s="542">
        <f t="shared" si="87"/>
        <v>16645313</v>
      </c>
      <c r="U1033" s="186"/>
      <c r="V1033" s="16"/>
      <c r="X1033" t="str">
        <f>IF(ISERROR(VLOOKUP(H1033,'FMC by DSF_Sistem'!$J$11:$J$1202,1,0)),"TIDAK ADA","ADA")</f>
        <v>ADA</v>
      </c>
      <c r="Y1033" t="str">
        <f>IF(ISERROR(VLOOKUP(C1033,'Data Unit Agr Open'!$F$4:$F$7567,1,0)),"TIDAK ADA","ADA")</f>
        <v>ADA</v>
      </c>
      <c r="Z1033" s="955" t="str">
        <f>VLOOKUP(H1033,'Data Unit Agr Open'!J1031:$J$7567,1,FALSE)</f>
        <v>B9208UBC</v>
      </c>
      <c r="AA1033" t="b">
        <f t="shared" si="99"/>
        <v>1</v>
      </c>
    </row>
    <row r="1034" spans="1:27" customFormat="1" ht="17.45" customHeight="1" thickBot="1" x14ac:dyDescent="0.45">
      <c r="A1034" s="394" t="s">
        <v>12117</v>
      </c>
      <c r="B1034" s="51">
        <v>1029</v>
      </c>
      <c r="C1034" s="706" t="s">
        <v>4222</v>
      </c>
      <c r="D1034" s="690" t="s">
        <v>13224</v>
      </c>
      <c r="E1034" s="252" t="s">
        <v>13225</v>
      </c>
      <c r="F1034" s="211"/>
      <c r="G1034" s="211"/>
      <c r="H1034" s="215" t="s">
        <v>13226</v>
      </c>
      <c r="I1034" s="216" t="s">
        <v>13227</v>
      </c>
      <c r="J1034" s="216" t="s">
        <v>13228</v>
      </c>
      <c r="K1034" s="458">
        <v>44034</v>
      </c>
      <c r="L1034" s="458">
        <v>44764</v>
      </c>
      <c r="M1034" s="190">
        <v>24</v>
      </c>
      <c r="N1034" s="365">
        <f>18000000+24000000</f>
        <v>42000000</v>
      </c>
      <c r="O1034" s="190">
        <f t="shared" si="96"/>
        <v>1750000</v>
      </c>
      <c r="P1034" s="300">
        <f t="shared" ca="1" si="97"/>
        <v>17.821165725308674</v>
      </c>
      <c r="Q1034" s="301">
        <f t="shared" ca="1" si="98"/>
        <v>29750000</v>
      </c>
      <c r="R1034" s="191">
        <f>'[1]OPPO(world Innovative)'!J67</f>
        <v>8286133</v>
      </c>
      <c r="S1034" s="707">
        <f>'[1]OPPO(world Innovative)'!F68</f>
        <v>3</v>
      </c>
      <c r="T1034" s="37">
        <f t="shared" si="87"/>
        <v>33713867</v>
      </c>
      <c r="U1034" s="186"/>
      <c r="V1034" s="16"/>
      <c r="X1034" t="str">
        <f>IF(ISERROR(VLOOKUP(H1034,'FMC by DSF_Sistem'!$J$11:$J$1202,1,0)),"TIDAK ADA","ADA")</f>
        <v>TIDAK ADA</v>
      </c>
      <c r="Y1034" t="str">
        <f>IF(ISERROR(VLOOKUP(C1034,'Data Unit Agr Open'!$F$4:$F$7567,1,0)),"TIDAK ADA","ADA")</f>
        <v>ADA</v>
      </c>
      <c r="Z1034" s="955" t="str">
        <f>VLOOKUP(H1034,'Data Unit Agr Open'!J1032:$J$7567,1,FALSE)</f>
        <v>B9184PCL</v>
      </c>
      <c r="AA1034" t="b">
        <f t="shared" si="99"/>
        <v>0</v>
      </c>
    </row>
    <row r="1035" spans="1:27" customFormat="1" ht="17.45" customHeight="1" x14ac:dyDescent="0.4">
      <c r="B1035" s="38">
        <v>1030</v>
      </c>
      <c r="C1035" s="406" t="s">
        <v>3790</v>
      </c>
      <c r="D1035" s="655" t="s">
        <v>13224</v>
      </c>
      <c r="E1035" s="374" t="s">
        <v>13229</v>
      </c>
      <c r="F1035" s="377"/>
      <c r="G1035" s="377"/>
      <c r="H1035" s="320" t="s">
        <v>13230</v>
      </c>
      <c r="I1035" s="81" t="s">
        <v>13231</v>
      </c>
      <c r="J1035" s="81" t="s">
        <v>13232</v>
      </c>
      <c r="K1035" s="471">
        <v>44352</v>
      </c>
      <c r="L1035" s="471">
        <v>44717</v>
      </c>
      <c r="M1035" s="85">
        <v>12</v>
      </c>
      <c r="N1035" s="379">
        <v>7800000</v>
      </c>
      <c r="O1035" s="85">
        <f t="shared" si="96"/>
        <v>650000</v>
      </c>
      <c r="P1035" s="300">
        <f t="shared" ca="1" si="97"/>
        <v>7.2211657253086745</v>
      </c>
      <c r="Q1035" s="301">
        <f t="shared" ca="1" si="98"/>
        <v>4550000</v>
      </c>
      <c r="R1035" s="88">
        <f>'[1]OPPO(world Innovative)'!J106</f>
        <v>2503500</v>
      </c>
      <c r="S1035" s="146">
        <f>'[1]OPPO(world Innovative)'!F107</f>
        <v>3</v>
      </c>
      <c r="T1035" s="37">
        <f t="shared" si="87"/>
        <v>5296500</v>
      </c>
      <c r="U1035" s="186"/>
      <c r="V1035" s="16"/>
      <c r="X1035" t="str">
        <f>IF(ISERROR(VLOOKUP(H1035,'FMC by DSF_Sistem'!$J$11:$J$1202,1,0)),"TIDAK ADA","ADA")</f>
        <v>TIDAK ADA</v>
      </c>
      <c r="Y1035" t="str">
        <f>IF(ISERROR(VLOOKUP(C1035,'Data Unit Agr Open'!$F$4:$F$7567,1,0)),"TIDAK ADA","ADA")</f>
        <v>ADA</v>
      </c>
      <c r="Z1035" s="955" t="str">
        <f>VLOOKUP(H1035,'Data Unit Agr Open'!J1033:$J$7567,1,FALSE)</f>
        <v>B2209SIE</v>
      </c>
      <c r="AA1035" t="b">
        <f t="shared" si="99"/>
        <v>0</v>
      </c>
    </row>
    <row r="1036" spans="1:27" customFormat="1" ht="17.45" hidden="1" customHeight="1" x14ac:dyDescent="0.4">
      <c r="B1036" s="51">
        <v>1031</v>
      </c>
      <c r="C1036" s="392" t="s">
        <v>13233</v>
      </c>
      <c r="D1036" s="655" t="s">
        <v>13234</v>
      </c>
      <c r="E1036" s="258" t="s">
        <v>13235</v>
      </c>
      <c r="F1036" s="259" t="s">
        <v>126</v>
      </c>
      <c r="G1036" s="259" t="s">
        <v>4410</v>
      </c>
      <c r="H1036" s="235" t="s">
        <v>13236</v>
      </c>
      <c r="I1036" s="69" t="s">
        <v>13237</v>
      </c>
      <c r="J1036" s="69" t="s">
        <v>13238</v>
      </c>
      <c r="K1036" s="427">
        <v>44054</v>
      </c>
      <c r="L1036" s="427">
        <v>44419</v>
      </c>
      <c r="M1036" s="76">
        <v>12</v>
      </c>
      <c r="N1036" s="370">
        <v>21600000</v>
      </c>
      <c r="O1036" s="76">
        <f t="shared" si="96"/>
        <v>1800000</v>
      </c>
      <c r="P1036" s="128">
        <f t="shared" ca="1" si="97"/>
        <v>17.154499058642006</v>
      </c>
      <c r="Q1036" s="129">
        <f t="shared" ca="1" si="98"/>
        <v>30600000</v>
      </c>
      <c r="R1036" s="73">
        <f>'[1]Indotruck Utama'!J71</f>
        <v>38729945</v>
      </c>
      <c r="S1036" s="360">
        <f>'[1]Indotruck Utama'!F72</f>
        <v>9</v>
      </c>
      <c r="T1036" s="688">
        <f t="shared" si="87"/>
        <v>-17129945</v>
      </c>
      <c r="U1036" s="186"/>
      <c r="V1036" s="16"/>
      <c r="X1036" t="str">
        <f>IF(ISERROR(VLOOKUP(H1036,'FMC by DSF_Sistem'!$J$11:$J$1202,1,0)),"TIDAK ADA","ADA")</f>
        <v>TIDAK ADA</v>
      </c>
      <c r="Y1036" t="str">
        <f>IF(ISERROR(VLOOKUP(C1036,'Data Unit Agr Open'!$F$4:$F$7567,1,0)),"TIDAK ADA","ADA")</f>
        <v>TIDAK ADA</v>
      </c>
      <c r="Z1036" s="955" t="e">
        <f>VLOOKUP(H1036,'Data Unit Agr Open'!J1034:$J$7567,1,FALSE)</f>
        <v>#N/A</v>
      </c>
      <c r="AA1036" t="b">
        <f t="shared" si="99"/>
        <v>1</v>
      </c>
    </row>
    <row r="1037" spans="1:27" customFormat="1" ht="17.45" hidden="1" customHeight="1" x14ac:dyDescent="0.4">
      <c r="B1037" s="38">
        <v>1032</v>
      </c>
      <c r="C1037" s="392" t="s">
        <v>2107</v>
      </c>
      <c r="D1037" s="655" t="s">
        <v>13234</v>
      </c>
      <c r="E1037" s="258" t="s">
        <v>12610</v>
      </c>
      <c r="F1037" s="259"/>
      <c r="G1037" s="259"/>
      <c r="H1037" s="235" t="s">
        <v>6761</v>
      </c>
      <c r="I1037" s="69" t="s">
        <v>6762</v>
      </c>
      <c r="J1037" s="69" t="s">
        <v>6763</v>
      </c>
      <c r="K1037" s="427">
        <v>44075</v>
      </c>
      <c r="L1037" s="427">
        <v>44805</v>
      </c>
      <c r="M1037" s="76">
        <v>24</v>
      </c>
      <c r="N1037" s="370">
        <v>48000000</v>
      </c>
      <c r="O1037" s="76">
        <f t="shared" si="96"/>
        <v>2000000</v>
      </c>
      <c r="P1037" s="128">
        <f t="shared" ca="1" si="97"/>
        <v>16.454499058642007</v>
      </c>
      <c r="Q1037" s="129">
        <f t="shared" ca="1" si="98"/>
        <v>32000000</v>
      </c>
      <c r="R1037" s="73">
        <f>'[1]Indotruck Utama'!J288</f>
        <v>2935295</v>
      </c>
      <c r="S1037" s="360">
        <f>'[1]Indotruck Utama'!F289</f>
        <v>3</v>
      </c>
      <c r="T1037" s="50">
        <f t="shared" si="87"/>
        <v>45064705</v>
      </c>
      <c r="U1037" s="186"/>
      <c r="V1037" s="16"/>
      <c r="X1037" t="str">
        <f>IF(ISERROR(VLOOKUP(H1037,'FMC by DSF_Sistem'!$J$11:$J$1202,1,0)),"TIDAK ADA","ADA")</f>
        <v>ADA</v>
      </c>
      <c r="Y1037" t="str">
        <f>IF(ISERROR(VLOOKUP(C1037,'Data Unit Agr Open'!$F$4:$F$7567,1,0)),"TIDAK ADA","ADA")</f>
        <v>ADA</v>
      </c>
      <c r="Z1037" s="955" t="str">
        <f>VLOOKUP(H1037,'Data Unit Agr Open'!J1035:$J$7567,1,FALSE)</f>
        <v>B9257UBC</v>
      </c>
      <c r="AA1037" t="b">
        <f t="shared" si="99"/>
        <v>1</v>
      </c>
    </row>
    <row r="1038" spans="1:27" customFormat="1" ht="17.45" hidden="1" customHeight="1" x14ac:dyDescent="0.4">
      <c r="B1038" s="51">
        <v>1033</v>
      </c>
      <c r="C1038" s="392" t="s">
        <v>2162</v>
      </c>
      <c r="D1038" s="655" t="s">
        <v>13234</v>
      </c>
      <c r="E1038" s="258" t="s">
        <v>12610</v>
      </c>
      <c r="F1038" s="259"/>
      <c r="G1038" s="259"/>
      <c r="H1038" s="235" t="s">
        <v>6780</v>
      </c>
      <c r="I1038" s="69" t="s">
        <v>6781</v>
      </c>
      <c r="J1038" s="69" t="s">
        <v>6782</v>
      </c>
      <c r="K1038" s="427">
        <v>44109</v>
      </c>
      <c r="L1038" s="427">
        <v>44839</v>
      </c>
      <c r="M1038" s="76">
        <v>24</v>
      </c>
      <c r="N1038" s="370">
        <v>60000000</v>
      </c>
      <c r="O1038" s="76">
        <f t="shared" ref="O1038:O1101" si="100">N1038/M1038</f>
        <v>2500000</v>
      </c>
      <c r="P1038" s="128">
        <f t="shared" ca="1" si="97"/>
        <v>15.321165725308674</v>
      </c>
      <c r="Q1038" s="129">
        <f t="shared" ca="1" si="98"/>
        <v>37500000</v>
      </c>
      <c r="R1038" s="73"/>
      <c r="S1038" s="360"/>
      <c r="T1038" s="50">
        <f t="shared" si="87"/>
        <v>60000000</v>
      </c>
      <c r="U1038" s="186"/>
      <c r="V1038" s="16"/>
      <c r="X1038" t="str">
        <f>IF(ISERROR(VLOOKUP(H1038,'FMC by DSF_Sistem'!$J$11:$J$1202,1,0)),"TIDAK ADA","ADA")</f>
        <v>ADA</v>
      </c>
      <c r="Y1038" t="str">
        <f>IF(ISERROR(VLOOKUP(C1038,'Data Unit Agr Open'!$F$4:$F$7567,1,0)),"TIDAK ADA","ADA")</f>
        <v>ADA</v>
      </c>
      <c r="Z1038" s="955" t="str">
        <f>VLOOKUP(H1038,'Data Unit Agr Open'!J1036:$J$7567,1,FALSE)</f>
        <v>B9261UBC</v>
      </c>
      <c r="AA1038" t="b">
        <f t="shared" si="99"/>
        <v>1</v>
      </c>
    </row>
    <row r="1039" spans="1:27" customFormat="1" ht="17.45" hidden="1" customHeight="1" x14ac:dyDescent="0.4">
      <c r="B1039" s="38">
        <v>1034</v>
      </c>
      <c r="C1039" s="392" t="s">
        <v>2162</v>
      </c>
      <c r="D1039" s="655" t="s">
        <v>13234</v>
      </c>
      <c r="E1039" s="258" t="s">
        <v>12610</v>
      </c>
      <c r="F1039" s="259"/>
      <c r="G1039" s="259"/>
      <c r="H1039" s="235" t="s">
        <v>6786</v>
      </c>
      <c r="I1039" s="69" t="s">
        <v>6787</v>
      </c>
      <c r="J1039" s="69" t="s">
        <v>6788</v>
      </c>
      <c r="K1039" s="427">
        <v>44109</v>
      </c>
      <c r="L1039" s="427">
        <v>44839</v>
      </c>
      <c r="M1039" s="76">
        <v>24</v>
      </c>
      <c r="N1039" s="370">
        <v>60000000</v>
      </c>
      <c r="O1039" s="76">
        <f t="shared" si="100"/>
        <v>2500000</v>
      </c>
      <c r="P1039" s="128">
        <f t="shared" ca="1" si="97"/>
        <v>15.321165725308674</v>
      </c>
      <c r="Q1039" s="129">
        <f t="shared" ca="1" si="98"/>
        <v>37500000</v>
      </c>
      <c r="R1039" s="73">
        <f>'[1]Indotruck Utama'!J485</f>
        <v>2857360</v>
      </c>
      <c r="S1039" s="360">
        <f>'[1]Indotruck Utama'!F486</f>
        <v>2</v>
      </c>
      <c r="T1039" s="50">
        <f t="shared" si="87"/>
        <v>57142640</v>
      </c>
      <c r="U1039" s="186"/>
      <c r="V1039" s="16"/>
      <c r="X1039" t="str">
        <f>IF(ISERROR(VLOOKUP(H1039,'FMC by DSF_Sistem'!$J$11:$J$1202,1,0)),"TIDAK ADA","ADA")</f>
        <v>ADA</v>
      </c>
      <c r="Y1039" t="str">
        <f>IF(ISERROR(VLOOKUP(C1039,'Data Unit Agr Open'!$F$4:$F$7567,1,0)),"TIDAK ADA","ADA")</f>
        <v>ADA</v>
      </c>
      <c r="Z1039" s="955" t="str">
        <f>VLOOKUP(H1039,'Data Unit Agr Open'!J1037:$J$7567,1,FALSE)</f>
        <v>B9244UBC</v>
      </c>
      <c r="AA1039" t="b">
        <f t="shared" si="99"/>
        <v>1</v>
      </c>
    </row>
    <row r="1040" spans="1:27" customFormat="1" ht="17.45" hidden="1" customHeight="1" x14ac:dyDescent="0.4">
      <c r="B1040" s="51">
        <v>1035</v>
      </c>
      <c r="C1040" s="392" t="s">
        <v>2111</v>
      </c>
      <c r="D1040" s="655" t="s">
        <v>13234</v>
      </c>
      <c r="E1040" s="258" t="s">
        <v>13239</v>
      </c>
      <c r="F1040" s="259"/>
      <c r="G1040" s="259"/>
      <c r="H1040" s="235" t="s">
        <v>6774</v>
      </c>
      <c r="I1040" s="69" t="s">
        <v>6775</v>
      </c>
      <c r="J1040" s="69" t="s">
        <v>6776</v>
      </c>
      <c r="K1040" s="427">
        <v>44111</v>
      </c>
      <c r="L1040" s="427">
        <v>44841</v>
      </c>
      <c r="M1040" s="76">
        <v>24</v>
      </c>
      <c r="N1040" s="370">
        <v>48000000</v>
      </c>
      <c r="O1040" s="76">
        <f t="shared" si="100"/>
        <v>2000000</v>
      </c>
      <c r="P1040" s="128">
        <f t="shared" ca="1" si="97"/>
        <v>15.254499058642008</v>
      </c>
      <c r="Q1040" s="129">
        <f t="shared" ca="1" si="98"/>
        <v>30000000</v>
      </c>
      <c r="R1040" s="73"/>
      <c r="S1040" s="360"/>
      <c r="T1040" s="50">
        <f t="shared" si="87"/>
        <v>48000000</v>
      </c>
      <c r="U1040" s="186"/>
      <c r="V1040" s="16"/>
      <c r="X1040" t="str">
        <f>IF(ISERROR(VLOOKUP(H1040,'FMC by DSF_Sistem'!$J$11:$J$1202,1,0)),"TIDAK ADA","ADA")</f>
        <v>ADA</v>
      </c>
      <c r="Y1040" t="str">
        <f>IF(ISERROR(VLOOKUP(C1040,'Data Unit Agr Open'!$F$4:$F$7567,1,0)),"TIDAK ADA","ADA")</f>
        <v>ADA</v>
      </c>
      <c r="Z1040" s="955" t="str">
        <f>VLOOKUP(H1040,'Data Unit Agr Open'!J1038:$J$7567,1,FALSE)</f>
        <v>B9616UAQ</v>
      </c>
      <c r="AA1040" t="b">
        <f t="shared" si="99"/>
        <v>1</v>
      </c>
    </row>
    <row r="1041" spans="2:27" customFormat="1" ht="17.45" hidden="1" customHeight="1" x14ac:dyDescent="0.4">
      <c r="B1041" s="38">
        <v>1036</v>
      </c>
      <c r="C1041" s="392" t="s">
        <v>2103</v>
      </c>
      <c r="D1041" s="655" t="s">
        <v>13234</v>
      </c>
      <c r="E1041" s="258" t="s">
        <v>12610</v>
      </c>
      <c r="F1041" s="259"/>
      <c r="G1041" s="259"/>
      <c r="H1041" s="235" t="s">
        <v>6738</v>
      </c>
      <c r="I1041" s="69" t="s">
        <v>6739</v>
      </c>
      <c r="J1041" s="69" t="s">
        <v>6740</v>
      </c>
      <c r="K1041" s="427">
        <v>44105</v>
      </c>
      <c r="L1041" s="427">
        <v>44835</v>
      </c>
      <c r="M1041" s="76">
        <v>24</v>
      </c>
      <c r="N1041" s="370">
        <v>60000000</v>
      </c>
      <c r="O1041" s="76">
        <f t="shared" si="100"/>
        <v>2500000</v>
      </c>
      <c r="P1041" s="128">
        <f t="shared" ca="1" si="97"/>
        <v>15.454499058642007</v>
      </c>
      <c r="Q1041" s="129">
        <f t="shared" ca="1" si="98"/>
        <v>37500000</v>
      </c>
      <c r="R1041" s="73">
        <f>'[1]Indotruck Utama'!J335</f>
        <v>1531475</v>
      </c>
      <c r="S1041" s="360">
        <f>'[1]Indotruck Utama'!F336</f>
        <v>2</v>
      </c>
      <c r="T1041" s="50">
        <f t="shared" si="87"/>
        <v>58468525</v>
      </c>
      <c r="U1041" s="186"/>
      <c r="V1041" s="16"/>
      <c r="X1041" t="str">
        <f>IF(ISERROR(VLOOKUP(H1041,'FMC by DSF_Sistem'!$J$11:$J$1202,1,0)),"TIDAK ADA","ADA")</f>
        <v>ADA</v>
      </c>
      <c r="Y1041" t="str">
        <f>IF(ISERROR(VLOOKUP(C1041,'Data Unit Agr Open'!$F$4:$F$7567,1,0)),"TIDAK ADA","ADA")</f>
        <v>ADA</v>
      </c>
      <c r="Z1041" s="955" t="str">
        <f>VLOOKUP(H1041,'Data Unit Agr Open'!J1039:$J$7567,1,FALSE)</f>
        <v>B9242UBC</v>
      </c>
      <c r="AA1041" t="b">
        <f t="shared" si="99"/>
        <v>1</v>
      </c>
    </row>
    <row r="1042" spans="2:27" customFormat="1" ht="17.45" hidden="1" customHeight="1" x14ac:dyDescent="0.4">
      <c r="B1042" s="51">
        <v>1037</v>
      </c>
      <c r="C1042" s="392" t="s">
        <v>2103</v>
      </c>
      <c r="D1042" s="655" t="s">
        <v>13234</v>
      </c>
      <c r="E1042" s="258" t="s">
        <v>12610</v>
      </c>
      <c r="F1042" s="259"/>
      <c r="G1042" s="259" t="s">
        <v>13012</v>
      </c>
      <c r="H1042" s="235" t="s">
        <v>6749</v>
      </c>
      <c r="I1042" s="69" t="s">
        <v>6750</v>
      </c>
      <c r="J1042" s="69" t="s">
        <v>6751</v>
      </c>
      <c r="K1042" s="427">
        <v>44105</v>
      </c>
      <c r="L1042" s="427">
        <v>44835</v>
      </c>
      <c r="M1042" s="76">
        <v>24</v>
      </c>
      <c r="N1042" s="370">
        <v>60000000</v>
      </c>
      <c r="O1042" s="76">
        <f t="shared" si="100"/>
        <v>2500000</v>
      </c>
      <c r="P1042" s="128">
        <f t="shared" ca="1" si="97"/>
        <v>15.454499058642007</v>
      </c>
      <c r="Q1042" s="129">
        <f t="shared" ca="1" si="98"/>
        <v>37500000</v>
      </c>
      <c r="R1042" s="73">
        <f>'[1]Indotruck Utama'!J191</f>
        <v>2415490</v>
      </c>
      <c r="S1042" s="360">
        <f>'[1]Indotruck Utama'!F192</f>
        <v>3</v>
      </c>
      <c r="T1042" s="50">
        <f t="shared" si="87"/>
        <v>57584510</v>
      </c>
      <c r="U1042" s="186"/>
      <c r="V1042" s="16"/>
      <c r="X1042" t="str">
        <f>IF(ISERROR(VLOOKUP(H1042,'FMC by DSF_Sistem'!$J$11:$J$1202,1,0)),"TIDAK ADA","ADA")</f>
        <v>ADA</v>
      </c>
      <c r="Y1042" t="str">
        <f>IF(ISERROR(VLOOKUP(C1042,'Data Unit Agr Open'!$F$4:$F$7567,1,0)),"TIDAK ADA","ADA")</f>
        <v>ADA</v>
      </c>
      <c r="Z1042" s="955" t="str">
        <f>VLOOKUP(H1042,'Data Unit Agr Open'!J1040:$J$7567,1,FALSE)</f>
        <v>B9255UBC</v>
      </c>
      <c r="AA1042" t="b">
        <f t="shared" si="99"/>
        <v>1</v>
      </c>
    </row>
    <row r="1043" spans="2:27" customFormat="1" ht="17.45" hidden="1" customHeight="1" x14ac:dyDescent="0.4">
      <c r="B1043" s="38">
        <v>1038</v>
      </c>
      <c r="C1043" s="392" t="s">
        <v>2103</v>
      </c>
      <c r="D1043" s="655" t="s">
        <v>13234</v>
      </c>
      <c r="E1043" s="258" t="s">
        <v>12610</v>
      </c>
      <c r="F1043" s="259"/>
      <c r="G1043" s="259" t="s">
        <v>13012</v>
      </c>
      <c r="H1043" s="235" t="s">
        <v>6755</v>
      </c>
      <c r="I1043" s="69" t="s">
        <v>6756</v>
      </c>
      <c r="J1043" s="69" t="s">
        <v>6757</v>
      </c>
      <c r="K1043" s="427">
        <v>44105</v>
      </c>
      <c r="L1043" s="427">
        <v>44835</v>
      </c>
      <c r="M1043" s="76">
        <v>24</v>
      </c>
      <c r="N1043" s="370">
        <v>60000000</v>
      </c>
      <c r="O1043" s="76">
        <f t="shared" si="100"/>
        <v>2500000</v>
      </c>
      <c r="P1043" s="128">
        <f t="shared" ca="1" si="97"/>
        <v>15.454499058642007</v>
      </c>
      <c r="Q1043" s="129">
        <f t="shared" ca="1" si="98"/>
        <v>37500000</v>
      </c>
      <c r="R1043" s="73">
        <f>'[1]Indotruck Utama'!J239</f>
        <v>1724690</v>
      </c>
      <c r="S1043" s="360">
        <f>'[1]Indotruck Utama'!F240</f>
        <v>2</v>
      </c>
      <c r="T1043" s="50">
        <f t="shared" si="87"/>
        <v>58275310</v>
      </c>
      <c r="U1043" s="186"/>
      <c r="V1043" s="16"/>
      <c r="X1043" t="str">
        <f>IF(ISERROR(VLOOKUP(H1043,'FMC by DSF_Sistem'!$J$11:$J$1202,1,0)),"TIDAK ADA","ADA")</f>
        <v>ADA</v>
      </c>
      <c r="Y1043" t="str">
        <f>IF(ISERROR(VLOOKUP(C1043,'Data Unit Agr Open'!$F$4:$F$7567,1,0)),"TIDAK ADA","ADA")</f>
        <v>ADA</v>
      </c>
      <c r="Z1043" s="955" t="str">
        <f>VLOOKUP(H1043,'Data Unit Agr Open'!J1041:$J$7567,1,FALSE)</f>
        <v>B9240UBC</v>
      </c>
      <c r="AA1043" t="b">
        <f t="shared" si="99"/>
        <v>1</v>
      </c>
    </row>
    <row r="1044" spans="2:27" customFormat="1" ht="17.45" hidden="1" customHeight="1" x14ac:dyDescent="0.4">
      <c r="B1044" s="51">
        <v>1039</v>
      </c>
      <c r="C1044" s="392" t="s">
        <v>2549</v>
      </c>
      <c r="D1044" s="655" t="s">
        <v>13234</v>
      </c>
      <c r="E1044" s="258" t="s">
        <v>12610</v>
      </c>
      <c r="F1044" s="232"/>
      <c r="G1044" s="259" t="s">
        <v>2550</v>
      </c>
      <c r="H1044" s="235" t="s">
        <v>6832</v>
      </c>
      <c r="I1044" s="69" t="s">
        <v>6833</v>
      </c>
      <c r="J1044" s="69" t="s">
        <v>6834</v>
      </c>
      <c r="K1044" s="427">
        <v>44163</v>
      </c>
      <c r="L1044" s="427">
        <v>44528</v>
      </c>
      <c r="M1044" s="76">
        <v>12</v>
      </c>
      <c r="N1044" s="370">
        <v>12000000</v>
      </c>
      <c r="O1044" s="76">
        <f t="shared" si="100"/>
        <v>1000000</v>
      </c>
      <c r="P1044" s="128">
        <f t="shared" ca="1" si="97"/>
        <v>13.521165725308673</v>
      </c>
      <c r="Q1044" s="129">
        <f t="shared" ca="1" si="98"/>
        <v>13000000</v>
      </c>
      <c r="R1044" s="73">
        <f>'[1]Indotruck Utama'!J375</f>
        <v>7137905</v>
      </c>
      <c r="S1044" s="360">
        <f>'[1]Indotruck Utama'!F376</f>
        <v>6</v>
      </c>
      <c r="T1044" s="50">
        <f t="shared" si="87"/>
        <v>4862095</v>
      </c>
      <c r="U1044" s="186"/>
      <c r="V1044" s="16"/>
      <c r="X1044" t="str">
        <f>IF(ISERROR(VLOOKUP(H1044,'FMC by DSF_Sistem'!$J$11:$J$1202,1,0)),"TIDAK ADA","ADA")</f>
        <v>ADA</v>
      </c>
      <c r="Y1044" t="str">
        <f>IF(ISERROR(VLOOKUP(C1044,'Data Unit Agr Open'!$F$4:$F$7567,1,0)),"TIDAK ADA","ADA")</f>
        <v>ADA</v>
      </c>
      <c r="Z1044" s="955" t="str">
        <f>VLOOKUP(H1044,'Data Unit Agr Open'!J1042:$J$7567,1,FALSE)</f>
        <v>B9274UBC</v>
      </c>
      <c r="AA1044" t="b">
        <f t="shared" si="99"/>
        <v>1</v>
      </c>
    </row>
    <row r="1045" spans="2:27" customFormat="1" ht="17.45" hidden="1" customHeight="1" x14ac:dyDescent="0.4">
      <c r="B1045" s="38">
        <v>1040</v>
      </c>
      <c r="C1045" s="392" t="s">
        <v>2447</v>
      </c>
      <c r="D1045" s="655" t="s">
        <v>13234</v>
      </c>
      <c r="E1045" s="258" t="s">
        <v>12610</v>
      </c>
      <c r="F1045" s="232"/>
      <c r="G1045" s="232"/>
      <c r="H1045" s="235" t="s">
        <v>6811</v>
      </c>
      <c r="I1045" s="69" t="s">
        <v>6812</v>
      </c>
      <c r="J1045" s="69" t="s">
        <v>6813</v>
      </c>
      <c r="K1045" s="427">
        <v>44149</v>
      </c>
      <c r="L1045" s="427">
        <v>44514</v>
      </c>
      <c r="M1045" s="76">
        <v>12</v>
      </c>
      <c r="N1045" s="370">
        <v>10800000</v>
      </c>
      <c r="O1045" s="76">
        <f t="shared" si="100"/>
        <v>900000</v>
      </c>
      <c r="P1045" s="128">
        <f t="shared" ca="1" si="97"/>
        <v>13.98783239197534</v>
      </c>
      <c r="Q1045" s="129">
        <f t="shared" ca="1" si="98"/>
        <v>11700000</v>
      </c>
      <c r="R1045" s="73">
        <f>'[1]Indotruck Utama'!J673</f>
        <v>740000</v>
      </c>
      <c r="S1045" s="360">
        <f>'[1]Indotruck Utama'!F674</f>
        <v>2</v>
      </c>
      <c r="T1045" s="50">
        <f t="shared" si="87"/>
        <v>10060000</v>
      </c>
      <c r="U1045" s="186"/>
      <c r="V1045" s="16"/>
      <c r="X1045" t="str">
        <f>IF(ISERROR(VLOOKUP(H1045,'FMC by DSF_Sistem'!$J$11:$J$1202,1,0)),"TIDAK ADA","ADA")</f>
        <v>ADA</v>
      </c>
      <c r="Y1045" t="str">
        <f>IF(ISERROR(VLOOKUP(C1045,'Data Unit Agr Open'!$F$4:$F$7567,1,0)),"TIDAK ADA","ADA")</f>
        <v>ADA</v>
      </c>
      <c r="Z1045" s="955" t="str">
        <f>VLOOKUP(H1045,'Data Unit Agr Open'!J1043:$J$7567,1,FALSE)</f>
        <v>B9271UBC</v>
      </c>
      <c r="AA1045" t="b">
        <f t="shared" si="99"/>
        <v>1</v>
      </c>
    </row>
    <row r="1046" spans="2:27" customFormat="1" ht="17.45" hidden="1" customHeight="1" x14ac:dyDescent="0.4">
      <c r="B1046" s="51">
        <v>1041</v>
      </c>
      <c r="C1046" s="411" t="s">
        <v>2377</v>
      </c>
      <c r="D1046" s="664" t="s">
        <v>13234</v>
      </c>
      <c r="E1046" s="265" t="s">
        <v>12760</v>
      </c>
      <c r="F1046" s="274"/>
      <c r="G1046" s="274"/>
      <c r="H1046" s="347" t="s">
        <v>6803</v>
      </c>
      <c r="I1046" s="348" t="s">
        <v>6804</v>
      </c>
      <c r="J1046" s="348" t="s">
        <v>6805</v>
      </c>
      <c r="K1046" s="434">
        <v>44152</v>
      </c>
      <c r="L1046" s="434">
        <v>44517</v>
      </c>
      <c r="M1046" s="72">
        <v>12</v>
      </c>
      <c r="N1046" s="383">
        <v>26400000</v>
      </c>
      <c r="O1046" s="72">
        <f t="shared" si="100"/>
        <v>2200000</v>
      </c>
      <c r="P1046" s="86">
        <f t="shared" ca="1" si="97"/>
        <v>13.887832391975341</v>
      </c>
      <c r="Q1046" s="87">
        <f t="shared" ca="1" si="98"/>
        <v>28600000</v>
      </c>
      <c r="R1046" s="139">
        <f>'[1]Indotruck Utama'!J142</f>
        <v>20808988</v>
      </c>
      <c r="S1046" s="533">
        <f>'[1]Indotruck Utama'!F143</f>
        <v>5</v>
      </c>
      <c r="T1046" s="120">
        <f t="shared" si="87"/>
        <v>5591012</v>
      </c>
      <c r="U1046" s="186"/>
      <c r="V1046" s="16"/>
      <c r="X1046" t="str">
        <f>IF(ISERROR(VLOOKUP(H1046,'FMC by DSF_Sistem'!$J$11:$J$1202,1,0)),"TIDAK ADA","ADA")</f>
        <v>ADA</v>
      </c>
      <c r="Y1046" t="str">
        <f>IF(ISERROR(VLOOKUP(C1046,'Data Unit Agr Open'!$F$4:$F$7567,1,0)),"TIDAK ADA","ADA")</f>
        <v>ADA</v>
      </c>
      <c r="Z1046" s="955" t="str">
        <f>VLOOKUP(H1046,'Data Unit Agr Open'!J1044:$J$7567,1,FALSE)</f>
        <v>B9861PBC</v>
      </c>
      <c r="AA1046" t="b">
        <f t="shared" si="99"/>
        <v>1</v>
      </c>
    </row>
    <row r="1047" spans="2:27" customFormat="1" ht="17.45" hidden="1" customHeight="1" x14ac:dyDescent="0.4">
      <c r="B1047" s="38">
        <v>1042</v>
      </c>
      <c r="C1047" s="392" t="s">
        <v>2373</v>
      </c>
      <c r="D1047" s="664" t="s">
        <v>13234</v>
      </c>
      <c r="E1047" s="258" t="s">
        <v>13239</v>
      </c>
      <c r="F1047" s="232"/>
      <c r="G1047" s="232"/>
      <c r="H1047" s="235" t="s">
        <v>6794</v>
      </c>
      <c r="I1047" s="69" t="s">
        <v>6795</v>
      </c>
      <c r="J1047" s="69" t="s">
        <v>6796</v>
      </c>
      <c r="K1047" s="427">
        <v>44163</v>
      </c>
      <c r="L1047" s="427">
        <v>45258</v>
      </c>
      <c r="M1047" s="76">
        <v>36</v>
      </c>
      <c r="N1047" s="370">
        <v>64800000</v>
      </c>
      <c r="O1047" s="76">
        <f t="shared" si="100"/>
        <v>1800000</v>
      </c>
      <c r="P1047" s="86">
        <f t="shared" ca="1" si="97"/>
        <v>13.521165725308673</v>
      </c>
      <c r="Q1047" s="87">
        <f t="shared" ca="1" si="98"/>
        <v>23400000</v>
      </c>
      <c r="R1047" s="73">
        <f>'[1]Indotruck Utama'!J436</f>
        <v>587785</v>
      </c>
      <c r="S1047" s="360">
        <f>'[1]Indotruck Utama'!F437</f>
        <v>1</v>
      </c>
      <c r="T1047" s="50">
        <f t="shared" si="87"/>
        <v>64212215</v>
      </c>
      <c r="U1047" s="186"/>
      <c r="V1047" s="16"/>
      <c r="X1047" t="str">
        <f>IF(ISERROR(VLOOKUP(H1047,'FMC by DSF_Sistem'!$J$11:$J$1202,1,0)),"TIDAK ADA","ADA")</f>
        <v>ADA</v>
      </c>
      <c r="Y1047" t="str">
        <f>IF(ISERROR(VLOOKUP(C1047,'Data Unit Agr Open'!$F$4:$F$7567,1,0)),"TIDAK ADA","ADA")</f>
        <v>ADA</v>
      </c>
      <c r="Z1047" s="955" t="str">
        <f>VLOOKUP(H1047,'Data Unit Agr Open'!J1045:$J$7567,1,FALSE)</f>
        <v>B9764UAQ</v>
      </c>
      <c r="AA1047" t="b">
        <f t="shared" si="99"/>
        <v>1</v>
      </c>
    </row>
    <row r="1048" spans="2:27" customFormat="1" ht="17.45" hidden="1" customHeight="1" x14ac:dyDescent="0.4">
      <c r="B1048" s="51">
        <v>1043</v>
      </c>
      <c r="C1048" s="392" t="s">
        <v>2546</v>
      </c>
      <c r="D1048" s="664" t="s">
        <v>13234</v>
      </c>
      <c r="E1048" s="258" t="s">
        <v>12610</v>
      </c>
      <c r="F1048" s="232"/>
      <c r="G1048" s="232"/>
      <c r="H1048" s="235" t="s">
        <v>6825</v>
      </c>
      <c r="I1048" s="69" t="s">
        <v>6826</v>
      </c>
      <c r="J1048" s="69" t="s">
        <v>6827</v>
      </c>
      <c r="K1048" s="427">
        <v>44163</v>
      </c>
      <c r="L1048" s="427">
        <v>45258</v>
      </c>
      <c r="M1048" s="76">
        <v>12</v>
      </c>
      <c r="N1048" s="370">
        <v>12000000</v>
      </c>
      <c r="O1048" s="76">
        <f t="shared" si="100"/>
        <v>1000000</v>
      </c>
      <c r="P1048" s="86">
        <f t="shared" ca="1" si="97"/>
        <v>13.521165725308673</v>
      </c>
      <c r="Q1048" s="87">
        <f t="shared" ca="1" si="98"/>
        <v>13000000</v>
      </c>
      <c r="R1048" s="73">
        <f>'[1]Indotruck Utama'!J635</f>
        <v>2996180</v>
      </c>
      <c r="S1048" s="360">
        <f>'[1]Indotruck Utama'!F636</f>
        <v>2</v>
      </c>
      <c r="T1048" s="50">
        <f t="shared" si="87"/>
        <v>9003820</v>
      </c>
      <c r="U1048" s="186"/>
      <c r="V1048" s="16"/>
      <c r="X1048" t="str">
        <f>IF(ISERROR(VLOOKUP(H1048,'FMC by DSF_Sistem'!$J$11:$J$1202,1,0)),"TIDAK ADA","ADA")</f>
        <v>ADA</v>
      </c>
      <c r="Y1048" t="str">
        <f>IF(ISERROR(VLOOKUP(C1048,'Data Unit Agr Open'!$F$4:$F$7567,1,0)),"TIDAK ADA","ADA")</f>
        <v>ADA</v>
      </c>
      <c r="Z1048" s="955" t="str">
        <f>VLOOKUP(H1048,'Data Unit Agr Open'!J1046:$J$7567,1,FALSE)</f>
        <v>B9277UBC</v>
      </c>
      <c r="AA1048" t="b">
        <f t="shared" si="99"/>
        <v>1</v>
      </c>
    </row>
    <row r="1049" spans="2:27" customFormat="1" ht="17.45" hidden="1" customHeight="1" x14ac:dyDescent="0.4">
      <c r="B1049" s="38">
        <v>1044</v>
      </c>
      <c r="C1049" s="392" t="s">
        <v>13240</v>
      </c>
      <c r="D1049" s="655" t="s">
        <v>13234</v>
      </c>
      <c r="E1049" s="258" t="s">
        <v>12610</v>
      </c>
      <c r="F1049" s="232"/>
      <c r="G1049" s="232"/>
      <c r="H1049" s="235" t="s">
        <v>13241</v>
      </c>
      <c r="I1049" s="69" t="s">
        <v>13242</v>
      </c>
      <c r="J1049" s="69" t="s">
        <v>13243</v>
      </c>
      <c r="K1049" s="427">
        <v>44167</v>
      </c>
      <c r="L1049" s="427">
        <v>44532</v>
      </c>
      <c r="M1049" s="76">
        <v>12</v>
      </c>
      <c r="N1049" s="370">
        <v>12000000</v>
      </c>
      <c r="O1049" s="76">
        <f t="shared" si="100"/>
        <v>1000000</v>
      </c>
      <c r="P1049" s="128">
        <f t="shared" ca="1" si="97"/>
        <v>13.387832391975341</v>
      </c>
      <c r="Q1049" s="129">
        <f t="shared" ca="1" si="98"/>
        <v>13000000</v>
      </c>
      <c r="R1049" s="73"/>
      <c r="S1049" s="360"/>
      <c r="T1049" s="50">
        <f t="shared" si="87"/>
        <v>12000000</v>
      </c>
      <c r="U1049" s="186"/>
      <c r="V1049" s="16"/>
      <c r="X1049" t="str">
        <f>IF(ISERROR(VLOOKUP(H1049,'FMC by DSF_Sistem'!$J$11:$J$1202,1,0)),"TIDAK ADA","ADA")</f>
        <v>TIDAK ADA</v>
      </c>
      <c r="Y1049" t="str">
        <f>IF(ISERROR(VLOOKUP(C1049,'Data Unit Agr Open'!$F$4:$F$7567,1,0)),"TIDAK ADA","ADA")</f>
        <v>TIDAK ADA</v>
      </c>
      <c r="Z1049" s="955" t="e">
        <f>VLOOKUP(H1049,'Data Unit Agr Open'!J1047:$J$7567,1,FALSE)</f>
        <v>#N/A</v>
      </c>
      <c r="AA1049" t="b">
        <f t="shared" si="99"/>
        <v>1</v>
      </c>
    </row>
    <row r="1050" spans="2:27" customFormat="1" ht="17.45" hidden="1" customHeight="1" x14ac:dyDescent="0.4">
      <c r="B1050" s="51">
        <v>1045</v>
      </c>
      <c r="C1050" s="392" t="s">
        <v>13244</v>
      </c>
      <c r="D1050" s="655" t="s">
        <v>13234</v>
      </c>
      <c r="E1050" s="258" t="s">
        <v>13235</v>
      </c>
      <c r="F1050" s="232"/>
      <c r="G1050" s="232"/>
      <c r="H1050" s="235" t="s">
        <v>13245</v>
      </c>
      <c r="I1050" s="69" t="s">
        <v>13246</v>
      </c>
      <c r="J1050" s="69" t="s">
        <v>13247</v>
      </c>
      <c r="K1050" s="427">
        <v>44193</v>
      </c>
      <c r="L1050" s="427">
        <v>44558</v>
      </c>
      <c r="M1050" s="76">
        <v>12</v>
      </c>
      <c r="N1050" s="370">
        <v>10800000</v>
      </c>
      <c r="O1050" s="76">
        <f t="shared" si="100"/>
        <v>900000</v>
      </c>
      <c r="P1050" s="128">
        <f t="shared" ca="1" si="97"/>
        <v>12.521165725308673</v>
      </c>
      <c r="Q1050" s="129">
        <f t="shared" ca="1" si="98"/>
        <v>10800000</v>
      </c>
      <c r="R1050" s="73"/>
      <c r="S1050" s="130"/>
      <c r="T1050" s="50">
        <f t="shared" si="87"/>
        <v>10800000</v>
      </c>
      <c r="U1050" s="186"/>
      <c r="V1050" s="16"/>
      <c r="X1050" t="str">
        <f>IF(ISERROR(VLOOKUP(H1050,'FMC by DSF_Sistem'!$J$11:$J$1202,1,0)),"TIDAK ADA","ADA")</f>
        <v>TIDAK ADA</v>
      </c>
      <c r="Y1050" t="str">
        <f>IF(ISERROR(VLOOKUP(C1050,'Data Unit Agr Open'!$F$4:$F$7567,1,0)),"TIDAK ADA","ADA")</f>
        <v>TIDAK ADA</v>
      </c>
      <c r="Z1050" s="955" t="e">
        <f>VLOOKUP(H1050,'Data Unit Agr Open'!J1048:$J$7567,1,FALSE)</f>
        <v>#N/A</v>
      </c>
      <c r="AA1050" t="b">
        <f t="shared" si="99"/>
        <v>1</v>
      </c>
    </row>
    <row r="1051" spans="2:27" customFormat="1" ht="17.45" hidden="1" customHeight="1" x14ac:dyDescent="0.4">
      <c r="B1051" s="38">
        <v>1046</v>
      </c>
      <c r="C1051" s="392" t="s">
        <v>13244</v>
      </c>
      <c r="D1051" s="655" t="s">
        <v>13234</v>
      </c>
      <c r="E1051" s="258" t="s">
        <v>13235</v>
      </c>
      <c r="F1051" s="232"/>
      <c r="G1051" s="232" t="s">
        <v>13248</v>
      </c>
      <c r="H1051" s="235" t="s">
        <v>13249</v>
      </c>
      <c r="I1051" s="69" t="s">
        <v>13250</v>
      </c>
      <c r="J1051" s="69" t="s">
        <v>13251</v>
      </c>
      <c r="K1051" s="427">
        <v>44193</v>
      </c>
      <c r="L1051" s="427">
        <v>44558</v>
      </c>
      <c r="M1051" s="76">
        <v>12</v>
      </c>
      <c r="N1051" s="370">
        <v>10800000</v>
      </c>
      <c r="O1051" s="76">
        <f t="shared" si="100"/>
        <v>900000</v>
      </c>
      <c r="P1051" s="128">
        <f t="shared" ca="1" si="97"/>
        <v>12.521165725308673</v>
      </c>
      <c r="Q1051" s="129">
        <f t="shared" ca="1" si="98"/>
        <v>10800000</v>
      </c>
      <c r="R1051" s="73">
        <f>'[1]Indotruck Utama'!J597</f>
        <v>1303830</v>
      </c>
      <c r="S1051" s="130">
        <f>'[1]Indotruck Utama'!F598</f>
        <v>2</v>
      </c>
      <c r="T1051" s="50">
        <f t="shared" si="87"/>
        <v>9496170</v>
      </c>
      <c r="U1051" s="186"/>
      <c r="V1051" s="16"/>
      <c r="X1051" t="str">
        <f>IF(ISERROR(VLOOKUP(H1051,'FMC by DSF_Sistem'!$J$11:$J$1202,1,0)),"TIDAK ADA","ADA")</f>
        <v>TIDAK ADA</v>
      </c>
      <c r="Y1051" t="str">
        <f>IF(ISERROR(VLOOKUP(C1051,'Data Unit Agr Open'!$F$4:$F$7567,1,0)),"TIDAK ADA","ADA")</f>
        <v>TIDAK ADA</v>
      </c>
      <c r="Z1051" s="955" t="e">
        <f>VLOOKUP(H1051,'Data Unit Agr Open'!J1049:$J$7567,1,FALSE)</f>
        <v>#N/A</v>
      </c>
      <c r="AA1051" t="b">
        <f t="shared" si="99"/>
        <v>1</v>
      </c>
    </row>
    <row r="1052" spans="2:27" customFormat="1" ht="17.45" hidden="1" customHeight="1" x14ac:dyDescent="0.4">
      <c r="B1052" s="51">
        <v>1047</v>
      </c>
      <c r="C1052" s="392" t="s">
        <v>13252</v>
      </c>
      <c r="D1052" s="655" t="s">
        <v>13234</v>
      </c>
      <c r="E1052" s="258" t="s">
        <v>12610</v>
      </c>
      <c r="F1052" s="232"/>
      <c r="G1052" s="232"/>
      <c r="H1052" s="235" t="s">
        <v>13253</v>
      </c>
      <c r="I1052" s="69" t="s">
        <v>13254</v>
      </c>
      <c r="J1052" s="69" t="s">
        <v>13255</v>
      </c>
      <c r="K1052" s="427">
        <v>44183</v>
      </c>
      <c r="L1052" s="427">
        <v>44548</v>
      </c>
      <c r="M1052" s="76">
        <v>12</v>
      </c>
      <c r="N1052" s="370">
        <v>12000000</v>
      </c>
      <c r="O1052" s="76">
        <f t="shared" si="100"/>
        <v>1000000</v>
      </c>
      <c r="P1052" s="128">
        <f t="shared" ca="1" si="97"/>
        <v>12.854499058642007</v>
      </c>
      <c r="Q1052" s="129">
        <f t="shared" ca="1" si="98"/>
        <v>12000000</v>
      </c>
      <c r="R1052" s="73">
        <f>'[1]Indotruck Utama'!J560</f>
        <v>1553090</v>
      </c>
      <c r="S1052" s="130">
        <f>'[1]Indotruck Utama'!F561</f>
        <v>2</v>
      </c>
      <c r="T1052" s="50">
        <f t="shared" si="87"/>
        <v>10446910</v>
      </c>
      <c r="U1052" s="186"/>
      <c r="V1052" s="16"/>
      <c r="X1052" t="str">
        <f>IF(ISERROR(VLOOKUP(H1052,'FMC by DSF_Sistem'!$J$11:$J$1202,1,0)),"TIDAK ADA","ADA")</f>
        <v>TIDAK ADA</v>
      </c>
      <c r="Y1052" t="str">
        <f>IF(ISERROR(VLOOKUP(C1052,'Data Unit Agr Open'!$F$4:$F$7567,1,0)),"TIDAK ADA","ADA")</f>
        <v>TIDAK ADA</v>
      </c>
      <c r="Z1052" s="955" t="e">
        <f>VLOOKUP(H1052,'Data Unit Agr Open'!J1050:$J$7567,1,FALSE)</f>
        <v>#N/A</v>
      </c>
      <c r="AA1052" t="b">
        <f t="shared" si="99"/>
        <v>1</v>
      </c>
    </row>
    <row r="1053" spans="2:27" customFormat="1" ht="17.45" hidden="1" customHeight="1" x14ac:dyDescent="0.4">
      <c r="B1053" s="38">
        <v>1048</v>
      </c>
      <c r="C1053" s="392" t="s">
        <v>2543</v>
      </c>
      <c r="D1053" s="655" t="s">
        <v>13234</v>
      </c>
      <c r="E1053" s="258" t="s">
        <v>12610</v>
      </c>
      <c r="F1053" s="232"/>
      <c r="G1053" s="232"/>
      <c r="H1053" s="235" t="s">
        <v>6820</v>
      </c>
      <c r="I1053" s="69" t="s">
        <v>6821</v>
      </c>
      <c r="J1053" s="69" t="s">
        <v>6822</v>
      </c>
      <c r="K1053" s="427">
        <v>44217</v>
      </c>
      <c r="L1053" s="427">
        <v>44582</v>
      </c>
      <c r="M1053" s="76">
        <v>12</v>
      </c>
      <c r="N1053" s="370">
        <v>12000000</v>
      </c>
      <c r="O1053" s="76">
        <f t="shared" si="100"/>
        <v>1000000</v>
      </c>
      <c r="P1053" s="128">
        <f t="shared" ca="1" si="97"/>
        <v>11.721165725308675</v>
      </c>
      <c r="Q1053" s="129">
        <f t="shared" ca="1" si="98"/>
        <v>11000000</v>
      </c>
      <c r="R1053" s="73"/>
      <c r="S1053" s="130"/>
      <c r="T1053" s="50">
        <f t="shared" si="87"/>
        <v>12000000</v>
      </c>
      <c r="U1053" s="186"/>
      <c r="V1053" s="16"/>
      <c r="X1053" t="str">
        <f>IF(ISERROR(VLOOKUP(H1053,'FMC by DSF_Sistem'!$J$11:$J$1202,1,0)),"TIDAK ADA","ADA")</f>
        <v>ADA</v>
      </c>
      <c r="Y1053" t="str">
        <f>IF(ISERROR(VLOOKUP(C1053,'Data Unit Agr Open'!$F$4:$F$7567,1,0)),"TIDAK ADA","ADA")</f>
        <v>ADA</v>
      </c>
      <c r="Z1053" s="955" t="str">
        <f>VLOOKUP(H1053,'Data Unit Agr Open'!J1051:$J$7567,1,FALSE)</f>
        <v>KT8186YQ</v>
      </c>
      <c r="AA1053" t="b">
        <f t="shared" si="99"/>
        <v>1</v>
      </c>
    </row>
    <row r="1054" spans="2:27" customFormat="1" ht="17.45" hidden="1" customHeight="1" x14ac:dyDescent="0.4">
      <c r="B1054" s="51">
        <v>1049</v>
      </c>
      <c r="C1054" s="392" t="s">
        <v>2623</v>
      </c>
      <c r="D1054" s="680" t="s">
        <v>13234</v>
      </c>
      <c r="E1054" s="258" t="s">
        <v>12610</v>
      </c>
      <c r="F1054" s="232"/>
      <c r="G1054" s="232"/>
      <c r="H1054" s="235" t="s">
        <v>13256</v>
      </c>
      <c r="I1054" s="69" t="s">
        <v>13257</v>
      </c>
      <c r="J1054" s="69" t="s">
        <v>13258</v>
      </c>
      <c r="K1054" s="427">
        <v>44195</v>
      </c>
      <c r="L1054" s="427">
        <v>44560</v>
      </c>
      <c r="M1054" s="76">
        <v>12</v>
      </c>
      <c r="N1054" s="370">
        <v>12000000</v>
      </c>
      <c r="O1054" s="76">
        <f t="shared" si="100"/>
        <v>1000000</v>
      </c>
      <c r="P1054" s="128">
        <f t="shared" ca="1" si="97"/>
        <v>12.454499058642007</v>
      </c>
      <c r="Q1054" s="129">
        <f t="shared" ca="1" si="98"/>
        <v>12000000</v>
      </c>
      <c r="R1054" s="73">
        <f>'[1]Indotruck Utama'!J522</f>
        <v>12005000</v>
      </c>
      <c r="S1054" s="130">
        <f>'[1]Indotruck Utama'!F523</f>
        <v>4</v>
      </c>
      <c r="T1054" s="688">
        <f t="shared" si="87"/>
        <v>-5000</v>
      </c>
      <c r="U1054" s="186"/>
      <c r="V1054" s="16"/>
      <c r="X1054" t="str">
        <f>IF(ISERROR(VLOOKUP(H1054,'FMC by DSF_Sistem'!$J$11:$J$1202,1,0)),"TIDAK ADA","ADA")</f>
        <v>TIDAK ADA</v>
      </c>
      <c r="Y1054" t="str">
        <f>IF(ISERROR(VLOOKUP(C1054,'Data Unit Agr Open'!$F$4:$F$7567,1,0)),"TIDAK ADA","ADA")</f>
        <v>TIDAK ADA</v>
      </c>
      <c r="Z1054" s="955" t="e">
        <f>VLOOKUP(H1054,'Data Unit Agr Open'!J1052:$J$7567,1,FALSE)</f>
        <v>#N/A</v>
      </c>
      <c r="AA1054" t="b">
        <f t="shared" si="99"/>
        <v>1</v>
      </c>
    </row>
    <row r="1055" spans="2:27" customFormat="1" ht="17.45" hidden="1" customHeight="1" x14ac:dyDescent="0.4">
      <c r="B1055" s="38">
        <v>1050</v>
      </c>
      <c r="C1055" s="406" t="s">
        <v>2950</v>
      </c>
      <c r="D1055" s="676" t="s">
        <v>13234</v>
      </c>
      <c r="E1055" s="374" t="s">
        <v>13259</v>
      </c>
      <c r="F1055" s="377"/>
      <c r="G1055" s="377"/>
      <c r="H1055" s="320" t="s">
        <v>6839</v>
      </c>
      <c r="I1055" s="81" t="s">
        <v>6840</v>
      </c>
      <c r="J1055" s="81" t="s">
        <v>6841</v>
      </c>
      <c r="K1055" s="471">
        <v>44235</v>
      </c>
      <c r="L1055" s="471">
        <v>44600</v>
      </c>
      <c r="M1055" s="85">
        <v>12</v>
      </c>
      <c r="N1055" s="379">
        <v>12000000</v>
      </c>
      <c r="O1055" s="85">
        <f t="shared" si="100"/>
        <v>1000000</v>
      </c>
      <c r="P1055" s="86">
        <f t="shared" ca="1" si="97"/>
        <v>11.121165725308675</v>
      </c>
      <c r="Q1055" s="87">
        <f t="shared" ca="1" si="98"/>
        <v>11000000</v>
      </c>
      <c r="R1055" s="88"/>
      <c r="S1055" s="146"/>
      <c r="T1055" s="90">
        <f t="shared" si="87"/>
        <v>12000000</v>
      </c>
      <c r="U1055" s="186"/>
      <c r="V1055" s="16"/>
      <c r="X1055" t="str">
        <f>IF(ISERROR(VLOOKUP(H1055,'FMC by DSF_Sistem'!$J$11:$J$1202,1,0)),"TIDAK ADA","ADA")</f>
        <v>ADA</v>
      </c>
      <c r="Y1055" t="str">
        <f>IF(ISERROR(VLOOKUP(C1055,'Data Unit Agr Open'!$F$4:$F$7567,1,0)),"TIDAK ADA","ADA")</f>
        <v>ADA</v>
      </c>
      <c r="Z1055" s="955" t="str">
        <f>VLOOKUP(H1055,'Data Unit Agr Open'!J1053:$J$7567,1,FALSE)</f>
        <v>KT8518YQ</v>
      </c>
      <c r="AA1055" t="b">
        <f t="shared" si="99"/>
        <v>1</v>
      </c>
    </row>
    <row r="1056" spans="2:27" customFormat="1" ht="17.45" customHeight="1" thickBot="1" x14ac:dyDescent="0.45">
      <c r="B1056" s="51">
        <v>1051</v>
      </c>
      <c r="C1056" s="678" t="s">
        <v>3028</v>
      </c>
      <c r="D1056" s="708" t="s">
        <v>13234</v>
      </c>
      <c r="E1056" s="385" t="s">
        <v>13259</v>
      </c>
      <c r="F1056" s="384"/>
      <c r="G1056" s="384"/>
      <c r="H1056" s="334" t="s">
        <v>13260</v>
      </c>
      <c r="I1056" s="355" t="s">
        <v>13261</v>
      </c>
      <c r="J1056" s="355" t="s">
        <v>13262</v>
      </c>
      <c r="K1056" s="456">
        <v>44457</v>
      </c>
      <c r="L1056" s="456">
        <v>44822</v>
      </c>
      <c r="M1056" s="205">
        <v>12</v>
      </c>
      <c r="N1056" s="388">
        <v>18000000</v>
      </c>
      <c r="O1056" s="205">
        <f t="shared" si="100"/>
        <v>1500000</v>
      </c>
      <c r="P1056" s="206">
        <f t="shared" ca="1" si="97"/>
        <v>3.7211657253086741</v>
      </c>
      <c r="Q1056" s="207">
        <f t="shared" ca="1" si="98"/>
        <v>4500000</v>
      </c>
      <c r="R1056" s="337">
        <f>'[1]Indotruck Utama'!J709</f>
        <v>515955</v>
      </c>
      <c r="S1056" s="445">
        <f>'[1]Indotruck Utama'!F710</f>
        <v>1</v>
      </c>
      <c r="T1056" s="210">
        <f t="shared" si="87"/>
        <v>17484045</v>
      </c>
      <c r="U1056" s="186"/>
      <c r="V1056" s="16"/>
      <c r="X1056" t="str">
        <f>IF(ISERROR(VLOOKUP(H1056,'FMC by DSF_Sistem'!$J$11:$J$1202,1,0)),"TIDAK ADA","ADA")</f>
        <v>TIDAK ADA</v>
      </c>
      <c r="Y1056" t="str">
        <f>IF(ISERROR(VLOOKUP(C1056,'Data Unit Agr Open'!$F$4:$F$7567,1,0)),"TIDAK ADA","ADA")</f>
        <v>ADA</v>
      </c>
      <c r="Z1056" s="955" t="str">
        <f>VLOOKUP(H1056,'Data Unit Agr Open'!J1054:$J$7567,1,FALSE)</f>
        <v>BK8016EV</v>
      </c>
      <c r="AA1056" t="b">
        <f t="shared" si="99"/>
        <v>0</v>
      </c>
    </row>
    <row r="1057" spans="2:28" ht="17.45" hidden="1" customHeight="1" x14ac:dyDescent="0.4">
      <c r="B1057" s="38">
        <v>1052</v>
      </c>
      <c r="C1057" s="389" t="s">
        <v>1994</v>
      </c>
      <c r="D1057" s="659" t="s">
        <v>13263</v>
      </c>
      <c r="E1057" s="221" t="s">
        <v>13264</v>
      </c>
      <c r="F1057" s="367" t="s">
        <v>4923</v>
      </c>
      <c r="G1057" s="367" t="s">
        <v>131</v>
      </c>
      <c r="H1057" s="223" t="s">
        <v>7760</v>
      </c>
      <c r="I1057" s="224" t="s">
        <v>7761</v>
      </c>
      <c r="J1057" s="224" t="s">
        <v>7762</v>
      </c>
      <c r="K1057" s="225">
        <v>44054</v>
      </c>
      <c r="L1057" s="225">
        <v>45880</v>
      </c>
      <c r="M1057" s="226">
        <v>60</v>
      </c>
      <c r="N1057" s="227">
        <v>66000000</v>
      </c>
      <c r="O1057" s="226">
        <f t="shared" si="100"/>
        <v>1100000</v>
      </c>
      <c r="P1057" s="228">
        <f t="shared" ca="1" si="97"/>
        <v>17.154499058642006</v>
      </c>
      <c r="Q1057" s="229">
        <f t="shared" ca="1" si="98"/>
        <v>18700000</v>
      </c>
      <c r="R1057" s="117">
        <f>'[1]Marga Nusantara Jaya'!J79</f>
        <v>4850800</v>
      </c>
      <c r="S1057" s="473">
        <f>'[1]Marga Nusantara Jaya'!F80</f>
        <v>3</v>
      </c>
      <c r="T1057" s="90">
        <f t="shared" si="87"/>
        <v>61149200</v>
      </c>
      <c r="U1057" s="186"/>
      <c r="X1057" t="str">
        <f>IF(ISERROR(VLOOKUP(H1057,'FMC by DSF_Sistem'!$J$11:$J$1202,1,0)),"TIDAK ADA","ADA")</f>
        <v>ADA</v>
      </c>
      <c r="Y1057" t="str">
        <f>IF(ISERROR(VLOOKUP(C1057,'Data Unit Agr Open'!$F$4:$F$7567,1,0)),"TIDAK ADA","ADA")</f>
        <v>ADA</v>
      </c>
      <c r="Z1057" s="955" t="str">
        <f>VLOOKUP(H1057,'Data Unit Agr Open'!J1055:$J$7567,1,FALSE)</f>
        <v>B9360UCW</v>
      </c>
      <c r="AA1057" t="b">
        <f t="shared" si="99"/>
        <v>1</v>
      </c>
      <c r="AB1057"/>
    </row>
    <row r="1058" spans="2:28" ht="17.45" hidden="1" customHeight="1" x14ac:dyDescent="0.4">
      <c r="B1058" s="51">
        <v>1053</v>
      </c>
      <c r="C1058" s="392" t="s">
        <v>2006</v>
      </c>
      <c r="D1058" s="659" t="s">
        <v>13263</v>
      </c>
      <c r="E1058" s="258" t="s">
        <v>13265</v>
      </c>
      <c r="F1058" s="259" t="s">
        <v>2035</v>
      </c>
      <c r="G1058" s="259" t="s">
        <v>1291</v>
      </c>
      <c r="H1058" s="235" t="s">
        <v>7779</v>
      </c>
      <c r="I1058" s="69" t="s">
        <v>7780</v>
      </c>
      <c r="J1058" s="69" t="s">
        <v>7781</v>
      </c>
      <c r="K1058" s="427">
        <v>44053</v>
      </c>
      <c r="L1058" s="427">
        <v>45879</v>
      </c>
      <c r="M1058" s="76">
        <v>60</v>
      </c>
      <c r="N1058" s="370">
        <v>30000000</v>
      </c>
      <c r="O1058" s="76">
        <f t="shared" si="100"/>
        <v>500000</v>
      </c>
      <c r="P1058" s="128">
        <f t="shared" ca="1" si="97"/>
        <v>17.187832391975341</v>
      </c>
      <c r="Q1058" s="129">
        <f t="shared" ca="1" si="98"/>
        <v>8500000</v>
      </c>
      <c r="R1058" s="73">
        <f>'[1]Marga Nusantara Jaya'!J919</f>
        <v>533801</v>
      </c>
      <c r="S1058" s="533">
        <f>'[1]Marga Nusantara Jaya'!F920</f>
        <v>1</v>
      </c>
      <c r="T1058" s="120">
        <f t="shared" si="87"/>
        <v>29466199</v>
      </c>
      <c r="U1058" s="186"/>
      <c r="X1058" t="str">
        <f>IF(ISERROR(VLOOKUP(H1058,'FMC by DSF_Sistem'!$J$11:$J$1202,1,0)),"TIDAK ADA","ADA")</f>
        <v>ADA</v>
      </c>
      <c r="Y1058" t="str">
        <f>IF(ISERROR(VLOOKUP(C1058,'Data Unit Agr Open'!$F$4:$F$7567,1,0)),"TIDAK ADA","ADA")</f>
        <v>ADA</v>
      </c>
      <c r="Z1058" s="955" t="str">
        <f>VLOOKUP(H1058,'Data Unit Agr Open'!J1056:$J$7567,1,FALSE)</f>
        <v>L1901RJ</v>
      </c>
      <c r="AA1058" t="b">
        <f t="shared" si="99"/>
        <v>1</v>
      </c>
      <c r="AB1058"/>
    </row>
    <row r="1059" spans="2:28" ht="17.45" hidden="1" customHeight="1" x14ac:dyDescent="0.4">
      <c r="B1059" s="38">
        <v>1054</v>
      </c>
      <c r="C1059" s="392" t="s">
        <v>1926</v>
      </c>
      <c r="D1059" s="659" t="s">
        <v>13263</v>
      </c>
      <c r="E1059" s="258" t="s">
        <v>13264</v>
      </c>
      <c r="F1059" s="259"/>
      <c r="G1059" s="259" t="s">
        <v>6126</v>
      </c>
      <c r="H1059" s="235" t="s">
        <v>7710</v>
      </c>
      <c r="I1059" s="69" t="s">
        <v>7711</v>
      </c>
      <c r="J1059" s="69" t="s">
        <v>7712</v>
      </c>
      <c r="K1059" s="427">
        <v>44082</v>
      </c>
      <c r="L1059" s="427">
        <v>45908</v>
      </c>
      <c r="M1059" s="76">
        <v>60</v>
      </c>
      <c r="N1059" s="370">
        <v>66000000</v>
      </c>
      <c r="O1059" s="76">
        <f t="shared" si="100"/>
        <v>1100000</v>
      </c>
      <c r="P1059" s="128">
        <f t="shared" ca="1" si="97"/>
        <v>16.221165725308673</v>
      </c>
      <c r="Q1059" s="129">
        <f t="shared" ca="1" si="98"/>
        <v>17600000</v>
      </c>
      <c r="R1059" s="73">
        <f>'[1]Marga Nusantara Jaya'!J413</f>
        <v>4437260</v>
      </c>
      <c r="S1059" s="533">
        <f>'[1]Marga Nusantara Jaya'!F414</f>
        <v>6</v>
      </c>
      <c r="T1059" s="120">
        <f t="shared" si="87"/>
        <v>61562740</v>
      </c>
      <c r="U1059" s="186"/>
      <c r="X1059" t="str">
        <f>IF(ISERROR(VLOOKUP(H1059,'FMC by DSF_Sistem'!$J$11:$J$1202,1,0)),"TIDAK ADA","ADA")</f>
        <v>ADA</v>
      </c>
      <c r="Y1059" t="str">
        <f>IF(ISERROR(VLOOKUP(C1059,'Data Unit Agr Open'!$F$4:$F$7567,1,0)),"TIDAK ADA","ADA")</f>
        <v>ADA</v>
      </c>
      <c r="Z1059" s="955" t="str">
        <f>VLOOKUP(H1059,'Data Unit Agr Open'!J1057:$J$7567,1,FALSE)</f>
        <v>DK8914BQ</v>
      </c>
      <c r="AA1059" t="b">
        <f t="shared" si="99"/>
        <v>1</v>
      </c>
      <c r="AB1059"/>
    </row>
    <row r="1060" spans="2:28" ht="17.45" hidden="1" customHeight="1" x14ac:dyDescent="0.4">
      <c r="B1060" s="51">
        <v>1055</v>
      </c>
      <c r="C1060" s="392" t="s">
        <v>1946</v>
      </c>
      <c r="D1060" s="659" t="s">
        <v>13263</v>
      </c>
      <c r="E1060" s="258" t="s">
        <v>13264</v>
      </c>
      <c r="F1060" s="259"/>
      <c r="G1060" s="259"/>
      <c r="H1060" s="235" t="s">
        <v>7730</v>
      </c>
      <c r="I1060" s="69" t="s">
        <v>7731</v>
      </c>
      <c r="J1060" s="69" t="s">
        <v>7732</v>
      </c>
      <c r="K1060" s="427">
        <v>44082</v>
      </c>
      <c r="L1060" s="427">
        <v>45908</v>
      </c>
      <c r="M1060" s="76">
        <v>60</v>
      </c>
      <c r="N1060" s="370">
        <v>66000000</v>
      </c>
      <c r="O1060" s="76">
        <f t="shared" si="100"/>
        <v>1100000</v>
      </c>
      <c r="P1060" s="128">
        <f t="shared" ca="1" si="97"/>
        <v>16.221165725308673</v>
      </c>
      <c r="Q1060" s="129">
        <f t="shared" ca="1" si="98"/>
        <v>17600000</v>
      </c>
      <c r="R1060" s="73">
        <f>'[1]Marga Nusantara Jaya'!J582</f>
        <v>2805745</v>
      </c>
      <c r="S1060" s="533">
        <f>'[1]Marga Nusantara Jaya'!F583</f>
        <v>4</v>
      </c>
      <c r="T1060" s="120">
        <f t="shared" si="87"/>
        <v>63194255</v>
      </c>
      <c r="U1060" s="186"/>
      <c r="X1060" t="str">
        <f>IF(ISERROR(VLOOKUP(H1060,'FMC by DSF_Sistem'!$J$11:$J$1202,1,0)),"TIDAK ADA","ADA")</f>
        <v>ADA</v>
      </c>
      <c r="Y1060" t="str">
        <f>IF(ISERROR(VLOOKUP(C1060,'Data Unit Agr Open'!$F$4:$F$7567,1,0)),"TIDAK ADA","ADA")</f>
        <v>ADA</v>
      </c>
      <c r="Z1060" s="955" t="str">
        <f>VLOOKUP(H1060,'Data Unit Agr Open'!J1058:$J$7567,1,FALSE)</f>
        <v>H8158CA</v>
      </c>
      <c r="AA1060" t="b">
        <f t="shared" si="99"/>
        <v>1</v>
      </c>
      <c r="AB1060"/>
    </row>
    <row r="1061" spans="2:28" ht="17.45" hidden="1" customHeight="1" x14ac:dyDescent="0.4">
      <c r="B1061" s="38">
        <v>1056</v>
      </c>
      <c r="C1061" s="392" t="s">
        <v>1964</v>
      </c>
      <c r="D1061" s="659" t="s">
        <v>13263</v>
      </c>
      <c r="E1061" s="258" t="s">
        <v>13264</v>
      </c>
      <c r="F1061" s="259"/>
      <c r="G1061" s="259"/>
      <c r="H1061" s="235" t="s">
        <v>7736</v>
      </c>
      <c r="I1061" s="69" t="s">
        <v>7737</v>
      </c>
      <c r="J1061" s="69" t="s">
        <v>7738</v>
      </c>
      <c r="K1061" s="427">
        <v>44078</v>
      </c>
      <c r="L1061" s="427">
        <v>45904</v>
      </c>
      <c r="M1061" s="76">
        <v>60</v>
      </c>
      <c r="N1061" s="370">
        <v>66000000</v>
      </c>
      <c r="O1061" s="76">
        <f t="shared" si="100"/>
        <v>1100000</v>
      </c>
      <c r="P1061" s="128">
        <f t="shared" ca="1" si="97"/>
        <v>16.354499058642009</v>
      </c>
      <c r="Q1061" s="129">
        <f t="shared" ca="1" si="98"/>
        <v>17600000</v>
      </c>
      <c r="R1061" s="73">
        <f>'[1]Marga Nusantara Jaya'!J667</f>
        <v>1189560</v>
      </c>
      <c r="S1061" s="533">
        <f>'[1]Marga Nusantara Jaya'!F668</f>
        <v>1</v>
      </c>
      <c r="T1061" s="120">
        <f t="shared" si="87"/>
        <v>64810440</v>
      </c>
      <c r="U1061" s="186"/>
      <c r="X1061" t="str">
        <f>IF(ISERROR(VLOOKUP(H1061,'FMC by DSF_Sistem'!$J$11:$J$1202,1,0)),"TIDAK ADA","ADA")</f>
        <v>ADA</v>
      </c>
      <c r="Y1061" t="str">
        <f>IF(ISERROR(VLOOKUP(C1061,'Data Unit Agr Open'!$F$4:$F$7567,1,0)),"TIDAK ADA","ADA")</f>
        <v>ADA</v>
      </c>
      <c r="Z1061" s="955" t="str">
        <f>VLOOKUP(H1061,'Data Unit Agr Open'!J1059:$J$7567,1,FALSE)</f>
        <v>DD8247SA</v>
      </c>
      <c r="AA1061" t="b">
        <f t="shared" si="99"/>
        <v>1</v>
      </c>
      <c r="AB1061"/>
    </row>
    <row r="1062" spans="2:28" ht="17.45" hidden="1" customHeight="1" x14ac:dyDescent="0.4">
      <c r="B1062" s="51">
        <v>1057</v>
      </c>
      <c r="C1062" s="392" t="s">
        <v>1989</v>
      </c>
      <c r="D1062" s="659" t="s">
        <v>13263</v>
      </c>
      <c r="E1062" s="258" t="s">
        <v>13264</v>
      </c>
      <c r="F1062" s="259" t="s">
        <v>1223</v>
      </c>
      <c r="G1062" s="259" t="s">
        <v>1990</v>
      </c>
      <c r="H1062" s="235" t="s">
        <v>7752</v>
      </c>
      <c r="I1062" s="69" t="s">
        <v>7753</v>
      </c>
      <c r="J1062" s="69" t="s">
        <v>7754</v>
      </c>
      <c r="K1062" s="427">
        <v>44081</v>
      </c>
      <c r="L1062" s="427">
        <v>45907</v>
      </c>
      <c r="M1062" s="76">
        <v>60</v>
      </c>
      <c r="N1062" s="370">
        <v>66000000</v>
      </c>
      <c r="O1062" s="76">
        <f t="shared" si="100"/>
        <v>1100000</v>
      </c>
      <c r="P1062" s="128">
        <f t="shared" ca="1" si="97"/>
        <v>16.254499058642008</v>
      </c>
      <c r="Q1062" s="129">
        <f t="shared" ca="1" si="98"/>
        <v>17600000</v>
      </c>
      <c r="R1062" s="73">
        <f>'[1]Marga Nusantara Jaya'!J329</f>
        <v>4463924</v>
      </c>
      <c r="S1062" s="533">
        <f>'[1]Marga Nusantara Jaya'!F330</f>
        <v>4</v>
      </c>
      <c r="T1062" s="120">
        <f t="shared" si="87"/>
        <v>61536076</v>
      </c>
      <c r="U1062" s="186"/>
      <c r="X1062" t="str">
        <f>IF(ISERROR(VLOOKUP(H1062,'FMC by DSF_Sistem'!$J$11:$J$1202,1,0)),"TIDAK ADA","ADA")</f>
        <v>ADA</v>
      </c>
      <c r="Y1062" t="str">
        <f>IF(ISERROR(VLOOKUP(C1062,'Data Unit Agr Open'!$F$4:$F$7567,1,0)),"TIDAK ADA","ADA")</f>
        <v>ADA</v>
      </c>
      <c r="Z1062" s="955" t="str">
        <f>VLOOKUP(H1062,'Data Unit Agr Open'!J1060:$J$7567,1,FALSE)</f>
        <v>H8159CA</v>
      </c>
      <c r="AA1062" t="b">
        <f t="shared" si="99"/>
        <v>1</v>
      </c>
      <c r="AB1062"/>
    </row>
    <row r="1063" spans="2:28" ht="17.45" hidden="1" customHeight="1" x14ac:dyDescent="0.4">
      <c r="B1063" s="38">
        <v>1058</v>
      </c>
      <c r="C1063" s="392" t="s">
        <v>1998</v>
      </c>
      <c r="D1063" s="659" t="s">
        <v>13263</v>
      </c>
      <c r="E1063" s="258" t="s">
        <v>13264</v>
      </c>
      <c r="F1063" s="259" t="s">
        <v>11993</v>
      </c>
      <c r="G1063" s="259" t="s">
        <v>125</v>
      </c>
      <c r="H1063" s="235" t="s">
        <v>7769</v>
      </c>
      <c r="I1063" s="69" t="s">
        <v>7770</v>
      </c>
      <c r="J1063" s="69" t="s">
        <v>7771</v>
      </c>
      <c r="K1063" s="427">
        <v>44081</v>
      </c>
      <c r="L1063" s="427">
        <v>45907</v>
      </c>
      <c r="M1063" s="76">
        <v>60</v>
      </c>
      <c r="N1063" s="370">
        <v>66000000</v>
      </c>
      <c r="O1063" s="76">
        <f t="shared" si="100"/>
        <v>1100000</v>
      </c>
      <c r="P1063" s="128">
        <f t="shared" ca="1" si="97"/>
        <v>16.254499058642008</v>
      </c>
      <c r="Q1063" s="129">
        <f t="shared" ca="1" si="98"/>
        <v>17600000</v>
      </c>
      <c r="R1063" s="73">
        <f>'[1]Marga Nusantara Jaya'!J497</f>
        <v>2761400</v>
      </c>
      <c r="S1063" s="533">
        <f>'[1]Marga Nusantara Jaya'!F498</f>
        <v>4</v>
      </c>
      <c r="T1063" s="120">
        <f t="shared" si="87"/>
        <v>63238600</v>
      </c>
      <c r="U1063" s="186"/>
      <c r="X1063" t="str">
        <f>IF(ISERROR(VLOOKUP(H1063,'FMC by DSF_Sistem'!$J$11:$J$1202,1,0)),"TIDAK ADA","ADA")</f>
        <v>ADA</v>
      </c>
      <c r="Y1063" t="str">
        <f>IF(ISERROR(VLOOKUP(C1063,'Data Unit Agr Open'!$F$4:$F$7567,1,0)),"TIDAK ADA","ADA")</f>
        <v>ADA</v>
      </c>
      <c r="Z1063" s="955" t="str">
        <f>VLOOKUP(H1063,'Data Unit Agr Open'!J1061:$J$7567,1,FALSE)</f>
        <v>B9341UCW</v>
      </c>
      <c r="AA1063" t="b">
        <f t="shared" si="99"/>
        <v>1</v>
      </c>
      <c r="AB1063"/>
    </row>
    <row r="1064" spans="2:28" ht="17.45" hidden="1" customHeight="1" x14ac:dyDescent="0.4">
      <c r="B1064" s="51">
        <v>1059</v>
      </c>
      <c r="C1064" s="392" t="s">
        <v>2002</v>
      </c>
      <c r="D1064" s="659" t="s">
        <v>13263</v>
      </c>
      <c r="E1064" s="258" t="s">
        <v>13264</v>
      </c>
      <c r="F1064" s="259"/>
      <c r="G1064" s="259"/>
      <c r="H1064" s="235" t="s">
        <v>7775</v>
      </c>
      <c r="I1064" s="69" t="s">
        <v>7776</v>
      </c>
      <c r="J1064" s="69" t="s">
        <v>7777</v>
      </c>
      <c r="K1064" s="427">
        <v>44082</v>
      </c>
      <c r="L1064" s="427">
        <v>45908</v>
      </c>
      <c r="M1064" s="76">
        <v>60</v>
      </c>
      <c r="N1064" s="370">
        <v>66000000</v>
      </c>
      <c r="O1064" s="76">
        <f t="shared" si="100"/>
        <v>1100000</v>
      </c>
      <c r="P1064" s="128">
        <f t="shared" ca="1" si="97"/>
        <v>16.221165725308673</v>
      </c>
      <c r="Q1064" s="129">
        <f t="shared" ca="1" si="98"/>
        <v>17600000</v>
      </c>
      <c r="R1064" s="73"/>
      <c r="S1064" s="533"/>
      <c r="T1064" s="120">
        <f t="shared" si="87"/>
        <v>66000000</v>
      </c>
      <c r="U1064" s="186"/>
      <c r="X1064" t="str">
        <f>IF(ISERROR(VLOOKUP(H1064,'FMC by DSF_Sistem'!$J$11:$J$1202,1,0)),"TIDAK ADA","ADA")</f>
        <v>ADA</v>
      </c>
      <c r="Y1064" t="str">
        <f>IF(ISERROR(VLOOKUP(C1064,'Data Unit Agr Open'!$F$4:$F$7567,1,0)),"TIDAK ADA","ADA")</f>
        <v>ADA</v>
      </c>
      <c r="Z1064" s="955" t="str">
        <f>VLOOKUP(H1064,'Data Unit Agr Open'!J1062:$J$7567,1,FALSE)</f>
        <v>D8879FM</v>
      </c>
      <c r="AA1064" t="b">
        <f t="shared" si="99"/>
        <v>1</v>
      </c>
      <c r="AB1064"/>
    </row>
    <row r="1065" spans="2:28" ht="17.45" hidden="1" customHeight="1" x14ac:dyDescent="0.4">
      <c r="B1065" s="38">
        <v>1060</v>
      </c>
      <c r="C1065" s="411" t="s">
        <v>1973</v>
      </c>
      <c r="D1065" s="655" t="s">
        <v>13263</v>
      </c>
      <c r="E1065" s="265" t="s">
        <v>13264</v>
      </c>
      <c r="F1065" s="651"/>
      <c r="G1065" s="651" t="s">
        <v>2163</v>
      </c>
      <c r="H1065" s="347" t="s">
        <v>7744</v>
      </c>
      <c r="I1065" s="348" t="s">
        <v>7745</v>
      </c>
      <c r="J1065" s="348" t="s">
        <v>7746</v>
      </c>
      <c r="K1065" s="434">
        <v>44096</v>
      </c>
      <c r="L1065" s="434">
        <v>45922</v>
      </c>
      <c r="M1065" s="72">
        <v>60</v>
      </c>
      <c r="N1065" s="383">
        <v>66000000</v>
      </c>
      <c r="O1065" s="72">
        <f t="shared" si="100"/>
        <v>1100000</v>
      </c>
      <c r="P1065" s="86">
        <f t="shared" ca="1" si="97"/>
        <v>15.754499058642008</v>
      </c>
      <c r="Q1065" s="87">
        <f t="shared" ca="1" si="98"/>
        <v>16500000</v>
      </c>
      <c r="R1065" s="139">
        <f>'[1]Marga Nusantara Jaya'!J751</f>
        <v>2492564</v>
      </c>
      <c r="S1065" s="533">
        <f>'[1]Marga Nusantara Jaya'!F752</f>
        <v>4</v>
      </c>
      <c r="T1065" s="120">
        <f t="shared" si="87"/>
        <v>63507436</v>
      </c>
      <c r="U1065" s="186"/>
      <c r="X1065" t="str">
        <f>IF(ISERROR(VLOOKUP(H1065,'FMC by DSF_Sistem'!$J$11:$J$1202,1,0)),"TIDAK ADA","ADA")</f>
        <v>ADA</v>
      </c>
      <c r="Y1065" t="str">
        <f>IF(ISERROR(VLOOKUP(C1065,'Data Unit Agr Open'!$F$4:$F$7567,1,0)),"TIDAK ADA","ADA")</f>
        <v>ADA</v>
      </c>
      <c r="Z1065" s="955" t="str">
        <f>VLOOKUP(H1065,'Data Unit Agr Open'!J1063:$J$7567,1,FALSE)</f>
        <v>DA8137JA</v>
      </c>
      <c r="AA1065" t="b">
        <f t="shared" si="99"/>
        <v>1</v>
      </c>
      <c r="AB1065"/>
    </row>
    <row r="1066" spans="2:28" ht="17.45" hidden="1" customHeight="1" x14ac:dyDescent="0.4">
      <c r="B1066" s="51">
        <v>1061</v>
      </c>
      <c r="C1066" s="392" t="s">
        <v>1942</v>
      </c>
      <c r="D1066" s="655" t="s">
        <v>13263</v>
      </c>
      <c r="E1066" s="265" t="s">
        <v>13264</v>
      </c>
      <c r="F1066" s="232"/>
      <c r="G1066" s="232"/>
      <c r="H1066" s="235" t="s">
        <v>7719</v>
      </c>
      <c r="I1066" s="69" t="s">
        <v>7720</v>
      </c>
      <c r="J1066" s="69" t="s">
        <v>7721</v>
      </c>
      <c r="K1066" s="427">
        <v>44116</v>
      </c>
      <c r="L1066" s="427">
        <v>45942</v>
      </c>
      <c r="M1066" s="76">
        <v>60</v>
      </c>
      <c r="N1066" s="383">
        <v>66000000</v>
      </c>
      <c r="O1066" s="72">
        <f t="shared" si="100"/>
        <v>1100000</v>
      </c>
      <c r="P1066" s="86">
        <f t="shared" ca="1" si="97"/>
        <v>15.087832391975342</v>
      </c>
      <c r="Q1066" s="87">
        <f t="shared" ca="1" si="98"/>
        <v>16500000</v>
      </c>
      <c r="R1066" s="73">
        <f>'[1]Marga Nusantara Jaya'!J163</f>
        <v>5189833</v>
      </c>
      <c r="S1066" s="360">
        <f>'[1]Marga Nusantara Jaya'!F164</f>
        <v>5</v>
      </c>
      <c r="T1066" s="120">
        <f t="shared" si="87"/>
        <v>60810167</v>
      </c>
      <c r="U1066" s="186"/>
      <c r="X1066" t="str">
        <f>IF(ISERROR(VLOOKUP(H1066,'FMC by DSF_Sistem'!$J$11:$J$1202,1,0)),"TIDAK ADA","ADA")</f>
        <v>ADA</v>
      </c>
      <c r="Y1066" t="str">
        <f>IF(ISERROR(VLOOKUP(C1066,'Data Unit Agr Open'!$F$4:$F$7567,1,0)),"TIDAK ADA","ADA")</f>
        <v>ADA</v>
      </c>
      <c r="Z1066" s="955" t="str">
        <f>VLOOKUP(H1066,'Data Unit Agr Open'!J1064:$J$7567,1,FALSE)</f>
        <v>L9941AK</v>
      </c>
      <c r="AA1066" t="b">
        <f t="shared" si="99"/>
        <v>1</v>
      </c>
      <c r="AB1066"/>
    </row>
    <row r="1067" spans="2:28" ht="17.45" hidden="1" customHeight="1" x14ac:dyDescent="0.4">
      <c r="B1067" s="38">
        <v>1062</v>
      </c>
      <c r="C1067" s="411" t="s">
        <v>1942</v>
      </c>
      <c r="D1067" s="664" t="s">
        <v>13263</v>
      </c>
      <c r="E1067" s="265" t="s">
        <v>13264</v>
      </c>
      <c r="F1067" s="274"/>
      <c r="G1067" s="274"/>
      <c r="H1067" s="347" t="s">
        <v>7727</v>
      </c>
      <c r="I1067" s="348" t="s">
        <v>7728</v>
      </c>
      <c r="J1067" s="348" t="s">
        <v>7729</v>
      </c>
      <c r="K1067" s="434">
        <v>44116</v>
      </c>
      <c r="L1067" s="434">
        <v>45942</v>
      </c>
      <c r="M1067" s="72">
        <v>60</v>
      </c>
      <c r="N1067" s="383">
        <v>66000000</v>
      </c>
      <c r="O1067" s="72">
        <f t="shared" si="100"/>
        <v>1100000</v>
      </c>
      <c r="P1067" s="86">
        <f t="shared" ca="1" si="97"/>
        <v>15.087832391975342</v>
      </c>
      <c r="Q1067" s="87">
        <f t="shared" ca="1" si="98"/>
        <v>16500000</v>
      </c>
      <c r="R1067" s="139">
        <f>'[1]Marga Nusantara Jaya'!J247</f>
        <v>5189833</v>
      </c>
      <c r="S1067" s="533">
        <f>'[1]Marga Nusantara Jaya'!F248</f>
        <v>5</v>
      </c>
      <c r="T1067" s="120">
        <f t="shared" si="87"/>
        <v>60810167</v>
      </c>
      <c r="U1067" s="186"/>
      <c r="X1067" t="str">
        <f>IF(ISERROR(VLOOKUP(H1067,'FMC by DSF_Sistem'!$J$11:$J$1202,1,0)),"TIDAK ADA","ADA")</f>
        <v>ADA</v>
      </c>
      <c r="Y1067" t="str">
        <f>IF(ISERROR(VLOOKUP(C1067,'Data Unit Agr Open'!$F$4:$F$7567,1,0)),"TIDAK ADA","ADA")</f>
        <v>ADA</v>
      </c>
      <c r="Z1067" s="955" t="str">
        <f>VLOOKUP(H1067,'Data Unit Agr Open'!J1065:$J$7567,1,FALSE)</f>
        <v>L9947AK</v>
      </c>
      <c r="AA1067" t="b">
        <f t="shared" si="99"/>
        <v>1</v>
      </c>
      <c r="AB1067"/>
    </row>
    <row r="1068" spans="2:28" ht="17.45" hidden="1" customHeight="1" x14ac:dyDescent="0.4">
      <c r="B1068" s="51">
        <v>1063</v>
      </c>
      <c r="C1068" s="392" t="s">
        <v>3188</v>
      </c>
      <c r="D1068" s="664" t="s">
        <v>13263</v>
      </c>
      <c r="E1068" s="258" t="s">
        <v>13266</v>
      </c>
      <c r="F1068" s="232"/>
      <c r="G1068" s="232"/>
      <c r="H1068" s="235" t="s">
        <v>13267</v>
      </c>
      <c r="I1068" s="69" t="s">
        <v>7787</v>
      </c>
      <c r="J1068" s="69" t="s">
        <v>7788</v>
      </c>
      <c r="K1068" s="427">
        <v>44335</v>
      </c>
      <c r="L1068" s="427">
        <v>46161</v>
      </c>
      <c r="M1068" s="76">
        <v>60</v>
      </c>
      <c r="N1068" s="370">
        <v>30000000</v>
      </c>
      <c r="O1068" s="76">
        <f t="shared" si="100"/>
        <v>500000</v>
      </c>
      <c r="P1068" s="86">
        <f t="shared" ca="1" si="97"/>
        <v>7.7878323919753409</v>
      </c>
      <c r="Q1068" s="87">
        <f t="shared" ca="1" si="98"/>
        <v>3500000</v>
      </c>
      <c r="R1068" s="73"/>
      <c r="S1068" s="130"/>
      <c r="T1068" s="120">
        <f t="shared" si="87"/>
        <v>30000000</v>
      </c>
      <c r="U1068" s="186"/>
      <c r="X1068" t="str">
        <f>IF(ISERROR(VLOOKUP(H1068,'FMC by DSF_Sistem'!$J$11:$J$1202,1,0)),"TIDAK ADA","ADA")</f>
        <v>TIDAK ADA</v>
      </c>
      <c r="Y1068" t="str">
        <f>IF(ISERROR(VLOOKUP(C1068,'Data Unit Agr Open'!$F$4:$F$7567,1,0)),"TIDAK ADA","ADA")</f>
        <v>ADA</v>
      </c>
      <c r="Z1068" s="955" t="e">
        <f>VLOOKUP(H1068,'Data Unit Agr Open'!J1066:$J$7567,1,FALSE)</f>
        <v>#N/A</v>
      </c>
      <c r="AA1068" t="b">
        <f t="shared" si="99"/>
        <v>0</v>
      </c>
      <c r="AB1068" s="962" t="s">
        <v>25319</v>
      </c>
    </row>
    <row r="1069" spans="2:28" ht="17.45" hidden="1" customHeight="1" x14ac:dyDescent="0.4">
      <c r="B1069" s="38">
        <v>1064</v>
      </c>
      <c r="C1069" s="392" t="s">
        <v>3192</v>
      </c>
      <c r="D1069" s="664" t="s">
        <v>13263</v>
      </c>
      <c r="E1069" s="258" t="s">
        <v>13266</v>
      </c>
      <c r="F1069" s="232"/>
      <c r="G1069" s="232"/>
      <c r="H1069" s="235" t="s">
        <v>13268</v>
      </c>
      <c r="I1069" s="69" t="s">
        <v>7792</v>
      </c>
      <c r="J1069" s="69" t="s">
        <v>7793</v>
      </c>
      <c r="K1069" s="427">
        <v>44322</v>
      </c>
      <c r="L1069" s="427">
        <v>46148</v>
      </c>
      <c r="M1069" s="76">
        <v>60</v>
      </c>
      <c r="N1069" s="370">
        <v>30000000</v>
      </c>
      <c r="O1069" s="76">
        <f t="shared" si="100"/>
        <v>500000</v>
      </c>
      <c r="P1069" s="86">
        <f t="shared" ca="1" si="97"/>
        <v>8.2211657253086745</v>
      </c>
      <c r="Q1069" s="87">
        <f t="shared" ca="1" si="98"/>
        <v>4000000</v>
      </c>
      <c r="R1069" s="73">
        <f>'[1]Marga Nusantara Jaya'!J836</f>
        <v>625200</v>
      </c>
      <c r="S1069" s="130">
        <f>'[1]Marga Nusantara Jaya'!F837</f>
        <v>1</v>
      </c>
      <c r="T1069" s="120">
        <f t="shared" si="87"/>
        <v>29374800</v>
      </c>
      <c r="U1069" s="186"/>
      <c r="X1069" t="str">
        <f>IF(ISERROR(VLOOKUP(H1069,'FMC by DSF_Sistem'!$J$11:$J$1202,1,0)),"TIDAK ADA","ADA")</f>
        <v>TIDAK ADA</v>
      </c>
      <c r="Y1069" t="str">
        <f>IF(ISERROR(VLOOKUP(C1069,'Data Unit Agr Open'!$F$4:$F$7567,1,0)),"TIDAK ADA","ADA")</f>
        <v>ADA</v>
      </c>
      <c r="Z1069" s="955" t="e">
        <f>VLOOKUP(H1069,'Data Unit Agr Open'!J1067:$J$7567,1,FALSE)</f>
        <v>#N/A</v>
      </c>
      <c r="AA1069" t="b">
        <f t="shared" si="99"/>
        <v>0</v>
      </c>
      <c r="AB1069" s="950" t="s">
        <v>25320</v>
      </c>
    </row>
    <row r="1070" spans="2:28" ht="17.45" hidden="1" customHeight="1" x14ac:dyDescent="0.4">
      <c r="B1070" s="51">
        <v>1065</v>
      </c>
      <c r="C1070" s="406" t="s">
        <v>3196</v>
      </c>
      <c r="D1070" s="664" t="s">
        <v>13263</v>
      </c>
      <c r="E1070" s="265" t="s">
        <v>13266</v>
      </c>
      <c r="F1070" s="377"/>
      <c r="G1070" s="377"/>
      <c r="H1070" s="320" t="s">
        <v>7799</v>
      </c>
      <c r="I1070" s="81" t="s">
        <v>7800</v>
      </c>
      <c r="J1070" s="81" t="s">
        <v>7801</v>
      </c>
      <c r="K1070" s="471">
        <v>44322</v>
      </c>
      <c r="L1070" s="434">
        <v>46148</v>
      </c>
      <c r="M1070" s="72">
        <v>60</v>
      </c>
      <c r="N1070" s="383">
        <v>30000000</v>
      </c>
      <c r="O1070" s="72">
        <f t="shared" si="100"/>
        <v>500000</v>
      </c>
      <c r="P1070" s="86">
        <f t="shared" ca="1" si="97"/>
        <v>8.2211657253086745</v>
      </c>
      <c r="Q1070" s="87">
        <f t="shared" ca="1" si="98"/>
        <v>4000000</v>
      </c>
      <c r="R1070" s="88"/>
      <c r="S1070" s="146"/>
      <c r="T1070" s="120">
        <f t="shared" si="87"/>
        <v>30000000</v>
      </c>
      <c r="U1070" s="186"/>
      <c r="X1070" t="str">
        <f>IF(ISERROR(VLOOKUP(H1070,'FMC by DSF_Sistem'!$J$11:$J$1202,1,0)),"TIDAK ADA","ADA")</f>
        <v>ADA</v>
      </c>
      <c r="Y1070" t="str">
        <f>IF(ISERROR(VLOOKUP(C1070,'Data Unit Agr Open'!$F$4:$F$7567,1,0)),"TIDAK ADA","ADA")</f>
        <v>ADA</v>
      </c>
      <c r="Z1070" s="955" t="str">
        <f>VLOOKUP(H1070,'Data Unit Agr Open'!J1068:$J$7567,1,FALSE)</f>
        <v>B2984UOX</v>
      </c>
      <c r="AA1070" t="b">
        <f t="shared" si="99"/>
        <v>1</v>
      </c>
      <c r="AB1070"/>
    </row>
    <row r="1071" spans="2:28" ht="17.45" hidden="1" customHeight="1" x14ac:dyDescent="0.4">
      <c r="B1071" s="38">
        <v>1066</v>
      </c>
      <c r="C1071" s="392" t="s">
        <v>3902</v>
      </c>
      <c r="D1071" s="664" t="s">
        <v>13263</v>
      </c>
      <c r="E1071" s="265" t="s">
        <v>13264</v>
      </c>
      <c r="F1071" s="232"/>
      <c r="G1071" s="232"/>
      <c r="H1071" s="235" t="s">
        <v>13269</v>
      </c>
      <c r="I1071" s="69" t="s">
        <v>7819</v>
      </c>
      <c r="J1071" s="69" t="s">
        <v>7820</v>
      </c>
      <c r="K1071" s="427">
        <v>44365</v>
      </c>
      <c r="L1071" s="427">
        <v>46191</v>
      </c>
      <c r="M1071" s="72">
        <v>60</v>
      </c>
      <c r="N1071" s="383">
        <v>48000000</v>
      </c>
      <c r="O1071" s="72">
        <f t="shared" si="100"/>
        <v>800000</v>
      </c>
      <c r="P1071" s="86">
        <f t="shared" ref="P1071:P1134" ca="1" si="101">($P$3-K1071)/30</f>
        <v>6.7878323919753409</v>
      </c>
      <c r="Q1071" s="87">
        <f t="shared" ref="Q1071:Q1134" ca="1" si="102">LEFT(P1071,2)*O1071</f>
        <v>4800000</v>
      </c>
      <c r="R1071" s="73"/>
      <c r="S1071" s="130"/>
      <c r="T1071" s="120">
        <f t="shared" si="87"/>
        <v>48000000</v>
      </c>
      <c r="U1071" s="186"/>
      <c r="X1071" t="str">
        <f>IF(ISERROR(VLOOKUP(H1071,'FMC by DSF_Sistem'!$J$11:$J$1202,1,0)),"TIDAK ADA","ADA")</f>
        <v>TIDAK ADA</v>
      </c>
      <c r="Y1071" t="str">
        <f>IF(ISERROR(VLOOKUP(C1071,'Data Unit Agr Open'!$F$4:$F$7567,1,0)),"TIDAK ADA","ADA")</f>
        <v>ADA</v>
      </c>
      <c r="Z1071" s="955" t="e">
        <f>VLOOKUP(H1071,'Data Unit Agr Open'!J1069:$J$7567,1,FALSE)</f>
        <v>#N/A</v>
      </c>
      <c r="AA1071" t="b">
        <f t="shared" si="99"/>
        <v>0</v>
      </c>
      <c r="AB1071" s="950" t="s">
        <v>25321</v>
      </c>
    </row>
    <row r="1072" spans="2:28" ht="17.45" hidden="1" customHeight="1" x14ac:dyDescent="0.4">
      <c r="B1072" s="51">
        <v>1067</v>
      </c>
      <c r="C1072" s="392" t="s">
        <v>3905</v>
      </c>
      <c r="D1072" s="664" t="s">
        <v>13263</v>
      </c>
      <c r="E1072" s="265" t="s">
        <v>13264</v>
      </c>
      <c r="F1072" s="232"/>
      <c r="G1072" s="232"/>
      <c r="H1072" s="235" t="s">
        <v>7824</v>
      </c>
      <c r="I1072" s="69" t="s">
        <v>7825</v>
      </c>
      <c r="J1072" s="69" t="s">
        <v>7826</v>
      </c>
      <c r="K1072" s="427">
        <v>44405</v>
      </c>
      <c r="L1072" s="427">
        <v>46231</v>
      </c>
      <c r="M1072" s="76">
        <v>60</v>
      </c>
      <c r="N1072" s="383">
        <v>48000000</v>
      </c>
      <c r="O1072" s="72">
        <f t="shared" si="100"/>
        <v>800000</v>
      </c>
      <c r="P1072" s="86">
        <f t="shared" ca="1" si="101"/>
        <v>5.4544990586420079</v>
      </c>
      <c r="Q1072" s="87">
        <f t="shared" ca="1" si="102"/>
        <v>4000000</v>
      </c>
      <c r="R1072" s="73">
        <f>'[1]Marga Nusantara Jaya'!J1086</f>
        <v>1575255</v>
      </c>
      <c r="S1072" s="130">
        <f>'[1]Marga Nusantara Jaya'!F1087</f>
        <v>1</v>
      </c>
      <c r="T1072" s="120">
        <f t="shared" si="87"/>
        <v>46424745</v>
      </c>
      <c r="U1072" s="186"/>
      <c r="X1072" t="str">
        <f>IF(ISERROR(VLOOKUP(H1072,'FMC by DSF_Sistem'!$J$11:$J$1202,1,0)),"TIDAK ADA","ADA")</f>
        <v>ADA</v>
      </c>
      <c r="Y1072" t="str">
        <f>IF(ISERROR(VLOOKUP(C1072,'Data Unit Agr Open'!$F$4:$F$7567,1,0)),"TIDAK ADA","ADA")</f>
        <v>ADA</v>
      </c>
      <c r="Z1072" s="955" t="str">
        <f>VLOOKUP(H1072,'Data Unit Agr Open'!J1070:$J$7567,1,FALSE)</f>
        <v>H9617CA</v>
      </c>
      <c r="AA1072" t="b">
        <f t="shared" si="99"/>
        <v>1</v>
      </c>
      <c r="AB1072"/>
    </row>
    <row r="1073" spans="2:28" ht="17.45" hidden="1" customHeight="1" x14ac:dyDescent="0.4">
      <c r="B1073" s="38">
        <v>1068</v>
      </c>
      <c r="C1073" s="392" t="s">
        <v>3908</v>
      </c>
      <c r="D1073" s="664" t="s">
        <v>13263</v>
      </c>
      <c r="E1073" s="265" t="s">
        <v>13264</v>
      </c>
      <c r="F1073" s="232"/>
      <c r="G1073" s="232"/>
      <c r="H1073" s="235" t="s">
        <v>7832</v>
      </c>
      <c r="I1073" s="69" t="s">
        <v>7833</v>
      </c>
      <c r="J1073" s="69" t="s">
        <v>7834</v>
      </c>
      <c r="K1073" s="427">
        <v>44405</v>
      </c>
      <c r="L1073" s="427">
        <v>46231</v>
      </c>
      <c r="M1073" s="76">
        <v>60</v>
      </c>
      <c r="N1073" s="383">
        <v>48000000</v>
      </c>
      <c r="O1073" s="72">
        <f t="shared" si="100"/>
        <v>800000</v>
      </c>
      <c r="P1073" s="86">
        <f t="shared" ca="1" si="101"/>
        <v>5.4544990586420079</v>
      </c>
      <c r="Q1073" s="87">
        <f t="shared" ca="1" si="102"/>
        <v>4000000</v>
      </c>
      <c r="R1073" s="73">
        <f>'[1]Marga Nusantara Jaya'!J1002</f>
        <v>1575255</v>
      </c>
      <c r="S1073" s="130">
        <f>'[1]Marga Nusantara Jaya'!F1003</f>
        <v>1</v>
      </c>
      <c r="T1073" s="120">
        <f t="shared" si="87"/>
        <v>46424745</v>
      </c>
      <c r="U1073" s="186"/>
      <c r="X1073" t="str">
        <f>IF(ISERROR(VLOOKUP(H1073,'FMC by DSF_Sistem'!$J$11:$J$1202,1,0)),"TIDAK ADA","ADA")</f>
        <v>ADA</v>
      </c>
      <c r="Y1073" t="str">
        <f>IF(ISERROR(VLOOKUP(C1073,'Data Unit Agr Open'!$F$4:$F$7567,1,0)),"TIDAK ADA","ADA")</f>
        <v>ADA</v>
      </c>
      <c r="Z1073" s="955" t="str">
        <f>VLOOKUP(H1073,'Data Unit Agr Open'!J1071:$J$7567,1,FALSE)</f>
        <v>H9616CA</v>
      </c>
      <c r="AA1073" t="b">
        <f t="shared" si="99"/>
        <v>1</v>
      </c>
      <c r="AB1073"/>
    </row>
    <row r="1074" spans="2:28" ht="17.45" hidden="1" customHeight="1" x14ac:dyDescent="0.4">
      <c r="B1074" s="51">
        <v>1069</v>
      </c>
      <c r="C1074" s="392" t="s">
        <v>3911</v>
      </c>
      <c r="D1074" s="664" t="s">
        <v>13263</v>
      </c>
      <c r="E1074" s="258" t="s">
        <v>12778</v>
      </c>
      <c r="F1074" s="232"/>
      <c r="G1074" s="232"/>
      <c r="H1074" s="235" t="s">
        <v>7835</v>
      </c>
      <c r="I1074" s="69" t="s">
        <v>7836</v>
      </c>
      <c r="J1074" s="69" t="s">
        <v>7837</v>
      </c>
      <c r="K1074" s="427">
        <v>44377</v>
      </c>
      <c r="L1074" s="427">
        <v>46203</v>
      </c>
      <c r="M1074" s="76">
        <v>60</v>
      </c>
      <c r="N1074" s="370">
        <v>90000000</v>
      </c>
      <c r="O1074" s="76">
        <f t="shared" si="100"/>
        <v>1500000</v>
      </c>
      <c r="P1074" s="86">
        <f t="shared" ca="1" si="101"/>
        <v>6.3878323919753406</v>
      </c>
      <c r="Q1074" s="87">
        <f t="shared" ca="1" si="102"/>
        <v>9000000</v>
      </c>
      <c r="R1074" s="73"/>
      <c r="S1074" s="130"/>
      <c r="T1074" s="120">
        <f t="shared" si="87"/>
        <v>90000000</v>
      </c>
      <c r="U1074" s="186"/>
      <c r="X1074" t="str">
        <f>IF(ISERROR(VLOOKUP(H1074,'FMC by DSF_Sistem'!$J$11:$J$1202,1,0)),"TIDAK ADA","ADA")</f>
        <v>ADA</v>
      </c>
      <c r="Y1074" t="str">
        <f>IF(ISERROR(VLOOKUP(C1074,'Data Unit Agr Open'!$F$4:$F$7567,1,0)),"TIDAK ADA","ADA")</f>
        <v>ADA</v>
      </c>
      <c r="Z1074" s="955" t="str">
        <f>VLOOKUP(H1074,'Data Unit Agr Open'!J1072:$J$7567,1,FALSE)</f>
        <v>H9567CA</v>
      </c>
      <c r="AA1074" t="b">
        <f t="shared" si="99"/>
        <v>1</v>
      </c>
      <c r="AB1074"/>
    </row>
    <row r="1075" spans="2:28" ht="17.45" hidden="1" customHeight="1" x14ac:dyDescent="0.4">
      <c r="B1075" s="38">
        <v>1070</v>
      </c>
      <c r="C1075" s="392" t="s">
        <v>3914</v>
      </c>
      <c r="D1075" s="664" t="s">
        <v>13263</v>
      </c>
      <c r="E1075" s="258" t="s">
        <v>12778</v>
      </c>
      <c r="F1075" s="232"/>
      <c r="G1075" s="232"/>
      <c r="H1075" s="235" t="s">
        <v>13270</v>
      </c>
      <c r="I1075" s="69" t="s">
        <v>7842</v>
      </c>
      <c r="J1075" s="69" t="s">
        <v>7843</v>
      </c>
      <c r="K1075" s="427">
        <v>44377</v>
      </c>
      <c r="L1075" s="427">
        <v>46203</v>
      </c>
      <c r="M1075" s="76">
        <v>60</v>
      </c>
      <c r="N1075" s="370">
        <v>90000000</v>
      </c>
      <c r="O1075" s="76">
        <f t="shared" si="100"/>
        <v>1500000</v>
      </c>
      <c r="P1075" s="86">
        <f t="shared" ca="1" si="101"/>
        <v>6.3878323919753406</v>
      </c>
      <c r="Q1075" s="87">
        <f t="shared" ca="1" si="102"/>
        <v>9000000</v>
      </c>
      <c r="R1075" s="73"/>
      <c r="S1075" s="130"/>
      <c r="T1075" s="120">
        <f t="shared" si="87"/>
        <v>90000000</v>
      </c>
      <c r="U1075" s="186"/>
      <c r="X1075" t="str">
        <f>IF(ISERROR(VLOOKUP(H1075,'FMC by DSF_Sistem'!$J$11:$J$1202,1,0)),"TIDAK ADA","ADA")</f>
        <v>TIDAK ADA</v>
      </c>
      <c r="Y1075" t="str">
        <f>IF(ISERROR(VLOOKUP(C1075,'Data Unit Agr Open'!$F$4:$F$7567,1,0)),"TIDAK ADA","ADA")</f>
        <v>ADA</v>
      </c>
      <c r="Z1075" s="955" t="e">
        <f>VLOOKUP(H1075,'Data Unit Agr Open'!J1073:$J$7567,1,FALSE)</f>
        <v>#N/A</v>
      </c>
      <c r="AA1075" t="b">
        <f t="shared" si="99"/>
        <v>0</v>
      </c>
      <c r="AB1075" s="962" t="s">
        <v>25322</v>
      </c>
    </row>
    <row r="1076" spans="2:28" ht="17.45" hidden="1" customHeight="1" x14ac:dyDescent="0.4">
      <c r="B1076" s="51">
        <v>1071</v>
      </c>
      <c r="C1076" s="392" t="s">
        <v>3917</v>
      </c>
      <c r="D1076" s="664" t="s">
        <v>13263</v>
      </c>
      <c r="E1076" s="258" t="s">
        <v>12778</v>
      </c>
      <c r="F1076" s="232"/>
      <c r="G1076" s="232"/>
      <c r="H1076" s="235" t="s">
        <v>7844</v>
      </c>
      <c r="I1076" s="69" t="s">
        <v>7845</v>
      </c>
      <c r="J1076" s="69" t="s">
        <v>7846</v>
      </c>
      <c r="K1076" s="427">
        <v>44366</v>
      </c>
      <c r="L1076" s="427">
        <v>46192</v>
      </c>
      <c r="M1076" s="76">
        <v>60</v>
      </c>
      <c r="N1076" s="370">
        <v>90000000</v>
      </c>
      <c r="O1076" s="76">
        <f t="shared" si="100"/>
        <v>1500000</v>
      </c>
      <c r="P1076" s="86">
        <f t="shared" ca="1" si="101"/>
        <v>6.7544990586420077</v>
      </c>
      <c r="Q1076" s="87">
        <f t="shared" ca="1" si="102"/>
        <v>9000000</v>
      </c>
      <c r="R1076" s="73">
        <f>'[1]Marga Nusantara Jaya'!J1171</f>
        <v>836220</v>
      </c>
      <c r="S1076" s="130">
        <f>'[1]Marga Nusantara Jaya'!F1172</f>
        <v>1</v>
      </c>
      <c r="T1076" s="120">
        <f t="shared" si="87"/>
        <v>89163780</v>
      </c>
      <c r="U1076" s="186"/>
      <c r="X1076" t="str">
        <f>IF(ISERROR(VLOOKUP(H1076,'FMC by DSF_Sistem'!$J$11:$J$1202,1,0)),"TIDAK ADA","ADA")</f>
        <v>ADA</v>
      </c>
      <c r="Y1076" t="str">
        <f>IF(ISERROR(VLOOKUP(C1076,'Data Unit Agr Open'!$F$4:$F$7567,1,0)),"TIDAK ADA","ADA")</f>
        <v>ADA</v>
      </c>
      <c r="Z1076" s="955" t="str">
        <f>VLOOKUP(H1076,'Data Unit Agr Open'!J1074:$J$7567,1,FALSE)</f>
        <v>L9404CF</v>
      </c>
      <c r="AA1076" t="b">
        <f t="shared" si="99"/>
        <v>1</v>
      </c>
      <c r="AB1076"/>
    </row>
    <row r="1077" spans="2:28" ht="17.45" hidden="1" customHeight="1" x14ac:dyDescent="0.4">
      <c r="B1077" s="38">
        <v>1072</v>
      </c>
      <c r="C1077" s="392" t="s">
        <v>3200</v>
      </c>
      <c r="D1077" s="664" t="s">
        <v>13263</v>
      </c>
      <c r="E1077" s="258" t="s">
        <v>12752</v>
      </c>
      <c r="F1077" s="232"/>
      <c r="G1077" s="232"/>
      <c r="H1077" s="235" t="s">
        <v>7802</v>
      </c>
      <c r="I1077" s="69" t="s">
        <v>7803</v>
      </c>
      <c r="J1077" s="69" t="s">
        <v>7804</v>
      </c>
      <c r="K1077" s="427">
        <v>44399</v>
      </c>
      <c r="L1077" s="427">
        <v>46225</v>
      </c>
      <c r="M1077" s="76">
        <v>60</v>
      </c>
      <c r="N1077" s="370">
        <v>36000000</v>
      </c>
      <c r="O1077" s="76">
        <f t="shared" si="100"/>
        <v>600000</v>
      </c>
      <c r="P1077" s="86">
        <f t="shared" ca="1" si="101"/>
        <v>5.6544990586420072</v>
      </c>
      <c r="Q1077" s="87">
        <f t="shared" ca="1" si="102"/>
        <v>3000000</v>
      </c>
      <c r="R1077" s="73"/>
      <c r="S1077" s="130"/>
      <c r="T1077" s="120">
        <f t="shared" si="87"/>
        <v>36000000</v>
      </c>
      <c r="U1077" s="186"/>
      <c r="X1077" t="str">
        <f>IF(ISERROR(VLOOKUP(H1077,'FMC by DSF_Sistem'!$J$11:$J$1202,1,0)),"TIDAK ADA","ADA")</f>
        <v>ADA</v>
      </c>
      <c r="Y1077" t="str">
        <f>IF(ISERROR(VLOOKUP(C1077,'Data Unit Agr Open'!$F$4:$F$7567,1,0)),"TIDAK ADA","ADA")</f>
        <v>ADA</v>
      </c>
      <c r="Z1077" s="955" t="str">
        <f>VLOOKUP(H1077,'Data Unit Agr Open'!J1075:$J$7567,1,FALSE)</f>
        <v>B2391UZD</v>
      </c>
      <c r="AA1077" t="b">
        <f t="shared" si="99"/>
        <v>1</v>
      </c>
      <c r="AB1077"/>
    </row>
    <row r="1078" spans="2:28" ht="17.45" hidden="1" customHeight="1" x14ac:dyDescent="0.4">
      <c r="B1078" s="51">
        <v>1073</v>
      </c>
      <c r="C1078" s="392" t="s">
        <v>3204</v>
      </c>
      <c r="D1078" s="664" t="s">
        <v>13263</v>
      </c>
      <c r="E1078" s="258" t="s">
        <v>12752</v>
      </c>
      <c r="F1078" s="232"/>
      <c r="G1078" s="232"/>
      <c r="H1078" s="235" t="s">
        <v>7807</v>
      </c>
      <c r="I1078" s="69" t="s">
        <v>7808</v>
      </c>
      <c r="J1078" s="69" t="s">
        <v>7809</v>
      </c>
      <c r="K1078" s="427">
        <v>44400</v>
      </c>
      <c r="L1078" s="427">
        <v>46226</v>
      </c>
      <c r="M1078" s="76">
        <v>60</v>
      </c>
      <c r="N1078" s="370">
        <v>36000000</v>
      </c>
      <c r="O1078" s="76">
        <f t="shared" si="100"/>
        <v>600000</v>
      </c>
      <c r="P1078" s="128">
        <f t="shared" ca="1" si="101"/>
        <v>5.621165725308674</v>
      </c>
      <c r="Q1078" s="129">
        <f t="shared" ca="1" si="102"/>
        <v>3000000</v>
      </c>
      <c r="R1078" s="73"/>
      <c r="S1078" s="130"/>
      <c r="T1078" s="120">
        <f t="shared" si="87"/>
        <v>36000000</v>
      </c>
      <c r="U1078" s="186"/>
      <c r="X1078" t="str">
        <f>IF(ISERROR(VLOOKUP(H1078,'FMC by DSF_Sistem'!$J$11:$J$1202,1,0)),"TIDAK ADA","ADA")</f>
        <v>ADA</v>
      </c>
      <c r="Y1078" t="str">
        <f>IF(ISERROR(VLOOKUP(C1078,'Data Unit Agr Open'!$F$4:$F$7567,1,0)),"TIDAK ADA","ADA")</f>
        <v>ADA</v>
      </c>
      <c r="Z1078" s="955" t="str">
        <f>VLOOKUP(H1078,'Data Unit Agr Open'!J1076:$J$7567,1,FALSE)</f>
        <v>D1641AJE</v>
      </c>
      <c r="AA1078" t="b">
        <f t="shared" si="99"/>
        <v>1</v>
      </c>
      <c r="AB1078"/>
    </row>
    <row r="1079" spans="2:28" ht="17.45" hidden="1" customHeight="1" x14ac:dyDescent="0.4">
      <c r="B1079" s="38">
        <v>1074</v>
      </c>
      <c r="C1079" s="392" t="s">
        <v>3208</v>
      </c>
      <c r="D1079" s="655" t="s">
        <v>13263</v>
      </c>
      <c r="E1079" s="258" t="s">
        <v>12752</v>
      </c>
      <c r="F1079" s="232"/>
      <c r="G1079" s="232"/>
      <c r="H1079" s="235" t="s">
        <v>7812</v>
      </c>
      <c r="I1079" s="69" t="s">
        <v>7813</v>
      </c>
      <c r="J1079" s="69" t="s">
        <v>7814</v>
      </c>
      <c r="K1079" s="427">
        <v>44403</v>
      </c>
      <c r="L1079" s="427">
        <v>46229</v>
      </c>
      <c r="M1079" s="76">
        <v>60</v>
      </c>
      <c r="N1079" s="370">
        <v>36000000</v>
      </c>
      <c r="O1079" s="76">
        <f t="shared" si="100"/>
        <v>600000</v>
      </c>
      <c r="P1079" s="128">
        <f t="shared" ca="1" si="101"/>
        <v>5.5211657253086743</v>
      </c>
      <c r="Q1079" s="129">
        <f t="shared" ca="1" si="102"/>
        <v>3000000</v>
      </c>
      <c r="R1079" s="73"/>
      <c r="S1079" s="130"/>
      <c r="T1079" s="50">
        <f t="shared" si="87"/>
        <v>36000000</v>
      </c>
      <c r="U1079" s="186"/>
      <c r="X1079" t="str">
        <f>IF(ISERROR(VLOOKUP(H1079,'FMC by DSF_Sistem'!$J$11:$J$1202,1,0)),"TIDAK ADA","ADA")</f>
        <v>ADA</v>
      </c>
      <c r="Y1079" t="str">
        <f>IF(ISERROR(VLOOKUP(C1079,'Data Unit Agr Open'!$F$4:$F$7567,1,0)),"TIDAK ADA","ADA")</f>
        <v>ADA</v>
      </c>
      <c r="Z1079" s="955" t="str">
        <f>VLOOKUP(H1079,'Data Unit Agr Open'!J1077:$J$7567,1,FALSE)</f>
        <v>BM1873OE</v>
      </c>
      <c r="AA1079" t="b">
        <f t="shared" si="99"/>
        <v>1</v>
      </c>
      <c r="AB1079"/>
    </row>
    <row r="1080" spans="2:28" ht="17.45" hidden="1" customHeight="1" x14ac:dyDescent="0.4">
      <c r="B1080" s="51">
        <v>1075</v>
      </c>
      <c r="C1080" s="392" t="s">
        <v>3921</v>
      </c>
      <c r="D1080" s="655" t="s">
        <v>13263</v>
      </c>
      <c r="E1080" s="258" t="s">
        <v>12778</v>
      </c>
      <c r="F1080" s="232"/>
      <c r="G1080" s="232"/>
      <c r="H1080" s="235" t="s">
        <v>7852</v>
      </c>
      <c r="I1080" s="69" t="s">
        <v>7853</v>
      </c>
      <c r="J1080" s="69" t="s">
        <v>7854</v>
      </c>
      <c r="K1080" s="427">
        <v>44413</v>
      </c>
      <c r="L1080" s="427">
        <v>46239</v>
      </c>
      <c r="M1080" s="76">
        <v>60</v>
      </c>
      <c r="N1080" s="370">
        <v>90000000</v>
      </c>
      <c r="O1080" s="76">
        <f t="shared" si="100"/>
        <v>1500000</v>
      </c>
      <c r="P1080" s="128">
        <f t="shared" ca="1" si="101"/>
        <v>5.1878323919753404</v>
      </c>
      <c r="Q1080" s="129">
        <f t="shared" ca="1" si="102"/>
        <v>7500000</v>
      </c>
      <c r="R1080" s="73"/>
      <c r="S1080" s="130"/>
      <c r="T1080" s="237">
        <f t="shared" si="87"/>
        <v>90000000</v>
      </c>
      <c r="U1080" s="186"/>
      <c r="X1080" t="str">
        <f>IF(ISERROR(VLOOKUP(H1080,'FMC by DSF_Sistem'!$J$11:$J$1202,1,0)),"TIDAK ADA","ADA")</f>
        <v>ADA</v>
      </c>
      <c r="Y1080" t="str">
        <f>IF(ISERROR(VLOOKUP(C1080,'Data Unit Agr Open'!$F$4:$F$7567,1,0)),"TIDAK ADA","ADA")</f>
        <v>ADA</v>
      </c>
      <c r="Z1080" s="955" t="str">
        <f>VLOOKUP(H1080,'Data Unit Agr Open'!J1078:$J$7567,1,FALSE)</f>
        <v>AB8952EA</v>
      </c>
      <c r="AA1080" t="b">
        <f t="shared" si="99"/>
        <v>1</v>
      </c>
      <c r="AB1080"/>
    </row>
    <row r="1081" spans="2:28" ht="17.45" customHeight="1" x14ac:dyDescent="0.4">
      <c r="B1081" s="38">
        <v>1076</v>
      </c>
      <c r="C1081" s="392" t="s">
        <v>4742</v>
      </c>
      <c r="D1081" s="655" t="s">
        <v>13263</v>
      </c>
      <c r="E1081" s="258" t="s">
        <v>12752</v>
      </c>
      <c r="F1081" s="232"/>
      <c r="G1081" s="232"/>
      <c r="H1081" s="235" t="s">
        <v>13271</v>
      </c>
      <c r="I1081" s="69" t="s">
        <v>13272</v>
      </c>
      <c r="J1081" s="69" t="s">
        <v>13273</v>
      </c>
      <c r="K1081" s="427">
        <v>44519</v>
      </c>
      <c r="L1081" s="427">
        <v>44519</v>
      </c>
      <c r="M1081" s="76">
        <v>60</v>
      </c>
      <c r="N1081" s="370">
        <v>36000000</v>
      </c>
      <c r="O1081" s="76">
        <f t="shared" si="100"/>
        <v>600000</v>
      </c>
      <c r="P1081" s="128">
        <f t="shared" ca="1" si="101"/>
        <v>1.6544990586420074</v>
      </c>
      <c r="Q1081" s="129">
        <f t="shared" ca="1" si="102"/>
        <v>600000</v>
      </c>
      <c r="R1081" s="73"/>
      <c r="S1081" s="130"/>
      <c r="T1081" s="237">
        <f t="shared" si="87"/>
        <v>36000000</v>
      </c>
      <c r="U1081" s="186"/>
      <c r="X1081" t="str">
        <f>IF(ISERROR(VLOOKUP(H1081,'FMC by DSF_Sistem'!$J$11:$J$1202,1,0)),"TIDAK ADA","ADA")</f>
        <v>TIDAK ADA</v>
      </c>
      <c r="Y1081" t="str">
        <f>IF(ISERROR(VLOOKUP(C1081,'Data Unit Agr Open'!$F$4:$F$7567,1,0)),"TIDAK ADA","ADA")</f>
        <v>ADA</v>
      </c>
      <c r="Z1081" s="955" t="str">
        <f>VLOOKUP(H1081,'Data Unit Agr Open'!J1079:$J$7567,1,FALSE)</f>
        <v>B2056UZH</v>
      </c>
      <c r="AA1081" t="b">
        <f t="shared" si="99"/>
        <v>0</v>
      </c>
      <c r="AB1081"/>
    </row>
    <row r="1082" spans="2:28" ht="17.45" customHeight="1" x14ac:dyDescent="0.4">
      <c r="B1082" s="51">
        <v>1077</v>
      </c>
      <c r="C1082" s="392" t="s">
        <v>4743</v>
      </c>
      <c r="D1082" s="655" t="s">
        <v>13263</v>
      </c>
      <c r="E1082" s="258" t="s">
        <v>12752</v>
      </c>
      <c r="F1082" s="232"/>
      <c r="G1082" s="232"/>
      <c r="H1082" s="235" t="s">
        <v>13274</v>
      </c>
      <c r="I1082" s="69" t="s">
        <v>13275</v>
      </c>
      <c r="J1082" s="69" t="s">
        <v>13276</v>
      </c>
      <c r="K1082" s="427">
        <v>44498</v>
      </c>
      <c r="L1082" s="427">
        <v>46324</v>
      </c>
      <c r="M1082" s="76">
        <v>60</v>
      </c>
      <c r="N1082" s="370">
        <v>36000000</v>
      </c>
      <c r="O1082" s="76">
        <f t="shared" si="100"/>
        <v>600000</v>
      </c>
      <c r="P1082" s="128">
        <f t="shared" ca="1" si="101"/>
        <v>2.3544990586420074</v>
      </c>
      <c r="Q1082" s="129">
        <f t="shared" ca="1" si="102"/>
        <v>1200000</v>
      </c>
      <c r="R1082" s="73"/>
      <c r="S1082" s="130"/>
      <c r="T1082" s="237">
        <f t="shared" si="87"/>
        <v>36000000</v>
      </c>
      <c r="U1082" s="186"/>
      <c r="X1082" t="str">
        <f>IF(ISERROR(VLOOKUP(H1082,'FMC by DSF_Sistem'!$J$11:$J$1202,1,0)),"TIDAK ADA","ADA")</f>
        <v>TIDAK ADA</v>
      </c>
      <c r="Y1082" t="str">
        <f>IF(ISERROR(VLOOKUP(C1082,'Data Unit Agr Open'!$F$4:$F$7567,1,0)),"TIDAK ADA","ADA")</f>
        <v>ADA</v>
      </c>
      <c r="Z1082" s="955" t="str">
        <f>VLOOKUP(H1082,'Data Unit Agr Open'!J1080:$J$7567,1,FALSE)</f>
        <v>B2092UZH</v>
      </c>
      <c r="AA1082" t="b">
        <f t="shared" si="99"/>
        <v>0</v>
      </c>
      <c r="AB1082"/>
    </row>
    <row r="1083" spans="2:28" ht="17.45" customHeight="1" x14ac:dyDescent="0.4">
      <c r="B1083" s="38">
        <v>1078</v>
      </c>
      <c r="C1083" s="397" t="s">
        <v>4759</v>
      </c>
      <c r="D1083" s="675" t="s">
        <v>13263</v>
      </c>
      <c r="E1083" s="543" t="s">
        <v>13264</v>
      </c>
      <c r="F1083" s="291"/>
      <c r="G1083" s="291"/>
      <c r="H1083" s="308" t="s">
        <v>13277</v>
      </c>
      <c r="I1083" s="545" t="s">
        <v>13278</v>
      </c>
      <c r="J1083" s="545" t="s">
        <v>13279</v>
      </c>
      <c r="K1083" s="668">
        <v>44538</v>
      </c>
      <c r="L1083" s="668">
        <v>46364</v>
      </c>
      <c r="M1083" s="155">
        <v>60</v>
      </c>
      <c r="N1083" s="401">
        <v>48000000</v>
      </c>
      <c r="O1083" s="155">
        <f t="shared" si="100"/>
        <v>800000</v>
      </c>
      <c r="P1083" s="311">
        <f t="shared" ca="1" si="101"/>
        <v>1.0211657253086741</v>
      </c>
      <c r="Q1083" s="312">
        <f t="shared" ca="1" si="102"/>
        <v>800000</v>
      </c>
      <c r="R1083" s="158"/>
      <c r="S1083" s="159"/>
      <c r="T1083" s="548">
        <f t="shared" si="87"/>
        <v>48000000</v>
      </c>
      <c r="U1083" s="186"/>
      <c r="X1083" t="str">
        <f>IF(ISERROR(VLOOKUP(H1083,'FMC by DSF_Sistem'!$J$11:$J$1202,1,0)),"TIDAK ADA","ADA")</f>
        <v>TIDAK ADA</v>
      </c>
      <c r="Y1083" t="str">
        <f>IF(ISERROR(VLOOKUP(C1083,'Data Unit Agr Open'!$F$4:$F$7567,1,0)),"TIDAK ADA","ADA")</f>
        <v>ADA</v>
      </c>
      <c r="Z1083" s="955" t="str">
        <f>VLOOKUP(H1083,'Data Unit Agr Open'!J1081:$J$7567,1,FALSE)</f>
        <v>AB8392EB</v>
      </c>
      <c r="AA1083" t="b">
        <f t="shared" si="99"/>
        <v>0</v>
      </c>
      <c r="AB1083"/>
    </row>
    <row r="1084" spans="2:28" ht="17.45" customHeight="1" x14ac:dyDescent="0.4">
      <c r="B1084" s="51">
        <v>1079</v>
      </c>
      <c r="C1084" s="397" t="s">
        <v>4760</v>
      </c>
      <c r="D1084" s="675" t="s">
        <v>13263</v>
      </c>
      <c r="E1084" s="543" t="s">
        <v>13264</v>
      </c>
      <c r="F1084" s="291"/>
      <c r="G1084" s="291"/>
      <c r="H1084" s="308" t="s">
        <v>13280</v>
      </c>
      <c r="I1084" s="545" t="s">
        <v>13281</v>
      </c>
      <c r="J1084" s="545" t="s">
        <v>13282</v>
      </c>
      <c r="K1084" s="668">
        <v>44538</v>
      </c>
      <c r="L1084" s="668">
        <v>46364</v>
      </c>
      <c r="M1084" s="155">
        <v>60</v>
      </c>
      <c r="N1084" s="401">
        <v>48000000</v>
      </c>
      <c r="O1084" s="155">
        <f t="shared" si="100"/>
        <v>800000</v>
      </c>
      <c r="P1084" s="311">
        <f t="shared" ca="1" si="101"/>
        <v>1.0211657253086741</v>
      </c>
      <c r="Q1084" s="312">
        <f t="shared" ca="1" si="102"/>
        <v>800000</v>
      </c>
      <c r="R1084" s="158"/>
      <c r="S1084" s="159"/>
      <c r="T1084" s="548">
        <f t="shared" ref="T1084:T1188" si="103">N1084-R1084</f>
        <v>48000000</v>
      </c>
      <c r="U1084" s="186"/>
      <c r="X1084" t="str">
        <f>IF(ISERROR(VLOOKUP(H1084,'FMC by DSF_Sistem'!$J$11:$J$1202,1,0)),"TIDAK ADA","ADA")</f>
        <v>TIDAK ADA</v>
      </c>
      <c r="Y1084" t="str">
        <f>IF(ISERROR(VLOOKUP(C1084,'Data Unit Agr Open'!$F$4:$F$7567,1,0)),"TIDAK ADA","ADA")</f>
        <v>ADA</v>
      </c>
      <c r="Z1084" s="955" t="str">
        <f>VLOOKUP(H1084,'Data Unit Agr Open'!J1082:$J$7567,1,FALSE)</f>
        <v>AB8393EB</v>
      </c>
      <c r="AA1084" t="b">
        <f t="shared" si="99"/>
        <v>0</v>
      </c>
      <c r="AB1084"/>
    </row>
    <row r="1085" spans="2:28" ht="17.45" customHeight="1" thickBot="1" x14ac:dyDescent="0.45">
      <c r="B1085" s="38">
        <v>1080</v>
      </c>
      <c r="C1085" s="709" t="s">
        <v>4764</v>
      </c>
      <c r="D1085" s="710" t="s">
        <v>13263</v>
      </c>
      <c r="E1085" s="711" t="s">
        <v>12954</v>
      </c>
      <c r="F1085" s="712"/>
      <c r="G1085" s="712"/>
      <c r="H1085" s="713" t="s">
        <v>13283</v>
      </c>
      <c r="I1085" s="96" t="s">
        <v>13284</v>
      </c>
      <c r="J1085" s="96" t="s">
        <v>13285</v>
      </c>
      <c r="K1085" s="714">
        <v>44540</v>
      </c>
      <c r="L1085" s="714">
        <v>46366</v>
      </c>
      <c r="M1085" s="100">
        <v>60</v>
      </c>
      <c r="N1085" s="715">
        <v>90000000</v>
      </c>
      <c r="O1085" s="100">
        <f t="shared" si="100"/>
        <v>1500000</v>
      </c>
      <c r="P1085" s="101">
        <f t="shared" ca="1" si="101"/>
        <v>0.95449905864200746</v>
      </c>
      <c r="Q1085" s="102">
        <f t="shared" ca="1" si="102"/>
        <v>0</v>
      </c>
      <c r="R1085" s="103"/>
      <c r="S1085" s="716"/>
      <c r="T1085" s="717">
        <f t="shared" si="103"/>
        <v>90000000</v>
      </c>
      <c r="U1085" s="186"/>
      <c r="X1085" t="str">
        <f>IF(ISERROR(VLOOKUP(H1085,'FMC by DSF_Sistem'!$J$11:$J$1202,1,0)),"TIDAK ADA","ADA")</f>
        <v>TIDAK ADA</v>
      </c>
      <c r="Y1085" t="str">
        <f>IF(ISERROR(VLOOKUP(C1085,'Data Unit Agr Open'!$F$4:$F$7567,1,0)),"TIDAK ADA","ADA")</f>
        <v>ADA</v>
      </c>
      <c r="Z1085" s="955" t="str">
        <f>VLOOKUP(H1085,'Data Unit Agr Open'!J1083:$J$7567,1,FALSE)</f>
        <v>D8641FQ</v>
      </c>
      <c r="AA1085" t="b">
        <f t="shared" si="99"/>
        <v>0</v>
      </c>
      <c r="AB1085"/>
    </row>
    <row r="1086" spans="2:28" ht="17.45" hidden="1" customHeight="1" x14ac:dyDescent="0.4">
      <c r="B1086" s="51">
        <v>1081</v>
      </c>
      <c r="C1086" s="406" t="s">
        <v>2115</v>
      </c>
      <c r="D1086" s="718" t="s">
        <v>13286</v>
      </c>
      <c r="E1086" s="374" t="s">
        <v>12610</v>
      </c>
      <c r="F1086" s="375"/>
      <c r="G1086" s="375"/>
      <c r="H1086" s="320" t="s">
        <v>10018</v>
      </c>
      <c r="I1086" s="81" t="s">
        <v>10019</v>
      </c>
      <c r="J1086" s="81" t="s">
        <v>10020</v>
      </c>
      <c r="K1086" s="471">
        <v>44075</v>
      </c>
      <c r="L1086" s="471">
        <v>44805</v>
      </c>
      <c r="M1086" s="85">
        <v>24</v>
      </c>
      <c r="N1086" s="379">
        <v>60000000</v>
      </c>
      <c r="O1086" s="85">
        <f t="shared" si="100"/>
        <v>2500000</v>
      </c>
      <c r="P1086" s="577">
        <f t="shared" ca="1" si="101"/>
        <v>16.454499058642007</v>
      </c>
      <c r="Q1086" s="636">
        <f t="shared" ca="1" si="102"/>
        <v>40000000</v>
      </c>
      <c r="R1086" s="88">
        <f>'[1]Sany Perkasa'!J91</f>
        <v>18889001</v>
      </c>
      <c r="S1086" s="473">
        <f>'[1]Sany Perkasa'!F92</f>
        <v>7</v>
      </c>
      <c r="T1086" s="90">
        <f t="shared" si="103"/>
        <v>41110999</v>
      </c>
      <c r="U1086" s="186"/>
      <c r="X1086" t="str">
        <f>IF(ISERROR(VLOOKUP(H1086,'FMC by DSF_Sistem'!$J$11:$J$1202,1,0)),"TIDAK ADA","ADA")</f>
        <v>ADA</v>
      </c>
      <c r="Y1086" t="str">
        <f>IF(ISERROR(VLOOKUP(C1086,'Data Unit Agr Open'!$F$4:$F$7567,1,0)),"TIDAK ADA","ADA")</f>
        <v>ADA</v>
      </c>
      <c r="Z1086" s="955" t="str">
        <f>VLOOKUP(H1086,'Data Unit Agr Open'!J1084:$J$7567,1,FALSE)</f>
        <v>KT8665YP</v>
      </c>
      <c r="AA1086" t="b">
        <f t="shared" si="99"/>
        <v>1</v>
      </c>
      <c r="AB1086"/>
    </row>
    <row r="1087" spans="2:28" ht="17.45" hidden="1" customHeight="1" x14ac:dyDescent="0.4">
      <c r="B1087" s="38">
        <v>1082</v>
      </c>
      <c r="C1087" s="392" t="s">
        <v>2365</v>
      </c>
      <c r="D1087" s="655" t="s">
        <v>13286</v>
      </c>
      <c r="E1087" s="258" t="s">
        <v>12610</v>
      </c>
      <c r="F1087" s="232"/>
      <c r="G1087" s="232"/>
      <c r="H1087" s="235" t="s">
        <v>13287</v>
      </c>
      <c r="I1087" s="69" t="s">
        <v>10025</v>
      </c>
      <c r="J1087" s="69" t="s">
        <v>10026</v>
      </c>
      <c r="K1087" s="427">
        <v>44131</v>
      </c>
      <c r="L1087" s="427">
        <v>44861</v>
      </c>
      <c r="M1087" s="76">
        <v>24</v>
      </c>
      <c r="N1087" s="370">
        <v>60000000</v>
      </c>
      <c r="O1087" s="76">
        <f t="shared" si="100"/>
        <v>2500000</v>
      </c>
      <c r="P1087" s="128">
        <f t="shared" ca="1" si="101"/>
        <v>14.587832391975342</v>
      </c>
      <c r="Q1087" s="129">
        <f t="shared" ca="1" si="102"/>
        <v>35000000</v>
      </c>
      <c r="R1087" s="73">
        <f>'[1]Sany Perkasa'!J43</f>
        <v>11516302</v>
      </c>
      <c r="S1087" s="360">
        <f>'[1]Sany Perkasa'!F44</f>
        <v>6</v>
      </c>
      <c r="T1087" s="50">
        <f t="shared" si="103"/>
        <v>48483698</v>
      </c>
      <c r="U1087" s="186"/>
      <c r="X1087" t="str">
        <f>IF(ISERROR(VLOOKUP(H1087,'FMC by DSF_Sistem'!$J$11:$J$1202,1,0)),"TIDAK ADA","ADA")</f>
        <v>TIDAK ADA</v>
      </c>
      <c r="Y1087" t="str">
        <f>IF(ISERROR(VLOOKUP(C1087,'Data Unit Agr Open'!$F$4:$F$7567,1,0)),"TIDAK ADA","ADA")</f>
        <v>ADA</v>
      </c>
      <c r="Z1087" s="955" t="e">
        <f>VLOOKUP(H1087,'Data Unit Agr Open'!J1085:$J$7567,1,FALSE)</f>
        <v>#N/A</v>
      </c>
      <c r="AA1087" t="b">
        <f t="shared" si="99"/>
        <v>0</v>
      </c>
      <c r="AB1087" s="950" t="s">
        <v>25323</v>
      </c>
    </row>
    <row r="1088" spans="2:28" ht="17.45" hidden="1" customHeight="1" x14ac:dyDescent="0.4">
      <c r="B1088" s="51">
        <v>1083</v>
      </c>
      <c r="C1088" s="406" t="s">
        <v>2369</v>
      </c>
      <c r="D1088" s="655" t="s">
        <v>13286</v>
      </c>
      <c r="E1088" s="374" t="s">
        <v>13288</v>
      </c>
      <c r="F1088" s="377"/>
      <c r="G1088" s="377"/>
      <c r="H1088" s="320" t="s">
        <v>10030</v>
      </c>
      <c r="I1088" s="81" t="s">
        <v>10031</v>
      </c>
      <c r="J1088" s="81" t="s">
        <v>10032</v>
      </c>
      <c r="K1088" s="434">
        <v>44131</v>
      </c>
      <c r="L1088" s="434">
        <v>44861</v>
      </c>
      <c r="M1088" s="72">
        <v>24</v>
      </c>
      <c r="N1088" s="383">
        <v>60000000</v>
      </c>
      <c r="O1088" s="72">
        <f t="shared" si="100"/>
        <v>2500000</v>
      </c>
      <c r="P1088" s="86">
        <f t="shared" ca="1" si="101"/>
        <v>14.587832391975342</v>
      </c>
      <c r="Q1088" s="87">
        <f t="shared" ca="1" si="102"/>
        <v>35000000</v>
      </c>
      <c r="R1088" s="88">
        <f>'[1]Sany Perkasa'!J139</f>
        <v>5580685</v>
      </c>
      <c r="S1088" s="473">
        <f>'[1]Sany Perkasa'!F140</f>
        <v>2</v>
      </c>
      <c r="T1088" s="120">
        <f t="shared" si="103"/>
        <v>54419315</v>
      </c>
      <c r="U1088" s="186"/>
      <c r="X1088" t="str">
        <f>IF(ISERROR(VLOOKUP(H1088,'FMC by DSF_Sistem'!$J$11:$J$1202,1,0)),"TIDAK ADA","ADA")</f>
        <v>ADA</v>
      </c>
      <c r="Y1088" t="str">
        <f>IF(ISERROR(VLOOKUP(C1088,'Data Unit Agr Open'!$F$4:$F$7567,1,0)),"TIDAK ADA","ADA")</f>
        <v>ADA</v>
      </c>
      <c r="Z1088" s="955" t="str">
        <f>VLOOKUP(H1088,'Data Unit Agr Open'!J1086:$J$7567,1,FALSE)</f>
        <v>KT8892YP</v>
      </c>
      <c r="AA1088" t="b">
        <f t="shared" si="99"/>
        <v>1</v>
      </c>
      <c r="AB1088"/>
    </row>
    <row r="1089" spans="2:28" ht="17.45" hidden="1" customHeight="1" x14ac:dyDescent="0.4">
      <c r="B1089" s="38">
        <v>1084</v>
      </c>
      <c r="C1089" s="392" t="s">
        <v>3051</v>
      </c>
      <c r="D1089" s="655" t="s">
        <v>13286</v>
      </c>
      <c r="E1089" s="258" t="s">
        <v>13289</v>
      </c>
      <c r="F1089" s="232"/>
      <c r="G1089" s="232" t="s">
        <v>10036</v>
      </c>
      <c r="H1089" s="235" t="s">
        <v>13290</v>
      </c>
      <c r="I1089" s="69" t="s">
        <v>10037</v>
      </c>
      <c r="J1089" s="69" t="s">
        <v>10038</v>
      </c>
      <c r="K1089" s="427">
        <v>44273</v>
      </c>
      <c r="L1089" s="427">
        <v>45369</v>
      </c>
      <c r="M1089" s="76">
        <v>36</v>
      </c>
      <c r="N1089" s="370">
        <v>100800000</v>
      </c>
      <c r="O1089" s="76">
        <f t="shared" si="100"/>
        <v>2800000</v>
      </c>
      <c r="P1089" s="86">
        <f t="shared" ca="1" si="101"/>
        <v>9.8544990586420074</v>
      </c>
      <c r="Q1089" s="87">
        <f t="shared" ca="1" si="102"/>
        <v>25200000</v>
      </c>
      <c r="R1089" s="73">
        <f>'[1]Sany Perkasa'!J249</f>
        <v>4108978</v>
      </c>
      <c r="S1089" s="130">
        <f>'[1]Sany Perkasa'!F250</f>
        <v>2</v>
      </c>
      <c r="T1089" s="120">
        <f t="shared" si="103"/>
        <v>96691022</v>
      </c>
      <c r="U1089" s="186"/>
      <c r="X1089" t="str">
        <f>IF(ISERROR(VLOOKUP(H1089,'FMC by DSF_Sistem'!$J$11:$J$1202,1,0)),"TIDAK ADA","ADA")</f>
        <v>TIDAK ADA</v>
      </c>
      <c r="Y1089" t="str">
        <f>IF(ISERROR(VLOOKUP(C1089,'Data Unit Agr Open'!$F$4:$F$7567,1,0)),"TIDAK ADA","ADA")</f>
        <v>ADA</v>
      </c>
      <c r="Z1089" s="955" t="e">
        <f>VLOOKUP(H1089,'Data Unit Agr Open'!J1087:$J$7567,1,FALSE)</f>
        <v>#N/A</v>
      </c>
      <c r="AA1089" t="b">
        <f t="shared" si="99"/>
        <v>0</v>
      </c>
      <c r="AB1089" s="950" t="s">
        <v>25324</v>
      </c>
    </row>
    <row r="1090" spans="2:28" ht="17.45" hidden="1" customHeight="1" x14ac:dyDescent="0.4">
      <c r="B1090" s="51">
        <v>1085</v>
      </c>
      <c r="C1090" s="392" t="s">
        <v>3056</v>
      </c>
      <c r="D1090" s="655" t="s">
        <v>13286</v>
      </c>
      <c r="E1090" s="258" t="s">
        <v>13289</v>
      </c>
      <c r="F1090" s="232"/>
      <c r="G1090" s="232"/>
      <c r="H1090" s="235" t="s">
        <v>10045</v>
      </c>
      <c r="I1090" s="69" t="s">
        <v>10046</v>
      </c>
      <c r="J1090" s="69" t="s">
        <v>10047</v>
      </c>
      <c r="K1090" s="427">
        <v>44283</v>
      </c>
      <c r="L1090" s="427">
        <v>45379</v>
      </c>
      <c r="M1090" s="76">
        <v>36</v>
      </c>
      <c r="N1090" s="370">
        <v>100800000</v>
      </c>
      <c r="O1090" s="76">
        <f t="shared" si="100"/>
        <v>2800000</v>
      </c>
      <c r="P1090" s="86">
        <f t="shared" ca="1" si="101"/>
        <v>9.5211657253086734</v>
      </c>
      <c r="Q1090" s="87">
        <f t="shared" ca="1" si="102"/>
        <v>25200000</v>
      </c>
      <c r="R1090" s="73">
        <f>'[1]Sany Perkasa'!J309</f>
        <v>1163865</v>
      </c>
      <c r="S1090" s="130">
        <f>'[1]Sany Perkasa'!F310</f>
        <v>1</v>
      </c>
      <c r="T1090" s="120">
        <f t="shared" si="103"/>
        <v>99636135</v>
      </c>
      <c r="U1090" s="186"/>
      <c r="X1090" t="str">
        <f>IF(ISERROR(VLOOKUP(H1090,'FMC by DSF_Sistem'!$J$11:$J$1202,1,0)),"TIDAK ADA","ADA")</f>
        <v>ADA</v>
      </c>
      <c r="Y1090" t="str">
        <f>IF(ISERROR(VLOOKUP(C1090,'Data Unit Agr Open'!$F$4:$F$7567,1,0)),"TIDAK ADA","ADA")</f>
        <v>ADA</v>
      </c>
      <c r="Z1090" s="955" t="str">
        <f>VLOOKUP(H1090,'Data Unit Agr Open'!J1088:$J$7567,1,FALSE)</f>
        <v>BG8517NJ</v>
      </c>
      <c r="AA1090" t="b">
        <f t="shared" si="99"/>
        <v>1</v>
      </c>
      <c r="AB1090"/>
    </row>
    <row r="1091" spans="2:28" ht="17.45" hidden="1" customHeight="1" x14ac:dyDescent="0.4">
      <c r="B1091" s="38">
        <v>1086</v>
      </c>
      <c r="C1091" s="392" t="s">
        <v>3061</v>
      </c>
      <c r="D1091" s="655" t="s">
        <v>13286</v>
      </c>
      <c r="E1091" s="258" t="s">
        <v>13289</v>
      </c>
      <c r="F1091" s="232"/>
      <c r="G1091" s="232" t="s">
        <v>13291</v>
      </c>
      <c r="H1091" s="235" t="s">
        <v>10053</v>
      </c>
      <c r="I1091" s="69" t="s">
        <v>10054</v>
      </c>
      <c r="J1091" s="69" t="s">
        <v>10055</v>
      </c>
      <c r="K1091" s="427">
        <v>44278</v>
      </c>
      <c r="L1091" s="427">
        <v>45374</v>
      </c>
      <c r="M1091" s="76">
        <v>36</v>
      </c>
      <c r="N1091" s="370">
        <v>100800000</v>
      </c>
      <c r="O1091" s="76">
        <f t="shared" si="100"/>
        <v>2800000</v>
      </c>
      <c r="P1091" s="86">
        <f t="shared" ca="1" si="101"/>
        <v>9.6878323919753413</v>
      </c>
      <c r="Q1091" s="87">
        <f t="shared" ca="1" si="102"/>
        <v>25200000</v>
      </c>
      <c r="R1091" s="73">
        <f>'[1]Sany Perkasa'!J187</f>
        <v>11760301</v>
      </c>
      <c r="S1091" s="130">
        <f>'[1]Sany Perkasa'!F188</f>
        <v>4</v>
      </c>
      <c r="T1091" s="120">
        <f t="shared" si="103"/>
        <v>89039699</v>
      </c>
      <c r="U1091" s="186"/>
      <c r="X1091" t="str">
        <f>IF(ISERROR(VLOOKUP(H1091,'FMC by DSF_Sistem'!$J$11:$J$1202,1,0)),"TIDAK ADA","ADA")</f>
        <v>ADA</v>
      </c>
      <c r="Y1091" t="str">
        <f>IF(ISERROR(VLOOKUP(C1091,'Data Unit Agr Open'!$F$4:$F$7567,1,0)),"TIDAK ADA","ADA")</f>
        <v>ADA</v>
      </c>
      <c r="Z1091" s="955" t="str">
        <f>VLOOKUP(H1091,'Data Unit Agr Open'!J1089:$J$7567,1,FALSE)</f>
        <v>BM8360QA</v>
      </c>
      <c r="AA1091" t="b">
        <f t="shared" si="99"/>
        <v>1</v>
      </c>
      <c r="AB1091"/>
    </row>
    <row r="1092" spans="2:28" ht="17.45" hidden="1" customHeight="1" x14ac:dyDescent="0.4">
      <c r="B1092" s="51">
        <v>1087</v>
      </c>
      <c r="C1092" s="392" t="s">
        <v>3065</v>
      </c>
      <c r="D1092" s="655" t="s">
        <v>13286</v>
      </c>
      <c r="E1092" s="258" t="s">
        <v>13289</v>
      </c>
      <c r="F1092" s="232"/>
      <c r="G1092" s="232"/>
      <c r="H1092" s="235" t="s">
        <v>10061</v>
      </c>
      <c r="I1092" s="69" t="s">
        <v>10062</v>
      </c>
      <c r="J1092" s="69" t="s">
        <v>10063</v>
      </c>
      <c r="K1092" s="427">
        <v>44275</v>
      </c>
      <c r="L1092" s="427">
        <v>45371</v>
      </c>
      <c r="M1092" s="76">
        <v>36</v>
      </c>
      <c r="N1092" s="370">
        <v>100800000</v>
      </c>
      <c r="O1092" s="76">
        <f t="shared" si="100"/>
        <v>2800000</v>
      </c>
      <c r="P1092" s="86">
        <f t="shared" ca="1" si="101"/>
        <v>9.7878323919753409</v>
      </c>
      <c r="Q1092" s="87">
        <f t="shared" ca="1" si="102"/>
        <v>25200000</v>
      </c>
      <c r="R1092" s="73">
        <f>'[1]Sany Perkasa'!J356</f>
        <v>6156937</v>
      </c>
      <c r="S1092" s="130">
        <f>'[1]Sany Perkasa'!F357</f>
        <v>2</v>
      </c>
      <c r="T1092" s="50">
        <f t="shared" si="103"/>
        <v>94643063</v>
      </c>
      <c r="U1092" s="186"/>
      <c r="X1092" t="str">
        <f>IF(ISERROR(VLOOKUP(H1092,'FMC by DSF_Sistem'!$J$11:$J$1202,1,0)),"TIDAK ADA","ADA")</f>
        <v>ADA</v>
      </c>
      <c r="Y1092" t="str">
        <f>IF(ISERROR(VLOOKUP(C1092,'Data Unit Agr Open'!$F$4:$F$7567,1,0)),"TIDAK ADA","ADA")</f>
        <v>ADA</v>
      </c>
      <c r="Z1092" s="955" t="str">
        <f>VLOOKUP(H1092,'Data Unit Agr Open'!J1090:$J$7567,1,FALSE)</f>
        <v>BH8502MQ</v>
      </c>
      <c r="AA1092" t="b">
        <f t="shared" si="99"/>
        <v>1</v>
      </c>
      <c r="AB1092"/>
    </row>
    <row r="1093" spans="2:28" ht="17.45" hidden="1" customHeight="1" x14ac:dyDescent="0.4">
      <c r="B1093" s="38">
        <v>1088</v>
      </c>
      <c r="C1093" s="392" t="s">
        <v>3168</v>
      </c>
      <c r="D1093" s="680" t="s">
        <v>13286</v>
      </c>
      <c r="E1093" s="258" t="s">
        <v>12610</v>
      </c>
      <c r="F1093" s="232"/>
      <c r="G1093" s="232"/>
      <c r="H1093" s="235" t="s">
        <v>10067</v>
      </c>
      <c r="I1093" s="69" t="s">
        <v>10068</v>
      </c>
      <c r="J1093" s="69" t="s">
        <v>10069</v>
      </c>
      <c r="K1093" s="427">
        <v>44283</v>
      </c>
      <c r="L1093" s="427">
        <v>45379</v>
      </c>
      <c r="M1093" s="76">
        <v>36</v>
      </c>
      <c r="N1093" s="370">
        <v>86400000</v>
      </c>
      <c r="O1093" s="76">
        <f t="shared" si="100"/>
        <v>2400000</v>
      </c>
      <c r="P1093" s="128">
        <f t="shared" ca="1" si="101"/>
        <v>9.5211657253086734</v>
      </c>
      <c r="Q1093" s="129">
        <f t="shared" ca="1" si="102"/>
        <v>21600000</v>
      </c>
      <c r="R1093" s="73">
        <f>'[1]Sany Perkasa'!J415</f>
        <v>792000</v>
      </c>
      <c r="S1093" s="130">
        <f>'[1]Sany Perkasa'!F416</f>
        <v>1</v>
      </c>
      <c r="T1093" s="50">
        <f t="shared" si="103"/>
        <v>85608000</v>
      </c>
      <c r="U1093" s="186"/>
      <c r="X1093" t="str">
        <f>IF(ISERROR(VLOOKUP(H1093,'FMC by DSF_Sistem'!$J$11:$J$1202,1,0)),"TIDAK ADA","ADA")</f>
        <v>ADA</v>
      </c>
      <c r="Y1093" t="str">
        <f>IF(ISERROR(VLOOKUP(C1093,'Data Unit Agr Open'!$F$4:$F$7567,1,0)),"TIDAK ADA","ADA")</f>
        <v>ADA</v>
      </c>
      <c r="Z1093" s="955" t="str">
        <f>VLOOKUP(H1093,'Data Unit Agr Open'!J1091:$J$7567,1,FALSE)</f>
        <v>BG8679NK</v>
      </c>
      <c r="AA1093" t="b">
        <f t="shared" si="99"/>
        <v>1</v>
      </c>
      <c r="AB1093"/>
    </row>
    <row r="1094" spans="2:28" ht="16.5" customHeight="1" x14ac:dyDescent="0.4">
      <c r="B1094" s="51">
        <v>1089</v>
      </c>
      <c r="C1094" s="406" t="s">
        <v>3239</v>
      </c>
      <c r="D1094" s="680" t="s">
        <v>13286</v>
      </c>
      <c r="E1094" s="258" t="s">
        <v>13289</v>
      </c>
      <c r="F1094" s="232"/>
      <c r="G1094" s="232"/>
      <c r="H1094" s="235" t="s">
        <v>13292</v>
      </c>
      <c r="I1094" s="69" t="s">
        <v>13293</v>
      </c>
      <c r="J1094" s="69" t="s">
        <v>13294</v>
      </c>
      <c r="K1094" s="427">
        <v>44394</v>
      </c>
      <c r="L1094" s="427">
        <v>45490</v>
      </c>
      <c r="M1094" s="76">
        <v>36</v>
      </c>
      <c r="N1094" s="370">
        <v>97200000</v>
      </c>
      <c r="O1094" s="76">
        <f t="shared" si="100"/>
        <v>2700000</v>
      </c>
      <c r="P1094" s="128">
        <f t="shared" ca="1" si="101"/>
        <v>5.8211657253086742</v>
      </c>
      <c r="Q1094" s="129">
        <f t="shared" ca="1" si="102"/>
        <v>13500000</v>
      </c>
      <c r="R1094" s="73"/>
      <c r="S1094" s="130"/>
      <c r="T1094" s="50">
        <f t="shared" si="103"/>
        <v>97200000</v>
      </c>
      <c r="U1094" s="186"/>
      <c r="X1094" t="str">
        <f>IF(ISERROR(VLOOKUP(H1094,'FMC by DSF_Sistem'!$J$11:$J$1202,1,0)),"TIDAK ADA","ADA")</f>
        <v>TIDAK ADA</v>
      </c>
      <c r="Y1094" t="str">
        <f>IF(ISERROR(VLOOKUP(C1094,'Data Unit Agr Open'!$F$4:$F$7567,1,0)),"TIDAK ADA","ADA")</f>
        <v>ADA</v>
      </c>
      <c r="Z1094" s="955" t="str">
        <f>VLOOKUP(H1094,'Data Unit Agr Open'!J1092:$J$7567,1,FALSE)</f>
        <v>BA8247QZ</v>
      </c>
      <c r="AA1094" t="b">
        <f t="shared" si="99"/>
        <v>0</v>
      </c>
      <c r="AB1094"/>
    </row>
    <row r="1095" spans="2:28" ht="32.25" hidden="1" x14ac:dyDescent="0.4">
      <c r="B1095" s="38">
        <v>1090</v>
      </c>
      <c r="C1095" s="397" t="s">
        <v>4505</v>
      </c>
      <c r="D1095" s="681" t="s">
        <v>13286</v>
      </c>
      <c r="E1095" s="543" t="s">
        <v>13289</v>
      </c>
      <c r="F1095" s="291"/>
      <c r="G1095" s="291" t="s">
        <v>12372</v>
      </c>
      <c r="H1095" s="308"/>
      <c r="I1095" s="545"/>
      <c r="J1095" s="545"/>
      <c r="K1095" s="668">
        <v>44514</v>
      </c>
      <c r="L1095" s="668">
        <v>45610</v>
      </c>
      <c r="M1095" s="155">
        <v>36</v>
      </c>
      <c r="N1095" s="401">
        <v>106200000</v>
      </c>
      <c r="O1095" s="155">
        <f t="shared" si="100"/>
        <v>2950000</v>
      </c>
      <c r="P1095" s="311">
        <f t="shared" ca="1" si="101"/>
        <v>1.8211657253086742</v>
      </c>
      <c r="Q1095" s="312">
        <f t="shared" ca="1" si="102"/>
        <v>2950000</v>
      </c>
      <c r="R1095" s="158"/>
      <c r="S1095" s="159"/>
      <c r="T1095" s="160">
        <f t="shared" si="103"/>
        <v>106200000</v>
      </c>
      <c r="U1095" s="186"/>
      <c r="X1095" t="str">
        <f>IF(ISERROR(VLOOKUP(H1095,'FMC by DSF_Sistem'!$J$11:$J$1202,1,0)),"TIDAK ADA","ADA")</f>
        <v>TIDAK ADA</v>
      </c>
      <c r="Y1095" t="str">
        <f>IF(ISERROR(VLOOKUP(C1095,'Data Unit Agr Open'!$F$4:$F$7567,1,0)),"TIDAK ADA","ADA")</f>
        <v>ADA</v>
      </c>
      <c r="Z1095" s="955" t="e">
        <f>VLOOKUP(H1095,'Data Unit Agr Open'!J1093:$J$7567,1,FALSE)</f>
        <v>#N/A</v>
      </c>
      <c r="AA1095" t="b">
        <f t="shared" ref="AA1095:AA1158" si="104">X1095=Y1095</f>
        <v>0</v>
      </c>
      <c r="AB1095" s="962" t="s">
        <v>25325</v>
      </c>
    </row>
    <row r="1096" spans="2:28" ht="16.5" hidden="1" customHeight="1" x14ac:dyDescent="0.4">
      <c r="B1096" s="51">
        <v>1091</v>
      </c>
      <c r="C1096" s="397" t="s">
        <v>4586</v>
      </c>
      <c r="D1096" s="681" t="s">
        <v>13286</v>
      </c>
      <c r="E1096" s="543" t="s">
        <v>13289</v>
      </c>
      <c r="F1096" s="291"/>
      <c r="G1096" s="291" t="s">
        <v>12372</v>
      </c>
      <c r="H1096" s="308"/>
      <c r="I1096" s="545"/>
      <c r="J1096" s="545"/>
      <c r="K1096" s="668">
        <v>44520</v>
      </c>
      <c r="L1096" s="668">
        <v>45616</v>
      </c>
      <c r="M1096" s="155">
        <v>36</v>
      </c>
      <c r="N1096" s="401">
        <v>113400000</v>
      </c>
      <c r="O1096" s="155">
        <f t="shared" si="100"/>
        <v>3150000</v>
      </c>
      <c r="P1096" s="311">
        <f t="shared" ca="1" si="101"/>
        <v>1.6211657253086742</v>
      </c>
      <c r="Q1096" s="312">
        <f t="shared" ca="1" si="102"/>
        <v>3150000</v>
      </c>
      <c r="R1096" s="158"/>
      <c r="S1096" s="159"/>
      <c r="T1096" s="160">
        <f t="shared" si="103"/>
        <v>113400000</v>
      </c>
      <c r="U1096" s="186"/>
      <c r="X1096" t="str">
        <f>IF(ISERROR(VLOOKUP(H1096,'FMC by DSF_Sistem'!$J$11:$J$1202,1,0)),"TIDAK ADA","ADA")</f>
        <v>TIDAK ADA</v>
      </c>
      <c r="Y1096" t="str">
        <f>IF(ISERROR(VLOOKUP(C1096,'Data Unit Agr Open'!$F$4:$F$7567,1,0)),"TIDAK ADA","ADA")</f>
        <v>ADA</v>
      </c>
      <c r="Z1096" s="955" t="e">
        <f>VLOOKUP(H1096,'Data Unit Agr Open'!J1094:$J$7567,1,FALSE)</f>
        <v>#N/A</v>
      </c>
      <c r="AA1096" t="b">
        <f t="shared" si="104"/>
        <v>0</v>
      </c>
      <c r="AB1096" s="962" t="s">
        <v>25326</v>
      </c>
    </row>
    <row r="1097" spans="2:28" ht="16.5" hidden="1" customHeight="1" x14ac:dyDescent="0.4">
      <c r="B1097" s="38">
        <v>1092</v>
      </c>
      <c r="C1097" s="397" t="s">
        <v>4768</v>
      </c>
      <c r="D1097" s="681" t="s">
        <v>13286</v>
      </c>
      <c r="E1097" s="543" t="s">
        <v>13289</v>
      </c>
      <c r="F1097" s="291"/>
      <c r="G1097" s="291" t="s">
        <v>12372</v>
      </c>
      <c r="H1097" s="308"/>
      <c r="I1097" s="545"/>
      <c r="J1097" s="545"/>
      <c r="K1097" s="668">
        <v>44543</v>
      </c>
      <c r="L1097" s="668">
        <v>45639</v>
      </c>
      <c r="M1097" s="155">
        <v>36</v>
      </c>
      <c r="N1097" s="401">
        <v>113400000</v>
      </c>
      <c r="O1097" s="155">
        <f t="shared" si="100"/>
        <v>3150000</v>
      </c>
      <c r="P1097" s="311">
        <f t="shared" ca="1" si="101"/>
        <v>0.85449905864200748</v>
      </c>
      <c r="Q1097" s="312">
        <f t="shared" ca="1" si="102"/>
        <v>0</v>
      </c>
      <c r="R1097" s="158"/>
      <c r="S1097" s="159"/>
      <c r="T1097" s="160">
        <f t="shared" si="103"/>
        <v>113400000</v>
      </c>
      <c r="U1097" s="186"/>
      <c r="X1097" t="str">
        <f>IF(ISERROR(VLOOKUP(H1097,'FMC by DSF_Sistem'!$J$11:$J$1202,1,0)),"TIDAK ADA","ADA")</f>
        <v>TIDAK ADA</v>
      </c>
      <c r="Y1097" t="str">
        <f>IF(ISERROR(VLOOKUP(C1097,'Data Unit Agr Open'!$F$4:$F$7567,1,0)),"TIDAK ADA","ADA")</f>
        <v>ADA</v>
      </c>
      <c r="Z1097" s="955" t="e">
        <f>VLOOKUP(H1097,'Data Unit Agr Open'!J1095:$J$7567,1,FALSE)</f>
        <v>#N/A</v>
      </c>
      <c r="AA1097" t="b">
        <f t="shared" si="104"/>
        <v>0</v>
      </c>
      <c r="AB1097" s="962" t="s">
        <v>25327</v>
      </c>
    </row>
    <row r="1098" spans="2:28" ht="16.5" hidden="1" customHeight="1" x14ac:dyDescent="0.4">
      <c r="B1098" s="51">
        <v>1093</v>
      </c>
      <c r="C1098" s="418" t="s">
        <v>4768</v>
      </c>
      <c r="D1098" s="681" t="s">
        <v>13286</v>
      </c>
      <c r="E1098" s="543" t="s">
        <v>13289</v>
      </c>
      <c r="F1098" s="683"/>
      <c r="G1098" s="291" t="s">
        <v>12372</v>
      </c>
      <c r="H1098" s="242"/>
      <c r="I1098" s="243"/>
      <c r="J1098" s="243"/>
      <c r="K1098" s="684">
        <v>44543</v>
      </c>
      <c r="L1098" s="684">
        <v>45639</v>
      </c>
      <c r="M1098" s="245">
        <v>36</v>
      </c>
      <c r="N1098" s="401">
        <v>113400000</v>
      </c>
      <c r="O1098" s="155">
        <f t="shared" si="100"/>
        <v>3150000</v>
      </c>
      <c r="P1098" s="311">
        <f t="shared" ca="1" si="101"/>
        <v>0.85449905864200748</v>
      </c>
      <c r="Q1098" s="312">
        <f t="shared" ca="1" si="102"/>
        <v>0</v>
      </c>
      <c r="R1098" s="248"/>
      <c r="S1098" s="719"/>
      <c r="T1098" s="160">
        <f t="shared" si="103"/>
        <v>113400000</v>
      </c>
      <c r="U1098" s="186"/>
      <c r="X1098" t="str">
        <f>IF(ISERROR(VLOOKUP(H1098,'FMC by DSF_Sistem'!$J$11:$J$1202,1,0)),"TIDAK ADA","ADA")</f>
        <v>TIDAK ADA</v>
      </c>
      <c r="Y1098" t="str">
        <f>IF(ISERROR(VLOOKUP(C1098,'Data Unit Agr Open'!$F$4:$F$7567,1,0)),"TIDAK ADA","ADA")</f>
        <v>ADA</v>
      </c>
      <c r="Z1098" s="955" t="e">
        <f>VLOOKUP(H1098,'Data Unit Agr Open'!J1096:$J$7567,1,FALSE)</f>
        <v>#N/A</v>
      </c>
      <c r="AA1098" t="b">
        <f t="shared" si="104"/>
        <v>0</v>
      </c>
      <c r="AB1098" s="962" t="s">
        <v>25328</v>
      </c>
    </row>
    <row r="1099" spans="2:28" ht="17.45" hidden="1" customHeight="1" x14ac:dyDescent="0.4">
      <c r="B1099" s="38">
        <v>1094</v>
      </c>
      <c r="C1099" s="653" t="s">
        <v>13295</v>
      </c>
      <c r="D1099" s="677" t="s">
        <v>13296</v>
      </c>
      <c r="E1099" s="252" t="s">
        <v>12694</v>
      </c>
      <c r="F1099" s="253"/>
      <c r="G1099" s="253"/>
      <c r="H1099" s="215" t="s">
        <v>13297</v>
      </c>
      <c r="I1099" s="216" t="s">
        <v>13298</v>
      </c>
      <c r="J1099" s="216" t="s">
        <v>13299</v>
      </c>
      <c r="K1099" s="458">
        <v>44067</v>
      </c>
      <c r="L1099" s="458">
        <v>44432</v>
      </c>
      <c r="M1099" s="190">
        <v>12</v>
      </c>
      <c r="N1099" s="365">
        <v>25800000</v>
      </c>
      <c r="O1099" s="190">
        <f t="shared" si="100"/>
        <v>2150000</v>
      </c>
      <c r="P1099" s="300">
        <f t="shared" ca="1" si="101"/>
        <v>16.721165725308673</v>
      </c>
      <c r="Q1099" s="301">
        <f t="shared" ca="1" si="102"/>
        <v>34400000</v>
      </c>
      <c r="R1099" s="191">
        <f>[1]Avialine!J64</f>
        <v>17583139</v>
      </c>
      <c r="S1099" s="358">
        <f>[1]Avialine!F65</f>
        <v>6</v>
      </c>
      <c r="T1099" s="193">
        <f t="shared" si="103"/>
        <v>8216861</v>
      </c>
      <c r="U1099" s="186"/>
      <c r="X1099" t="str">
        <f>IF(ISERROR(VLOOKUP(H1099,'FMC by DSF_Sistem'!$J$11:$J$1202,1,0)),"TIDAK ADA","ADA")</f>
        <v>TIDAK ADA</v>
      </c>
      <c r="Y1099" t="str">
        <f>IF(ISERROR(VLOOKUP(C1099,'Data Unit Agr Open'!$F$4:$F$7567,1,0)),"TIDAK ADA","ADA")</f>
        <v>TIDAK ADA</v>
      </c>
      <c r="Z1099" s="955" t="e">
        <f>VLOOKUP(H1099,'Data Unit Agr Open'!J1097:$J$7567,1,FALSE)</f>
        <v>#N/A</v>
      </c>
      <c r="AA1099" t="b">
        <f t="shared" si="104"/>
        <v>1</v>
      </c>
      <c r="AB1099"/>
    </row>
    <row r="1100" spans="2:28" ht="17.45" hidden="1" customHeight="1" x14ac:dyDescent="0.4">
      <c r="B1100" s="51">
        <v>1095</v>
      </c>
      <c r="C1100" s="392" t="s">
        <v>13295</v>
      </c>
      <c r="D1100" s="659" t="s">
        <v>13296</v>
      </c>
      <c r="E1100" s="258" t="s">
        <v>12694</v>
      </c>
      <c r="F1100" s="259"/>
      <c r="G1100" s="259"/>
      <c r="H1100" s="235" t="s">
        <v>13300</v>
      </c>
      <c r="I1100" s="69" t="s">
        <v>13301</v>
      </c>
      <c r="J1100" s="69" t="s">
        <v>13302</v>
      </c>
      <c r="K1100" s="427">
        <v>44067</v>
      </c>
      <c r="L1100" s="427">
        <v>44432</v>
      </c>
      <c r="M1100" s="76">
        <v>12</v>
      </c>
      <c r="N1100" s="370">
        <v>25800000</v>
      </c>
      <c r="O1100" s="76">
        <f t="shared" si="100"/>
        <v>2150000</v>
      </c>
      <c r="P1100" s="128">
        <f t="shared" ca="1" si="101"/>
        <v>16.721165725308673</v>
      </c>
      <c r="Q1100" s="129">
        <f t="shared" ca="1" si="102"/>
        <v>34400000</v>
      </c>
      <c r="R1100" s="73">
        <f>[1]Avialine!J31</f>
        <v>12536691</v>
      </c>
      <c r="S1100" s="533">
        <f>[1]Avialine!F32</f>
        <v>6</v>
      </c>
      <c r="T1100" s="120">
        <f t="shared" si="103"/>
        <v>13263309</v>
      </c>
      <c r="U1100" s="186"/>
      <c r="X1100" t="str">
        <f>IF(ISERROR(VLOOKUP(H1100,'FMC by DSF_Sistem'!$J$11:$J$1202,1,0)),"TIDAK ADA","ADA")</f>
        <v>TIDAK ADA</v>
      </c>
      <c r="Y1100" t="str">
        <f>IF(ISERROR(VLOOKUP(C1100,'Data Unit Agr Open'!$F$4:$F$7567,1,0)),"TIDAK ADA","ADA")</f>
        <v>TIDAK ADA</v>
      </c>
      <c r="Z1100" s="955" t="e">
        <f>VLOOKUP(H1100,'Data Unit Agr Open'!J1098:$J$7567,1,FALSE)</f>
        <v>#N/A</v>
      </c>
      <c r="AA1100" t="b">
        <f t="shared" si="104"/>
        <v>1</v>
      </c>
      <c r="AB1100"/>
    </row>
    <row r="1101" spans="2:28" ht="17.45" hidden="1" customHeight="1" x14ac:dyDescent="0.4">
      <c r="B1101" s="38">
        <v>1096</v>
      </c>
      <c r="C1101" s="411" t="s">
        <v>13295</v>
      </c>
      <c r="D1101" s="676" t="s">
        <v>13296</v>
      </c>
      <c r="E1101" s="265" t="s">
        <v>12694</v>
      </c>
      <c r="F1101" s="651"/>
      <c r="G1101" s="651"/>
      <c r="H1101" s="347" t="s">
        <v>13303</v>
      </c>
      <c r="I1101" s="348" t="s">
        <v>13304</v>
      </c>
      <c r="J1101" s="348" t="s">
        <v>13305</v>
      </c>
      <c r="K1101" s="434">
        <v>44067</v>
      </c>
      <c r="L1101" s="434">
        <v>44432</v>
      </c>
      <c r="M1101" s="72">
        <v>12</v>
      </c>
      <c r="N1101" s="383">
        <v>25800000</v>
      </c>
      <c r="O1101" s="72">
        <f t="shared" si="100"/>
        <v>2150000</v>
      </c>
      <c r="P1101" s="86">
        <f t="shared" ca="1" si="101"/>
        <v>16.721165725308673</v>
      </c>
      <c r="Q1101" s="87">
        <f t="shared" ca="1" si="102"/>
        <v>34400000</v>
      </c>
      <c r="R1101" s="139">
        <f>[1]Avialine!J99</f>
        <v>11860058</v>
      </c>
      <c r="S1101" s="533">
        <f>[1]Avialine!F100</f>
        <v>4</v>
      </c>
      <c r="T1101" s="120">
        <f t="shared" si="103"/>
        <v>13939942</v>
      </c>
      <c r="U1101" s="186"/>
      <c r="X1101" t="str">
        <f>IF(ISERROR(VLOOKUP(H1101,'FMC by DSF_Sistem'!$J$11:$J$1202,1,0)),"TIDAK ADA","ADA")</f>
        <v>TIDAK ADA</v>
      </c>
      <c r="Y1101" t="str">
        <f>IF(ISERROR(VLOOKUP(C1101,'Data Unit Agr Open'!$F$4:$F$7567,1,0)),"TIDAK ADA","ADA")</f>
        <v>TIDAK ADA</v>
      </c>
      <c r="Z1101" s="955" t="e">
        <f>VLOOKUP(H1101,'Data Unit Agr Open'!J1099:$J$7567,1,FALSE)</f>
        <v>#N/A</v>
      </c>
      <c r="AA1101" t="b">
        <f t="shared" si="104"/>
        <v>1</v>
      </c>
      <c r="AB1101"/>
    </row>
    <row r="1102" spans="2:28" ht="17.45" hidden="1" customHeight="1" x14ac:dyDescent="0.4">
      <c r="B1102" s="51">
        <v>1097</v>
      </c>
      <c r="C1102" s="653" t="s">
        <v>2183</v>
      </c>
      <c r="D1102" s="677" t="s">
        <v>13306</v>
      </c>
      <c r="E1102" s="252" t="s">
        <v>13307</v>
      </c>
      <c r="F1102" s="253"/>
      <c r="G1102" s="253"/>
      <c r="H1102" s="215" t="s">
        <v>9901</v>
      </c>
      <c r="I1102" s="216" t="s">
        <v>9902</v>
      </c>
      <c r="J1102" s="216" t="s">
        <v>9903</v>
      </c>
      <c r="K1102" s="458">
        <v>44075</v>
      </c>
      <c r="L1102" s="458">
        <v>44440</v>
      </c>
      <c r="M1102" s="190">
        <v>12</v>
      </c>
      <c r="N1102" s="365">
        <v>24000000</v>
      </c>
      <c r="O1102" s="190">
        <f t="shared" ref="O1102:O1165" si="105">N1102/M1102</f>
        <v>2000000</v>
      </c>
      <c r="P1102" s="300">
        <f t="shared" ca="1" si="101"/>
        <v>16.454499058642007</v>
      </c>
      <c r="Q1102" s="301">
        <f t="shared" ca="1" si="102"/>
        <v>32000000</v>
      </c>
      <c r="R1102" s="191">
        <f>[1]JNE!J275</f>
        <v>29221606</v>
      </c>
      <c r="S1102" s="358">
        <f>[1]JNE!F276</f>
        <v>13</v>
      </c>
      <c r="T1102" s="607">
        <f t="shared" si="103"/>
        <v>-5221606</v>
      </c>
      <c r="U1102" s="186"/>
      <c r="X1102" t="str">
        <f>IF(ISERROR(VLOOKUP(H1102,'FMC by DSF_Sistem'!$J$11:$J$1202,1,0)),"TIDAK ADA","ADA")</f>
        <v>ADA</v>
      </c>
      <c r="Y1102" t="str">
        <f>IF(ISERROR(VLOOKUP(C1102,'Data Unit Agr Open'!$F$4:$F$7567,1,0)),"TIDAK ADA","ADA")</f>
        <v>ADA</v>
      </c>
      <c r="Z1102" s="955" t="str">
        <f>VLOOKUP(H1102,'Data Unit Agr Open'!J1100:$J$7567,1,FALSE)</f>
        <v>B9687PCN</v>
      </c>
      <c r="AA1102" t="b">
        <f t="shared" si="104"/>
        <v>1</v>
      </c>
      <c r="AB1102"/>
    </row>
    <row r="1103" spans="2:28" ht="17.45" hidden="1" customHeight="1" x14ac:dyDescent="0.4">
      <c r="B1103" s="38">
        <v>1098</v>
      </c>
      <c r="C1103" s="392" t="s">
        <v>2183</v>
      </c>
      <c r="D1103" s="659" t="s">
        <v>13306</v>
      </c>
      <c r="E1103" s="258" t="s">
        <v>13307</v>
      </c>
      <c r="F1103" s="259"/>
      <c r="G1103" s="259"/>
      <c r="H1103" s="235" t="s">
        <v>9907</v>
      </c>
      <c r="I1103" s="69" t="s">
        <v>9908</v>
      </c>
      <c r="J1103" s="69" t="s">
        <v>9909</v>
      </c>
      <c r="K1103" s="427">
        <v>44075</v>
      </c>
      <c r="L1103" s="427">
        <v>44440</v>
      </c>
      <c r="M1103" s="76">
        <v>12</v>
      </c>
      <c r="N1103" s="370">
        <v>24000000</v>
      </c>
      <c r="O1103" s="76">
        <f t="shared" si="105"/>
        <v>2000000</v>
      </c>
      <c r="P1103" s="128">
        <f t="shared" ca="1" si="101"/>
        <v>16.454499058642007</v>
      </c>
      <c r="Q1103" s="129">
        <f t="shared" ca="1" si="102"/>
        <v>32000000</v>
      </c>
      <c r="R1103" s="73">
        <f>[1]JNE!J309</f>
        <v>23726456</v>
      </c>
      <c r="S1103" s="533">
        <f>[1]JNE!F310</f>
        <v>9</v>
      </c>
      <c r="T1103" s="50">
        <f t="shared" si="103"/>
        <v>273544</v>
      </c>
      <c r="U1103" s="186"/>
      <c r="X1103" t="str">
        <f>IF(ISERROR(VLOOKUP(H1103,'FMC by DSF_Sistem'!$J$11:$J$1202,1,0)),"TIDAK ADA","ADA")</f>
        <v>ADA</v>
      </c>
      <c r="Y1103" t="str">
        <f>IF(ISERROR(VLOOKUP(C1103,'Data Unit Agr Open'!$F$4:$F$7567,1,0)),"TIDAK ADA","ADA")</f>
        <v>ADA</v>
      </c>
      <c r="Z1103" s="955" t="str">
        <f>VLOOKUP(H1103,'Data Unit Agr Open'!J1101:$J$7567,1,FALSE)</f>
        <v>B9689PCN</v>
      </c>
      <c r="AA1103" t="b">
        <f t="shared" si="104"/>
        <v>1</v>
      </c>
      <c r="AB1103"/>
    </row>
    <row r="1104" spans="2:28" ht="17.45" hidden="1" customHeight="1" x14ac:dyDescent="0.4">
      <c r="B1104" s="51">
        <v>1099</v>
      </c>
      <c r="C1104" s="411" t="s">
        <v>2183</v>
      </c>
      <c r="D1104" s="655" t="s">
        <v>13306</v>
      </c>
      <c r="E1104" s="265" t="s">
        <v>13307</v>
      </c>
      <c r="F1104" s="651"/>
      <c r="G1104" s="651"/>
      <c r="H1104" s="347" t="s">
        <v>9912</v>
      </c>
      <c r="I1104" s="348" t="s">
        <v>9913</v>
      </c>
      <c r="J1104" s="348" t="s">
        <v>13308</v>
      </c>
      <c r="K1104" s="434">
        <v>44075</v>
      </c>
      <c r="L1104" s="434">
        <v>44440</v>
      </c>
      <c r="M1104" s="72">
        <v>12</v>
      </c>
      <c r="N1104" s="383">
        <v>24000000</v>
      </c>
      <c r="O1104" s="72">
        <f t="shared" si="105"/>
        <v>2000000</v>
      </c>
      <c r="P1104" s="86">
        <f t="shared" ca="1" si="101"/>
        <v>16.454499058642007</v>
      </c>
      <c r="Q1104" s="87">
        <f t="shared" ca="1" si="102"/>
        <v>32000000</v>
      </c>
      <c r="R1104" s="139">
        <f>[1]JNE!J240</f>
        <v>20083914</v>
      </c>
      <c r="S1104" s="533">
        <f>[1]JNE!F241</f>
        <v>11</v>
      </c>
      <c r="T1104" s="50">
        <f t="shared" si="103"/>
        <v>3916086</v>
      </c>
      <c r="U1104" s="186"/>
      <c r="X1104" t="str">
        <f>IF(ISERROR(VLOOKUP(H1104,'FMC by DSF_Sistem'!$J$11:$J$1202,1,0)),"TIDAK ADA","ADA")</f>
        <v>ADA</v>
      </c>
      <c r="Y1104" t="str">
        <f>IF(ISERROR(VLOOKUP(C1104,'Data Unit Agr Open'!$F$4:$F$7567,1,0)),"TIDAK ADA","ADA")</f>
        <v>ADA</v>
      </c>
      <c r="Z1104" s="955" t="str">
        <f>VLOOKUP(H1104,'Data Unit Agr Open'!J1102:$J$7567,1,FALSE)</f>
        <v>B9615PCN</v>
      </c>
      <c r="AA1104" t="b">
        <f t="shared" si="104"/>
        <v>1</v>
      </c>
      <c r="AB1104"/>
    </row>
    <row r="1105" spans="1:28" ht="32.25" hidden="1" x14ac:dyDescent="0.4">
      <c r="B1105" s="38">
        <v>1100</v>
      </c>
      <c r="C1105" s="392" t="s">
        <v>3176</v>
      </c>
      <c r="D1105" s="659" t="s">
        <v>13306</v>
      </c>
      <c r="E1105" s="258" t="s">
        <v>13309</v>
      </c>
      <c r="F1105" s="232"/>
      <c r="G1105" s="232"/>
      <c r="H1105" s="235" t="s">
        <v>13310</v>
      </c>
      <c r="I1105" s="69" t="s">
        <v>11861</v>
      </c>
      <c r="J1105" s="69" t="s">
        <v>11862</v>
      </c>
      <c r="K1105" s="427">
        <v>44263</v>
      </c>
      <c r="L1105" s="427">
        <v>44628</v>
      </c>
      <c r="M1105" s="76">
        <v>12</v>
      </c>
      <c r="N1105" s="370">
        <v>14400000</v>
      </c>
      <c r="O1105" s="76">
        <f t="shared" si="105"/>
        <v>1200000</v>
      </c>
      <c r="P1105" s="128">
        <f t="shared" ca="1" si="101"/>
        <v>10.187832391975341</v>
      </c>
      <c r="Q1105" s="129">
        <f t="shared" ca="1" si="102"/>
        <v>12000000</v>
      </c>
      <c r="R1105" s="73">
        <f>[1]JNE!J241</f>
        <v>0</v>
      </c>
      <c r="S1105" s="130"/>
      <c r="T1105" s="642">
        <f t="shared" si="103"/>
        <v>14400000</v>
      </c>
      <c r="U1105" s="186"/>
      <c r="X1105" t="str">
        <f>IF(ISERROR(VLOOKUP(H1105,'FMC by DSF_Sistem'!$J$11:$J$1202,1,0)),"TIDAK ADA","ADA")</f>
        <v>TIDAK ADA</v>
      </c>
      <c r="Y1105" t="str">
        <f>IF(ISERROR(VLOOKUP(C1105,'Data Unit Agr Open'!$F$4:$F$7567,1,0)),"TIDAK ADA","ADA")</f>
        <v>ADA</v>
      </c>
      <c r="Z1105" s="955" t="e">
        <f>VLOOKUP(H1105,'Data Unit Agr Open'!J1103:$J$7567,1,FALSE)</f>
        <v>#N/A</v>
      </c>
      <c r="AA1105" t="b">
        <f t="shared" si="104"/>
        <v>0</v>
      </c>
      <c r="AB1105" s="962" t="s">
        <v>25329</v>
      </c>
    </row>
    <row r="1106" spans="1:28" ht="17.45" hidden="1" customHeight="1" x14ac:dyDescent="0.4">
      <c r="B1106" s="51">
        <v>1101</v>
      </c>
      <c r="C1106" s="392" t="s">
        <v>3180</v>
      </c>
      <c r="D1106" s="680" t="s">
        <v>13306</v>
      </c>
      <c r="E1106" s="258" t="s">
        <v>13311</v>
      </c>
      <c r="F1106" s="232"/>
      <c r="G1106" s="232"/>
      <c r="H1106" s="235" t="s">
        <v>11868</v>
      </c>
      <c r="I1106" s="69" t="s">
        <v>11869</v>
      </c>
      <c r="J1106" s="69" t="s">
        <v>11870</v>
      </c>
      <c r="K1106" s="427">
        <v>44294</v>
      </c>
      <c r="L1106" s="427">
        <v>45390</v>
      </c>
      <c r="M1106" s="76">
        <v>36</v>
      </c>
      <c r="N1106" s="370">
        <v>43200000</v>
      </c>
      <c r="O1106" s="76">
        <f t="shared" si="105"/>
        <v>1200000</v>
      </c>
      <c r="P1106" s="128">
        <f t="shared" ca="1" si="101"/>
        <v>9.1544990586420081</v>
      </c>
      <c r="Q1106" s="129">
        <f t="shared" ca="1" si="102"/>
        <v>10800000</v>
      </c>
      <c r="R1106" s="73">
        <f>[1]JNE!J369</f>
        <v>7802559</v>
      </c>
      <c r="S1106" s="130">
        <f>[1]JNE!F370</f>
        <v>5</v>
      </c>
      <c r="T1106" s="50">
        <f t="shared" si="103"/>
        <v>35397441</v>
      </c>
      <c r="U1106" s="186"/>
      <c r="X1106" t="str">
        <f>IF(ISERROR(VLOOKUP(H1106,'FMC by DSF_Sistem'!$J$11:$J$1202,1,0)),"TIDAK ADA","ADA")</f>
        <v>ADA</v>
      </c>
      <c r="Y1106" t="str">
        <f>IF(ISERROR(VLOOKUP(C1106,'Data Unit Agr Open'!$F$4:$F$7567,1,0)),"TIDAK ADA","ADA")</f>
        <v>ADA</v>
      </c>
      <c r="Z1106" s="955" t="str">
        <f>VLOOKUP(H1106,'Data Unit Agr Open'!J1104:$J$7567,1,FALSE)</f>
        <v>L9426CD</v>
      </c>
      <c r="AA1106" t="b">
        <f t="shared" si="104"/>
        <v>1</v>
      </c>
      <c r="AB1106"/>
    </row>
    <row r="1107" spans="1:28" ht="17.45" hidden="1" customHeight="1" x14ac:dyDescent="0.4">
      <c r="B1107" s="38">
        <v>1102</v>
      </c>
      <c r="C1107" s="411" t="s">
        <v>3575</v>
      </c>
      <c r="D1107" s="720" t="s">
        <v>13306</v>
      </c>
      <c r="E1107" s="265" t="s">
        <v>13311</v>
      </c>
      <c r="F1107" s="274"/>
      <c r="G1107" s="274"/>
      <c r="H1107" s="347" t="s">
        <v>11876</v>
      </c>
      <c r="I1107" s="348" t="s">
        <v>11877</v>
      </c>
      <c r="J1107" s="348" t="s">
        <v>11878</v>
      </c>
      <c r="K1107" s="434">
        <v>44324</v>
      </c>
      <c r="L1107" s="434">
        <v>45420</v>
      </c>
      <c r="M1107" s="72">
        <v>36</v>
      </c>
      <c r="N1107" s="383">
        <v>37800000</v>
      </c>
      <c r="O1107" s="72">
        <f t="shared" si="105"/>
        <v>1050000</v>
      </c>
      <c r="P1107" s="86">
        <f t="shared" ca="1" si="101"/>
        <v>8.1544990586420081</v>
      </c>
      <c r="Q1107" s="87">
        <f t="shared" ca="1" si="102"/>
        <v>8400000</v>
      </c>
      <c r="R1107" s="139">
        <f>[1]JNE!J464</f>
        <v>957500</v>
      </c>
      <c r="S1107" s="140">
        <f>[1]JNE!F465</f>
        <v>1</v>
      </c>
      <c r="T1107" s="120">
        <f t="shared" si="103"/>
        <v>36842500</v>
      </c>
      <c r="U1107" s="186"/>
      <c r="X1107" t="str">
        <f>IF(ISERROR(VLOOKUP(H1107,'FMC by DSF_Sistem'!$J$11:$J$1202,1,0)),"TIDAK ADA","ADA")</f>
        <v>ADA</v>
      </c>
      <c r="Y1107" t="str">
        <f>IF(ISERROR(VLOOKUP(C1107,'Data Unit Agr Open'!$F$4:$F$7567,1,0)),"TIDAK ADA","ADA")</f>
        <v>ADA</v>
      </c>
      <c r="Z1107" s="955" t="str">
        <f>VLOOKUP(H1107,'Data Unit Agr Open'!J1105:$J$7567,1,FALSE)</f>
        <v>L9407CE</v>
      </c>
      <c r="AA1107" t="b">
        <f t="shared" si="104"/>
        <v>1</v>
      </c>
      <c r="AB1107"/>
    </row>
    <row r="1108" spans="1:28" ht="17.45" customHeight="1" x14ac:dyDescent="0.4">
      <c r="B1108" s="51">
        <v>1103</v>
      </c>
      <c r="C1108" s="411" t="s">
        <v>3672</v>
      </c>
      <c r="D1108" s="664" t="s">
        <v>13306</v>
      </c>
      <c r="E1108" s="265" t="s">
        <v>12810</v>
      </c>
      <c r="F1108" s="274"/>
      <c r="G1108" s="274"/>
      <c r="H1108" s="347" t="s">
        <v>13312</v>
      </c>
      <c r="I1108" s="348" t="s">
        <v>13313</v>
      </c>
      <c r="J1108" s="348" t="s">
        <v>13314</v>
      </c>
      <c r="K1108" s="434">
        <v>44344</v>
      </c>
      <c r="L1108" s="434">
        <v>45440</v>
      </c>
      <c r="M1108" s="72">
        <v>36</v>
      </c>
      <c r="N1108" s="383">
        <v>48600000</v>
      </c>
      <c r="O1108" s="72">
        <f t="shared" si="105"/>
        <v>1350000</v>
      </c>
      <c r="P1108" s="86">
        <f t="shared" ca="1" si="101"/>
        <v>7.4878323919753411</v>
      </c>
      <c r="Q1108" s="87">
        <f t="shared" ca="1" si="102"/>
        <v>9450000</v>
      </c>
      <c r="R1108" s="139"/>
      <c r="S1108" s="140"/>
      <c r="T1108" s="120">
        <f t="shared" si="103"/>
        <v>48600000</v>
      </c>
      <c r="U1108" s="186"/>
      <c r="X1108" t="str">
        <f>IF(ISERROR(VLOOKUP(H1108,'FMC by DSF_Sistem'!$J$11:$J$1202,1,0)),"TIDAK ADA","ADA")</f>
        <v>TIDAK ADA</v>
      </c>
      <c r="Y1108" t="str">
        <f>IF(ISERROR(VLOOKUP(C1108,'Data Unit Agr Open'!$F$4:$F$7567,1,0)),"TIDAK ADA","ADA")</f>
        <v>ADA</v>
      </c>
      <c r="Z1108" s="955" t="str">
        <f>VLOOKUP(H1108,'Data Unit Agr Open'!J1106:$J$7567,1,FALSE)</f>
        <v>L9627CF</v>
      </c>
      <c r="AA1108" t="b">
        <f t="shared" si="104"/>
        <v>0</v>
      </c>
      <c r="AB1108"/>
    </row>
    <row r="1109" spans="1:28" ht="17.45" hidden="1" customHeight="1" thickBot="1" x14ac:dyDescent="0.4">
      <c r="B1109" s="38">
        <v>1104</v>
      </c>
      <c r="C1109" s="411" t="s">
        <v>4170</v>
      </c>
      <c r="D1109" s="664" t="s">
        <v>13306</v>
      </c>
      <c r="E1109" s="258" t="s">
        <v>13309</v>
      </c>
      <c r="F1109" s="274"/>
      <c r="G1109" s="274"/>
      <c r="H1109" s="347" t="s">
        <v>11860</v>
      </c>
      <c r="I1109" s="348" t="s">
        <v>11861</v>
      </c>
      <c r="J1109" s="348" t="s">
        <v>11862</v>
      </c>
      <c r="K1109" s="434">
        <v>44386</v>
      </c>
      <c r="L1109" s="434">
        <v>44751</v>
      </c>
      <c r="M1109" s="72">
        <v>12</v>
      </c>
      <c r="N1109" s="383">
        <v>18000000</v>
      </c>
      <c r="O1109" s="72">
        <f t="shared" si="105"/>
        <v>1500000</v>
      </c>
      <c r="P1109" s="86">
        <f t="shared" ca="1" si="101"/>
        <v>6.0878323919753408</v>
      </c>
      <c r="Q1109" s="87">
        <f t="shared" ca="1" si="102"/>
        <v>9000000</v>
      </c>
      <c r="R1109" s="139">
        <f>[1]JNE!J406</f>
        <v>4634443</v>
      </c>
      <c r="S1109" s="140">
        <f>[1]JNE!F407</f>
        <v>1</v>
      </c>
      <c r="T1109" s="120">
        <f t="shared" si="103"/>
        <v>13365557</v>
      </c>
      <c r="U1109" s="186"/>
      <c r="X1109" t="str">
        <f>IF(ISERROR(VLOOKUP(H1109,'FMC by DSF_Sistem'!$J$11:$J$1202,1,0)),"TIDAK ADA","ADA")</f>
        <v>ADA</v>
      </c>
      <c r="Y1109" t="str">
        <f>IF(ISERROR(VLOOKUP(C1109,'Data Unit Agr Open'!$F$4:$F$7567,1,0)),"TIDAK ADA","ADA")</f>
        <v>ADA</v>
      </c>
      <c r="Z1109" s="955" t="str">
        <f>VLOOKUP(H1109,'Data Unit Agr Open'!J1107:$J$7567,1,FALSE)</f>
        <v>L9552CD</v>
      </c>
      <c r="AA1109" t="b">
        <f t="shared" si="104"/>
        <v>1</v>
      </c>
      <c r="AB1109"/>
    </row>
    <row r="1110" spans="1:28" ht="17.45" hidden="1" customHeight="1" x14ac:dyDescent="0.4">
      <c r="B1110" s="51">
        <v>1105</v>
      </c>
      <c r="C1110" s="392" t="s">
        <v>4174</v>
      </c>
      <c r="D1110" s="664" t="s">
        <v>13306</v>
      </c>
      <c r="E1110" s="258" t="s">
        <v>12837</v>
      </c>
      <c r="F1110" s="232"/>
      <c r="G1110" s="232"/>
      <c r="H1110" s="235" t="s">
        <v>13315</v>
      </c>
      <c r="I1110" s="69" t="s">
        <v>13316</v>
      </c>
      <c r="J1110" s="69" t="s">
        <v>13317</v>
      </c>
      <c r="K1110" s="427">
        <v>44417</v>
      </c>
      <c r="L1110" s="427">
        <v>45513</v>
      </c>
      <c r="M1110" s="76">
        <v>36</v>
      </c>
      <c r="N1110" s="370">
        <v>54360000</v>
      </c>
      <c r="O1110" s="76">
        <f t="shared" si="105"/>
        <v>1510000</v>
      </c>
      <c r="P1110" s="86">
        <f t="shared" ca="1" si="101"/>
        <v>5.0544990586420075</v>
      </c>
      <c r="Q1110" s="87">
        <f t="shared" ca="1" si="102"/>
        <v>7550000</v>
      </c>
      <c r="R1110" s="73"/>
      <c r="S1110" s="130"/>
      <c r="T1110" s="120">
        <f t="shared" si="103"/>
        <v>54360000</v>
      </c>
      <c r="U1110" s="186"/>
      <c r="X1110" t="str">
        <f>IF(ISERROR(VLOOKUP(H1110,'FMC by DSF_Sistem'!$J$11:$J$1202,1,0)),"TIDAK ADA","ADA")</f>
        <v>TIDAK ADA</v>
      </c>
      <c r="Y1110" t="str">
        <f>IF(ISERROR(VLOOKUP(C1110,'Data Unit Agr Open'!$F$4:$F$7567,1,0)),"TIDAK ADA","ADA")</f>
        <v>ADA</v>
      </c>
      <c r="Z1110" s="955" t="e">
        <f>VLOOKUP(H1110,'Data Unit Agr Open'!J1108:$J$7567,1,FALSE)</f>
        <v>#N/A</v>
      </c>
      <c r="AA1110" t="b">
        <f t="shared" si="104"/>
        <v>0</v>
      </c>
      <c r="AB1110" s="962" t="s">
        <v>25297</v>
      </c>
    </row>
    <row r="1111" spans="1:28" ht="17.45" hidden="1" customHeight="1" x14ac:dyDescent="0.4">
      <c r="B1111" s="38">
        <v>1106</v>
      </c>
      <c r="C1111" s="392" t="s">
        <v>4174</v>
      </c>
      <c r="D1111" s="664" t="s">
        <v>13306</v>
      </c>
      <c r="E1111" s="258" t="s">
        <v>12837</v>
      </c>
      <c r="F1111" s="232"/>
      <c r="G1111" s="232"/>
      <c r="H1111" s="235" t="s">
        <v>13318</v>
      </c>
      <c r="I1111" s="69" t="s">
        <v>13319</v>
      </c>
      <c r="J1111" s="69" t="s">
        <v>13320</v>
      </c>
      <c r="K1111" s="427">
        <v>44417</v>
      </c>
      <c r="L1111" s="427">
        <v>45513</v>
      </c>
      <c r="M1111" s="76">
        <v>36</v>
      </c>
      <c r="N1111" s="370">
        <v>54360000</v>
      </c>
      <c r="O1111" s="76">
        <f t="shared" si="105"/>
        <v>1510000</v>
      </c>
      <c r="P1111" s="86">
        <f t="shared" ca="1" si="101"/>
        <v>5.0544990586420075</v>
      </c>
      <c r="Q1111" s="87">
        <f t="shared" ca="1" si="102"/>
        <v>7550000</v>
      </c>
      <c r="R1111" s="73"/>
      <c r="S1111" s="130"/>
      <c r="T1111" s="120">
        <f t="shared" si="103"/>
        <v>54360000</v>
      </c>
      <c r="U1111" s="186"/>
      <c r="X1111" t="str">
        <f>IF(ISERROR(VLOOKUP(H1111,'FMC by DSF_Sistem'!$J$11:$J$1202,1,0)),"TIDAK ADA","ADA")</f>
        <v>TIDAK ADA</v>
      </c>
      <c r="Y1111" t="str">
        <f>IF(ISERROR(VLOOKUP(C1111,'Data Unit Agr Open'!$F$4:$F$7567,1,0)),"TIDAK ADA","ADA")</f>
        <v>ADA</v>
      </c>
      <c r="Z1111" s="955" t="e">
        <f>VLOOKUP(H1111,'Data Unit Agr Open'!J1109:$J$7567,1,FALSE)</f>
        <v>#N/A</v>
      </c>
      <c r="AA1111" t="b">
        <f t="shared" si="104"/>
        <v>0</v>
      </c>
      <c r="AB1111" s="962" t="s">
        <v>25298</v>
      </c>
    </row>
    <row r="1112" spans="1:28" ht="17.45" hidden="1" customHeight="1" x14ac:dyDescent="0.4">
      <c r="B1112" s="51">
        <v>1107</v>
      </c>
      <c r="C1112" s="392" t="s">
        <v>4174</v>
      </c>
      <c r="D1112" s="664" t="s">
        <v>13306</v>
      </c>
      <c r="E1112" s="258" t="s">
        <v>12837</v>
      </c>
      <c r="F1112" s="232"/>
      <c r="G1112" s="232"/>
      <c r="H1112" s="235" t="s">
        <v>13321</v>
      </c>
      <c r="I1112" s="69" t="s">
        <v>13322</v>
      </c>
      <c r="J1112" s="69" t="s">
        <v>13323</v>
      </c>
      <c r="K1112" s="427">
        <v>44417</v>
      </c>
      <c r="L1112" s="427">
        <v>45513</v>
      </c>
      <c r="M1112" s="76">
        <v>36</v>
      </c>
      <c r="N1112" s="370">
        <v>54360000</v>
      </c>
      <c r="O1112" s="76">
        <f t="shared" si="105"/>
        <v>1510000</v>
      </c>
      <c r="P1112" s="86">
        <f t="shared" ca="1" si="101"/>
        <v>5.0544990586420075</v>
      </c>
      <c r="Q1112" s="87">
        <f t="shared" ca="1" si="102"/>
        <v>7550000</v>
      </c>
      <c r="R1112" s="73"/>
      <c r="S1112" s="130"/>
      <c r="T1112" s="120">
        <f t="shared" si="103"/>
        <v>54360000</v>
      </c>
      <c r="U1112" s="186"/>
      <c r="X1112" t="str">
        <f>IF(ISERROR(VLOOKUP(H1112,'FMC by DSF_Sistem'!$J$11:$J$1202,1,0)),"TIDAK ADA","ADA")</f>
        <v>TIDAK ADA</v>
      </c>
      <c r="Y1112" t="str">
        <f>IF(ISERROR(VLOOKUP(C1112,'Data Unit Agr Open'!$F$4:$F$7567,1,0)),"TIDAK ADA","ADA")</f>
        <v>ADA</v>
      </c>
      <c r="Z1112" s="955" t="e">
        <f>VLOOKUP(H1112,'Data Unit Agr Open'!J1110:$J$7567,1,FALSE)</f>
        <v>#N/A</v>
      </c>
      <c r="AA1112" t="b">
        <f t="shared" si="104"/>
        <v>0</v>
      </c>
      <c r="AB1112" s="962" t="s">
        <v>25299</v>
      </c>
    </row>
    <row r="1113" spans="1:28" ht="17.45" hidden="1" customHeight="1" thickBot="1" x14ac:dyDescent="0.45">
      <c r="B1113" s="38">
        <v>1108</v>
      </c>
      <c r="C1113" s="678" t="s">
        <v>4174</v>
      </c>
      <c r="D1113" s="721" t="s">
        <v>13306</v>
      </c>
      <c r="E1113" s="385" t="s">
        <v>12837</v>
      </c>
      <c r="F1113" s="384"/>
      <c r="G1113" s="384"/>
      <c r="H1113" s="334" t="s">
        <v>13324</v>
      </c>
      <c r="I1113" s="355" t="s">
        <v>13325</v>
      </c>
      <c r="J1113" s="355" t="s">
        <v>13326</v>
      </c>
      <c r="K1113" s="456">
        <v>44417</v>
      </c>
      <c r="L1113" s="456">
        <v>45513</v>
      </c>
      <c r="M1113" s="205">
        <v>36</v>
      </c>
      <c r="N1113" s="388">
        <v>54360000</v>
      </c>
      <c r="O1113" s="205">
        <f t="shared" si="105"/>
        <v>1510000</v>
      </c>
      <c r="P1113" s="206">
        <f t="shared" ca="1" si="101"/>
        <v>5.0544990586420075</v>
      </c>
      <c r="Q1113" s="207">
        <f t="shared" ca="1" si="102"/>
        <v>7550000</v>
      </c>
      <c r="R1113" s="337"/>
      <c r="S1113" s="445"/>
      <c r="T1113" s="120">
        <f t="shared" si="103"/>
        <v>54360000</v>
      </c>
      <c r="U1113" s="186"/>
      <c r="X1113" t="str">
        <f>IF(ISERROR(VLOOKUP(H1113,'FMC by DSF_Sistem'!$J$11:$J$1202,1,0)),"TIDAK ADA","ADA")</f>
        <v>TIDAK ADA</v>
      </c>
      <c r="Y1113" t="str">
        <f>IF(ISERROR(VLOOKUP(C1113,'Data Unit Agr Open'!$F$4:$F$7567,1,0)),"TIDAK ADA","ADA")</f>
        <v>ADA</v>
      </c>
      <c r="Z1113" s="955" t="e">
        <f>VLOOKUP(H1113,'Data Unit Agr Open'!J1111:$J$7567,1,FALSE)</f>
        <v>#N/A</v>
      </c>
      <c r="AA1113" t="b">
        <f t="shared" si="104"/>
        <v>0</v>
      </c>
      <c r="AB1113" s="962" t="s">
        <v>25330</v>
      </c>
    </row>
    <row r="1114" spans="1:28" ht="15.75" hidden="1" thickBot="1" x14ac:dyDescent="0.3">
      <c r="B1114" s="51">
        <v>1109</v>
      </c>
      <c r="C1114" s="620" t="s">
        <v>4521</v>
      </c>
      <c r="D1114" s="722" t="s">
        <v>13327</v>
      </c>
      <c r="E1114" s="723" t="s">
        <v>13328</v>
      </c>
      <c r="F1114" s="724"/>
      <c r="G1114" s="724"/>
      <c r="H1114" s="725" t="s">
        <v>9973</v>
      </c>
      <c r="I1114" s="724" t="s">
        <v>9974</v>
      </c>
      <c r="J1114" s="724" t="s">
        <v>9975</v>
      </c>
      <c r="K1114" s="726">
        <v>44468</v>
      </c>
      <c r="L1114" s="727">
        <v>44833</v>
      </c>
      <c r="M1114" s="603">
        <v>12</v>
      </c>
      <c r="N1114" s="728">
        <v>3600000</v>
      </c>
      <c r="O1114" s="728">
        <f t="shared" si="105"/>
        <v>300000</v>
      </c>
      <c r="P1114" s="489">
        <f t="shared" ca="1" si="101"/>
        <v>3.3544990586420074</v>
      </c>
      <c r="Q1114" s="490">
        <f t="shared" ca="1" si="102"/>
        <v>900000</v>
      </c>
      <c r="R1114" s="723"/>
      <c r="S1114" s="723"/>
      <c r="T1114" s="604">
        <f t="shared" si="103"/>
        <v>3600000</v>
      </c>
      <c r="X1114" t="str">
        <f>IF(ISERROR(VLOOKUP(H1114,'FMC by DSF_Sistem'!$J$11:$J$1202,1,0)),"TIDAK ADA","ADA")</f>
        <v>ADA</v>
      </c>
      <c r="Y1114" t="str">
        <f>IF(ISERROR(VLOOKUP(C1114,'Data Unit Agr Open'!$F$4:$F$7567,1,0)),"TIDAK ADA","ADA")</f>
        <v>ADA</v>
      </c>
      <c r="Z1114" s="955" t="str">
        <f>VLOOKUP(H1114,'Data Unit Agr Open'!J1112:$J$7567,1,FALSE)</f>
        <v>B1938SSL</v>
      </c>
      <c r="AA1114" t="b">
        <f t="shared" si="104"/>
        <v>1</v>
      </c>
      <c r="AB1114"/>
    </row>
    <row r="1115" spans="1:28" ht="17.45" hidden="1" customHeight="1" thickBot="1" x14ac:dyDescent="0.45">
      <c r="B1115" s="38">
        <v>1110</v>
      </c>
      <c r="C1115" s="700" t="s">
        <v>2342</v>
      </c>
      <c r="D1115" s="679" t="s">
        <v>13329</v>
      </c>
      <c r="E1115" s="436" t="s">
        <v>12484</v>
      </c>
      <c r="F1115" s="702"/>
      <c r="G1115" s="702"/>
      <c r="H1115" s="439" t="s">
        <v>11973</v>
      </c>
      <c r="I1115" s="440" t="s">
        <v>11974</v>
      </c>
      <c r="J1115" s="440" t="s">
        <v>11975</v>
      </c>
      <c r="K1115" s="441">
        <v>44131</v>
      </c>
      <c r="L1115" s="441">
        <v>44861</v>
      </c>
      <c r="M1115" s="442">
        <v>24</v>
      </c>
      <c r="N1115" s="703">
        <v>9600000</v>
      </c>
      <c r="O1115" s="442">
        <f t="shared" si="105"/>
        <v>400000</v>
      </c>
      <c r="P1115" s="443">
        <f t="shared" ca="1" si="101"/>
        <v>14.587832391975342</v>
      </c>
      <c r="Q1115" s="444">
        <f t="shared" ca="1" si="102"/>
        <v>5600000</v>
      </c>
      <c r="R1115" s="208"/>
      <c r="S1115" s="632"/>
      <c r="T1115" s="185">
        <f t="shared" si="103"/>
        <v>9600000</v>
      </c>
      <c r="U1115" s="186"/>
      <c r="X1115" t="str">
        <f>IF(ISERROR(VLOOKUP(H1115,'FMC by DSF_Sistem'!$J$11:$J$1202,1,0)),"TIDAK ADA","ADA")</f>
        <v>ADA</v>
      </c>
      <c r="Y1115" t="str">
        <f>IF(ISERROR(VLOOKUP(C1115,'Data Unit Agr Open'!$F$4:$F$7567,1,0)),"TIDAK ADA","ADA")</f>
        <v>ADA</v>
      </c>
      <c r="Z1115" s="955" t="str">
        <f>VLOOKUP(H1115,'Data Unit Agr Open'!J1113:$J$7567,1,FALSE)</f>
        <v>B2164UOT</v>
      </c>
      <c r="AA1115" t="b">
        <f t="shared" si="104"/>
        <v>1</v>
      </c>
      <c r="AB1115"/>
    </row>
    <row r="1116" spans="1:28" ht="17.45" hidden="1" customHeight="1" thickBot="1" x14ac:dyDescent="0.45">
      <c r="A1116" s="296" t="s">
        <v>12117</v>
      </c>
      <c r="B1116" s="51">
        <v>1111</v>
      </c>
      <c r="C1116" s="704" t="s">
        <v>2939</v>
      </c>
      <c r="D1116" s="705" t="s">
        <v>13330</v>
      </c>
      <c r="E1116" s="622" t="s">
        <v>13331</v>
      </c>
      <c r="F1116" s="643"/>
      <c r="G1116" s="643"/>
      <c r="H1116" s="483" t="s">
        <v>9962</v>
      </c>
      <c r="I1116" s="484" t="s">
        <v>9963</v>
      </c>
      <c r="J1116" s="484" t="s">
        <v>9964</v>
      </c>
      <c r="K1116" s="485">
        <v>44126</v>
      </c>
      <c r="L1116" s="485">
        <v>44592</v>
      </c>
      <c r="M1116" s="487">
        <v>24</v>
      </c>
      <c r="N1116" s="488">
        <f>12000000+12000000</f>
        <v>24000000</v>
      </c>
      <c r="O1116" s="487">
        <f t="shared" si="105"/>
        <v>1000000</v>
      </c>
      <c r="P1116" s="489">
        <f t="shared" ca="1" si="101"/>
        <v>14.754499058642008</v>
      </c>
      <c r="Q1116" s="490">
        <f t="shared" ca="1" si="102"/>
        <v>14000000</v>
      </c>
      <c r="R1116" s="491">
        <f>'[1]Pusdiklat JPPPIW'!J33</f>
        <v>3825401</v>
      </c>
      <c r="S1116" s="492">
        <f>'[1]Pusdiklat JPPPIW'!F34</f>
        <v>3</v>
      </c>
      <c r="T1116" s="493">
        <f t="shared" si="103"/>
        <v>20174599</v>
      </c>
      <c r="U1116" s="186"/>
      <c r="X1116" t="str">
        <f>IF(ISERROR(VLOOKUP(H1116,'FMC by DSF_Sistem'!$J$11:$J$1202,1,0)),"TIDAK ADA","ADA")</f>
        <v>ADA</v>
      </c>
      <c r="Y1116" t="str">
        <f>IF(ISERROR(VLOOKUP(C1116,'Data Unit Agr Open'!$F$4:$F$7567,1,0)),"TIDAK ADA","ADA")</f>
        <v>ADA</v>
      </c>
      <c r="Z1116" s="955" t="str">
        <f>VLOOKUP(H1116,'Data Unit Agr Open'!J1114:$J$7567,1,FALSE)</f>
        <v>B1502UJV</v>
      </c>
      <c r="AA1116" t="b">
        <f t="shared" si="104"/>
        <v>1</v>
      </c>
      <c r="AB1116"/>
    </row>
    <row r="1117" spans="1:28" ht="17.45" hidden="1" customHeight="1" x14ac:dyDescent="0.4">
      <c r="B1117" s="38">
        <v>1112</v>
      </c>
      <c r="C1117" s="653" t="s">
        <v>2311</v>
      </c>
      <c r="D1117" s="677" t="s">
        <v>13332</v>
      </c>
      <c r="E1117" s="252" t="s">
        <v>13333</v>
      </c>
      <c r="F1117" s="211"/>
      <c r="G1117" s="211"/>
      <c r="H1117" s="410" t="s">
        <v>11806</v>
      </c>
      <c r="I1117" s="216" t="s">
        <v>11807</v>
      </c>
      <c r="J1117" s="216" t="s">
        <v>11808</v>
      </c>
      <c r="K1117" s="458">
        <v>44117</v>
      </c>
      <c r="L1117" s="458">
        <v>45212</v>
      </c>
      <c r="M1117" s="190">
        <v>36</v>
      </c>
      <c r="N1117" s="365">
        <v>14400000</v>
      </c>
      <c r="O1117" s="190">
        <f t="shared" si="105"/>
        <v>400000</v>
      </c>
      <c r="P1117" s="300">
        <f t="shared" ca="1" si="101"/>
        <v>15.054499058642007</v>
      </c>
      <c r="Q1117" s="301">
        <f t="shared" ca="1" si="102"/>
        <v>6000000</v>
      </c>
      <c r="R1117" s="191">
        <f>'[1]Sumber Prima Anugerah Abadi'!J55</f>
        <v>1365291</v>
      </c>
      <c r="S1117" s="358">
        <f>'[1]Sumber Prima Anugerah Abadi'!F56</f>
        <v>3</v>
      </c>
      <c r="T1117" s="37">
        <f t="shared" si="103"/>
        <v>13034709</v>
      </c>
      <c r="U1117" s="186"/>
      <c r="X1117" t="str">
        <f>IF(ISERROR(VLOOKUP(H1117,'FMC by DSF_Sistem'!$J$11:$J$1202,1,0)),"TIDAK ADA","ADA")</f>
        <v>ADA</v>
      </c>
      <c r="Y1117" t="str">
        <f>IF(ISERROR(VLOOKUP(C1117,'Data Unit Agr Open'!$F$4:$F$7567,1,0)),"TIDAK ADA","ADA")</f>
        <v>ADA</v>
      </c>
      <c r="Z1117" s="955" t="str">
        <f>VLOOKUP(H1117,'Data Unit Agr Open'!J1115:$J$7567,1,FALSE)</f>
        <v>B2604SRJ</v>
      </c>
      <c r="AA1117" t="b">
        <f t="shared" si="104"/>
        <v>1</v>
      </c>
      <c r="AB1117"/>
    </row>
    <row r="1118" spans="1:28" ht="17.45" hidden="1" customHeight="1" x14ac:dyDescent="0.4">
      <c r="B1118" s="51">
        <v>1113</v>
      </c>
      <c r="C1118" s="392" t="s">
        <v>2307</v>
      </c>
      <c r="D1118" s="659" t="s">
        <v>13332</v>
      </c>
      <c r="E1118" s="258" t="s">
        <v>13333</v>
      </c>
      <c r="F1118" s="232"/>
      <c r="G1118" s="232"/>
      <c r="H1118" s="235" t="s">
        <v>11800</v>
      </c>
      <c r="I1118" s="69" t="s">
        <v>11801</v>
      </c>
      <c r="J1118" s="69" t="s">
        <v>11802</v>
      </c>
      <c r="K1118" s="427">
        <v>44117</v>
      </c>
      <c r="L1118" s="427">
        <v>45212</v>
      </c>
      <c r="M1118" s="76">
        <v>36</v>
      </c>
      <c r="N1118" s="370">
        <v>14400000</v>
      </c>
      <c r="O1118" s="76">
        <f t="shared" si="105"/>
        <v>400000</v>
      </c>
      <c r="P1118" s="128">
        <f t="shared" ca="1" si="101"/>
        <v>15.054499058642007</v>
      </c>
      <c r="Q1118" s="129">
        <f t="shared" ca="1" si="102"/>
        <v>6000000</v>
      </c>
      <c r="R1118" s="73">
        <f>'[1]Sumber Prima Anugerah Abadi'!J174</f>
        <v>1785329</v>
      </c>
      <c r="S1118" s="533">
        <f>'[1]Sumber Prima Anugerah Abadi'!F175</f>
        <v>3</v>
      </c>
      <c r="T1118" s="50">
        <f t="shared" si="103"/>
        <v>12614671</v>
      </c>
      <c r="U1118" s="186"/>
      <c r="X1118" t="str">
        <f>IF(ISERROR(VLOOKUP(H1118,'FMC by DSF_Sistem'!$J$11:$J$1202,1,0)),"TIDAK ADA","ADA")</f>
        <v>ADA</v>
      </c>
      <c r="Y1118" t="str">
        <f>IF(ISERROR(VLOOKUP(C1118,'Data Unit Agr Open'!$F$4:$F$7567,1,0)),"TIDAK ADA","ADA")</f>
        <v>ADA</v>
      </c>
      <c r="Z1118" s="955" t="str">
        <f>VLOOKUP(H1118,'Data Unit Agr Open'!J1116:$J$7567,1,FALSE)</f>
        <v>B2602SRJ</v>
      </c>
      <c r="AA1118" t="b">
        <f t="shared" si="104"/>
        <v>1</v>
      </c>
      <c r="AB1118"/>
    </row>
    <row r="1119" spans="1:28" ht="17.45" hidden="1" customHeight="1" x14ac:dyDescent="0.4">
      <c r="B1119" s="38">
        <v>1114</v>
      </c>
      <c r="C1119" s="392" t="s">
        <v>2303</v>
      </c>
      <c r="D1119" s="659" t="s">
        <v>13332</v>
      </c>
      <c r="E1119" s="258" t="s">
        <v>13333</v>
      </c>
      <c r="F1119" s="232"/>
      <c r="G1119" s="232"/>
      <c r="H1119" s="235" t="s">
        <v>11792</v>
      </c>
      <c r="I1119" s="69" t="s">
        <v>11793</v>
      </c>
      <c r="J1119" s="69" t="s">
        <v>11794</v>
      </c>
      <c r="K1119" s="427">
        <v>44117</v>
      </c>
      <c r="L1119" s="427">
        <v>45212</v>
      </c>
      <c r="M1119" s="76">
        <v>36</v>
      </c>
      <c r="N1119" s="370">
        <v>14400000</v>
      </c>
      <c r="O1119" s="76">
        <f t="shared" si="105"/>
        <v>400000</v>
      </c>
      <c r="P1119" s="128">
        <f t="shared" ca="1" si="101"/>
        <v>15.054499058642007</v>
      </c>
      <c r="Q1119" s="129">
        <f t="shared" ca="1" si="102"/>
        <v>6000000</v>
      </c>
      <c r="R1119" s="73">
        <f>'[1]Sumber Prima Anugerah Abadi'!J115</f>
        <v>1904147</v>
      </c>
      <c r="S1119" s="533">
        <f>'[1]Sumber Prima Anugerah Abadi'!F116</f>
        <v>3</v>
      </c>
      <c r="T1119" s="50">
        <f t="shared" si="103"/>
        <v>12495853</v>
      </c>
      <c r="U1119" s="186"/>
      <c r="X1119" t="str">
        <f>IF(ISERROR(VLOOKUP(H1119,'FMC by DSF_Sistem'!$J$11:$J$1202,1,0)),"TIDAK ADA","ADA")</f>
        <v>ADA</v>
      </c>
      <c r="Y1119" t="str">
        <f>IF(ISERROR(VLOOKUP(C1119,'Data Unit Agr Open'!$F$4:$F$7567,1,0)),"TIDAK ADA","ADA")</f>
        <v>ADA</v>
      </c>
      <c r="Z1119" s="955" t="str">
        <f>VLOOKUP(H1119,'Data Unit Agr Open'!J1117:$J$7567,1,FALSE)</f>
        <v>B2711SRK</v>
      </c>
      <c r="AA1119" t="b">
        <f t="shared" si="104"/>
        <v>1</v>
      </c>
      <c r="AB1119"/>
    </row>
    <row r="1120" spans="1:28" ht="17.45" hidden="1" customHeight="1" x14ac:dyDescent="0.4">
      <c r="B1120" s="51">
        <v>1115</v>
      </c>
      <c r="C1120" s="392" t="s">
        <v>2299</v>
      </c>
      <c r="D1120" s="659" t="s">
        <v>13332</v>
      </c>
      <c r="E1120" s="258" t="s">
        <v>12001</v>
      </c>
      <c r="F1120" s="232"/>
      <c r="G1120" s="232"/>
      <c r="H1120" s="235" t="s">
        <v>11789</v>
      </c>
      <c r="I1120" s="69" t="s">
        <v>11790</v>
      </c>
      <c r="J1120" s="69" t="s">
        <v>11791</v>
      </c>
      <c r="K1120" s="427">
        <v>44116</v>
      </c>
      <c r="L1120" s="427">
        <v>45211</v>
      </c>
      <c r="M1120" s="76">
        <v>36</v>
      </c>
      <c r="N1120" s="370">
        <v>18000000</v>
      </c>
      <c r="O1120" s="76">
        <f t="shared" si="105"/>
        <v>500000</v>
      </c>
      <c r="P1120" s="128">
        <f t="shared" ca="1" si="101"/>
        <v>15.087832391975342</v>
      </c>
      <c r="Q1120" s="129">
        <f t="shared" ca="1" si="102"/>
        <v>7500000</v>
      </c>
      <c r="R1120" s="73"/>
      <c r="S1120" s="533"/>
      <c r="T1120" s="50">
        <f t="shared" si="103"/>
        <v>18000000</v>
      </c>
      <c r="U1120" s="186"/>
      <c r="X1120" t="str">
        <f>IF(ISERROR(VLOOKUP(H1120,'FMC by DSF_Sistem'!$J$11:$J$1202,1,0)),"TIDAK ADA","ADA")</f>
        <v>ADA</v>
      </c>
      <c r="Y1120" t="str">
        <f>IF(ISERROR(VLOOKUP(C1120,'Data Unit Agr Open'!$F$4:$F$7567,1,0)),"TIDAK ADA","ADA")</f>
        <v>ADA</v>
      </c>
      <c r="Z1120" s="955" t="str">
        <f>VLOOKUP(H1120,'Data Unit Agr Open'!J1118:$J$7567,1,FALSE)</f>
        <v>B2660SRJ</v>
      </c>
      <c r="AA1120" t="b">
        <f t="shared" si="104"/>
        <v>1</v>
      </c>
      <c r="AB1120"/>
    </row>
    <row r="1121" spans="2:27" customFormat="1" ht="17.45" hidden="1" customHeight="1" x14ac:dyDescent="0.4">
      <c r="B1121" s="38">
        <v>1116</v>
      </c>
      <c r="C1121" s="392" t="s">
        <v>2295</v>
      </c>
      <c r="D1121" s="659" t="s">
        <v>13332</v>
      </c>
      <c r="E1121" s="258" t="s">
        <v>12001</v>
      </c>
      <c r="F1121" s="232"/>
      <c r="G1121" s="232"/>
      <c r="H1121" s="235" t="s">
        <v>11783</v>
      </c>
      <c r="I1121" s="69" t="s">
        <v>11784</v>
      </c>
      <c r="J1121" s="69" t="s">
        <v>11785</v>
      </c>
      <c r="K1121" s="427">
        <v>44116</v>
      </c>
      <c r="L1121" s="427">
        <v>45211</v>
      </c>
      <c r="M1121" s="76">
        <v>36</v>
      </c>
      <c r="N1121" s="370">
        <v>18000000</v>
      </c>
      <c r="O1121" s="76">
        <f t="shared" si="105"/>
        <v>500000</v>
      </c>
      <c r="P1121" s="128">
        <f t="shared" ca="1" si="101"/>
        <v>15.087832391975342</v>
      </c>
      <c r="Q1121" s="129">
        <f t="shared" ca="1" si="102"/>
        <v>7500000</v>
      </c>
      <c r="R1121" s="73">
        <f>'[1]Sumber Prima Anugerah Abadi'!J351</f>
        <v>3090916</v>
      </c>
      <c r="S1121" s="533">
        <f>'[1]Sumber Prima Anugerah Abadi'!F352</f>
        <v>2</v>
      </c>
      <c r="T1121" s="50">
        <f t="shared" si="103"/>
        <v>14909084</v>
      </c>
      <c r="U1121" s="186"/>
      <c r="V1121" s="16"/>
      <c r="X1121" t="str">
        <f>IF(ISERROR(VLOOKUP(H1121,'FMC by DSF_Sistem'!$J$11:$J$1202,1,0)),"TIDAK ADA","ADA")</f>
        <v>ADA</v>
      </c>
      <c r="Y1121" t="str">
        <f>IF(ISERROR(VLOOKUP(C1121,'Data Unit Agr Open'!$F$4:$F$7567,1,0)),"TIDAK ADA","ADA")</f>
        <v>ADA</v>
      </c>
      <c r="Z1121" s="955" t="str">
        <f>VLOOKUP(H1121,'Data Unit Agr Open'!J1119:$J$7567,1,FALSE)</f>
        <v>B2755SRK</v>
      </c>
      <c r="AA1121" t="b">
        <f t="shared" si="104"/>
        <v>1</v>
      </c>
    </row>
    <row r="1122" spans="2:27" customFormat="1" ht="17.45" hidden="1" customHeight="1" x14ac:dyDescent="0.4">
      <c r="B1122" s="51">
        <v>1117</v>
      </c>
      <c r="C1122" s="392" t="s">
        <v>2291</v>
      </c>
      <c r="D1122" s="659" t="s">
        <v>13332</v>
      </c>
      <c r="E1122" s="258" t="s">
        <v>12001</v>
      </c>
      <c r="F1122" s="232"/>
      <c r="G1122" s="232"/>
      <c r="H1122" s="235" t="s">
        <v>11780</v>
      </c>
      <c r="I1122" s="69" t="s">
        <v>11781</v>
      </c>
      <c r="J1122" s="69" t="s">
        <v>11782</v>
      </c>
      <c r="K1122" s="427">
        <v>44130</v>
      </c>
      <c r="L1122" s="427">
        <v>45225</v>
      </c>
      <c r="M1122" s="76">
        <v>36</v>
      </c>
      <c r="N1122" s="370">
        <v>18000000</v>
      </c>
      <c r="O1122" s="76">
        <f t="shared" si="105"/>
        <v>500000</v>
      </c>
      <c r="P1122" s="128">
        <f t="shared" ca="1" si="101"/>
        <v>14.621165725308675</v>
      </c>
      <c r="Q1122" s="129">
        <f t="shared" ca="1" si="102"/>
        <v>7000000</v>
      </c>
      <c r="R1122" s="73"/>
      <c r="S1122" s="533"/>
      <c r="T1122" s="50">
        <f t="shared" si="103"/>
        <v>18000000</v>
      </c>
      <c r="U1122" s="186"/>
      <c r="V1122" s="16"/>
      <c r="X1122" t="str">
        <f>IF(ISERROR(VLOOKUP(H1122,'FMC by DSF_Sistem'!$J$11:$J$1202,1,0)),"TIDAK ADA","ADA")</f>
        <v>ADA</v>
      </c>
      <c r="Y1122" t="str">
        <f>IF(ISERROR(VLOOKUP(C1122,'Data Unit Agr Open'!$F$4:$F$7567,1,0)),"TIDAK ADA","ADA")</f>
        <v>ADA</v>
      </c>
      <c r="Z1122" s="955" t="str">
        <f>VLOOKUP(H1122,'Data Unit Agr Open'!J1120:$J$7567,1,FALSE)</f>
        <v>B2664SRJ</v>
      </c>
      <c r="AA1122" t="b">
        <f t="shared" si="104"/>
        <v>1</v>
      </c>
    </row>
    <row r="1123" spans="2:27" customFormat="1" ht="17.45" hidden="1" customHeight="1" x14ac:dyDescent="0.4">
      <c r="B1123" s="38">
        <v>1118</v>
      </c>
      <c r="C1123" s="392" t="s">
        <v>2287</v>
      </c>
      <c r="D1123" s="659" t="s">
        <v>13332</v>
      </c>
      <c r="E1123" s="258" t="s">
        <v>13333</v>
      </c>
      <c r="F1123" s="232"/>
      <c r="G1123" s="232"/>
      <c r="H1123" s="235" t="s">
        <v>11772</v>
      </c>
      <c r="I1123" s="69" t="s">
        <v>11773</v>
      </c>
      <c r="J1123" s="69" t="s">
        <v>11774</v>
      </c>
      <c r="K1123" s="427">
        <v>44132</v>
      </c>
      <c r="L1123" s="427">
        <v>45227</v>
      </c>
      <c r="M1123" s="76">
        <v>36</v>
      </c>
      <c r="N1123" s="370">
        <v>14400000</v>
      </c>
      <c r="O1123" s="76">
        <f t="shared" si="105"/>
        <v>400000</v>
      </c>
      <c r="P1123" s="128">
        <f t="shared" ca="1" si="101"/>
        <v>14.554499058642007</v>
      </c>
      <c r="Q1123" s="129">
        <f t="shared" ca="1" si="102"/>
        <v>5600000</v>
      </c>
      <c r="R1123" s="73">
        <f>'[1]Sumber Prima Anugerah Abadi'!J411</f>
        <v>2749096</v>
      </c>
      <c r="S1123" s="533">
        <f>'[1]Sumber Prima Anugerah Abadi'!F412</f>
        <v>2</v>
      </c>
      <c r="T1123" s="50">
        <f t="shared" si="103"/>
        <v>11650904</v>
      </c>
      <c r="U1123" s="186"/>
      <c r="V1123" s="16"/>
      <c r="X1123" t="str">
        <f>IF(ISERROR(VLOOKUP(H1123,'FMC by DSF_Sistem'!$J$11:$J$1202,1,0)),"TIDAK ADA","ADA")</f>
        <v>ADA</v>
      </c>
      <c r="Y1123" t="str">
        <f>IF(ISERROR(VLOOKUP(C1123,'Data Unit Agr Open'!$F$4:$F$7567,1,0)),"TIDAK ADA","ADA")</f>
        <v>ADA</v>
      </c>
      <c r="Z1123" s="955" t="str">
        <f>VLOOKUP(H1123,'Data Unit Agr Open'!J1121:$J$7567,1,FALSE)</f>
        <v>B2506SRJ</v>
      </c>
      <c r="AA1123" t="b">
        <f t="shared" si="104"/>
        <v>1</v>
      </c>
    </row>
    <row r="1124" spans="2:27" customFormat="1" ht="17.45" hidden="1" customHeight="1" x14ac:dyDescent="0.4">
      <c r="B1124" s="51">
        <v>1119</v>
      </c>
      <c r="C1124" s="392" t="s">
        <v>2617</v>
      </c>
      <c r="D1124" s="659" t="s">
        <v>13332</v>
      </c>
      <c r="E1124" s="258" t="s">
        <v>13333</v>
      </c>
      <c r="F1124" s="232"/>
      <c r="G1124" s="232"/>
      <c r="H1124" s="235" t="s">
        <v>11826</v>
      </c>
      <c r="I1124" s="69" t="s">
        <v>11827</v>
      </c>
      <c r="J1124" s="69" t="s">
        <v>11828</v>
      </c>
      <c r="K1124" s="427">
        <v>44179</v>
      </c>
      <c r="L1124" s="427">
        <v>45274</v>
      </c>
      <c r="M1124" s="76">
        <v>36</v>
      </c>
      <c r="N1124" s="370">
        <v>14400000</v>
      </c>
      <c r="O1124" s="76">
        <f t="shared" si="105"/>
        <v>400000</v>
      </c>
      <c r="P1124" s="128">
        <f t="shared" ca="1" si="101"/>
        <v>12.98783239197534</v>
      </c>
      <c r="Q1124" s="129">
        <f t="shared" ca="1" si="102"/>
        <v>4800000</v>
      </c>
      <c r="R1124" s="73">
        <f>'[1]Sumber Prima Anugerah Abadi'!J292</f>
        <v>1810050</v>
      </c>
      <c r="S1124" s="533">
        <f>'[1]Sumber Prima Anugerah Abadi'!F293</f>
        <v>3</v>
      </c>
      <c r="T1124" s="50">
        <f t="shared" si="103"/>
        <v>12589950</v>
      </c>
      <c r="U1124" s="186"/>
      <c r="V1124" s="16"/>
      <c r="X1124" t="str">
        <f>IF(ISERROR(VLOOKUP(H1124,'FMC by DSF_Sistem'!$J$11:$J$1202,1,0)),"TIDAK ADA","ADA")</f>
        <v>ADA</v>
      </c>
      <c r="Y1124" t="str">
        <f>IF(ISERROR(VLOOKUP(C1124,'Data Unit Agr Open'!$F$4:$F$7567,1,0)),"TIDAK ADA","ADA")</f>
        <v>ADA</v>
      </c>
      <c r="Z1124" s="955" t="str">
        <f>VLOOKUP(H1124,'Data Unit Agr Open'!J1122:$J$7567,1,FALSE)</f>
        <v>B2718SRK</v>
      </c>
      <c r="AA1124" t="b">
        <f t="shared" si="104"/>
        <v>1</v>
      </c>
    </row>
    <row r="1125" spans="2:27" customFormat="1" ht="17.45" hidden="1" customHeight="1" x14ac:dyDescent="0.4">
      <c r="B1125" s="38">
        <v>1120</v>
      </c>
      <c r="C1125" s="392" t="s">
        <v>2613</v>
      </c>
      <c r="D1125" s="659" t="s">
        <v>13332</v>
      </c>
      <c r="E1125" s="258" t="s">
        <v>12001</v>
      </c>
      <c r="F1125" s="232"/>
      <c r="G1125" s="232"/>
      <c r="H1125" s="235" t="s">
        <v>11823</v>
      </c>
      <c r="I1125" s="69" t="s">
        <v>11824</v>
      </c>
      <c r="J1125" s="69" t="s">
        <v>11825</v>
      </c>
      <c r="K1125" s="427">
        <v>44179</v>
      </c>
      <c r="L1125" s="427">
        <v>45274</v>
      </c>
      <c r="M1125" s="76">
        <v>36</v>
      </c>
      <c r="N1125" s="370">
        <v>18000000</v>
      </c>
      <c r="O1125" s="76">
        <f t="shared" si="105"/>
        <v>500000</v>
      </c>
      <c r="P1125" s="128">
        <f t="shared" ca="1" si="101"/>
        <v>12.98783239197534</v>
      </c>
      <c r="Q1125" s="129">
        <f t="shared" ca="1" si="102"/>
        <v>6000000</v>
      </c>
      <c r="R1125" s="73"/>
      <c r="S1125" s="533"/>
      <c r="T1125" s="50">
        <f t="shared" si="103"/>
        <v>18000000</v>
      </c>
      <c r="U1125" s="186"/>
      <c r="V1125" s="16"/>
      <c r="X1125" t="str">
        <f>IF(ISERROR(VLOOKUP(H1125,'FMC by DSF_Sistem'!$J$11:$J$1202,1,0)),"TIDAK ADA","ADA")</f>
        <v>ADA</v>
      </c>
      <c r="Y1125" t="str">
        <f>IF(ISERROR(VLOOKUP(C1125,'Data Unit Agr Open'!$F$4:$F$7567,1,0)),"TIDAK ADA","ADA")</f>
        <v>ADA</v>
      </c>
      <c r="Z1125" s="955" t="str">
        <f>VLOOKUP(H1125,'Data Unit Agr Open'!J1123:$J$7567,1,FALSE)</f>
        <v>B2279SRM</v>
      </c>
      <c r="AA1125" t="b">
        <f t="shared" si="104"/>
        <v>1</v>
      </c>
    </row>
    <row r="1126" spans="2:27" customFormat="1" ht="17.45" hidden="1" customHeight="1" x14ac:dyDescent="0.4">
      <c r="B1126" s="51">
        <v>1121</v>
      </c>
      <c r="C1126" s="392" t="s">
        <v>2609</v>
      </c>
      <c r="D1126" s="659" t="s">
        <v>13332</v>
      </c>
      <c r="E1126" s="258" t="s">
        <v>12001</v>
      </c>
      <c r="F1126" s="232"/>
      <c r="G1126" s="232"/>
      <c r="H1126" s="235" t="s">
        <v>11817</v>
      </c>
      <c r="I1126" s="69" t="s">
        <v>11818</v>
      </c>
      <c r="J1126" s="69" t="s">
        <v>11819</v>
      </c>
      <c r="K1126" s="427">
        <v>44168</v>
      </c>
      <c r="L1126" s="427">
        <v>45263</v>
      </c>
      <c r="M1126" s="76">
        <v>36</v>
      </c>
      <c r="N1126" s="370">
        <v>18000000</v>
      </c>
      <c r="O1126" s="76">
        <f t="shared" si="105"/>
        <v>500000</v>
      </c>
      <c r="P1126" s="128">
        <f t="shared" ca="1" si="101"/>
        <v>13.354499058642007</v>
      </c>
      <c r="Q1126" s="129">
        <f t="shared" ca="1" si="102"/>
        <v>6500000</v>
      </c>
      <c r="R1126" s="73">
        <f>'[1]Sumber Prima Anugerah Abadi'!J234</f>
        <v>903200</v>
      </c>
      <c r="S1126" s="533">
        <f>'[1]Sumber Prima Anugerah Abadi'!F235</f>
        <v>1</v>
      </c>
      <c r="T1126" s="50">
        <f t="shared" si="103"/>
        <v>17096800</v>
      </c>
      <c r="U1126" s="186"/>
      <c r="V1126" s="16"/>
      <c r="X1126" t="str">
        <f>IF(ISERROR(VLOOKUP(H1126,'FMC by DSF_Sistem'!$J$11:$J$1202,1,0)),"TIDAK ADA","ADA")</f>
        <v>ADA</v>
      </c>
      <c r="Y1126" t="str">
        <f>IF(ISERROR(VLOOKUP(C1126,'Data Unit Agr Open'!$F$4:$F$7567,1,0)),"TIDAK ADA","ADA")</f>
        <v>ADA</v>
      </c>
      <c r="Z1126" s="955" t="str">
        <f>VLOOKUP(H1126,'Data Unit Agr Open'!J1124:$J$7567,1,FALSE)</f>
        <v>B2232SRL</v>
      </c>
      <c r="AA1126" t="b">
        <f t="shared" si="104"/>
        <v>1</v>
      </c>
    </row>
    <row r="1127" spans="2:27" customFormat="1" ht="17.45" hidden="1" customHeight="1" x14ac:dyDescent="0.4">
      <c r="B1127" s="38">
        <v>1122</v>
      </c>
      <c r="C1127" s="411" t="s">
        <v>2605</v>
      </c>
      <c r="D1127" s="655" t="s">
        <v>13332</v>
      </c>
      <c r="E1127" s="265" t="s">
        <v>12001</v>
      </c>
      <c r="F1127" s="274"/>
      <c r="G1127" s="274"/>
      <c r="H1127" s="347" t="s">
        <v>11812</v>
      </c>
      <c r="I1127" s="348" t="s">
        <v>11813</v>
      </c>
      <c r="J1127" s="348" t="s">
        <v>11814</v>
      </c>
      <c r="K1127" s="434">
        <v>44168</v>
      </c>
      <c r="L1127" s="434">
        <v>45263</v>
      </c>
      <c r="M1127" s="72">
        <v>36</v>
      </c>
      <c r="N1127" s="383">
        <v>18000000</v>
      </c>
      <c r="O1127" s="72">
        <f t="shared" si="105"/>
        <v>500000</v>
      </c>
      <c r="P1127" s="86">
        <f t="shared" ca="1" si="101"/>
        <v>13.354499058642007</v>
      </c>
      <c r="Q1127" s="87">
        <f t="shared" ca="1" si="102"/>
        <v>6500000</v>
      </c>
      <c r="R1127" s="139"/>
      <c r="S1127" s="533"/>
      <c r="T1127" s="120">
        <f t="shared" si="103"/>
        <v>18000000</v>
      </c>
      <c r="U1127" s="186"/>
      <c r="V1127" s="16"/>
      <c r="X1127" t="str">
        <f>IF(ISERROR(VLOOKUP(H1127,'FMC by DSF_Sistem'!$J$11:$J$1202,1,0)),"TIDAK ADA","ADA")</f>
        <v>ADA</v>
      </c>
      <c r="Y1127" t="str">
        <f>IF(ISERROR(VLOOKUP(C1127,'Data Unit Agr Open'!$F$4:$F$7567,1,0)),"TIDAK ADA","ADA")</f>
        <v>ADA</v>
      </c>
      <c r="Z1127" s="955" t="str">
        <f>VLOOKUP(H1127,'Data Unit Agr Open'!J1125:$J$7567,1,FALSE)</f>
        <v>B2255SRM</v>
      </c>
      <c r="AA1127" t="b">
        <f t="shared" si="104"/>
        <v>1</v>
      </c>
    </row>
    <row r="1128" spans="2:27" customFormat="1" ht="17.45" hidden="1" customHeight="1" x14ac:dyDescent="0.4">
      <c r="B1128" s="51">
        <v>1123</v>
      </c>
      <c r="C1128" s="392" t="s">
        <v>3095</v>
      </c>
      <c r="D1128" s="655" t="s">
        <v>13332</v>
      </c>
      <c r="E1128" s="258" t="s">
        <v>13333</v>
      </c>
      <c r="F1128" s="232"/>
      <c r="G1128" s="232"/>
      <c r="H1128" s="235" t="s">
        <v>11832</v>
      </c>
      <c r="I1128" s="69" t="s">
        <v>11833</v>
      </c>
      <c r="J1128" s="69" t="s">
        <v>11834</v>
      </c>
      <c r="K1128" s="427">
        <v>44274</v>
      </c>
      <c r="L1128" s="427">
        <v>45370</v>
      </c>
      <c r="M1128" s="76">
        <v>36</v>
      </c>
      <c r="N1128" s="370">
        <v>14400000</v>
      </c>
      <c r="O1128" s="76">
        <f t="shared" si="105"/>
        <v>400000</v>
      </c>
      <c r="P1128" s="86">
        <f t="shared" ca="1" si="101"/>
        <v>9.8211657253086742</v>
      </c>
      <c r="Q1128" s="87">
        <f t="shared" ca="1" si="102"/>
        <v>3600000</v>
      </c>
      <c r="R1128" s="73">
        <f>'[1]Sumber Prima Anugerah Abadi'!J471</f>
        <v>2119588</v>
      </c>
      <c r="S1128" s="130">
        <f>'[1]Sumber Prima Anugerah Abadi'!F472</f>
        <v>2</v>
      </c>
      <c r="T1128" s="50">
        <f t="shared" si="103"/>
        <v>12280412</v>
      </c>
      <c r="U1128" s="186"/>
      <c r="V1128" s="16"/>
      <c r="X1128" t="str">
        <f>IF(ISERROR(VLOOKUP(H1128,'FMC by DSF_Sistem'!$J$11:$J$1202,1,0)),"TIDAK ADA","ADA")</f>
        <v>ADA</v>
      </c>
      <c r="Y1128" t="str">
        <f>IF(ISERROR(VLOOKUP(C1128,'Data Unit Agr Open'!$F$4:$F$7567,1,0)),"TIDAK ADA","ADA")</f>
        <v>ADA</v>
      </c>
      <c r="Z1128" s="955" t="str">
        <f>VLOOKUP(H1128,'Data Unit Agr Open'!J1126:$J$7567,1,FALSE)</f>
        <v>B2329SRQ</v>
      </c>
      <c r="AA1128" t="b">
        <f t="shared" si="104"/>
        <v>1</v>
      </c>
    </row>
    <row r="1129" spans="2:27" customFormat="1" ht="17.45" hidden="1" customHeight="1" x14ac:dyDescent="0.4">
      <c r="B1129" s="38">
        <v>1124</v>
      </c>
      <c r="C1129" s="406" t="s">
        <v>3099</v>
      </c>
      <c r="D1129" s="676" t="s">
        <v>13332</v>
      </c>
      <c r="E1129" s="265" t="s">
        <v>13333</v>
      </c>
      <c r="F1129" s="377"/>
      <c r="G1129" s="377"/>
      <c r="H1129" s="320" t="s">
        <v>11840</v>
      </c>
      <c r="I1129" s="81" t="s">
        <v>11841</v>
      </c>
      <c r="J1129" s="81" t="s">
        <v>11842</v>
      </c>
      <c r="K1129" s="471">
        <v>44280</v>
      </c>
      <c r="L1129" s="471">
        <v>45376</v>
      </c>
      <c r="M1129" s="85">
        <v>36</v>
      </c>
      <c r="N1129" s="379">
        <v>14400000</v>
      </c>
      <c r="O1129" s="85">
        <f t="shared" si="105"/>
        <v>400000</v>
      </c>
      <c r="P1129" s="86">
        <f t="shared" ca="1" si="101"/>
        <v>9.6211657253086749</v>
      </c>
      <c r="Q1129" s="87">
        <f t="shared" ca="1" si="102"/>
        <v>3600000</v>
      </c>
      <c r="R1129" s="88">
        <f>'[1]Sumber Prima Anugerah Abadi'!J532</f>
        <v>1490999</v>
      </c>
      <c r="S1129" s="146">
        <f>'[1]Sumber Prima Anugerah Abadi'!F533</f>
        <v>2</v>
      </c>
      <c r="T1129" s="50">
        <f t="shared" si="103"/>
        <v>12909001</v>
      </c>
      <c r="U1129" s="186"/>
      <c r="V1129" s="16"/>
      <c r="X1129" t="str">
        <f>IF(ISERROR(VLOOKUP(H1129,'FMC by DSF_Sistem'!$J$11:$J$1202,1,0)),"TIDAK ADA","ADA")</f>
        <v>ADA</v>
      </c>
      <c r="Y1129" t="str">
        <f>IF(ISERROR(VLOOKUP(C1129,'Data Unit Agr Open'!$F$4:$F$7567,1,0)),"TIDAK ADA","ADA")</f>
        <v>ADA</v>
      </c>
      <c r="Z1129" s="955" t="str">
        <f>VLOOKUP(H1129,'Data Unit Agr Open'!J1127:$J$7567,1,FALSE)</f>
        <v>B2284SRP</v>
      </c>
      <c r="AA1129" t="b">
        <f t="shared" si="104"/>
        <v>1</v>
      </c>
    </row>
    <row r="1130" spans="2:27" customFormat="1" ht="17.45" customHeight="1" x14ac:dyDescent="0.4">
      <c r="B1130" s="51">
        <v>1125</v>
      </c>
      <c r="C1130" s="392" t="s">
        <v>4107</v>
      </c>
      <c r="D1130" s="655" t="s">
        <v>13332</v>
      </c>
      <c r="E1130" s="258" t="s">
        <v>13333</v>
      </c>
      <c r="F1130" s="232"/>
      <c r="G1130" s="232"/>
      <c r="H1130" s="235" t="s">
        <v>13334</v>
      </c>
      <c r="I1130" s="69" t="s">
        <v>13335</v>
      </c>
      <c r="J1130" s="69" t="s">
        <v>13336</v>
      </c>
      <c r="K1130" s="427">
        <v>44386</v>
      </c>
      <c r="L1130" s="427">
        <v>45482</v>
      </c>
      <c r="M1130" s="76">
        <v>36</v>
      </c>
      <c r="N1130" s="370">
        <v>14400000</v>
      </c>
      <c r="O1130" s="76">
        <f t="shared" si="105"/>
        <v>400000</v>
      </c>
      <c r="P1130" s="128">
        <f t="shared" ca="1" si="101"/>
        <v>6.0878323919753408</v>
      </c>
      <c r="Q1130" s="129">
        <f t="shared" ca="1" si="102"/>
        <v>2400000</v>
      </c>
      <c r="R1130" s="73">
        <f>'[1]Sumber Prima Anugerah Abadi'!J651</f>
        <v>597284</v>
      </c>
      <c r="S1130" s="130">
        <f>'[1]Sumber Prima Anugerah Abadi'!F652</f>
        <v>1</v>
      </c>
      <c r="T1130" s="50">
        <f t="shared" si="103"/>
        <v>13802716</v>
      </c>
      <c r="U1130" s="186"/>
      <c r="V1130" s="16"/>
      <c r="X1130" t="str">
        <f>IF(ISERROR(VLOOKUP(H1130,'FMC by DSF_Sistem'!$J$11:$J$1202,1,0)),"TIDAK ADA","ADA")</f>
        <v>TIDAK ADA</v>
      </c>
      <c r="Y1130" t="str">
        <f>IF(ISERROR(VLOOKUP(C1130,'Data Unit Agr Open'!$F$4:$F$7567,1,0)),"TIDAK ADA","ADA")</f>
        <v>ADA</v>
      </c>
      <c r="Z1130" s="955" t="str">
        <f>VLOOKUP(H1130,'Data Unit Agr Open'!J1128:$J$7567,1,FALSE)</f>
        <v>B2600SRX</v>
      </c>
      <c r="AA1130" t="b">
        <f t="shared" si="104"/>
        <v>0</v>
      </c>
    </row>
    <row r="1131" spans="2:27" customFormat="1" ht="17.45" customHeight="1" x14ac:dyDescent="0.4">
      <c r="B1131" s="38">
        <v>1126</v>
      </c>
      <c r="C1131" s="406" t="s">
        <v>4157</v>
      </c>
      <c r="D1131" s="676" t="s">
        <v>13332</v>
      </c>
      <c r="E1131" s="258" t="s">
        <v>12000</v>
      </c>
      <c r="F1131" s="377"/>
      <c r="G1131" s="377"/>
      <c r="H1131" s="320" t="s">
        <v>13337</v>
      </c>
      <c r="I1131" s="81" t="s">
        <v>13338</v>
      </c>
      <c r="J1131" s="81" t="s">
        <v>13339</v>
      </c>
      <c r="K1131" s="471">
        <v>44407</v>
      </c>
      <c r="L1131" s="471">
        <v>45503</v>
      </c>
      <c r="M1131" s="85">
        <v>36</v>
      </c>
      <c r="N1131" s="379">
        <v>18000000</v>
      </c>
      <c r="O1131" s="76">
        <f t="shared" si="105"/>
        <v>500000</v>
      </c>
      <c r="P1131" s="128">
        <f t="shared" ca="1" si="101"/>
        <v>5.3878323919753406</v>
      </c>
      <c r="Q1131" s="129">
        <f t="shared" ca="1" si="102"/>
        <v>2500000</v>
      </c>
      <c r="R1131" s="88"/>
      <c r="S1131" s="146"/>
      <c r="T1131" s="90">
        <f t="shared" si="103"/>
        <v>18000000</v>
      </c>
      <c r="U1131" s="186"/>
      <c r="V1131" s="16"/>
      <c r="X1131" t="str">
        <f>IF(ISERROR(VLOOKUP(H1131,'FMC by DSF_Sistem'!$J$11:$J$1202,1,0)),"TIDAK ADA","ADA")</f>
        <v>TIDAK ADA</v>
      </c>
      <c r="Y1131" t="str">
        <f>IF(ISERROR(VLOOKUP(C1131,'Data Unit Agr Open'!$F$4:$F$7567,1,0)),"TIDAK ADA","ADA")</f>
        <v>ADA</v>
      </c>
      <c r="Z1131" s="955" t="str">
        <f>VLOOKUP(H1131,'Data Unit Agr Open'!J1129:$J$7567,1,FALSE)</f>
        <v>B1564DFA</v>
      </c>
      <c r="AA1131" t="b">
        <f t="shared" si="104"/>
        <v>0</v>
      </c>
    </row>
    <row r="1132" spans="2:27" customFormat="1" ht="17.45" hidden="1" customHeight="1" x14ac:dyDescent="0.4">
      <c r="B1132" s="51">
        <v>1127</v>
      </c>
      <c r="C1132" s="653" t="s">
        <v>2349</v>
      </c>
      <c r="D1132" s="677" t="s">
        <v>13340</v>
      </c>
      <c r="E1132" s="252" t="s">
        <v>12001</v>
      </c>
      <c r="F1132" s="211"/>
      <c r="G1132" s="211"/>
      <c r="H1132" s="215" t="s">
        <v>7409</v>
      </c>
      <c r="I1132" s="216" t="s">
        <v>7410</v>
      </c>
      <c r="J1132" s="216" t="s">
        <v>7411</v>
      </c>
      <c r="K1132" s="458">
        <v>44124</v>
      </c>
      <c r="L1132" s="458">
        <v>45219</v>
      </c>
      <c r="M1132" s="190">
        <v>36</v>
      </c>
      <c r="N1132" s="365">
        <v>18000000</v>
      </c>
      <c r="O1132" s="190">
        <f t="shared" si="105"/>
        <v>500000</v>
      </c>
      <c r="P1132" s="300">
        <f t="shared" ca="1" si="101"/>
        <v>14.821165725308674</v>
      </c>
      <c r="Q1132" s="301">
        <f t="shared" ca="1" si="102"/>
        <v>7000000</v>
      </c>
      <c r="R1132" s="191">
        <f>'[1]Farra Kosmetik'!J54</f>
        <v>471900</v>
      </c>
      <c r="S1132" s="625">
        <f>'[1]Farra Kosmetik'!F55</f>
        <v>1</v>
      </c>
      <c r="T1132" s="37">
        <f t="shared" si="103"/>
        <v>17528100</v>
      </c>
      <c r="U1132" s="186"/>
      <c r="V1132" s="16"/>
      <c r="X1132" t="str">
        <f>IF(ISERROR(VLOOKUP(H1132,'FMC by DSF_Sistem'!$J$11:$J$1202,1,0)),"TIDAK ADA","ADA")</f>
        <v>ADA</v>
      </c>
      <c r="Y1132" t="str">
        <f>IF(ISERROR(VLOOKUP(C1132,'Data Unit Agr Open'!$F$4:$F$7567,1,0)),"TIDAK ADA","ADA")</f>
        <v>ADA</v>
      </c>
      <c r="Z1132" s="955" t="str">
        <f>VLOOKUP(H1132,'Data Unit Agr Open'!J1130:$J$7567,1,FALSE)</f>
        <v>B2380UOT</v>
      </c>
      <c r="AA1132" t="b">
        <f t="shared" si="104"/>
        <v>1</v>
      </c>
    </row>
    <row r="1133" spans="2:27" customFormat="1" ht="17.45" hidden="1" customHeight="1" thickBot="1" x14ac:dyDescent="0.4">
      <c r="B1133" s="38">
        <v>1128</v>
      </c>
      <c r="C1133" s="389" t="s">
        <v>4509</v>
      </c>
      <c r="D1133" s="659" t="s">
        <v>13340</v>
      </c>
      <c r="E1133" s="221" t="s">
        <v>13341</v>
      </c>
      <c r="F1133" s="222"/>
      <c r="G1133" s="222" t="s">
        <v>13342</v>
      </c>
      <c r="H1133" s="223" t="s">
        <v>11694</v>
      </c>
      <c r="I1133" s="224" t="s">
        <v>11695</v>
      </c>
      <c r="J1133" s="224" t="s">
        <v>11696</v>
      </c>
      <c r="K1133" s="225">
        <v>44460</v>
      </c>
      <c r="L1133" s="225">
        <v>45921</v>
      </c>
      <c r="M1133" s="226">
        <v>48</v>
      </c>
      <c r="N1133" s="227">
        <v>60000000</v>
      </c>
      <c r="O1133" s="226">
        <f t="shared" si="105"/>
        <v>1250000</v>
      </c>
      <c r="P1133" s="228">
        <f t="shared" ca="1" si="101"/>
        <v>3.621165725308674</v>
      </c>
      <c r="Q1133" s="229">
        <f t="shared" ca="1" si="102"/>
        <v>3750000</v>
      </c>
      <c r="R1133" s="117"/>
      <c r="S1133" s="146"/>
      <c r="T1133" s="642">
        <f t="shared" si="103"/>
        <v>60000000</v>
      </c>
      <c r="U1133" s="186"/>
      <c r="V1133" s="16"/>
      <c r="X1133" t="str">
        <f>IF(ISERROR(VLOOKUP(H1133,'FMC by DSF_Sistem'!$J$11:$J$1202,1,0)),"TIDAK ADA","ADA")</f>
        <v>ADA</v>
      </c>
      <c r="Y1133" t="str">
        <f>IF(ISERROR(VLOOKUP(C1133,'Data Unit Agr Open'!$F$4:$F$7567,1,0)),"TIDAK ADA","ADA")</f>
        <v>ADA</v>
      </c>
      <c r="Z1133" s="955" t="str">
        <f>VLOOKUP(H1133,'Data Unit Agr Open'!J1131:$J$7567,1,FALSE)</f>
        <v>B1868PJJ</v>
      </c>
      <c r="AA1133" t="b">
        <f t="shared" si="104"/>
        <v>1</v>
      </c>
    </row>
    <row r="1134" spans="2:27" customFormat="1" ht="17.45" hidden="1" customHeight="1" x14ac:dyDescent="0.4">
      <c r="B1134" s="51">
        <v>1129</v>
      </c>
      <c r="C1134" s="653" t="s">
        <v>2357</v>
      </c>
      <c r="D1134" s="677" t="s">
        <v>13343</v>
      </c>
      <c r="E1134" s="252" t="s">
        <v>12804</v>
      </c>
      <c r="F1134" s="211"/>
      <c r="G1134" s="211"/>
      <c r="H1134" s="215" t="s">
        <v>9035</v>
      </c>
      <c r="I1134" s="216" t="s">
        <v>9036</v>
      </c>
      <c r="J1134" s="216" t="s">
        <v>9037</v>
      </c>
      <c r="K1134" s="458">
        <v>44124</v>
      </c>
      <c r="L1134" s="458">
        <v>45219</v>
      </c>
      <c r="M1134" s="190">
        <v>36</v>
      </c>
      <c r="N1134" s="365">
        <v>21600000</v>
      </c>
      <c r="O1134" s="190">
        <f t="shared" si="105"/>
        <v>600000</v>
      </c>
      <c r="P1134" s="300">
        <f t="shared" ca="1" si="101"/>
        <v>14.821165725308674</v>
      </c>
      <c r="Q1134" s="301">
        <f t="shared" ca="1" si="102"/>
        <v>8400000</v>
      </c>
      <c r="R1134" s="191"/>
      <c r="S1134" s="358"/>
      <c r="T1134" s="37">
        <f t="shared" si="103"/>
        <v>21600000</v>
      </c>
      <c r="U1134" s="186"/>
      <c r="V1134" s="16"/>
      <c r="X1134" t="str">
        <f>IF(ISERROR(VLOOKUP(H1134,'FMC by DSF_Sistem'!$J$11:$J$1202,1,0)),"TIDAK ADA","ADA")</f>
        <v>ADA</v>
      </c>
      <c r="Y1134" t="str">
        <f>IF(ISERROR(VLOOKUP(C1134,'Data Unit Agr Open'!$F$4:$F$7567,1,0)),"TIDAK ADA","ADA")</f>
        <v>ADA</v>
      </c>
      <c r="Z1134" s="955" t="str">
        <f>VLOOKUP(H1134,'Data Unit Agr Open'!J1132:$J$7567,1,FALSE)</f>
        <v>B9056UCX</v>
      </c>
      <c r="AA1134" t="b">
        <f t="shared" si="104"/>
        <v>1</v>
      </c>
    </row>
    <row r="1135" spans="2:27" customFormat="1" ht="17.45" hidden="1" customHeight="1" x14ac:dyDescent="0.4">
      <c r="B1135" s="38">
        <v>1130</v>
      </c>
      <c r="C1135" s="392" t="s">
        <v>2357</v>
      </c>
      <c r="D1135" s="659" t="s">
        <v>13343</v>
      </c>
      <c r="E1135" s="258" t="s">
        <v>12804</v>
      </c>
      <c r="F1135" s="232"/>
      <c r="G1135" s="232"/>
      <c r="H1135" s="235" t="s">
        <v>9038</v>
      </c>
      <c r="I1135" s="69" t="s">
        <v>9039</v>
      </c>
      <c r="J1135" s="69" t="s">
        <v>9040</v>
      </c>
      <c r="K1135" s="427">
        <v>44124</v>
      </c>
      <c r="L1135" s="427">
        <v>45219</v>
      </c>
      <c r="M1135" s="76">
        <v>36</v>
      </c>
      <c r="N1135" s="370">
        <v>21600000</v>
      </c>
      <c r="O1135" s="76">
        <f t="shared" si="105"/>
        <v>600000</v>
      </c>
      <c r="P1135" s="128">
        <f t="shared" ref="P1135:P1198" ca="1" si="106">($P$3-K1135)/30</f>
        <v>14.821165725308674</v>
      </c>
      <c r="Q1135" s="129">
        <f t="shared" ref="Q1135:Q1198" ca="1" si="107">LEFT(P1135,2)*O1135</f>
        <v>8400000</v>
      </c>
      <c r="R1135" s="73"/>
      <c r="S1135" s="533"/>
      <c r="T1135" s="50">
        <f t="shared" si="103"/>
        <v>21600000</v>
      </c>
      <c r="U1135" s="186"/>
      <c r="V1135" s="16"/>
      <c r="X1135" t="str">
        <f>IF(ISERROR(VLOOKUP(H1135,'FMC by DSF_Sistem'!$J$11:$J$1202,1,0)),"TIDAK ADA","ADA")</f>
        <v>ADA</v>
      </c>
      <c r="Y1135" t="str">
        <f>IF(ISERROR(VLOOKUP(C1135,'Data Unit Agr Open'!$F$4:$F$7567,1,0)),"TIDAK ADA","ADA")</f>
        <v>ADA</v>
      </c>
      <c r="Z1135" s="955" t="str">
        <f>VLOOKUP(H1135,'Data Unit Agr Open'!J1133:$J$7567,1,FALSE)</f>
        <v>B9054UCX</v>
      </c>
      <c r="AA1135" t="b">
        <f t="shared" si="104"/>
        <v>1</v>
      </c>
    </row>
    <row r="1136" spans="2:27" customFormat="1" ht="17.45" hidden="1" customHeight="1" x14ac:dyDescent="0.4">
      <c r="B1136" s="51">
        <v>1131</v>
      </c>
      <c r="C1136" s="392" t="s">
        <v>2357</v>
      </c>
      <c r="D1136" s="659" t="s">
        <v>13343</v>
      </c>
      <c r="E1136" s="258" t="s">
        <v>12804</v>
      </c>
      <c r="F1136" s="232"/>
      <c r="G1136" s="232"/>
      <c r="H1136" s="235" t="s">
        <v>9041</v>
      </c>
      <c r="I1136" s="69" t="s">
        <v>9042</v>
      </c>
      <c r="J1136" s="69" t="s">
        <v>9043</v>
      </c>
      <c r="K1136" s="427">
        <v>44124</v>
      </c>
      <c r="L1136" s="427">
        <v>45219</v>
      </c>
      <c r="M1136" s="76">
        <v>36</v>
      </c>
      <c r="N1136" s="370">
        <v>21600000</v>
      </c>
      <c r="O1136" s="76">
        <f t="shared" si="105"/>
        <v>600000</v>
      </c>
      <c r="P1136" s="128">
        <f t="shared" ca="1" si="106"/>
        <v>14.821165725308674</v>
      </c>
      <c r="Q1136" s="129">
        <f t="shared" ca="1" si="107"/>
        <v>8400000</v>
      </c>
      <c r="R1136" s="73"/>
      <c r="S1136" s="533"/>
      <c r="T1136" s="50">
        <f t="shared" si="103"/>
        <v>21600000</v>
      </c>
      <c r="U1136" s="186"/>
      <c r="V1136" s="16"/>
      <c r="X1136" t="str">
        <f>IF(ISERROR(VLOOKUP(H1136,'FMC by DSF_Sistem'!$J$11:$J$1202,1,0)),"TIDAK ADA","ADA")</f>
        <v>ADA</v>
      </c>
      <c r="Y1136" t="str">
        <f>IF(ISERROR(VLOOKUP(C1136,'Data Unit Agr Open'!$F$4:$F$7567,1,0)),"TIDAK ADA","ADA")</f>
        <v>ADA</v>
      </c>
      <c r="Z1136" s="955" t="str">
        <f>VLOOKUP(H1136,'Data Unit Agr Open'!J1134:$J$7567,1,FALSE)</f>
        <v>B9011UCX</v>
      </c>
      <c r="AA1136" t="b">
        <f t="shared" si="104"/>
        <v>1</v>
      </c>
    </row>
    <row r="1137" spans="2:28" ht="17.45" hidden="1" customHeight="1" x14ac:dyDescent="0.4">
      <c r="B1137" s="38">
        <v>1132</v>
      </c>
      <c r="C1137" s="392" t="s">
        <v>2361</v>
      </c>
      <c r="D1137" s="659" t="s">
        <v>13343</v>
      </c>
      <c r="E1137" s="258" t="s">
        <v>12001</v>
      </c>
      <c r="F1137" s="232"/>
      <c r="G1137" s="232"/>
      <c r="H1137" s="235" t="s">
        <v>9044</v>
      </c>
      <c r="I1137" s="69" t="s">
        <v>9045</v>
      </c>
      <c r="J1137" s="69" t="s">
        <v>9046</v>
      </c>
      <c r="K1137" s="427">
        <v>44125</v>
      </c>
      <c r="L1137" s="427">
        <v>45220</v>
      </c>
      <c r="M1137" s="76">
        <v>36</v>
      </c>
      <c r="N1137" s="370">
        <v>18000000</v>
      </c>
      <c r="O1137" s="76">
        <f t="shared" si="105"/>
        <v>500000</v>
      </c>
      <c r="P1137" s="128">
        <f t="shared" ca="1" si="106"/>
        <v>14.787832391975341</v>
      </c>
      <c r="Q1137" s="129">
        <f t="shared" ca="1" si="107"/>
        <v>7000000</v>
      </c>
      <c r="R1137" s="73"/>
      <c r="S1137" s="533"/>
      <c r="T1137" s="50">
        <f t="shared" si="103"/>
        <v>18000000</v>
      </c>
      <c r="U1137" s="186"/>
      <c r="X1137" t="str">
        <f>IF(ISERROR(VLOOKUP(H1137,'FMC by DSF_Sistem'!$J$11:$J$1202,1,0)),"TIDAK ADA","ADA")</f>
        <v>ADA</v>
      </c>
      <c r="Y1137" t="str">
        <f>IF(ISERROR(VLOOKUP(C1137,'Data Unit Agr Open'!$F$4:$F$7567,1,0)),"TIDAK ADA","ADA")</f>
        <v>ADA</v>
      </c>
      <c r="Z1137" s="955" t="str">
        <f>VLOOKUP(H1137,'Data Unit Agr Open'!J1135:$J$7567,1,FALSE)</f>
        <v>B2167UOU</v>
      </c>
      <c r="AA1137" t="b">
        <f t="shared" si="104"/>
        <v>1</v>
      </c>
      <c r="AB1137"/>
    </row>
    <row r="1138" spans="2:28" ht="17.45" hidden="1" customHeight="1" x14ac:dyDescent="0.4">
      <c r="B1138" s="51">
        <v>1133</v>
      </c>
      <c r="C1138" s="392" t="s">
        <v>2361</v>
      </c>
      <c r="D1138" s="659" t="s">
        <v>13343</v>
      </c>
      <c r="E1138" s="258" t="s">
        <v>12001</v>
      </c>
      <c r="F1138" s="232"/>
      <c r="G1138" s="232"/>
      <c r="H1138" s="235" t="s">
        <v>9049</v>
      </c>
      <c r="I1138" s="69" t="s">
        <v>9050</v>
      </c>
      <c r="J1138" s="69" t="s">
        <v>9051</v>
      </c>
      <c r="K1138" s="427">
        <v>44125</v>
      </c>
      <c r="L1138" s="427">
        <v>45220</v>
      </c>
      <c r="M1138" s="76">
        <v>36</v>
      </c>
      <c r="N1138" s="370">
        <v>18000000</v>
      </c>
      <c r="O1138" s="76">
        <f t="shared" si="105"/>
        <v>500000</v>
      </c>
      <c r="P1138" s="128">
        <f t="shared" ca="1" si="106"/>
        <v>14.787832391975341</v>
      </c>
      <c r="Q1138" s="129">
        <f t="shared" ca="1" si="107"/>
        <v>7000000</v>
      </c>
      <c r="R1138" s="73"/>
      <c r="S1138" s="533"/>
      <c r="T1138" s="50">
        <f t="shared" si="103"/>
        <v>18000000</v>
      </c>
      <c r="U1138" s="186"/>
      <c r="X1138" t="str">
        <f>IF(ISERROR(VLOOKUP(H1138,'FMC by DSF_Sistem'!$J$11:$J$1202,1,0)),"TIDAK ADA","ADA")</f>
        <v>ADA</v>
      </c>
      <c r="Y1138" t="str">
        <f>IF(ISERROR(VLOOKUP(C1138,'Data Unit Agr Open'!$F$4:$F$7567,1,0)),"TIDAK ADA","ADA")</f>
        <v>ADA</v>
      </c>
      <c r="Z1138" s="955" t="str">
        <f>VLOOKUP(H1138,'Data Unit Agr Open'!J1136:$J$7567,1,FALSE)</f>
        <v>B2432UOT</v>
      </c>
      <c r="AA1138" t="b">
        <f t="shared" si="104"/>
        <v>1</v>
      </c>
      <c r="AB1138"/>
    </row>
    <row r="1139" spans="2:28" ht="17.45" hidden="1" customHeight="1" x14ac:dyDescent="0.4">
      <c r="B1139" s="38">
        <v>1134</v>
      </c>
      <c r="C1139" s="392" t="s">
        <v>2361</v>
      </c>
      <c r="D1139" s="659" t="s">
        <v>13343</v>
      </c>
      <c r="E1139" s="258" t="s">
        <v>12001</v>
      </c>
      <c r="F1139" s="232"/>
      <c r="G1139" s="232"/>
      <c r="H1139" s="235" t="s">
        <v>9052</v>
      </c>
      <c r="I1139" s="69" t="s">
        <v>9053</v>
      </c>
      <c r="J1139" s="69" t="s">
        <v>9054</v>
      </c>
      <c r="K1139" s="427">
        <v>44125</v>
      </c>
      <c r="L1139" s="427">
        <v>45220</v>
      </c>
      <c r="M1139" s="76">
        <v>36</v>
      </c>
      <c r="N1139" s="370">
        <v>18000000</v>
      </c>
      <c r="O1139" s="76">
        <f t="shared" si="105"/>
        <v>500000</v>
      </c>
      <c r="P1139" s="128">
        <f t="shared" ca="1" si="106"/>
        <v>14.787832391975341</v>
      </c>
      <c r="Q1139" s="129">
        <f t="shared" ca="1" si="107"/>
        <v>7000000</v>
      </c>
      <c r="R1139" s="73"/>
      <c r="S1139" s="533"/>
      <c r="T1139" s="50">
        <f t="shared" si="103"/>
        <v>18000000</v>
      </c>
      <c r="U1139" s="186"/>
      <c r="X1139" t="str">
        <f>IF(ISERROR(VLOOKUP(H1139,'FMC by DSF_Sistem'!$J$11:$J$1202,1,0)),"TIDAK ADA","ADA")</f>
        <v>ADA</v>
      </c>
      <c r="Y1139" t="str">
        <f>IF(ISERROR(VLOOKUP(C1139,'Data Unit Agr Open'!$F$4:$F$7567,1,0)),"TIDAK ADA","ADA")</f>
        <v>ADA</v>
      </c>
      <c r="Z1139" s="955" t="str">
        <f>VLOOKUP(H1139,'Data Unit Agr Open'!J1137:$J$7567,1,FALSE)</f>
        <v>B2450UOT</v>
      </c>
      <c r="AA1139" t="b">
        <f t="shared" si="104"/>
        <v>1</v>
      </c>
      <c r="AB1139"/>
    </row>
    <row r="1140" spans="2:28" ht="17.45" hidden="1" customHeight="1" x14ac:dyDescent="0.4">
      <c r="B1140" s="51">
        <v>1135</v>
      </c>
      <c r="C1140" s="392" t="s">
        <v>2353</v>
      </c>
      <c r="D1140" s="680" t="s">
        <v>13343</v>
      </c>
      <c r="E1140" s="258" t="s">
        <v>12610</v>
      </c>
      <c r="F1140" s="232"/>
      <c r="G1140" s="232"/>
      <c r="H1140" s="235" t="s">
        <v>9030</v>
      </c>
      <c r="I1140" s="69" t="s">
        <v>9031</v>
      </c>
      <c r="J1140" s="69" t="s">
        <v>9032</v>
      </c>
      <c r="K1140" s="427">
        <v>44155</v>
      </c>
      <c r="L1140" s="427">
        <v>45250</v>
      </c>
      <c r="M1140" s="76">
        <v>36</v>
      </c>
      <c r="N1140" s="370">
        <v>54000000</v>
      </c>
      <c r="O1140" s="76">
        <f t="shared" si="105"/>
        <v>1500000</v>
      </c>
      <c r="P1140" s="128">
        <f t="shared" ca="1" si="106"/>
        <v>13.787832391975341</v>
      </c>
      <c r="Q1140" s="129">
        <f t="shared" ca="1" si="107"/>
        <v>19500000</v>
      </c>
      <c r="R1140" s="73"/>
      <c r="S1140" s="360"/>
      <c r="T1140" s="50">
        <f t="shared" si="103"/>
        <v>54000000</v>
      </c>
      <c r="U1140" s="186"/>
      <c r="X1140" t="str">
        <f>IF(ISERROR(VLOOKUP(H1140,'FMC by DSF_Sistem'!$J$11:$J$1202,1,0)),"TIDAK ADA","ADA")</f>
        <v>ADA</v>
      </c>
      <c r="Y1140" t="str">
        <f>IF(ISERROR(VLOOKUP(C1140,'Data Unit Agr Open'!$F$4:$F$7567,1,0)),"TIDAK ADA","ADA")</f>
        <v>ADA</v>
      </c>
      <c r="Z1140" s="955" t="str">
        <f>VLOOKUP(H1140,'Data Unit Agr Open'!J1138:$J$7567,1,FALSE)</f>
        <v>B9256UBC</v>
      </c>
      <c r="AA1140" t="b">
        <f t="shared" si="104"/>
        <v>1</v>
      </c>
      <c r="AB1140"/>
    </row>
    <row r="1141" spans="2:28" ht="17.45" hidden="1" customHeight="1" x14ac:dyDescent="0.4">
      <c r="B1141" s="38">
        <v>1136</v>
      </c>
      <c r="C1141" s="392" t="s">
        <v>2998</v>
      </c>
      <c r="D1141" s="680" t="s">
        <v>13343</v>
      </c>
      <c r="E1141" s="258" t="s">
        <v>13344</v>
      </c>
      <c r="F1141" s="232"/>
      <c r="G1141" s="232"/>
      <c r="H1141" s="235" t="s">
        <v>13345</v>
      </c>
      <c r="I1141" s="69" t="s">
        <v>9057</v>
      </c>
      <c r="J1141" s="69" t="s">
        <v>9058</v>
      </c>
      <c r="K1141" s="427">
        <v>44243</v>
      </c>
      <c r="L1141" s="427">
        <v>45704</v>
      </c>
      <c r="M1141" s="76">
        <v>48</v>
      </c>
      <c r="N1141" s="370">
        <v>33600000</v>
      </c>
      <c r="O1141" s="76">
        <f t="shared" si="105"/>
        <v>700000</v>
      </c>
      <c r="P1141" s="128">
        <f t="shared" ca="1" si="106"/>
        <v>10.854499058642007</v>
      </c>
      <c r="Q1141" s="129">
        <f t="shared" ca="1" si="107"/>
        <v>7000000</v>
      </c>
      <c r="R1141" s="73"/>
      <c r="S1141" s="130"/>
      <c r="T1141" s="50">
        <f t="shared" si="103"/>
        <v>33600000</v>
      </c>
      <c r="U1141" s="186"/>
      <c r="X1141" t="str">
        <f>IF(ISERROR(VLOOKUP(H1141,'FMC by DSF_Sistem'!$J$11:$J$1202,1,0)),"TIDAK ADA","ADA")</f>
        <v>TIDAK ADA</v>
      </c>
      <c r="Y1141" t="str">
        <f>IF(ISERROR(VLOOKUP(C1141,'Data Unit Agr Open'!$F$4:$F$7567,1,0)),"TIDAK ADA","ADA")</f>
        <v>ADA</v>
      </c>
      <c r="Z1141" s="955" t="e">
        <f>VLOOKUP(H1141,'Data Unit Agr Open'!J1139:$J$7567,1,FALSE)</f>
        <v>#N/A</v>
      </c>
      <c r="AA1141" t="b">
        <f t="shared" si="104"/>
        <v>0</v>
      </c>
      <c r="AB1141" s="950" t="s">
        <v>25331</v>
      </c>
    </row>
    <row r="1142" spans="2:28" ht="17.45" hidden="1" customHeight="1" x14ac:dyDescent="0.4">
      <c r="B1142" s="51">
        <v>1137</v>
      </c>
      <c r="C1142" s="392" t="s">
        <v>2998</v>
      </c>
      <c r="D1142" s="680" t="s">
        <v>13343</v>
      </c>
      <c r="E1142" s="258" t="s">
        <v>13344</v>
      </c>
      <c r="F1142" s="232"/>
      <c r="G1142" s="232"/>
      <c r="H1142" s="235" t="s">
        <v>13346</v>
      </c>
      <c r="I1142" s="69" t="s">
        <v>9061</v>
      </c>
      <c r="J1142" s="69" t="s">
        <v>9062</v>
      </c>
      <c r="K1142" s="427">
        <v>44243</v>
      </c>
      <c r="L1142" s="427">
        <v>45704</v>
      </c>
      <c r="M1142" s="76">
        <v>48</v>
      </c>
      <c r="N1142" s="370">
        <v>33600000</v>
      </c>
      <c r="O1142" s="76">
        <f t="shared" si="105"/>
        <v>700000</v>
      </c>
      <c r="P1142" s="128">
        <f t="shared" ca="1" si="106"/>
        <v>10.854499058642007</v>
      </c>
      <c r="Q1142" s="129">
        <f t="shared" ca="1" si="107"/>
        <v>7000000</v>
      </c>
      <c r="R1142" s="73"/>
      <c r="S1142" s="130"/>
      <c r="T1142" s="50">
        <f t="shared" si="103"/>
        <v>33600000</v>
      </c>
      <c r="U1142" s="186"/>
      <c r="X1142" t="str">
        <f>IF(ISERROR(VLOOKUP(H1142,'FMC by DSF_Sistem'!$J$11:$J$1202,1,0)),"TIDAK ADA","ADA")</f>
        <v>TIDAK ADA</v>
      </c>
      <c r="Y1142" t="str">
        <f>IF(ISERROR(VLOOKUP(C1142,'Data Unit Agr Open'!$F$4:$F$7567,1,0)),"TIDAK ADA","ADA")</f>
        <v>ADA</v>
      </c>
      <c r="Z1142" s="955" t="e">
        <f>VLOOKUP(H1142,'Data Unit Agr Open'!J1140:$J$7567,1,FALSE)</f>
        <v>#N/A</v>
      </c>
      <c r="AA1142" t="b">
        <f t="shared" si="104"/>
        <v>0</v>
      </c>
      <c r="AB1142" s="950" t="s">
        <v>25332</v>
      </c>
    </row>
    <row r="1143" spans="2:28" ht="17.45" hidden="1" customHeight="1" x14ac:dyDescent="0.4">
      <c r="B1143" s="38">
        <v>1138</v>
      </c>
      <c r="C1143" s="392" t="s">
        <v>3003</v>
      </c>
      <c r="D1143" s="680" t="s">
        <v>13343</v>
      </c>
      <c r="E1143" s="258" t="s">
        <v>13347</v>
      </c>
      <c r="F1143" s="232"/>
      <c r="G1143" s="232"/>
      <c r="H1143" s="235" t="s">
        <v>13348</v>
      </c>
      <c r="I1143" s="69" t="s">
        <v>9065</v>
      </c>
      <c r="J1143" s="69" t="s">
        <v>9066</v>
      </c>
      <c r="K1143" s="427">
        <v>44245</v>
      </c>
      <c r="L1143" s="427">
        <v>45706</v>
      </c>
      <c r="M1143" s="76">
        <v>48</v>
      </c>
      <c r="N1143" s="370">
        <v>33600000</v>
      </c>
      <c r="O1143" s="76">
        <f t="shared" si="105"/>
        <v>700000</v>
      </c>
      <c r="P1143" s="128">
        <f t="shared" ca="1" si="106"/>
        <v>10.787832391975341</v>
      </c>
      <c r="Q1143" s="129">
        <f t="shared" ca="1" si="107"/>
        <v>7000000</v>
      </c>
      <c r="R1143" s="73"/>
      <c r="S1143" s="130"/>
      <c r="T1143" s="50">
        <f t="shared" si="103"/>
        <v>33600000</v>
      </c>
      <c r="U1143" s="186"/>
      <c r="X1143" t="str">
        <f>IF(ISERROR(VLOOKUP(H1143,'FMC by DSF_Sistem'!$J$11:$J$1202,1,0)),"TIDAK ADA","ADA")</f>
        <v>TIDAK ADA</v>
      </c>
      <c r="Y1143" t="str">
        <f>IF(ISERROR(VLOOKUP(C1143,'Data Unit Agr Open'!$F$4:$F$7567,1,0)),"TIDAK ADA","ADA")</f>
        <v>ADA</v>
      </c>
      <c r="Z1143" s="955" t="e">
        <f>VLOOKUP(H1143,'Data Unit Agr Open'!J1141:$J$7567,1,FALSE)</f>
        <v>#N/A</v>
      </c>
      <c r="AA1143" t="b">
        <f t="shared" si="104"/>
        <v>0</v>
      </c>
      <c r="AB1143" s="950" t="s">
        <v>25333</v>
      </c>
    </row>
    <row r="1144" spans="2:28" ht="17.45" hidden="1" customHeight="1" x14ac:dyDescent="0.4">
      <c r="B1144" s="51">
        <v>1139</v>
      </c>
      <c r="C1144" s="392" t="s">
        <v>3003</v>
      </c>
      <c r="D1144" s="680" t="s">
        <v>13343</v>
      </c>
      <c r="E1144" s="258" t="s">
        <v>13347</v>
      </c>
      <c r="F1144" s="232"/>
      <c r="G1144" s="232"/>
      <c r="H1144" s="235" t="s">
        <v>13349</v>
      </c>
      <c r="I1144" s="69" t="s">
        <v>9070</v>
      </c>
      <c r="J1144" s="69" t="s">
        <v>9071</v>
      </c>
      <c r="K1144" s="427">
        <v>44245</v>
      </c>
      <c r="L1144" s="427">
        <v>45706</v>
      </c>
      <c r="M1144" s="76">
        <v>48</v>
      </c>
      <c r="N1144" s="370">
        <v>33600000</v>
      </c>
      <c r="O1144" s="76">
        <f t="shared" si="105"/>
        <v>700000</v>
      </c>
      <c r="P1144" s="128">
        <f t="shared" ca="1" si="106"/>
        <v>10.787832391975341</v>
      </c>
      <c r="Q1144" s="129">
        <f t="shared" ca="1" si="107"/>
        <v>7000000</v>
      </c>
      <c r="R1144" s="73"/>
      <c r="S1144" s="130"/>
      <c r="T1144" s="50">
        <f t="shared" si="103"/>
        <v>33600000</v>
      </c>
      <c r="U1144" s="186"/>
      <c r="X1144" t="str">
        <f>IF(ISERROR(VLOOKUP(H1144,'FMC by DSF_Sistem'!$J$11:$J$1202,1,0)),"TIDAK ADA","ADA")</f>
        <v>TIDAK ADA</v>
      </c>
      <c r="Y1144" t="str">
        <f>IF(ISERROR(VLOOKUP(C1144,'Data Unit Agr Open'!$F$4:$F$7567,1,0)),"TIDAK ADA","ADA")</f>
        <v>ADA</v>
      </c>
      <c r="Z1144" s="955" t="e">
        <f>VLOOKUP(H1144,'Data Unit Agr Open'!J1142:$J$7567,1,FALSE)</f>
        <v>#N/A</v>
      </c>
      <c r="AA1144" t="b">
        <f t="shared" si="104"/>
        <v>0</v>
      </c>
      <c r="AB1144" s="950" t="s">
        <v>25334</v>
      </c>
    </row>
    <row r="1145" spans="2:28" ht="17.45" hidden="1" customHeight="1" x14ac:dyDescent="0.4">
      <c r="B1145" s="38">
        <v>1140</v>
      </c>
      <c r="C1145" s="392" t="s">
        <v>3003</v>
      </c>
      <c r="D1145" s="680" t="s">
        <v>13343</v>
      </c>
      <c r="E1145" s="258" t="s">
        <v>13347</v>
      </c>
      <c r="F1145" s="232"/>
      <c r="G1145" s="232"/>
      <c r="H1145" s="235" t="s">
        <v>13350</v>
      </c>
      <c r="I1145" s="69" t="s">
        <v>9073</v>
      </c>
      <c r="J1145" s="69" t="s">
        <v>9074</v>
      </c>
      <c r="K1145" s="427">
        <v>44245</v>
      </c>
      <c r="L1145" s="427">
        <v>45706</v>
      </c>
      <c r="M1145" s="76">
        <v>48</v>
      </c>
      <c r="N1145" s="370">
        <v>33600000</v>
      </c>
      <c r="O1145" s="76">
        <f t="shared" si="105"/>
        <v>700000</v>
      </c>
      <c r="P1145" s="128">
        <f t="shared" ca="1" si="106"/>
        <v>10.787832391975341</v>
      </c>
      <c r="Q1145" s="129">
        <f t="shared" ca="1" si="107"/>
        <v>7000000</v>
      </c>
      <c r="R1145" s="73"/>
      <c r="S1145" s="130"/>
      <c r="T1145" s="50">
        <f t="shared" si="103"/>
        <v>33600000</v>
      </c>
      <c r="U1145" s="186"/>
      <c r="X1145" t="str">
        <f>IF(ISERROR(VLOOKUP(H1145,'FMC by DSF_Sistem'!$J$11:$J$1202,1,0)),"TIDAK ADA","ADA")</f>
        <v>TIDAK ADA</v>
      </c>
      <c r="Y1145" t="str">
        <f>IF(ISERROR(VLOOKUP(C1145,'Data Unit Agr Open'!$F$4:$F$7567,1,0)),"TIDAK ADA","ADA")</f>
        <v>ADA</v>
      </c>
      <c r="Z1145" s="955" t="e">
        <f>VLOOKUP(H1145,'Data Unit Agr Open'!J1143:$J$7567,1,FALSE)</f>
        <v>#N/A</v>
      </c>
      <c r="AA1145" t="b">
        <f t="shared" si="104"/>
        <v>0</v>
      </c>
      <c r="AB1145" s="950" t="s">
        <v>25335</v>
      </c>
    </row>
    <row r="1146" spans="2:28" ht="17.45" hidden="1" customHeight="1" x14ac:dyDescent="0.4">
      <c r="B1146" s="51">
        <v>1141</v>
      </c>
      <c r="C1146" s="392" t="s">
        <v>3135</v>
      </c>
      <c r="D1146" s="659" t="s">
        <v>13343</v>
      </c>
      <c r="E1146" s="221" t="s">
        <v>13351</v>
      </c>
      <c r="F1146" s="232"/>
      <c r="G1146" s="232"/>
      <c r="H1146" s="235" t="s">
        <v>13352</v>
      </c>
      <c r="I1146" s="69" t="s">
        <v>9081</v>
      </c>
      <c r="J1146" s="69" t="s">
        <v>13353</v>
      </c>
      <c r="K1146" s="427">
        <v>44275</v>
      </c>
      <c r="L1146" s="225">
        <v>45736</v>
      </c>
      <c r="M1146" s="226">
        <v>48</v>
      </c>
      <c r="N1146" s="227">
        <v>52800000</v>
      </c>
      <c r="O1146" s="226">
        <f t="shared" si="105"/>
        <v>1100000</v>
      </c>
      <c r="P1146" s="228">
        <f t="shared" ca="1" si="106"/>
        <v>9.7878323919753409</v>
      </c>
      <c r="Q1146" s="229">
        <f t="shared" ca="1" si="107"/>
        <v>9900000</v>
      </c>
      <c r="R1146" s="73"/>
      <c r="S1146" s="130"/>
      <c r="T1146" s="642">
        <f t="shared" si="103"/>
        <v>52800000</v>
      </c>
      <c r="U1146" s="186"/>
      <c r="X1146" t="str">
        <f>IF(ISERROR(VLOOKUP(H1146,'FMC by DSF_Sistem'!$J$11:$J$1202,1,0)),"TIDAK ADA","ADA")</f>
        <v>TIDAK ADA</v>
      </c>
      <c r="Y1146" t="str">
        <f>IF(ISERROR(VLOOKUP(C1146,'Data Unit Agr Open'!$F$4:$F$7567,1,0)),"TIDAK ADA","ADA")</f>
        <v>ADA</v>
      </c>
      <c r="Z1146" s="955" t="e">
        <f>VLOOKUP(H1146,'Data Unit Agr Open'!J1144:$J$7567,1,FALSE)</f>
        <v>#N/A</v>
      </c>
      <c r="AA1146" t="b">
        <f t="shared" si="104"/>
        <v>0</v>
      </c>
      <c r="AB1146" s="950" t="s">
        <v>25336</v>
      </c>
    </row>
    <row r="1147" spans="2:28" ht="17.45" hidden="1" customHeight="1" x14ac:dyDescent="0.4">
      <c r="B1147" s="38">
        <v>1142</v>
      </c>
      <c r="C1147" s="389" t="s">
        <v>3131</v>
      </c>
      <c r="D1147" s="659" t="s">
        <v>13343</v>
      </c>
      <c r="E1147" s="221" t="s">
        <v>13289</v>
      </c>
      <c r="F1147" s="222"/>
      <c r="G1147" s="222"/>
      <c r="H1147" s="223" t="s">
        <v>9076</v>
      </c>
      <c r="I1147" s="224" t="s">
        <v>9077</v>
      </c>
      <c r="J1147" s="224" t="s">
        <v>9078</v>
      </c>
      <c r="K1147" s="225">
        <v>44287</v>
      </c>
      <c r="L1147" s="225">
        <v>45748</v>
      </c>
      <c r="M1147" s="226">
        <v>48</v>
      </c>
      <c r="N1147" s="227">
        <v>67200000</v>
      </c>
      <c r="O1147" s="226">
        <f t="shared" si="105"/>
        <v>1400000</v>
      </c>
      <c r="P1147" s="228">
        <f t="shared" ca="1" si="106"/>
        <v>9.3878323919753406</v>
      </c>
      <c r="Q1147" s="229">
        <f t="shared" ca="1" si="107"/>
        <v>12600000</v>
      </c>
      <c r="R1147" s="117"/>
      <c r="S1147" s="230"/>
      <c r="T1147" s="642">
        <f t="shared" si="103"/>
        <v>67200000</v>
      </c>
      <c r="U1147" s="186"/>
      <c r="X1147" t="str">
        <f>IF(ISERROR(VLOOKUP(H1147,'FMC by DSF_Sistem'!$J$11:$J$1202,1,0)),"TIDAK ADA","ADA")</f>
        <v>ADA</v>
      </c>
      <c r="Y1147" t="str">
        <f>IF(ISERROR(VLOOKUP(C1147,'Data Unit Agr Open'!$F$4:$F$7567,1,0)),"TIDAK ADA","ADA")</f>
        <v>ADA</v>
      </c>
      <c r="Z1147" s="955" t="str">
        <f>VLOOKUP(H1147,'Data Unit Agr Open'!J1145:$J$7567,1,FALSE)</f>
        <v>L8073UI</v>
      </c>
      <c r="AA1147" t="b">
        <f t="shared" si="104"/>
        <v>1</v>
      </c>
      <c r="AB1147"/>
    </row>
    <row r="1148" spans="2:28" ht="17.45" hidden="1" customHeight="1" thickBot="1" x14ac:dyDescent="0.4">
      <c r="B1148" s="51">
        <v>1143</v>
      </c>
      <c r="C1148" s="406" t="s">
        <v>3331</v>
      </c>
      <c r="D1148" s="676" t="s">
        <v>13343</v>
      </c>
      <c r="E1148" s="374" t="s">
        <v>13354</v>
      </c>
      <c r="F1148" s="377"/>
      <c r="G1148" s="377"/>
      <c r="H1148" s="320"/>
      <c r="I1148" s="81" t="s">
        <v>9085</v>
      </c>
      <c r="J1148" s="81" t="s">
        <v>9086</v>
      </c>
      <c r="K1148" s="471">
        <v>44305</v>
      </c>
      <c r="L1148" s="471">
        <v>45766</v>
      </c>
      <c r="M1148" s="85">
        <v>48</v>
      </c>
      <c r="N1148" s="379">
        <v>72000000</v>
      </c>
      <c r="O1148" s="85">
        <f t="shared" si="105"/>
        <v>1500000</v>
      </c>
      <c r="P1148" s="577">
        <f t="shared" ca="1" si="106"/>
        <v>8.7878323919753409</v>
      </c>
      <c r="Q1148" s="636">
        <f t="shared" ca="1" si="107"/>
        <v>12000000</v>
      </c>
      <c r="R1148" s="88"/>
      <c r="S1148" s="146"/>
      <c r="T1148" s="642">
        <f t="shared" si="103"/>
        <v>72000000</v>
      </c>
      <c r="U1148" s="186"/>
      <c r="X1148" t="str">
        <f>IF(ISERROR(VLOOKUP(H1148,'FMC by DSF_Sistem'!$J$11:$J$1202,1,0)),"TIDAK ADA","ADA")</f>
        <v>TIDAK ADA</v>
      </c>
      <c r="Y1148" t="str">
        <f>IF(ISERROR(VLOOKUP(C1148,'Data Unit Agr Open'!$F$4:$F$7567,1,0)),"TIDAK ADA","ADA")</f>
        <v>ADA</v>
      </c>
      <c r="Z1148" s="955" t="e">
        <f>VLOOKUP(H1148,'Data Unit Agr Open'!J1146:$J$7567,1,FALSE)</f>
        <v>#N/A</v>
      </c>
      <c r="AA1148" t="b">
        <f t="shared" si="104"/>
        <v>0</v>
      </c>
      <c r="AB1148" s="962" t="s">
        <v>25337</v>
      </c>
    </row>
    <row r="1149" spans="2:28" ht="17.45" customHeight="1" x14ac:dyDescent="0.4">
      <c r="B1149" s="38">
        <v>1144</v>
      </c>
      <c r="C1149" s="392" t="s">
        <v>3896</v>
      </c>
      <c r="D1149" s="655" t="s">
        <v>13343</v>
      </c>
      <c r="E1149" s="258" t="s">
        <v>13347</v>
      </c>
      <c r="F1149" s="232"/>
      <c r="G1149" s="232"/>
      <c r="H1149" s="235" t="s">
        <v>13355</v>
      </c>
      <c r="I1149" s="69" t="s">
        <v>13356</v>
      </c>
      <c r="J1149" s="69" t="s">
        <v>13357</v>
      </c>
      <c r="K1149" s="427">
        <v>44358</v>
      </c>
      <c r="L1149" s="427">
        <v>46184</v>
      </c>
      <c r="M1149" s="76">
        <v>60</v>
      </c>
      <c r="N1149" s="370">
        <v>39000000</v>
      </c>
      <c r="O1149" s="76">
        <f t="shared" si="105"/>
        <v>650000</v>
      </c>
      <c r="P1149" s="128">
        <f t="shared" ca="1" si="106"/>
        <v>7.0211657253086743</v>
      </c>
      <c r="Q1149" s="129">
        <f t="shared" ca="1" si="107"/>
        <v>4550000</v>
      </c>
      <c r="R1149" s="73"/>
      <c r="S1149" s="130"/>
      <c r="T1149" s="642">
        <f t="shared" si="103"/>
        <v>39000000</v>
      </c>
      <c r="U1149" s="186"/>
      <c r="X1149" t="str">
        <f>IF(ISERROR(VLOOKUP(H1149,'FMC by DSF_Sistem'!$J$11:$J$1202,1,0)),"TIDAK ADA","ADA")</f>
        <v>TIDAK ADA</v>
      </c>
      <c r="Y1149" t="str">
        <f>IF(ISERROR(VLOOKUP(C1149,'Data Unit Agr Open'!$F$4:$F$7567,1,0)),"TIDAK ADA","ADA")</f>
        <v>ADA</v>
      </c>
      <c r="Z1149" s="955" t="str">
        <f>VLOOKUP(H1149,'Data Unit Agr Open'!J1147:$J$7567,1,FALSE)</f>
        <v>B2958UZB</v>
      </c>
      <c r="AA1149" t="b">
        <f t="shared" si="104"/>
        <v>0</v>
      </c>
      <c r="AB1149"/>
    </row>
    <row r="1150" spans="2:28" ht="17.45" customHeight="1" x14ac:dyDescent="0.4">
      <c r="B1150" s="51">
        <v>1145</v>
      </c>
      <c r="C1150" s="406" t="s">
        <v>3896</v>
      </c>
      <c r="D1150" s="676" t="s">
        <v>13343</v>
      </c>
      <c r="E1150" s="374" t="s">
        <v>13347</v>
      </c>
      <c r="F1150" s="377"/>
      <c r="G1150" s="377"/>
      <c r="H1150" s="320" t="s">
        <v>13358</v>
      </c>
      <c r="I1150" s="81" t="s">
        <v>13359</v>
      </c>
      <c r="J1150" s="81" t="s">
        <v>13360</v>
      </c>
      <c r="K1150" s="434">
        <v>44358</v>
      </c>
      <c r="L1150" s="434">
        <v>46184</v>
      </c>
      <c r="M1150" s="72">
        <v>60</v>
      </c>
      <c r="N1150" s="383">
        <v>39000000</v>
      </c>
      <c r="O1150" s="72">
        <f t="shared" si="105"/>
        <v>650000</v>
      </c>
      <c r="P1150" s="128">
        <f t="shared" ca="1" si="106"/>
        <v>7.0211657253086743</v>
      </c>
      <c r="Q1150" s="129">
        <f t="shared" ca="1" si="107"/>
        <v>4550000</v>
      </c>
      <c r="R1150" s="88"/>
      <c r="S1150" s="146"/>
      <c r="T1150" s="642">
        <f t="shared" si="103"/>
        <v>39000000</v>
      </c>
      <c r="U1150" s="186"/>
      <c r="X1150" t="str">
        <f>IF(ISERROR(VLOOKUP(H1150,'FMC by DSF_Sistem'!$J$11:$J$1202,1,0)),"TIDAK ADA","ADA")</f>
        <v>TIDAK ADA</v>
      </c>
      <c r="Y1150" t="str">
        <f>IF(ISERROR(VLOOKUP(C1150,'Data Unit Agr Open'!$F$4:$F$7567,1,0)),"TIDAK ADA","ADA")</f>
        <v>ADA</v>
      </c>
      <c r="Z1150" s="955" t="str">
        <f>VLOOKUP(H1150,'Data Unit Agr Open'!J1148:$J$7567,1,FALSE)</f>
        <v>B2833UZC</v>
      </c>
      <c r="AA1150" t="b">
        <f t="shared" si="104"/>
        <v>0</v>
      </c>
      <c r="AB1150"/>
    </row>
    <row r="1151" spans="2:28" ht="17.45" customHeight="1" x14ac:dyDescent="0.4">
      <c r="B1151" s="38">
        <v>1146</v>
      </c>
      <c r="C1151" s="397" t="s">
        <v>4842</v>
      </c>
      <c r="D1151" s="675" t="s">
        <v>13361</v>
      </c>
      <c r="E1151" s="543" t="s">
        <v>12001</v>
      </c>
      <c r="F1151" s="291"/>
      <c r="G1151" s="291"/>
      <c r="H1151" s="308" t="s">
        <v>13362</v>
      </c>
      <c r="I1151" s="545" t="s">
        <v>13363</v>
      </c>
      <c r="J1151" s="545" t="s">
        <v>13364</v>
      </c>
      <c r="K1151" s="668">
        <v>44554</v>
      </c>
      <c r="L1151" s="668">
        <v>45650</v>
      </c>
      <c r="M1151" s="155">
        <v>36</v>
      </c>
      <c r="N1151" s="401">
        <v>23400000</v>
      </c>
      <c r="O1151" s="155">
        <f t="shared" si="105"/>
        <v>650000</v>
      </c>
      <c r="P1151" s="311">
        <f t="shared" ca="1" si="106"/>
        <v>0.48783239197534084</v>
      </c>
      <c r="Q1151" s="312">
        <f t="shared" ca="1" si="107"/>
        <v>0</v>
      </c>
      <c r="R1151" s="158"/>
      <c r="S1151" s="159"/>
      <c r="T1151" s="729">
        <f t="shared" si="103"/>
        <v>23400000</v>
      </c>
      <c r="U1151" s="186"/>
      <c r="X1151" t="str">
        <f>IF(ISERROR(VLOOKUP(H1151,'FMC by DSF_Sistem'!$J$11:$J$1202,1,0)),"TIDAK ADA","ADA")</f>
        <v>TIDAK ADA</v>
      </c>
      <c r="Y1151" t="str">
        <f>IF(ISERROR(VLOOKUP(C1151,'Data Unit Agr Open'!$F$4:$F$7567,1,0)),"TIDAK ADA","ADA")</f>
        <v>ADA</v>
      </c>
      <c r="Z1151" s="955" t="str">
        <f>VLOOKUP(H1151,'Data Unit Agr Open'!J1149:$J$7567,1,FALSE)</f>
        <v>B2135UZL</v>
      </c>
      <c r="AA1151" t="b">
        <f t="shared" si="104"/>
        <v>0</v>
      </c>
      <c r="AB1151"/>
    </row>
    <row r="1152" spans="2:28" ht="17.45" customHeight="1" x14ac:dyDescent="0.4">
      <c r="B1152" s="51">
        <v>1147</v>
      </c>
      <c r="C1152" s="397" t="s">
        <v>4842</v>
      </c>
      <c r="D1152" s="675" t="s">
        <v>13361</v>
      </c>
      <c r="E1152" s="543" t="s">
        <v>12001</v>
      </c>
      <c r="F1152" s="291"/>
      <c r="G1152" s="291"/>
      <c r="H1152" s="308" t="s">
        <v>13365</v>
      </c>
      <c r="I1152" s="545" t="s">
        <v>13366</v>
      </c>
      <c r="J1152" s="545" t="s">
        <v>13367</v>
      </c>
      <c r="K1152" s="668">
        <v>44554</v>
      </c>
      <c r="L1152" s="668">
        <v>45650</v>
      </c>
      <c r="M1152" s="155">
        <v>36</v>
      </c>
      <c r="N1152" s="401">
        <v>23400000</v>
      </c>
      <c r="O1152" s="155">
        <f t="shared" si="105"/>
        <v>650000</v>
      </c>
      <c r="P1152" s="311">
        <f t="shared" ca="1" si="106"/>
        <v>0.48783239197534084</v>
      </c>
      <c r="Q1152" s="312">
        <f t="shared" ca="1" si="107"/>
        <v>0</v>
      </c>
      <c r="R1152" s="158"/>
      <c r="S1152" s="159"/>
      <c r="T1152" s="729">
        <f t="shared" si="103"/>
        <v>23400000</v>
      </c>
      <c r="U1152" s="186"/>
      <c r="X1152" t="str">
        <f>IF(ISERROR(VLOOKUP(H1152,'FMC by DSF_Sistem'!$J$11:$J$1202,1,0)),"TIDAK ADA","ADA")</f>
        <v>TIDAK ADA</v>
      </c>
      <c r="Y1152" t="str">
        <f>IF(ISERROR(VLOOKUP(C1152,'Data Unit Agr Open'!$F$4:$F$7567,1,0)),"TIDAK ADA","ADA")</f>
        <v>ADA</v>
      </c>
      <c r="Z1152" s="955" t="str">
        <f>VLOOKUP(H1152,'Data Unit Agr Open'!J1150:$J$7567,1,FALSE)</f>
        <v>B2296UZK</v>
      </c>
      <c r="AA1152" t="b">
        <f t="shared" si="104"/>
        <v>0</v>
      </c>
      <c r="AB1152"/>
    </row>
    <row r="1153" spans="1:28" ht="17.45" customHeight="1" x14ac:dyDescent="0.4">
      <c r="B1153" s="38">
        <v>1148</v>
      </c>
      <c r="C1153" s="418" t="s">
        <v>4842</v>
      </c>
      <c r="D1153" s="675" t="s">
        <v>13361</v>
      </c>
      <c r="E1153" s="543" t="s">
        <v>12001</v>
      </c>
      <c r="F1153" s="683"/>
      <c r="G1153" s="683"/>
      <c r="H1153" s="242" t="s">
        <v>13368</v>
      </c>
      <c r="I1153" s="243" t="s">
        <v>13369</v>
      </c>
      <c r="J1153" s="243" t="s">
        <v>13370</v>
      </c>
      <c r="K1153" s="668">
        <v>44554</v>
      </c>
      <c r="L1153" s="668">
        <v>45650</v>
      </c>
      <c r="M1153" s="155">
        <v>36</v>
      </c>
      <c r="N1153" s="401">
        <v>23400000</v>
      </c>
      <c r="O1153" s="155">
        <f t="shared" si="105"/>
        <v>650000</v>
      </c>
      <c r="P1153" s="730">
        <f t="shared" ca="1" si="106"/>
        <v>0.48783239197534084</v>
      </c>
      <c r="Q1153" s="731">
        <f t="shared" ca="1" si="107"/>
        <v>0</v>
      </c>
      <c r="R1153" s="248"/>
      <c r="S1153" s="719"/>
      <c r="T1153" s="729">
        <f t="shared" si="103"/>
        <v>23400000</v>
      </c>
      <c r="U1153" s="186"/>
      <c r="X1153" t="str">
        <f>IF(ISERROR(VLOOKUP(H1153,'FMC by DSF_Sistem'!$J$11:$J$1202,1,0)),"TIDAK ADA","ADA")</f>
        <v>TIDAK ADA</v>
      </c>
      <c r="Y1153" t="str">
        <f>IF(ISERROR(VLOOKUP(C1153,'Data Unit Agr Open'!$F$4:$F$7567,1,0)),"TIDAK ADA","ADA")</f>
        <v>ADA</v>
      </c>
      <c r="Z1153" s="955" t="str">
        <f>VLOOKUP(H1153,'Data Unit Agr Open'!J1151:$J$7567,1,FALSE)</f>
        <v>B2147UZL</v>
      </c>
      <c r="AA1153" t="b">
        <f t="shared" si="104"/>
        <v>0</v>
      </c>
      <c r="AB1153"/>
    </row>
    <row r="1154" spans="1:28" ht="17.45" hidden="1" customHeight="1" x14ac:dyDescent="0.4">
      <c r="B1154" s="51">
        <v>1149</v>
      </c>
      <c r="C1154" s="653" t="s">
        <v>2385</v>
      </c>
      <c r="D1154" s="677" t="s">
        <v>13371</v>
      </c>
      <c r="E1154" s="252" t="s">
        <v>13372</v>
      </c>
      <c r="F1154" s="211"/>
      <c r="G1154" s="211"/>
      <c r="H1154" s="215" t="s">
        <v>6690</v>
      </c>
      <c r="I1154" s="216" t="s">
        <v>6691</v>
      </c>
      <c r="J1154" s="216" t="s">
        <v>6692</v>
      </c>
      <c r="K1154" s="458">
        <v>44130</v>
      </c>
      <c r="L1154" s="458">
        <v>45225</v>
      </c>
      <c r="M1154" s="190">
        <v>36</v>
      </c>
      <c r="N1154" s="365">
        <v>14400000</v>
      </c>
      <c r="O1154" s="190">
        <f t="shared" si="105"/>
        <v>400000</v>
      </c>
      <c r="P1154" s="300">
        <f t="shared" ca="1" si="106"/>
        <v>14.621165725308675</v>
      </c>
      <c r="Q1154" s="301">
        <f t="shared" ca="1" si="107"/>
        <v>5600000</v>
      </c>
      <c r="R1154" s="191">
        <f>'[1]Inbisco Niaga'!J153</f>
        <v>1494500</v>
      </c>
      <c r="S1154" s="358">
        <f>'[1]Inbisco Niaga'!F154</f>
        <v>1</v>
      </c>
      <c r="T1154" s="37">
        <f t="shared" si="103"/>
        <v>12905500</v>
      </c>
      <c r="U1154" s="186"/>
      <c r="X1154" t="str">
        <f>IF(ISERROR(VLOOKUP(H1154,'FMC by DSF_Sistem'!$J$11:$J$1202,1,0)),"TIDAK ADA","ADA")</f>
        <v>ADA</v>
      </c>
      <c r="Y1154" t="str">
        <f>IF(ISERROR(VLOOKUP(C1154,'Data Unit Agr Open'!$F$4:$F$7567,1,0)),"TIDAK ADA","ADA")</f>
        <v>ADA</v>
      </c>
      <c r="Z1154" s="955" t="str">
        <f>VLOOKUP(H1154,'Data Unit Agr Open'!J1152:$J$7567,1,FALSE)</f>
        <v>B2249UOU</v>
      </c>
      <c r="AA1154" t="b">
        <f t="shared" si="104"/>
        <v>1</v>
      </c>
      <c r="AB1154"/>
    </row>
    <row r="1155" spans="1:28" ht="17.45" hidden="1" customHeight="1" x14ac:dyDescent="0.4">
      <c r="B1155" s="38">
        <v>1150</v>
      </c>
      <c r="C1155" s="392" t="s">
        <v>2410</v>
      </c>
      <c r="D1155" s="659" t="s">
        <v>13371</v>
      </c>
      <c r="E1155" s="258" t="s">
        <v>13372</v>
      </c>
      <c r="F1155" s="232"/>
      <c r="G1155" s="232"/>
      <c r="H1155" s="235" t="s">
        <v>6700</v>
      </c>
      <c r="I1155" s="69" t="s">
        <v>6701</v>
      </c>
      <c r="J1155" s="69" t="s">
        <v>6702</v>
      </c>
      <c r="K1155" s="427">
        <v>44138</v>
      </c>
      <c r="L1155" s="427">
        <v>44319</v>
      </c>
      <c r="M1155" s="76">
        <v>6</v>
      </c>
      <c r="N1155" s="370">
        <v>6000000</v>
      </c>
      <c r="O1155" s="76">
        <f t="shared" si="105"/>
        <v>1000000</v>
      </c>
      <c r="P1155" s="128">
        <f t="shared" ca="1" si="106"/>
        <v>14.354499058642007</v>
      </c>
      <c r="Q1155" s="129">
        <f t="shared" ca="1" si="107"/>
        <v>14000000</v>
      </c>
      <c r="R1155" s="73">
        <f>'[1]Inbisco Niaga'!J191</f>
        <v>310000</v>
      </c>
      <c r="S1155" s="533">
        <f>'[1]Inbisco Niaga'!F192</f>
        <v>1</v>
      </c>
      <c r="T1155" s="50">
        <f t="shared" si="103"/>
        <v>5690000</v>
      </c>
      <c r="U1155" s="186"/>
      <c r="X1155" t="str">
        <f>IF(ISERROR(VLOOKUP(H1155,'FMC by DSF_Sistem'!$J$11:$J$1202,1,0)),"TIDAK ADA","ADA")</f>
        <v>ADA</v>
      </c>
      <c r="Y1155" t="str">
        <f>IF(ISERROR(VLOOKUP(C1155,'Data Unit Agr Open'!$F$4:$F$7567,1,0)),"TIDAK ADA","ADA")</f>
        <v>ADA</v>
      </c>
      <c r="Z1155" s="955" t="str">
        <f>VLOOKUP(H1155,'Data Unit Agr Open'!J1153:$J$7567,1,FALSE)</f>
        <v>L1925RD</v>
      </c>
      <c r="AA1155" t="b">
        <f t="shared" si="104"/>
        <v>1</v>
      </c>
      <c r="AB1155"/>
    </row>
    <row r="1156" spans="1:28" ht="17.45" hidden="1" customHeight="1" thickBot="1" x14ac:dyDescent="0.4">
      <c r="B1156" s="51">
        <v>1151</v>
      </c>
      <c r="C1156" s="392" t="s">
        <v>13373</v>
      </c>
      <c r="D1156" s="659" t="s">
        <v>13371</v>
      </c>
      <c r="E1156" s="258" t="s">
        <v>13374</v>
      </c>
      <c r="F1156" s="232"/>
      <c r="G1156" s="232"/>
      <c r="H1156" s="235" t="s">
        <v>13375</v>
      </c>
      <c r="I1156" s="69" t="s">
        <v>13376</v>
      </c>
      <c r="J1156" s="69" t="s">
        <v>13377</v>
      </c>
      <c r="K1156" s="427">
        <v>44182</v>
      </c>
      <c r="L1156" s="427">
        <v>44547</v>
      </c>
      <c r="M1156" s="76">
        <v>12</v>
      </c>
      <c r="N1156" s="370">
        <v>7800000</v>
      </c>
      <c r="O1156" s="76">
        <f t="shared" si="105"/>
        <v>650000</v>
      </c>
      <c r="P1156" s="128">
        <f t="shared" ca="1" si="106"/>
        <v>12.887832391975341</v>
      </c>
      <c r="Q1156" s="129">
        <f t="shared" ca="1" si="107"/>
        <v>7800000</v>
      </c>
      <c r="R1156" s="73">
        <f>'[1]Inbisco Niaga'!J31</f>
        <v>3151993</v>
      </c>
      <c r="S1156" s="533">
        <f>'[1]Inbisco Niaga'!F32</f>
        <v>4</v>
      </c>
      <c r="T1156" s="50">
        <f t="shared" si="103"/>
        <v>4648007</v>
      </c>
      <c r="U1156" s="186"/>
      <c r="X1156" t="str">
        <f>IF(ISERROR(VLOOKUP(H1156,'FMC by DSF_Sistem'!$J$11:$J$1202,1,0)),"TIDAK ADA","ADA")</f>
        <v>TIDAK ADA</v>
      </c>
      <c r="Y1156" t="str">
        <f>IF(ISERROR(VLOOKUP(C1156,'Data Unit Agr Open'!$F$4:$F$7567,1,0)),"TIDAK ADA","ADA")</f>
        <v>TIDAK ADA</v>
      </c>
      <c r="Z1156" s="955" t="e">
        <f>VLOOKUP(H1156,'Data Unit Agr Open'!J1154:$J$7567,1,FALSE)</f>
        <v>#N/A</v>
      </c>
      <c r="AA1156" t="b">
        <f t="shared" si="104"/>
        <v>1</v>
      </c>
      <c r="AB1156"/>
    </row>
    <row r="1157" spans="1:28" ht="17.45" hidden="1" customHeight="1" x14ac:dyDescent="0.4">
      <c r="B1157" s="38">
        <v>1152</v>
      </c>
      <c r="C1157" s="392" t="s">
        <v>2418</v>
      </c>
      <c r="D1157" s="659" t="s">
        <v>13371</v>
      </c>
      <c r="E1157" s="258" t="s">
        <v>12315</v>
      </c>
      <c r="F1157" s="232"/>
      <c r="G1157" s="232"/>
      <c r="H1157" s="235" t="s">
        <v>6706</v>
      </c>
      <c r="I1157" s="69" t="s">
        <v>6707</v>
      </c>
      <c r="J1157" s="69" t="s">
        <v>6708</v>
      </c>
      <c r="K1157" s="427">
        <v>44169</v>
      </c>
      <c r="L1157" s="427">
        <v>45264</v>
      </c>
      <c r="M1157" s="76">
        <v>36</v>
      </c>
      <c r="N1157" s="370">
        <v>25200000</v>
      </c>
      <c r="O1157" s="76">
        <f t="shared" si="105"/>
        <v>700000</v>
      </c>
      <c r="P1157" s="128">
        <f t="shared" ca="1" si="106"/>
        <v>13.321165725308674</v>
      </c>
      <c r="Q1157" s="129">
        <f t="shared" ca="1" si="107"/>
        <v>9100000</v>
      </c>
      <c r="R1157" s="73"/>
      <c r="S1157" s="533"/>
      <c r="T1157" s="50">
        <f t="shared" si="103"/>
        <v>25200000</v>
      </c>
      <c r="U1157" s="186"/>
      <c r="X1157" t="str">
        <f>IF(ISERROR(VLOOKUP(H1157,'FMC by DSF_Sistem'!$J$11:$J$1202,1,0)),"TIDAK ADA","ADA")</f>
        <v>ADA</v>
      </c>
      <c r="Y1157" t="str">
        <f>IF(ISERROR(VLOOKUP(C1157,'Data Unit Agr Open'!$F$4:$F$7567,1,0)),"TIDAK ADA","ADA")</f>
        <v>ADA</v>
      </c>
      <c r="Z1157" s="955" t="str">
        <f>VLOOKUP(H1157,'Data Unit Agr Open'!J1155:$J$7567,1,FALSE)</f>
        <v>B2413UOU</v>
      </c>
      <c r="AA1157" t="b">
        <f t="shared" si="104"/>
        <v>1</v>
      </c>
      <c r="AB1157"/>
    </row>
    <row r="1158" spans="1:28" ht="17.45" hidden="1" customHeight="1" x14ac:dyDescent="0.4">
      <c r="B1158" s="51">
        <v>1153</v>
      </c>
      <c r="C1158" s="392" t="s">
        <v>2426</v>
      </c>
      <c r="D1158" s="659" t="s">
        <v>13371</v>
      </c>
      <c r="E1158" s="258" t="s">
        <v>12315</v>
      </c>
      <c r="F1158" s="232"/>
      <c r="G1158" s="232"/>
      <c r="H1158" s="235" t="s">
        <v>6716</v>
      </c>
      <c r="I1158" s="69" t="s">
        <v>6717</v>
      </c>
      <c r="J1158" s="69" t="s">
        <v>6718</v>
      </c>
      <c r="K1158" s="427">
        <v>44165</v>
      </c>
      <c r="L1158" s="427">
        <v>45260</v>
      </c>
      <c r="M1158" s="76">
        <v>36</v>
      </c>
      <c r="N1158" s="370">
        <v>23400000</v>
      </c>
      <c r="O1158" s="76">
        <f t="shared" si="105"/>
        <v>650000</v>
      </c>
      <c r="P1158" s="128">
        <f t="shared" ca="1" si="106"/>
        <v>13.454499058642007</v>
      </c>
      <c r="Q1158" s="129">
        <f t="shared" ca="1" si="107"/>
        <v>8450000</v>
      </c>
      <c r="R1158" s="73">
        <f>'[1]Inbisco Niaga'!J93</f>
        <v>451260</v>
      </c>
      <c r="S1158" s="533">
        <f>'[1]Inbisco Niaga'!F94</f>
        <v>1</v>
      </c>
      <c r="T1158" s="50">
        <f t="shared" si="103"/>
        <v>22948740</v>
      </c>
      <c r="U1158" s="186"/>
      <c r="X1158" t="str">
        <f>IF(ISERROR(VLOOKUP(H1158,'FMC by DSF_Sistem'!$J$11:$J$1202,1,0)),"TIDAK ADA","ADA")</f>
        <v>ADA</v>
      </c>
      <c r="Y1158" t="str">
        <f>IF(ISERROR(VLOOKUP(C1158,'Data Unit Agr Open'!$F$4:$F$7567,1,0)),"TIDAK ADA","ADA")</f>
        <v>ADA</v>
      </c>
      <c r="Z1158" s="955" t="str">
        <f>VLOOKUP(H1158,'Data Unit Agr Open'!J1156:$J$7567,1,FALSE)</f>
        <v>B2896UOT</v>
      </c>
      <c r="AA1158" t="b">
        <f t="shared" si="104"/>
        <v>1</v>
      </c>
      <c r="AB1158"/>
    </row>
    <row r="1159" spans="1:28" ht="17.45" hidden="1" customHeight="1" x14ac:dyDescent="0.4">
      <c r="B1159" s="38">
        <v>1154</v>
      </c>
      <c r="C1159" s="411" t="s">
        <v>2422</v>
      </c>
      <c r="D1159" s="659" t="s">
        <v>13371</v>
      </c>
      <c r="E1159" s="258" t="s">
        <v>12315</v>
      </c>
      <c r="F1159" s="274"/>
      <c r="G1159" s="274"/>
      <c r="H1159" s="347" t="s">
        <v>6711</v>
      </c>
      <c r="I1159" s="348" t="s">
        <v>6712</v>
      </c>
      <c r="J1159" s="348" t="s">
        <v>6713</v>
      </c>
      <c r="K1159" s="434">
        <v>44212</v>
      </c>
      <c r="L1159" s="434">
        <v>45307</v>
      </c>
      <c r="M1159" s="72">
        <v>36</v>
      </c>
      <c r="N1159" s="383">
        <v>25200000</v>
      </c>
      <c r="O1159" s="72">
        <f t="shared" si="105"/>
        <v>700000</v>
      </c>
      <c r="P1159" s="128">
        <f t="shared" ca="1" si="106"/>
        <v>11.887832391975341</v>
      </c>
      <c r="Q1159" s="129">
        <f t="shared" ca="1" si="107"/>
        <v>7700000</v>
      </c>
      <c r="R1159" s="139"/>
      <c r="S1159" s="140"/>
      <c r="T1159" s="120">
        <f t="shared" si="103"/>
        <v>25200000</v>
      </c>
      <c r="U1159" s="186"/>
      <c r="X1159" t="str">
        <f>IF(ISERROR(VLOOKUP(H1159,'FMC by DSF_Sistem'!$J$11:$J$1202,1,0)),"TIDAK ADA","ADA")</f>
        <v>ADA</v>
      </c>
      <c r="Y1159" t="str">
        <f>IF(ISERROR(VLOOKUP(C1159,'Data Unit Agr Open'!$F$4:$F$7567,1,0)),"TIDAK ADA","ADA")</f>
        <v>ADA</v>
      </c>
      <c r="Z1159" s="955" t="str">
        <f>VLOOKUP(H1159,'Data Unit Agr Open'!J1157:$J$7567,1,FALSE)</f>
        <v>B2443UOU</v>
      </c>
      <c r="AA1159" t="b">
        <f t="shared" ref="AA1159:AA1222" si="108">X1159=Y1159</f>
        <v>1</v>
      </c>
      <c r="AB1159"/>
    </row>
    <row r="1160" spans="1:28" ht="17.45" hidden="1" customHeight="1" thickBot="1" x14ac:dyDescent="0.45">
      <c r="A1160" s="296" t="s">
        <v>12507</v>
      </c>
      <c r="B1160" s="51">
        <v>1155</v>
      </c>
      <c r="C1160" s="678" t="s">
        <v>4815</v>
      </c>
      <c r="D1160" s="679" t="s">
        <v>13378</v>
      </c>
      <c r="E1160" s="385" t="s">
        <v>13379</v>
      </c>
      <c r="F1160" s="384"/>
      <c r="G1160" s="384"/>
      <c r="H1160" s="334" t="s">
        <v>11894</v>
      </c>
      <c r="I1160" s="355" t="s">
        <v>11895</v>
      </c>
      <c r="J1160" s="355" t="s">
        <v>11896</v>
      </c>
      <c r="K1160" s="456">
        <v>44168</v>
      </c>
      <c r="L1160" s="456">
        <v>45263</v>
      </c>
      <c r="M1160" s="205">
        <v>36</v>
      </c>
      <c r="N1160" s="388">
        <v>14400000</v>
      </c>
      <c r="O1160" s="205">
        <f t="shared" si="105"/>
        <v>400000</v>
      </c>
      <c r="P1160" s="206">
        <f t="shared" ca="1" si="106"/>
        <v>13.354499058642007</v>
      </c>
      <c r="Q1160" s="207">
        <f t="shared" ca="1" si="107"/>
        <v>5200000</v>
      </c>
      <c r="R1160" s="337">
        <f>'[1]Pascal Corpindo'!J55</f>
        <v>777500</v>
      </c>
      <c r="S1160" s="445">
        <f>'[1]Pascal Corpindo'!F56</f>
        <v>1</v>
      </c>
      <c r="T1160" s="210">
        <f t="shared" si="103"/>
        <v>13622500</v>
      </c>
      <c r="U1160" s="186"/>
      <c r="X1160" t="str">
        <f>IF(ISERROR(VLOOKUP(H1160,'FMC by DSF_Sistem'!$J$11:$J$1202,1,0)),"TIDAK ADA","ADA")</f>
        <v>ADA</v>
      </c>
      <c r="Y1160" t="str">
        <f>IF(ISERROR(VLOOKUP(C1160,'Data Unit Agr Open'!$F$4:$F$7567,1,0)),"TIDAK ADA","ADA")</f>
        <v>ADA</v>
      </c>
      <c r="Z1160" s="955" t="str">
        <f>VLOOKUP(H1160,'Data Unit Agr Open'!J1158:$J$7567,1,FALSE)</f>
        <v>B2584UOU</v>
      </c>
      <c r="AA1160" t="b">
        <f t="shared" si="108"/>
        <v>1</v>
      </c>
      <c r="AB1160"/>
    </row>
    <row r="1161" spans="1:28" ht="17.45" hidden="1" customHeight="1" x14ac:dyDescent="0.4">
      <c r="B1161" s="38">
        <v>1156</v>
      </c>
      <c r="C1161" s="653" t="s">
        <v>2403</v>
      </c>
      <c r="D1161" s="654" t="s">
        <v>13380</v>
      </c>
      <c r="E1161" s="252" t="s">
        <v>12001</v>
      </c>
      <c r="F1161" s="211"/>
      <c r="G1161" s="211"/>
      <c r="H1161" s="215" t="s">
        <v>13381</v>
      </c>
      <c r="I1161" s="216" t="s">
        <v>7688</v>
      </c>
      <c r="J1161" s="216" t="s">
        <v>7689</v>
      </c>
      <c r="K1161" s="458">
        <v>44139</v>
      </c>
      <c r="L1161" s="458">
        <v>45600</v>
      </c>
      <c r="M1161" s="190">
        <v>48</v>
      </c>
      <c r="N1161" s="365">
        <v>26400000</v>
      </c>
      <c r="O1161" s="190">
        <f t="shared" si="105"/>
        <v>550000</v>
      </c>
      <c r="P1161" s="300">
        <f t="shared" ca="1" si="106"/>
        <v>14.321165725308674</v>
      </c>
      <c r="Q1161" s="301">
        <f t="shared" ca="1" si="107"/>
        <v>7700000</v>
      </c>
      <c r="R1161" s="191"/>
      <c r="S1161" s="625"/>
      <c r="T1161" s="37">
        <f t="shared" si="103"/>
        <v>26400000</v>
      </c>
      <c r="U1161" s="186"/>
      <c r="X1161" t="str">
        <f>IF(ISERROR(VLOOKUP(H1161,'FMC by DSF_Sistem'!$J$11:$J$1202,1,0)),"TIDAK ADA","ADA")</f>
        <v>TIDAK ADA</v>
      </c>
      <c r="Y1161" t="str">
        <f>IF(ISERROR(VLOOKUP(C1161,'Data Unit Agr Open'!$F$4:$F$7567,1,0)),"TIDAK ADA","ADA")</f>
        <v>ADA</v>
      </c>
      <c r="Z1161" s="955" t="e">
        <f>VLOOKUP(H1161,'Data Unit Agr Open'!J1159:$J$7567,1,FALSE)</f>
        <v>#N/A</v>
      </c>
      <c r="AA1161" t="b">
        <f t="shared" si="108"/>
        <v>0</v>
      </c>
      <c r="AB1161" s="950" t="s">
        <v>25338</v>
      </c>
    </row>
    <row r="1162" spans="1:28" ht="17.45" hidden="1" customHeight="1" x14ac:dyDescent="0.4">
      <c r="B1162" s="51">
        <v>1157</v>
      </c>
      <c r="C1162" s="392" t="s">
        <v>2403</v>
      </c>
      <c r="D1162" s="655" t="s">
        <v>13380</v>
      </c>
      <c r="E1162" s="258" t="s">
        <v>12001</v>
      </c>
      <c r="F1162" s="232"/>
      <c r="G1162" s="232"/>
      <c r="H1162" s="235" t="s">
        <v>13382</v>
      </c>
      <c r="I1162" s="69" t="s">
        <v>7693</v>
      </c>
      <c r="J1162" s="69" t="s">
        <v>7694</v>
      </c>
      <c r="K1162" s="427">
        <v>44139</v>
      </c>
      <c r="L1162" s="427">
        <v>45600</v>
      </c>
      <c r="M1162" s="76">
        <v>48</v>
      </c>
      <c r="N1162" s="370">
        <v>26400000</v>
      </c>
      <c r="O1162" s="76">
        <f t="shared" si="105"/>
        <v>550000</v>
      </c>
      <c r="P1162" s="128">
        <f t="shared" ca="1" si="106"/>
        <v>14.321165725308674</v>
      </c>
      <c r="Q1162" s="129">
        <f t="shared" ca="1" si="107"/>
        <v>7700000</v>
      </c>
      <c r="R1162" s="73"/>
      <c r="S1162" s="360"/>
      <c r="T1162" s="50">
        <f t="shared" si="103"/>
        <v>26400000</v>
      </c>
      <c r="U1162" s="186"/>
      <c r="X1162" t="str">
        <f>IF(ISERROR(VLOOKUP(H1162,'FMC by DSF_Sistem'!$J$11:$J$1202,1,0)),"TIDAK ADA","ADA")</f>
        <v>TIDAK ADA</v>
      </c>
      <c r="Y1162" t="str">
        <f>IF(ISERROR(VLOOKUP(C1162,'Data Unit Agr Open'!$F$4:$F$7567,1,0)),"TIDAK ADA","ADA")</f>
        <v>ADA</v>
      </c>
      <c r="Z1162" s="955" t="e">
        <f>VLOOKUP(H1162,'Data Unit Agr Open'!J1160:$J$7567,1,FALSE)</f>
        <v>#N/A</v>
      </c>
      <c r="AA1162" t="b">
        <f t="shared" si="108"/>
        <v>0</v>
      </c>
      <c r="AB1162" s="950" t="s">
        <v>25339</v>
      </c>
    </row>
    <row r="1163" spans="1:28" ht="17.45" hidden="1" customHeight="1" x14ac:dyDescent="0.4">
      <c r="B1163" s="38">
        <v>1158</v>
      </c>
      <c r="C1163" s="392" t="s">
        <v>2403</v>
      </c>
      <c r="D1163" s="655" t="s">
        <v>13380</v>
      </c>
      <c r="E1163" s="258" t="s">
        <v>12001</v>
      </c>
      <c r="F1163" s="232"/>
      <c r="G1163" s="232"/>
      <c r="H1163" s="235" t="s">
        <v>13383</v>
      </c>
      <c r="I1163" s="69" t="s">
        <v>7696</v>
      </c>
      <c r="J1163" s="69" t="s">
        <v>7697</v>
      </c>
      <c r="K1163" s="427">
        <v>44139</v>
      </c>
      <c r="L1163" s="427">
        <v>45600</v>
      </c>
      <c r="M1163" s="76">
        <v>48</v>
      </c>
      <c r="N1163" s="370">
        <v>26400000</v>
      </c>
      <c r="O1163" s="76">
        <f t="shared" si="105"/>
        <v>550000</v>
      </c>
      <c r="P1163" s="128">
        <f t="shared" ca="1" si="106"/>
        <v>14.321165725308674</v>
      </c>
      <c r="Q1163" s="129">
        <f t="shared" ca="1" si="107"/>
        <v>7700000</v>
      </c>
      <c r="R1163" s="73"/>
      <c r="S1163" s="360"/>
      <c r="T1163" s="50">
        <f t="shared" si="103"/>
        <v>26400000</v>
      </c>
      <c r="U1163" s="186"/>
      <c r="X1163" t="str">
        <f>IF(ISERROR(VLOOKUP(H1163,'FMC by DSF_Sistem'!$J$11:$J$1202,1,0)),"TIDAK ADA","ADA")</f>
        <v>TIDAK ADA</v>
      </c>
      <c r="Y1163" t="str">
        <f>IF(ISERROR(VLOOKUP(C1163,'Data Unit Agr Open'!$F$4:$F$7567,1,0)),"TIDAK ADA","ADA")</f>
        <v>ADA</v>
      </c>
      <c r="Z1163" s="955" t="e">
        <f>VLOOKUP(H1163,'Data Unit Agr Open'!J1161:$J$7567,1,FALSE)</f>
        <v>#N/A</v>
      </c>
      <c r="AA1163" t="b">
        <f t="shared" si="108"/>
        <v>0</v>
      </c>
      <c r="AB1163" s="950" t="s">
        <v>25340</v>
      </c>
    </row>
    <row r="1164" spans="1:28" ht="17.45" hidden="1" customHeight="1" x14ac:dyDescent="0.4">
      <c r="B1164" s="51">
        <v>1159</v>
      </c>
      <c r="C1164" s="392" t="s">
        <v>2403</v>
      </c>
      <c r="D1164" s="655" t="s">
        <v>13380</v>
      </c>
      <c r="E1164" s="258" t="s">
        <v>12001</v>
      </c>
      <c r="F1164" s="232"/>
      <c r="G1164" s="232"/>
      <c r="H1164" s="235" t="s">
        <v>13384</v>
      </c>
      <c r="I1164" s="69" t="s">
        <v>7699</v>
      </c>
      <c r="J1164" s="69" t="s">
        <v>7700</v>
      </c>
      <c r="K1164" s="427">
        <v>44139</v>
      </c>
      <c r="L1164" s="427">
        <v>45600</v>
      </c>
      <c r="M1164" s="76">
        <v>48</v>
      </c>
      <c r="N1164" s="370">
        <v>26400000</v>
      </c>
      <c r="O1164" s="76">
        <f t="shared" si="105"/>
        <v>550000</v>
      </c>
      <c r="P1164" s="128">
        <f t="shared" ca="1" si="106"/>
        <v>14.321165725308674</v>
      </c>
      <c r="Q1164" s="129">
        <f t="shared" ca="1" si="107"/>
        <v>7700000</v>
      </c>
      <c r="R1164" s="73"/>
      <c r="S1164" s="360"/>
      <c r="T1164" s="50">
        <f t="shared" si="103"/>
        <v>26400000</v>
      </c>
      <c r="U1164" s="186"/>
      <c r="X1164" t="str">
        <f>IF(ISERROR(VLOOKUP(H1164,'FMC by DSF_Sistem'!$J$11:$J$1202,1,0)),"TIDAK ADA","ADA")</f>
        <v>TIDAK ADA</v>
      </c>
      <c r="Y1164" t="str">
        <f>IF(ISERROR(VLOOKUP(C1164,'Data Unit Agr Open'!$F$4:$F$7567,1,0)),"TIDAK ADA","ADA")</f>
        <v>ADA</v>
      </c>
      <c r="Z1164" s="955" t="e">
        <f>VLOOKUP(H1164,'Data Unit Agr Open'!J1162:$J$7567,1,FALSE)</f>
        <v>#N/A</v>
      </c>
      <c r="AA1164" t="b">
        <f t="shared" si="108"/>
        <v>0</v>
      </c>
      <c r="AB1164" s="950" t="s">
        <v>25341</v>
      </c>
    </row>
    <row r="1165" spans="1:28" ht="17.45" hidden="1" customHeight="1" x14ac:dyDescent="0.4">
      <c r="B1165" s="38">
        <v>1160</v>
      </c>
      <c r="C1165" s="392" t="s">
        <v>2403</v>
      </c>
      <c r="D1165" s="655" t="s">
        <v>13380</v>
      </c>
      <c r="E1165" s="258" t="s">
        <v>12001</v>
      </c>
      <c r="F1165" s="232"/>
      <c r="G1165" s="232"/>
      <c r="H1165" s="235" t="s">
        <v>13385</v>
      </c>
      <c r="I1165" s="69" t="s">
        <v>7702</v>
      </c>
      <c r="J1165" s="69" t="s">
        <v>7703</v>
      </c>
      <c r="K1165" s="427">
        <v>44139</v>
      </c>
      <c r="L1165" s="427">
        <v>45600</v>
      </c>
      <c r="M1165" s="76">
        <v>48</v>
      </c>
      <c r="N1165" s="370">
        <v>26400000</v>
      </c>
      <c r="O1165" s="76">
        <f t="shared" si="105"/>
        <v>550000</v>
      </c>
      <c r="P1165" s="128">
        <f t="shared" ca="1" si="106"/>
        <v>14.321165725308674</v>
      </c>
      <c r="Q1165" s="129">
        <f t="shared" ca="1" si="107"/>
        <v>7700000</v>
      </c>
      <c r="R1165" s="73"/>
      <c r="S1165" s="360"/>
      <c r="T1165" s="50">
        <f t="shared" si="103"/>
        <v>26400000</v>
      </c>
      <c r="U1165" s="186"/>
      <c r="X1165" t="str">
        <f>IF(ISERROR(VLOOKUP(H1165,'FMC by DSF_Sistem'!$J$11:$J$1202,1,0)),"TIDAK ADA","ADA")</f>
        <v>TIDAK ADA</v>
      </c>
      <c r="Y1165" t="str">
        <f>IF(ISERROR(VLOOKUP(C1165,'Data Unit Agr Open'!$F$4:$F$7567,1,0)),"TIDAK ADA","ADA")</f>
        <v>ADA</v>
      </c>
      <c r="Z1165" s="955" t="e">
        <f>VLOOKUP(H1165,'Data Unit Agr Open'!J1163:$J$7567,1,FALSE)</f>
        <v>#N/A</v>
      </c>
      <c r="AA1165" t="b">
        <f t="shared" si="108"/>
        <v>0</v>
      </c>
      <c r="AB1165" s="950" t="s">
        <v>25342</v>
      </c>
    </row>
    <row r="1166" spans="1:28" ht="17.45" hidden="1" customHeight="1" x14ac:dyDescent="0.4">
      <c r="B1166" s="51">
        <v>1161</v>
      </c>
      <c r="C1166" s="392" t="s">
        <v>2400</v>
      </c>
      <c r="D1166" s="655" t="s">
        <v>13380</v>
      </c>
      <c r="E1166" s="258" t="s">
        <v>13386</v>
      </c>
      <c r="F1166" s="232"/>
      <c r="G1166" s="232"/>
      <c r="H1166" s="235" t="s">
        <v>7680</v>
      </c>
      <c r="I1166" s="69" t="s">
        <v>7681</v>
      </c>
      <c r="J1166" s="69" t="s">
        <v>7682</v>
      </c>
      <c r="K1166" s="427">
        <v>44135</v>
      </c>
      <c r="L1166" s="427">
        <v>45596</v>
      </c>
      <c r="M1166" s="76">
        <v>48</v>
      </c>
      <c r="N1166" s="370">
        <v>38400000</v>
      </c>
      <c r="O1166" s="76">
        <f t="shared" ref="O1166:O1229" si="109">N1166/M1166</f>
        <v>800000</v>
      </c>
      <c r="P1166" s="128">
        <f t="shared" ca="1" si="106"/>
        <v>14.454499058642007</v>
      </c>
      <c r="Q1166" s="129">
        <f t="shared" ca="1" si="107"/>
        <v>11200000</v>
      </c>
      <c r="R1166" s="73"/>
      <c r="S1166" s="360"/>
      <c r="T1166" s="50">
        <f t="shared" si="103"/>
        <v>38400000</v>
      </c>
      <c r="U1166" s="186"/>
      <c r="X1166" t="str">
        <f>IF(ISERROR(VLOOKUP(H1166,'FMC by DSF_Sistem'!$J$11:$J$1202,1,0)),"TIDAK ADA","ADA")</f>
        <v>ADA</v>
      </c>
      <c r="Y1166" t="str">
        <f>IF(ISERROR(VLOOKUP(C1166,'Data Unit Agr Open'!$F$4:$F$7567,1,0)),"TIDAK ADA","ADA")</f>
        <v>ADA</v>
      </c>
      <c r="Z1166" s="955" t="str">
        <f>VLOOKUP(H1166,'Data Unit Agr Open'!J1164:$J$7567,1,FALSE)</f>
        <v>BG7033OI</v>
      </c>
      <c r="AA1166" t="b">
        <f t="shared" si="108"/>
        <v>1</v>
      </c>
      <c r="AB1166"/>
    </row>
    <row r="1167" spans="1:28" ht="17.45" hidden="1" customHeight="1" x14ac:dyDescent="0.4">
      <c r="B1167" s="38">
        <v>1162</v>
      </c>
      <c r="C1167" s="392" t="s">
        <v>2397</v>
      </c>
      <c r="D1167" s="655" t="s">
        <v>13380</v>
      </c>
      <c r="E1167" s="258" t="s">
        <v>13387</v>
      </c>
      <c r="F1167" s="232"/>
      <c r="G1167" s="232"/>
      <c r="H1167" s="235" t="s">
        <v>7673</v>
      </c>
      <c r="I1167" s="69" t="s">
        <v>7674</v>
      </c>
      <c r="J1167" s="69" t="s">
        <v>7675</v>
      </c>
      <c r="K1167" s="427">
        <v>44138</v>
      </c>
      <c r="L1167" s="427">
        <v>45599</v>
      </c>
      <c r="M1167" s="76">
        <v>48</v>
      </c>
      <c r="N1167" s="370">
        <v>26400000</v>
      </c>
      <c r="O1167" s="76">
        <f t="shared" si="109"/>
        <v>550000</v>
      </c>
      <c r="P1167" s="128">
        <f t="shared" ca="1" si="106"/>
        <v>14.354499058642007</v>
      </c>
      <c r="Q1167" s="129">
        <f t="shared" ca="1" si="107"/>
        <v>7700000</v>
      </c>
      <c r="R1167" s="73"/>
      <c r="S1167" s="360"/>
      <c r="T1167" s="50">
        <f t="shared" si="103"/>
        <v>26400000</v>
      </c>
      <c r="U1167" s="186"/>
      <c r="X1167" t="str">
        <f>IF(ISERROR(VLOOKUP(H1167,'FMC by DSF_Sistem'!$J$11:$J$1202,1,0)),"TIDAK ADA","ADA")</f>
        <v>ADA</v>
      </c>
      <c r="Y1167" t="str">
        <f>IF(ISERROR(VLOOKUP(C1167,'Data Unit Agr Open'!$F$4:$F$7567,1,0)),"TIDAK ADA","ADA")</f>
        <v>ADA</v>
      </c>
      <c r="Z1167" s="955" t="str">
        <f>VLOOKUP(H1167,'Data Unit Agr Open'!J1165:$J$7567,1,FALSE)</f>
        <v>BA1193IQ</v>
      </c>
      <c r="AA1167" t="b">
        <f t="shared" si="108"/>
        <v>1</v>
      </c>
      <c r="AB1167"/>
    </row>
    <row r="1168" spans="1:28" ht="17.45" hidden="1" customHeight="1" thickBot="1" x14ac:dyDescent="0.4">
      <c r="B1168" s="51">
        <v>1163</v>
      </c>
      <c r="C1168" s="392" t="s">
        <v>2397</v>
      </c>
      <c r="D1168" s="655" t="s">
        <v>13380</v>
      </c>
      <c r="E1168" s="258" t="s">
        <v>13387</v>
      </c>
      <c r="F1168" s="232"/>
      <c r="G1168" s="232"/>
      <c r="H1168" s="235" t="s">
        <v>7677</v>
      </c>
      <c r="I1168" s="69" t="s">
        <v>7678</v>
      </c>
      <c r="J1168" s="69" t="s">
        <v>7679</v>
      </c>
      <c r="K1168" s="427">
        <v>44138</v>
      </c>
      <c r="L1168" s="427">
        <v>45599</v>
      </c>
      <c r="M1168" s="76">
        <v>48</v>
      </c>
      <c r="N1168" s="370">
        <v>26400000</v>
      </c>
      <c r="O1168" s="76">
        <f t="shared" si="109"/>
        <v>550000</v>
      </c>
      <c r="P1168" s="128">
        <f t="shared" ca="1" si="106"/>
        <v>14.354499058642007</v>
      </c>
      <c r="Q1168" s="129">
        <f t="shared" ca="1" si="107"/>
        <v>7700000</v>
      </c>
      <c r="R1168" s="73"/>
      <c r="S1168" s="360"/>
      <c r="T1168" s="50">
        <f t="shared" si="103"/>
        <v>26400000</v>
      </c>
      <c r="U1168" s="186"/>
      <c r="X1168" t="str">
        <f>IF(ISERROR(VLOOKUP(H1168,'FMC by DSF_Sistem'!$J$11:$J$1202,1,0)),"TIDAK ADA","ADA")</f>
        <v>ADA</v>
      </c>
      <c r="Y1168" t="str">
        <f>IF(ISERROR(VLOOKUP(C1168,'Data Unit Agr Open'!$F$4:$F$7567,1,0)),"TIDAK ADA","ADA")</f>
        <v>ADA</v>
      </c>
      <c r="Z1168" s="955" t="str">
        <f>VLOOKUP(H1168,'Data Unit Agr Open'!J1166:$J$7567,1,FALSE)</f>
        <v>BA1194IQ</v>
      </c>
      <c r="AA1168" t="b">
        <f t="shared" si="108"/>
        <v>1</v>
      </c>
      <c r="AB1168"/>
    </row>
    <row r="1169" spans="2:28" ht="17.45" hidden="1" customHeight="1" thickBot="1" x14ac:dyDescent="0.45">
      <c r="B1169" s="38">
        <v>1164</v>
      </c>
      <c r="C1169" s="678" t="s">
        <v>2406</v>
      </c>
      <c r="D1169" s="721" t="s">
        <v>13380</v>
      </c>
      <c r="E1169" s="385" t="s">
        <v>13388</v>
      </c>
      <c r="F1169" s="384"/>
      <c r="G1169" s="384"/>
      <c r="H1169" s="334" t="s">
        <v>13389</v>
      </c>
      <c r="I1169" s="355" t="s">
        <v>13390</v>
      </c>
      <c r="J1169" s="355" t="s">
        <v>13391</v>
      </c>
      <c r="K1169" s="456">
        <v>44139</v>
      </c>
      <c r="L1169" s="456">
        <v>45600</v>
      </c>
      <c r="M1169" s="205">
        <v>48</v>
      </c>
      <c r="N1169" s="388">
        <v>33600000</v>
      </c>
      <c r="O1169" s="205">
        <f t="shared" si="109"/>
        <v>700000</v>
      </c>
      <c r="P1169" s="206">
        <f t="shared" ca="1" si="106"/>
        <v>14.321165725308674</v>
      </c>
      <c r="Q1169" s="207">
        <f t="shared" ca="1" si="107"/>
        <v>9800000</v>
      </c>
      <c r="R1169" s="337"/>
      <c r="S1169" s="451"/>
      <c r="T1169" s="210">
        <f t="shared" si="103"/>
        <v>33600000</v>
      </c>
      <c r="U1169" s="186"/>
      <c r="X1169" t="str">
        <f>IF(ISERROR(VLOOKUP(H1169,'FMC by DSF_Sistem'!$J$11:$J$1202,1,0)),"TIDAK ADA","ADA")</f>
        <v>TIDAK ADA</v>
      </c>
      <c r="Y1169" t="str">
        <f>IF(ISERROR(VLOOKUP(C1169,'Data Unit Agr Open'!$F$4:$F$7567,1,0)),"TIDAK ADA","ADA")</f>
        <v>ADA</v>
      </c>
      <c r="Z1169" s="955" t="e">
        <f>VLOOKUP(H1169,'Data Unit Agr Open'!J1167:$J$7567,1,FALSE)</f>
        <v>#N/A</v>
      </c>
      <c r="AA1169" t="b">
        <f t="shared" si="108"/>
        <v>0</v>
      </c>
      <c r="AB1169" s="950" t="s">
        <v>25343</v>
      </c>
    </row>
    <row r="1170" spans="2:28" ht="17.45" hidden="1" customHeight="1" x14ac:dyDescent="0.4">
      <c r="B1170" s="51">
        <v>1165</v>
      </c>
      <c r="C1170" s="653" t="s">
        <v>2345</v>
      </c>
      <c r="D1170" s="677" t="s">
        <v>13392</v>
      </c>
      <c r="E1170" s="252" t="s">
        <v>12310</v>
      </c>
      <c r="F1170" s="211"/>
      <c r="G1170" s="211"/>
      <c r="H1170" s="215" t="s">
        <v>5794</v>
      </c>
      <c r="I1170" s="216" t="s">
        <v>5795</v>
      </c>
      <c r="J1170" s="216" t="s">
        <v>5796</v>
      </c>
      <c r="K1170" s="458">
        <v>44121</v>
      </c>
      <c r="L1170" s="458">
        <v>45582</v>
      </c>
      <c r="M1170" s="190">
        <v>48</v>
      </c>
      <c r="N1170" s="365">
        <v>33600000</v>
      </c>
      <c r="O1170" s="190">
        <f>N1170/M1170</f>
        <v>700000</v>
      </c>
      <c r="P1170" s="300">
        <f t="shared" ca="1" si="106"/>
        <v>14.921165725308674</v>
      </c>
      <c r="Q1170" s="301">
        <f t="shared" ca="1" si="107"/>
        <v>9800000</v>
      </c>
      <c r="R1170" s="191"/>
      <c r="S1170" s="358"/>
      <c r="T1170" s="37">
        <f>N1170-R1170</f>
        <v>33600000</v>
      </c>
      <c r="U1170" s="186"/>
      <c r="X1170" t="str">
        <f>IF(ISERROR(VLOOKUP(H1170,'FMC by DSF_Sistem'!$J$11:$J$1202,1,0)),"TIDAK ADA","ADA")</f>
        <v>ADA</v>
      </c>
      <c r="Y1170" t="str">
        <f>IF(ISERROR(VLOOKUP(C1170,'Data Unit Agr Open'!$F$4:$F$7567,1,0)),"TIDAK ADA","ADA")</f>
        <v>ADA</v>
      </c>
      <c r="Z1170" s="955" t="str">
        <f>VLOOKUP(H1170,'Data Unit Agr Open'!J1168:$J$7567,1,FALSE)</f>
        <v>B2101UOU</v>
      </c>
      <c r="AA1170" t="b">
        <f t="shared" si="108"/>
        <v>1</v>
      </c>
      <c r="AB1170"/>
    </row>
    <row r="1171" spans="2:28" ht="17.45" hidden="1" customHeight="1" x14ac:dyDescent="0.4">
      <c r="B1171" s="38">
        <v>1166</v>
      </c>
      <c r="C1171" s="392" t="s">
        <v>2438</v>
      </c>
      <c r="D1171" s="659" t="s">
        <v>13392</v>
      </c>
      <c r="E1171" s="258" t="s">
        <v>13351</v>
      </c>
      <c r="F1171" s="232"/>
      <c r="G1171" s="232"/>
      <c r="H1171" s="235" t="s">
        <v>5802</v>
      </c>
      <c r="I1171" s="69" t="s">
        <v>5803</v>
      </c>
      <c r="J1171" s="69" t="s">
        <v>5804</v>
      </c>
      <c r="K1171" s="427">
        <v>44145</v>
      </c>
      <c r="L1171" s="427">
        <v>45240</v>
      </c>
      <c r="M1171" s="76">
        <v>36</v>
      </c>
      <c r="N1171" s="370">
        <v>36000000</v>
      </c>
      <c r="O1171" s="76">
        <f t="shared" si="109"/>
        <v>1000000</v>
      </c>
      <c r="P1171" s="128">
        <f t="shared" ca="1" si="106"/>
        <v>14.121165725308675</v>
      </c>
      <c r="Q1171" s="129">
        <f t="shared" ca="1" si="107"/>
        <v>14000000</v>
      </c>
      <c r="R1171" s="73">
        <f>[1]Doosan!J92</f>
        <v>7237627</v>
      </c>
      <c r="S1171" s="533">
        <f>[1]Doosan!F93</f>
        <v>6</v>
      </c>
      <c r="T1171" s="50">
        <f t="shared" si="103"/>
        <v>28762373</v>
      </c>
      <c r="U1171" s="186"/>
      <c r="X1171" t="str">
        <f>IF(ISERROR(VLOOKUP(H1171,'FMC by DSF_Sistem'!$J$11:$J$1202,1,0)),"TIDAK ADA","ADA")</f>
        <v>ADA</v>
      </c>
      <c r="Y1171" t="str">
        <f>IF(ISERROR(VLOOKUP(C1171,'Data Unit Agr Open'!$F$4:$F$7567,1,0)),"TIDAK ADA","ADA")</f>
        <v>ADA</v>
      </c>
      <c r="Z1171" s="955" t="str">
        <f>VLOOKUP(H1171,'Data Unit Agr Open'!J1169:$J$7567,1,FALSE)</f>
        <v>B7089UDB</v>
      </c>
      <c r="AA1171" t="b">
        <f t="shared" si="108"/>
        <v>1</v>
      </c>
      <c r="AB1171"/>
    </row>
    <row r="1172" spans="2:28" ht="17.45" hidden="1" customHeight="1" x14ac:dyDescent="0.4">
      <c r="B1172" s="51">
        <v>1167</v>
      </c>
      <c r="C1172" s="392" t="s">
        <v>2496</v>
      </c>
      <c r="D1172" s="659" t="s">
        <v>13392</v>
      </c>
      <c r="E1172" s="258" t="s">
        <v>12310</v>
      </c>
      <c r="F1172" s="232"/>
      <c r="G1172" s="232"/>
      <c r="H1172" s="235" t="s">
        <v>5811</v>
      </c>
      <c r="I1172" s="69" t="s">
        <v>5812</v>
      </c>
      <c r="J1172" s="69" t="s">
        <v>5813</v>
      </c>
      <c r="K1172" s="427">
        <v>44154</v>
      </c>
      <c r="L1172" s="427">
        <v>45249</v>
      </c>
      <c r="M1172" s="76">
        <v>36</v>
      </c>
      <c r="N1172" s="370">
        <v>25200000</v>
      </c>
      <c r="O1172" s="76">
        <f t="shared" si="109"/>
        <v>700000</v>
      </c>
      <c r="P1172" s="128">
        <f t="shared" ca="1" si="106"/>
        <v>13.821165725308674</v>
      </c>
      <c r="Q1172" s="129">
        <f t="shared" ca="1" si="107"/>
        <v>9100000</v>
      </c>
      <c r="R1172" s="73"/>
      <c r="S1172" s="533"/>
      <c r="T1172" s="50">
        <f t="shared" si="103"/>
        <v>25200000</v>
      </c>
      <c r="U1172" s="186"/>
      <c r="X1172" t="str">
        <f>IF(ISERROR(VLOOKUP(H1172,'FMC by DSF_Sistem'!$J$11:$J$1202,1,0)),"TIDAK ADA","ADA")</f>
        <v>ADA</v>
      </c>
      <c r="Y1172" t="str">
        <f>IF(ISERROR(VLOOKUP(C1172,'Data Unit Agr Open'!$F$4:$F$7567,1,0)),"TIDAK ADA","ADA")</f>
        <v>ADA</v>
      </c>
      <c r="Z1172" s="955" t="str">
        <f>VLOOKUP(H1172,'Data Unit Agr Open'!J1170:$J$7567,1,FALSE)</f>
        <v>B2150UOU</v>
      </c>
      <c r="AA1172" t="b">
        <f t="shared" si="108"/>
        <v>1</v>
      </c>
      <c r="AB1172"/>
    </row>
    <row r="1173" spans="2:28" ht="17.45" hidden="1" customHeight="1" x14ac:dyDescent="0.4">
      <c r="B1173" s="38">
        <v>1168</v>
      </c>
      <c r="C1173" s="392" t="s">
        <v>2497</v>
      </c>
      <c r="D1173" s="659" t="s">
        <v>13392</v>
      </c>
      <c r="E1173" s="258" t="s">
        <v>12310</v>
      </c>
      <c r="F1173" s="232"/>
      <c r="G1173" s="232"/>
      <c r="H1173" s="235" t="s">
        <v>5817</v>
      </c>
      <c r="I1173" s="69" t="s">
        <v>5818</v>
      </c>
      <c r="J1173" s="69" t="s">
        <v>5819</v>
      </c>
      <c r="K1173" s="427">
        <v>44164</v>
      </c>
      <c r="L1173" s="427">
        <v>45259</v>
      </c>
      <c r="M1173" s="76">
        <v>36</v>
      </c>
      <c r="N1173" s="370">
        <v>25200000</v>
      </c>
      <c r="O1173" s="76">
        <f t="shared" si="109"/>
        <v>700000</v>
      </c>
      <c r="P1173" s="128">
        <f t="shared" ca="1" si="106"/>
        <v>13.48783239197534</v>
      </c>
      <c r="Q1173" s="129">
        <f t="shared" ca="1" si="107"/>
        <v>9100000</v>
      </c>
      <c r="R1173" s="73"/>
      <c r="S1173" s="533"/>
      <c r="T1173" s="50">
        <f t="shared" si="103"/>
        <v>25200000</v>
      </c>
      <c r="U1173" s="186"/>
      <c r="X1173" t="str">
        <f>IF(ISERROR(VLOOKUP(H1173,'FMC by DSF_Sistem'!$J$11:$J$1202,1,0)),"TIDAK ADA","ADA")</f>
        <v>ADA</v>
      </c>
      <c r="Y1173" t="str">
        <f>IF(ISERROR(VLOOKUP(C1173,'Data Unit Agr Open'!$F$4:$F$7567,1,0)),"TIDAK ADA","ADA")</f>
        <v>ADA</v>
      </c>
      <c r="Z1173" s="955" t="str">
        <f>VLOOKUP(H1173,'Data Unit Agr Open'!J1171:$J$7567,1,FALSE)</f>
        <v>B2292UOU</v>
      </c>
      <c r="AA1173" t="b">
        <f t="shared" si="108"/>
        <v>1</v>
      </c>
      <c r="AB1173"/>
    </row>
    <row r="1174" spans="2:28" ht="17.45" hidden="1" customHeight="1" x14ac:dyDescent="0.4">
      <c r="B1174" s="51">
        <v>1169</v>
      </c>
      <c r="C1174" s="392" t="s">
        <v>2498</v>
      </c>
      <c r="D1174" s="680" t="s">
        <v>13392</v>
      </c>
      <c r="E1174" s="258" t="s">
        <v>12310</v>
      </c>
      <c r="F1174" s="232"/>
      <c r="G1174" s="232"/>
      <c r="H1174" s="235" t="s">
        <v>13393</v>
      </c>
      <c r="I1174" s="69" t="s">
        <v>5823</v>
      </c>
      <c r="J1174" s="69" t="s">
        <v>5824</v>
      </c>
      <c r="K1174" s="427">
        <v>44176</v>
      </c>
      <c r="L1174" s="427">
        <v>45271</v>
      </c>
      <c r="M1174" s="76">
        <v>36</v>
      </c>
      <c r="N1174" s="370">
        <v>25200000</v>
      </c>
      <c r="O1174" s="76">
        <f t="shared" si="109"/>
        <v>700000</v>
      </c>
      <c r="P1174" s="128">
        <f t="shared" ca="1" si="106"/>
        <v>13.087832391975342</v>
      </c>
      <c r="Q1174" s="129">
        <f t="shared" ca="1" si="107"/>
        <v>9100000</v>
      </c>
      <c r="R1174" s="73"/>
      <c r="S1174" s="360"/>
      <c r="T1174" s="50">
        <f t="shared" si="103"/>
        <v>25200000</v>
      </c>
      <c r="U1174" s="186"/>
      <c r="X1174" t="str">
        <f>IF(ISERROR(VLOOKUP(H1174,'FMC by DSF_Sistem'!$J$11:$J$1202,1,0)),"TIDAK ADA","ADA")</f>
        <v>TIDAK ADA</v>
      </c>
      <c r="Y1174" t="str">
        <f>IF(ISERROR(VLOOKUP(C1174,'Data Unit Agr Open'!$F$4:$F$7567,1,0)),"TIDAK ADA","ADA")</f>
        <v>ADA</v>
      </c>
      <c r="Z1174" s="955" t="e">
        <f>VLOOKUP(H1174,'Data Unit Agr Open'!J1172:$J$7567,1,FALSE)</f>
        <v>#N/A</v>
      </c>
      <c r="AA1174" t="b">
        <f t="shared" si="108"/>
        <v>0</v>
      </c>
      <c r="AB1174" s="950" t="s">
        <v>25344</v>
      </c>
    </row>
    <row r="1175" spans="2:28" ht="17.45" hidden="1" customHeight="1" x14ac:dyDescent="0.4">
      <c r="B1175" s="38">
        <v>1170</v>
      </c>
      <c r="C1175" s="406" t="s">
        <v>3255</v>
      </c>
      <c r="D1175" s="680" t="s">
        <v>13392</v>
      </c>
      <c r="E1175" s="374" t="s">
        <v>12058</v>
      </c>
      <c r="F1175" s="377"/>
      <c r="G1175" s="377"/>
      <c r="H1175" s="320" t="s">
        <v>5826</v>
      </c>
      <c r="I1175" s="81" t="s">
        <v>5827</v>
      </c>
      <c r="J1175" s="81" t="s">
        <v>5828</v>
      </c>
      <c r="K1175" s="471">
        <v>44275</v>
      </c>
      <c r="L1175" s="471">
        <v>45371</v>
      </c>
      <c r="M1175" s="85">
        <v>36</v>
      </c>
      <c r="N1175" s="379">
        <v>43200000</v>
      </c>
      <c r="O1175" s="85">
        <f t="shared" si="109"/>
        <v>1200000</v>
      </c>
      <c r="P1175" s="86">
        <f t="shared" ca="1" si="106"/>
        <v>9.7878323919753409</v>
      </c>
      <c r="Q1175" s="87">
        <f t="shared" ca="1" si="107"/>
        <v>10800000</v>
      </c>
      <c r="R1175" s="139"/>
      <c r="S1175" s="140"/>
      <c r="T1175" s="50">
        <f t="shared" si="103"/>
        <v>43200000</v>
      </c>
      <c r="U1175" s="186"/>
      <c r="X1175" t="str">
        <f>IF(ISERROR(VLOOKUP(H1175,'FMC by DSF_Sistem'!$J$11:$J$1202,1,0)),"TIDAK ADA","ADA")</f>
        <v>ADA</v>
      </c>
      <c r="Y1175" t="str">
        <f>IF(ISERROR(VLOOKUP(C1175,'Data Unit Agr Open'!$F$4:$F$7567,1,0)),"TIDAK ADA","ADA")</f>
        <v>ADA</v>
      </c>
      <c r="Z1175" s="955" t="str">
        <f>VLOOKUP(H1175,'Data Unit Agr Open'!J1173:$J$7567,1,FALSE)</f>
        <v>B1547UJW</v>
      </c>
      <c r="AA1175" t="b">
        <f t="shared" si="108"/>
        <v>1</v>
      </c>
      <c r="AB1175"/>
    </row>
    <row r="1176" spans="2:28" ht="17.45" hidden="1" customHeight="1" x14ac:dyDescent="0.4">
      <c r="B1176" s="51">
        <v>1171</v>
      </c>
      <c r="C1176" s="406" t="s">
        <v>3556</v>
      </c>
      <c r="D1176" s="680" t="s">
        <v>13392</v>
      </c>
      <c r="E1176" s="258" t="s">
        <v>13394</v>
      </c>
      <c r="F1176" s="232"/>
      <c r="G1176" s="232"/>
      <c r="H1176" s="235" t="s">
        <v>5832</v>
      </c>
      <c r="I1176" s="69" t="s">
        <v>5833</v>
      </c>
      <c r="J1176" s="69" t="s">
        <v>5834</v>
      </c>
      <c r="K1176" s="427">
        <v>44326</v>
      </c>
      <c r="L1176" s="427">
        <v>45422</v>
      </c>
      <c r="M1176" s="76">
        <v>36</v>
      </c>
      <c r="N1176" s="370">
        <v>25200000</v>
      </c>
      <c r="O1176" s="76">
        <f t="shared" si="109"/>
        <v>700000</v>
      </c>
      <c r="P1176" s="128">
        <f t="shared" ca="1" si="106"/>
        <v>8.0878323919753417</v>
      </c>
      <c r="Q1176" s="129">
        <f t="shared" ca="1" si="107"/>
        <v>5600000</v>
      </c>
      <c r="R1176" s="73"/>
      <c r="S1176" s="130"/>
      <c r="T1176" s="50">
        <f t="shared" si="103"/>
        <v>25200000</v>
      </c>
      <c r="U1176" s="186"/>
      <c r="X1176" t="str">
        <f>IF(ISERROR(VLOOKUP(H1176,'FMC by DSF_Sistem'!$J$11:$J$1202,1,0)),"TIDAK ADA","ADA")</f>
        <v>ADA</v>
      </c>
      <c r="Y1176" t="str">
        <f>IF(ISERROR(VLOOKUP(C1176,'Data Unit Agr Open'!$F$4:$F$7567,1,0)),"TIDAK ADA","ADA")</f>
        <v>ADA</v>
      </c>
      <c r="Z1176" s="955" t="str">
        <f>VLOOKUP(H1176,'Data Unit Agr Open'!J1174:$J$7567,1,FALSE)</f>
        <v>B9195UAR</v>
      </c>
      <c r="AA1176" t="b">
        <f t="shared" si="108"/>
        <v>1</v>
      </c>
      <c r="AB1176"/>
    </row>
    <row r="1177" spans="2:28" ht="17.45" hidden="1" customHeight="1" x14ac:dyDescent="0.4">
      <c r="B1177" s="38">
        <v>1172</v>
      </c>
      <c r="C1177" s="389" t="s">
        <v>3851</v>
      </c>
      <c r="D1177" s="680" t="s">
        <v>13392</v>
      </c>
      <c r="E1177" s="374" t="s">
        <v>13394</v>
      </c>
      <c r="F1177" s="232"/>
      <c r="G1177" s="232"/>
      <c r="H1177" s="235" t="s">
        <v>5838</v>
      </c>
      <c r="I1177" s="69" t="s">
        <v>5839</v>
      </c>
      <c r="J1177" s="69" t="s">
        <v>5840</v>
      </c>
      <c r="K1177" s="427">
        <v>44361</v>
      </c>
      <c r="L1177" s="427">
        <v>45457</v>
      </c>
      <c r="M1177" s="76">
        <v>36</v>
      </c>
      <c r="N1177" s="370">
        <v>25200000</v>
      </c>
      <c r="O1177" s="76">
        <f t="shared" si="109"/>
        <v>700000</v>
      </c>
      <c r="P1177" s="128">
        <f t="shared" ca="1" si="106"/>
        <v>6.9211657253086738</v>
      </c>
      <c r="Q1177" s="129">
        <f t="shared" ca="1" si="107"/>
        <v>4200000</v>
      </c>
      <c r="R1177" s="73"/>
      <c r="S1177" s="130"/>
      <c r="T1177" s="50">
        <f t="shared" si="103"/>
        <v>25200000</v>
      </c>
      <c r="U1177" s="186"/>
      <c r="X1177" t="str">
        <f>IF(ISERROR(VLOOKUP(H1177,'FMC by DSF_Sistem'!$J$11:$J$1202,1,0)),"TIDAK ADA","ADA")</f>
        <v>ADA</v>
      </c>
      <c r="Y1177" t="str">
        <f>IF(ISERROR(VLOOKUP(C1177,'Data Unit Agr Open'!$F$4:$F$7567,1,0)),"TIDAK ADA","ADA")</f>
        <v>ADA</v>
      </c>
      <c r="Z1177" s="955" t="str">
        <f>VLOOKUP(H1177,'Data Unit Agr Open'!J1175:$J$7567,1,FALSE)</f>
        <v>B9294UAR</v>
      </c>
      <c r="AA1177" t="b">
        <f t="shared" si="108"/>
        <v>1</v>
      </c>
      <c r="AB1177"/>
    </row>
    <row r="1178" spans="2:28" ht="17.45" customHeight="1" x14ac:dyDescent="0.4">
      <c r="B1178" s="51">
        <v>1173</v>
      </c>
      <c r="C1178" s="392" t="s">
        <v>4372</v>
      </c>
      <c r="D1178" s="680" t="s">
        <v>13392</v>
      </c>
      <c r="E1178" s="258" t="s">
        <v>12310</v>
      </c>
      <c r="F1178" s="232"/>
      <c r="G1178" s="232"/>
      <c r="H1178" s="235" t="s">
        <v>13395</v>
      </c>
      <c r="I1178" s="69" t="s">
        <v>13396</v>
      </c>
      <c r="J1178" s="69" t="s">
        <v>13397</v>
      </c>
      <c r="K1178" s="427">
        <v>44435</v>
      </c>
      <c r="L1178" s="427">
        <v>45531</v>
      </c>
      <c r="M1178" s="76">
        <v>36</v>
      </c>
      <c r="N1178" s="370">
        <v>27000000</v>
      </c>
      <c r="O1178" s="76">
        <f t="shared" si="109"/>
        <v>750000</v>
      </c>
      <c r="P1178" s="128">
        <f t="shared" ca="1" si="106"/>
        <v>4.4544990586420079</v>
      </c>
      <c r="Q1178" s="129">
        <f t="shared" ca="1" si="107"/>
        <v>3000000</v>
      </c>
      <c r="R1178" s="73"/>
      <c r="S1178" s="130"/>
      <c r="T1178" s="50">
        <f t="shared" si="103"/>
        <v>27000000</v>
      </c>
      <c r="U1178" s="186"/>
      <c r="X1178" t="str">
        <f>IF(ISERROR(VLOOKUP(H1178,'FMC by DSF_Sistem'!$J$11:$J$1202,1,0)),"TIDAK ADA","ADA")</f>
        <v>TIDAK ADA</v>
      </c>
      <c r="Y1178" t="str">
        <f>IF(ISERROR(VLOOKUP(C1178,'Data Unit Agr Open'!$F$4:$F$7567,1,0)),"TIDAK ADA","ADA")</f>
        <v>ADA</v>
      </c>
      <c r="Z1178" s="955" t="str">
        <f>VLOOKUP(H1178,'Data Unit Agr Open'!J1176:$J$7567,1,FALSE)</f>
        <v>B2165UZG</v>
      </c>
      <c r="AA1178" t="b">
        <f t="shared" si="108"/>
        <v>0</v>
      </c>
      <c r="AB1178"/>
    </row>
    <row r="1179" spans="2:28" ht="17.45" hidden="1" customHeight="1" thickBot="1" x14ac:dyDescent="0.45">
      <c r="B1179" s="38">
        <v>1174</v>
      </c>
      <c r="C1179" s="678" t="s">
        <v>4598</v>
      </c>
      <c r="D1179" s="708" t="s">
        <v>13392</v>
      </c>
      <c r="E1179" s="385" t="s">
        <v>12310</v>
      </c>
      <c r="F1179" s="384"/>
      <c r="G1179" s="384"/>
      <c r="H1179" s="334" t="s">
        <v>5844</v>
      </c>
      <c r="I1179" s="355" t="s">
        <v>5845</v>
      </c>
      <c r="J1179" s="355" t="s">
        <v>5846</v>
      </c>
      <c r="K1179" s="456">
        <v>44476</v>
      </c>
      <c r="L1179" s="456">
        <v>45572</v>
      </c>
      <c r="M1179" s="205">
        <v>36</v>
      </c>
      <c r="N1179" s="388">
        <v>28800000</v>
      </c>
      <c r="O1179" s="205">
        <f t="shared" si="109"/>
        <v>800000</v>
      </c>
      <c r="P1179" s="206">
        <f t="shared" ca="1" si="106"/>
        <v>3.0878323919753408</v>
      </c>
      <c r="Q1179" s="207">
        <f t="shared" ca="1" si="107"/>
        <v>2400000</v>
      </c>
      <c r="R1179" s="337"/>
      <c r="S1179" s="445"/>
      <c r="T1179" s="210">
        <f t="shared" si="103"/>
        <v>28800000</v>
      </c>
      <c r="U1179" s="186"/>
      <c r="X1179" t="str">
        <f>IF(ISERROR(VLOOKUP(H1179,'FMC by DSF_Sistem'!$J$11:$J$1202,1,0)),"TIDAK ADA","ADA")</f>
        <v>ADA</v>
      </c>
      <c r="Y1179" t="str">
        <f>IF(ISERROR(VLOOKUP(C1179,'Data Unit Agr Open'!$F$4:$F$7567,1,0)),"TIDAK ADA","ADA")</f>
        <v>ADA</v>
      </c>
      <c r="Z1179" s="955" t="str">
        <f>VLOOKUP(H1179,'Data Unit Agr Open'!J1177:$J$7567,1,FALSE)</f>
        <v>B2786UZG</v>
      </c>
      <c r="AA1179" t="b">
        <f t="shared" si="108"/>
        <v>1</v>
      </c>
      <c r="AB1179"/>
    </row>
    <row r="1180" spans="2:28" ht="17.45" hidden="1" customHeight="1" x14ac:dyDescent="0.4">
      <c r="B1180" s="51">
        <v>1175</v>
      </c>
      <c r="C1180" s="389" t="s">
        <v>2508</v>
      </c>
      <c r="D1180" s="676" t="s">
        <v>13398</v>
      </c>
      <c r="E1180" s="221" t="s">
        <v>13399</v>
      </c>
      <c r="F1180" s="222"/>
      <c r="G1180" s="222"/>
      <c r="H1180" s="223" t="s">
        <v>5937</v>
      </c>
      <c r="I1180" s="224" t="s">
        <v>5938</v>
      </c>
      <c r="J1180" s="224" t="s">
        <v>5939</v>
      </c>
      <c r="K1180" s="225">
        <v>44166</v>
      </c>
      <c r="L1180" s="225">
        <v>45627</v>
      </c>
      <c r="M1180" s="226">
        <v>48</v>
      </c>
      <c r="N1180" s="227">
        <v>18000000</v>
      </c>
      <c r="O1180" s="226">
        <f t="shared" si="109"/>
        <v>375000</v>
      </c>
      <c r="P1180" s="228">
        <f t="shared" ca="1" si="106"/>
        <v>13.421165725308674</v>
      </c>
      <c r="Q1180" s="229">
        <f t="shared" ca="1" si="107"/>
        <v>4875000</v>
      </c>
      <c r="R1180" s="117"/>
      <c r="S1180" s="146"/>
      <c r="T1180" s="642">
        <f t="shared" si="103"/>
        <v>18000000</v>
      </c>
      <c r="U1180" s="186"/>
      <c r="X1180" t="str">
        <f>IF(ISERROR(VLOOKUP(H1180,'FMC by DSF_Sistem'!$J$11:$J$1202,1,0)),"TIDAK ADA","ADA")</f>
        <v>ADA</v>
      </c>
      <c r="Y1180" t="str">
        <f>IF(ISERROR(VLOOKUP(C1180,'Data Unit Agr Open'!$F$4:$F$7567,1,0)),"TIDAK ADA","ADA")</f>
        <v>ADA</v>
      </c>
      <c r="Z1180" s="955" t="str">
        <f>VLOOKUP(H1180,'Data Unit Agr Open'!J1178:$J$7567,1,FALSE)</f>
        <v>B2962UOT</v>
      </c>
      <c r="AA1180" t="b">
        <f t="shared" si="108"/>
        <v>1</v>
      </c>
      <c r="AB1180"/>
    </row>
    <row r="1181" spans="2:28" ht="17.45" hidden="1" customHeight="1" x14ac:dyDescent="0.4">
      <c r="B1181" s="38">
        <v>1176</v>
      </c>
      <c r="C1181" s="392" t="s">
        <v>2505</v>
      </c>
      <c r="D1181" s="655" t="s">
        <v>13398</v>
      </c>
      <c r="E1181" s="258" t="s">
        <v>13400</v>
      </c>
      <c r="F1181" s="232"/>
      <c r="G1181" s="232"/>
      <c r="H1181" s="235" t="s">
        <v>25345</v>
      </c>
      <c r="I1181" s="69" t="s">
        <v>5931</v>
      </c>
      <c r="J1181" s="69" t="s">
        <v>5932</v>
      </c>
      <c r="K1181" s="427">
        <v>44186</v>
      </c>
      <c r="L1181" s="427">
        <v>45647</v>
      </c>
      <c r="M1181" s="76">
        <v>48</v>
      </c>
      <c r="N1181" s="370">
        <v>48000000</v>
      </c>
      <c r="O1181" s="76">
        <f t="shared" si="109"/>
        <v>1000000</v>
      </c>
      <c r="P1181" s="128">
        <f t="shared" ca="1" si="106"/>
        <v>12.754499058642008</v>
      </c>
      <c r="Q1181" s="129">
        <f t="shared" ca="1" si="107"/>
        <v>12000000</v>
      </c>
      <c r="R1181" s="73"/>
      <c r="S1181" s="140"/>
      <c r="T1181" s="50">
        <f t="shared" si="103"/>
        <v>48000000</v>
      </c>
      <c r="U1181" s="186"/>
      <c r="X1181" t="str">
        <f>IF(ISERROR(VLOOKUP(H1181,'FMC by DSF_Sistem'!$J$11:$J$1202,1,0)),"TIDAK ADA","ADA")</f>
        <v>TIDAK ADA</v>
      </c>
      <c r="Y1181" t="str">
        <f>IF(ISERROR(VLOOKUP(C1181,'Data Unit Agr Open'!$F$4:$F$7567,1,0)),"TIDAK ADA","ADA")</f>
        <v>ADA</v>
      </c>
      <c r="Z1181" s="955" t="e">
        <f>VLOOKUP(H1181,'Data Unit Agr Open'!J1179:$J$7567,1,FALSE)</f>
        <v>#N/A</v>
      </c>
      <c r="AA1181" t="b">
        <f t="shared" si="108"/>
        <v>0</v>
      </c>
      <c r="AB1181" s="950" t="s">
        <v>25346</v>
      </c>
    </row>
    <row r="1182" spans="2:28" ht="17.45" hidden="1" customHeight="1" x14ac:dyDescent="0.4">
      <c r="B1182" s="51">
        <v>1177</v>
      </c>
      <c r="C1182" s="392" t="s">
        <v>2460</v>
      </c>
      <c r="D1182" s="655" t="s">
        <v>13398</v>
      </c>
      <c r="E1182" s="258" t="s">
        <v>13399</v>
      </c>
      <c r="F1182" s="232"/>
      <c r="G1182" s="232"/>
      <c r="H1182" s="235" t="s">
        <v>5927</v>
      </c>
      <c r="I1182" s="69" t="s">
        <v>5928</v>
      </c>
      <c r="J1182" s="69" t="s">
        <v>5929</v>
      </c>
      <c r="K1182" s="427">
        <v>44166</v>
      </c>
      <c r="L1182" s="427">
        <v>45627</v>
      </c>
      <c r="M1182" s="76">
        <v>48</v>
      </c>
      <c r="N1182" s="370">
        <v>18000000</v>
      </c>
      <c r="O1182" s="76">
        <f t="shared" si="109"/>
        <v>375000</v>
      </c>
      <c r="P1182" s="128">
        <f t="shared" ca="1" si="106"/>
        <v>13.421165725308674</v>
      </c>
      <c r="Q1182" s="129">
        <f t="shared" ca="1" si="107"/>
        <v>4875000</v>
      </c>
      <c r="R1182" s="73"/>
      <c r="S1182" s="130"/>
      <c r="T1182" s="50">
        <f t="shared" si="103"/>
        <v>18000000</v>
      </c>
      <c r="U1182" s="186"/>
      <c r="X1182" t="str">
        <f>IF(ISERROR(VLOOKUP(H1182,'FMC by DSF_Sistem'!$J$11:$J$1202,1,0)),"TIDAK ADA","ADA")</f>
        <v>ADA</v>
      </c>
      <c r="Y1182" t="str">
        <f>IF(ISERROR(VLOOKUP(C1182,'Data Unit Agr Open'!$F$4:$F$7567,1,0)),"TIDAK ADA","ADA")</f>
        <v>ADA</v>
      </c>
      <c r="Z1182" s="955" t="str">
        <f>VLOOKUP(H1182,'Data Unit Agr Open'!J1180:$J$7567,1,FALSE)</f>
        <v>B2513UOU</v>
      </c>
      <c r="AA1182" t="b">
        <f t="shared" si="108"/>
        <v>1</v>
      </c>
      <c r="AB1182"/>
    </row>
    <row r="1183" spans="2:28" ht="17.45" hidden="1" customHeight="1" x14ac:dyDescent="0.4">
      <c r="B1183" s="38">
        <v>1178</v>
      </c>
      <c r="C1183" s="392" t="s">
        <v>2994</v>
      </c>
      <c r="D1183" s="655" t="s">
        <v>13398</v>
      </c>
      <c r="E1183" s="374" t="s">
        <v>13401</v>
      </c>
      <c r="F1183" s="232"/>
      <c r="G1183" s="232"/>
      <c r="H1183" s="235" t="s">
        <v>5940</v>
      </c>
      <c r="I1183" s="69" t="s">
        <v>5941</v>
      </c>
      <c r="J1183" s="69" t="s">
        <v>5942</v>
      </c>
      <c r="K1183" s="427">
        <v>44250</v>
      </c>
      <c r="L1183" s="427">
        <v>45711</v>
      </c>
      <c r="M1183" s="76">
        <v>48</v>
      </c>
      <c r="N1183" s="370">
        <v>19200000</v>
      </c>
      <c r="O1183" s="76">
        <f t="shared" si="109"/>
        <v>400000</v>
      </c>
      <c r="P1183" s="128">
        <f t="shared" ca="1" si="106"/>
        <v>10.621165725308675</v>
      </c>
      <c r="Q1183" s="129">
        <f t="shared" ca="1" si="107"/>
        <v>4000000</v>
      </c>
      <c r="R1183" s="73">
        <f>'[1]Fresenius Kabi'!J67</f>
        <v>1795414</v>
      </c>
      <c r="S1183" s="130">
        <f>'[1]Fresenius Kabi'!F68</f>
        <v>2</v>
      </c>
      <c r="T1183" s="50">
        <f t="shared" si="103"/>
        <v>17404586</v>
      </c>
      <c r="U1183" s="186"/>
      <c r="X1183" t="str">
        <f>IF(ISERROR(VLOOKUP(H1183,'FMC by DSF_Sistem'!$J$11:$J$1202,1,0)),"TIDAK ADA","ADA")</f>
        <v>ADA</v>
      </c>
      <c r="Y1183" t="str">
        <f>IF(ISERROR(VLOOKUP(C1183,'Data Unit Agr Open'!$F$4:$F$7567,1,0)),"TIDAK ADA","ADA")</f>
        <v>ADA</v>
      </c>
      <c r="Z1183" s="955" t="str">
        <f>VLOOKUP(H1183,'Data Unit Agr Open'!J1181:$J$7567,1,FALSE)</f>
        <v>B2553UOX</v>
      </c>
      <c r="AA1183" t="b">
        <f t="shared" si="108"/>
        <v>1</v>
      </c>
      <c r="AB1183"/>
    </row>
    <row r="1184" spans="2:28" ht="17.45" customHeight="1" x14ac:dyDescent="0.4">
      <c r="B1184" s="51">
        <v>1179</v>
      </c>
      <c r="C1184" s="392" t="s">
        <v>4153</v>
      </c>
      <c r="D1184" s="680" t="s">
        <v>13398</v>
      </c>
      <c r="E1184" s="258" t="s">
        <v>13399</v>
      </c>
      <c r="F1184" s="232"/>
      <c r="G1184" s="232" t="s">
        <v>12372</v>
      </c>
      <c r="H1184" s="235" t="s">
        <v>13402</v>
      </c>
      <c r="I1184" s="69" t="s">
        <v>13403</v>
      </c>
      <c r="J1184" s="69" t="s">
        <v>13404</v>
      </c>
      <c r="K1184" s="427">
        <v>44395</v>
      </c>
      <c r="L1184" s="427">
        <v>45856</v>
      </c>
      <c r="M1184" s="76">
        <v>48</v>
      </c>
      <c r="N1184" s="370">
        <v>19200000</v>
      </c>
      <c r="O1184" s="76">
        <f t="shared" si="109"/>
        <v>400000</v>
      </c>
      <c r="P1184" s="128">
        <f t="shared" ca="1" si="106"/>
        <v>5.7878323919753409</v>
      </c>
      <c r="Q1184" s="129">
        <f t="shared" ca="1" si="107"/>
        <v>2000000</v>
      </c>
      <c r="R1184" s="73"/>
      <c r="S1184" s="130"/>
      <c r="T1184" s="50">
        <f t="shared" si="103"/>
        <v>19200000</v>
      </c>
      <c r="U1184" s="186"/>
      <c r="X1184" t="str">
        <f>IF(ISERROR(VLOOKUP(H1184,'FMC by DSF_Sistem'!$J$11:$J$1202,1,0)),"TIDAK ADA","ADA")</f>
        <v>TIDAK ADA</v>
      </c>
      <c r="Y1184" t="str">
        <f>IF(ISERROR(VLOOKUP(C1184,'Data Unit Agr Open'!$F$4:$F$7567,1,0)),"TIDAK ADA","ADA")</f>
        <v>ADA</v>
      </c>
      <c r="Z1184" s="955" t="str">
        <f>VLOOKUP(H1184,'Data Unit Agr Open'!J1182:$J$7567,1,FALSE)</f>
        <v>B2566UZD</v>
      </c>
      <c r="AA1184" t="b">
        <f t="shared" si="108"/>
        <v>0</v>
      </c>
      <c r="AB1184"/>
    </row>
    <row r="1185" spans="2:28" ht="32.25" hidden="1" x14ac:dyDescent="0.4">
      <c r="B1185" s="38">
        <v>1180</v>
      </c>
      <c r="C1185" s="392" t="s">
        <v>4651</v>
      </c>
      <c r="D1185" s="655" t="s">
        <v>13398</v>
      </c>
      <c r="E1185" s="258" t="s">
        <v>13405</v>
      </c>
      <c r="F1185" s="232"/>
      <c r="G1185" s="232"/>
      <c r="H1185" s="235" t="s">
        <v>13406</v>
      </c>
      <c r="I1185" s="69" t="s">
        <v>13407</v>
      </c>
      <c r="J1185" s="69" t="s">
        <v>13408</v>
      </c>
      <c r="K1185" s="427">
        <v>44487</v>
      </c>
      <c r="L1185" s="427">
        <v>45948</v>
      </c>
      <c r="M1185" s="76">
        <v>48</v>
      </c>
      <c r="N1185" s="370">
        <v>19200000</v>
      </c>
      <c r="O1185" s="76">
        <f t="shared" si="109"/>
        <v>400000</v>
      </c>
      <c r="P1185" s="128">
        <f t="shared" ca="1" si="106"/>
        <v>2.7211657253086741</v>
      </c>
      <c r="Q1185" s="129">
        <f t="shared" ca="1" si="107"/>
        <v>800000</v>
      </c>
      <c r="R1185" s="73"/>
      <c r="S1185" s="130"/>
      <c r="T1185" s="237">
        <f t="shared" si="103"/>
        <v>19200000</v>
      </c>
      <c r="U1185" s="186"/>
      <c r="X1185" t="str">
        <f>IF(ISERROR(VLOOKUP(H1185,'FMC by DSF_Sistem'!$J$11:$J$1202,1,0)),"TIDAK ADA","ADA")</f>
        <v>TIDAK ADA</v>
      </c>
      <c r="Y1185" t="str">
        <f>IF(ISERROR(VLOOKUP(C1185,'Data Unit Agr Open'!$F$4:$F$7567,1,0)),"TIDAK ADA","ADA")</f>
        <v>ADA</v>
      </c>
      <c r="Z1185" s="955" t="e">
        <f>VLOOKUP(H1185,'Data Unit Agr Open'!J1183:$J$7567,1,FALSE)</f>
        <v>#N/A</v>
      </c>
      <c r="AA1185" t="b">
        <f t="shared" si="108"/>
        <v>0</v>
      </c>
      <c r="AB1185" s="962" t="s">
        <v>25347</v>
      </c>
    </row>
    <row r="1186" spans="2:28" ht="17.45" customHeight="1" x14ac:dyDescent="0.4">
      <c r="B1186" s="51">
        <v>1181</v>
      </c>
      <c r="C1186" s="406" t="s">
        <v>4696</v>
      </c>
      <c r="D1186" s="659" t="s">
        <v>13398</v>
      </c>
      <c r="E1186" s="221" t="s">
        <v>13399</v>
      </c>
      <c r="F1186" s="377"/>
      <c r="G1186" s="377"/>
      <c r="H1186" s="320" t="s">
        <v>13409</v>
      </c>
      <c r="I1186" s="81" t="s">
        <v>13410</v>
      </c>
      <c r="J1186" s="81" t="s">
        <v>13411</v>
      </c>
      <c r="K1186" s="471">
        <v>44501</v>
      </c>
      <c r="L1186" s="471">
        <v>45962</v>
      </c>
      <c r="M1186" s="85">
        <v>48</v>
      </c>
      <c r="N1186" s="379">
        <v>19200000</v>
      </c>
      <c r="O1186" s="85">
        <f t="shared" si="109"/>
        <v>400000</v>
      </c>
      <c r="P1186" s="128">
        <f t="shared" ca="1" si="106"/>
        <v>2.2544990586420073</v>
      </c>
      <c r="Q1186" s="129">
        <f t="shared" ca="1" si="107"/>
        <v>800000</v>
      </c>
      <c r="R1186" s="88"/>
      <c r="S1186" s="146"/>
      <c r="T1186" s="642">
        <f t="shared" si="103"/>
        <v>19200000</v>
      </c>
      <c r="U1186" s="186"/>
      <c r="X1186" t="str">
        <f>IF(ISERROR(VLOOKUP(H1186,'FMC by DSF_Sistem'!$J$11:$J$1202,1,0)),"TIDAK ADA","ADA")</f>
        <v>TIDAK ADA</v>
      </c>
      <c r="Y1186" t="str">
        <f>IF(ISERROR(VLOOKUP(C1186,'Data Unit Agr Open'!$F$4:$F$7567,1,0)),"TIDAK ADA","ADA")</f>
        <v>ADA</v>
      </c>
      <c r="Z1186" s="955" t="str">
        <f>VLOOKUP(H1186,'Data Unit Agr Open'!J1184:$J$7567,1,FALSE)</f>
        <v>B2218UZH</v>
      </c>
      <c r="AA1186" t="b">
        <f t="shared" si="108"/>
        <v>0</v>
      </c>
      <c r="AB1186"/>
    </row>
    <row r="1187" spans="2:28" ht="17.45" hidden="1" customHeight="1" x14ac:dyDescent="0.4">
      <c r="B1187" s="38">
        <v>1182</v>
      </c>
      <c r="C1187" s="653" t="s">
        <v>2464</v>
      </c>
      <c r="D1187" s="677" t="s">
        <v>13412</v>
      </c>
      <c r="E1187" s="252" t="s">
        <v>13413</v>
      </c>
      <c r="F1187" s="211"/>
      <c r="G1187" s="211"/>
      <c r="H1187" s="215" t="s">
        <v>5864</v>
      </c>
      <c r="I1187" s="216" t="s">
        <v>5865</v>
      </c>
      <c r="J1187" s="216" t="s">
        <v>5866</v>
      </c>
      <c r="K1187" s="458">
        <v>44166</v>
      </c>
      <c r="L1187" s="458">
        <v>45627</v>
      </c>
      <c r="M1187" s="190">
        <v>48</v>
      </c>
      <c r="N1187" s="365">
        <v>19200000</v>
      </c>
      <c r="O1187" s="190">
        <f t="shared" si="109"/>
        <v>400000</v>
      </c>
      <c r="P1187" s="300">
        <f t="shared" ca="1" si="106"/>
        <v>13.421165725308674</v>
      </c>
      <c r="Q1187" s="301">
        <f t="shared" ca="1" si="107"/>
        <v>5200000</v>
      </c>
      <c r="R1187" s="191"/>
      <c r="S1187" s="358"/>
      <c r="T1187" s="37">
        <f t="shared" si="103"/>
        <v>19200000</v>
      </c>
      <c r="U1187" s="186"/>
      <c r="X1187" t="str">
        <f>IF(ISERROR(VLOOKUP(H1187,'FMC by DSF_Sistem'!$J$11:$J$1202,1,0)),"TIDAK ADA","ADA")</f>
        <v>ADA</v>
      </c>
      <c r="Y1187" t="str">
        <f>IF(ISERROR(VLOOKUP(C1187,'Data Unit Agr Open'!$F$4:$F$7567,1,0)),"TIDAK ADA","ADA")</f>
        <v>ADA</v>
      </c>
      <c r="Z1187" s="955" t="str">
        <f>VLOOKUP(H1187,'Data Unit Agr Open'!J1185:$J$7567,1,FALSE)</f>
        <v>B2346UOW</v>
      </c>
      <c r="AA1187" t="b">
        <f t="shared" si="108"/>
        <v>1</v>
      </c>
      <c r="AB1187"/>
    </row>
    <row r="1188" spans="2:28" ht="17.45" hidden="1" customHeight="1" x14ac:dyDescent="0.4">
      <c r="B1188" s="51">
        <v>1183</v>
      </c>
      <c r="C1188" s="392" t="s">
        <v>2472</v>
      </c>
      <c r="D1188" s="659" t="s">
        <v>13412</v>
      </c>
      <c r="E1188" s="258" t="s">
        <v>13399</v>
      </c>
      <c r="F1188" s="232"/>
      <c r="G1188" s="232"/>
      <c r="H1188" s="235" t="s">
        <v>5881</v>
      </c>
      <c r="I1188" s="69" t="s">
        <v>5882</v>
      </c>
      <c r="J1188" s="69" t="s">
        <v>5883</v>
      </c>
      <c r="K1188" s="427">
        <v>44166</v>
      </c>
      <c r="L1188" s="427">
        <v>45627</v>
      </c>
      <c r="M1188" s="76">
        <v>48</v>
      </c>
      <c r="N1188" s="370">
        <v>18000000</v>
      </c>
      <c r="O1188" s="76">
        <f t="shared" si="109"/>
        <v>375000</v>
      </c>
      <c r="P1188" s="128">
        <f t="shared" ca="1" si="106"/>
        <v>13.421165725308674</v>
      </c>
      <c r="Q1188" s="129">
        <f t="shared" ca="1" si="107"/>
        <v>4875000</v>
      </c>
      <c r="R1188" s="73"/>
      <c r="S1188" s="533"/>
      <c r="T1188" s="50">
        <f t="shared" si="103"/>
        <v>18000000</v>
      </c>
      <c r="U1188" s="186"/>
      <c r="X1188" t="str">
        <f>IF(ISERROR(VLOOKUP(H1188,'FMC by DSF_Sistem'!$J$11:$J$1202,1,0)),"TIDAK ADA","ADA")</f>
        <v>ADA</v>
      </c>
      <c r="Y1188" t="str">
        <f>IF(ISERROR(VLOOKUP(C1188,'Data Unit Agr Open'!$F$4:$F$7567,1,0)),"TIDAK ADA","ADA")</f>
        <v>ADA</v>
      </c>
      <c r="Z1188" s="955" t="str">
        <f>VLOOKUP(H1188,'Data Unit Agr Open'!J1186:$J$7567,1,FALSE)</f>
        <v>B2549UOU</v>
      </c>
      <c r="AA1188" t="b">
        <f t="shared" si="108"/>
        <v>1</v>
      </c>
      <c r="AB1188"/>
    </row>
    <row r="1189" spans="2:28" ht="17.45" hidden="1" customHeight="1" x14ac:dyDescent="0.4">
      <c r="B1189" s="38">
        <v>1184</v>
      </c>
      <c r="C1189" s="392" t="s">
        <v>2472</v>
      </c>
      <c r="D1189" s="659" t="s">
        <v>13412</v>
      </c>
      <c r="E1189" s="258" t="s">
        <v>13399</v>
      </c>
      <c r="F1189" s="232" t="s">
        <v>12745</v>
      </c>
      <c r="G1189" s="232" t="s">
        <v>3057</v>
      </c>
      <c r="H1189" s="235" t="s">
        <v>5886</v>
      </c>
      <c r="I1189" s="69" t="s">
        <v>5887</v>
      </c>
      <c r="J1189" s="69" t="s">
        <v>5888</v>
      </c>
      <c r="K1189" s="427">
        <v>44166</v>
      </c>
      <c r="L1189" s="427">
        <v>45627</v>
      </c>
      <c r="M1189" s="76">
        <v>48</v>
      </c>
      <c r="N1189" s="370">
        <v>18000000</v>
      </c>
      <c r="O1189" s="76">
        <f t="shared" si="109"/>
        <v>375000</v>
      </c>
      <c r="P1189" s="128">
        <f t="shared" ca="1" si="106"/>
        <v>13.421165725308674</v>
      </c>
      <c r="Q1189" s="129">
        <f t="shared" ca="1" si="107"/>
        <v>4875000</v>
      </c>
      <c r="R1189" s="73">
        <f>'[1]Ethica Industri'!J141</f>
        <v>1062800</v>
      </c>
      <c r="S1189" s="533">
        <f>'[1]Ethica Industri'!F142</f>
        <v>2</v>
      </c>
      <c r="T1189" s="50">
        <f t="shared" ref="T1189:T1268" si="110">N1189-R1189</f>
        <v>16937200</v>
      </c>
      <c r="U1189" s="186"/>
      <c r="X1189" t="str">
        <f>IF(ISERROR(VLOOKUP(H1189,'FMC by DSF_Sistem'!$J$11:$J$1202,1,0)),"TIDAK ADA","ADA")</f>
        <v>ADA</v>
      </c>
      <c r="Y1189" t="str">
        <f>IF(ISERROR(VLOOKUP(C1189,'Data Unit Agr Open'!$F$4:$F$7567,1,0)),"TIDAK ADA","ADA")</f>
        <v>ADA</v>
      </c>
      <c r="Z1189" s="955" t="str">
        <f>VLOOKUP(H1189,'Data Unit Agr Open'!J1187:$J$7567,1,FALSE)</f>
        <v>B2844UOT</v>
      </c>
      <c r="AA1189" t="b">
        <f t="shared" si="108"/>
        <v>1</v>
      </c>
      <c r="AB1189"/>
    </row>
    <row r="1190" spans="2:28" ht="17.45" hidden="1" customHeight="1" x14ac:dyDescent="0.4">
      <c r="B1190" s="51">
        <v>1185</v>
      </c>
      <c r="C1190" s="392" t="s">
        <v>2472</v>
      </c>
      <c r="D1190" s="659" t="s">
        <v>13412</v>
      </c>
      <c r="E1190" s="258" t="s">
        <v>13399</v>
      </c>
      <c r="F1190" s="232"/>
      <c r="G1190" s="232"/>
      <c r="H1190" s="235" t="s">
        <v>5889</v>
      </c>
      <c r="I1190" s="69" t="s">
        <v>5890</v>
      </c>
      <c r="J1190" s="69" t="s">
        <v>5891</v>
      </c>
      <c r="K1190" s="427">
        <v>44166</v>
      </c>
      <c r="L1190" s="427">
        <v>45627</v>
      </c>
      <c r="M1190" s="76">
        <v>48</v>
      </c>
      <c r="N1190" s="370">
        <v>18000000</v>
      </c>
      <c r="O1190" s="76">
        <f t="shared" si="109"/>
        <v>375000</v>
      </c>
      <c r="P1190" s="128">
        <f t="shared" ca="1" si="106"/>
        <v>13.421165725308674</v>
      </c>
      <c r="Q1190" s="129">
        <f t="shared" ca="1" si="107"/>
        <v>4875000</v>
      </c>
      <c r="R1190" s="73"/>
      <c r="S1190" s="533"/>
      <c r="T1190" s="50">
        <f t="shared" si="110"/>
        <v>18000000</v>
      </c>
      <c r="U1190" s="186"/>
      <c r="X1190" t="str">
        <f>IF(ISERROR(VLOOKUP(H1190,'FMC by DSF_Sistem'!$J$11:$J$1202,1,0)),"TIDAK ADA","ADA")</f>
        <v>ADA</v>
      </c>
      <c r="Y1190" t="str">
        <f>IF(ISERROR(VLOOKUP(C1190,'Data Unit Agr Open'!$F$4:$F$7567,1,0)),"TIDAK ADA","ADA")</f>
        <v>ADA</v>
      </c>
      <c r="Z1190" s="955" t="str">
        <f>VLOOKUP(H1190,'Data Unit Agr Open'!J1188:$J$7567,1,FALSE)</f>
        <v>B2659UOU</v>
      </c>
      <c r="AA1190" t="b">
        <f t="shared" si="108"/>
        <v>1</v>
      </c>
      <c r="AB1190"/>
    </row>
    <row r="1191" spans="2:28" ht="17.45" hidden="1" customHeight="1" x14ac:dyDescent="0.4">
      <c r="B1191" s="38">
        <v>1186</v>
      </c>
      <c r="C1191" s="392" t="s">
        <v>2472</v>
      </c>
      <c r="D1191" s="659" t="s">
        <v>13412</v>
      </c>
      <c r="E1191" s="258" t="s">
        <v>13399</v>
      </c>
      <c r="F1191" s="232"/>
      <c r="G1191" s="232"/>
      <c r="H1191" s="235" t="s">
        <v>5892</v>
      </c>
      <c r="I1191" s="69" t="s">
        <v>5893</v>
      </c>
      <c r="J1191" s="69" t="s">
        <v>5894</v>
      </c>
      <c r="K1191" s="427">
        <v>44166</v>
      </c>
      <c r="L1191" s="427">
        <v>45627</v>
      </c>
      <c r="M1191" s="76">
        <v>48</v>
      </c>
      <c r="N1191" s="370">
        <v>18000000</v>
      </c>
      <c r="O1191" s="76">
        <f t="shared" si="109"/>
        <v>375000</v>
      </c>
      <c r="P1191" s="128">
        <f t="shared" ca="1" si="106"/>
        <v>13.421165725308674</v>
      </c>
      <c r="Q1191" s="129">
        <f t="shared" ca="1" si="107"/>
        <v>4875000</v>
      </c>
      <c r="R1191" s="73"/>
      <c r="S1191" s="533"/>
      <c r="T1191" s="50">
        <f t="shared" si="110"/>
        <v>18000000</v>
      </c>
      <c r="U1191" s="186"/>
      <c r="X1191" t="str">
        <f>IF(ISERROR(VLOOKUP(H1191,'FMC by DSF_Sistem'!$J$11:$J$1202,1,0)),"TIDAK ADA","ADA")</f>
        <v>ADA</v>
      </c>
      <c r="Y1191" t="str">
        <f>IF(ISERROR(VLOOKUP(C1191,'Data Unit Agr Open'!$F$4:$F$7567,1,0)),"TIDAK ADA","ADA")</f>
        <v>ADA</v>
      </c>
      <c r="Z1191" s="955" t="str">
        <f>VLOOKUP(H1191,'Data Unit Agr Open'!J1189:$J$7567,1,FALSE)</f>
        <v>B2657UOU</v>
      </c>
      <c r="AA1191" t="b">
        <f t="shared" si="108"/>
        <v>1</v>
      </c>
      <c r="AB1191"/>
    </row>
    <row r="1192" spans="2:28" ht="17.45" hidden="1" customHeight="1" x14ac:dyDescent="0.4">
      <c r="B1192" s="51">
        <v>1187</v>
      </c>
      <c r="C1192" s="392" t="s">
        <v>2472</v>
      </c>
      <c r="D1192" s="659" t="s">
        <v>13412</v>
      </c>
      <c r="E1192" s="258" t="s">
        <v>13399</v>
      </c>
      <c r="F1192" s="232"/>
      <c r="G1192" s="232"/>
      <c r="H1192" s="235" t="s">
        <v>5895</v>
      </c>
      <c r="I1192" s="69" t="s">
        <v>5896</v>
      </c>
      <c r="J1192" s="69" t="s">
        <v>5897</v>
      </c>
      <c r="K1192" s="427">
        <v>44166</v>
      </c>
      <c r="L1192" s="427">
        <v>45627</v>
      </c>
      <c r="M1192" s="76">
        <v>48</v>
      </c>
      <c r="N1192" s="370">
        <v>18000000</v>
      </c>
      <c r="O1192" s="76">
        <f t="shared" si="109"/>
        <v>375000</v>
      </c>
      <c r="P1192" s="128">
        <f t="shared" ca="1" si="106"/>
        <v>13.421165725308674</v>
      </c>
      <c r="Q1192" s="129">
        <f t="shared" ca="1" si="107"/>
        <v>4875000</v>
      </c>
      <c r="R1192" s="73"/>
      <c r="S1192" s="533"/>
      <c r="T1192" s="50">
        <f t="shared" si="110"/>
        <v>18000000</v>
      </c>
      <c r="U1192" s="186"/>
      <c r="X1192" t="str">
        <f>IF(ISERROR(VLOOKUP(H1192,'FMC by DSF_Sistem'!$J$11:$J$1202,1,0)),"TIDAK ADA","ADA")</f>
        <v>ADA</v>
      </c>
      <c r="Y1192" t="str">
        <f>IF(ISERROR(VLOOKUP(C1192,'Data Unit Agr Open'!$F$4:$F$7567,1,0)),"TIDAK ADA","ADA")</f>
        <v>ADA</v>
      </c>
      <c r="Z1192" s="955" t="str">
        <f>VLOOKUP(H1192,'Data Unit Agr Open'!J1190:$J$7567,1,FALSE)</f>
        <v>B2511UOU</v>
      </c>
      <c r="AA1192" t="b">
        <f t="shared" si="108"/>
        <v>1</v>
      </c>
      <c r="AB1192"/>
    </row>
    <row r="1193" spans="2:28" ht="17.45" hidden="1" customHeight="1" x14ac:dyDescent="0.4">
      <c r="B1193" s="38">
        <v>1188</v>
      </c>
      <c r="C1193" s="392" t="s">
        <v>2472</v>
      </c>
      <c r="D1193" s="659" t="s">
        <v>13412</v>
      </c>
      <c r="E1193" s="258" t="s">
        <v>13399</v>
      </c>
      <c r="F1193" s="232"/>
      <c r="G1193" s="232"/>
      <c r="H1193" s="235" t="s">
        <v>5900</v>
      </c>
      <c r="I1193" s="69" t="s">
        <v>5901</v>
      </c>
      <c r="J1193" s="69" t="s">
        <v>5902</v>
      </c>
      <c r="K1193" s="427">
        <v>44166</v>
      </c>
      <c r="L1193" s="427">
        <v>45627</v>
      </c>
      <c r="M1193" s="76">
        <v>48</v>
      </c>
      <c r="N1193" s="370">
        <v>18000000</v>
      </c>
      <c r="O1193" s="76">
        <f t="shared" si="109"/>
        <v>375000</v>
      </c>
      <c r="P1193" s="128">
        <f t="shared" ca="1" si="106"/>
        <v>13.421165725308674</v>
      </c>
      <c r="Q1193" s="129">
        <f t="shared" ca="1" si="107"/>
        <v>4875000</v>
      </c>
      <c r="R1193" s="73"/>
      <c r="S1193" s="533"/>
      <c r="T1193" s="50">
        <f t="shared" si="110"/>
        <v>18000000</v>
      </c>
      <c r="U1193" s="186"/>
      <c r="X1193" t="str">
        <f>IF(ISERROR(VLOOKUP(H1193,'FMC by DSF_Sistem'!$J$11:$J$1202,1,0)),"TIDAK ADA","ADA")</f>
        <v>ADA</v>
      </c>
      <c r="Y1193" t="str">
        <f>IF(ISERROR(VLOOKUP(C1193,'Data Unit Agr Open'!$F$4:$F$7567,1,0)),"TIDAK ADA","ADA")</f>
        <v>ADA</v>
      </c>
      <c r="Z1193" s="955" t="str">
        <f>VLOOKUP(H1193,'Data Unit Agr Open'!J1191:$J$7567,1,FALSE)</f>
        <v>B2551UOU</v>
      </c>
      <c r="AA1193" t="b">
        <f t="shared" si="108"/>
        <v>1</v>
      </c>
      <c r="AB1193"/>
    </row>
    <row r="1194" spans="2:28" ht="17.45" hidden="1" customHeight="1" x14ac:dyDescent="0.4">
      <c r="B1194" s="51">
        <v>1189</v>
      </c>
      <c r="C1194" s="392" t="s">
        <v>2472</v>
      </c>
      <c r="D1194" s="659" t="s">
        <v>13412</v>
      </c>
      <c r="E1194" s="258" t="s">
        <v>13399</v>
      </c>
      <c r="F1194" s="232"/>
      <c r="G1194" s="232"/>
      <c r="H1194" s="235" t="s">
        <v>5905</v>
      </c>
      <c r="I1194" s="69" t="s">
        <v>5906</v>
      </c>
      <c r="J1194" s="69" t="s">
        <v>5907</v>
      </c>
      <c r="K1194" s="427">
        <v>44166</v>
      </c>
      <c r="L1194" s="427">
        <v>45627</v>
      </c>
      <c r="M1194" s="76">
        <v>48</v>
      </c>
      <c r="N1194" s="370">
        <v>18000000</v>
      </c>
      <c r="O1194" s="76">
        <f t="shared" si="109"/>
        <v>375000</v>
      </c>
      <c r="P1194" s="128">
        <f t="shared" ca="1" si="106"/>
        <v>13.421165725308674</v>
      </c>
      <c r="Q1194" s="129">
        <f t="shared" ca="1" si="107"/>
        <v>4875000</v>
      </c>
      <c r="R1194" s="73"/>
      <c r="S1194" s="533"/>
      <c r="T1194" s="50">
        <f t="shared" si="110"/>
        <v>18000000</v>
      </c>
      <c r="U1194" s="186"/>
      <c r="X1194" t="str">
        <f>IF(ISERROR(VLOOKUP(H1194,'FMC by DSF_Sistem'!$J$11:$J$1202,1,0)),"TIDAK ADA","ADA")</f>
        <v>ADA</v>
      </c>
      <c r="Y1194" t="str">
        <f>IF(ISERROR(VLOOKUP(C1194,'Data Unit Agr Open'!$F$4:$F$7567,1,0)),"TIDAK ADA","ADA")</f>
        <v>ADA</v>
      </c>
      <c r="Z1194" s="955" t="str">
        <f>VLOOKUP(H1194,'Data Unit Agr Open'!J1192:$J$7567,1,FALSE)</f>
        <v>B2553UOU</v>
      </c>
      <c r="AA1194" t="b">
        <f t="shared" si="108"/>
        <v>1</v>
      </c>
      <c r="AB1194"/>
    </row>
    <row r="1195" spans="2:28" ht="17.45" hidden="1" customHeight="1" x14ac:dyDescent="0.4">
      <c r="B1195" s="38">
        <v>1190</v>
      </c>
      <c r="C1195" s="392" t="s">
        <v>2472</v>
      </c>
      <c r="D1195" s="659" t="s">
        <v>13412</v>
      </c>
      <c r="E1195" s="258" t="s">
        <v>13399</v>
      </c>
      <c r="F1195" s="232" t="s">
        <v>2035</v>
      </c>
      <c r="G1195" s="232" t="s">
        <v>12398</v>
      </c>
      <c r="H1195" s="235" t="s">
        <v>5909</v>
      </c>
      <c r="I1195" s="69" t="s">
        <v>5910</v>
      </c>
      <c r="J1195" s="69" t="s">
        <v>5911</v>
      </c>
      <c r="K1195" s="427">
        <v>44166</v>
      </c>
      <c r="L1195" s="427">
        <v>45627</v>
      </c>
      <c r="M1195" s="76">
        <v>48</v>
      </c>
      <c r="N1195" s="370">
        <v>18000000</v>
      </c>
      <c r="O1195" s="76">
        <f t="shared" si="109"/>
        <v>375000</v>
      </c>
      <c r="P1195" s="128">
        <f t="shared" ca="1" si="106"/>
        <v>13.421165725308674</v>
      </c>
      <c r="Q1195" s="129">
        <f t="shared" ca="1" si="107"/>
        <v>4875000</v>
      </c>
      <c r="R1195" s="73">
        <f>'[1]Ethica Industri'!J68</f>
        <v>712800</v>
      </c>
      <c r="S1195" s="533">
        <f>'[1]Ethica Industri'!F69</f>
        <v>1</v>
      </c>
      <c r="T1195" s="50">
        <f t="shared" si="110"/>
        <v>17287200</v>
      </c>
      <c r="U1195" s="186"/>
      <c r="X1195" t="str">
        <f>IF(ISERROR(VLOOKUP(H1195,'FMC by DSF_Sistem'!$J$11:$J$1202,1,0)),"TIDAK ADA","ADA")</f>
        <v>ADA</v>
      </c>
      <c r="Y1195" t="str">
        <f>IF(ISERROR(VLOOKUP(C1195,'Data Unit Agr Open'!$F$4:$F$7567,1,0)),"TIDAK ADA","ADA")</f>
        <v>ADA</v>
      </c>
      <c r="Z1195" s="955" t="str">
        <f>VLOOKUP(H1195,'Data Unit Agr Open'!J1193:$J$7567,1,FALSE)</f>
        <v>B2928UOT</v>
      </c>
      <c r="AA1195" t="b">
        <f t="shared" si="108"/>
        <v>1</v>
      </c>
      <c r="AB1195"/>
    </row>
    <row r="1196" spans="2:28" ht="62.25" hidden="1" x14ac:dyDescent="0.4">
      <c r="B1196" s="51">
        <v>1191</v>
      </c>
      <c r="C1196" s="392" t="s">
        <v>2472</v>
      </c>
      <c r="D1196" s="659" t="s">
        <v>13412</v>
      </c>
      <c r="E1196" s="258" t="s">
        <v>13399</v>
      </c>
      <c r="F1196" s="232"/>
      <c r="G1196" s="232"/>
      <c r="H1196" s="235" t="s">
        <v>13414</v>
      </c>
      <c r="I1196" s="69" t="s">
        <v>5915</v>
      </c>
      <c r="J1196" s="69" t="s">
        <v>5916</v>
      </c>
      <c r="K1196" s="427">
        <v>44166</v>
      </c>
      <c r="L1196" s="427">
        <v>45627</v>
      </c>
      <c r="M1196" s="76">
        <v>48</v>
      </c>
      <c r="N1196" s="370">
        <v>18000000</v>
      </c>
      <c r="O1196" s="76">
        <f t="shared" si="109"/>
        <v>375000</v>
      </c>
      <c r="P1196" s="128">
        <f t="shared" ca="1" si="106"/>
        <v>13.421165725308674</v>
      </c>
      <c r="Q1196" s="129">
        <f t="shared" ca="1" si="107"/>
        <v>4875000</v>
      </c>
      <c r="R1196" s="73"/>
      <c r="S1196" s="533"/>
      <c r="T1196" s="50">
        <f t="shared" si="110"/>
        <v>18000000</v>
      </c>
      <c r="U1196" s="186"/>
      <c r="X1196" t="str">
        <f>IF(ISERROR(VLOOKUP(H1196,'FMC by DSF_Sistem'!$J$11:$J$1202,1,0)),"TIDAK ADA","ADA")</f>
        <v>TIDAK ADA</v>
      </c>
      <c r="Y1196" t="str">
        <f>IF(ISERROR(VLOOKUP(C1196,'Data Unit Agr Open'!$F$4:$F$7567,1,0)),"TIDAK ADA","ADA")</f>
        <v>ADA</v>
      </c>
      <c r="Z1196" s="955" t="e">
        <f>VLOOKUP(H1196,'Data Unit Agr Open'!J1194:$J$7567,1,FALSE)</f>
        <v>#N/A</v>
      </c>
      <c r="AA1196" t="b">
        <f t="shared" si="108"/>
        <v>0</v>
      </c>
      <c r="AB1196" s="950" t="s">
        <v>25348</v>
      </c>
    </row>
    <row r="1197" spans="2:28" ht="17.45" hidden="1" customHeight="1" x14ac:dyDescent="0.4">
      <c r="B1197" s="38">
        <v>1192</v>
      </c>
      <c r="C1197" s="392" t="s">
        <v>2472</v>
      </c>
      <c r="D1197" s="680" t="s">
        <v>13412</v>
      </c>
      <c r="E1197" s="258" t="s">
        <v>13399</v>
      </c>
      <c r="F1197" s="232"/>
      <c r="G1197" s="232"/>
      <c r="H1197" s="235" t="s">
        <v>5917</v>
      </c>
      <c r="I1197" s="69" t="s">
        <v>5918</v>
      </c>
      <c r="J1197" s="69" t="s">
        <v>5919</v>
      </c>
      <c r="K1197" s="427">
        <v>44166</v>
      </c>
      <c r="L1197" s="427">
        <v>45627</v>
      </c>
      <c r="M1197" s="76">
        <v>48</v>
      </c>
      <c r="N1197" s="370">
        <v>18000000</v>
      </c>
      <c r="O1197" s="76">
        <f t="shared" si="109"/>
        <v>375000</v>
      </c>
      <c r="P1197" s="128">
        <f t="shared" ca="1" si="106"/>
        <v>13.421165725308674</v>
      </c>
      <c r="Q1197" s="129">
        <f t="shared" ca="1" si="107"/>
        <v>4875000</v>
      </c>
      <c r="R1197" s="73"/>
      <c r="S1197" s="360"/>
      <c r="T1197" s="50">
        <f t="shared" si="110"/>
        <v>18000000</v>
      </c>
      <c r="U1197" s="186"/>
      <c r="X1197" t="str">
        <f>IF(ISERROR(VLOOKUP(H1197,'FMC by DSF_Sistem'!$J$11:$J$1202,1,0)),"TIDAK ADA","ADA")</f>
        <v>ADA</v>
      </c>
      <c r="Y1197" t="str">
        <f>IF(ISERROR(VLOOKUP(C1197,'Data Unit Agr Open'!$F$4:$F$7567,1,0)),"TIDAK ADA","ADA")</f>
        <v>ADA</v>
      </c>
      <c r="Z1197" s="955" t="str">
        <f>VLOOKUP(H1197,'Data Unit Agr Open'!J1195:$J$7567,1,FALSE)</f>
        <v>B2796UOT</v>
      </c>
      <c r="AA1197" t="b">
        <f t="shared" si="108"/>
        <v>1</v>
      </c>
      <c r="AB1197"/>
    </row>
    <row r="1198" spans="2:28" ht="17.45" hidden="1" customHeight="1" x14ac:dyDescent="0.4">
      <c r="B1198" s="51">
        <v>1193</v>
      </c>
      <c r="C1198" s="411" t="s">
        <v>2468</v>
      </c>
      <c r="D1198" s="720" t="s">
        <v>13412</v>
      </c>
      <c r="E1198" s="265" t="s">
        <v>13413</v>
      </c>
      <c r="F1198" s="274"/>
      <c r="G1198" s="274"/>
      <c r="H1198" s="347" t="s">
        <v>5873</v>
      </c>
      <c r="I1198" s="348" t="s">
        <v>5874</v>
      </c>
      <c r="J1198" s="348" t="s">
        <v>5875</v>
      </c>
      <c r="K1198" s="434">
        <v>44175</v>
      </c>
      <c r="L1198" s="434">
        <v>45636</v>
      </c>
      <c r="M1198" s="72">
        <v>48</v>
      </c>
      <c r="N1198" s="383">
        <v>19200000</v>
      </c>
      <c r="O1198" s="72">
        <f t="shared" si="109"/>
        <v>400000</v>
      </c>
      <c r="P1198" s="86">
        <f t="shared" ca="1" si="106"/>
        <v>13.121165725308675</v>
      </c>
      <c r="Q1198" s="87">
        <f t="shared" ca="1" si="107"/>
        <v>5200000</v>
      </c>
      <c r="R1198" s="139"/>
      <c r="S1198" s="140"/>
      <c r="T1198" s="120">
        <f t="shared" si="110"/>
        <v>19200000</v>
      </c>
      <c r="U1198" s="186"/>
      <c r="X1198" t="str">
        <f>IF(ISERROR(VLOOKUP(H1198,'FMC by DSF_Sistem'!$J$11:$J$1202,1,0)),"TIDAK ADA","ADA")</f>
        <v>ADA</v>
      </c>
      <c r="Y1198" t="str">
        <f>IF(ISERROR(VLOOKUP(C1198,'Data Unit Agr Open'!$F$4:$F$7567,1,0)),"TIDAK ADA","ADA")</f>
        <v>ADA</v>
      </c>
      <c r="Z1198" s="955" t="str">
        <f>VLOOKUP(H1198,'Data Unit Agr Open'!J1196:$J$7567,1,FALSE)</f>
        <v>B2344UOW</v>
      </c>
      <c r="AA1198" t="b">
        <f t="shared" si="108"/>
        <v>1</v>
      </c>
      <c r="AB1198"/>
    </row>
    <row r="1199" spans="2:28" ht="17.45" hidden="1" customHeight="1" x14ac:dyDescent="0.4">
      <c r="B1199" s="38">
        <v>1194</v>
      </c>
      <c r="C1199" s="392" t="s">
        <v>3262</v>
      </c>
      <c r="D1199" s="680" t="s">
        <v>13412</v>
      </c>
      <c r="E1199" s="258" t="s">
        <v>13413</v>
      </c>
      <c r="F1199" s="232"/>
      <c r="G1199" s="232"/>
      <c r="H1199" s="235" t="s">
        <v>5920</v>
      </c>
      <c r="I1199" s="69" t="s">
        <v>5921</v>
      </c>
      <c r="J1199" s="69" t="s">
        <v>5922</v>
      </c>
      <c r="K1199" s="427">
        <v>44298</v>
      </c>
      <c r="L1199" s="427">
        <v>45759</v>
      </c>
      <c r="M1199" s="76">
        <v>48</v>
      </c>
      <c r="N1199" s="370">
        <v>19200000</v>
      </c>
      <c r="O1199" s="76">
        <f t="shared" si="109"/>
        <v>400000</v>
      </c>
      <c r="P1199" s="128">
        <f t="shared" ref="P1199:P1262" ca="1" si="111">($P$3-K1199)/30</f>
        <v>9.0211657253086734</v>
      </c>
      <c r="Q1199" s="129">
        <f t="shared" ref="Q1199:Q1262" ca="1" si="112">LEFT(P1199,2)*O1199</f>
        <v>3600000</v>
      </c>
      <c r="R1199" s="73"/>
      <c r="S1199" s="130"/>
      <c r="T1199" s="50">
        <f t="shared" si="110"/>
        <v>19200000</v>
      </c>
      <c r="U1199" s="186"/>
      <c r="X1199" t="str">
        <f>IF(ISERROR(VLOOKUP(H1199,'FMC by DSF_Sistem'!$J$11:$J$1202,1,0)),"TIDAK ADA","ADA")</f>
        <v>ADA</v>
      </c>
      <c r="Y1199" t="str">
        <f>IF(ISERROR(VLOOKUP(C1199,'Data Unit Agr Open'!$F$4:$F$7567,1,0)),"TIDAK ADA","ADA")</f>
        <v>ADA</v>
      </c>
      <c r="Z1199" s="955" t="str">
        <f>VLOOKUP(H1199,'Data Unit Agr Open'!J1197:$J$7567,1,FALSE)</f>
        <v>B2873UOY</v>
      </c>
      <c r="AA1199" t="b">
        <f t="shared" si="108"/>
        <v>1</v>
      </c>
      <c r="AB1199"/>
    </row>
    <row r="1200" spans="2:28" ht="32.25" hidden="1" x14ac:dyDescent="0.4">
      <c r="B1200" s="51">
        <v>1195</v>
      </c>
      <c r="C1200" s="392" t="s">
        <v>3933</v>
      </c>
      <c r="D1200" s="655" t="s">
        <v>13412</v>
      </c>
      <c r="E1200" s="258" t="s">
        <v>13413</v>
      </c>
      <c r="F1200" s="232"/>
      <c r="G1200" s="232" t="s">
        <v>12372</v>
      </c>
      <c r="H1200" s="235"/>
      <c r="I1200" s="69"/>
      <c r="J1200" s="69"/>
      <c r="K1200" s="427">
        <v>44368</v>
      </c>
      <c r="L1200" s="427">
        <v>45829</v>
      </c>
      <c r="M1200" s="76">
        <v>48</v>
      </c>
      <c r="N1200" s="370">
        <v>19200000</v>
      </c>
      <c r="O1200" s="76">
        <f t="shared" si="109"/>
        <v>400000</v>
      </c>
      <c r="P1200" s="128">
        <f t="shared" ca="1" si="111"/>
        <v>6.6878323919753404</v>
      </c>
      <c r="Q1200" s="129">
        <f t="shared" ca="1" si="112"/>
        <v>2400000</v>
      </c>
      <c r="R1200" s="73"/>
      <c r="S1200" s="130"/>
      <c r="T1200" s="50">
        <f t="shared" si="110"/>
        <v>19200000</v>
      </c>
      <c r="U1200" s="186"/>
      <c r="X1200" t="str">
        <f>IF(ISERROR(VLOOKUP(H1200,'FMC by DSF_Sistem'!$J$11:$J$1202,1,0)),"TIDAK ADA","ADA")</f>
        <v>TIDAK ADA</v>
      </c>
      <c r="Y1200" t="str">
        <f>IF(ISERROR(VLOOKUP(C1200,'Data Unit Agr Open'!$F$4:$F$7567,1,0)),"TIDAK ADA","ADA")</f>
        <v>ADA</v>
      </c>
      <c r="Z1200" s="955" t="e">
        <f>VLOOKUP(H1200,'Data Unit Agr Open'!J1198:$J$7567,1,FALSE)</f>
        <v>#N/A</v>
      </c>
      <c r="AA1200" t="b">
        <f t="shared" si="108"/>
        <v>0</v>
      </c>
      <c r="AB1200" s="950" t="s">
        <v>25349</v>
      </c>
    </row>
    <row r="1201" spans="2:28" ht="32.25" hidden="1" x14ac:dyDescent="0.4">
      <c r="B1201" s="38">
        <v>1196</v>
      </c>
      <c r="C1201" s="392" t="s">
        <v>3933</v>
      </c>
      <c r="D1201" s="655" t="s">
        <v>13412</v>
      </c>
      <c r="E1201" s="258" t="s">
        <v>13413</v>
      </c>
      <c r="F1201" s="232"/>
      <c r="G1201" s="232" t="s">
        <v>12372</v>
      </c>
      <c r="H1201" s="235"/>
      <c r="I1201" s="69"/>
      <c r="J1201" s="69"/>
      <c r="K1201" s="427">
        <v>44368</v>
      </c>
      <c r="L1201" s="427">
        <v>45829</v>
      </c>
      <c r="M1201" s="76">
        <v>48</v>
      </c>
      <c r="N1201" s="370">
        <v>19200000</v>
      </c>
      <c r="O1201" s="76">
        <f t="shared" si="109"/>
        <v>400000</v>
      </c>
      <c r="P1201" s="128">
        <f t="shared" ca="1" si="111"/>
        <v>6.6878323919753404</v>
      </c>
      <c r="Q1201" s="129">
        <f t="shared" ca="1" si="112"/>
        <v>2400000</v>
      </c>
      <c r="R1201" s="73"/>
      <c r="S1201" s="130"/>
      <c r="T1201" s="50">
        <f t="shared" si="110"/>
        <v>19200000</v>
      </c>
      <c r="U1201" s="186"/>
      <c r="X1201" t="str">
        <f>IF(ISERROR(VLOOKUP(H1201,'FMC by DSF_Sistem'!$J$11:$J$1202,1,0)),"TIDAK ADA","ADA")</f>
        <v>TIDAK ADA</v>
      </c>
      <c r="Y1201" t="str">
        <f>IF(ISERROR(VLOOKUP(C1201,'Data Unit Agr Open'!$F$4:$F$7567,1,0)),"TIDAK ADA","ADA")</f>
        <v>ADA</v>
      </c>
      <c r="Z1201" s="955" t="e">
        <f>VLOOKUP(H1201,'Data Unit Agr Open'!J1199:$J$7567,1,FALSE)</f>
        <v>#N/A</v>
      </c>
      <c r="AA1201" t="b">
        <f t="shared" si="108"/>
        <v>0</v>
      </c>
      <c r="AB1201" s="950" t="s">
        <v>25350</v>
      </c>
    </row>
    <row r="1202" spans="2:28" ht="32.25" hidden="1" x14ac:dyDescent="0.4">
      <c r="B1202" s="51">
        <v>1197</v>
      </c>
      <c r="C1202" s="392" t="s">
        <v>3933</v>
      </c>
      <c r="D1202" s="655" t="s">
        <v>13412</v>
      </c>
      <c r="E1202" s="258" t="s">
        <v>13413</v>
      </c>
      <c r="F1202" s="232"/>
      <c r="G1202" s="232" t="s">
        <v>12372</v>
      </c>
      <c r="H1202" s="235"/>
      <c r="I1202" s="69"/>
      <c r="J1202" s="69"/>
      <c r="K1202" s="427">
        <v>44368</v>
      </c>
      <c r="L1202" s="427">
        <v>45829</v>
      </c>
      <c r="M1202" s="76">
        <v>48</v>
      </c>
      <c r="N1202" s="370">
        <v>19200000</v>
      </c>
      <c r="O1202" s="76">
        <f t="shared" si="109"/>
        <v>400000</v>
      </c>
      <c r="P1202" s="128">
        <f t="shared" ca="1" si="111"/>
        <v>6.6878323919753404</v>
      </c>
      <c r="Q1202" s="129">
        <f t="shared" ca="1" si="112"/>
        <v>2400000</v>
      </c>
      <c r="R1202" s="73"/>
      <c r="S1202" s="130"/>
      <c r="T1202" s="50">
        <f t="shared" si="110"/>
        <v>19200000</v>
      </c>
      <c r="U1202" s="186"/>
      <c r="X1202" t="str">
        <f>IF(ISERROR(VLOOKUP(H1202,'FMC by DSF_Sistem'!$J$11:$J$1202,1,0)),"TIDAK ADA","ADA")</f>
        <v>TIDAK ADA</v>
      </c>
      <c r="Y1202" t="str">
        <f>IF(ISERROR(VLOOKUP(C1202,'Data Unit Agr Open'!$F$4:$F$7567,1,0)),"TIDAK ADA","ADA")</f>
        <v>ADA</v>
      </c>
      <c r="Z1202" s="955" t="e">
        <f>VLOOKUP(H1202,'Data Unit Agr Open'!J1200:$J$7567,1,FALSE)</f>
        <v>#N/A</v>
      </c>
      <c r="AA1202" t="b">
        <f t="shared" si="108"/>
        <v>0</v>
      </c>
      <c r="AB1202" s="950" t="s">
        <v>25351</v>
      </c>
    </row>
    <row r="1203" spans="2:28" ht="17.45" customHeight="1" thickBot="1" x14ac:dyDescent="0.45">
      <c r="B1203" s="38">
        <v>1198</v>
      </c>
      <c r="C1203" s="406" t="s">
        <v>4020</v>
      </c>
      <c r="D1203" s="679" t="s">
        <v>13412</v>
      </c>
      <c r="E1203" s="221" t="s">
        <v>13399</v>
      </c>
      <c r="F1203" s="377"/>
      <c r="G1203" s="377"/>
      <c r="H1203" s="320" t="s">
        <v>13415</v>
      </c>
      <c r="I1203" s="81" t="s">
        <v>13416</v>
      </c>
      <c r="J1203" s="81" t="s">
        <v>13417</v>
      </c>
      <c r="K1203" s="471">
        <v>44382</v>
      </c>
      <c r="L1203" s="471">
        <v>45843</v>
      </c>
      <c r="M1203" s="85">
        <v>48</v>
      </c>
      <c r="N1203" s="703">
        <v>19200000</v>
      </c>
      <c r="O1203" s="442">
        <f t="shared" si="109"/>
        <v>400000</v>
      </c>
      <c r="P1203" s="443">
        <f t="shared" ca="1" si="111"/>
        <v>6.2211657253086745</v>
      </c>
      <c r="Q1203" s="444">
        <f t="shared" ca="1" si="112"/>
        <v>2400000</v>
      </c>
      <c r="R1203" s="88"/>
      <c r="S1203" s="146"/>
      <c r="T1203" s="185">
        <f t="shared" si="110"/>
        <v>19200000</v>
      </c>
      <c r="U1203" s="186"/>
      <c r="X1203" t="str">
        <f>IF(ISERROR(VLOOKUP(H1203,'FMC by DSF_Sistem'!$J$11:$J$1202,1,0)),"TIDAK ADA","ADA")</f>
        <v>TIDAK ADA</v>
      </c>
      <c r="Y1203" t="str">
        <f>IF(ISERROR(VLOOKUP(C1203,'Data Unit Agr Open'!$F$4:$F$7567,1,0)),"TIDAK ADA","ADA")</f>
        <v>ADA</v>
      </c>
      <c r="Z1203" s="955" t="str">
        <f>VLOOKUP(H1203,'Data Unit Agr Open'!J1201:$J$7567,1,FALSE)</f>
        <v>B2427UZD</v>
      </c>
      <c r="AA1203" t="b">
        <f t="shared" si="108"/>
        <v>0</v>
      </c>
      <c r="AB1203"/>
    </row>
    <row r="1204" spans="2:28" ht="17.45" hidden="1" customHeight="1" x14ac:dyDescent="0.4">
      <c r="B1204" s="51">
        <v>1199</v>
      </c>
      <c r="C1204" s="653" t="s">
        <v>2484</v>
      </c>
      <c r="D1204" s="677" t="s">
        <v>13418</v>
      </c>
      <c r="E1204" s="252" t="s">
        <v>13419</v>
      </c>
      <c r="F1204" s="211"/>
      <c r="G1204" s="211"/>
      <c r="H1204" s="215" t="s">
        <v>5525</v>
      </c>
      <c r="I1204" s="216" t="s">
        <v>5526</v>
      </c>
      <c r="J1204" s="216" t="s">
        <v>5527</v>
      </c>
      <c r="K1204" s="458">
        <v>44176</v>
      </c>
      <c r="L1204" s="458">
        <v>45271</v>
      </c>
      <c r="M1204" s="190">
        <v>36</v>
      </c>
      <c r="N1204" s="365">
        <v>14400000</v>
      </c>
      <c r="O1204" s="190">
        <f t="shared" si="109"/>
        <v>400000</v>
      </c>
      <c r="P1204" s="300">
        <f t="shared" ca="1" si="111"/>
        <v>13.087832391975342</v>
      </c>
      <c r="Q1204" s="301">
        <f t="shared" ca="1" si="112"/>
        <v>5200000</v>
      </c>
      <c r="R1204" s="191">
        <f>'[1]CKD Trading'!J55</f>
        <v>2952113</v>
      </c>
      <c r="S1204" s="707">
        <f>'[1]CKD Trading'!F56</f>
        <v>5</v>
      </c>
      <c r="T1204" s="37">
        <f t="shared" si="110"/>
        <v>11447887</v>
      </c>
      <c r="U1204" s="186"/>
      <c r="X1204" t="str">
        <f>IF(ISERROR(VLOOKUP(H1204,'FMC by DSF_Sistem'!$J$11:$J$1202,1,0)),"TIDAK ADA","ADA")</f>
        <v>ADA</v>
      </c>
      <c r="Y1204" t="str">
        <f>IF(ISERROR(VLOOKUP(C1204,'Data Unit Agr Open'!$F$4:$F$7567,1,0)),"TIDAK ADA","ADA")</f>
        <v>ADA</v>
      </c>
      <c r="Z1204" s="955" t="str">
        <f>VLOOKUP(H1204,'Data Unit Agr Open'!J1202:$J$7567,1,FALSE)</f>
        <v>B2984PKV</v>
      </c>
      <c r="AA1204" t="b">
        <f t="shared" si="108"/>
        <v>1</v>
      </c>
      <c r="AB1204"/>
    </row>
    <row r="1205" spans="2:28" ht="17.45" hidden="1" customHeight="1" x14ac:dyDescent="0.4">
      <c r="B1205" s="38">
        <v>1200</v>
      </c>
      <c r="C1205" s="392" t="s">
        <v>2651</v>
      </c>
      <c r="D1205" s="680" t="s">
        <v>13418</v>
      </c>
      <c r="E1205" s="258" t="s">
        <v>13419</v>
      </c>
      <c r="F1205" s="232"/>
      <c r="G1205" s="232"/>
      <c r="H1205" s="235" t="s">
        <v>5542</v>
      </c>
      <c r="I1205" s="69" t="s">
        <v>5543</v>
      </c>
      <c r="J1205" s="69" t="s">
        <v>5544</v>
      </c>
      <c r="K1205" s="427">
        <v>44200</v>
      </c>
      <c r="L1205" s="427">
        <v>45295</v>
      </c>
      <c r="M1205" s="76">
        <v>36</v>
      </c>
      <c r="N1205" s="370">
        <v>14400000</v>
      </c>
      <c r="O1205" s="76">
        <f t="shared" si="109"/>
        <v>400000</v>
      </c>
      <c r="P1205" s="128">
        <f t="shared" ca="1" si="111"/>
        <v>12.287832391975341</v>
      </c>
      <c r="Q1205" s="129">
        <f t="shared" ca="1" si="112"/>
        <v>4800000</v>
      </c>
      <c r="R1205" s="73">
        <f>'[1]CKD Trading'!J115</f>
        <v>491746</v>
      </c>
      <c r="S1205" s="130">
        <f>'[1]CKD Trading'!F116</f>
        <v>2</v>
      </c>
      <c r="T1205" s="50">
        <f t="shared" si="110"/>
        <v>13908254</v>
      </c>
      <c r="U1205" s="186"/>
      <c r="X1205" t="str">
        <f>IF(ISERROR(VLOOKUP(H1205,'FMC by DSF_Sistem'!$J$11:$J$1202,1,0)),"TIDAK ADA","ADA")</f>
        <v>ADA</v>
      </c>
      <c r="Y1205" t="str">
        <f>IF(ISERROR(VLOOKUP(C1205,'Data Unit Agr Open'!$F$4:$F$7567,1,0)),"TIDAK ADA","ADA")</f>
        <v>ADA</v>
      </c>
      <c r="Z1205" s="955" t="str">
        <f>VLOOKUP(H1205,'Data Unit Agr Open'!J1203:$J$7567,1,FALSE)</f>
        <v>B2591PKX</v>
      </c>
      <c r="AA1205" t="b">
        <f t="shared" si="108"/>
        <v>1</v>
      </c>
      <c r="AB1205"/>
    </row>
    <row r="1206" spans="2:28" ht="17.45" hidden="1" customHeight="1" x14ac:dyDescent="0.4">
      <c r="B1206" s="51">
        <v>1201</v>
      </c>
      <c r="C1206" s="392" t="s">
        <v>2651</v>
      </c>
      <c r="D1206" s="680" t="s">
        <v>13418</v>
      </c>
      <c r="E1206" s="258" t="s">
        <v>13419</v>
      </c>
      <c r="F1206" s="232"/>
      <c r="G1206" s="232"/>
      <c r="H1206" s="235" t="s">
        <v>5534</v>
      </c>
      <c r="I1206" s="69" t="s">
        <v>5535</v>
      </c>
      <c r="J1206" s="69" t="s">
        <v>5536</v>
      </c>
      <c r="K1206" s="427">
        <v>44200</v>
      </c>
      <c r="L1206" s="427">
        <v>45295</v>
      </c>
      <c r="M1206" s="76">
        <v>36</v>
      </c>
      <c r="N1206" s="370">
        <v>14400000</v>
      </c>
      <c r="O1206" s="76">
        <f t="shared" si="109"/>
        <v>400000</v>
      </c>
      <c r="P1206" s="128">
        <f t="shared" ca="1" si="111"/>
        <v>12.287832391975341</v>
      </c>
      <c r="Q1206" s="129">
        <f t="shared" ca="1" si="112"/>
        <v>4800000</v>
      </c>
      <c r="R1206" s="73">
        <f>'[1]CKD Trading'!J235</f>
        <v>588149</v>
      </c>
      <c r="S1206" s="130">
        <f>'[1]CKD Trading'!F236</f>
        <v>2</v>
      </c>
      <c r="T1206" s="50">
        <f t="shared" si="110"/>
        <v>13811851</v>
      </c>
      <c r="U1206" s="186"/>
      <c r="X1206" t="str">
        <f>IF(ISERROR(VLOOKUP(H1206,'FMC by DSF_Sistem'!$J$11:$J$1202,1,0)),"TIDAK ADA","ADA")</f>
        <v>ADA</v>
      </c>
      <c r="Y1206" t="str">
        <f>IF(ISERROR(VLOOKUP(C1206,'Data Unit Agr Open'!$F$4:$F$7567,1,0)),"TIDAK ADA","ADA")</f>
        <v>ADA</v>
      </c>
      <c r="Z1206" s="955" t="str">
        <f>VLOOKUP(H1206,'Data Unit Agr Open'!J1204:$J$7567,1,FALSE)</f>
        <v>B2532PKW</v>
      </c>
      <c r="AA1206" t="b">
        <f t="shared" si="108"/>
        <v>1</v>
      </c>
      <c r="AB1206"/>
    </row>
    <row r="1207" spans="2:28" ht="17.45" hidden="1" customHeight="1" x14ac:dyDescent="0.4">
      <c r="B1207" s="38">
        <v>1202</v>
      </c>
      <c r="C1207" s="392" t="s">
        <v>2808</v>
      </c>
      <c r="D1207" s="680" t="s">
        <v>13418</v>
      </c>
      <c r="E1207" s="258" t="s">
        <v>13019</v>
      </c>
      <c r="F1207" s="232"/>
      <c r="G1207" s="232"/>
      <c r="H1207" s="235" t="s">
        <v>5549</v>
      </c>
      <c r="I1207" s="69" t="s">
        <v>5550</v>
      </c>
      <c r="J1207" s="69" t="s">
        <v>5551</v>
      </c>
      <c r="K1207" s="427">
        <v>44233</v>
      </c>
      <c r="L1207" s="427">
        <v>45328</v>
      </c>
      <c r="M1207" s="76">
        <v>36</v>
      </c>
      <c r="N1207" s="370">
        <v>14400000</v>
      </c>
      <c r="O1207" s="76">
        <f t="shared" si="109"/>
        <v>400000</v>
      </c>
      <c r="P1207" s="128">
        <f t="shared" ca="1" si="111"/>
        <v>11.187832391975341</v>
      </c>
      <c r="Q1207" s="129">
        <f t="shared" ca="1" si="112"/>
        <v>4400000</v>
      </c>
      <c r="R1207" s="73">
        <f>'[1]CKD Trading'!J176</f>
        <v>463000</v>
      </c>
      <c r="S1207" s="130">
        <f>'[1]CKD Trading'!F177</f>
        <v>1</v>
      </c>
      <c r="T1207" s="50">
        <f t="shared" si="110"/>
        <v>13937000</v>
      </c>
      <c r="U1207" s="186"/>
      <c r="X1207" t="str">
        <f>IF(ISERROR(VLOOKUP(H1207,'FMC by DSF_Sistem'!$J$11:$J$1202,1,0)),"TIDAK ADA","ADA")</f>
        <v>ADA</v>
      </c>
      <c r="Y1207" t="str">
        <f>IF(ISERROR(VLOOKUP(C1207,'Data Unit Agr Open'!$F$4:$F$7567,1,0)),"TIDAK ADA","ADA")</f>
        <v>ADA</v>
      </c>
      <c r="Z1207" s="955" t="str">
        <f>VLOOKUP(H1207,'Data Unit Agr Open'!J1205:$J$7567,1,FALSE)</f>
        <v>B2454PKY</v>
      </c>
      <c r="AA1207" t="b">
        <f t="shared" si="108"/>
        <v>1</v>
      </c>
      <c r="AB1207"/>
    </row>
    <row r="1208" spans="2:28" ht="17.45" hidden="1" customHeight="1" x14ac:dyDescent="0.4">
      <c r="B1208" s="51">
        <v>1203</v>
      </c>
      <c r="C1208" s="392" t="s">
        <v>2986</v>
      </c>
      <c r="D1208" s="680" t="s">
        <v>13418</v>
      </c>
      <c r="E1208" s="258" t="s">
        <v>13019</v>
      </c>
      <c r="F1208" s="232"/>
      <c r="G1208" s="232"/>
      <c r="H1208" s="235" t="s">
        <v>5556</v>
      </c>
      <c r="I1208" s="69" t="s">
        <v>5557</v>
      </c>
      <c r="J1208" s="69" t="s">
        <v>5558</v>
      </c>
      <c r="K1208" s="427">
        <v>44256</v>
      </c>
      <c r="L1208" s="427">
        <v>45352</v>
      </c>
      <c r="M1208" s="76">
        <v>36</v>
      </c>
      <c r="N1208" s="370">
        <v>14400000</v>
      </c>
      <c r="O1208" s="76">
        <f t="shared" si="109"/>
        <v>400000</v>
      </c>
      <c r="P1208" s="128">
        <f t="shared" ca="1" si="111"/>
        <v>10.421165725308674</v>
      </c>
      <c r="Q1208" s="129">
        <f t="shared" ca="1" si="112"/>
        <v>4000000</v>
      </c>
      <c r="R1208" s="73">
        <f>'[1]CKD Trading'!J354</f>
        <v>571001</v>
      </c>
      <c r="S1208" s="130">
        <f>'[1]CKD Trading'!F355</f>
        <v>2</v>
      </c>
      <c r="T1208" s="50">
        <f t="shared" si="110"/>
        <v>13828999</v>
      </c>
      <c r="U1208" s="186"/>
      <c r="X1208" t="str">
        <f>IF(ISERROR(VLOOKUP(H1208,'FMC by DSF_Sistem'!$J$11:$J$1202,1,0)),"TIDAK ADA","ADA")</f>
        <v>ADA</v>
      </c>
      <c r="Y1208" t="str">
        <f>IF(ISERROR(VLOOKUP(C1208,'Data Unit Agr Open'!$F$4:$F$7567,1,0)),"TIDAK ADA","ADA")</f>
        <v>ADA</v>
      </c>
      <c r="Z1208" s="955" t="str">
        <f>VLOOKUP(H1208,'Data Unit Agr Open'!J1206:$J$7567,1,FALSE)</f>
        <v>B2169POB</v>
      </c>
      <c r="AA1208" t="b">
        <f t="shared" si="108"/>
        <v>1</v>
      </c>
      <c r="AB1208"/>
    </row>
    <row r="1209" spans="2:28" ht="17.45" hidden="1" customHeight="1" x14ac:dyDescent="0.4">
      <c r="B1209" s="38">
        <v>1204</v>
      </c>
      <c r="C1209" s="406" t="s">
        <v>2986</v>
      </c>
      <c r="D1209" s="676" t="s">
        <v>13418</v>
      </c>
      <c r="E1209" s="374" t="s">
        <v>13019</v>
      </c>
      <c r="F1209" s="377"/>
      <c r="G1209" s="377"/>
      <c r="H1209" s="320" t="s">
        <v>5564</v>
      </c>
      <c r="I1209" s="81" t="s">
        <v>5565</v>
      </c>
      <c r="J1209" s="81" t="s">
        <v>5566</v>
      </c>
      <c r="K1209" s="471">
        <v>44256</v>
      </c>
      <c r="L1209" s="471">
        <v>45352</v>
      </c>
      <c r="M1209" s="85">
        <v>36</v>
      </c>
      <c r="N1209" s="379">
        <v>14400000</v>
      </c>
      <c r="O1209" s="85">
        <f t="shared" si="109"/>
        <v>400000</v>
      </c>
      <c r="P1209" s="577">
        <f t="shared" ca="1" si="111"/>
        <v>10.421165725308674</v>
      </c>
      <c r="Q1209" s="636">
        <f t="shared" ca="1" si="112"/>
        <v>4000000</v>
      </c>
      <c r="R1209" s="88">
        <f>'[1]CKD Trading'!J294</f>
        <v>870001</v>
      </c>
      <c r="S1209" s="146">
        <f>'[1]CKD Trading'!F295</f>
        <v>2</v>
      </c>
      <c r="T1209" s="90">
        <f t="shared" si="110"/>
        <v>13529999</v>
      </c>
      <c r="U1209" s="186"/>
      <c r="X1209" t="str">
        <f>IF(ISERROR(VLOOKUP(H1209,'FMC by DSF_Sistem'!$J$11:$J$1202,1,0)),"TIDAK ADA","ADA")</f>
        <v>ADA</v>
      </c>
      <c r="Y1209" t="str">
        <f>IF(ISERROR(VLOOKUP(C1209,'Data Unit Agr Open'!$F$4:$F$7567,1,0)),"TIDAK ADA","ADA")</f>
        <v>ADA</v>
      </c>
      <c r="Z1209" s="955" t="str">
        <f>VLOOKUP(H1209,'Data Unit Agr Open'!J1207:$J$7567,1,FALSE)</f>
        <v>B2166POA</v>
      </c>
      <c r="AA1209" t="b">
        <f t="shared" si="108"/>
        <v>1</v>
      </c>
      <c r="AB1209"/>
    </row>
    <row r="1210" spans="2:28" ht="17.45" hidden="1" customHeight="1" x14ac:dyDescent="0.4">
      <c r="B1210" s="51">
        <v>1205</v>
      </c>
      <c r="C1210" s="411" t="s">
        <v>3172</v>
      </c>
      <c r="D1210" s="664" t="s">
        <v>13418</v>
      </c>
      <c r="E1210" s="265" t="s">
        <v>12310</v>
      </c>
      <c r="F1210" s="274"/>
      <c r="G1210" s="274"/>
      <c r="H1210" s="347" t="s">
        <v>5571</v>
      </c>
      <c r="I1210" s="348" t="s">
        <v>13420</v>
      </c>
      <c r="J1210" s="348" t="s">
        <v>5573</v>
      </c>
      <c r="K1210" s="434">
        <v>44292</v>
      </c>
      <c r="L1210" s="434">
        <v>45388</v>
      </c>
      <c r="M1210" s="72">
        <v>36</v>
      </c>
      <c r="N1210" s="383">
        <v>27000000</v>
      </c>
      <c r="O1210" s="72">
        <f t="shared" si="109"/>
        <v>750000</v>
      </c>
      <c r="P1210" s="86">
        <f t="shared" ca="1" si="111"/>
        <v>9.2211657253086745</v>
      </c>
      <c r="Q1210" s="87">
        <f t="shared" ca="1" si="112"/>
        <v>6750000</v>
      </c>
      <c r="R1210" s="139"/>
      <c r="S1210" s="140"/>
      <c r="T1210" s="120">
        <f t="shared" si="110"/>
        <v>27000000</v>
      </c>
      <c r="U1210" s="186"/>
      <c r="X1210" t="str">
        <f>IF(ISERROR(VLOOKUP(H1210,'FMC by DSF_Sistem'!$J$11:$J$1202,1,0)),"TIDAK ADA","ADA")</f>
        <v>ADA</v>
      </c>
      <c r="Y1210" t="str">
        <f>IF(ISERROR(VLOOKUP(C1210,'Data Unit Agr Open'!$F$4:$F$7567,1,0)),"TIDAK ADA","ADA")</f>
        <v>ADA</v>
      </c>
      <c r="Z1210" s="955" t="str">
        <f>VLOOKUP(H1210,'Data Unit Agr Open'!J1208:$J$7567,1,FALSE)</f>
        <v>B2584PKY</v>
      </c>
      <c r="AA1210" t="b">
        <f t="shared" si="108"/>
        <v>1</v>
      </c>
      <c r="AB1210"/>
    </row>
    <row r="1211" spans="2:28" ht="17.45" customHeight="1" x14ac:dyDescent="0.4">
      <c r="B1211" s="38">
        <v>1206</v>
      </c>
      <c r="C1211" s="411" t="s">
        <v>3814</v>
      </c>
      <c r="D1211" s="664" t="s">
        <v>13418</v>
      </c>
      <c r="E1211" s="265" t="s">
        <v>12310</v>
      </c>
      <c r="F1211" s="274"/>
      <c r="G1211" s="274"/>
      <c r="H1211" s="347" t="s">
        <v>13421</v>
      </c>
      <c r="I1211" s="348" t="s">
        <v>13422</v>
      </c>
      <c r="J1211" s="348" t="s">
        <v>13423</v>
      </c>
      <c r="K1211" s="434">
        <v>44355</v>
      </c>
      <c r="L1211" s="434">
        <v>45451</v>
      </c>
      <c r="M1211" s="72">
        <v>36</v>
      </c>
      <c r="N1211" s="383">
        <v>27000000</v>
      </c>
      <c r="O1211" s="72">
        <f t="shared" si="109"/>
        <v>750000</v>
      </c>
      <c r="P1211" s="86">
        <f t="shared" ca="1" si="111"/>
        <v>7.121165725308674</v>
      </c>
      <c r="Q1211" s="87">
        <f t="shared" ca="1" si="112"/>
        <v>5250000</v>
      </c>
      <c r="R1211" s="139"/>
      <c r="S1211" s="140"/>
      <c r="T1211" s="120">
        <f t="shared" si="110"/>
        <v>27000000</v>
      </c>
      <c r="U1211" s="186"/>
      <c r="X1211" t="str">
        <f>IF(ISERROR(VLOOKUP(H1211,'FMC by DSF_Sistem'!$J$11:$J$1202,1,0)),"TIDAK ADA","ADA")</f>
        <v>TIDAK ADA</v>
      </c>
      <c r="Y1211" t="str">
        <f>IF(ISERROR(VLOOKUP(C1211,'Data Unit Agr Open'!$F$4:$F$7567,1,0)),"TIDAK ADA","ADA")</f>
        <v>ADA</v>
      </c>
      <c r="Z1211" s="955" t="str">
        <f>VLOOKUP(H1211,'Data Unit Agr Open'!J1209:$J$7567,1,FALSE)</f>
        <v>B2544POC</v>
      </c>
      <c r="AA1211" t="b">
        <f t="shared" si="108"/>
        <v>0</v>
      </c>
      <c r="AB1211"/>
    </row>
    <row r="1212" spans="2:28" ht="17.45" customHeight="1" x14ac:dyDescent="0.4">
      <c r="B1212" s="51">
        <v>1207</v>
      </c>
      <c r="C1212" s="411" t="s">
        <v>4401</v>
      </c>
      <c r="D1212" s="664" t="s">
        <v>13418</v>
      </c>
      <c r="E1212" s="265" t="s">
        <v>12310</v>
      </c>
      <c r="F1212" s="274"/>
      <c r="G1212" s="274"/>
      <c r="H1212" s="347" t="s">
        <v>13424</v>
      </c>
      <c r="I1212" s="348" t="s">
        <v>13425</v>
      </c>
      <c r="J1212" s="348" t="s">
        <v>13426</v>
      </c>
      <c r="K1212" s="434">
        <v>44452</v>
      </c>
      <c r="L1212" s="434">
        <v>45548</v>
      </c>
      <c r="M1212" s="72">
        <v>36</v>
      </c>
      <c r="N1212" s="383">
        <v>27000000</v>
      </c>
      <c r="O1212" s="72">
        <f t="shared" si="109"/>
        <v>750000</v>
      </c>
      <c r="P1212" s="86">
        <f t="shared" ca="1" si="111"/>
        <v>3.887832391975341</v>
      </c>
      <c r="Q1212" s="87">
        <f t="shared" ca="1" si="112"/>
        <v>2250000</v>
      </c>
      <c r="R1212" s="139"/>
      <c r="S1212" s="140"/>
      <c r="T1212" s="120">
        <f t="shared" si="110"/>
        <v>27000000</v>
      </c>
      <c r="U1212" s="186"/>
      <c r="X1212" t="str">
        <f>IF(ISERROR(VLOOKUP(H1212,'FMC by DSF_Sistem'!$J$11:$J$1202,1,0)),"TIDAK ADA","ADA")</f>
        <v>TIDAK ADA</v>
      </c>
      <c r="Y1212" t="str">
        <f>IF(ISERROR(VLOOKUP(C1212,'Data Unit Agr Open'!$F$4:$F$7567,1,0)),"TIDAK ADA","ADA")</f>
        <v>ADA</v>
      </c>
      <c r="Z1212" s="955" t="str">
        <f>VLOOKUP(H1212,'Data Unit Agr Open'!J1210:$J$7567,1,FALSE)</f>
        <v>B2039POG</v>
      </c>
      <c r="AA1212" t="b">
        <f t="shared" si="108"/>
        <v>0</v>
      </c>
      <c r="AB1212"/>
    </row>
    <row r="1213" spans="2:28" ht="17.45" hidden="1" customHeight="1" x14ac:dyDescent="0.4">
      <c r="B1213" s="38">
        <v>1208</v>
      </c>
      <c r="C1213" s="732" t="s">
        <v>4979</v>
      </c>
      <c r="D1213" s="733" t="s">
        <v>13418</v>
      </c>
      <c r="E1213" s="734" t="s">
        <v>13427</v>
      </c>
      <c r="F1213" s="735"/>
      <c r="G1213" s="735" t="s">
        <v>12372</v>
      </c>
      <c r="H1213" s="736"/>
      <c r="I1213" s="737"/>
      <c r="J1213" s="737"/>
      <c r="K1213" s="738">
        <v>44547</v>
      </c>
      <c r="L1213" s="738">
        <v>45643</v>
      </c>
      <c r="M1213" s="739">
        <v>36</v>
      </c>
      <c r="N1213" s="740">
        <v>19800000</v>
      </c>
      <c r="O1213" s="739">
        <f t="shared" si="109"/>
        <v>550000</v>
      </c>
      <c r="P1213" s="741">
        <f t="shared" ca="1" si="111"/>
        <v>0.72116572530867418</v>
      </c>
      <c r="Q1213" s="742">
        <f t="shared" ca="1" si="112"/>
        <v>0</v>
      </c>
      <c r="R1213" s="743"/>
      <c r="S1213" s="744"/>
      <c r="T1213" s="745">
        <f t="shared" si="110"/>
        <v>19800000</v>
      </c>
      <c r="U1213" s="186"/>
      <c r="X1213" t="str">
        <f>IF(ISERROR(VLOOKUP(H1213,'FMC by DSF_Sistem'!$J$11:$J$1202,1,0)),"TIDAK ADA","ADA")</f>
        <v>TIDAK ADA</v>
      </c>
      <c r="Y1213" t="str">
        <f>IF(ISERROR(VLOOKUP(C1213,'Data Unit Agr Open'!$F$4:$F$7567,1,0)),"TIDAK ADA","ADA")</f>
        <v>ADA</v>
      </c>
      <c r="Z1213" s="955" t="e">
        <f>VLOOKUP(H1213,'Data Unit Agr Open'!J1211:$J$7567,1,FALSE)</f>
        <v>#N/A</v>
      </c>
      <c r="AA1213" t="b">
        <f t="shared" si="108"/>
        <v>0</v>
      </c>
      <c r="AB1213" s="950" t="s">
        <v>25352</v>
      </c>
    </row>
    <row r="1214" spans="2:28" ht="17.45" hidden="1" customHeight="1" x14ac:dyDescent="0.4">
      <c r="B1214" s="51">
        <v>1209</v>
      </c>
      <c r="C1214" s="732" t="s">
        <v>4979</v>
      </c>
      <c r="D1214" s="733" t="s">
        <v>13418</v>
      </c>
      <c r="E1214" s="734" t="s">
        <v>13427</v>
      </c>
      <c r="F1214" s="735"/>
      <c r="G1214" s="735" t="s">
        <v>12372</v>
      </c>
      <c r="H1214" s="736"/>
      <c r="I1214" s="737"/>
      <c r="J1214" s="737"/>
      <c r="K1214" s="738">
        <v>44547</v>
      </c>
      <c r="L1214" s="738">
        <v>45643</v>
      </c>
      <c r="M1214" s="739">
        <v>36</v>
      </c>
      <c r="N1214" s="740">
        <v>19800000</v>
      </c>
      <c r="O1214" s="739">
        <f t="shared" si="109"/>
        <v>550000</v>
      </c>
      <c r="P1214" s="741">
        <f t="shared" ca="1" si="111"/>
        <v>0.72116572530867418</v>
      </c>
      <c r="Q1214" s="742">
        <f t="shared" ca="1" si="112"/>
        <v>0</v>
      </c>
      <c r="R1214" s="743"/>
      <c r="S1214" s="744"/>
      <c r="T1214" s="745">
        <f t="shared" si="110"/>
        <v>19800000</v>
      </c>
      <c r="U1214" s="186"/>
      <c r="X1214" t="str">
        <f>IF(ISERROR(VLOOKUP(H1214,'FMC by DSF_Sistem'!$J$11:$J$1202,1,0)),"TIDAK ADA","ADA")</f>
        <v>TIDAK ADA</v>
      </c>
      <c r="Y1214" t="str">
        <f>IF(ISERROR(VLOOKUP(C1214,'Data Unit Agr Open'!$F$4:$F$7567,1,0)),"TIDAK ADA","ADA")</f>
        <v>ADA</v>
      </c>
      <c r="Z1214" s="955" t="e">
        <f>VLOOKUP(H1214,'Data Unit Agr Open'!J1212:$J$7567,1,FALSE)</f>
        <v>#N/A</v>
      </c>
      <c r="AA1214" t="b">
        <f t="shared" si="108"/>
        <v>0</v>
      </c>
      <c r="AB1214" s="950" t="s">
        <v>25353</v>
      </c>
    </row>
    <row r="1215" spans="2:28" ht="17.45" hidden="1" customHeight="1" x14ac:dyDescent="0.4">
      <c r="B1215" s="38">
        <v>1210</v>
      </c>
      <c r="C1215" s="732" t="s">
        <v>4979</v>
      </c>
      <c r="D1215" s="746" t="s">
        <v>13418</v>
      </c>
      <c r="E1215" s="734" t="s">
        <v>13427</v>
      </c>
      <c r="F1215" s="735"/>
      <c r="G1215" s="735" t="s">
        <v>12372</v>
      </c>
      <c r="H1215" s="736"/>
      <c r="I1215" s="737"/>
      <c r="J1215" s="737"/>
      <c r="K1215" s="738">
        <v>44547</v>
      </c>
      <c r="L1215" s="738">
        <v>45643</v>
      </c>
      <c r="M1215" s="739">
        <v>36</v>
      </c>
      <c r="N1215" s="740">
        <v>19800000</v>
      </c>
      <c r="O1215" s="739">
        <f t="shared" si="109"/>
        <v>550000</v>
      </c>
      <c r="P1215" s="747">
        <f t="shared" ca="1" si="111"/>
        <v>0.72116572530867418</v>
      </c>
      <c r="Q1215" s="748">
        <f t="shared" ca="1" si="112"/>
        <v>0</v>
      </c>
      <c r="R1215" s="743"/>
      <c r="S1215" s="744"/>
      <c r="T1215" s="749">
        <f t="shared" si="110"/>
        <v>19800000</v>
      </c>
      <c r="U1215" s="186"/>
      <c r="X1215" t="str">
        <f>IF(ISERROR(VLOOKUP(H1215,'FMC by DSF_Sistem'!$J$11:$J$1202,1,0)),"TIDAK ADA","ADA")</f>
        <v>TIDAK ADA</v>
      </c>
      <c r="Y1215" t="str">
        <f>IF(ISERROR(VLOOKUP(C1215,'Data Unit Agr Open'!$F$4:$F$7567,1,0)),"TIDAK ADA","ADA")</f>
        <v>ADA</v>
      </c>
      <c r="Z1215" s="955" t="e">
        <f>VLOOKUP(H1215,'Data Unit Agr Open'!J1213:$J$7567,1,FALSE)</f>
        <v>#N/A</v>
      </c>
      <c r="AA1215" t="b">
        <f t="shared" si="108"/>
        <v>0</v>
      </c>
      <c r="AB1215" s="950" t="s">
        <v>25354</v>
      </c>
    </row>
    <row r="1216" spans="2:28" ht="17.45" hidden="1" customHeight="1" x14ac:dyDescent="0.4">
      <c r="B1216" s="51">
        <v>1211</v>
      </c>
      <c r="C1216" s="389" t="s">
        <v>2480</v>
      </c>
      <c r="D1216" s="659" t="s">
        <v>13428</v>
      </c>
      <c r="E1216" s="221" t="s">
        <v>13429</v>
      </c>
      <c r="F1216" s="222"/>
      <c r="G1216" s="222"/>
      <c r="H1216" s="223" t="s">
        <v>10121</v>
      </c>
      <c r="I1216" s="224" t="s">
        <v>10122</v>
      </c>
      <c r="J1216" s="224" t="s">
        <v>10123</v>
      </c>
      <c r="K1216" s="225">
        <v>44174</v>
      </c>
      <c r="L1216" s="225">
        <v>45269</v>
      </c>
      <c r="M1216" s="226">
        <v>36</v>
      </c>
      <c r="N1216" s="227">
        <v>104400000</v>
      </c>
      <c r="O1216" s="226">
        <f t="shared" si="109"/>
        <v>2900000</v>
      </c>
      <c r="P1216" s="228">
        <f t="shared" ca="1" si="111"/>
        <v>13.154499058642008</v>
      </c>
      <c r="Q1216" s="229">
        <f t="shared" ca="1" si="112"/>
        <v>37700000</v>
      </c>
      <c r="R1216" s="117">
        <f>'[1]Seta Jasa Trans'!J55</f>
        <v>29232046</v>
      </c>
      <c r="S1216" s="473">
        <f>'[1]Seta Jasa Trans'!F56</f>
        <v>14</v>
      </c>
      <c r="T1216" s="642">
        <f t="shared" si="110"/>
        <v>75167954</v>
      </c>
      <c r="U1216" s="186"/>
      <c r="X1216" t="str">
        <f>IF(ISERROR(VLOOKUP(H1216,'FMC by DSF_Sistem'!$J$11:$J$1202,1,0)),"TIDAK ADA","ADA")</f>
        <v>ADA</v>
      </c>
      <c r="Y1216" t="str">
        <f>IF(ISERROR(VLOOKUP(C1216,'Data Unit Agr Open'!$F$4:$F$7567,1,0)),"TIDAK ADA","ADA")</f>
        <v>ADA</v>
      </c>
      <c r="Z1216" s="955" t="str">
        <f>VLOOKUP(H1216,'Data Unit Agr Open'!J1214:$J$7567,1,FALSE)</f>
        <v>L9690BX</v>
      </c>
      <c r="AA1216" t="b">
        <f t="shared" si="108"/>
        <v>1</v>
      </c>
      <c r="AB1216"/>
    </row>
    <row r="1217" spans="2:28" ht="17.45" hidden="1" customHeight="1" x14ac:dyDescent="0.4">
      <c r="B1217" s="38">
        <v>1212</v>
      </c>
      <c r="C1217" s="392" t="s">
        <v>2480</v>
      </c>
      <c r="D1217" s="659" t="s">
        <v>13428</v>
      </c>
      <c r="E1217" s="258" t="s">
        <v>13429</v>
      </c>
      <c r="F1217" s="232"/>
      <c r="G1217" s="232"/>
      <c r="H1217" s="235" t="s">
        <v>10132</v>
      </c>
      <c r="I1217" s="69" t="s">
        <v>10133</v>
      </c>
      <c r="J1217" s="69" t="s">
        <v>10134</v>
      </c>
      <c r="K1217" s="427">
        <v>44174</v>
      </c>
      <c r="L1217" s="427">
        <v>45269</v>
      </c>
      <c r="M1217" s="76">
        <v>36</v>
      </c>
      <c r="N1217" s="370">
        <v>104400000</v>
      </c>
      <c r="O1217" s="76">
        <f t="shared" si="109"/>
        <v>2900000</v>
      </c>
      <c r="P1217" s="128">
        <f t="shared" ca="1" si="111"/>
        <v>13.154499058642008</v>
      </c>
      <c r="Q1217" s="129">
        <f t="shared" ca="1" si="112"/>
        <v>37700000</v>
      </c>
      <c r="R1217" s="73">
        <f>'[1]Seta Jasa Trans'!J113</f>
        <v>3066690</v>
      </c>
      <c r="S1217" s="533">
        <f>'[1]Seta Jasa Trans'!F114</f>
        <v>3</v>
      </c>
      <c r="T1217" s="50">
        <f t="shared" si="110"/>
        <v>101333310</v>
      </c>
      <c r="U1217" s="186"/>
      <c r="X1217" t="str">
        <f>IF(ISERROR(VLOOKUP(H1217,'FMC by DSF_Sistem'!$J$11:$J$1202,1,0)),"TIDAK ADA","ADA")</f>
        <v>ADA</v>
      </c>
      <c r="Y1217" t="str">
        <f>IF(ISERROR(VLOOKUP(C1217,'Data Unit Agr Open'!$F$4:$F$7567,1,0)),"TIDAK ADA","ADA")</f>
        <v>ADA</v>
      </c>
      <c r="Z1217" s="955" t="str">
        <f>VLOOKUP(H1217,'Data Unit Agr Open'!J1215:$J$7567,1,FALSE)</f>
        <v>L9689BX</v>
      </c>
      <c r="AA1217" t="b">
        <f t="shared" si="108"/>
        <v>1</v>
      </c>
      <c r="AB1217"/>
    </row>
    <row r="1218" spans="2:28" ht="17.45" hidden="1" customHeight="1" x14ac:dyDescent="0.4">
      <c r="B1218" s="51">
        <v>1213</v>
      </c>
      <c r="C1218" s="392" t="s">
        <v>2480</v>
      </c>
      <c r="D1218" s="659" t="s">
        <v>13428</v>
      </c>
      <c r="E1218" s="258" t="s">
        <v>13429</v>
      </c>
      <c r="F1218" s="232"/>
      <c r="G1218" s="232"/>
      <c r="H1218" s="235" t="s">
        <v>10138</v>
      </c>
      <c r="I1218" s="69" t="s">
        <v>10139</v>
      </c>
      <c r="J1218" s="69" t="s">
        <v>10140</v>
      </c>
      <c r="K1218" s="427">
        <v>44174</v>
      </c>
      <c r="L1218" s="427">
        <v>45269</v>
      </c>
      <c r="M1218" s="76">
        <v>36</v>
      </c>
      <c r="N1218" s="370">
        <v>104400000</v>
      </c>
      <c r="O1218" s="76">
        <f t="shared" si="109"/>
        <v>2900000</v>
      </c>
      <c r="P1218" s="128">
        <f t="shared" ca="1" si="111"/>
        <v>13.154499058642008</v>
      </c>
      <c r="Q1218" s="129">
        <f t="shared" ca="1" si="112"/>
        <v>37700000</v>
      </c>
      <c r="R1218" s="73">
        <f>'[1]Seta Jasa Trans'!J174</f>
        <v>53695416</v>
      </c>
      <c r="S1218" s="533">
        <f>'[1]Seta Jasa Trans'!F175</f>
        <v>24</v>
      </c>
      <c r="T1218" s="50">
        <f t="shared" si="110"/>
        <v>50704584</v>
      </c>
      <c r="U1218" s="186"/>
      <c r="X1218" t="str">
        <f>IF(ISERROR(VLOOKUP(H1218,'FMC by DSF_Sistem'!$J$11:$J$1202,1,0)),"TIDAK ADA","ADA")</f>
        <v>ADA</v>
      </c>
      <c r="Y1218" t="str">
        <f>IF(ISERROR(VLOOKUP(C1218,'Data Unit Agr Open'!$F$4:$F$7567,1,0)),"TIDAK ADA","ADA")</f>
        <v>ADA</v>
      </c>
      <c r="Z1218" s="955" t="str">
        <f>VLOOKUP(H1218,'Data Unit Agr Open'!J1216:$J$7567,1,FALSE)</f>
        <v>L9688BX</v>
      </c>
      <c r="AA1218" t="b">
        <f t="shared" si="108"/>
        <v>1</v>
      </c>
      <c r="AB1218"/>
    </row>
    <row r="1219" spans="2:28" ht="17.25" hidden="1" x14ac:dyDescent="0.4">
      <c r="B1219" s="38">
        <v>1214</v>
      </c>
      <c r="C1219" s="392" t="s">
        <v>2480</v>
      </c>
      <c r="D1219" s="659" t="s">
        <v>13428</v>
      </c>
      <c r="E1219" s="258" t="s">
        <v>13429</v>
      </c>
      <c r="F1219" s="232"/>
      <c r="G1219" s="232"/>
      <c r="H1219" s="235" t="s">
        <v>13430</v>
      </c>
      <c r="I1219" s="69" t="s">
        <v>10145</v>
      </c>
      <c r="J1219" s="69" t="s">
        <v>10146</v>
      </c>
      <c r="K1219" s="427">
        <v>44174</v>
      </c>
      <c r="L1219" s="427">
        <v>45269</v>
      </c>
      <c r="M1219" s="76">
        <v>36</v>
      </c>
      <c r="N1219" s="370">
        <v>104400000</v>
      </c>
      <c r="O1219" s="76">
        <f t="shared" si="109"/>
        <v>2900000</v>
      </c>
      <c r="P1219" s="128">
        <f t="shared" ca="1" si="111"/>
        <v>13.154499058642008</v>
      </c>
      <c r="Q1219" s="129">
        <f t="shared" ca="1" si="112"/>
        <v>37700000</v>
      </c>
      <c r="R1219" s="73">
        <f>'[1]Seta Jasa Trans'!J232</f>
        <v>56230721</v>
      </c>
      <c r="S1219" s="533">
        <f>'[1]Seta Jasa Trans'!F233</f>
        <v>11</v>
      </c>
      <c r="T1219" s="50">
        <f t="shared" si="110"/>
        <v>48169279</v>
      </c>
      <c r="U1219" s="186"/>
      <c r="X1219" t="str">
        <f>IF(ISERROR(VLOOKUP(H1219,'FMC by DSF_Sistem'!$J$11:$J$1202,1,0)),"TIDAK ADA","ADA")</f>
        <v>TIDAK ADA</v>
      </c>
      <c r="Y1219" t="str">
        <f>IF(ISERROR(VLOOKUP(C1219,'Data Unit Agr Open'!$F$4:$F$7567,1,0)),"TIDAK ADA","ADA")</f>
        <v>ADA</v>
      </c>
      <c r="Z1219" s="955" t="e">
        <f>VLOOKUP(H1219,'Data Unit Agr Open'!J1217:$J$7567,1,FALSE)</f>
        <v>#N/A</v>
      </c>
      <c r="AA1219" t="b">
        <f t="shared" si="108"/>
        <v>0</v>
      </c>
      <c r="AB1219" s="1070" t="s">
        <v>25355</v>
      </c>
    </row>
    <row r="1220" spans="2:28" ht="27.75" hidden="1" customHeight="1" x14ac:dyDescent="0.4">
      <c r="B1220" s="51">
        <v>1215</v>
      </c>
      <c r="C1220" s="392" t="s">
        <v>2480</v>
      </c>
      <c r="D1220" s="659" t="s">
        <v>13428</v>
      </c>
      <c r="E1220" s="258" t="s">
        <v>13429</v>
      </c>
      <c r="F1220" s="232"/>
      <c r="G1220" s="232"/>
      <c r="H1220" s="235" t="s">
        <v>13431</v>
      </c>
      <c r="I1220" s="69" t="s">
        <v>10151</v>
      </c>
      <c r="J1220" s="69" t="s">
        <v>10152</v>
      </c>
      <c r="K1220" s="427">
        <v>44174</v>
      </c>
      <c r="L1220" s="427">
        <v>45269</v>
      </c>
      <c r="M1220" s="76">
        <v>36</v>
      </c>
      <c r="N1220" s="370">
        <v>104400000</v>
      </c>
      <c r="O1220" s="76">
        <f t="shared" si="109"/>
        <v>2900000</v>
      </c>
      <c r="P1220" s="128">
        <f t="shared" ca="1" si="111"/>
        <v>13.154499058642008</v>
      </c>
      <c r="Q1220" s="129">
        <f t="shared" ca="1" si="112"/>
        <v>37700000</v>
      </c>
      <c r="R1220" s="73">
        <f>'[1]Seta Jasa Trans'!J290</f>
        <v>22907330</v>
      </c>
      <c r="S1220" s="533">
        <f>'[1]Seta Jasa Trans'!F291</f>
        <v>9</v>
      </c>
      <c r="T1220" s="50">
        <f t="shared" si="110"/>
        <v>81492670</v>
      </c>
      <c r="U1220" s="186"/>
      <c r="X1220" t="str">
        <f>IF(ISERROR(VLOOKUP(H1220,'FMC by DSF_Sistem'!$J$11:$J$1202,1,0)),"TIDAK ADA","ADA")</f>
        <v>TIDAK ADA</v>
      </c>
      <c r="Y1220" t="str">
        <f>IF(ISERROR(VLOOKUP(C1220,'Data Unit Agr Open'!$F$4:$F$7567,1,0)),"TIDAK ADA","ADA")</f>
        <v>ADA</v>
      </c>
      <c r="Z1220" s="955" t="e">
        <f>VLOOKUP(H1220,'Data Unit Agr Open'!J1218:$J$7567,1,FALSE)</f>
        <v>#N/A</v>
      </c>
      <c r="AA1220" t="b">
        <f t="shared" si="108"/>
        <v>0</v>
      </c>
      <c r="AB1220" s="1070"/>
    </row>
    <row r="1221" spans="2:28" ht="17.25" hidden="1" x14ac:dyDescent="0.4">
      <c r="B1221" s="38">
        <v>1216</v>
      </c>
      <c r="C1221" s="392" t="s">
        <v>2480</v>
      </c>
      <c r="D1221" s="659" t="s">
        <v>13428</v>
      </c>
      <c r="E1221" s="258" t="s">
        <v>13429</v>
      </c>
      <c r="F1221" s="232"/>
      <c r="G1221" s="232"/>
      <c r="H1221" s="235" t="s">
        <v>13432</v>
      </c>
      <c r="I1221" s="69" t="s">
        <v>10157</v>
      </c>
      <c r="J1221" s="69" t="s">
        <v>10158</v>
      </c>
      <c r="K1221" s="427">
        <v>44174</v>
      </c>
      <c r="L1221" s="427">
        <v>45269</v>
      </c>
      <c r="M1221" s="76">
        <v>36</v>
      </c>
      <c r="N1221" s="370">
        <v>104400000</v>
      </c>
      <c r="O1221" s="76">
        <f t="shared" si="109"/>
        <v>2900000</v>
      </c>
      <c r="P1221" s="128">
        <f t="shared" ca="1" si="111"/>
        <v>13.154499058642008</v>
      </c>
      <c r="Q1221" s="129">
        <f t="shared" ca="1" si="112"/>
        <v>37700000</v>
      </c>
      <c r="R1221" s="73">
        <f>'[1]Seta Jasa Trans'!J349</f>
        <v>31615638</v>
      </c>
      <c r="S1221" s="533">
        <f>'[1]Seta Jasa Trans'!F350</f>
        <v>14</v>
      </c>
      <c r="T1221" s="50">
        <f t="shared" si="110"/>
        <v>72784362</v>
      </c>
      <c r="U1221" s="186"/>
      <c r="X1221" t="str">
        <f>IF(ISERROR(VLOOKUP(H1221,'FMC by DSF_Sistem'!$J$11:$J$1202,1,0)),"TIDAK ADA","ADA")</f>
        <v>TIDAK ADA</v>
      </c>
      <c r="Y1221" t="str">
        <f>IF(ISERROR(VLOOKUP(C1221,'Data Unit Agr Open'!$F$4:$F$7567,1,0)),"TIDAK ADA","ADA")</f>
        <v>ADA</v>
      </c>
      <c r="Z1221" s="955" t="e">
        <f>VLOOKUP(H1221,'Data Unit Agr Open'!J1219:$J$7567,1,FALSE)</f>
        <v>#N/A</v>
      </c>
      <c r="AA1221" t="b">
        <f t="shared" si="108"/>
        <v>0</v>
      </c>
      <c r="AB1221" s="1070"/>
    </row>
    <row r="1222" spans="2:28" ht="17.45" hidden="1" customHeight="1" x14ac:dyDescent="0.4">
      <c r="B1222" s="51">
        <v>1217</v>
      </c>
      <c r="C1222" s="392" t="s">
        <v>2480</v>
      </c>
      <c r="D1222" s="659" t="s">
        <v>13428</v>
      </c>
      <c r="E1222" s="258" t="s">
        <v>13429</v>
      </c>
      <c r="F1222" s="232"/>
      <c r="G1222" s="232"/>
      <c r="H1222" s="235" t="s">
        <v>10162</v>
      </c>
      <c r="I1222" s="69" t="s">
        <v>10163</v>
      </c>
      <c r="J1222" s="69" t="s">
        <v>10164</v>
      </c>
      <c r="K1222" s="427">
        <v>44174</v>
      </c>
      <c r="L1222" s="427">
        <v>45269</v>
      </c>
      <c r="M1222" s="76">
        <v>36</v>
      </c>
      <c r="N1222" s="370">
        <v>104400000</v>
      </c>
      <c r="O1222" s="76">
        <f t="shared" si="109"/>
        <v>2900000</v>
      </c>
      <c r="P1222" s="128">
        <f t="shared" ca="1" si="111"/>
        <v>13.154499058642008</v>
      </c>
      <c r="Q1222" s="129">
        <f t="shared" ca="1" si="112"/>
        <v>37700000</v>
      </c>
      <c r="R1222" s="73">
        <f>'[1]Seta Jasa Trans'!J408</f>
        <v>40483079</v>
      </c>
      <c r="S1222" s="533">
        <f>'[1]Seta Jasa Trans'!F409</f>
        <v>19</v>
      </c>
      <c r="T1222" s="50">
        <f t="shared" si="110"/>
        <v>63916921</v>
      </c>
      <c r="U1222" s="186"/>
      <c r="X1222" t="str">
        <f>IF(ISERROR(VLOOKUP(H1222,'FMC by DSF_Sistem'!$J$11:$J$1202,1,0)),"TIDAK ADA","ADA")</f>
        <v>ADA</v>
      </c>
      <c r="Y1222" t="str">
        <f>IF(ISERROR(VLOOKUP(C1222,'Data Unit Agr Open'!$F$4:$F$7567,1,0)),"TIDAK ADA","ADA")</f>
        <v>ADA</v>
      </c>
      <c r="Z1222" s="955" t="str">
        <f>VLOOKUP(H1222,'Data Unit Agr Open'!J1220:$J$7567,1,FALSE)</f>
        <v>L9681BX</v>
      </c>
      <c r="AA1222" t="b">
        <f t="shared" si="108"/>
        <v>1</v>
      </c>
      <c r="AB1222"/>
    </row>
    <row r="1223" spans="2:28" ht="17.45" hidden="1" customHeight="1" x14ac:dyDescent="0.4">
      <c r="B1223" s="38">
        <v>1218</v>
      </c>
      <c r="C1223" s="392" t="s">
        <v>2480</v>
      </c>
      <c r="D1223" s="659" t="s">
        <v>13428</v>
      </c>
      <c r="E1223" s="258" t="s">
        <v>13429</v>
      </c>
      <c r="F1223" s="232"/>
      <c r="G1223" s="232"/>
      <c r="H1223" s="235" t="s">
        <v>10168</v>
      </c>
      <c r="I1223" s="69" t="s">
        <v>10169</v>
      </c>
      <c r="J1223" s="69" t="s">
        <v>10170</v>
      </c>
      <c r="K1223" s="427">
        <v>44174</v>
      </c>
      <c r="L1223" s="427">
        <v>45269</v>
      </c>
      <c r="M1223" s="76">
        <v>36</v>
      </c>
      <c r="N1223" s="370">
        <v>104400000</v>
      </c>
      <c r="O1223" s="76">
        <f t="shared" si="109"/>
        <v>2900000</v>
      </c>
      <c r="P1223" s="128">
        <f t="shared" ca="1" si="111"/>
        <v>13.154499058642008</v>
      </c>
      <c r="Q1223" s="129">
        <f t="shared" ca="1" si="112"/>
        <v>37700000</v>
      </c>
      <c r="R1223" s="73">
        <f>'[1]Seta Jasa Trans'!J467</f>
        <v>39500610</v>
      </c>
      <c r="S1223" s="533">
        <f>'[1]Seta Jasa Trans'!F468</f>
        <v>19</v>
      </c>
      <c r="T1223" s="50">
        <f t="shared" si="110"/>
        <v>64899390</v>
      </c>
      <c r="U1223" s="186"/>
      <c r="X1223" t="str">
        <f>IF(ISERROR(VLOOKUP(H1223,'FMC by DSF_Sistem'!$J$11:$J$1202,1,0)),"TIDAK ADA","ADA")</f>
        <v>ADA</v>
      </c>
      <c r="Y1223" t="str">
        <f>IF(ISERROR(VLOOKUP(C1223,'Data Unit Agr Open'!$F$4:$F$7567,1,0)),"TIDAK ADA","ADA")</f>
        <v>ADA</v>
      </c>
      <c r="Z1223" s="955" t="str">
        <f>VLOOKUP(H1223,'Data Unit Agr Open'!J1221:$J$7567,1,FALSE)</f>
        <v>L9680BX</v>
      </c>
      <c r="AA1223" t="b">
        <f t="shared" ref="AA1223:AA1286" si="113">X1223=Y1223</f>
        <v>1</v>
      </c>
      <c r="AB1223"/>
    </row>
    <row r="1224" spans="2:28" ht="17.45" hidden="1" customHeight="1" x14ac:dyDescent="0.4">
      <c r="B1224" s="51">
        <v>1219</v>
      </c>
      <c r="C1224" s="392" t="s">
        <v>2480</v>
      </c>
      <c r="D1224" s="659" t="s">
        <v>13428</v>
      </c>
      <c r="E1224" s="258" t="s">
        <v>13429</v>
      </c>
      <c r="F1224" s="232"/>
      <c r="G1224" s="232"/>
      <c r="H1224" s="235" t="s">
        <v>10174</v>
      </c>
      <c r="I1224" s="69" t="s">
        <v>10175</v>
      </c>
      <c r="J1224" s="69" t="s">
        <v>10176</v>
      </c>
      <c r="K1224" s="427">
        <v>44174</v>
      </c>
      <c r="L1224" s="427">
        <v>45269</v>
      </c>
      <c r="M1224" s="76">
        <v>36</v>
      </c>
      <c r="N1224" s="370">
        <v>104400000</v>
      </c>
      <c r="O1224" s="76">
        <f t="shared" si="109"/>
        <v>2900000</v>
      </c>
      <c r="P1224" s="128">
        <f t="shared" ca="1" si="111"/>
        <v>13.154499058642008</v>
      </c>
      <c r="Q1224" s="129">
        <f t="shared" ca="1" si="112"/>
        <v>37700000</v>
      </c>
      <c r="R1224" s="73">
        <f>'[1]Seta Jasa Trans'!J526</f>
        <v>43760464</v>
      </c>
      <c r="S1224" s="533">
        <f>'[1]Seta Jasa Trans'!F527</f>
        <v>22</v>
      </c>
      <c r="T1224" s="50">
        <f t="shared" si="110"/>
        <v>60639536</v>
      </c>
      <c r="U1224" s="186"/>
      <c r="X1224" t="str">
        <f>IF(ISERROR(VLOOKUP(H1224,'FMC by DSF_Sistem'!$J$11:$J$1202,1,0)),"TIDAK ADA","ADA")</f>
        <v>ADA</v>
      </c>
      <c r="Y1224" t="str">
        <f>IF(ISERROR(VLOOKUP(C1224,'Data Unit Agr Open'!$F$4:$F$7567,1,0)),"TIDAK ADA","ADA")</f>
        <v>ADA</v>
      </c>
      <c r="Z1224" s="955" t="str">
        <f>VLOOKUP(H1224,'Data Unit Agr Open'!J1222:$J$7567,1,FALSE)</f>
        <v>L9679BX</v>
      </c>
      <c r="AA1224" t="b">
        <f t="shared" si="113"/>
        <v>1</v>
      </c>
      <c r="AB1224"/>
    </row>
    <row r="1225" spans="2:28" ht="17.45" hidden="1" customHeight="1" x14ac:dyDescent="0.4">
      <c r="B1225" s="38">
        <v>1220</v>
      </c>
      <c r="C1225" s="392" t="s">
        <v>2480</v>
      </c>
      <c r="D1225" s="659" t="s">
        <v>13428</v>
      </c>
      <c r="E1225" s="258" t="s">
        <v>13429</v>
      </c>
      <c r="F1225" s="232"/>
      <c r="G1225" s="232"/>
      <c r="H1225" s="235" t="s">
        <v>10180</v>
      </c>
      <c r="I1225" s="69" t="s">
        <v>10181</v>
      </c>
      <c r="J1225" s="69" t="s">
        <v>10182</v>
      </c>
      <c r="K1225" s="427">
        <v>44174</v>
      </c>
      <c r="L1225" s="427">
        <v>45269</v>
      </c>
      <c r="M1225" s="76">
        <v>36</v>
      </c>
      <c r="N1225" s="370">
        <v>104400000</v>
      </c>
      <c r="O1225" s="76">
        <f t="shared" si="109"/>
        <v>2900000</v>
      </c>
      <c r="P1225" s="128">
        <f t="shared" ca="1" si="111"/>
        <v>13.154499058642008</v>
      </c>
      <c r="Q1225" s="129">
        <f t="shared" ca="1" si="112"/>
        <v>37700000</v>
      </c>
      <c r="R1225" s="73">
        <f>'[1]Seta Jasa Trans'!J585</f>
        <v>45326384</v>
      </c>
      <c r="S1225" s="533">
        <f>'[1]Seta Jasa Trans'!F586</f>
        <v>19</v>
      </c>
      <c r="T1225" s="50">
        <f t="shared" si="110"/>
        <v>59073616</v>
      </c>
      <c r="U1225" s="186"/>
      <c r="X1225" t="str">
        <f>IF(ISERROR(VLOOKUP(H1225,'FMC by DSF_Sistem'!$J$11:$J$1202,1,0)),"TIDAK ADA","ADA")</f>
        <v>ADA</v>
      </c>
      <c r="Y1225" t="str">
        <f>IF(ISERROR(VLOOKUP(C1225,'Data Unit Agr Open'!$F$4:$F$7567,1,0)),"TIDAK ADA","ADA")</f>
        <v>ADA</v>
      </c>
      <c r="Z1225" s="955" t="str">
        <f>VLOOKUP(H1225,'Data Unit Agr Open'!J1223:$J$7567,1,FALSE)</f>
        <v>L9678BX</v>
      </c>
      <c r="AA1225" t="b">
        <f t="shared" si="113"/>
        <v>1</v>
      </c>
      <c r="AB1225"/>
    </row>
    <row r="1226" spans="2:28" ht="17.45" hidden="1" customHeight="1" x14ac:dyDescent="0.4">
      <c r="B1226" s="51">
        <v>1221</v>
      </c>
      <c r="C1226" s="392" t="s">
        <v>2480</v>
      </c>
      <c r="D1226" s="659" t="s">
        <v>13428</v>
      </c>
      <c r="E1226" s="258" t="s">
        <v>13429</v>
      </c>
      <c r="F1226" s="232"/>
      <c r="G1226" s="232"/>
      <c r="H1226" s="235" t="s">
        <v>10186</v>
      </c>
      <c r="I1226" s="69" t="s">
        <v>10187</v>
      </c>
      <c r="J1226" s="69" t="s">
        <v>10188</v>
      </c>
      <c r="K1226" s="427">
        <v>44174</v>
      </c>
      <c r="L1226" s="427">
        <v>45269</v>
      </c>
      <c r="M1226" s="76">
        <v>36</v>
      </c>
      <c r="N1226" s="370">
        <v>104400000</v>
      </c>
      <c r="O1226" s="76">
        <f t="shared" si="109"/>
        <v>2900000</v>
      </c>
      <c r="P1226" s="128">
        <f t="shared" ca="1" si="111"/>
        <v>13.154499058642008</v>
      </c>
      <c r="Q1226" s="129">
        <f t="shared" ca="1" si="112"/>
        <v>37700000</v>
      </c>
      <c r="R1226" s="73">
        <f>'[1]Seta Jasa Trans'!J645</f>
        <v>36506172</v>
      </c>
      <c r="S1226" s="533">
        <f>'[1]Seta Jasa Trans'!F646</f>
        <v>15</v>
      </c>
      <c r="T1226" s="50">
        <f t="shared" si="110"/>
        <v>67893828</v>
      </c>
      <c r="U1226" s="186"/>
      <c r="X1226" t="str">
        <f>IF(ISERROR(VLOOKUP(H1226,'FMC by DSF_Sistem'!$J$11:$J$1202,1,0)),"TIDAK ADA","ADA")</f>
        <v>ADA</v>
      </c>
      <c r="Y1226" t="str">
        <f>IF(ISERROR(VLOOKUP(C1226,'Data Unit Agr Open'!$F$4:$F$7567,1,0)),"TIDAK ADA","ADA")</f>
        <v>ADA</v>
      </c>
      <c r="Z1226" s="955" t="str">
        <f>VLOOKUP(H1226,'Data Unit Agr Open'!J1224:$J$7567,1,FALSE)</f>
        <v>L9677BX</v>
      </c>
      <c r="AA1226" t="b">
        <f t="shared" si="113"/>
        <v>1</v>
      </c>
      <c r="AB1226"/>
    </row>
    <row r="1227" spans="2:28" ht="17.45" hidden="1" customHeight="1" x14ac:dyDescent="0.4">
      <c r="B1227" s="38">
        <v>1222</v>
      </c>
      <c r="C1227" s="392" t="s">
        <v>2480</v>
      </c>
      <c r="D1227" s="659" t="s">
        <v>13428</v>
      </c>
      <c r="E1227" s="258" t="s">
        <v>13429</v>
      </c>
      <c r="F1227" s="232"/>
      <c r="G1227" s="232"/>
      <c r="H1227" s="235" t="s">
        <v>10192</v>
      </c>
      <c r="I1227" s="69" t="s">
        <v>10193</v>
      </c>
      <c r="J1227" s="69" t="s">
        <v>10194</v>
      </c>
      <c r="K1227" s="427">
        <v>44174</v>
      </c>
      <c r="L1227" s="427">
        <v>45269</v>
      </c>
      <c r="M1227" s="76">
        <v>36</v>
      </c>
      <c r="N1227" s="370">
        <v>104400000</v>
      </c>
      <c r="O1227" s="76">
        <f t="shared" si="109"/>
        <v>2900000</v>
      </c>
      <c r="P1227" s="128">
        <f t="shared" ca="1" si="111"/>
        <v>13.154499058642008</v>
      </c>
      <c r="Q1227" s="129">
        <f t="shared" ca="1" si="112"/>
        <v>37700000</v>
      </c>
      <c r="R1227" s="73">
        <f>'[1]Seta Jasa Trans'!J704</f>
        <v>18879562</v>
      </c>
      <c r="S1227" s="533">
        <f>'[1]Seta Jasa Trans'!F705</f>
        <v>10</v>
      </c>
      <c r="T1227" s="50">
        <f t="shared" si="110"/>
        <v>85520438</v>
      </c>
      <c r="U1227" s="186"/>
      <c r="X1227" t="str">
        <f>IF(ISERROR(VLOOKUP(H1227,'FMC by DSF_Sistem'!$J$11:$J$1202,1,0)),"TIDAK ADA","ADA")</f>
        <v>ADA</v>
      </c>
      <c r="Y1227" t="str">
        <f>IF(ISERROR(VLOOKUP(C1227,'Data Unit Agr Open'!$F$4:$F$7567,1,0)),"TIDAK ADA","ADA")</f>
        <v>ADA</v>
      </c>
      <c r="Z1227" s="955" t="str">
        <f>VLOOKUP(H1227,'Data Unit Agr Open'!J1225:$J$7567,1,FALSE)</f>
        <v>L9695BX</v>
      </c>
      <c r="AA1227" t="b">
        <f t="shared" si="113"/>
        <v>1</v>
      </c>
      <c r="AB1227"/>
    </row>
    <row r="1228" spans="2:28" ht="17.45" hidden="1" customHeight="1" x14ac:dyDescent="0.4">
      <c r="B1228" s="51">
        <v>1223</v>
      </c>
      <c r="C1228" s="392" t="s">
        <v>2480</v>
      </c>
      <c r="D1228" s="659" t="s">
        <v>13428</v>
      </c>
      <c r="E1228" s="258" t="s">
        <v>13429</v>
      </c>
      <c r="F1228" s="232"/>
      <c r="G1228" s="232"/>
      <c r="H1228" s="235" t="s">
        <v>10198</v>
      </c>
      <c r="I1228" s="69" t="s">
        <v>10199</v>
      </c>
      <c r="J1228" s="69" t="s">
        <v>10200</v>
      </c>
      <c r="K1228" s="427">
        <v>44174</v>
      </c>
      <c r="L1228" s="427">
        <v>45269</v>
      </c>
      <c r="M1228" s="76">
        <v>36</v>
      </c>
      <c r="N1228" s="370">
        <v>104400000</v>
      </c>
      <c r="O1228" s="76">
        <f t="shared" si="109"/>
        <v>2900000</v>
      </c>
      <c r="P1228" s="128">
        <f t="shared" ca="1" si="111"/>
        <v>13.154499058642008</v>
      </c>
      <c r="Q1228" s="129">
        <f t="shared" ca="1" si="112"/>
        <v>37700000</v>
      </c>
      <c r="R1228" s="73">
        <f>'[1]Seta Jasa Trans'!J763</f>
        <v>39285582</v>
      </c>
      <c r="S1228" s="533">
        <f>'[1]Seta Jasa Trans'!F764</f>
        <v>18</v>
      </c>
      <c r="T1228" s="50">
        <f t="shared" si="110"/>
        <v>65114418</v>
      </c>
      <c r="U1228" s="186"/>
      <c r="X1228" t="str">
        <f>IF(ISERROR(VLOOKUP(H1228,'FMC by DSF_Sistem'!$J$11:$J$1202,1,0)),"TIDAK ADA","ADA")</f>
        <v>ADA</v>
      </c>
      <c r="Y1228" t="str">
        <f>IF(ISERROR(VLOOKUP(C1228,'Data Unit Agr Open'!$F$4:$F$7567,1,0)),"TIDAK ADA","ADA")</f>
        <v>ADA</v>
      </c>
      <c r="Z1228" s="955" t="str">
        <f>VLOOKUP(H1228,'Data Unit Agr Open'!J1226:$J$7567,1,FALSE)</f>
        <v>L9694BX</v>
      </c>
      <c r="AA1228" t="b">
        <f t="shared" si="113"/>
        <v>1</v>
      </c>
      <c r="AB1228"/>
    </row>
    <row r="1229" spans="2:28" ht="17.45" hidden="1" customHeight="1" x14ac:dyDescent="0.4">
      <c r="B1229" s="38">
        <v>1224</v>
      </c>
      <c r="C1229" s="392" t="s">
        <v>2480</v>
      </c>
      <c r="D1229" s="659" t="s">
        <v>13428</v>
      </c>
      <c r="E1229" s="258" t="s">
        <v>13429</v>
      </c>
      <c r="F1229" s="232"/>
      <c r="G1229" s="232"/>
      <c r="H1229" s="235" t="s">
        <v>10204</v>
      </c>
      <c r="I1229" s="69" t="s">
        <v>10205</v>
      </c>
      <c r="J1229" s="69" t="s">
        <v>10206</v>
      </c>
      <c r="K1229" s="427">
        <v>44174</v>
      </c>
      <c r="L1229" s="427">
        <v>45269</v>
      </c>
      <c r="M1229" s="76">
        <v>36</v>
      </c>
      <c r="N1229" s="370">
        <v>104400000</v>
      </c>
      <c r="O1229" s="76">
        <f t="shared" si="109"/>
        <v>2900000</v>
      </c>
      <c r="P1229" s="128">
        <f t="shared" ca="1" si="111"/>
        <v>13.154499058642008</v>
      </c>
      <c r="Q1229" s="129">
        <f t="shared" ca="1" si="112"/>
        <v>37700000</v>
      </c>
      <c r="R1229" s="73">
        <f>'[1]Seta Jasa Trans'!J822</f>
        <v>21330611</v>
      </c>
      <c r="S1229" s="533">
        <f>'[1]Seta Jasa Trans'!F823</f>
        <v>12</v>
      </c>
      <c r="T1229" s="50">
        <f t="shared" si="110"/>
        <v>83069389</v>
      </c>
      <c r="U1229" s="186"/>
      <c r="X1229" t="str">
        <f>IF(ISERROR(VLOOKUP(H1229,'FMC by DSF_Sistem'!$J$11:$J$1202,1,0)),"TIDAK ADA","ADA")</f>
        <v>ADA</v>
      </c>
      <c r="Y1229" t="str">
        <f>IF(ISERROR(VLOOKUP(C1229,'Data Unit Agr Open'!$F$4:$F$7567,1,0)),"TIDAK ADA","ADA")</f>
        <v>ADA</v>
      </c>
      <c r="Z1229" s="955" t="str">
        <f>VLOOKUP(H1229,'Data Unit Agr Open'!J1227:$J$7567,1,FALSE)</f>
        <v>L9692BX</v>
      </c>
      <c r="AA1229" t="b">
        <f t="shared" si="113"/>
        <v>1</v>
      </c>
      <c r="AB1229"/>
    </row>
    <row r="1230" spans="2:28" ht="17.45" hidden="1" customHeight="1" thickBot="1" x14ac:dyDescent="0.45">
      <c r="B1230" s="51">
        <v>1225</v>
      </c>
      <c r="C1230" s="678" t="s">
        <v>2480</v>
      </c>
      <c r="D1230" s="679" t="s">
        <v>13428</v>
      </c>
      <c r="E1230" s="385" t="s">
        <v>13429</v>
      </c>
      <c r="F1230" s="384"/>
      <c r="G1230" s="384"/>
      <c r="H1230" s="334" t="s">
        <v>10210</v>
      </c>
      <c r="I1230" s="355" t="s">
        <v>10211</v>
      </c>
      <c r="J1230" s="355" t="s">
        <v>10212</v>
      </c>
      <c r="K1230" s="456">
        <v>44174</v>
      </c>
      <c r="L1230" s="456">
        <v>45269</v>
      </c>
      <c r="M1230" s="205">
        <v>36</v>
      </c>
      <c r="N1230" s="388">
        <v>104400000</v>
      </c>
      <c r="O1230" s="205">
        <f t="shared" ref="O1230:O1293" si="114">N1230/M1230</f>
        <v>2900000</v>
      </c>
      <c r="P1230" s="206">
        <f t="shared" ca="1" si="111"/>
        <v>13.154499058642008</v>
      </c>
      <c r="Q1230" s="207">
        <f t="shared" ca="1" si="112"/>
        <v>37700000</v>
      </c>
      <c r="R1230" s="337">
        <f>'[1]Seta Jasa Trans'!J879</f>
        <v>30923244</v>
      </c>
      <c r="S1230" s="451">
        <f>'[1]Seta Jasa Trans'!F880</f>
        <v>13</v>
      </c>
      <c r="T1230" s="210">
        <f t="shared" si="110"/>
        <v>73476756</v>
      </c>
      <c r="U1230" s="186"/>
      <c r="X1230" t="str">
        <f>IF(ISERROR(VLOOKUP(H1230,'FMC by DSF_Sistem'!$J$11:$J$1202,1,0)),"TIDAK ADA","ADA")</f>
        <v>ADA</v>
      </c>
      <c r="Y1230" t="str">
        <f>IF(ISERROR(VLOOKUP(C1230,'Data Unit Agr Open'!$F$4:$F$7567,1,0)),"TIDAK ADA","ADA")</f>
        <v>ADA</v>
      </c>
      <c r="Z1230" s="955" t="str">
        <f>VLOOKUP(H1230,'Data Unit Agr Open'!J1228:$J$7567,1,FALSE)</f>
        <v>L9691BX</v>
      </c>
      <c r="AA1230" t="b">
        <f t="shared" si="113"/>
        <v>1</v>
      </c>
      <c r="AB1230"/>
    </row>
    <row r="1231" spans="2:28" ht="17.45" hidden="1" customHeight="1" x14ac:dyDescent="0.4">
      <c r="B1231" s="38">
        <v>1226</v>
      </c>
      <c r="C1231" s="406" t="s">
        <v>2601</v>
      </c>
      <c r="D1231" s="676" t="s">
        <v>13433</v>
      </c>
      <c r="E1231" s="221" t="s">
        <v>12755</v>
      </c>
      <c r="F1231" s="377"/>
      <c r="G1231" s="377"/>
      <c r="H1231" s="497" t="s">
        <v>5041</v>
      </c>
      <c r="I1231" s="81" t="s">
        <v>5042</v>
      </c>
      <c r="J1231" s="81" t="s">
        <v>5043</v>
      </c>
      <c r="K1231" s="471">
        <v>44181</v>
      </c>
      <c r="L1231" s="471">
        <v>45276</v>
      </c>
      <c r="M1231" s="85">
        <v>36</v>
      </c>
      <c r="N1231" s="379">
        <v>19800000</v>
      </c>
      <c r="O1231" s="85">
        <f t="shared" si="114"/>
        <v>550000</v>
      </c>
      <c r="P1231" s="577">
        <f t="shared" ca="1" si="111"/>
        <v>12.921165725308674</v>
      </c>
      <c r="Q1231" s="636">
        <f t="shared" ca="1" si="112"/>
        <v>6600000</v>
      </c>
      <c r="R1231" s="88">
        <f>'[1]Amanah Prima'!J55</f>
        <v>1235950</v>
      </c>
      <c r="S1231" s="473">
        <f>'[1]Amanah Prima'!F56</f>
        <v>3</v>
      </c>
      <c r="T1231" s="642">
        <f t="shared" si="110"/>
        <v>18564050</v>
      </c>
      <c r="U1231" s="186"/>
      <c r="X1231" t="str">
        <f>IF(ISERROR(VLOOKUP(H1231,'FMC by DSF_Sistem'!$J$11:$J$1202,1,0)),"TIDAK ADA","ADA")</f>
        <v>ADA</v>
      </c>
      <c r="Y1231" t="str">
        <f>IF(ISERROR(VLOOKUP(C1231,'Data Unit Agr Open'!$F$4:$F$7567,1,0)),"TIDAK ADA","ADA")</f>
        <v>ADA</v>
      </c>
      <c r="Z1231" s="955" t="str">
        <f>VLOOKUP(H1231,'Data Unit Agr Open'!J1229:$J$7567,1,FALSE)</f>
        <v>B2467SRM</v>
      </c>
      <c r="AA1231" t="b">
        <f t="shared" si="113"/>
        <v>1</v>
      </c>
      <c r="AB1231"/>
    </row>
    <row r="1232" spans="2:28" ht="17.45" customHeight="1" x14ac:dyDescent="0.4">
      <c r="B1232" s="51">
        <v>1227</v>
      </c>
      <c r="C1232" s="392" t="s">
        <v>4725</v>
      </c>
      <c r="D1232" s="655" t="s">
        <v>13433</v>
      </c>
      <c r="E1232" s="258" t="s">
        <v>12755</v>
      </c>
      <c r="F1232" s="232"/>
      <c r="G1232" s="232"/>
      <c r="H1232" s="235" t="s">
        <v>13434</v>
      </c>
      <c r="I1232" s="69" t="s">
        <v>13435</v>
      </c>
      <c r="J1232" s="69" t="s">
        <v>13436</v>
      </c>
      <c r="K1232" s="427">
        <v>44502</v>
      </c>
      <c r="L1232" s="427">
        <v>45598</v>
      </c>
      <c r="M1232" s="76">
        <v>36</v>
      </c>
      <c r="N1232" s="370">
        <v>18000000</v>
      </c>
      <c r="O1232" s="76">
        <f t="shared" si="114"/>
        <v>500000</v>
      </c>
      <c r="P1232" s="128">
        <f t="shared" ca="1" si="111"/>
        <v>2.2211657253086741</v>
      </c>
      <c r="Q1232" s="129">
        <f t="shared" ca="1" si="112"/>
        <v>1000000</v>
      </c>
      <c r="R1232" s="73"/>
      <c r="S1232" s="130"/>
      <c r="T1232" s="642">
        <f t="shared" si="110"/>
        <v>18000000</v>
      </c>
      <c r="U1232" s="186"/>
      <c r="X1232" t="str">
        <f>IF(ISERROR(VLOOKUP(H1232,'FMC by DSF_Sistem'!$J$11:$J$1202,1,0)),"TIDAK ADA","ADA")</f>
        <v>TIDAK ADA</v>
      </c>
      <c r="Y1232" t="str">
        <f>IF(ISERROR(VLOOKUP(C1232,'Data Unit Agr Open'!$F$4:$F$7567,1,0)),"TIDAK ADA","ADA")</f>
        <v>ADA</v>
      </c>
      <c r="Z1232" s="955" t="str">
        <f>VLOOKUP(H1232,'Data Unit Agr Open'!J1230:$J$7567,1,FALSE)</f>
        <v>B1269DFF</v>
      </c>
      <c r="AA1232" t="b">
        <f t="shared" si="113"/>
        <v>0</v>
      </c>
      <c r="AB1232"/>
    </row>
    <row r="1233" spans="1:28" ht="17.45" customHeight="1" x14ac:dyDescent="0.4">
      <c r="B1233" s="38">
        <v>1228</v>
      </c>
      <c r="C1233" s="392" t="s">
        <v>4729</v>
      </c>
      <c r="D1233" s="655" t="s">
        <v>13433</v>
      </c>
      <c r="E1233" s="258" t="s">
        <v>12822</v>
      </c>
      <c r="F1233" s="232"/>
      <c r="G1233" s="232" t="s">
        <v>13342</v>
      </c>
      <c r="H1233" s="235" t="s">
        <v>13437</v>
      </c>
      <c r="I1233" s="69" t="s">
        <v>13438</v>
      </c>
      <c r="J1233" s="69" t="s">
        <v>13439</v>
      </c>
      <c r="K1233" s="427">
        <v>44502</v>
      </c>
      <c r="L1233" s="427">
        <v>44867</v>
      </c>
      <c r="M1233" s="76">
        <v>12</v>
      </c>
      <c r="N1233" s="370">
        <v>9000000</v>
      </c>
      <c r="O1233" s="76">
        <f t="shared" si="114"/>
        <v>750000</v>
      </c>
      <c r="P1233" s="128">
        <f t="shared" ca="1" si="111"/>
        <v>2.2211657253086741</v>
      </c>
      <c r="Q1233" s="129">
        <f t="shared" ca="1" si="112"/>
        <v>1500000</v>
      </c>
      <c r="R1233" s="73"/>
      <c r="S1233" s="130"/>
      <c r="T1233" s="237">
        <f t="shared" si="110"/>
        <v>9000000</v>
      </c>
      <c r="U1233" s="186"/>
      <c r="X1233" t="str">
        <f>IF(ISERROR(VLOOKUP(H1233,'FMC by DSF_Sistem'!$J$11:$J$1202,1,0)),"TIDAK ADA","ADA")</f>
        <v>TIDAK ADA</v>
      </c>
      <c r="Y1233" t="str">
        <f>IF(ISERROR(VLOOKUP(C1233,'Data Unit Agr Open'!$F$4:$F$7567,1,0)),"TIDAK ADA","ADA")</f>
        <v>ADA</v>
      </c>
      <c r="Z1233" s="955" t="str">
        <f>VLOOKUP(H1233,'Data Unit Agr Open'!J1231:$J$7567,1,FALSE)</f>
        <v>B9283PCP</v>
      </c>
      <c r="AA1233" t="b">
        <f t="shared" si="113"/>
        <v>0</v>
      </c>
      <c r="AB1233"/>
    </row>
    <row r="1234" spans="1:28" ht="17.45" customHeight="1" x14ac:dyDescent="0.4">
      <c r="B1234" s="51">
        <v>1229</v>
      </c>
      <c r="C1234" s="392" t="s">
        <v>4730</v>
      </c>
      <c r="D1234" s="655" t="s">
        <v>13433</v>
      </c>
      <c r="E1234" s="258" t="s">
        <v>12822</v>
      </c>
      <c r="F1234" s="232"/>
      <c r="G1234" s="232" t="s">
        <v>13342</v>
      </c>
      <c r="H1234" s="235" t="s">
        <v>13440</v>
      </c>
      <c r="I1234" s="69" t="s">
        <v>13441</v>
      </c>
      <c r="J1234" s="69" t="s">
        <v>13442</v>
      </c>
      <c r="K1234" s="427">
        <v>44503</v>
      </c>
      <c r="L1234" s="427">
        <v>44868</v>
      </c>
      <c r="M1234" s="76">
        <v>12</v>
      </c>
      <c r="N1234" s="370">
        <v>9000000</v>
      </c>
      <c r="O1234" s="76">
        <f t="shared" si="114"/>
        <v>750000</v>
      </c>
      <c r="P1234" s="128">
        <f t="shared" ca="1" si="111"/>
        <v>2.1878323919753409</v>
      </c>
      <c r="Q1234" s="129">
        <f t="shared" ca="1" si="112"/>
        <v>1500000</v>
      </c>
      <c r="R1234" s="73"/>
      <c r="S1234" s="130"/>
      <c r="T1234" s="237">
        <f t="shared" si="110"/>
        <v>9000000</v>
      </c>
      <c r="U1234" s="186"/>
      <c r="X1234" t="str">
        <f>IF(ISERROR(VLOOKUP(H1234,'FMC by DSF_Sistem'!$J$11:$J$1202,1,0)),"TIDAK ADA","ADA")</f>
        <v>TIDAK ADA</v>
      </c>
      <c r="Y1234" t="str">
        <f>IF(ISERROR(VLOOKUP(C1234,'Data Unit Agr Open'!$F$4:$F$7567,1,0)),"TIDAK ADA","ADA")</f>
        <v>ADA</v>
      </c>
      <c r="Z1234" s="955" t="str">
        <f>VLOOKUP(H1234,'Data Unit Agr Open'!J1232:$J$7567,1,FALSE)</f>
        <v>B9260PCP</v>
      </c>
      <c r="AA1234" t="b">
        <f t="shared" si="113"/>
        <v>0</v>
      </c>
      <c r="AB1234"/>
    </row>
    <row r="1235" spans="1:28" ht="17.45" hidden="1" customHeight="1" x14ac:dyDescent="0.4">
      <c r="B1235" s="38">
        <v>1230</v>
      </c>
      <c r="C1235" s="389" t="s">
        <v>2642</v>
      </c>
      <c r="D1235" s="659" t="s">
        <v>13443</v>
      </c>
      <c r="E1235" s="221" t="s">
        <v>13444</v>
      </c>
      <c r="F1235" s="222"/>
      <c r="G1235" s="222"/>
      <c r="H1235" s="410" t="s">
        <v>6619</v>
      </c>
      <c r="I1235" s="224" t="s">
        <v>6620</v>
      </c>
      <c r="J1235" s="224" t="s">
        <v>6621</v>
      </c>
      <c r="K1235" s="225">
        <v>44186</v>
      </c>
      <c r="L1235" s="225">
        <v>45647</v>
      </c>
      <c r="M1235" s="226">
        <v>48</v>
      </c>
      <c r="N1235" s="227">
        <v>33600000</v>
      </c>
      <c r="O1235" s="226">
        <f t="shared" si="114"/>
        <v>700000</v>
      </c>
      <c r="P1235" s="228">
        <f t="shared" ca="1" si="111"/>
        <v>12.754499058642008</v>
      </c>
      <c r="Q1235" s="229">
        <f t="shared" ca="1" si="112"/>
        <v>8400000</v>
      </c>
      <c r="R1235" s="117">
        <f>'[1]Guntner Indonesia'!J67</f>
        <v>759000</v>
      </c>
      <c r="S1235" s="146">
        <f>'[1]Guntner Indonesia'!F68</f>
        <v>1</v>
      </c>
      <c r="T1235" s="642">
        <f t="shared" si="110"/>
        <v>32841000</v>
      </c>
      <c r="U1235" s="186"/>
      <c r="X1235" t="str">
        <f>IF(ISERROR(VLOOKUP(H1235,'FMC by DSF_Sistem'!$J$11:$J$1202,1,0)),"TIDAK ADA","ADA")</f>
        <v>ADA</v>
      </c>
      <c r="Y1235" t="str">
        <f>IF(ISERROR(VLOOKUP(C1235,'Data Unit Agr Open'!$F$4:$F$7567,1,0)),"TIDAK ADA","ADA")</f>
        <v>ADA</v>
      </c>
      <c r="Z1235" s="955" t="str">
        <f>VLOOKUP(H1235,'Data Unit Agr Open'!J1233:$J$7567,1,FALSE)</f>
        <v>L1826QS</v>
      </c>
      <c r="AA1235" t="b">
        <f t="shared" si="113"/>
        <v>1</v>
      </c>
      <c r="AB1235"/>
    </row>
    <row r="1236" spans="1:28" ht="17.45" hidden="1" customHeight="1" x14ac:dyDescent="0.4">
      <c r="B1236" s="51">
        <v>1231</v>
      </c>
      <c r="C1236" s="392" t="s">
        <v>2642</v>
      </c>
      <c r="D1236" s="659" t="s">
        <v>13443</v>
      </c>
      <c r="E1236" s="258" t="s">
        <v>13444</v>
      </c>
      <c r="F1236" s="232"/>
      <c r="G1236" s="232"/>
      <c r="H1236" s="373" t="s">
        <v>6622</v>
      </c>
      <c r="I1236" s="69" t="s">
        <v>6623</v>
      </c>
      <c r="J1236" s="69" t="s">
        <v>6624</v>
      </c>
      <c r="K1236" s="427">
        <v>44186</v>
      </c>
      <c r="L1236" s="427">
        <v>45647</v>
      </c>
      <c r="M1236" s="76">
        <v>48</v>
      </c>
      <c r="N1236" s="370">
        <v>33600000</v>
      </c>
      <c r="O1236" s="76">
        <f t="shared" si="114"/>
        <v>700000</v>
      </c>
      <c r="P1236" s="128">
        <f t="shared" ca="1" si="111"/>
        <v>12.754499058642008</v>
      </c>
      <c r="Q1236" s="129">
        <f t="shared" ca="1" si="112"/>
        <v>8400000</v>
      </c>
      <c r="R1236" s="73"/>
      <c r="S1236" s="140"/>
      <c r="T1236" s="50">
        <f t="shared" si="110"/>
        <v>33600000</v>
      </c>
      <c r="U1236" s="186"/>
      <c r="X1236" t="str">
        <f>IF(ISERROR(VLOOKUP(H1236,'FMC by DSF_Sistem'!$J$11:$J$1202,1,0)),"TIDAK ADA","ADA")</f>
        <v>ADA</v>
      </c>
      <c r="Y1236" t="str">
        <f>IF(ISERROR(VLOOKUP(C1236,'Data Unit Agr Open'!$F$4:$F$7567,1,0)),"TIDAK ADA","ADA")</f>
        <v>ADA</v>
      </c>
      <c r="Z1236" s="955" t="str">
        <f>VLOOKUP(H1236,'Data Unit Agr Open'!J1234:$J$7567,1,FALSE)</f>
        <v>L1721QS</v>
      </c>
      <c r="AA1236" t="b">
        <f t="shared" si="113"/>
        <v>1</v>
      </c>
      <c r="AB1236"/>
    </row>
    <row r="1237" spans="1:28" ht="17.45" hidden="1" customHeight="1" x14ac:dyDescent="0.4">
      <c r="B1237" s="38">
        <v>1232</v>
      </c>
      <c r="C1237" s="392" t="s">
        <v>2642</v>
      </c>
      <c r="D1237" s="680" t="s">
        <v>13443</v>
      </c>
      <c r="E1237" s="258" t="s">
        <v>13444</v>
      </c>
      <c r="F1237" s="232"/>
      <c r="G1237" s="232"/>
      <c r="H1237" s="518" t="s">
        <v>6625</v>
      </c>
      <c r="I1237" s="69" t="s">
        <v>6626</v>
      </c>
      <c r="J1237" s="69" t="s">
        <v>6627</v>
      </c>
      <c r="K1237" s="427">
        <v>44186</v>
      </c>
      <c r="L1237" s="427">
        <v>45647</v>
      </c>
      <c r="M1237" s="76">
        <v>48</v>
      </c>
      <c r="N1237" s="370">
        <v>33600000</v>
      </c>
      <c r="O1237" s="76">
        <f t="shared" si="114"/>
        <v>700000</v>
      </c>
      <c r="P1237" s="128">
        <f t="shared" ca="1" si="111"/>
        <v>12.754499058642008</v>
      </c>
      <c r="Q1237" s="129">
        <f t="shared" ca="1" si="112"/>
        <v>8400000</v>
      </c>
      <c r="R1237" s="73"/>
      <c r="S1237" s="130"/>
      <c r="T1237" s="50">
        <f t="shared" si="110"/>
        <v>33600000</v>
      </c>
      <c r="U1237" s="186"/>
      <c r="X1237" t="str">
        <f>IF(ISERROR(VLOOKUP(H1237,'FMC by DSF_Sistem'!$J$11:$J$1202,1,0)),"TIDAK ADA","ADA")</f>
        <v>ADA</v>
      </c>
      <c r="Y1237" t="str">
        <f>IF(ISERROR(VLOOKUP(C1237,'Data Unit Agr Open'!$F$4:$F$7567,1,0)),"TIDAK ADA","ADA")</f>
        <v>ADA</v>
      </c>
      <c r="Z1237" s="955" t="str">
        <f>VLOOKUP(H1237,'Data Unit Agr Open'!J1235:$J$7567,1,FALSE)</f>
        <v>L1824QS</v>
      </c>
      <c r="AA1237" t="b">
        <f t="shared" si="113"/>
        <v>1</v>
      </c>
      <c r="AB1237"/>
    </row>
    <row r="1238" spans="1:28" ht="17.45" hidden="1" customHeight="1" x14ac:dyDescent="0.4">
      <c r="B1238" s="51">
        <v>1233</v>
      </c>
      <c r="C1238" s="392" t="s">
        <v>3007</v>
      </c>
      <c r="D1238" s="655" t="s">
        <v>13443</v>
      </c>
      <c r="E1238" s="258" t="s">
        <v>13445</v>
      </c>
      <c r="F1238" s="232"/>
      <c r="G1238" s="232"/>
      <c r="H1238" s="373" t="s">
        <v>6630</v>
      </c>
      <c r="I1238" s="69" t="s">
        <v>6631</v>
      </c>
      <c r="J1238" s="69" t="s">
        <v>6632</v>
      </c>
      <c r="K1238" s="427">
        <v>44244</v>
      </c>
      <c r="L1238" s="427">
        <v>45705</v>
      </c>
      <c r="M1238" s="76">
        <v>48</v>
      </c>
      <c r="N1238" s="370">
        <v>33600000</v>
      </c>
      <c r="O1238" s="76">
        <f t="shared" si="114"/>
        <v>700000</v>
      </c>
      <c r="P1238" s="128">
        <f t="shared" ca="1" si="111"/>
        <v>10.821165725308674</v>
      </c>
      <c r="Q1238" s="129">
        <f t="shared" ca="1" si="112"/>
        <v>7000000</v>
      </c>
      <c r="R1238" s="73">
        <f>'[1]Guntner Indonesia'!J139</f>
        <v>951637</v>
      </c>
      <c r="S1238" s="130">
        <f>'[1]Guntner Indonesia'!F140</f>
        <v>2</v>
      </c>
      <c r="T1238" s="237">
        <f t="shared" si="110"/>
        <v>32648363</v>
      </c>
      <c r="U1238" s="186"/>
      <c r="X1238" t="str">
        <f>IF(ISERROR(VLOOKUP(H1238,'FMC by DSF_Sistem'!$J$11:$J$1202,1,0)),"TIDAK ADA","ADA")</f>
        <v>ADA</v>
      </c>
      <c r="Y1238" t="str">
        <f>IF(ISERROR(VLOOKUP(C1238,'Data Unit Agr Open'!$F$4:$F$7567,1,0)),"TIDAK ADA","ADA")</f>
        <v>ADA</v>
      </c>
      <c r="Z1238" s="955" t="str">
        <f>VLOOKUP(H1238,'Data Unit Agr Open'!J1236:$J$7567,1,FALSE)</f>
        <v>L1418KA</v>
      </c>
      <c r="AA1238" t="b">
        <f t="shared" si="113"/>
        <v>1</v>
      </c>
      <c r="AB1238"/>
    </row>
    <row r="1239" spans="1:28" ht="17.45" customHeight="1" x14ac:dyDescent="0.4">
      <c r="B1239" s="38">
        <v>1234</v>
      </c>
      <c r="C1239" s="406" t="s">
        <v>4619</v>
      </c>
      <c r="D1239" s="659" t="s">
        <v>13443</v>
      </c>
      <c r="E1239" s="221" t="s">
        <v>12310</v>
      </c>
      <c r="F1239" s="377"/>
      <c r="G1239" s="377"/>
      <c r="H1239" s="410" t="s">
        <v>13446</v>
      </c>
      <c r="I1239" s="81" t="s">
        <v>13447</v>
      </c>
      <c r="J1239" s="81" t="s">
        <v>13448</v>
      </c>
      <c r="K1239" s="471">
        <v>44518</v>
      </c>
      <c r="L1239" s="471">
        <v>44883</v>
      </c>
      <c r="M1239" s="85">
        <v>12</v>
      </c>
      <c r="N1239" s="379">
        <v>6000000</v>
      </c>
      <c r="O1239" s="76">
        <f t="shared" si="114"/>
        <v>500000</v>
      </c>
      <c r="P1239" s="128">
        <f t="shared" ca="1" si="111"/>
        <v>1.6878323919753409</v>
      </c>
      <c r="Q1239" s="129">
        <f t="shared" ca="1" si="112"/>
        <v>500000</v>
      </c>
      <c r="R1239" s="73">
        <f>'[1]Guntner Indonesia'!J140</f>
        <v>0</v>
      </c>
      <c r="S1239" s="130">
        <f>'[1]Guntner Indonesia'!F141</f>
        <v>0</v>
      </c>
      <c r="T1239" s="237">
        <f t="shared" si="110"/>
        <v>6000000</v>
      </c>
      <c r="U1239" s="186"/>
      <c r="X1239" t="str">
        <f>IF(ISERROR(VLOOKUP(H1239,'FMC by DSF_Sistem'!$J$11:$J$1202,1,0)),"TIDAK ADA","ADA")</f>
        <v>TIDAK ADA</v>
      </c>
      <c r="Y1239" t="str">
        <f>IF(ISERROR(VLOOKUP(C1239,'Data Unit Agr Open'!$F$4:$F$7567,1,0)),"TIDAK ADA","ADA")</f>
        <v>ADA</v>
      </c>
      <c r="Z1239" s="955" t="str">
        <f>VLOOKUP(H1239,'Data Unit Agr Open'!J1237:$J$7567,1,FALSE)</f>
        <v>L1183AAB</v>
      </c>
      <c r="AA1239" t="b">
        <f t="shared" si="113"/>
        <v>0</v>
      </c>
      <c r="AB1239"/>
    </row>
    <row r="1240" spans="1:28" ht="17.45" hidden="1" customHeight="1" x14ac:dyDescent="0.4">
      <c r="A1240" s="750" t="s">
        <v>12507</v>
      </c>
      <c r="B1240" s="51">
        <v>1235</v>
      </c>
      <c r="C1240" s="751" t="s">
        <v>3508</v>
      </c>
      <c r="D1240" s="690" t="s">
        <v>13449</v>
      </c>
      <c r="E1240" s="494" t="s">
        <v>13450</v>
      </c>
      <c r="F1240" s="752"/>
      <c r="G1240" s="752"/>
      <c r="H1240" s="497" t="s">
        <v>6028</v>
      </c>
      <c r="I1240" s="498" t="s">
        <v>6029</v>
      </c>
      <c r="J1240" s="498" t="s">
        <v>6030</v>
      </c>
      <c r="K1240" s="459">
        <v>44196</v>
      </c>
      <c r="L1240" s="459">
        <v>44926</v>
      </c>
      <c r="M1240" s="499">
        <v>24</v>
      </c>
      <c r="N1240" s="460">
        <v>4656000</v>
      </c>
      <c r="O1240" s="499">
        <f t="shared" si="114"/>
        <v>194000</v>
      </c>
      <c r="P1240" s="300">
        <f t="shared" ca="1" si="111"/>
        <v>12.421165725308674</v>
      </c>
      <c r="Q1240" s="301">
        <f t="shared" ca="1" si="112"/>
        <v>2328000</v>
      </c>
      <c r="R1240" s="501">
        <f>'[1]Pins Indonesia'!J43</f>
        <v>825000</v>
      </c>
      <c r="S1240" s="573">
        <f>'[1]Pins Indonesia'!F44</f>
        <v>0</v>
      </c>
      <c r="T1240" s="193">
        <f t="shared" si="110"/>
        <v>3831000</v>
      </c>
      <c r="U1240" s="511" t="s">
        <v>13451</v>
      </c>
      <c r="X1240" t="str">
        <f>IF(ISERROR(VLOOKUP(H1240,'FMC by DSF_Sistem'!$J$11:$J$1202,1,0)),"TIDAK ADA","ADA")</f>
        <v>ADA</v>
      </c>
      <c r="Y1240" t="str">
        <f>IF(ISERROR(VLOOKUP(C1240,'Data Unit Agr Open'!$F$4:$F$7567,1,0)),"TIDAK ADA","ADA")</f>
        <v>ADA</v>
      </c>
      <c r="Z1240" s="955" t="str">
        <f>VLOOKUP(H1240,'Data Unit Agr Open'!J1238:$J$7567,1,FALSE)</f>
        <v>B2700SRL</v>
      </c>
      <c r="AA1240" t="b">
        <f t="shared" si="113"/>
        <v>1</v>
      </c>
      <c r="AB1240"/>
    </row>
    <row r="1241" spans="1:28" ht="17.45" hidden="1" customHeight="1" x14ac:dyDescent="0.4">
      <c r="A1241" s="750" t="s">
        <v>12507</v>
      </c>
      <c r="B1241" s="38">
        <v>1236</v>
      </c>
      <c r="C1241" s="392" t="s">
        <v>3508</v>
      </c>
      <c r="D1241" s="655" t="s">
        <v>13449</v>
      </c>
      <c r="E1241" s="258" t="s">
        <v>13450</v>
      </c>
      <c r="F1241" s="232"/>
      <c r="G1241" s="232"/>
      <c r="H1241" s="235" t="s">
        <v>6037</v>
      </c>
      <c r="I1241" s="69" t="s">
        <v>13452</v>
      </c>
      <c r="J1241" s="69" t="s">
        <v>13453</v>
      </c>
      <c r="K1241" s="427">
        <v>44196</v>
      </c>
      <c r="L1241" s="427">
        <v>44926</v>
      </c>
      <c r="M1241" s="76">
        <v>24</v>
      </c>
      <c r="N1241" s="370">
        <v>4656000</v>
      </c>
      <c r="O1241" s="76">
        <f t="shared" si="114"/>
        <v>194000</v>
      </c>
      <c r="P1241" s="128">
        <f t="shared" ca="1" si="111"/>
        <v>12.421165725308674</v>
      </c>
      <c r="Q1241" s="129">
        <f t="shared" ca="1" si="112"/>
        <v>2328000</v>
      </c>
      <c r="R1241" s="73">
        <f>'[1]Pins Indonesia'!J89</f>
        <v>825000</v>
      </c>
      <c r="S1241" s="130">
        <f>'[1]Pins Indonesia'!F90</f>
        <v>0</v>
      </c>
      <c r="T1241" s="50">
        <f t="shared" si="110"/>
        <v>3831000</v>
      </c>
      <c r="U1241" s="511" t="s">
        <v>13451</v>
      </c>
      <c r="X1241" t="str">
        <f>IF(ISERROR(VLOOKUP(H1241,'FMC by DSF_Sistem'!$J$11:$J$1202,1,0)),"TIDAK ADA","ADA")</f>
        <v>ADA</v>
      </c>
      <c r="Y1241" t="str">
        <f>IF(ISERROR(VLOOKUP(C1241,'Data Unit Agr Open'!$F$4:$F$7567,1,0)),"TIDAK ADA","ADA")</f>
        <v>ADA</v>
      </c>
      <c r="Z1241" s="955" t="str">
        <f>VLOOKUP(H1241,'Data Unit Agr Open'!J1239:$J$7567,1,FALSE)</f>
        <v>B2836SRL</v>
      </c>
      <c r="AA1241" t="b">
        <f t="shared" si="113"/>
        <v>1</v>
      </c>
      <c r="AB1241"/>
    </row>
    <row r="1242" spans="1:28" ht="62.25" hidden="1" customHeight="1" x14ac:dyDescent="0.4">
      <c r="A1242" s="750" t="s">
        <v>12507</v>
      </c>
      <c r="B1242" s="51">
        <v>1237</v>
      </c>
      <c r="C1242" s="392" t="s">
        <v>3508</v>
      </c>
      <c r="D1242" s="655" t="s">
        <v>13449</v>
      </c>
      <c r="E1242" s="258" t="s">
        <v>13450</v>
      </c>
      <c r="F1242" s="232"/>
      <c r="G1242" s="232"/>
      <c r="H1242" s="235" t="s">
        <v>13454</v>
      </c>
      <c r="I1242" s="69" t="s">
        <v>6042</v>
      </c>
      <c r="J1242" s="69" t="s">
        <v>13455</v>
      </c>
      <c r="K1242" s="427">
        <v>44196</v>
      </c>
      <c r="L1242" s="427">
        <v>44926</v>
      </c>
      <c r="M1242" s="76">
        <v>24</v>
      </c>
      <c r="N1242" s="370">
        <v>4656000</v>
      </c>
      <c r="O1242" s="76">
        <f t="shared" si="114"/>
        <v>194000</v>
      </c>
      <c r="P1242" s="128">
        <f t="shared" ca="1" si="111"/>
        <v>12.421165725308674</v>
      </c>
      <c r="Q1242" s="129">
        <f t="shared" ca="1" si="112"/>
        <v>2328000</v>
      </c>
      <c r="R1242" s="73">
        <f>'[1]Pins Indonesia'!J135</f>
        <v>825000</v>
      </c>
      <c r="S1242" s="130">
        <f>'[1]Pins Indonesia'!F136</f>
        <v>0</v>
      </c>
      <c r="T1242" s="50">
        <f t="shared" si="110"/>
        <v>3831000</v>
      </c>
      <c r="U1242" s="511" t="s">
        <v>13451</v>
      </c>
      <c r="X1242" t="str">
        <f>IF(ISERROR(VLOOKUP(H1242,'FMC by DSF_Sistem'!$J$11:$J$1202,1,0)),"TIDAK ADA","ADA")</f>
        <v>TIDAK ADA</v>
      </c>
      <c r="Y1242" t="str">
        <f>IF(ISERROR(VLOOKUP(C1242,'Data Unit Agr Open'!$F$4:$F$7567,1,0)),"TIDAK ADA","ADA")</f>
        <v>ADA</v>
      </c>
      <c r="Z1242" s="955" t="e">
        <f>VLOOKUP(H1242,'Data Unit Agr Open'!J1240:$J$7567,1,FALSE)</f>
        <v>#N/A</v>
      </c>
      <c r="AA1242" t="b">
        <f t="shared" si="113"/>
        <v>0</v>
      </c>
      <c r="AB1242" s="1084" t="s">
        <v>25356</v>
      </c>
    </row>
    <row r="1243" spans="1:28" ht="17.45" hidden="1" customHeight="1" x14ac:dyDescent="0.4">
      <c r="A1243" s="750" t="s">
        <v>12507</v>
      </c>
      <c r="B1243" s="38">
        <v>1238</v>
      </c>
      <c r="C1243" s="392" t="s">
        <v>3508</v>
      </c>
      <c r="D1243" s="655" t="s">
        <v>13449</v>
      </c>
      <c r="E1243" s="258" t="s">
        <v>13450</v>
      </c>
      <c r="F1243" s="232"/>
      <c r="G1243" s="232"/>
      <c r="H1243" s="235" t="s">
        <v>6044</v>
      </c>
      <c r="I1243" s="69" t="s">
        <v>6045</v>
      </c>
      <c r="J1243" s="69" t="s">
        <v>6046</v>
      </c>
      <c r="K1243" s="427">
        <v>44196</v>
      </c>
      <c r="L1243" s="427">
        <v>44926</v>
      </c>
      <c r="M1243" s="76">
        <v>24</v>
      </c>
      <c r="N1243" s="370">
        <v>4656000</v>
      </c>
      <c r="O1243" s="76">
        <f t="shared" si="114"/>
        <v>194000</v>
      </c>
      <c r="P1243" s="128">
        <f t="shared" ca="1" si="111"/>
        <v>12.421165725308674</v>
      </c>
      <c r="Q1243" s="129">
        <f t="shared" ca="1" si="112"/>
        <v>2328000</v>
      </c>
      <c r="R1243" s="73">
        <f>'[1]Pins Indonesia'!J182</f>
        <v>825000</v>
      </c>
      <c r="S1243" s="130">
        <f>'[1]Pins Indonesia'!F183</f>
        <v>0</v>
      </c>
      <c r="T1243" s="50">
        <f t="shared" si="110"/>
        <v>3831000</v>
      </c>
      <c r="U1243" s="511" t="s">
        <v>13451</v>
      </c>
      <c r="X1243" t="str">
        <f>IF(ISERROR(VLOOKUP(H1243,'FMC by DSF_Sistem'!$J$11:$J$1202,1,0)),"TIDAK ADA","ADA")</f>
        <v>ADA</v>
      </c>
      <c r="Y1243" t="str">
        <f>IF(ISERROR(VLOOKUP(C1243,'Data Unit Agr Open'!$F$4:$F$7567,1,0)),"TIDAK ADA","ADA")</f>
        <v>ADA</v>
      </c>
      <c r="Z1243" s="955" t="str">
        <f>VLOOKUP(H1243,'Data Unit Agr Open'!J1241:$J$7567,1,FALSE)</f>
        <v>B2851SRM</v>
      </c>
      <c r="AA1243" t="b">
        <f t="shared" si="113"/>
        <v>1</v>
      </c>
      <c r="AB1243" s="1058"/>
    </row>
    <row r="1244" spans="1:28" ht="17.45" hidden="1" customHeight="1" x14ac:dyDescent="0.4">
      <c r="A1244" s="750" t="s">
        <v>12507</v>
      </c>
      <c r="B1244" s="51">
        <v>1239</v>
      </c>
      <c r="C1244" s="392" t="s">
        <v>3508</v>
      </c>
      <c r="D1244" s="655" t="s">
        <v>13449</v>
      </c>
      <c r="E1244" s="258" t="s">
        <v>13450</v>
      </c>
      <c r="F1244" s="232"/>
      <c r="G1244" s="232"/>
      <c r="H1244" s="235" t="s">
        <v>6047</v>
      </c>
      <c r="I1244" s="69" t="s">
        <v>6048</v>
      </c>
      <c r="J1244" s="69" t="s">
        <v>6049</v>
      </c>
      <c r="K1244" s="427">
        <v>44196</v>
      </c>
      <c r="L1244" s="427">
        <v>44926</v>
      </c>
      <c r="M1244" s="76">
        <v>24</v>
      </c>
      <c r="N1244" s="370">
        <v>4656000</v>
      </c>
      <c r="O1244" s="76">
        <f t="shared" si="114"/>
        <v>194000</v>
      </c>
      <c r="P1244" s="128">
        <f t="shared" ca="1" si="111"/>
        <v>12.421165725308674</v>
      </c>
      <c r="Q1244" s="129">
        <f t="shared" ca="1" si="112"/>
        <v>2328000</v>
      </c>
      <c r="R1244" s="73">
        <f>'[1]Pins Indonesia'!J228</f>
        <v>825000</v>
      </c>
      <c r="S1244" s="130">
        <f>'[1]Pins Indonesia'!F229</f>
        <v>0</v>
      </c>
      <c r="T1244" s="50">
        <f t="shared" si="110"/>
        <v>3831000</v>
      </c>
      <c r="U1244" s="511" t="s">
        <v>13451</v>
      </c>
      <c r="X1244" t="str">
        <f>IF(ISERROR(VLOOKUP(H1244,'FMC by DSF_Sistem'!$J$11:$J$1202,1,0)),"TIDAK ADA","ADA")</f>
        <v>ADA</v>
      </c>
      <c r="Y1244" t="str">
        <f>IF(ISERROR(VLOOKUP(C1244,'Data Unit Agr Open'!$F$4:$F$7567,1,0)),"TIDAK ADA","ADA")</f>
        <v>ADA</v>
      </c>
      <c r="Z1244" s="955" t="str">
        <f>VLOOKUP(H1244,'Data Unit Agr Open'!J1242:$J$7567,1,FALSE)</f>
        <v>B2822SRL</v>
      </c>
      <c r="AA1244" t="b">
        <f t="shared" si="113"/>
        <v>1</v>
      </c>
      <c r="AB1244" s="1058"/>
    </row>
    <row r="1245" spans="1:28" ht="17.45" hidden="1" customHeight="1" x14ac:dyDescent="0.4">
      <c r="A1245" s="750" t="s">
        <v>12507</v>
      </c>
      <c r="B1245" s="38">
        <v>1240</v>
      </c>
      <c r="C1245" s="392" t="s">
        <v>3508</v>
      </c>
      <c r="D1245" s="655" t="s">
        <v>13449</v>
      </c>
      <c r="E1245" s="258" t="s">
        <v>13450</v>
      </c>
      <c r="F1245" s="232"/>
      <c r="G1245" s="232"/>
      <c r="H1245" s="235" t="s">
        <v>6050</v>
      </c>
      <c r="I1245" s="69" t="s">
        <v>6051</v>
      </c>
      <c r="J1245" s="69" t="s">
        <v>6052</v>
      </c>
      <c r="K1245" s="427">
        <v>44196</v>
      </c>
      <c r="L1245" s="427">
        <v>44926</v>
      </c>
      <c r="M1245" s="76">
        <v>24</v>
      </c>
      <c r="N1245" s="370">
        <v>4656000</v>
      </c>
      <c r="O1245" s="76">
        <f t="shared" si="114"/>
        <v>194000</v>
      </c>
      <c r="P1245" s="128">
        <f t="shared" ca="1" si="111"/>
        <v>12.421165725308674</v>
      </c>
      <c r="Q1245" s="129">
        <f t="shared" ca="1" si="112"/>
        <v>2328000</v>
      </c>
      <c r="R1245" s="73">
        <f>'[1]Pins Indonesia'!J275</f>
        <v>825000</v>
      </c>
      <c r="S1245" s="130">
        <f>'[1]Pins Indonesia'!F276</f>
        <v>0</v>
      </c>
      <c r="T1245" s="50">
        <f t="shared" si="110"/>
        <v>3831000</v>
      </c>
      <c r="U1245" s="511" t="s">
        <v>13451</v>
      </c>
      <c r="X1245" t="str">
        <f>IF(ISERROR(VLOOKUP(H1245,'FMC by DSF_Sistem'!$J$11:$J$1202,1,0)),"TIDAK ADA","ADA")</f>
        <v>ADA</v>
      </c>
      <c r="Y1245" t="str">
        <f>IF(ISERROR(VLOOKUP(C1245,'Data Unit Agr Open'!$F$4:$F$7567,1,0)),"TIDAK ADA","ADA")</f>
        <v>ADA</v>
      </c>
      <c r="Z1245" s="955" t="str">
        <f>VLOOKUP(H1245,'Data Unit Agr Open'!J1243:$J$7567,1,FALSE)</f>
        <v>B2816SRL</v>
      </c>
      <c r="AA1245" t="b">
        <f t="shared" si="113"/>
        <v>1</v>
      </c>
      <c r="AB1245" s="1058"/>
    </row>
    <row r="1246" spans="1:28" ht="17.45" hidden="1" customHeight="1" x14ac:dyDescent="0.4">
      <c r="A1246" s="750" t="s">
        <v>12507</v>
      </c>
      <c r="B1246" s="51">
        <v>1241</v>
      </c>
      <c r="C1246" s="392" t="s">
        <v>3508</v>
      </c>
      <c r="D1246" s="655" t="s">
        <v>13449</v>
      </c>
      <c r="E1246" s="258" t="s">
        <v>13450</v>
      </c>
      <c r="F1246" s="232"/>
      <c r="G1246" s="232"/>
      <c r="H1246" s="235" t="s">
        <v>6053</v>
      </c>
      <c r="I1246" s="69" t="s">
        <v>6054</v>
      </c>
      <c r="J1246" s="69" t="s">
        <v>6055</v>
      </c>
      <c r="K1246" s="427">
        <v>44196</v>
      </c>
      <c r="L1246" s="427">
        <v>44926</v>
      </c>
      <c r="M1246" s="76">
        <v>24</v>
      </c>
      <c r="N1246" s="370">
        <v>4656000</v>
      </c>
      <c r="O1246" s="76">
        <f t="shared" si="114"/>
        <v>194000</v>
      </c>
      <c r="P1246" s="128">
        <f t="shared" ca="1" si="111"/>
        <v>12.421165725308674</v>
      </c>
      <c r="Q1246" s="129">
        <f t="shared" ca="1" si="112"/>
        <v>2328000</v>
      </c>
      <c r="R1246" s="73">
        <f>'[1]Pins Indonesia'!J320</f>
        <v>825000</v>
      </c>
      <c r="S1246" s="130">
        <f>'[1]Pins Indonesia'!F321</f>
        <v>0</v>
      </c>
      <c r="T1246" s="50">
        <f t="shared" si="110"/>
        <v>3831000</v>
      </c>
      <c r="U1246" s="511" t="s">
        <v>13451</v>
      </c>
      <c r="X1246" t="str">
        <f>IF(ISERROR(VLOOKUP(H1246,'FMC by DSF_Sistem'!$J$11:$J$1202,1,0)),"TIDAK ADA","ADA")</f>
        <v>ADA</v>
      </c>
      <c r="Y1246" t="str">
        <f>IF(ISERROR(VLOOKUP(C1246,'Data Unit Agr Open'!$F$4:$F$7567,1,0)),"TIDAK ADA","ADA")</f>
        <v>ADA</v>
      </c>
      <c r="Z1246" s="955" t="str">
        <f>VLOOKUP(H1246,'Data Unit Agr Open'!J1244:$J$7567,1,FALSE)</f>
        <v>B2674SRL</v>
      </c>
      <c r="AA1246" t="b">
        <f t="shared" si="113"/>
        <v>1</v>
      </c>
      <c r="AB1246" s="1058"/>
    </row>
    <row r="1247" spans="1:28" ht="17.45" hidden="1" customHeight="1" x14ac:dyDescent="0.4">
      <c r="A1247" s="750" t="s">
        <v>12507</v>
      </c>
      <c r="B1247" s="38">
        <v>1242</v>
      </c>
      <c r="C1247" s="392" t="s">
        <v>3508</v>
      </c>
      <c r="D1247" s="655" t="s">
        <v>13449</v>
      </c>
      <c r="E1247" s="258" t="s">
        <v>13450</v>
      </c>
      <c r="F1247" s="232"/>
      <c r="G1247" s="232"/>
      <c r="H1247" s="235" t="s">
        <v>6056</v>
      </c>
      <c r="I1247" s="69" t="s">
        <v>6057</v>
      </c>
      <c r="J1247" s="69" t="s">
        <v>6058</v>
      </c>
      <c r="K1247" s="427">
        <v>44196</v>
      </c>
      <c r="L1247" s="427">
        <v>44926</v>
      </c>
      <c r="M1247" s="76">
        <v>24</v>
      </c>
      <c r="N1247" s="370">
        <v>4656000</v>
      </c>
      <c r="O1247" s="76">
        <f t="shared" si="114"/>
        <v>194000</v>
      </c>
      <c r="P1247" s="128">
        <f t="shared" ca="1" si="111"/>
        <v>12.421165725308674</v>
      </c>
      <c r="Q1247" s="129">
        <f t="shared" ca="1" si="112"/>
        <v>2328000</v>
      </c>
      <c r="R1247" s="73">
        <f>'[1]Pins Indonesia'!J365</f>
        <v>825000</v>
      </c>
      <c r="S1247" s="130">
        <f>'[1]Pins Indonesia'!F366</f>
        <v>0</v>
      </c>
      <c r="T1247" s="50">
        <f t="shared" si="110"/>
        <v>3831000</v>
      </c>
      <c r="U1247" s="511" t="s">
        <v>13451</v>
      </c>
      <c r="X1247" t="str">
        <f>IF(ISERROR(VLOOKUP(H1247,'FMC by DSF_Sistem'!$J$11:$J$1202,1,0)),"TIDAK ADA","ADA")</f>
        <v>ADA</v>
      </c>
      <c r="Y1247" t="str">
        <f>IF(ISERROR(VLOOKUP(C1247,'Data Unit Agr Open'!$F$4:$F$7567,1,0)),"TIDAK ADA","ADA")</f>
        <v>ADA</v>
      </c>
      <c r="Z1247" s="955" t="str">
        <f>VLOOKUP(H1247,'Data Unit Agr Open'!J1245:$J$7567,1,FALSE)</f>
        <v>B2664SRL</v>
      </c>
      <c r="AA1247" t="b">
        <f t="shared" si="113"/>
        <v>1</v>
      </c>
      <c r="AB1247" s="1058"/>
    </row>
    <row r="1248" spans="1:28" ht="17.45" hidden="1" customHeight="1" x14ac:dyDescent="0.4">
      <c r="A1248" s="750" t="s">
        <v>12507</v>
      </c>
      <c r="B1248" s="51">
        <v>1243</v>
      </c>
      <c r="C1248" s="392" t="s">
        <v>3508</v>
      </c>
      <c r="D1248" s="655" t="s">
        <v>13449</v>
      </c>
      <c r="E1248" s="258" t="s">
        <v>13450</v>
      </c>
      <c r="F1248" s="232"/>
      <c r="G1248" s="232"/>
      <c r="H1248" s="235" t="s">
        <v>6059</v>
      </c>
      <c r="I1248" s="69" t="s">
        <v>6060</v>
      </c>
      <c r="J1248" s="69" t="s">
        <v>6061</v>
      </c>
      <c r="K1248" s="427">
        <v>44196</v>
      </c>
      <c r="L1248" s="427">
        <v>44926</v>
      </c>
      <c r="M1248" s="76">
        <v>24</v>
      </c>
      <c r="N1248" s="370">
        <v>4656000</v>
      </c>
      <c r="O1248" s="76">
        <f t="shared" si="114"/>
        <v>194000</v>
      </c>
      <c r="P1248" s="128">
        <f t="shared" ca="1" si="111"/>
        <v>12.421165725308674</v>
      </c>
      <c r="Q1248" s="129">
        <f t="shared" ca="1" si="112"/>
        <v>2328000</v>
      </c>
      <c r="R1248" s="73">
        <f>'[1]Pins Indonesia'!J411</f>
        <v>825000</v>
      </c>
      <c r="S1248" s="130">
        <f>'[1]Pins Indonesia'!F412</f>
        <v>0</v>
      </c>
      <c r="T1248" s="50">
        <f t="shared" si="110"/>
        <v>3831000</v>
      </c>
      <c r="U1248" s="511" t="s">
        <v>13451</v>
      </c>
      <c r="X1248" t="str">
        <f>IF(ISERROR(VLOOKUP(H1248,'FMC by DSF_Sistem'!$J$11:$J$1202,1,0)),"TIDAK ADA","ADA")</f>
        <v>ADA</v>
      </c>
      <c r="Y1248" t="str">
        <f>IF(ISERROR(VLOOKUP(C1248,'Data Unit Agr Open'!$F$4:$F$7567,1,0)),"TIDAK ADA","ADA")</f>
        <v>ADA</v>
      </c>
      <c r="Z1248" s="955" t="str">
        <f>VLOOKUP(H1248,'Data Unit Agr Open'!J1246:$J$7567,1,FALSE)</f>
        <v>B2741SRM</v>
      </c>
      <c r="AA1248" t="b">
        <f t="shared" si="113"/>
        <v>1</v>
      </c>
      <c r="AB1248" s="1058"/>
    </row>
    <row r="1249" spans="1:28" ht="17.45" hidden="1" customHeight="1" x14ac:dyDescent="0.4">
      <c r="A1249" s="750" t="s">
        <v>12507</v>
      </c>
      <c r="B1249" s="38">
        <v>1244</v>
      </c>
      <c r="C1249" s="392" t="s">
        <v>3508</v>
      </c>
      <c r="D1249" s="655" t="s">
        <v>13449</v>
      </c>
      <c r="E1249" s="258" t="s">
        <v>13450</v>
      </c>
      <c r="F1249" s="232"/>
      <c r="G1249" s="232"/>
      <c r="H1249" s="235" t="s">
        <v>6064</v>
      </c>
      <c r="I1249" s="69" t="s">
        <v>6065</v>
      </c>
      <c r="J1249" s="69" t="s">
        <v>6066</v>
      </c>
      <c r="K1249" s="427">
        <v>44196</v>
      </c>
      <c r="L1249" s="427">
        <v>44926</v>
      </c>
      <c r="M1249" s="76">
        <v>24</v>
      </c>
      <c r="N1249" s="370">
        <v>4656000</v>
      </c>
      <c r="O1249" s="76">
        <f t="shared" si="114"/>
        <v>194000</v>
      </c>
      <c r="P1249" s="128">
        <f t="shared" ca="1" si="111"/>
        <v>12.421165725308674</v>
      </c>
      <c r="Q1249" s="129">
        <f t="shared" ca="1" si="112"/>
        <v>2328000</v>
      </c>
      <c r="R1249" s="73">
        <f>'[1]Pins Indonesia'!J457</f>
        <v>825000</v>
      </c>
      <c r="S1249" s="130">
        <f>'[1]Pins Indonesia'!F458</f>
        <v>0</v>
      </c>
      <c r="T1249" s="50">
        <f t="shared" si="110"/>
        <v>3831000</v>
      </c>
      <c r="U1249" s="511" t="s">
        <v>13451</v>
      </c>
      <c r="X1249" t="str">
        <f>IF(ISERROR(VLOOKUP(H1249,'FMC by DSF_Sistem'!$J$11:$J$1202,1,0)),"TIDAK ADA","ADA")</f>
        <v>ADA</v>
      </c>
      <c r="Y1249" t="str">
        <f>IF(ISERROR(VLOOKUP(C1249,'Data Unit Agr Open'!$F$4:$F$7567,1,0)),"TIDAK ADA","ADA")</f>
        <v>ADA</v>
      </c>
      <c r="Z1249" s="955" t="str">
        <f>VLOOKUP(H1249,'Data Unit Agr Open'!J1247:$J$7567,1,FALSE)</f>
        <v>B2698SRL</v>
      </c>
      <c r="AA1249" t="b">
        <f t="shared" si="113"/>
        <v>1</v>
      </c>
      <c r="AB1249" s="1058"/>
    </row>
    <row r="1250" spans="1:28" ht="17.45" hidden="1" customHeight="1" x14ac:dyDescent="0.4">
      <c r="A1250" s="750" t="s">
        <v>12507</v>
      </c>
      <c r="B1250" s="51">
        <v>1245</v>
      </c>
      <c r="C1250" s="392" t="s">
        <v>3508</v>
      </c>
      <c r="D1250" s="655" t="s">
        <v>13449</v>
      </c>
      <c r="E1250" s="258" t="s">
        <v>13450</v>
      </c>
      <c r="F1250" s="232"/>
      <c r="G1250" s="232"/>
      <c r="H1250" s="235" t="s">
        <v>6067</v>
      </c>
      <c r="I1250" s="69" t="s">
        <v>6068</v>
      </c>
      <c r="J1250" s="69" t="s">
        <v>6069</v>
      </c>
      <c r="K1250" s="427">
        <v>44196</v>
      </c>
      <c r="L1250" s="427">
        <v>44926</v>
      </c>
      <c r="M1250" s="76">
        <v>24</v>
      </c>
      <c r="N1250" s="370">
        <v>4656000</v>
      </c>
      <c r="O1250" s="76">
        <f t="shared" si="114"/>
        <v>194000</v>
      </c>
      <c r="P1250" s="128">
        <f t="shared" ca="1" si="111"/>
        <v>12.421165725308674</v>
      </c>
      <c r="Q1250" s="129">
        <f t="shared" ca="1" si="112"/>
        <v>2328000</v>
      </c>
      <c r="R1250" s="73">
        <f>'[1]Pins Indonesia'!J503</f>
        <v>825000</v>
      </c>
      <c r="S1250" s="130">
        <f>'[1]Pins Indonesia'!F504</f>
        <v>0</v>
      </c>
      <c r="T1250" s="50">
        <f t="shared" si="110"/>
        <v>3831000</v>
      </c>
      <c r="U1250" s="511" t="s">
        <v>13451</v>
      </c>
      <c r="X1250" t="str">
        <f>IF(ISERROR(VLOOKUP(H1250,'FMC by DSF_Sistem'!$J$11:$J$1202,1,0)),"TIDAK ADA","ADA")</f>
        <v>ADA</v>
      </c>
      <c r="Y1250" t="str">
        <f>IF(ISERROR(VLOOKUP(C1250,'Data Unit Agr Open'!$F$4:$F$7567,1,0)),"TIDAK ADA","ADA")</f>
        <v>ADA</v>
      </c>
      <c r="Z1250" s="955" t="str">
        <f>VLOOKUP(H1250,'Data Unit Agr Open'!J1248:$J$7567,1,FALSE)</f>
        <v>B2865SRM</v>
      </c>
      <c r="AA1250" t="b">
        <f t="shared" si="113"/>
        <v>1</v>
      </c>
      <c r="AB1250" s="1058"/>
    </row>
    <row r="1251" spans="1:28" ht="17.45" hidden="1" customHeight="1" x14ac:dyDescent="0.4">
      <c r="A1251" s="750" t="s">
        <v>12507</v>
      </c>
      <c r="B1251" s="38">
        <v>1246</v>
      </c>
      <c r="C1251" s="392" t="s">
        <v>3508</v>
      </c>
      <c r="D1251" s="655" t="s">
        <v>13449</v>
      </c>
      <c r="E1251" s="258" t="s">
        <v>13450</v>
      </c>
      <c r="F1251" s="232"/>
      <c r="G1251" s="232"/>
      <c r="H1251" s="235" t="s">
        <v>6070</v>
      </c>
      <c r="I1251" s="69" t="s">
        <v>6071</v>
      </c>
      <c r="J1251" s="69" t="s">
        <v>6072</v>
      </c>
      <c r="K1251" s="427">
        <v>44196</v>
      </c>
      <c r="L1251" s="427">
        <v>44926</v>
      </c>
      <c r="M1251" s="76">
        <v>24</v>
      </c>
      <c r="N1251" s="370">
        <v>4656000</v>
      </c>
      <c r="O1251" s="76">
        <f t="shared" si="114"/>
        <v>194000</v>
      </c>
      <c r="P1251" s="128">
        <f t="shared" ca="1" si="111"/>
        <v>12.421165725308674</v>
      </c>
      <c r="Q1251" s="129">
        <f t="shared" ca="1" si="112"/>
        <v>2328000</v>
      </c>
      <c r="R1251" s="73">
        <f>'[1]Pins Indonesia'!J549</f>
        <v>825000</v>
      </c>
      <c r="S1251" s="130">
        <f>'[1]Pins Indonesia'!F550</f>
        <v>0</v>
      </c>
      <c r="T1251" s="50">
        <f t="shared" si="110"/>
        <v>3831000</v>
      </c>
      <c r="U1251" s="511" t="s">
        <v>13451</v>
      </c>
      <c r="X1251" t="str">
        <f>IF(ISERROR(VLOOKUP(H1251,'FMC by DSF_Sistem'!$J$11:$J$1202,1,0)),"TIDAK ADA","ADA")</f>
        <v>ADA</v>
      </c>
      <c r="Y1251" t="str">
        <f>IF(ISERROR(VLOOKUP(C1251,'Data Unit Agr Open'!$F$4:$F$7567,1,0)),"TIDAK ADA","ADA")</f>
        <v>ADA</v>
      </c>
      <c r="Z1251" s="955" t="str">
        <f>VLOOKUP(H1251,'Data Unit Agr Open'!J1249:$J$7567,1,FALSE)</f>
        <v>B2973SRM</v>
      </c>
      <c r="AA1251" t="b">
        <f t="shared" si="113"/>
        <v>1</v>
      </c>
      <c r="AB1251" s="1058"/>
    </row>
    <row r="1252" spans="1:28" ht="17.45" hidden="1" customHeight="1" x14ac:dyDescent="0.4">
      <c r="A1252" s="750" t="s">
        <v>12507</v>
      </c>
      <c r="B1252" s="51">
        <v>1247</v>
      </c>
      <c r="C1252" s="392" t="s">
        <v>3508</v>
      </c>
      <c r="D1252" s="655" t="s">
        <v>13449</v>
      </c>
      <c r="E1252" s="258" t="s">
        <v>13450</v>
      </c>
      <c r="F1252" s="232"/>
      <c r="G1252" s="232"/>
      <c r="H1252" s="235" t="s">
        <v>6073</v>
      </c>
      <c r="I1252" s="69" t="s">
        <v>6074</v>
      </c>
      <c r="J1252" s="69" t="s">
        <v>6075</v>
      </c>
      <c r="K1252" s="427">
        <v>44196</v>
      </c>
      <c r="L1252" s="427">
        <v>44926</v>
      </c>
      <c r="M1252" s="76">
        <v>24</v>
      </c>
      <c r="N1252" s="370">
        <v>4656000</v>
      </c>
      <c r="O1252" s="76">
        <f t="shared" si="114"/>
        <v>194000</v>
      </c>
      <c r="P1252" s="128">
        <f t="shared" ca="1" si="111"/>
        <v>12.421165725308674</v>
      </c>
      <c r="Q1252" s="129">
        <f t="shared" ca="1" si="112"/>
        <v>2328000</v>
      </c>
      <c r="R1252" s="73">
        <f>'[1]Pins Indonesia'!J595</f>
        <v>825000</v>
      </c>
      <c r="S1252" s="130">
        <f>'[1]Pins Indonesia'!F596</f>
        <v>0</v>
      </c>
      <c r="T1252" s="50">
        <f t="shared" si="110"/>
        <v>3831000</v>
      </c>
      <c r="U1252" s="511" t="s">
        <v>13451</v>
      </c>
      <c r="X1252" t="str">
        <f>IF(ISERROR(VLOOKUP(H1252,'FMC by DSF_Sistem'!$J$11:$J$1202,1,0)),"TIDAK ADA","ADA")</f>
        <v>ADA</v>
      </c>
      <c r="Y1252" t="str">
        <f>IF(ISERROR(VLOOKUP(C1252,'Data Unit Agr Open'!$F$4:$F$7567,1,0)),"TIDAK ADA","ADA")</f>
        <v>ADA</v>
      </c>
      <c r="Z1252" s="955" t="str">
        <f>VLOOKUP(H1252,'Data Unit Agr Open'!J1250:$J$7567,1,FALSE)</f>
        <v>B2909SRM</v>
      </c>
      <c r="AA1252" t="b">
        <f t="shared" si="113"/>
        <v>1</v>
      </c>
      <c r="AB1252" s="1058"/>
    </row>
    <row r="1253" spans="1:28" ht="17.45" hidden="1" customHeight="1" x14ac:dyDescent="0.4">
      <c r="A1253" s="750" t="s">
        <v>12507</v>
      </c>
      <c r="B1253" s="38">
        <v>1248</v>
      </c>
      <c r="C1253" s="392" t="s">
        <v>3508</v>
      </c>
      <c r="D1253" s="655" t="s">
        <v>13449</v>
      </c>
      <c r="E1253" s="258" t="s">
        <v>13450</v>
      </c>
      <c r="F1253" s="232"/>
      <c r="G1253" s="232"/>
      <c r="H1253" s="235" t="s">
        <v>6076</v>
      </c>
      <c r="I1253" s="69" t="s">
        <v>6077</v>
      </c>
      <c r="J1253" s="69" t="s">
        <v>6078</v>
      </c>
      <c r="K1253" s="427">
        <v>44196</v>
      </c>
      <c r="L1253" s="427">
        <v>44926</v>
      </c>
      <c r="M1253" s="76">
        <v>24</v>
      </c>
      <c r="N1253" s="370">
        <v>4656000</v>
      </c>
      <c r="O1253" s="76">
        <f t="shared" si="114"/>
        <v>194000</v>
      </c>
      <c r="P1253" s="128">
        <f t="shared" ca="1" si="111"/>
        <v>12.421165725308674</v>
      </c>
      <c r="Q1253" s="129">
        <f t="shared" ca="1" si="112"/>
        <v>2328000</v>
      </c>
      <c r="R1253" s="73">
        <f>'[1]Pins Indonesia'!J641</f>
        <v>825000</v>
      </c>
      <c r="S1253" s="130">
        <f>'[1]Pins Indonesia'!F642</f>
        <v>0</v>
      </c>
      <c r="T1253" s="50">
        <f t="shared" si="110"/>
        <v>3831000</v>
      </c>
      <c r="U1253" s="511" t="s">
        <v>13451</v>
      </c>
      <c r="X1253" t="str">
        <f>IF(ISERROR(VLOOKUP(H1253,'FMC by DSF_Sistem'!$J$11:$J$1202,1,0)),"TIDAK ADA","ADA")</f>
        <v>ADA</v>
      </c>
      <c r="Y1253" t="str">
        <f>IF(ISERROR(VLOOKUP(C1253,'Data Unit Agr Open'!$F$4:$F$7567,1,0)),"TIDAK ADA","ADA")</f>
        <v>ADA</v>
      </c>
      <c r="Z1253" s="955" t="str">
        <f>VLOOKUP(H1253,'Data Unit Agr Open'!J1251:$J$7567,1,FALSE)</f>
        <v>B2915SRM</v>
      </c>
      <c r="AA1253" t="b">
        <f t="shared" si="113"/>
        <v>1</v>
      </c>
      <c r="AB1253" s="1058"/>
    </row>
    <row r="1254" spans="1:28" ht="17.45" hidden="1" customHeight="1" x14ac:dyDescent="0.4">
      <c r="A1254" s="750" t="s">
        <v>12507</v>
      </c>
      <c r="B1254" s="51">
        <v>1249</v>
      </c>
      <c r="C1254" s="392" t="s">
        <v>3508</v>
      </c>
      <c r="D1254" s="655" t="s">
        <v>13449</v>
      </c>
      <c r="E1254" s="258" t="s">
        <v>13450</v>
      </c>
      <c r="F1254" s="232"/>
      <c r="G1254" s="232"/>
      <c r="H1254" s="235" t="s">
        <v>6080</v>
      </c>
      <c r="I1254" s="69" t="s">
        <v>6081</v>
      </c>
      <c r="J1254" s="69" t="s">
        <v>6082</v>
      </c>
      <c r="K1254" s="427">
        <v>44196</v>
      </c>
      <c r="L1254" s="427">
        <v>44926</v>
      </c>
      <c r="M1254" s="76">
        <v>24</v>
      </c>
      <c r="N1254" s="370">
        <v>4656000</v>
      </c>
      <c r="O1254" s="76">
        <f t="shared" si="114"/>
        <v>194000</v>
      </c>
      <c r="P1254" s="128">
        <f t="shared" ca="1" si="111"/>
        <v>12.421165725308674</v>
      </c>
      <c r="Q1254" s="129">
        <f t="shared" ca="1" si="112"/>
        <v>2328000</v>
      </c>
      <c r="R1254" s="73">
        <f>'[1]Pins Indonesia'!J687</f>
        <v>825000</v>
      </c>
      <c r="S1254" s="130">
        <f>'[1]Pins Indonesia'!F688</f>
        <v>0</v>
      </c>
      <c r="T1254" s="50">
        <f t="shared" si="110"/>
        <v>3831000</v>
      </c>
      <c r="U1254" s="511" t="s">
        <v>13451</v>
      </c>
      <c r="X1254" t="str">
        <f>IF(ISERROR(VLOOKUP(H1254,'FMC by DSF_Sistem'!$J$11:$J$1202,1,0)),"TIDAK ADA","ADA")</f>
        <v>ADA</v>
      </c>
      <c r="Y1254" t="str">
        <f>IF(ISERROR(VLOOKUP(C1254,'Data Unit Agr Open'!$F$4:$F$7567,1,0)),"TIDAK ADA","ADA")</f>
        <v>ADA</v>
      </c>
      <c r="Z1254" s="955" t="str">
        <f>VLOOKUP(H1254,'Data Unit Agr Open'!J1252:$J$7567,1,FALSE)</f>
        <v>B2818SRL</v>
      </c>
      <c r="AA1254" t="b">
        <f t="shared" si="113"/>
        <v>1</v>
      </c>
      <c r="AB1254" s="1058"/>
    </row>
    <row r="1255" spans="1:28" ht="17.45" hidden="1" customHeight="1" x14ac:dyDescent="0.4">
      <c r="A1255" s="750" t="s">
        <v>12507</v>
      </c>
      <c r="B1255" s="38">
        <v>1250</v>
      </c>
      <c r="C1255" s="392" t="s">
        <v>3508</v>
      </c>
      <c r="D1255" s="655" t="s">
        <v>13449</v>
      </c>
      <c r="E1255" s="258" t="s">
        <v>13450</v>
      </c>
      <c r="F1255" s="232"/>
      <c r="G1255" s="232"/>
      <c r="H1255" s="235" t="s">
        <v>6084</v>
      </c>
      <c r="I1255" s="69" t="s">
        <v>6085</v>
      </c>
      <c r="J1255" s="69" t="s">
        <v>6086</v>
      </c>
      <c r="K1255" s="427">
        <v>44196</v>
      </c>
      <c r="L1255" s="427">
        <v>44926</v>
      </c>
      <c r="M1255" s="76">
        <v>24</v>
      </c>
      <c r="N1255" s="370">
        <v>4656000</v>
      </c>
      <c r="O1255" s="76">
        <f t="shared" si="114"/>
        <v>194000</v>
      </c>
      <c r="P1255" s="128">
        <f t="shared" ca="1" si="111"/>
        <v>12.421165725308674</v>
      </c>
      <c r="Q1255" s="129">
        <f t="shared" ca="1" si="112"/>
        <v>2328000</v>
      </c>
      <c r="R1255" s="73">
        <f>'[1]Pins Indonesia'!J733</f>
        <v>825000</v>
      </c>
      <c r="S1255" s="130">
        <f>'[1]Pins Indonesia'!F734</f>
        <v>0</v>
      </c>
      <c r="T1255" s="50">
        <f t="shared" si="110"/>
        <v>3831000</v>
      </c>
      <c r="U1255" s="511" t="s">
        <v>13451</v>
      </c>
      <c r="X1255" t="str">
        <f>IF(ISERROR(VLOOKUP(H1255,'FMC by DSF_Sistem'!$J$11:$J$1202,1,0)),"TIDAK ADA","ADA")</f>
        <v>ADA</v>
      </c>
      <c r="Y1255" t="str">
        <f>IF(ISERROR(VLOOKUP(C1255,'Data Unit Agr Open'!$F$4:$F$7567,1,0)),"TIDAK ADA","ADA")</f>
        <v>ADA</v>
      </c>
      <c r="Z1255" s="955" t="str">
        <f>VLOOKUP(H1255,'Data Unit Agr Open'!J1253:$J$7567,1,FALSE)</f>
        <v>B2688SRL</v>
      </c>
      <c r="AA1255" t="b">
        <f t="shared" si="113"/>
        <v>1</v>
      </c>
      <c r="AB1255" s="1058"/>
    </row>
    <row r="1256" spans="1:28" ht="17.45" hidden="1" customHeight="1" x14ac:dyDescent="0.4">
      <c r="A1256" s="750" t="s">
        <v>12507</v>
      </c>
      <c r="B1256" s="51">
        <v>1251</v>
      </c>
      <c r="C1256" s="392" t="s">
        <v>3508</v>
      </c>
      <c r="D1256" s="655" t="s">
        <v>13449</v>
      </c>
      <c r="E1256" s="258" t="s">
        <v>13450</v>
      </c>
      <c r="F1256" s="232"/>
      <c r="G1256" s="232"/>
      <c r="H1256" s="235" t="s">
        <v>6088</v>
      </c>
      <c r="I1256" s="69" t="s">
        <v>6089</v>
      </c>
      <c r="J1256" s="69" t="s">
        <v>6090</v>
      </c>
      <c r="K1256" s="427">
        <v>44196</v>
      </c>
      <c r="L1256" s="427">
        <v>44926</v>
      </c>
      <c r="M1256" s="76">
        <v>24</v>
      </c>
      <c r="N1256" s="370">
        <v>4656000</v>
      </c>
      <c r="O1256" s="76">
        <f t="shared" si="114"/>
        <v>194000</v>
      </c>
      <c r="P1256" s="128">
        <f t="shared" ca="1" si="111"/>
        <v>12.421165725308674</v>
      </c>
      <c r="Q1256" s="129">
        <f t="shared" ca="1" si="112"/>
        <v>2328000</v>
      </c>
      <c r="R1256" s="73">
        <f>'[1]Pins Indonesia'!J779</f>
        <v>825000</v>
      </c>
      <c r="S1256" s="130">
        <f>'[1]Pins Indonesia'!F780</f>
        <v>0</v>
      </c>
      <c r="T1256" s="50">
        <f t="shared" si="110"/>
        <v>3831000</v>
      </c>
      <c r="U1256" s="511" t="s">
        <v>13451</v>
      </c>
      <c r="X1256" t="str">
        <f>IF(ISERROR(VLOOKUP(H1256,'FMC by DSF_Sistem'!$J$11:$J$1202,1,0)),"TIDAK ADA","ADA")</f>
        <v>ADA</v>
      </c>
      <c r="Y1256" t="str">
        <f>IF(ISERROR(VLOOKUP(C1256,'Data Unit Agr Open'!$F$4:$F$7567,1,0)),"TIDAK ADA","ADA")</f>
        <v>ADA</v>
      </c>
      <c r="Z1256" s="955" t="str">
        <f>VLOOKUP(H1256,'Data Unit Agr Open'!J1254:$J$7567,1,FALSE)</f>
        <v>B2996SRL</v>
      </c>
      <c r="AA1256" t="b">
        <f t="shared" si="113"/>
        <v>1</v>
      </c>
      <c r="AB1256" s="1058"/>
    </row>
    <row r="1257" spans="1:28" ht="17.45" hidden="1" customHeight="1" x14ac:dyDescent="0.4">
      <c r="A1257" s="750" t="s">
        <v>12507</v>
      </c>
      <c r="B1257" s="38">
        <v>1252</v>
      </c>
      <c r="C1257" s="392" t="s">
        <v>3508</v>
      </c>
      <c r="D1257" s="655" t="s">
        <v>13449</v>
      </c>
      <c r="E1257" s="258" t="s">
        <v>13450</v>
      </c>
      <c r="F1257" s="232"/>
      <c r="G1257" s="232"/>
      <c r="H1257" s="235" t="s">
        <v>6091</v>
      </c>
      <c r="I1257" s="69" t="s">
        <v>6092</v>
      </c>
      <c r="J1257" s="69" t="s">
        <v>6093</v>
      </c>
      <c r="K1257" s="427">
        <v>44196</v>
      </c>
      <c r="L1257" s="427">
        <v>44926</v>
      </c>
      <c r="M1257" s="76">
        <v>24</v>
      </c>
      <c r="N1257" s="370">
        <v>4656000</v>
      </c>
      <c r="O1257" s="76">
        <f t="shared" si="114"/>
        <v>194000</v>
      </c>
      <c r="P1257" s="128">
        <f t="shared" ca="1" si="111"/>
        <v>12.421165725308674</v>
      </c>
      <c r="Q1257" s="129">
        <f t="shared" ca="1" si="112"/>
        <v>2328000</v>
      </c>
      <c r="R1257" s="73">
        <f>'[1]Pins Indonesia'!J825</f>
        <v>825000</v>
      </c>
      <c r="S1257" s="130">
        <f>'[1]Pins Indonesia'!F826</f>
        <v>0</v>
      </c>
      <c r="T1257" s="50">
        <f t="shared" si="110"/>
        <v>3831000</v>
      </c>
      <c r="U1257" s="511" t="s">
        <v>13451</v>
      </c>
      <c r="X1257" t="str">
        <f>IF(ISERROR(VLOOKUP(H1257,'FMC by DSF_Sistem'!$J$11:$J$1202,1,0)),"TIDAK ADA","ADA")</f>
        <v>ADA</v>
      </c>
      <c r="Y1257" t="str">
        <f>IF(ISERROR(VLOOKUP(C1257,'Data Unit Agr Open'!$F$4:$F$7567,1,0)),"TIDAK ADA","ADA")</f>
        <v>ADA</v>
      </c>
      <c r="Z1257" s="955" t="str">
        <f>VLOOKUP(H1257,'Data Unit Agr Open'!J1255:$J$7567,1,FALSE)</f>
        <v>B2984SRL</v>
      </c>
      <c r="AA1257" t="b">
        <f t="shared" si="113"/>
        <v>1</v>
      </c>
      <c r="AB1257" s="1058"/>
    </row>
    <row r="1258" spans="1:28" ht="17.45" hidden="1" customHeight="1" x14ac:dyDescent="0.4">
      <c r="A1258" s="750" t="s">
        <v>12507</v>
      </c>
      <c r="B1258" s="51">
        <v>1253</v>
      </c>
      <c r="C1258" s="392" t="s">
        <v>3508</v>
      </c>
      <c r="D1258" s="655" t="s">
        <v>13449</v>
      </c>
      <c r="E1258" s="258" t="s">
        <v>13450</v>
      </c>
      <c r="F1258" s="232"/>
      <c r="G1258" s="232"/>
      <c r="H1258" s="235" t="s">
        <v>6095</v>
      </c>
      <c r="I1258" s="69" t="s">
        <v>6096</v>
      </c>
      <c r="J1258" s="69" t="s">
        <v>6097</v>
      </c>
      <c r="K1258" s="427">
        <v>44196</v>
      </c>
      <c r="L1258" s="427">
        <v>44926</v>
      </c>
      <c r="M1258" s="76">
        <v>24</v>
      </c>
      <c r="N1258" s="370">
        <v>4656000</v>
      </c>
      <c r="O1258" s="76">
        <f t="shared" si="114"/>
        <v>194000</v>
      </c>
      <c r="P1258" s="128">
        <f t="shared" ca="1" si="111"/>
        <v>12.421165725308674</v>
      </c>
      <c r="Q1258" s="129">
        <f t="shared" ca="1" si="112"/>
        <v>2328000</v>
      </c>
      <c r="R1258" s="73">
        <f>'[1]Pins Indonesia'!J871</f>
        <v>825000</v>
      </c>
      <c r="S1258" s="130">
        <f>'[1]Pins Indonesia'!F872</f>
        <v>0</v>
      </c>
      <c r="T1258" s="50">
        <f t="shared" si="110"/>
        <v>3831000</v>
      </c>
      <c r="U1258" s="511" t="s">
        <v>13451</v>
      </c>
      <c r="X1258" t="str">
        <f>IF(ISERROR(VLOOKUP(H1258,'FMC by DSF_Sistem'!$J$11:$J$1202,1,0)),"TIDAK ADA","ADA")</f>
        <v>ADA</v>
      </c>
      <c r="Y1258" t="str">
        <f>IF(ISERROR(VLOOKUP(C1258,'Data Unit Agr Open'!$F$4:$F$7567,1,0)),"TIDAK ADA","ADA")</f>
        <v>ADA</v>
      </c>
      <c r="Z1258" s="955" t="str">
        <f>VLOOKUP(H1258,'Data Unit Agr Open'!J1256:$J$7567,1,FALSE)</f>
        <v>B2731SRM</v>
      </c>
      <c r="AA1258" t="b">
        <f t="shared" si="113"/>
        <v>1</v>
      </c>
      <c r="AB1258" s="1058"/>
    </row>
    <row r="1259" spans="1:28" ht="17.45" hidden="1" customHeight="1" x14ac:dyDescent="0.4">
      <c r="A1259" s="750" t="s">
        <v>12507</v>
      </c>
      <c r="B1259" s="38">
        <v>1254</v>
      </c>
      <c r="C1259" s="392" t="s">
        <v>3508</v>
      </c>
      <c r="D1259" s="655" t="s">
        <v>13449</v>
      </c>
      <c r="E1259" s="258" t="s">
        <v>13450</v>
      </c>
      <c r="F1259" s="232"/>
      <c r="G1259" s="232"/>
      <c r="H1259" s="235" t="s">
        <v>6098</v>
      </c>
      <c r="I1259" s="69" t="s">
        <v>6099</v>
      </c>
      <c r="J1259" s="69" t="s">
        <v>6100</v>
      </c>
      <c r="K1259" s="427">
        <v>44196</v>
      </c>
      <c r="L1259" s="427">
        <v>44926</v>
      </c>
      <c r="M1259" s="76">
        <v>24</v>
      </c>
      <c r="N1259" s="370">
        <v>4656000</v>
      </c>
      <c r="O1259" s="76">
        <f t="shared" si="114"/>
        <v>194000</v>
      </c>
      <c r="P1259" s="128">
        <f t="shared" ca="1" si="111"/>
        <v>12.421165725308674</v>
      </c>
      <c r="Q1259" s="129">
        <f t="shared" ca="1" si="112"/>
        <v>2328000</v>
      </c>
      <c r="R1259" s="73">
        <f>'[1]Pins Indonesia'!J917</f>
        <v>825000</v>
      </c>
      <c r="S1259" s="130">
        <f>'[1]Pins Indonesia'!F918</f>
        <v>0</v>
      </c>
      <c r="T1259" s="50">
        <f t="shared" si="110"/>
        <v>3831000</v>
      </c>
      <c r="U1259" s="511" t="s">
        <v>13451</v>
      </c>
      <c r="X1259" t="str">
        <f>IF(ISERROR(VLOOKUP(H1259,'FMC by DSF_Sistem'!$J$11:$J$1202,1,0)),"TIDAK ADA","ADA")</f>
        <v>ADA</v>
      </c>
      <c r="Y1259" t="str">
        <f>IF(ISERROR(VLOOKUP(C1259,'Data Unit Agr Open'!$F$4:$F$7567,1,0)),"TIDAK ADA","ADA")</f>
        <v>ADA</v>
      </c>
      <c r="Z1259" s="955" t="str">
        <f>VLOOKUP(H1259,'Data Unit Agr Open'!J1257:$J$7567,1,FALSE)</f>
        <v>B2843SRM</v>
      </c>
      <c r="AA1259" t="b">
        <f t="shared" si="113"/>
        <v>1</v>
      </c>
      <c r="AB1259" s="1058"/>
    </row>
    <row r="1260" spans="1:28" ht="17.45" hidden="1" customHeight="1" x14ac:dyDescent="0.4">
      <c r="A1260" s="750" t="s">
        <v>12507</v>
      </c>
      <c r="B1260" s="51">
        <v>1255</v>
      </c>
      <c r="C1260" s="392" t="s">
        <v>3508</v>
      </c>
      <c r="D1260" s="655" t="s">
        <v>13449</v>
      </c>
      <c r="E1260" s="258" t="s">
        <v>13450</v>
      </c>
      <c r="F1260" s="232"/>
      <c r="G1260" s="232"/>
      <c r="H1260" s="235" t="s">
        <v>6101</v>
      </c>
      <c r="I1260" s="69" t="s">
        <v>6102</v>
      </c>
      <c r="J1260" s="69" t="s">
        <v>6103</v>
      </c>
      <c r="K1260" s="427">
        <v>44196</v>
      </c>
      <c r="L1260" s="427">
        <v>44926</v>
      </c>
      <c r="M1260" s="76">
        <v>24</v>
      </c>
      <c r="N1260" s="370">
        <v>4656000</v>
      </c>
      <c r="O1260" s="76">
        <f t="shared" si="114"/>
        <v>194000</v>
      </c>
      <c r="P1260" s="128">
        <f t="shared" ca="1" si="111"/>
        <v>12.421165725308674</v>
      </c>
      <c r="Q1260" s="129">
        <f t="shared" ca="1" si="112"/>
        <v>2328000</v>
      </c>
      <c r="R1260" s="73">
        <f>'[1]Pins Indonesia'!J963</f>
        <v>825000</v>
      </c>
      <c r="S1260" s="130">
        <f>'[1]Pins Indonesia'!F964</f>
        <v>0</v>
      </c>
      <c r="T1260" s="50">
        <f t="shared" si="110"/>
        <v>3831000</v>
      </c>
      <c r="U1260" s="511" t="s">
        <v>13451</v>
      </c>
      <c r="X1260" t="str">
        <f>IF(ISERROR(VLOOKUP(H1260,'FMC by DSF_Sistem'!$J$11:$J$1202,1,0)),"TIDAK ADA","ADA")</f>
        <v>ADA</v>
      </c>
      <c r="Y1260" t="str">
        <f>IF(ISERROR(VLOOKUP(C1260,'Data Unit Agr Open'!$F$4:$F$7567,1,0)),"TIDAK ADA","ADA")</f>
        <v>ADA</v>
      </c>
      <c r="Z1260" s="955" t="str">
        <f>VLOOKUP(H1260,'Data Unit Agr Open'!J1258:$J$7567,1,FALSE)</f>
        <v>B2017SRN</v>
      </c>
      <c r="AA1260" t="b">
        <f t="shared" si="113"/>
        <v>1</v>
      </c>
      <c r="AB1260" s="1058"/>
    </row>
    <row r="1261" spans="1:28" ht="17.45" hidden="1" customHeight="1" x14ac:dyDescent="0.4">
      <c r="A1261" s="750" t="s">
        <v>12507</v>
      </c>
      <c r="B1261" s="38">
        <v>1256</v>
      </c>
      <c r="C1261" s="392" t="s">
        <v>3508</v>
      </c>
      <c r="D1261" s="655" t="s">
        <v>13449</v>
      </c>
      <c r="E1261" s="258" t="s">
        <v>13450</v>
      </c>
      <c r="F1261" s="232"/>
      <c r="G1261" s="232"/>
      <c r="H1261" s="235" t="s">
        <v>6104</v>
      </c>
      <c r="I1261" s="69" t="s">
        <v>6105</v>
      </c>
      <c r="J1261" s="69" t="s">
        <v>6106</v>
      </c>
      <c r="K1261" s="427">
        <v>44196</v>
      </c>
      <c r="L1261" s="427">
        <v>44926</v>
      </c>
      <c r="M1261" s="76">
        <v>24</v>
      </c>
      <c r="N1261" s="370">
        <v>4656000</v>
      </c>
      <c r="O1261" s="76">
        <f t="shared" si="114"/>
        <v>194000</v>
      </c>
      <c r="P1261" s="128">
        <f t="shared" ca="1" si="111"/>
        <v>12.421165725308674</v>
      </c>
      <c r="Q1261" s="129">
        <f t="shared" ca="1" si="112"/>
        <v>2328000</v>
      </c>
      <c r="R1261" s="73">
        <f>'[1]Pins Indonesia'!J1009</f>
        <v>825000</v>
      </c>
      <c r="S1261" s="130">
        <f>'[1]Pins Indonesia'!F1010</f>
        <v>0</v>
      </c>
      <c r="T1261" s="50">
        <f t="shared" si="110"/>
        <v>3831000</v>
      </c>
      <c r="U1261" s="511" t="s">
        <v>13451</v>
      </c>
      <c r="X1261" t="str">
        <f>IF(ISERROR(VLOOKUP(H1261,'FMC by DSF_Sistem'!$J$11:$J$1202,1,0)),"TIDAK ADA","ADA")</f>
        <v>ADA</v>
      </c>
      <c r="Y1261" t="str">
        <f>IF(ISERROR(VLOOKUP(C1261,'Data Unit Agr Open'!$F$4:$F$7567,1,0)),"TIDAK ADA","ADA")</f>
        <v>ADA</v>
      </c>
      <c r="Z1261" s="955" t="str">
        <f>VLOOKUP(H1261,'Data Unit Agr Open'!J1259:$J$7567,1,FALSE)</f>
        <v>B2015SRN</v>
      </c>
      <c r="AA1261" t="b">
        <f t="shared" si="113"/>
        <v>1</v>
      </c>
      <c r="AB1261" s="1058"/>
    </row>
    <row r="1262" spans="1:28" ht="17.45" hidden="1" customHeight="1" x14ac:dyDescent="0.4">
      <c r="A1262" s="750" t="s">
        <v>12507</v>
      </c>
      <c r="B1262" s="51">
        <v>1257</v>
      </c>
      <c r="C1262" s="392" t="s">
        <v>3508</v>
      </c>
      <c r="D1262" s="655" t="s">
        <v>13449</v>
      </c>
      <c r="E1262" s="258" t="s">
        <v>13450</v>
      </c>
      <c r="F1262" s="232"/>
      <c r="G1262" s="232"/>
      <c r="H1262" s="235" t="s">
        <v>6107</v>
      </c>
      <c r="I1262" s="69" t="s">
        <v>6108</v>
      </c>
      <c r="J1262" s="69" t="s">
        <v>6109</v>
      </c>
      <c r="K1262" s="427">
        <v>44196</v>
      </c>
      <c r="L1262" s="427">
        <v>44926</v>
      </c>
      <c r="M1262" s="76">
        <v>24</v>
      </c>
      <c r="N1262" s="370">
        <v>4656000</v>
      </c>
      <c r="O1262" s="76">
        <f t="shared" si="114"/>
        <v>194000</v>
      </c>
      <c r="P1262" s="128">
        <f t="shared" ca="1" si="111"/>
        <v>12.421165725308674</v>
      </c>
      <c r="Q1262" s="129">
        <f t="shared" ca="1" si="112"/>
        <v>2328000</v>
      </c>
      <c r="R1262" s="73">
        <f>'[1]Pins Indonesia'!J1056</f>
        <v>825000</v>
      </c>
      <c r="S1262" s="130">
        <f>'[1]Pins Indonesia'!F1057</f>
        <v>0</v>
      </c>
      <c r="T1262" s="50">
        <f t="shared" si="110"/>
        <v>3831000</v>
      </c>
      <c r="U1262" s="511" t="s">
        <v>13451</v>
      </c>
      <c r="X1262" t="str">
        <f>IF(ISERROR(VLOOKUP(H1262,'FMC by DSF_Sistem'!$J$11:$J$1202,1,0)),"TIDAK ADA","ADA")</f>
        <v>ADA</v>
      </c>
      <c r="Y1262" t="str">
        <f>IF(ISERROR(VLOOKUP(C1262,'Data Unit Agr Open'!$F$4:$F$7567,1,0)),"TIDAK ADA","ADA")</f>
        <v>ADA</v>
      </c>
      <c r="Z1262" s="955" t="str">
        <f>VLOOKUP(H1262,'Data Unit Agr Open'!J1260:$J$7567,1,FALSE)</f>
        <v>B2004SRM</v>
      </c>
      <c r="AA1262" t="b">
        <f t="shared" si="113"/>
        <v>1</v>
      </c>
      <c r="AB1262" s="1058"/>
    </row>
    <row r="1263" spans="1:28" ht="17.45" hidden="1" customHeight="1" x14ac:dyDescent="0.4">
      <c r="A1263" s="750" t="s">
        <v>12507</v>
      </c>
      <c r="B1263" s="38">
        <v>1258</v>
      </c>
      <c r="C1263" s="392" t="s">
        <v>3508</v>
      </c>
      <c r="D1263" s="655" t="s">
        <v>13449</v>
      </c>
      <c r="E1263" s="258" t="s">
        <v>13450</v>
      </c>
      <c r="F1263" s="232"/>
      <c r="G1263" s="232"/>
      <c r="H1263" s="235" t="s">
        <v>6110</v>
      </c>
      <c r="I1263" s="69" t="s">
        <v>6111</v>
      </c>
      <c r="J1263" s="69" t="s">
        <v>6112</v>
      </c>
      <c r="K1263" s="427">
        <v>44196</v>
      </c>
      <c r="L1263" s="427">
        <v>44926</v>
      </c>
      <c r="M1263" s="76">
        <v>24</v>
      </c>
      <c r="N1263" s="370">
        <v>4656000</v>
      </c>
      <c r="O1263" s="76">
        <f t="shared" si="114"/>
        <v>194000</v>
      </c>
      <c r="P1263" s="128">
        <f t="shared" ref="P1263:P1326" ca="1" si="115">($P$3-K1263)/30</f>
        <v>12.421165725308674</v>
      </c>
      <c r="Q1263" s="129">
        <f t="shared" ref="Q1263:Q1326" ca="1" si="116">LEFT(P1263,2)*O1263</f>
        <v>2328000</v>
      </c>
      <c r="R1263" s="73">
        <f>'[1]Pins Indonesia'!J1103</f>
        <v>825000</v>
      </c>
      <c r="S1263" s="130">
        <f>'[1]Pins Indonesia'!F1104</f>
        <v>0</v>
      </c>
      <c r="T1263" s="50">
        <f t="shared" si="110"/>
        <v>3831000</v>
      </c>
      <c r="U1263" s="511" t="s">
        <v>13451</v>
      </c>
      <c r="X1263" t="str">
        <f>IF(ISERROR(VLOOKUP(H1263,'FMC by DSF_Sistem'!$J$11:$J$1202,1,0)),"TIDAK ADA","ADA")</f>
        <v>ADA</v>
      </c>
      <c r="Y1263" t="str">
        <f>IF(ISERROR(VLOOKUP(C1263,'Data Unit Agr Open'!$F$4:$F$7567,1,0)),"TIDAK ADA","ADA")</f>
        <v>ADA</v>
      </c>
      <c r="Z1263" s="955" t="str">
        <f>VLOOKUP(H1263,'Data Unit Agr Open'!J1261:$J$7567,1,FALSE)</f>
        <v>B2926SRL</v>
      </c>
      <c r="AA1263" t="b">
        <f t="shared" si="113"/>
        <v>1</v>
      </c>
      <c r="AB1263" s="1058"/>
    </row>
    <row r="1264" spans="1:28" ht="17.45" hidden="1" customHeight="1" x14ac:dyDescent="0.4">
      <c r="A1264" s="750" t="s">
        <v>12507</v>
      </c>
      <c r="B1264" s="51">
        <v>1259</v>
      </c>
      <c r="C1264" s="392" t="s">
        <v>3508</v>
      </c>
      <c r="D1264" s="655" t="s">
        <v>13449</v>
      </c>
      <c r="E1264" s="258" t="s">
        <v>13450</v>
      </c>
      <c r="F1264" s="232"/>
      <c r="G1264" s="232"/>
      <c r="H1264" s="235" t="s">
        <v>6113</v>
      </c>
      <c r="I1264" s="69" t="s">
        <v>6114</v>
      </c>
      <c r="J1264" s="69" t="s">
        <v>6115</v>
      </c>
      <c r="K1264" s="427">
        <v>44196</v>
      </c>
      <c r="L1264" s="427">
        <v>44926</v>
      </c>
      <c r="M1264" s="76">
        <v>24</v>
      </c>
      <c r="N1264" s="370">
        <v>4656000</v>
      </c>
      <c r="O1264" s="76">
        <f t="shared" si="114"/>
        <v>194000</v>
      </c>
      <c r="P1264" s="128">
        <f t="shared" ca="1" si="115"/>
        <v>12.421165725308674</v>
      </c>
      <c r="Q1264" s="129">
        <f t="shared" ca="1" si="116"/>
        <v>2328000</v>
      </c>
      <c r="R1264" s="73">
        <f>'[1]Pins Indonesia'!J1148</f>
        <v>825000</v>
      </c>
      <c r="S1264" s="130">
        <f>'[1]Pins Indonesia'!F1149</f>
        <v>0</v>
      </c>
      <c r="T1264" s="50">
        <f t="shared" si="110"/>
        <v>3831000</v>
      </c>
      <c r="U1264" s="511" t="s">
        <v>13451</v>
      </c>
      <c r="X1264" t="str">
        <f>IF(ISERROR(VLOOKUP(H1264,'FMC by DSF_Sistem'!$J$11:$J$1202,1,0)),"TIDAK ADA","ADA")</f>
        <v>ADA</v>
      </c>
      <c r="Y1264" t="str">
        <f>IF(ISERROR(VLOOKUP(C1264,'Data Unit Agr Open'!$F$4:$F$7567,1,0)),"TIDAK ADA","ADA")</f>
        <v>ADA</v>
      </c>
      <c r="Z1264" s="955" t="str">
        <f>VLOOKUP(H1264,'Data Unit Agr Open'!J1262:$J$7567,1,FALSE)</f>
        <v>B2971SRM</v>
      </c>
      <c r="AA1264" t="b">
        <f t="shared" si="113"/>
        <v>1</v>
      </c>
      <c r="AB1264" s="1058"/>
    </row>
    <row r="1265" spans="1:28" ht="17.45" hidden="1" customHeight="1" x14ac:dyDescent="0.4">
      <c r="A1265" s="750" t="s">
        <v>12507</v>
      </c>
      <c r="B1265" s="38">
        <v>1260</v>
      </c>
      <c r="C1265" s="392" t="s">
        <v>3508</v>
      </c>
      <c r="D1265" s="655" t="s">
        <v>13449</v>
      </c>
      <c r="E1265" s="258" t="s">
        <v>13450</v>
      </c>
      <c r="F1265" s="232"/>
      <c r="G1265" s="232"/>
      <c r="H1265" s="235" t="s">
        <v>6116</v>
      </c>
      <c r="I1265" s="69" t="s">
        <v>6117</v>
      </c>
      <c r="J1265" s="69" t="s">
        <v>6118</v>
      </c>
      <c r="K1265" s="427">
        <v>44196</v>
      </c>
      <c r="L1265" s="427">
        <v>44926</v>
      </c>
      <c r="M1265" s="76">
        <v>24</v>
      </c>
      <c r="N1265" s="370">
        <v>4656000</v>
      </c>
      <c r="O1265" s="76">
        <f t="shared" si="114"/>
        <v>194000</v>
      </c>
      <c r="P1265" s="128">
        <f t="shared" ca="1" si="115"/>
        <v>12.421165725308674</v>
      </c>
      <c r="Q1265" s="129">
        <f t="shared" ca="1" si="116"/>
        <v>2328000</v>
      </c>
      <c r="R1265" s="73">
        <f>'[1]Pins Indonesia'!J1194</f>
        <v>825000</v>
      </c>
      <c r="S1265" s="130">
        <f>'[1]Pins Indonesia'!F1195</f>
        <v>0</v>
      </c>
      <c r="T1265" s="50">
        <f t="shared" si="110"/>
        <v>3831000</v>
      </c>
      <c r="U1265" s="511" t="s">
        <v>13451</v>
      </c>
      <c r="X1265" t="str">
        <f>IF(ISERROR(VLOOKUP(H1265,'FMC by DSF_Sistem'!$J$11:$J$1202,1,0)),"TIDAK ADA","ADA")</f>
        <v>ADA</v>
      </c>
      <c r="Y1265" t="str">
        <f>IF(ISERROR(VLOOKUP(C1265,'Data Unit Agr Open'!$F$4:$F$7567,1,0)),"TIDAK ADA","ADA")</f>
        <v>ADA</v>
      </c>
      <c r="Z1265" s="955" t="str">
        <f>VLOOKUP(H1265,'Data Unit Agr Open'!J1263:$J$7567,1,FALSE)</f>
        <v>B2930SRL</v>
      </c>
      <c r="AA1265" t="b">
        <f t="shared" si="113"/>
        <v>1</v>
      </c>
      <c r="AB1265" s="1058"/>
    </row>
    <row r="1266" spans="1:28" ht="17.45" hidden="1" customHeight="1" x14ac:dyDescent="0.4">
      <c r="A1266" s="750" t="s">
        <v>12507</v>
      </c>
      <c r="B1266" s="51">
        <v>1261</v>
      </c>
      <c r="C1266" s="392" t="s">
        <v>3508</v>
      </c>
      <c r="D1266" s="655" t="s">
        <v>13449</v>
      </c>
      <c r="E1266" s="258" t="s">
        <v>13450</v>
      </c>
      <c r="F1266" s="232"/>
      <c r="G1266" s="232"/>
      <c r="H1266" s="235" t="s">
        <v>6119</v>
      </c>
      <c r="I1266" s="69" t="s">
        <v>6120</v>
      </c>
      <c r="J1266" s="69" t="s">
        <v>6121</v>
      </c>
      <c r="K1266" s="427">
        <v>44196</v>
      </c>
      <c r="L1266" s="427">
        <v>44926</v>
      </c>
      <c r="M1266" s="76">
        <v>24</v>
      </c>
      <c r="N1266" s="370">
        <v>4656000</v>
      </c>
      <c r="O1266" s="76">
        <f t="shared" si="114"/>
        <v>194000</v>
      </c>
      <c r="P1266" s="128">
        <f t="shared" ca="1" si="115"/>
        <v>12.421165725308674</v>
      </c>
      <c r="Q1266" s="129">
        <f t="shared" ca="1" si="116"/>
        <v>2328000</v>
      </c>
      <c r="R1266" s="73">
        <f>'[1]Pins Indonesia'!J1240</f>
        <v>825000</v>
      </c>
      <c r="S1266" s="130">
        <f>'[1]Pins Indonesia'!F1241</f>
        <v>0</v>
      </c>
      <c r="T1266" s="50">
        <f t="shared" si="110"/>
        <v>3831000</v>
      </c>
      <c r="U1266" s="511" t="s">
        <v>13451</v>
      </c>
      <c r="X1266" t="str">
        <f>IF(ISERROR(VLOOKUP(H1266,'FMC by DSF_Sistem'!$J$11:$J$1202,1,0)),"TIDAK ADA","ADA")</f>
        <v>ADA</v>
      </c>
      <c r="Y1266" t="str">
        <f>IF(ISERROR(VLOOKUP(C1266,'Data Unit Agr Open'!$F$4:$F$7567,1,0)),"TIDAK ADA","ADA")</f>
        <v>ADA</v>
      </c>
      <c r="Z1266" s="955" t="str">
        <f>VLOOKUP(H1266,'Data Unit Agr Open'!J1264:$J$7567,1,FALSE)</f>
        <v>B2872SRL</v>
      </c>
      <c r="AA1266" t="b">
        <f t="shared" si="113"/>
        <v>1</v>
      </c>
      <c r="AB1266" s="1058"/>
    </row>
    <row r="1267" spans="1:28" ht="17.45" hidden="1" customHeight="1" x14ac:dyDescent="0.4">
      <c r="A1267" s="750" t="s">
        <v>12507</v>
      </c>
      <c r="B1267" s="38">
        <v>1262</v>
      </c>
      <c r="C1267" s="392" t="s">
        <v>3508</v>
      </c>
      <c r="D1267" s="655" t="s">
        <v>13449</v>
      </c>
      <c r="E1267" s="258" t="s">
        <v>13450</v>
      </c>
      <c r="F1267" s="232"/>
      <c r="G1267" s="232"/>
      <c r="H1267" s="235" t="s">
        <v>6122</v>
      </c>
      <c r="I1267" s="69" t="s">
        <v>6123</v>
      </c>
      <c r="J1267" s="69" t="s">
        <v>6124</v>
      </c>
      <c r="K1267" s="427">
        <v>44196</v>
      </c>
      <c r="L1267" s="427">
        <v>44926</v>
      </c>
      <c r="M1267" s="76">
        <v>24</v>
      </c>
      <c r="N1267" s="370">
        <v>4656000</v>
      </c>
      <c r="O1267" s="76">
        <f t="shared" si="114"/>
        <v>194000</v>
      </c>
      <c r="P1267" s="128">
        <f t="shared" ca="1" si="115"/>
        <v>12.421165725308674</v>
      </c>
      <c r="Q1267" s="129">
        <f t="shared" ca="1" si="116"/>
        <v>2328000</v>
      </c>
      <c r="R1267" s="73">
        <f>'[1]Pins Indonesia'!J1288</f>
        <v>825000</v>
      </c>
      <c r="S1267" s="130">
        <f>'[1]Pins Indonesia'!F1289</f>
        <v>0</v>
      </c>
      <c r="T1267" s="50">
        <f t="shared" si="110"/>
        <v>3831000</v>
      </c>
      <c r="U1267" s="511" t="s">
        <v>13451</v>
      </c>
      <c r="X1267" t="str">
        <f>IF(ISERROR(VLOOKUP(H1267,'FMC by DSF_Sistem'!$J$11:$J$1202,1,0)),"TIDAK ADA","ADA")</f>
        <v>ADA</v>
      </c>
      <c r="Y1267" t="str">
        <f>IF(ISERROR(VLOOKUP(C1267,'Data Unit Agr Open'!$F$4:$F$7567,1,0)),"TIDAK ADA","ADA")</f>
        <v>ADA</v>
      </c>
      <c r="Z1267" s="955" t="str">
        <f>VLOOKUP(H1267,'Data Unit Agr Open'!J1265:$J$7567,1,FALSE)</f>
        <v>B2864SRL</v>
      </c>
      <c r="AA1267" t="b">
        <f t="shared" si="113"/>
        <v>1</v>
      </c>
      <c r="AB1267" s="1058"/>
    </row>
    <row r="1268" spans="1:28" ht="17.45" hidden="1" customHeight="1" x14ac:dyDescent="0.4">
      <c r="A1268" s="750" t="s">
        <v>12507</v>
      </c>
      <c r="B1268" s="51">
        <v>1263</v>
      </c>
      <c r="C1268" s="392" t="s">
        <v>3508</v>
      </c>
      <c r="D1268" s="655" t="s">
        <v>13449</v>
      </c>
      <c r="E1268" s="258" t="s">
        <v>13450</v>
      </c>
      <c r="F1268" s="232"/>
      <c r="G1268" s="232"/>
      <c r="H1268" s="235" t="s">
        <v>6127</v>
      </c>
      <c r="I1268" s="69" t="s">
        <v>6128</v>
      </c>
      <c r="J1268" s="69" t="s">
        <v>6129</v>
      </c>
      <c r="K1268" s="427">
        <v>44196</v>
      </c>
      <c r="L1268" s="427">
        <v>44926</v>
      </c>
      <c r="M1268" s="76">
        <v>24</v>
      </c>
      <c r="N1268" s="370">
        <v>4656000</v>
      </c>
      <c r="O1268" s="76">
        <f t="shared" si="114"/>
        <v>194000</v>
      </c>
      <c r="P1268" s="128">
        <f t="shared" ca="1" si="115"/>
        <v>12.421165725308674</v>
      </c>
      <c r="Q1268" s="129">
        <f t="shared" ca="1" si="116"/>
        <v>2328000</v>
      </c>
      <c r="R1268" s="73">
        <f>'[1]Pins Indonesia'!J1335</f>
        <v>825000</v>
      </c>
      <c r="S1268" s="130">
        <f>'[1]Pins Indonesia'!F1336</f>
        <v>0</v>
      </c>
      <c r="T1268" s="50">
        <f t="shared" si="110"/>
        <v>3831000</v>
      </c>
      <c r="U1268" s="511" t="s">
        <v>13451</v>
      </c>
      <c r="X1268" t="str">
        <f>IF(ISERROR(VLOOKUP(H1268,'FMC by DSF_Sistem'!$J$11:$J$1202,1,0)),"TIDAK ADA","ADA")</f>
        <v>ADA</v>
      </c>
      <c r="Y1268" t="str">
        <f>IF(ISERROR(VLOOKUP(C1268,'Data Unit Agr Open'!$F$4:$F$7567,1,0)),"TIDAK ADA","ADA")</f>
        <v>ADA</v>
      </c>
      <c r="Z1268" s="955" t="str">
        <f>VLOOKUP(H1268,'Data Unit Agr Open'!J1266:$J$7567,1,FALSE)</f>
        <v>B2849SRM</v>
      </c>
      <c r="AA1268" t="b">
        <f t="shared" si="113"/>
        <v>1</v>
      </c>
      <c r="AB1268" s="1058"/>
    </row>
    <row r="1269" spans="1:28" ht="17.45" hidden="1" customHeight="1" x14ac:dyDescent="0.4">
      <c r="A1269" s="750" t="s">
        <v>12507</v>
      </c>
      <c r="B1269" s="38">
        <v>1264</v>
      </c>
      <c r="C1269" s="392" t="s">
        <v>3508</v>
      </c>
      <c r="D1269" s="655" t="s">
        <v>13449</v>
      </c>
      <c r="E1269" s="258" t="s">
        <v>13450</v>
      </c>
      <c r="F1269" s="232"/>
      <c r="G1269" s="232"/>
      <c r="H1269" s="235" t="s">
        <v>6130</v>
      </c>
      <c r="I1269" s="69" t="s">
        <v>6131</v>
      </c>
      <c r="J1269" s="69" t="s">
        <v>6132</v>
      </c>
      <c r="K1269" s="427">
        <v>44196</v>
      </c>
      <c r="L1269" s="427">
        <v>44926</v>
      </c>
      <c r="M1269" s="76">
        <v>24</v>
      </c>
      <c r="N1269" s="370">
        <v>4656000</v>
      </c>
      <c r="O1269" s="76">
        <f t="shared" si="114"/>
        <v>194000</v>
      </c>
      <c r="P1269" s="128">
        <f t="shared" ca="1" si="115"/>
        <v>12.421165725308674</v>
      </c>
      <c r="Q1269" s="129">
        <f t="shared" ca="1" si="116"/>
        <v>2328000</v>
      </c>
      <c r="R1269" s="73">
        <f>'[1]Pins Indonesia'!J1382</f>
        <v>825000</v>
      </c>
      <c r="S1269" s="130">
        <f>'[1]Pins Indonesia'!F1383</f>
        <v>0</v>
      </c>
      <c r="T1269" s="50">
        <f t="shared" ref="T1269:T1332" si="117">N1269-R1269</f>
        <v>3831000</v>
      </c>
      <c r="U1269" s="511" t="s">
        <v>13451</v>
      </c>
      <c r="X1269" t="str">
        <f>IF(ISERROR(VLOOKUP(H1269,'FMC by DSF_Sistem'!$J$11:$J$1202,1,0)),"TIDAK ADA","ADA")</f>
        <v>ADA</v>
      </c>
      <c r="Y1269" t="str">
        <f>IF(ISERROR(VLOOKUP(C1269,'Data Unit Agr Open'!$F$4:$F$7567,1,0)),"TIDAK ADA","ADA")</f>
        <v>ADA</v>
      </c>
      <c r="Z1269" s="955" t="str">
        <f>VLOOKUP(H1269,'Data Unit Agr Open'!J1267:$J$7567,1,FALSE)</f>
        <v>B2707SRM</v>
      </c>
      <c r="AA1269" t="b">
        <f t="shared" si="113"/>
        <v>1</v>
      </c>
      <c r="AB1269" s="1058"/>
    </row>
    <row r="1270" spans="1:28" ht="17.45" hidden="1" customHeight="1" x14ac:dyDescent="0.4">
      <c r="A1270" s="750" t="s">
        <v>12507</v>
      </c>
      <c r="B1270" s="51">
        <v>1265</v>
      </c>
      <c r="C1270" s="392" t="s">
        <v>3508</v>
      </c>
      <c r="D1270" s="655" t="s">
        <v>13449</v>
      </c>
      <c r="E1270" s="258" t="s">
        <v>13450</v>
      </c>
      <c r="F1270" s="232"/>
      <c r="G1270" s="232"/>
      <c r="H1270" s="235" t="s">
        <v>6134</v>
      </c>
      <c r="I1270" s="69" t="s">
        <v>6135</v>
      </c>
      <c r="J1270" s="69" t="s">
        <v>6136</v>
      </c>
      <c r="K1270" s="427">
        <v>44196</v>
      </c>
      <c r="L1270" s="427">
        <v>44926</v>
      </c>
      <c r="M1270" s="76">
        <v>24</v>
      </c>
      <c r="N1270" s="370">
        <v>4656000</v>
      </c>
      <c r="O1270" s="76">
        <f t="shared" si="114"/>
        <v>194000</v>
      </c>
      <c r="P1270" s="128">
        <f t="shared" ca="1" si="115"/>
        <v>12.421165725308674</v>
      </c>
      <c r="Q1270" s="129">
        <f t="shared" ca="1" si="116"/>
        <v>2328000</v>
      </c>
      <c r="R1270" s="73">
        <f>'[1]Pins Indonesia'!J1429</f>
        <v>825000</v>
      </c>
      <c r="S1270" s="130">
        <f>'[1]Pins Indonesia'!F1430</f>
        <v>0</v>
      </c>
      <c r="T1270" s="50">
        <f t="shared" si="117"/>
        <v>3831000</v>
      </c>
      <c r="U1270" s="511" t="s">
        <v>13451</v>
      </c>
      <c r="X1270" t="str">
        <f>IF(ISERROR(VLOOKUP(H1270,'FMC by DSF_Sistem'!$J$11:$J$1202,1,0)),"TIDAK ADA","ADA")</f>
        <v>ADA</v>
      </c>
      <c r="Y1270" t="str">
        <f>IF(ISERROR(VLOOKUP(C1270,'Data Unit Agr Open'!$F$4:$F$7567,1,0)),"TIDAK ADA","ADA")</f>
        <v>ADA</v>
      </c>
      <c r="Z1270" s="955" t="str">
        <f>VLOOKUP(H1270,'Data Unit Agr Open'!J1268:$J$7567,1,FALSE)</f>
        <v>B2714SRL</v>
      </c>
      <c r="AA1270" t="b">
        <f t="shared" si="113"/>
        <v>1</v>
      </c>
      <c r="AB1270" s="1058"/>
    </row>
    <row r="1271" spans="1:28" ht="17.45" hidden="1" customHeight="1" x14ac:dyDescent="0.4">
      <c r="A1271" s="750" t="s">
        <v>12507</v>
      </c>
      <c r="B1271" s="38">
        <v>1266</v>
      </c>
      <c r="C1271" s="392" t="s">
        <v>3508</v>
      </c>
      <c r="D1271" s="655" t="s">
        <v>13449</v>
      </c>
      <c r="E1271" s="258" t="s">
        <v>13450</v>
      </c>
      <c r="F1271" s="232"/>
      <c r="G1271" s="232"/>
      <c r="H1271" s="235" t="s">
        <v>6138</v>
      </c>
      <c r="I1271" s="69" t="s">
        <v>6139</v>
      </c>
      <c r="J1271" s="69" t="s">
        <v>6140</v>
      </c>
      <c r="K1271" s="427">
        <v>44196</v>
      </c>
      <c r="L1271" s="427">
        <v>44926</v>
      </c>
      <c r="M1271" s="76">
        <v>24</v>
      </c>
      <c r="N1271" s="370">
        <v>4656000</v>
      </c>
      <c r="O1271" s="76">
        <f t="shared" si="114"/>
        <v>194000</v>
      </c>
      <c r="P1271" s="128">
        <f t="shared" ca="1" si="115"/>
        <v>12.421165725308674</v>
      </c>
      <c r="Q1271" s="129">
        <f t="shared" ca="1" si="116"/>
        <v>2328000</v>
      </c>
      <c r="R1271" s="73">
        <f>'[1]Pins Indonesia'!J1476</f>
        <v>825000</v>
      </c>
      <c r="S1271" s="130">
        <f>'[1]Pins Indonesia'!F1477</f>
        <v>0</v>
      </c>
      <c r="T1271" s="50">
        <f t="shared" si="117"/>
        <v>3831000</v>
      </c>
      <c r="U1271" s="511" t="s">
        <v>13451</v>
      </c>
      <c r="X1271" t="str">
        <f>IF(ISERROR(VLOOKUP(H1271,'FMC by DSF_Sistem'!$J$11:$J$1202,1,0)),"TIDAK ADA","ADA")</f>
        <v>ADA</v>
      </c>
      <c r="Y1271" t="str">
        <f>IF(ISERROR(VLOOKUP(C1271,'Data Unit Agr Open'!$F$4:$F$7567,1,0)),"TIDAK ADA","ADA")</f>
        <v>ADA</v>
      </c>
      <c r="Z1271" s="955" t="str">
        <f>VLOOKUP(H1271,'Data Unit Agr Open'!J1269:$J$7567,1,FALSE)</f>
        <v>B2901SRM</v>
      </c>
      <c r="AA1271" t="b">
        <f t="shared" si="113"/>
        <v>1</v>
      </c>
      <c r="AB1271" s="1058"/>
    </row>
    <row r="1272" spans="1:28" ht="17.45" hidden="1" customHeight="1" x14ac:dyDescent="0.4">
      <c r="A1272" s="750" t="s">
        <v>12507</v>
      </c>
      <c r="B1272" s="51">
        <v>1267</v>
      </c>
      <c r="C1272" s="392" t="s">
        <v>3508</v>
      </c>
      <c r="D1272" s="655" t="s">
        <v>13449</v>
      </c>
      <c r="E1272" s="258" t="s">
        <v>13450</v>
      </c>
      <c r="F1272" s="232"/>
      <c r="G1272" s="232"/>
      <c r="H1272" s="235" t="s">
        <v>6141</v>
      </c>
      <c r="I1272" s="69" t="s">
        <v>6142</v>
      </c>
      <c r="J1272" s="69" t="s">
        <v>6143</v>
      </c>
      <c r="K1272" s="427">
        <v>44196</v>
      </c>
      <c r="L1272" s="427">
        <v>44926</v>
      </c>
      <c r="M1272" s="76">
        <v>24</v>
      </c>
      <c r="N1272" s="370">
        <v>4656000</v>
      </c>
      <c r="O1272" s="76">
        <f t="shared" si="114"/>
        <v>194000</v>
      </c>
      <c r="P1272" s="128">
        <f t="shared" ca="1" si="115"/>
        <v>12.421165725308674</v>
      </c>
      <c r="Q1272" s="129">
        <f t="shared" ca="1" si="116"/>
        <v>2328000</v>
      </c>
      <c r="R1272" s="73">
        <f>'[1]Pins Indonesia'!J1524</f>
        <v>825000</v>
      </c>
      <c r="S1272" s="130">
        <f>'[1]Pins Indonesia'!F1525</f>
        <v>0</v>
      </c>
      <c r="T1272" s="50">
        <f t="shared" si="117"/>
        <v>3831000</v>
      </c>
      <c r="U1272" s="511" t="s">
        <v>13451</v>
      </c>
      <c r="X1272" t="str">
        <f>IF(ISERROR(VLOOKUP(H1272,'FMC by DSF_Sistem'!$J$11:$J$1202,1,0)),"TIDAK ADA","ADA")</f>
        <v>ADA</v>
      </c>
      <c r="Y1272" t="str">
        <f>IF(ISERROR(VLOOKUP(C1272,'Data Unit Agr Open'!$F$4:$F$7567,1,0)),"TIDAK ADA","ADA")</f>
        <v>ADA</v>
      </c>
      <c r="Z1272" s="955" t="str">
        <f>VLOOKUP(H1272,'Data Unit Agr Open'!J1270:$J$7567,1,FALSE)</f>
        <v>B2967SRM</v>
      </c>
      <c r="AA1272" t="b">
        <f t="shared" si="113"/>
        <v>1</v>
      </c>
      <c r="AB1272" s="1058"/>
    </row>
    <row r="1273" spans="1:28" ht="17.45" hidden="1" customHeight="1" x14ac:dyDescent="0.4">
      <c r="A1273" s="750" t="s">
        <v>12507</v>
      </c>
      <c r="B1273" s="38">
        <v>1268</v>
      </c>
      <c r="C1273" s="392" t="s">
        <v>3508</v>
      </c>
      <c r="D1273" s="655" t="s">
        <v>13449</v>
      </c>
      <c r="E1273" s="258" t="s">
        <v>13450</v>
      </c>
      <c r="F1273" s="232"/>
      <c r="G1273" s="232"/>
      <c r="H1273" s="235" t="s">
        <v>6144</v>
      </c>
      <c r="I1273" s="69" t="s">
        <v>6145</v>
      </c>
      <c r="J1273" s="69" t="s">
        <v>6146</v>
      </c>
      <c r="K1273" s="427">
        <v>44196</v>
      </c>
      <c r="L1273" s="427">
        <v>44926</v>
      </c>
      <c r="M1273" s="76">
        <v>24</v>
      </c>
      <c r="N1273" s="370">
        <v>4656000</v>
      </c>
      <c r="O1273" s="76">
        <f t="shared" si="114"/>
        <v>194000</v>
      </c>
      <c r="P1273" s="128">
        <f t="shared" ca="1" si="115"/>
        <v>12.421165725308674</v>
      </c>
      <c r="Q1273" s="129">
        <f t="shared" ca="1" si="116"/>
        <v>2328000</v>
      </c>
      <c r="R1273" s="73">
        <f>'[1]Pins Indonesia'!J1571</f>
        <v>825000</v>
      </c>
      <c r="S1273" s="130">
        <f>'[1]Pins Indonesia'!F1572</f>
        <v>0</v>
      </c>
      <c r="T1273" s="50">
        <f t="shared" si="117"/>
        <v>3831000</v>
      </c>
      <c r="U1273" s="511" t="s">
        <v>13451</v>
      </c>
      <c r="X1273" t="str">
        <f>IF(ISERROR(VLOOKUP(H1273,'FMC by DSF_Sistem'!$J$11:$J$1202,1,0)),"TIDAK ADA","ADA")</f>
        <v>ADA</v>
      </c>
      <c r="Y1273" t="str">
        <f>IF(ISERROR(VLOOKUP(C1273,'Data Unit Agr Open'!$F$4:$F$7567,1,0)),"TIDAK ADA","ADA")</f>
        <v>ADA</v>
      </c>
      <c r="Z1273" s="955" t="str">
        <f>VLOOKUP(H1273,'Data Unit Agr Open'!J1271:$J$7567,1,FALSE)</f>
        <v>B2955SRM</v>
      </c>
      <c r="AA1273" t="b">
        <f t="shared" si="113"/>
        <v>1</v>
      </c>
      <c r="AB1273" s="1058"/>
    </row>
    <row r="1274" spans="1:28" ht="17.45" hidden="1" customHeight="1" x14ac:dyDescent="0.4">
      <c r="A1274" s="750" t="s">
        <v>12507</v>
      </c>
      <c r="B1274" s="51">
        <v>1269</v>
      </c>
      <c r="C1274" s="392" t="s">
        <v>3508</v>
      </c>
      <c r="D1274" s="655" t="s">
        <v>13449</v>
      </c>
      <c r="E1274" s="258" t="s">
        <v>13450</v>
      </c>
      <c r="F1274" s="232"/>
      <c r="G1274" s="232"/>
      <c r="H1274" s="235" t="s">
        <v>6147</v>
      </c>
      <c r="I1274" s="69" t="s">
        <v>6148</v>
      </c>
      <c r="J1274" s="69" t="s">
        <v>6149</v>
      </c>
      <c r="K1274" s="427">
        <v>44196</v>
      </c>
      <c r="L1274" s="427">
        <v>44926</v>
      </c>
      <c r="M1274" s="76">
        <v>24</v>
      </c>
      <c r="N1274" s="370">
        <v>4656000</v>
      </c>
      <c r="O1274" s="76">
        <f t="shared" si="114"/>
        <v>194000</v>
      </c>
      <c r="P1274" s="128">
        <f t="shared" ca="1" si="115"/>
        <v>12.421165725308674</v>
      </c>
      <c r="Q1274" s="129">
        <f t="shared" ca="1" si="116"/>
        <v>2328000</v>
      </c>
      <c r="R1274" s="73">
        <f>'[1]Pins Indonesia'!J1618</f>
        <v>825000</v>
      </c>
      <c r="S1274" s="130">
        <f>'[1]Pins Indonesia'!F1619</f>
        <v>0</v>
      </c>
      <c r="T1274" s="50">
        <f t="shared" si="117"/>
        <v>3831000</v>
      </c>
      <c r="U1274" s="511" t="s">
        <v>13451</v>
      </c>
      <c r="X1274" t="str">
        <f>IF(ISERROR(VLOOKUP(H1274,'FMC by DSF_Sistem'!$J$11:$J$1202,1,0)),"TIDAK ADA","ADA")</f>
        <v>ADA</v>
      </c>
      <c r="Y1274" t="str">
        <f>IF(ISERROR(VLOOKUP(C1274,'Data Unit Agr Open'!$F$4:$F$7567,1,0)),"TIDAK ADA","ADA")</f>
        <v>ADA</v>
      </c>
      <c r="Z1274" s="955" t="str">
        <f>VLOOKUP(H1274,'Data Unit Agr Open'!J1272:$J$7567,1,FALSE)</f>
        <v>B2751SRM</v>
      </c>
      <c r="AA1274" t="b">
        <f t="shared" si="113"/>
        <v>1</v>
      </c>
      <c r="AB1274" s="1058"/>
    </row>
    <row r="1275" spans="1:28" ht="17.45" hidden="1" customHeight="1" x14ac:dyDescent="0.4">
      <c r="A1275" s="750" t="s">
        <v>12507</v>
      </c>
      <c r="B1275" s="38">
        <v>1270</v>
      </c>
      <c r="C1275" s="392" t="s">
        <v>3508</v>
      </c>
      <c r="D1275" s="655" t="s">
        <v>13449</v>
      </c>
      <c r="E1275" s="258" t="s">
        <v>13450</v>
      </c>
      <c r="F1275" s="232"/>
      <c r="G1275" s="232"/>
      <c r="H1275" s="235" t="s">
        <v>6150</v>
      </c>
      <c r="I1275" s="69" t="s">
        <v>6151</v>
      </c>
      <c r="J1275" s="69" t="s">
        <v>6152</v>
      </c>
      <c r="K1275" s="427">
        <v>44196</v>
      </c>
      <c r="L1275" s="427">
        <v>44926</v>
      </c>
      <c r="M1275" s="76">
        <v>24</v>
      </c>
      <c r="N1275" s="370">
        <v>4656000</v>
      </c>
      <c r="O1275" s="76">
        <f t="shared" si="114"/>
        <v>194000</v>
      </c>
      <c r="P1275" s="128">
        <f t="shared" ca="1" si="115"/>
        <v>12.421165725308674</v>
      </c>
      <c r="Q1275" s="129">
        <f t="shared" ca="1" si="116"/>
        <v>2328000</v>
      </c>
      <c r="R1275" s="73">
        <f>'[1]Pins Indonesia'!J1665</f>
        <v>825000</v>
      </c>
      <c r="S1275" s="130">
        <f>'[1]Pins Indonesia'!F1666</f>
        <v>0</v>
      </c>
      <c r="T1275" s="50">
        <f t="shared" si="117"/>
        <v>3831000</v>
      </c>
      <c r="U1275" s="511" t="s">
        <v>13451</v>
      </c>
      <c r="X1275" t="str">
        <f>IF(ISERROR(VLOOKUP(H1275,'FMC by DSF_Sistem'!$J$11:$J$1202,1,0)),"TIDAK ADA","ADA")</f>
        <v>ADA</v>
      </c>
      <c r="Y1275" t="str">
        <f>IF(ISERROR(VLOOKUP(C1275,'Data Unit Agr Open'!$F$4:$F$7567,1,0)),"TIDAK ADA","ADA")</f>
        <v>ADA</v>
      </c>
      <c r="Z1275" s="955" t="str">
        <f>VLOOKUP(H1275,'Data Unit Agr Open'!J1273:$J$7567,1,FALSE)</f>
        <v>B2981SRM</v>
      </c>
      <c r="AA1275" t="b">
        <f t="shared" si="113"/>
        <v>1</v>
      </c>
      <c r="AB1275" s="1058"/>
    </row>
    <row r="1276" spans="1:28" ht="17.45" hidden="1" customHeight="1" x14ac:dyDescent="0.4">
      <c r="A1276" s="750" t="s">
        <v>12507</v>
      </c>
      <c r="B1276" s="51">
        <v>1271</v>
      </c>
      <c r="C1276" s="392" t="s">
        <v>3508</v>
      </c>
      <c r="D1276" s="655" t="s">
        <v>13449</v>
      </c>
      <c r="E1276" s="258" t="s">
        <v>13450</v>
      </c>
      <c r="F1276" s="232"/>
      <c r="G1276" s="232"/>
      <c r="H1276" s="235" t="s">
        <v>6153</v>
      </c>
      <c r="I1276" s="69" t="s">
        <v>6154</v>
      </c>
      <c r="J1276" s="69" t="s">
        <v>6155</v>
      </c>
      <c r="K1276" s="427">
        <v>44196</v>
      </c>
      <c r="L1276" s="427">
        <v>44926</v>
      </c>
      <c r="M1276" s="76">
        <v>24</v>
      </c>
      <c r="N1276" s="370">
        <v>4656000</v>
      </c>
      <c r="O1276" s="76">
        <f t="shared" si="114"/>
        <v>194000</v>
      </c>
      <c r="P1276" s="128">
        <f t="shared" ca="1" si="115"/>
        <v>12.421165725308674</v>
      </c>
      <c r="Q1276" s="129">
        <f t="shared" ca="1" si="116"/>
        <v>2328000</v>
      </c>
      <c r="R1276" s="73">
        <f>'[1]Pins Indonesia'!J1711</f>
        <v>825000</v>
      </c>
      <c r="S1276" s="130">
        <f>'[1]Pins Indonesia'!F1712</f>
        <v>0</v>
      </c>
      <c r="T1276" s="50">
        <f t="shared" si="117"/>
        <v>3831000</v>
      </c>
      <c r="U1276" s="511" t="s">
        <v>13451</v>
      </c>
      <c r="X1276" t="str">
        <f>IF(ISERROR(VLOOKUP(H1276,'FMC by DSF_Sistem'!$J$11:$J$1202,1,0)),"TIDAK ADA","ADA")</f>
        <v>ADA</v>
      </c>
      <c r="Y1276" t="str">
        <f>IF(ISERROR(VLOOKUP(C1276,'Data Unit Agr Open'!$F$4:$F$7567,1,0)),"TIDAK ADA","ADA")</f>
        <v>ADA</v>
      </c>
      <c r="Z1276" s="955" t="str">
        <f>VLOOKUP(H1276,'Data Unit Agr Open'!J1274:$J$7567,1,FALSE)</f>
        <v>B2868SRL</v>
      </c>
      <c r="AA1276" t="b">
        <f t="shared" si="113"/>
        <v>1</v>
      </c>
      <c r="AB1276" s="1058"/>
    </row>
    <row r="1277" spans="1:28" ht="17.45" hidden="1" customHeight="1" x14ac:dyDescent="0.4">
      <c r="A1277" s="750" t="s">
        <v>12507</v>
      </c>
      <c r="B1277" s="38">
        <v>1272</v>
      </c>
      <c r="C1277" s="392" t="s">
        <v>3508</v>
      </c>
      <c r="D1277" s="655" t="s">
        <v>13449</v>
      </c>
      <c r="E1277" s="258" t="s">
        <v>13450</v>
      </c>
      <c r="F1277" s="232"/>
      <c r="G1277" s="232"/>
      <c r="H1277" s="235" t="s">
        <v>6157</v>
      </c>
      <c r="I1277" s="69" t="s">
        <v>6158</v>
      </c>
      <c r="J1277" s="69" t="s">
        <v>6159</v>
      </c>
      <c r="K1277" s="427">
        <v>44196</v>
      </c>
      <c r="L1277" s="427">
        <v>44926</v>
      </c>
      <c r="M1277" s="76">
        <v>24</v>
      </c>
      <c r="N1277" s="370">
        <v>4656000</v>
      </c>
      <c r="O1277" s="76">
        <f t="shared" si="114"/>
        <v>194000</v>
      </c>
      <c r="P1277" s="128">
        <f t="shared" ca="1" si="115"/>
        <v>12.421165725308674</v>
      </c>
      <c r="Q1277" s="129">
        <f t="shared" ca="1" si="116"/>
        <v>2328000</v>
      </c>
      <c r="R1277" s="73">
        <f>'[1]Pins Indonesia'!J1758</f>
        <v>825000</v>
      </c>
      <c r="S1277" s="130">
        <f>'[1]Pins Indonesia'!F1759</f>
        <v>0</v>
      </c>
      <c r="T1277" s="50">
        <f t="shared" si="117"/>
        <v>3831000</v>
      </c>
      <c r="U1277" s="511" t="s">
        <v>13451</v>
      </c>
      <c r="X1277" t="str">
        <f>IF(ISERROR(VLOOKUP(H1277,'FMC by DSF_Sistem'!$J$11:$J$1202,1,0)),"TIDAK ADA","ADA")</f>
        <v>ADA</v>
      </c>
      <c r="Y1277" t="str">
        <f>IF(ISERROR(VLOOKUP(C1277,'Data Unit Agr Open'!$F$4:$F$7567,1,0)),"TIDAK ADA","ADA")</f>
        <v>ADA</v>
      </c>
      <c r="Z1277" s="955" t="str">
        <f>VLOOKUP(H1277,'Data Unit Agr Open'!J1275:$J$7567,1,FALSE)</f>
        <v>B2694SRL</v>
      </c>
      <c r="AA1277" t="b">
        <f t="shared" si="113"/>
        <v>1</v>
      </c>
      <c r="AB1277" s="1058"/>
    </row>
    <row r="1278" spans="1:28" ht="17.45" hidden="1" customHeight="1" x14ac:dyDescent="0.4">
      <c r="A1278" s="750" t="s">
        <v>12507</v>
      </c>
      <c r="B1278" s="51">
        <v>1273</v>
      </c>
      <c r="C1278" s="392" t="s">
        <v>3508</v>
      </c>
      <c r="D1278" s="655" t="s">
        <v>13449</v>
      </c>
      <c r="E1278" s="258" t="s">
        <v>13450</v>
      </c>
      <c r="F1278" s="232"/>
      <c r="G1278" s="232"/>
      <c r="H1278" s="235" t="s">
        <v>6160</v>
      </c>
      <c r="I1278" s="69" t="s">
        <v>6161</v>
      </c>
      <c r="J1278" s="69" t="s">
        <v>6162</v>
      </c>
      <c r="K1278" s="427">
        <v>44196</v>
      </c>
      <c r="L1278" s="427">
        <v>44926</v>
      </c>
      <c r="M1278" s="76">
        <v>24</v>
      </c>
      <c r="N1278" s="370">
        <v>4656000</v>
      </c>
      <c r="O1278" s="76">
        <f t="shared" si="114"/>
        <v>194000</v>
      </c>
      <c r="P1278" s="128">
        <f t="shared" ca="1" si="115"/>
        <v>12.421165725308674</v>
      </c>
      <c r="Q1278" s="129">
        <f t="shared" ca="1" si="116"/>
        <v>2328000</v>
      </c>
      <c r="R1278" s="73">
        <f>'[1]Pins Indonesia'!J1804</f>
        <v>825000</v>
      </c>
      <c r="S1278" s="130">
        <f>'[1]Pins Indonesia'!F1805</f>
        <v>0</v>
      </c>
      <c r="T1278" s="50">
        <f t="shared" si="117"/>
        <v>3831000</v>
      </c>
      <c r="U1278" s="511" t="s">
        <v>13451</v>
      </c>
      <c r="X1278" t="str">
        <f>IF(ISERROR(VLOOKUP(H1278,'FMC by DSF_Sistem'!$J$11:$J$1202,1,0)),"TIDAK ADA","ADA")</f>
        <v>ADA</v>
      </c>
      <c r="Y1278" t="str">
        <f>IF(ISERROR(VLOOKUP(C1278,'Data Unit Agr Open'!$F$4:$F$7567,1,0)),"TIDAK ADA","ADA")</f>
        <v>ADA</v>
      </c>
      <c r="Z1278" s="955" t="str">
        <f>VLOOKUP(H1278,'Data Unit Agr Open'!J1276:$J$7567,1,FALSE)</f>
        <v>B2682SRL</v>
      </c>
      <c r="AA1278" t="b">
        <f t="shared" si="113"/>
        <v>1</v>
      </c>
      <c r="AB1278" s="1058"/>
    </row>
    <row r="1279" spans="1:28" ht="17.45" hidden="1" customHeight="1" x14ac:dyDescent="0.4">
      <c r="A1279" s="750" t="s">
        <v>12507</v>
      </c>
      <c r="B1279" s="38">
        <v>1274</v>
      </c>
      <c r="C1279" s="392" t="s">
        <v>3508</v>
      </c>
      <c r="D1279" s="655" t="s">
        <v>13449</v>
      </c>
      <c r="E1279" s="258" t="s">
        <v>13450</v>
      </c>
      <c r="F1279" s="232"/>
      <c r="G1279" s="232"/>
      <c r="H1279" s="235" t="s">
        <v>6163</v>
      </c>
      <c r="I1279" s="69" t="s">
        <v>6164</v>
      </c>
      <c r="J1279" s="69" t="s">
        <v>6165</v>
      </c>
      <c r="K1279" s="427">
        <v>44196</v>
      </c>
      <c r="L1279" s="427">
        <v>44926</v>
      </c>
      <c r="M1279" s="76">
        <v>24</v>
      </c>
      <c r="N1279" s="370">
        <v>4656000</v>
      </c>
      <c r="O1279" s="76">
        <f t="shared" si="114"/>
        <v>194000</v>
      </c>
      <c r="P1279" s="128">
        <f t="shared" ca="1" si="115"/>
        <v>12.421165725308674</v>
      </c>
      <c r="Q1279" s="129">
        <f t="shared" ca="1" si="116"/>
        <v>2328000</v>
      </c>
      <c r="R1279" s="73">
        <f>'[1]Pins Indonesia'!J1851</f>
        <v>825000</v>
      </c>
      <c r="S1279" s="130">
        <f>'[1]Pins Indonesia'!F1852</f>
        <v>0</v>
      </c>
      <c r="T1279" s="50">
        <f t="shared" si="117"/>
        <v>3831000</v>
      </c>
      <c r="U1279" s="511" t="s">
        <v>13451</v>
      </c>
      <c r="X1279" t="str">
        <f>IF(ISERROR(VLOOKUP(H1279,'FMC by DSF_Sistem'!$J$11:$J$1202,1,0)),"TIDAK ADA","ADA")</f>
        <v>ADA</v>
      </c>
      <c r="Y1279" t="str">
        <f>IF(ISERROR(VLOOKUP(C1279,'Data Unit Agr Open'!$F$4:$F$7567,1,0)),"TIDAK ADA","ADA")</f>
        <v>ADA</v>
      </c>
      <c r="Z1279" s="955" t="str">
        <f>VLOOKUP(H1279,'Data Unit Agr Open'!J1277:$J$7567,1,FALSE)</f>
        <v>B2820SRL</v>
      </c>
      <c r="AA1279" t="b">
        <f t="shared" si="113"/>
        <v>1</v>
      </c>
      <c r="AB1279" s="1058"/>
    </row>
    <row r="1280" spans="1:28" ht="17.45" hidden="1" customHeight="1" x14ac:dyDescent="0.4">
      <c r="A1280" s="750" t="s">
        <v>12507</v>
      </c>
      <c r="B1280" s="51">
        <v>1275</v>
      </c>
      <c r="C1280" s="392" t="s">
        <v>3508</v>
      </c>
      <c r="D1280" s="655" t="s">
        <v>13449</v>
      </c>
      <c r="E1280" s="258" t="s">
        <v>13450</v>
      </c>
      <c r="F1280" s="232"/>
      <c r="G1280" s="232"/>
      <c r="H1280" s="235" t="s">
        <v>6166</v>
      </c>
      <c r="I1280" s="69" t="s">
        <v>6167</v>
      </c>
      <c r="J1280" s="69" t="s">
        <v>6168</v>
      </c>
      <c r="K1280" s="427">
        <v>44196</v>
      </c>
      <c r="L1280" s="427">
        <v>44926</v>
      </c>
      <c r="M1280" s="76">
        <v>24</v>
      </c>
      <c r="N1280" s="370">
        <v>4656000</v>
      </c>
      <c r="O1280" s="76">
        <f t="shared" si="114"/>
        <v>194000</v>
      </c>
      <c r="P1280" s="128">
        <f t="shared" ca="1" si="115"/>
        <v>12.421165725308674</v>
      </c>
      <c r="Q1280" s="129">
        <f t="shared" ca="1" si="116"/>
        <v>2328000</v>
      </c>
      <c r="R1280" s="73">
        <f>'[1]Pins Indonesia'!J1899</f>
        <v>825000</v>
      </c>
      <c r="S1280" s="130">
        <f>'[1]Pins Indonesia'!F1900</f>
        <v>0</v>
      </c>
      <c r="T1280" s="50">
        <f t="shared" si="117"/>
        <v>3831000</v>
      </c>
      <c r="U1280" s="511" t="s">
        <v>13451</v>
      </c>
      <c r="X1280" t="str">
        <f>IF(ISERROR(VLOOKUP(H1280,'FMC by DSF_Sistem'!$J$11:$J$1202,1,0)),"TIDAK ADA","ADA")</f>
        <v>ADA</v>
      </c>
      <c r="Y1280" t="str">
        <f>IF(ISERROR(VLOOKUP(C1280,'Data Unit Agr Open'!$F$4:$F$7567,1,0)),"TIDAK ADA","ADA")</f>
        <v>ADA</v>
      </c>
      <c r="Z1280" s="955" t="str">
        <f>VLOOKUP(H1280,'Data Unit Agr Open'!J1278:$J$7567,1,FALSE)</f>
        <v>B2721SRM</v>
      </c>
      <c r="AA1280" t="b">
        <f t="shared" si="113"/>
        <v>1</v>
      </c>
      <c r="AB1280" s="1058"/>
    </row>
    <row r="1281" spans="1:28" ht="17.45" hidden="1" customHeight="1" x14ac:dyDescent="0.4">
      <c r="A1281" s="750" t="s">
        <v>12507</v>
      </c>
      <c r="B1281" s="38">
        <v>1276</v>
      </c>
      <c r="C1281" s="392" t="s">
        <v>3508</v>
      </c>
      <c r="D1281" s="655" t="s">
        <v>13449</v>
      </c>
      <c r="E1281" s="258" t="s">
        <v>13450</v>
      </c>
      <c r="F1281" s="232"/>
      <c r="G1281" s="232"/>
      <c r="H1281" s="235" t="s">
        <v>6170</v>
      </c>
      <c r="I1281" s="69" t="s">
        <v>6171</v>
      </c>
      <c r="J1281" s="69" t="s">
        <v>6172</v>
      </c>
      <c r="K1281" s="427">
        <v>44196</v>
      </c>
      <c r="L1281" s="427">
        <v>44926</v>
      </c>
      <c r="M1281" s="76">
        <v>24</v>
      </c>
      <c r="N1281" s="370">
        <v>4656000</v>
      </c>
      <c r="O1281" s="76">
        <f t="shared" si="114"/>
        <v>194000</v>
      </c>
      <c r="P1281" s="128">
        <f t="shared" ca="1" si="115"/>
        <v>12.421165725308674</v>
      </c>
      <c r="Q1281" s="129">
        <f t="shared" ca="1" si="116"/>
        <v>2328000</v>
      </c>
      <c r="R1281" s="73">
        <f>'[1]Pins Indonesia'!J1946</f>
        <v>825000</v>
      </c>
      <c r="S1281" s="130">
        <f>'[1]Pins Indonesia'!F1947</f>
        <v>0</v>
      </c>
      <c r="T1281" s="50">
        <f t="shared" si="117"/>
        <v>3831000</v>
      </c>
      <c r="U1281" s="511" t="s">
        <v>13451</v>
      </c>
      <c r="X1281" t="str">
        <f>IF(ISERROR(VLOOKUP(H1281,'FMC by DSF_Sistem'!$J$11:$J$1202,1,0)),"TIDAK ADA","ADA")</f>
        <v>ADA</v>
      </c>
      <c r="Y1281" t="str">
        <f>IF(ISERROR(VLOOKUP(C1281,'Data Unit Agr Open'!$F$4:$F$7567,1,0)),"TIDAK ADA","ADA")</f>
        <v>ADA</v>
      </c>
      <c r="Z1281" s="955" t="str">
        <f>VLOOKUP(H1281,'Data Unit Agr Open'!J1279:$J$7567,1,FALSE)</f>
        <v>B2853SRM</v>
      </c>
      <c r="AA1281" t="b">
        <f t="shared" si="113"/>
        <v>1</v>
      </c>
      <c r="AB1281" s="1058"/>
    </row>
    <row r="1282" spans="1:28" ht="17.45" hidden="1" customHeight="1" x14ac:dyDescent="0.4">
      <c r="A1282" s="750" t="s">
        <v>12507</v>
      </c>
      <c r="B1282" s="51">
        <v>1277</v>
      </c>
      <c r="C1282" s="392" t="s">
        <v>3508</v>
      </c>
      <c r="D1282" s="655" t="s">
        <v>13449</v>
      </c>
      <c r="E1282" s="258" t="s">
        <v>13450</v>
      </c>
      <c r="F1282" s="232"/>
      <c r="G1282" s="232"/>
      <c r="H1282" s="235" t="s">
        <v>6173</v>
      </c>
      <c r="I1282" s="69" t="s">
        <v>6174</v>
      </c>
      <c r="J1282" s="69" t="s">
        <v>6175</v>
      </c>
      <c r="K1282" s="427">
        <v>44196</v>
      </c>
      <c r="L1282" s="427">
        <v>44926</v>
      </c>
      <c r="M1282" s="76">
        <v>24</v>
      </c>
      <c r="N1282" s="370">
        <v>4656000</v>
      </c>
      <c r="O1282" s="76">
        <f t="shared" si="114"/>
        <v>194000</v>
      </c>
      <c r="P1282" s="128">
        <f t="shared" ca="1" si="115"/>
        <v>12.421165725308674</v>
      </c>
      <c r="Q1282" s="129">
        <f t="shared" ca="1" si="116"/>
        <v>2328000</v>
      </c>
      <c r="R1282" s="73">
        <f>'[1]Pins Indonesia'!J1993</f>
        <v>825000</v>
      </c>
      <c r="S1282" s="130">
        <f>'[1]Pins Indonesia'!F1994</f>
        <v>0</v>
      </c>
      <c r="T1282" s="50">
        <f t="shared" si="117"/>
        <v>3831000</v>
      </c>
      <c r="U1282" s="511" t="s">
        <v>13451</v>
      </c>
      <c r="X1282" t="str">
        <f>IF(ISERROR(VLOOKUP(H1282,'FMC by DSF_Sistem'!$J$11:$J$1202,1,0)),"TIDAK ADA","ADA")</f>
        <v>ADA</v>
      </c>
      <c r="Y1282" t="str">
        <f>IF(ISERROR(VLOOKUP(C1282,'Data Unit Agr Open'!$F$4:$F$7567,1,0)),"TIDAK ADA","ADA")</f>
        <v>ADA</v>
      </c>
      <c r="Z1282" s="955" t="str">
        <f>VLOOKUP(H1282,'Data Unit Agr Open'!J1280:$J$7567,1,FALSE)</f>
        <v>B2709SRM</v>
      </c>
      <c r="AA1282" t="b">
        <f t="shared" si="113"/>
        <v>1</v>
      </c>
      <c r="AB1282" s="1058"/>
    </row>
    <row r="1283" spans="1:28" ht="17.45" hidden="1" customHeight="1" x14ac:dyDescent="0.4">
      <c r="A1283" s="750" t="s">
        <v>12507</v>
      </c>
      <c r="B1283" s="38">
        <v>1278</v>
      </c>
      <c r="C1283" s="392" t="s">
        <v>3508</v>
      </c>
      <c r="D1283" s="655" t="s">
        <v>13449</v>
      </c>
      <c r="E1283" s="258" t="s">
        <v>13450</v>
      </c>
      <c r="F1283" s="232"/>
      <c r="G1283" s="232"/>
      <c r="H1283" s="235" t="s">
        <v>6176</v>
      </c>
      <c r="I1283" s="69" t="s">
        <v>6177</v>
      </c>
      <c r="J1283" s="69" t="s">
        <v>6178</v>
      </c>
      <c r="K1283" s="427">
        <v>44196</v>
      </c>
      <c r="L1283" s="427">
        <v>44926</v>
      </c>
      <c r="M1283" s="76">
        <v>24</v>
      </c>
      <c r="N1283" s="370">
        <v>4656000</v>
      </c>
      <c r="O1283" s="76">
        <f t="shared" si="114"/>
        <v>194000</v>
      </c>
      <c r="P1283" s="128">
        <f t="shared" ca="1" si="115"/>
        <v>12.421165725308674</v>
      </c>
      <c r="Q1283" s="129">
        <f t="shared" ca="1" si="116"/>
        <v>2328000</v>
      </c>
      <c r="R1283" s="73">
        <f>'[1]Pins Indonesia'!J2039</f>
        <v>825000</v>
      </c>
      <c r="S1283" s="130">
        <f>'[1]Pins Indonesia'!F2040</f>
        <v>0</v>
      </c>
      <c r="T1283" s="50">
        <f t="shared" si="117"/>
        <v>3831000</v>
      </c>
      <c r="U1283" s="511" t="s">
        <v>13451</v>
      </c>
      <c r="X1283" t="str">
        <f>IF(ISERROR(VLOOKUP(H1283,'FMC by DSF_Sistem'!$J$11:$J$1202,1,0)),"TIDAK ADA","ADA")</f>
        <v>ADA</v>
      </c>
      <c r="Y1283" t="str">
        <f>IF(ISERROR(VLOOKUP(C1283,'Data Unit Agr Open'!$F$4:$F$7567,1,0)),"TIDAK ADA","ADA")</f>
        <v>ADA</v>
      </c>
      <c r="Z1283" s="955" t="str">
        <f>VLOOKUP(H1283,'Data Unit Agr Open'!J1281:$J$7567,1,FALSE)</f>
        <v>B2668SRL</v>
      </c>
      <c r="AA1283" t="b">
        <f t="shared" si="113"/>
        <v>1</v>
      </c>
      <c r="AB1283" s="1058"/>
    </row>
    <row r="1284" spans="1:28" ht="17.45" hidden="1" customHeight="1" x14ac:dyDescent="0.4">
      <c r="A1284" s="750" t="s">
        <v>12507</v>
      </c>
      <c r="B1284" s="51">
        <v>1279</v>
      </c>
      <c r="C1284" s="392" t="s">
        <v>3508</v>
      </c>
      <c r="D1284" s="655" t="s">
        <v>13449</v>
      </c>
      <c r="E1284" s="258" t="s">
        <v>13450</v>
      </c>
      <c r="F1284" s="232"/>
      <c r="G1284" s="232"/>
      <c r="H1284" s="235" t="s">
        <v>6179</v>
      </c>
      <c r="I1284" s="69" t="s">
        <v>6180</v>
      </c>
      <c r="J1284" s="69" t="s">
        <v>6181</v>
      </c>
      <c r="K1284" s="427">
        <v>44196</v>
      </c>
      <c r="L1284" s="427">
        <v>44926</v>
      </c>
      <c r="M1284" s="76">
        <v>24</v>
      </c>
      <c r="N1284" s="370">
        <v>4656000</v>
      </c>
      <c r="O1284" s="76">
        <f t="shared" si="114"/>
        <v>194000</v>
      </c>
      <c r="P1284" s="128">
        <f t="shared" ca="1" si="115"/>
        <v>12.421165725308674</v>
      </c>
      <c r="Q1284" s="129">
        <f t="shared" ca="1" si="116"/>
        <v>2328000</v>
      </c>
      <c r="R1284" s="73">
        <f>'[1]Pins Indonesia'!J2086</f>
        <v>825000</v>
      </c>
      <c r="S1284" s="130">
        <f>'[1]Pins Indonesia'!F2087</f>
        <v>0</v>
      </c>
      <c r="T1284" s="50">
        <f t="shared" si="117"/>
        <v>3831000</v>
      </c>
      <c r="U1284" s="511" t="s">
        <v>13451</v>
      </c>
      <c r="X1284" t="str">
        <f>IF(ISERROR(VLOOKUP(H1284,'FMC by DSF_Sistem'!$J$11:$J$1202,1,0)),"TIDAK ADA","ADA")</f>
        <v>ADA</v>
      </c>
      <c r="Y1284" t="str">
        <f>IF(ISERROR(VLOOKUP(C1284,'Data Unit Agr Open'!$F$4:$F$7567,1,0)),"TIDAK ADA","ADA")</f>
        <v>ADA</v>
      </c>
      <c r="Z1284" s="955" t="str">
        <f>VLOOKUP(H1284,'Data Unit Agr Open'!J1282:$J$7567,1,FALSE)</f>
        <v>B2701SRM</v>
      </c>
      <c r="AA1284" t="b">
        <f t="shared" si="113"/>
        <v>1</v>
      </c>
      <c r="AB1284" s="1058"/>
    </row>
    <row r="1285" spans="1:28" ht="17.45" hidden="1" customHeight="1" x14ac:dyDescent="0.4">
      <c r="A1285" s="750" t="s">
        <v>12507</v>
      </c>
      <c r="B1285" s="38">
        <v>1280</v>
      </c>
      <c r="C1285" s="392" t="s">
        <v>3508</v>
      </c>
      <c r="D1285" s="655" t="s">
        <v>13449</v>
      </c>
      <c r="E1285" s="258" t="s">
        <v>13450</v>
      </c>
      <c r="F1285" s="232"/>
      <c r="G1285" s="232"/>
      <c r="H1285" s="235" t="s">
        <v>6535</v>
      </c>
      <c r="I1285" s="69" t="s">
        <v>6536</v>
      </c>
      <c r="J1285" s="69" t="s">
        <v>6537</v>
      </c>
      <c r="K1285" s="427">
        <v>44196</v>
      </c>
      <c r="L1285" s="427">
        <v>44926</v>
      </c>
      <c r="M1285" s="76">
        <v>24</v>
      </c>
      <c r="N1285" s="370">
        <v>4656000</v>
      </c>
      <c r="O1285" s="76">
        <f t="shared" si="114"/>
        <v>194000</v>
      </c>
      <c r="P1285" s="128">
        <f t="shared" ca="1" si="115"/>
        <v>12.421165725308674</v>
      </c>
      <c r="Q1285" s="129">
        <f t="shared" ca="1" si="116"/>
        <v>2328000</v>
      </c>
      <c r="R1285" s="73">
        <f>'[1]Pins Indonesia'!J2133</f>
        <v>825000</v>
      </c>
      <c r="S1285" s="130">
        <f>'[1]Pins Indonesia'!F2134</f>
        <v>0</v>
      </c>
      <c r="T1285" s="50">
        <f t="shared" si="117"/>
        <v>3831000</v>
      </c>
      <c r="U1285" s="511" t="s">
        <v>13451</v>
      </c>
      <c r="X1285" t="str">
        <f>IF(ISERROR(VLOOKUP(H1285,'FMC by DSF_Sistem'!$J$11:$J$1202,1,0)),"TIDAK ADA","ADA")</f>
        <v>ADA</v>
      </c>
      <c r="Y1285" t="str">
        <f>IF(ISERROR(VLOOKUP(C1285,'Data Unit Agr Open'!$F$4:$F$7567,1,0)),"TIDAK ADA","ADA")</f>
        <v>ADA</v>
      </c>
      <c r="Z1285" s="955" t="str">
        <f>VLOOKUP(H1285,'Data Unit Agr Open'!J1283:$J$7567,1,FALSE)</f>
        <v>B2697SRM</v>
      </c>
      <c r="AA1285" t="b">
        <f t="shared" si="113"/>
        <v>1</v>
      </c>
      <c r="AB1285" s="1058"/>
    </row>
    <row r="1286" spans="1:28" ht="17.45" hidden="1" customHeight="1" x14ac:dyDescent="0.4">
      <c r="A1286" s="750" t="s">
        <v>12507</v>
      </c>
      <c r="B1286" s="51">
        <v>1281</v>
      </c>
      <c r="C1286" s="392" t="s">
        <v>3508</v>
      </c>
      <c r="D1286" s="655" t="s">
        <v>13449</v>
      </c>
      <c r="E1286" s="258" t="s">
        <v>13450</v>
      </c>
      <c r="F1286" s="232"/>
      <c r="G1286" s="232"/>
      <c r="H1286" s="235" t="s">
        <v>6183</v>
      </c>
      <c r="I1286" s="69" t="s">
        <v>6184</v>
      </c>
      <c r="J1286" s="69" t="s">
        <v>6185</v>
      </c>
      <c r="K1286" s="427">
        <v>44196</v>
      </c>
      <c r="L1286" s="427">
        <v>44926</v>
      </c>
      <c r="M1286" s="76">
        <v>24</v>
      </c>
      <c r="N1286" s="370">
        <v>4656000</v>
      </c>
      <c r="O1286" s="76">
        <f t="shared" si="114"/>
        <v>194000</v>
      </c>
      <c r="P1286" s="128">
        <f t="shared" ca="1" si="115"/>
        <v>12.421165725308674</v>
      </c>
      <c r="Q1286" s="129">
        <f t="shared" ca="1" si="116"/>
        <v>2328000</v>
      </c>
      <c r="R1286" s="73">
        <f>'[1]Pins Indonesia'!J2180</f>
        <v>825000</v>
      </c>
      <c r="S1286" s="130">
        <f>'[1]Pins Indonesia'!F2181</f>
        <v>0</v>
      </c>
      <c r="T1286" s="50">
        <f t="shared" si="117"/>
        <v>3831000</v>
      </c>
      <c r="U1286" s="511" t="s">
        <v>13451</v>
      </c>
      <c r="X1286" t="str">
        <f>IF(ISERROR(VLOOKUP(H1286,'FMC by DSF_Sistem'!$J$11:$J$1202,1,0)),"TIDAK ADA","ADA")</f>
        <v>ADA</v>
      </c>
      <c r="Y1286" t="str">
        <f>IF(ISERROR(VLOOKUP(C1286,'Data Unit Agr Open'!$F$4:$F$7567,1,0)),"TIDAK ADA","ADA")</f>
        <v>ADA</v>
      </c>
      <c r="Z1286" s="955" t="str">
        <f>VLOOKUP(H1286,'Data Unit Agr Open'!J1284:$J$7567,1,FALSE)</f>
        <v>B2010SRM</v>
      </c>
      <c r="AA1286" t="b">
        <f t="shared" si="113"/>
        <v>1</v>
      </c>
      <c r="AB1286" s="1058"/>
    </row>
    <row r="1287" spans="1:28" ht="17.45" hidden="1" customHeight="1" x14ac:dyDescent="0.4">
      <c r="A1287" s="750" t="s">
        <v>12507</v>
      </c>
      <c r="B1287" s="38">
        <v>1282</v>
      </c>
      <c r="C1287" s="392" t="s">
        <v>3508</v>
      </c>
      <c r="D1287" s="655" t="s">
        <v>13449</v>
      </c>
      <c r="E1287" s="258" t="s">
        <v>13450</v>
      </c>
      <c r="F1287" s="232"/>
      <c r="G1287" s="232"/>
      <c r="H1287" s="235" t="s">
        <v>6186</v>
      </c>
      <c r="I1287" s="69" t="s">
        <v>6187</v>
      </c>
      <c r="J1287" s="69" t="s">
        <v>6188</v>
      </c>
      <c r="K1287" s="427">
        <v>44196</v>
      </c>
      <c r="L1287" s="427">
        <v>44926</v>
      </c>
      <c r="M1287" s="76">
        <v>24</v>
      </c>
      <c r="N1287" s="370">
        <v>4656000</v>
      </c>
      <c r="O1287" s="76">
        <f t="shared" si="114"/>
        <v>194000</v>
      </c>
      <c r="P1287" s="128">
        <f t="shared" ca="1" si="115"/>
        <v>12.421165725308674</v>
      </c>
      <c r="Q1287" s="129">
        <f t="shared" ca="1" si="116"/>
        <v>2328000</v>
      </c>
      <c r="R1287" s="73">
        <f>'[1]Pins Indonesia'!J2227</f>
        <v>825000</v>
      </c>
      <c r="S1287" s="130">
        <f>'[1]Pins Indonesia'!F2228</f>
        <v>0</v>
      </c>
      <c r="T1287" s="50">
        <f t="shared" si="117"/>
        <v>3831000</v>
      </c>
      <c r="U1287" s="511" t="s">
        <v>13451</v>
      </c>
      <c r="X1287" t="str">
        <f>IF(ISERROR(VLOOKUP(H1287,'FMC by DSF_Sistem'!$J$11:$J$1202,1,0)),"TIDAK ADA","ADA")</f>
        <v>ADA</v>
      </c>
      <c r="Y1287" t="str">
        <f>IF(ISERROR(VLOOKUP(C1287,'Data Unit Agr Open'!$F$4:$F$7567,1,0)),"TIDAK ADA","ADA")</f>
        <v>ADA</v>
      </c>
      <c r="Z1287" s="955" t="str">
        <f>VLOOKUP(H1287,'Data Unit Agr Open'!J1285:$J$7567,1,FALSE)</f>
        <v>B2998SRL</v>
      </c>
      <c r="AA1287" t="b">
        <f t="shared" ref="AA1287:AA1350" si="118">X1287=Y1287</f>
        <v>1</v>
      </c>
      <c r="AB1287" s="1058"/>
    </row>
    <row r="1288" spans="1:28" ht="17.45" hidden="1" customHeight="1" x14ac:dyDescent="0.4">
      <c r="A1288" s="750" t="s">
        <v>12507</v>
      </c>
      <c r="B1288" s="51">
        <v>1283</v>
      </c>
      <c r="C1288" s="392" t="s">
        <v>3508</v>
      </c>
      <c r="D1288" s="655" t="s">
        <v>13449</v>
      </c>
      <c r="E1288" s="258" t="s">
        <v>13450</v>
      </c>
      <c r="F1288" s="232"/>
      <c r="G1288" s="232"/>
      <c r="H1288" s="235" t="s">
        <v>6189</v>
      </c>
      <c r="I1288" s="69" t="s">
        <v>6190</v>
      </c>
      <c r="J1288" s="69" t="s">
        <v>6191</v>
      </c>
      <c r="K1288" s="427">
        <v>44196</v>
      </c>
      <c r="L1288" s="427">
        <v>44926</v>
      </c>
      <c r="M1288" s="76">
        <v>24</v>
      </c>
      <c r="N1288" s="370">
        <v>4656000</v>
      </c>
      <c r="O1288" s="76">
        <f t="shared" si="114"/>
        <v>194000</v>
      </c>
      <c r="P1288" s="128">
        <f t="shared" ca="1" si="115"/>
        <v>12.421165725308674</v>
      </c>
      <c r="Q1288" s="129">
        <f t="shared" ca="1" si="116"/>
        <v>2328000</v>
      </c>
      <c r="R1288" s="73">
        <f>'[1]Pins Indonesia'!J2275</f>
        <v>825000</v>
      </c>
      <c r="S1288" s="130">
        <f>'[1]Pins Indonesia'!F2276</f>
        <v>0</v>
      </c>
      <c r="T1288" s="50">
        <f t="shared" si="117"/>
        <v>3831000</v>
      </c>
      <c r="U1288" s="511" t="s">
        <v>13451</v>
      </c>
      <c r="X1288" t="str">
        <f>IF(ISERROR(VLOOKUP(H1288,'FMC by DSF_Sistem'!$J$11:$J$1202,1,0)),"TIDAK ADA","ADA")</f>
        <v>ADA</v>
      </c>
      <c r="Y1288" t="str">
        <f>IF(ISERROR(VLOOKUP(C1288,'Data Unit Agr Open'!$F$4:$F$7567,1,0)),"TIDAK ADA","ADA")</f>
        <v>ADA</v>
      </c>
      <c r="Z1288" s="955" t="str">
        <f>VLOOKUP(H1288,'Data Unit Agr Open'!J1286:$J$7567,1,FALSE)</f>
        <v>B2954SRL</v>
      </c>
      <c r="AA1288" t="b">
        <f t="shared" si="118"/>
        <v>1</v>
      </c>
      <c r="AB1288" s="1058"/>
    </row>
    <row r="1289" spans="1:28" ht="17.45" hidden="1" customHeight="1" x14ac:dyDescent="0.4">
      <c r="A1289" s="750" t="s">
        <v>12507</v>
      </c>
      <c r="B1289" s="38">
        <v>1284</v>
      </c>
      <c r="C1289" s="392" t="s">
        <v>3508</v>
      </c>
      <c r="D1289" s="655" t="s">
        <v>13449</v>
      </c>
      <c r="E1289" s="258" t="s">
        <v>13450</v>
      </c>
      <c r="F1289" s="232"/>
      <c r="G1289" s="232"/>
      <c r="H1289" s="235" t="s">
        <v>6192</v>
      </c>
      <c r="I1289" s="69" t="s">
        <v>6193</v>
      </c>
      <c r="J1289" s="69" t="s">
        <v>6194</v>
      </c>
      <c r="K1289" s="427">
        <v>44196</v>
      </c>
      <c r="L1289" s="427">
        <v>44926</v>
      </c>
      <c r="M1289" s="76">
        <v>24</v>
      </c>
      <c r="N1289" s="370">
        <v>4656000</v>
      </c>
      <c r="O1289" s="76">
        <f t="shared" si="114"/>
        <v>194000</v>
      </c>
      <c r="P1289" s="128">
        <f t="shared" ca="1" si="115"/>
        <v>12.421165725308674</v>
      </c>
      <c r="Q1289" s="129">
        <f t="shared" ca="1" si="116"/>
        <v>2328000</v>
      </c>
      <c r="R1289" s="73">
        <f>'[1]Pins Indonesia'!J2322</f>
        <v>825000</v>
      </c>
      <c r="S1289" s="130">
        <f>'[1]Pins Indonesia'!F2323</f>
        <v>0</v>
      </c>
      <c r="T1289" s="50">
        <f t="shared" si="117"/>
        <v>3831000</v>
      </c>
      <c r="U1289" s="511" t="s">
        <v>13451</v>
      </c>
      <c r="X1289" t="str">
        <f>IF(ISERROR(VLOOKUP(H1289,'FMC by DSF_Sistem'!$J$11:$J$1202,1,0)),"TIDAK ADA","ADA")</f>
        <v>ADA</v>
      </c>
      <c r="Y1289" t="str">
        <f>IF(ISERROR(VLOOKUP(C1289,'Data Unit Agr Open'!$F$4:$F$7567,1,0)),"TIDAK ADA","ADA")</f>
        <v>ADA</v>
      </c>
      <c r="Z1289" s="955" t="str">
        <f>VLOOKUP(H1289,'Data Unit Agr Open'!J1287:$J$7567,1,FALSE)</f>
        <v>B2940SRL</v>
      </c>
      <c r="AA1289" t="b">
        <f t="shared" si="118"/>
        <v>1</v>
      </c>
      <c r="AB1289" s="1058"/>
    </row>
    <row r="1290" spans="1:28" ht="17.45" hidden="1" customHeight="1" x14ac:dyDescent="0.4">
      <c r="A1290" s="750" t="s">
        <v>12507</v>
      </c>
      <c r="B1290" s="51">
        <v>1285</v>
      </c>
      <c r="C1290" s="392" t="s">
        <v>3508</v>
      </c>
      <c r="D1290" s="655" t="s">
        <v>13449</v>
      </c>
      <c r="E1290" s="258" t="s">
        <v>13450</v>
      </c>
      <c r="F1290" s="232"/>
      <c r="G1290" s="232"/>
      <c r="H1290" s="235" t="s">
        <v>6195</v>
      </c>
      <c r="I1290" s="69" t="s">
        <v>6196</v>
      </c>
      <c r="J1290" s="69" t="s">
        <v>6197</v>
      </c>
      <c r="K1290" s="427">
        <v>44196</v>
      </c>
      <c r="L1290" s="427">
        <v>44926</v>
      </c>
      <c r="M1290" s="76">
        <v>24</v>
      </c>
      <c r="N1290" s="370">
        <v>4656000</v>
      </c>
      <c r="O1290" s="76">
        <f t="shared" si="114"/>
        <v>194000</v>
      </c>
      <c r="P1290" s="128">
        <f t="shared" ca="1" si="115"/>
        <v>12.421165725308674</v>
      </c>
      <c r="Q1290" s="129">
        <f t="shared" ca="1" si="116"/>
        <v>2328000</v>
      </c>
      <c r="R1290" s="73">
        <f>'[1]Pins Indonesia'!J2370</f>
        <v>825000</v>
      </c>
      <c r="S1290" s="130">
        <f>'[1]Pins Indonesia'!F2371</f>
        <v>0</v>
      </c>
      <c r="T1290" s="50">
        <f t="shared" si="117"/>
        <v>3831000</v>
      </c>
      <c r="U1290" s="511" t="s">
        <v>13451</v>
      </c>
      <c r="X1290" t="str">
        <f>IF(ISERROR(VLOOKUP(H1290,'FMC by DSF_Sistem'!$J$11:$J$1202,1,0)),"TIDAK ADA","ADA")</f>
        <v>ADA</v>
      </c>
      <c r="Y1290" t="str">
        <f>IF(ISERROR(VLOOKUP(C1290,'Data Unit Agr Open'!$F$4:$F$7567,1,0)),"TIDAK ADA","ADA")</f>
        <v>ADA</v>
      </c>
      <c r="Z1290" s="955" t="str">
        <f>VLOOKUP(H1290,'Data Unit Agr Open'!J1288:$J$7567,1,FALSE)</f>
        <v>B2921SRM</v>
      </c>
      <c r="AA1290" t="b">
        <f t="shared" si="118"/>
        <v>1</v>
      </c>
      <c r="AB1290" s="1058"/>
    </row>
    <row r="1291" spans="1:28" ht="17.45" hidden="1" customHeight="1" x14ac:dyDescent="0.4">
      <c r="A1291" s="750" t="s">
        <v>12507</v>
      </c>
      <c r="B1291" s="38">
        <v>1286</v>
      </c>
      <c r="C1291" s="392" t="s">
        <v>3508</v>
      </c>
      <c r="D1291" s="655" t="s">
        <v>13449</v>
      </c>
      <c r="E1291" s="258" t="s">
        <v>13450</v>
      </c>
      <c r="F1291" s="232"/>
      <c r="G1291" s="232"/>
      <c r="H1291" s="235" t="s">
        <v>6198</v>
      </c>
      <c r="I1291" s="69" t="s">
        <v>6199</v>
      </c>
      <c r="J1291" s="69" t="s">
        <v>6200</v>
      </c>
      <c r="K1291" s="427">
        <v>44196</v>
      </c>
      <c r="L1291" s="427">
        <v>44926</v>
      </c>
      <c r="M1291" s="76">
        <v>24</v>
      </c>
      <c r="N1291" s="370">
        <v>4656000</v>
      </c>
      <c r="O1291" s="76">
        <f t="shared" si="114"/>
        <v>194000</v>
      </c>
      <c r="P1291" s="128">
        <f t="shared" ca="1" si="115"/>
        <v>12.421165725308674</v>
      </c>
      <c r="Q1291" s="129">
        <f t="shared" ca="1" si="116"/>
        <v>2328000</v>
      </c>
      <c r="R1291" s="73">
        <f>'[1]Pins Indonesia'!J2417</f>
        <v>825000</v>
      </c>
      <c r="S1291" s="130">
        <f>'[1]Pins Indonesia'!F2418</f>
        <v>0</v>
      </c>
      <c r="T1291" s="50">
        <f t="shared" si="117"/>
        <v>3831000</v>
      </c>
      <c r="U1291" s="511" t="s">
        <v>13451</v>
      </c>
      <c r="X1291" t="str">
        <f>IF(ISERROR(VLOOKUP(H1291,'FMC by DSF_Sistem'!$J$11:$J$1202,1,0)),"TIDAK ADA","ADA")</f>
        <v>ADA</v>
      </c>
      <c r="Y1291" t="str">
        <f>IF(ISERROR(VLOOKUP(C1291,'Data Unit Agr Open'!$F$4:$F$7567,1,0)),"TIDAK ADA","ADA")</f>
        <v>ADA</v>
      </c>
      <c r="Z1291" s="955" t="str">
        <f>VLOOKUP(H1291,'Data Unit Agr Open'!J1289:$J$7567,1,FALSE)</f>
        <v>B2001SRN</v>
      </c>
      <c r="AA1291" t="b">
        <f t="shared" si="118"/>
        <v>1</v>
      </c>
      <c r="AB1291" s="1058"/>
    </row>
    <row r="1292" spans="1:28" ht="17.45" hidden="1" customHeight="1" x14ac:dyDescent="0.4">
      <c r="A1292" s="750" t="s">
        <v>12507</v>
      </c>
      <c r="B1292" s="51">
        <v>1287</v>
      </c>
      <c r="C1292" s="392" t="s">
        <v>3508</v>
      </c>
      <c r="D1292" s="655" t="s">
        <v>13449</v>
      </c>
      <c r="E1292" s="258" t="s">
        <v>13450</v>
      </c>
      <c r="F1292" s="232"/>
      <c r="G1292" s="232"/>
      <c r="H1292" s="235" t="s">
        <v>6201</v>
      </c>
      <c r="I1292" s="69" t="s">
        <v>6202</v>
      </c>
      <c r="J1292" s="69" t="s">
        <v>6203</v>
      </c>
      <c r="K1292" s="427">
        <v>44196</v>
      </c>
      <c r="L1292" s="427">
        <v>44926</v>
      </c>
      <c r="M1292" s="76">
        <v>24</v>
      </c>
      <c r="N1292" s="370">
        <v>4656000</v>
      </c>
      <c r="O1292" s="76">
        <f t="shared" si="114"/>
        <v>194000</v>
      </c>
      <c r="P1292" s="128">
        <f t="shared" ca="1" si="115"/>
        <v>12.421165725308674</v>
      </c>
      <c r="Q1292" s="129">
        <f t="shared" ca="1" si="116"/>
        <v>2328000</v>
      </c>
      <c r="R1292" s="73">
        <f>'[1]Pins Indonesia'!J2464</f>
        <v>825000</v>
      </c>
      <c r="S1292" s="130">
        <f>'[1]Pins Indonesia'!F2465</f>
        <v>0</v>
      </c>
      <c r="T1292" s="50">
        <f t="shared" si="117"/>
        <v>3831000</v>
      </c>
      <c r="U1292" s="511" t="s">
        <v>13451</v>
      </c>
      <c r="X1292" t="str">
        <f>IF(ISERROR(VLOOKUP(H1292,'FMC by DSF_Sistem'!$J$11:$J$1202,1,0)),"TIDAK ADA","ADA")</f>
        <v>ADA</v>
      </c>
      <c r="Y1292" t="str">
        <f>IF(ISERROR(VLOOKUP(C1292,'Data Unit Agr Open'!$F$4:$F$7567,1,0)),"TIDAK ADA","ADA")</f>
        <v>ADA</v>
      </c>
      <c r="Z1292" s="955" t="str">
        <f>VLOOKUP(H1292,'Data Unit Agr Open'!J1290:$J$7567,1,FALSE)</f>
        <v>B2960SRL</v>
      </c>
      <c r="AA1292" t="b">
        <f t="shared" si="118"/>
        <v>1</v>
      </c>
      <c r="AB1292" s="1058"/>
    </row>
    <row r="1293" spans="1:28" ht="17.45" hidden="1" customHeight="1" x14ac:dyDescent="0.4">
      <c r="A1293" s="750" t="s">
        <v>12507</v>
      </c>
      <c r="B1293" s="38">
        <v>1288</v>
      </c>
      <c r="C1293" s="392" t="s">
        <v>3508</v>
      </c>
      <c r="D1293" s="655" t="s">
        <v>13449</v>
      </c>
      <c r="E1293" s="258" t="s">
        <v>13450</v>
      </c>
      <c r="F1293" s="232"/>
      <c r="G1293" s="232"/>
      <c r="H1293" s="235" t="s">
        <v>6204</v>
      </c>
      <c r="I1293" s="69" t="s">
        <v>6205</v>
      </c>
      <c r="J1293" s="69" t="s">
        <v>6206</v>
      </c>
      <c r="K1293" s="427">
        <v>44196</v>
      </c>
      <c r="L1293" s="427">
        <v>44926</v>
      </c>
      <c r="M1293" s="76">
        <v>24</v>
      </c>
      <c r="N1293" s="370">
        <v>4656000</v>
      </c>
      <c r="O1293" s="76">
        <f t="shared" si="114"/>
        <v>194000</v>
      </c>
      <c r="P1293" s="128">
        <f t="shared" ca="1" si="115"/>
        <v>12.421165725308674</v>
      </c>
      <c r="Q1293" s="129">
        <f t="shared" ca="1" si="116"/>
        <v>2328000</v>
      </c>
      <c r="R1293" s="73">
        <f>'[1]Pins Indonesia'!J2512</f>
        <v>825000</v>
      </c>
      <c r="S1293" s="130">
        <f>'[1]Pins Indonesia'!F2513</f>
        <v>0</v>
      </c>
      <c r="T1293" s="50">
        <f t="shared" si="117"/>
        <v>3831000</v>
      </c>
      <c r="U1293" s="511" t="s">
        <v>13451</v>
      </c>
      <c r="X1293" t="str">
        <f>IF(ISERROR(VLOOKUP(H1293,'FMC by DSF_Sistem'!$J$11:$J$1202,1,0)),"TIDAK ADA","ADA")</f>
        <v>ADA</v>
      </c>
      <c r="Y1293" t="str">
        <f>IF(ISERROR(VLOOKUP(C1293,'Data Unit Agr Open'!$F$4:$F$7567,1,0)),"TIDAK ADA","ADA")</f>
        <v>ADA</v>
      </c>
      <c r="Z1293" s="955" t="str">
        <f>VLOOKUP(H1293,'Data Unit Agr Open'!J1291:$J$7567,1,FALSE)</f>
        <v>B2907SRM</v>
      </c>
      <c r="AA1293" t="b">
        <f t="shared" si="118"/>
        <v>1</v>
      </c>
      <c r="AB1293" s="1058"/>
    </row>
    <row r="1294" spans="1:28" ht="17.45" hidden="1" customHeight="1" x14ac:dyDescent="0.4">
      <c r="A1294" s="750" t="s">
        <v>12507</v>
      </c>
      <c r="B1294" s="51">
        <v>1289</v>
      </c>
      <c r="C1294" s="392" t="s">
        <v>3508</v>
      </c>
      <c r="D1294" s="655" t="s">
        <v>13449</v>
      </c>
      <c r="E1294" s="258" t="s">
        <v>13450</v>
      </c>
      <c r="F1294" s="232"/>
      <c r="G1294" s="232"/>
      <c r="H1294" s="235" t="s">
        <v>6208</v>
      </c>
      <c r="I1294" s="69" t="s">
        <v>6209</v>
      </c>
      <c r="J1294" s="69" t="s">
        <v>6210</v>
      </c>
      <c r="K1294" s="427">
        <v>44196</v>
      </c>
      <c r="L1294" s="427">
        <v>44926</v>
      </c>
      <c r="M1294" s="76">
        <v>24</v>
      </c>
      <c r="N1294" s="370">
        <v>4656000</v>
      </c>
      <c r="O1294" s="76">
        <f t="shared" ref="O1294:O1357" si="119">N1294/M1294</f>
        <v>194000</v>
      </c>
      <c r="P1294" s="128">
        <f t="shared" ca="1" si="115"/>
        <v>12.421165725308674</v>
      </c>
      <c r="Q1294" s="129">
        <f t="shared" ca="1" si="116"/>
        <v>2328000</v>
      </c>
      <c r="R1294" s="73">
        <f>'[1]Pins Indonesia'!J2559</f>
        <v>825000</v>
      </c>
      <c r="S1294" s="130">
        <f>'[1]Pins Indonesia'!F2560</f>
        <v>0</v>
      </c>
      <c r="T1294" s="50">
        <f t="shared" si="117"/>
        <v>3831000</v>
      </c>
      <c r="U1294" s="511" t="s">
        <v>13451</v>
      </c>
      <c r="X1294" t="str">
        <f>IF(ISERROR(VLOOKUP(H1294,'FMC by DSF_Sistem'!$J$11:$J$1202,1,0)),"TIDAK ADA","ADA")</f>
        <v>ADA</v>
      </c>
      <c r="Y1294" t="str">
        <f>IF(ISERROR(VLOOKUP(C1294,'Data Unit Agr Open'!$F$4:$F$7567,1,0)),"TIDAK ADA","ADA")</f>
        <v>ADA</v>
      </c>
      <c r="Z1294" s="955" t="str">
        <f>VLOOKUP(H1294,'Data Unit Agr Open'!J1292:$J$7567,1,FALSE)</f>
        <v>B2712SRL</v>
      </c>
      <c r="AA1294" t="b">
        <f t="shared" si="118"/>
        <v>1</v>
      </c>
      <c r="AB1294" s="1058"/>
    </row>
    <row r="1295" spans="1:28" ht="17.45" hidden="1" customHeight="1" x14ac:dyDescent="0.4">
      <c r="A1295" s="750" t="s">
        <v>12507</v>
      </c>
      <c r="B1295" s="38">
        <v>1290</v>
      </c>
      <c r="C1295" s="392" t="s">
        <v>3508</v>
      </c>
      <c r="D1295" s="655" t="s">
        <v>13449</v>
      </c>
      <c r="E1295" s="258" t="s">
        <v>13450</v>
      </c>
      <c r="F1295" s="232"/>
      <c r="G1295" s="232"/>
      <c r="H1295" s="235" t="s">
        <v>6211</v>
      </c>
      <c r="I1295" s="69" t="s">
        <v>6212</v>
      </c>
      <c r="J1295" s="69" t="s">
        <v>6213</v>
      </c>
      <c r="K1295" s="427">
        <v>44196</v>
      </c>
      <c r="L1295" s="427">
        <v>44926</v>
      </c>
      <c r="M1295" s="76">
        <v>24</v>
      </c>
      <c r="N1295" s="370">
        <v>4656000</v>
      </c>
      <c r="O1295" s="76">
        <f t="shared" si="119"/>
        <v>194000</v>
      </c>
      <c r="P1295" s="128">
        <f t="shared" ca="1" si="115"/>
        <v>12.421165725308674</v>
      </c>
      <c r="Q1295" s="129">
        <f t="shared" ca="1" si="116"/>
        <v>2328000</v>
      </c>
      <c r="R1295" s="73">
        <f>'[1]Pins Indonesia'!J2606</f>
        <v>825000</v>
      </c>
      <c r="S1295" s="130">
        <f>'[1]Pins Indonesia'!F2607</f>
        <v>0</v>
      </c>
      <c r="T1295" s="50">
        <f t="shared" si="117"/>
        <v>3831000</v>
      </c>
      <c r="U1295" s="511" t="s">
        <v>13451</v>
      </c>
      <c r="X1295" t="str">
        <f>IF(ISERROR(VLOOKUP(H1295,'FMC by DSF_Sistem'!$J$11:$J$1202,1,0)),"TIDAK ADA","ADA")</f>
        <v>ADA</v>
      </c>
      <c r="Y1295" t="str">
        <f>IF(ISERROR(VLOOKUP(C1295,'Data Unit Agr Open'!$F$4:$F$7567,1,0)),"TIDAK ADA","ADA")</f>
        <v>ADA</v>
      </c>
      <c r="Z1295" s="955" t="str">
        <f>VLOOKUP(H1295,'Data Unit Agr Open'!J1293:$J$7567,1,FALSE)</f>
        <v>B2745SRM</v>
      </c>
      <c r="AA1295" t="b">
        <f t="shared" si="118"/>
        <v>1</v>
      </c>
      <c r="AB1295" s="1058"/>
    </row>
    <row r="1296" spans="1:28" ht="17.45" hidden="1" customHeight="1" x14ac:dyDescent="0.4">
      <c r="A1296" s="750" t="s">
        <v>12507</v>
      </c>
      <c r="B1296" s="51">
        <v>1291</v>
      </c>
      <c r="C1296" s="392" t="s">
        <v>3508</v>
      </c>
      <c r="D1296" s="655" t="s">
        <v>13449</v>
      </c>
      <c r="E1296" s="258" t="s">
        <v>13450</v>
      </c>
      <c r="F1296" s="232"/>
      <c r="G1296" s="232"/>
      <c r="H1296" s="235" t="s">
        <v>6214</v>
      </c>
      <c r="I1296" s="69" t="s">
        <v>6215</v>
      </c>
      <c r="J1296" s="69" t="s">
        <v>6216</v>
      </c>
      <c r="K1296" s="427">
        <v>44196</v>
      </c>
      <c r="L1296" s="427">
        <v>44926</v>
      </c>
      <c r="M1296" s="76">
        <v>24</v>
      </c>
      <c r="N1296" s="370">
        <v>4656000</v>
      </c>
      <c r="O1296" s="76">
        <f t="shared" si="119"/>
        <v>194000</v>
      </c>
      <c r="P1296" s="128">
        <f t="shared" ca="1" si="115"/>
        <v>12.421165725308674</v>
      </c>
      <c r="Q1296" s="129">
        <f t="shared" ca="1" si="116"/>
        <v>2328000</v>
      </c>
      <c r="R1296" s="73">
        <f>'[1]Pins Indonesia'!J2653</f>
        <v>825000</v>
      </c>
      <c r="S1296" s="130">
        <f>'[1]Pins Indonesia'!F2654</f>
        <v>0</v>
      </c>
      <c r="T1296" s="50">
        <f t="shared" si="117"/>
        <v>3831000</v>
      </c>
      <c r="U1296" s="511" t="s">
        <v>13451</v>
      </c>
      <c r="X1296" t="str">
        <f>IF(ISERROR(VLOOKUP(H1296,'FMC by DSF_Sistem'!$J$11:$J$1202,1,0)),"TIDAK ADA","ADA")</f>
        <v>ADA</v>
      </c>
      <c r="Y1296" t="str">
        <f>IF(ISERROR(VLOOKUP(C1296,'Data Unit Agr Open'!$F$4:$F$7567,1,0)),"TIDAK ADA","ADA")</f>
        <v>ADA</v>
      </c>
      <c r="Z1296" s="955" t="str">
        <f>VLOOKUP(H1296,'Data Unit Agr Open'!J1294:$J$7567,1,FALSE)</f>
        <v>B2733SRM</v>
      </c>
      <c r="AA1296" t="b">
        <f t="shared" si="118"/>
        <v>1</v>
      </c>
      <c r="AB1296" s="1058"/>
    </row>
    <row r="1297" spans="1:28" ht="17.45" hidden="1" customHeight="1" x14ac:dyDescent="0.4">
      <c r="A1297" s="750" t="s">
        <v>12507</v>
      </c>
      <c r="B1297" s="38">
        <v>1292</v>
      </c>
      <c r="C1297" s="392" t="s">
        <v>3508</v>
      </c>
      <c r="D1297" s="655" t="s">
        <v>13449</v>
      </c>
      <c r="E1297" s="258" t="s">
        <v>13450</v>
      </c>
      <c r="F1297" s="232"/>
      <c r="G1297" s="232"/>
      <c r="H1297" s="235" t="s">
        <v>6217</v>
      </c>
      <c r="I1297" s="69" t="s">
        <v>6218</v>
      </c>
      <c r="J1297" s="69" t="s">
        <v>6219</v>
      </c>
      <c r="K1297" s="427">
        <v>44196</v>
      </c>
      <c r="L1297" s="427">
        <v>44926</v>
      </c>
      <c r="M1297" s="76">
        <v>24</v>
      </c>
      <c r="N1297" s="370">
        <v>4656000</v>
      </c>
      <c r="O1297" s="76">
        <f t="shared" si="119"/>
        <v>194000</v>
      </c>
      <c r="P1297" s="128">
        <f t="shared" ca="1" si="115"/>
        <v>12.421165725308674</v>
      </c>
      <c r="Q1297" s="129">
        <f t="shared" ca="1" si="116"/>
        <v>2328000</v>
      </c>
      <c r="R1297" s="73">
        <f>'[1]Pins Indonesia'!J2700</f>
        <v>825000</v>
      </c>
      <c r="S1297" s="130">
        <f>'[1]Pins Indonesia'!F2701</f>
        <v>0</v>
      </c>
      <c r="T1297" s="50">
        <f t="shared" si="117"/>
        <v>3831000</v>
      </c>
      <c r="U1297" s="511" t="s">
        <v>13451</v>
      </c>
      <c r="X1297" t="str">
        <f>IF(ISERROR(VLOOKUP(H1297,'FMC by DSF_Sistem'!$J$11:$J$1202,1,0)),"TIDAK ADA","ADA")</f>
        <v>ADA</v>
      </c>
      <c r="Y1297" t="str">
        <f>IF(ISERROR(VLOOKUP(C1297,'Data Unit Agr Open'!$F$4:$F$7567,1,0)),"TIDAK ADA","ADA")</f>
        <v>ADA</v>
      </c>
      <c r="Z1297" s="955" t="str">
        <f>VLOOKUP(H1297,'Data Unit Agr Open'!J1295:$J$7567,1,FALSE)</f>
        <v>B2852SRL</v>
      </c>
      <c r="AA1297" t="b">
        <f t="shared" si="118"/>
        <v>1</v>
      </c>
      <c r="AB1297" s="1058"/>
    </row>
    <row r="1298" spans="1:28" ht="17.45" hidden="1" customHeight="1" x14ac:dyDescent="0.4">
      <c r="A1298" s="750" t="s">
        <v>12507</v>
      </c>
      <c r="B1298" s="51">
        <v>1293</v>
      </c>
      <c r="C1298" s="392" t="s">
        <v>3508</v>
      </c>
      <c r="D1298" s="655" t="s">
        <v>13449</v>
      </c>
      <c r="E1298" s="258" t="s">
        <v>13450</v>
      </c>
      <c r="F1298" s="232"/>
      <c r="G1298" s="232"/>
      <c r="H1298" s="235" t="s">
        <v>6220</v>
      </c>
      <c r="I1298" s="69" t="s">
        <v>6221</v>
      </c>
      <c r="J1298" s="69" t="s">
        <v>6222</v>
      </c>
      <c r="K1298" s="427">
        <v>44196</v>
      </c>
      <c r="L1298" s="427">
        <v>44926</v>
      </c>
      <c r="M1298" s="76">
        <v>24</v>
      </c>
      <c r="N1298" s="370">
        <v>4656000</v>
      </c>
      <c r="O1298" s="76">
        <f t="shared" si="119"/>
        <v>194000</v>
      </c>
      <c r="P1298" s="128">
        <f t="shared" ca="1" si="115"/>
        <v>12.421165725308674</v>
      </c>
      <c r="Q1298" s="129">
        <f t="shared" ca="1" si="116"/>
        <v>2328000</v>
      </c>
      <c r="R1298" s="73">
        <f>'[1]Pins Indonesia'!J2747</f>
        <v>825000</v>
      </c>
      <c r="S1298" s="130">
        <f>'[1]Pins Indonesia'!F2748</f>
        <v>0</v>
      </c>
      <c r="T1298" s="50">
        <f t="shared" si="117"/>
        <v>3831000</v>
      </c>
      <c r="U1298" s="511" t="s">
        <v>13451</v>
      </c>
      <c r="X1298" t="str">
        <f>IF(ISERROR(VLOOKUP(H1298,'FMC by DSF_Sistem'!$J$11:$J$1202,1,0)),"TIDAK ADA","ADA")</f>
        <v>ADA</v>
      </c>
      <c r="Y1298" t="str">
        <f>IF(ISERROR(VLOOKUP(C1298,'Data Unit Agr Open'!$F$4:$F$7567,1,0)),"TIDAK ADA","ADA")</f>
        <v>ADA</v>
      </c>
      <c r="Z1298" s="955" t="str">
        <f>VLOOKUP(H1298,'Data Unit Agr Open'!J1296:$J$7567,1,FALSE)</f>
        <v>B2729SRM</v>
      </c>
      <c r="AA1298" t="b">
        <f t="shared" si="118"/>
        <v>1</v>
      </c>
      <c r="AB1298" s="1058"/>
    </row>
    <row r="1299" spans="1:28" ht="17.45" hidden="1" customHeight="1" x14ac:dyDescent="0.4">
      <c r="A1299" s="750" t="s">
        <v>12507</v>
      </c>
      <c r="B1299" s="38">
        <v>1294</v>
      </c>
      <c r="C1299" s="392" t="s">
        <v>3508</v>
      </c>
      <c r="D1299" s="655" t="s">
        <v>13449</v>
      </c>
      <c r="E1299" s="258" t="s">
        <v>13450</v>
      </c>
      <c r="F1299" s="232"/>
      <c r="G1299" s="232"/>
      <c r="H1299" s="235" t="s">
        <v>6223</v>
      </c>
      <c r="I1299" s="69" t="s">
        <v>6224</v>
      </c>
      <c r="J1299" s="69" t="s">
        <v>6225</v>
      </c>
      <c r="K1299" s="427">
        <v>44196</v>
      </c>
      <c r="L1299" s="427">
        <v>44926</v>
      </c>
      <c r="M1299" s="76">
        <v>24</v>
      </c>
      <c r="N1299" s="370">
        <v>4656000</v>
      </c>
      <c r="O1299" s="76">
        <f t="shared" si="119"/>
        <v>194000</v>
      </c>
      <c r="P1299" s="128">
        <f t="shared" ca="1" si="115"/>
        <v>12.421165725308674</v>
      </c>
      <c r="Q1299" s="129">
        <f t="shared" ca="1" si="116"/>
        <v>2328000</v>
      </c>
      <c r="R1299" s="73">
        <f>'[1]Pins Indonesia'!J2794</f>
        <v>825000</v>
      </c>
      <c r="S1299" s="130">
        <f>'[1]Pins Indonesia'!F2795</f>
        <v>0</v>
      </c>
      <c r="T1299" s="50">
        <f t="shared" si="117"/>
        <v>3831000</v>
      </c>
      <c r="U1299" s="511" t="s">
        <v>13451</v>
      </c>
      <c r="X1299" t="str">
        <f>IF(ISERROR(VLOOKUP(H1299,'FMC by DSF_Sistem'!$J$11:$J$1202,1,0)),"TIDAK ADA","ADA")</f>
        <v>ADA</v>
      </c>
      <c r="Y1299" t="str">
        <f>IF(ISERROR(VLOOKUP(C1299,'Data Unit Agr Open'!$F$4:$F$7567,1,0)),"TIDAK ADA","ADA")</f>
        <v>ADA</v>
      </c>
      <c r="Z1299" s="955" t="str">
        <f>VLOOKUP(H1299,'Data Unit Agr Open'!J1297:$J$7567,1,FALSE)</f>
        <v>B2977SRM</v>
      </c>
      <c r="AA1299" t="b">
        <f t="shared" si="118"/>
        <v>1</v>
      </c>
      <c r="AB1299" s="1058"/>
    </row>
    <row r="1300" spans="1:28" ht="17.45" hidden="1" customHeight="1" x14ac:dyDescent="0.4">
      <c r="A1300" s="750" t="s">
        <v>12507</v>
      </c>
      <c r="B1300" s="51">
        <v>1295</v>
      </c>
      <c r="C1300" s="392" t="s">
        <v>3508</v>
      </c>
      <c r="D1300" s="655" t="s">
        <v>13449</v>
      </c>
      <c r="E1300" s="258" t="s">
        <v>13450</v>
      </c>
      <c r="F1300" s="232"/>
      <c r="G1300" s="232"/>
      <c r="H1300" s="235" t="s">
        <v>6226</v>
      </c>
      <c r="I1300" s="69" t="s">
        <v>6227</v>
      </c>
      <c r="J1300" s="69" t="s">
        <v>6228</v>
      </c>
      <c r="K1300" s="427">
        <v>44196</v>
      </c>
      <c r="L1300" s="427">
        <v>44926</v>
      </c>
      <c r="M1300" s="76">
        <v>24</v>
      </c>
      <c r="N1300" s="370">
        <v>4656000</v>
      </c>
      <c r="O1300" s="76">
        <f t="shared" si="119"/>
        <v>194000</v>
      </c>
      <c r="P1300" s="128">
        <f t="shared" ca="1" si="115"/>
        <v>12.421165725308674</v>
      </c>
      <c r="Q1300" s="129">
        <f t="shared" ca="1" si="116"/>
        <v>2328000</v>
      </c>
      <c r="R1300" s="73">
        <f>'[1]Pins Indonesia'!J2842</f>
        <v>825000</v>
      </c>
      <c r="S1300" s="130">
        <f>'[1]Pins Indonesia'!F2843</f>
        <v>0</v>
      </c>
      <c r="T1300" s="50">
        <f t="shared" si="117"/>
        <v>3831000</v>
      </c>
      <c r="U1300" s="511" t="s">
        <v>13451</v>
      </c>
      <c r="X1300" t="str">
        <f>IF(ISERROR(VLOOKUP(H1300,'FMC by DSF_Sistem'!$J$11:$J$1202,1,0)),"TIDAK ADA","ADA")</f>
        <v>ADA</v>
      </c>
      <c r="Y1300" t="str">
        <f>IF(ISERROR(VLOOKUP(C1300,'Data Unit Agr Open'!$F$4:$F$7567,1,0)),"TIDAK ADA","ADA")</f>
        <v>ADA</v>
      </c>
      <c r="Z1300" s="955" t="str">
        <f>VLOOKUP(H1300,'Data Unit Agr Open'!J1298:$J$7567,1,FALSE)</f>
        <v>B2942SRL</v>
      </c>
      <c r="AA1300" t="b">
        <f t="shared" si="118"/>
        <v>1</v>
      </c>
      <c r="AB1300" s="1058"/>
    </row>
    <row r="1301" spans="1:28" ht="17.45" hidden="1" customHeight="1" x14ac:dyDescent="0.4">
      <c r="A1301" s="750" t="s">
        <v>12507</v>
      </c>
      <c r="B1301" s="38">
        <v>1296</v>
      </c>
      <c r="C1301" s="392" t="s">
        <v>3508</v>
      </c>
      <c r="D1301" s="655" t="s">
        <v>13449</v>
      </c>
      <c r="E1301" s="258" t="s">
        <v>13450</v>
      </c>
      <c r="F1301" s="232"/>
      <c r="G1301" s="232"/>
      <c r="H1301" s="235" t="s">
        <v>6229</v>
      </c>
      <c r="I1301" s="69" t="s">
        <v>6230</v>
      </c>
      <c r="J1301" s="69" t="s">
        <v>6231</v>
      </c>
      <c r="K1301" s="427">
        <v>44196</v>
      </c>
      <c r="L1301" s="427">
        <v>44926</v>
      </c>
      <c r="M1301" s="76">
        <v>24</v>
      </c>
      <c r="N1301" s="370">
        <v>4656000</v>
      </c>
      <c r="O1301" s="76">
        <f t="shared" si="119"/>
        <v>194000</v>
      </c>
      <c r="P1301" s="128">
        <f t="shared" ca="1" si="115"/>
        <v>12.421165725308674</v>
      </c>
      <c r="Q1301" s="129">
        <f t="shared" ca="1" si="116"/>
        <v>2328000</v>
      </c>
      <c r="R1301" s="73">
        <f>'[1]Pins Indonesia'!J2890</f>
        <v>825000</v>
      </c>
      <c r="S1301" s="130">
        <f>'[1]Pins Indonesia'!F2891</f>
        <v>0</v>
      </c>
      <c r="T1301" s="50">
        <f t="shared" si="117"/>
        <v>3831000</v>
      </c>
      <c r="U1301" s="511" t="s">
        <v>13451</v>
      </c>
      <c r="X1301" t="str">
        <f>IF(ISERROR(VLOOKUP(H1301,'FMC by DSF_Sistem'!$J$11:$J$1202,1,0)),"TIDAK ADA","ADA")</f>
        <v>ADA</v>
      </c>
      <c r="Y1301" t="str">
        <f>IF(ISERROR(VLOOKUP(C1301,'Data Unit Agr Open'!$F$4:$F$7567,1,0)),"TIDAK ADA","ADA")</f>
        <v>ADA</v>
      </c>
      <c r="Z1301" s="955" t="str">
        <f>VLOOKUP(H1301,'Data Unit Agr Open'!J1299:$J$7567,1,FALSE)</f>
        <v>B2953SRM</v>
      </c>
      <c r="AA1301" t="b">
        <f t="shared" si="118"/>
        <v>1</v>
      </c>
      <c r="AB1301" s="1058"/>
    </row>
    <row r="1302" spans="1:28" ht="17.45" hidden="1" customHeight="1" x14ac:dyDescent="0.4">
      <c r="A1302" s="750" t="s">
        <v>12507</v>
      </c>
      <c r="B1302" s="51">
        <v>1297</v>
      </c>
      <c r="C1302" s="392" t="s">
        <v>3508</v>
      </c>
      <c r="D1302" s="655" t="s">
        <v>13449</v>
      </c>
      <c r="E1302" s="258" t="s">
        <v>13450</v>
      </c>
      <c r="F1302" s="232"/>
      <c r="G1302" s="232"/>
      <c r="H1302" s="235" t="s">
        <v>6232</v>
      </c>
      <c r="I1302" s="69" t="s">
        <v>6233</v>
      </c>
      <c r="J1302" s="69" t="s">
        <v>6234</v>
      </c>
      <c r="K1302" s="427">
        <v>44196</v>
      </c>
      <c r="L1302" s="427">
        <v>44926</v>
      </c>
      <c r="M1302" s="76">
        <v>24</v>
      </c>
      <c r="N1302" s="370">
        <v>4656000</v>
      </c>
      <c r="O1302" s="76">
        <f t="shared" si="119"/>
        <v>194000</v>
      </c>
      <c r="P1302" s="128">
        <f t="shared" ca="1" si="115"/>
        <v>12.421165725308674</v>
      </c>
      <c r="Q1302" s="129">
        <f t="shared" ca="1" si="116"/>
        <v>2328000</v>
      </c>
      <c r="R1302" s="73">
        <f>'[1]Pins Indonesia'!J2937</f>
        <v>825000</v>
      </c>
      <c r="S1302" s="130">
        <f>'[1]Pins Indonesia'!F2938</f>
        <v>0</v>
      </c>
      <c r="T1302" s="50">
        <f t="shared" si="117"/>
        <v>3831000</v>
      </c>
      <c r="U1302" s="511" t="s">
        <v>13451</v>
      </c>
      <c r="X1302" t="str">
        <f>IF(ISERROR(VLOOKUP(H1302,'FMC by DSF_Sistem'!$J$11:$J$1202,1,0)),"TIDAK ADA","ADA")</f>
        <v>ADA</v>
      </c>
      <c r="Y1302" t="str">
        <f>IF(ISERROR(VLOOKUP(C1302,'Data Unit Agr Open'!$F$4:$F$7567,1,0)),"TIDAK ADA","ADA")</f>
        <v>ADA</v>
      </c>
      <c r="Z1302" s="955" t="str">
        <f>VLOOKUP(H1302,'Data Unit Agr Open'!J1300:$J$7567,1,FALSE)</f>
        <v>B2911SRM</v>
      </c>
      <c r="AA1302" t="b">
        <f t="shared" si="118"/>
        <v>1</v>
      </c>
      <c r="AB1302" s="1058"/>
    </row>
    <row r="1303" spans="1:28" ht="17.45" hidden="1" customHeight="1" x14ac:dyDescent="0.4">
      <c r="A1303" s="750" t="s">
        <v>12507</v>
      </c>
      <c r="B1303" s="38">
        <v>1298</v>
      </c>
      <c r="C1303" s="392" t="s">
        <v>3508</v>
      </c>
      <c r="D1303" s="655" t="s">
        <v>13449</v>
      </c>
      <c r="E1303" s="258" t="s">
        <v>13450</v>
      </c>
      <c r="F1303" s="232"/>
      <c r="G1303" s="232"/>
      <c r="H1303" s="235" t="s">
        <v>6235</v>
      </c>
      <c r="I1303" s="69" t="s">
        <v>6236</v>
      </c>
      <c r="J1303" s="69" t="s">
        <v>6237</v>
      </c>
      <c r="K1303" s="427">
        <v>44196</v>
      </c>
      <c r="L1303" s="427">
        <v>44926</v>
      </c>
      <c r="M1303" s="76">
        <v>24</v>
      </c>
      <c r="N1303" s="370">
        <v>4656000</v>
      </c>
      <c r="O1303" s="76">
        <f t="shared" si="119"/>
        <v>194000</v>
      </c>
      <c r="P1303" s="128">
        <f t="shared" ca="1" si="115"/>
        <v>12.421165725308674</v>
      </c>
      <c r="Q1303" s="129">
        <f t="shared" ca="1" si="116"/>
        <v>2328000</v>
      </c>
      <c r="R1303" s="73">
        <f>'[1]Pins Indonesia'!J2984</f>
        <v>825000</v>
      </c>
      <c r="S1303" s="130">
        <f>'[1]Pins Indonesia'!F2985</f>
        <v>0</v>
      </c>
      <c r="T1303" s="50">
        <f t="shared" si="117"/>
        <v>3831000</v>
      </c>
      <c r="U1303" s="511" t="s">
        <v>13451</v>
      </c>
      <c r="X1303" t="str">
        <f>IF(ISERROR(VLOOKUP(H1303,'FMC by DSF_Sistem'!$J$11:$J$1202,1,0)),"TIDAK ADA","ADA")</f>
        <v>ADA</v>
      </c>
      <c r="Y1303" t="str">
        <f>IF(ISERROR(VLOOKUP(C1303,'Data Unit Agr Open'!$F$4:$F$7567,1,0)),"TIDAK ADA","ADA")</f>
        <v>ADA</v>
      </c>
      <c r="Z1303" s="955" t="str">
        <f>VLOOKUP(H1303,'Data Unit Agr Open'!J1301:$J$7567,1,FALSE)</f>
        <v>B2860SRL</v>
      </c>
      <c r="AA1303" t="b">
        <f t="shared" si="118"/>
        <v>1</v>
      </c>
      <c r="AB1303" s="1058"/>
    </row>
    <row r="1304" spans="1:28" ht="17.45" hidden="1" customHeight="1" x14ac:dyDescent="0.4">
      <c r="A1304" s="750" t="s">
        <v>12507</v>
      </c>
      <c r="B1304" s="51">
        <v>1299</v>
      </c>
      <c r="C1304" s="392" t="s">
        <v>3508</v>
      </c>
      <c r="D1304" s="655" t="s">
        <v>13449</v>
      </c>
      <c r="E1304" s="258" t="s">
        <v>13450</v>
      </c>
      <c r="F1304" s="232"/>
      <c r="G1304" s="232"/>
      <c r="H1304" s="235" t="s">
        <v>6238</v>
      </c>
      <c r="I1304" s="69" t="s">
        <v>6239</v>
      </c>
      <c r="J1304" s="69" t="s">
        <v>6240</v>
      </c>
      <c r="K1304" s="427">
        <v>44196</v>
      </c>
      <c r="L1304" s="427">
        <v>44926</v>
      </c>
      <c r="M1304" s="76">
        <v>24</v>
      </c>
      <c r="N1304" s="370">
        <v>4656000</v>
      </c>
      <c r="O1304" s="76">
        <f t="shared" si="119"/>
        <v>194000</v>
      </c>
      <c r="P1304" s="128">
        <f t="shared" ca="1" si="115"/>
        <v>12.421165725308674</v>
      </c>
      <c r="Q1304" s="129">
        <f t="shared" ca="1" si="116"/>
        <v>2328000</v>
      </c>
      <c r="R1304" s="73">
        <f>'[1]Pins Indonesia'!J3032</f>
        <v>825000</v>
      </c>
      <c r="S1304" s="130">
        <f>'[1]Pins Indonesia'!F3033</f>
        <v>0</v>
      </c>
      <c r="T1304" s="50">
        <f t="shared" si="117"/>
        <v>3831000</v>
      </c>
      <c r="U1304" s="511" t="s">
        <v>13451</v>
      </c>
      <c r="X1304" t="str">
        <f>IF(ISERROR(VLOOKUP(H1304,'FMC by DSF_Sistem'!$J$11:$J$1202,1,0)),"TIDAK ADA","ADA")</f>
        <v>ADA</v>
      </c>
      <c r="Y1304" t="str">
        <f>IF(ISERROR(VLOOKUP(C1304,'Data Unit Agr Open'!$F$4:$F$7567,1,0)),"TIDAK ADA","ADA")</f>
        <v>ADA</v>
      </c>
      <c r="Z1304" s="955" t="str">
        <f>VLOOKUP(H1304,'Data Unit Agr Open'!J1302:$J$7567,1,FALSE)</f>
        <v>B2923SRM</v>
      </c>
      <c r="AA1304" t="b">
        <f t="shared" si="118"/>
        <v>1</v>
      </c>
      <c r="AB1304" s="1058"/>
    </row>
    <row r="1305" spans="1:28" ht="17.45" hidden="1" customHeight="1" x14ac:dyDescent="0.4">
      <c r="A1305" s="750" t="s">
        <v>12507</v>
      </c>
      <c r="B1305" s="38">
        <v>1300</v>
      </c>
      <c r="C1305" s="392" t="s">
        <v>3508</v>
      </c>
      <c r="D1305" s="655" t="s">
        <v>13449</v>
      </c>
      <c r="E1305" s="258" t="s">
        <v>13450</v>
      </c>
      <c r="F1305" s="232"/>
      <c r="G1305" s="232"/>
      <c r="H1305" s="235" t="s">
        <v>6241</v>
      </c>
      <c r="I1305" s="69" t="s">
        <v>6242</v>
      </c>
      <c r="J1305" s="69" t="s">
        <v>6243</v>
      </c>
      <c r="K1305" s="427">
        <v>44196</v>
      </c>
      <c r="L1305" s="427">
        <v>44926</v>
      </c>
      <c r="M1305" s="76">
        <v>24</v>
      </c>
      <c r="N1305" s="370">
        <v>4656000</v>
      </c>
      <c r="O1305" s="76">
        <f t="shared" si="119"/>
        <v>194000</v>
      </c>
      <c r="P1305" s="128">
        <f t="shared" ca="1" si="115"/>
        <v>12.421165725308674</v>
      </c>
      <c r="Q1305" s="129">
        <f t="shared" ca="1" si="116"/>
        <v>2328000</v>
      </c>
      <c r="R1305" s="73">
        <f>'[1]Pins Indonesia'!J3079</f>
        <v>825000</v>
      </c>
      <c r="S1305" s="130">
        <f>'[1]Pins Indonesia'!F3080</f>
        <v>0</v>
      </c>
      <c r="T1305" s="50">
        <f t="shared" si="117"/>
        <v>3831000</v>
      </c>
      <c r="U1305" s="511" t="s">
        <v>13451</v>
      </c>
      <c r="X1305" t="str">
        <f>IF(ISERROR(VLOOKUP(H1305,'FMC by DSF_Sistem'!$J$11:$J$1202,1,0)),"TIDAK ADA","ADA")</f>
        <v>ADA</v>
      </c>
      <c r="Y1305" t="str">
        <f>IF(ISERROR(VLOOKUP(C1305,'Data Unit Agr Open'!$F$4:$F$7567,1,0)),"TIDAK ADA","ADA")</f>
        <v>ADA</v>
      </c>
      <c r="Z1305" s="955" t="str">
        <f>VLOOKUP(H1305,'Data Unit Agr Open'!J1303:$J$7567,1,FALSE)</f>
        <v>B2897SRM</v>
      </c>
      <c r="AA1305" t="b">
        <f t="shared" si="118"/>
        <v>1</v>
      </c>
      <c r="AB1305" s="1058"/>
    </row>
    <row r="1306" spans="1:28" ht="17.45" hidden="1" customHeight="1" x14ac:dyDescent="0.4">
      <c r="A1306" s="750" t="s">
        <v>12507</v>
      </c>
      <c r="B1306" s="51">
        <v>1301</v>
      </c>
      <c r="C1306" s="392" t="s">
        <v>3508</v>
      </c>
      <c r="D1306" s="655" t="s">
        <v>13449</v>
      </c>
      <c r="E1306" s="258" t="s">
        <v>13450</v>
      </c>
      <c r="F1306" s="232"/>
      <c r="G1306" s="232"/>
      <c r="H1306" s="235" t="s">
        <v>6244</v>
      </c>
      <c r="I1306" s="69" t="s">
        <v>6245</v>
      </c>
      <c r="J1306" s="69" t="s">
        <v>6246</v>
      </c>
      <c r="K1306" s="427">
        <v>44196</v>
      </c>
      <c r="L1306" s="427">
        <v>44926</v>
      </c>
      <c r="M1306" s="76">
        <v>24</v>
      </c>
      <c r="N1306" s="370">
        <v>4656000</v>
      </c>
      <c r="O1306" s="76">
        <f t="shared" si="119"/>
        <v>194000</v>
      </c>
      <c r="P1306" s="128">
        <f t="shared" ca="1" si="115"/>
        <v>12.421165725308674</v>
      </c>
      <c r="Q1306" s="129">
        <f t="shared" ca="1" si="116"/>
        <v>2328000</v>
      </c>
      <c r="R1306" s="73">
        <f>'[1]Pins Indonesia'!J3126</f>
        <v>825000</v>
      </c>
      <c r="S1306" s="130">
        <f>'[1]Pins Indonesia'!F3127</f>
        <v>0</v>
      </c>
      <c r="T1306" s="50">
        <f t="shared" si="117"/>
        <v>3831000</v>
      </c>
      <c r="U1306" s="511" t="s">
        <v>13451</v>
      </c>
      <c r="X1306" t="str">
        <f>IF(ISERROR(VLOOKUP(H1306,'FMC by DSF_Sistem'!$J$11:$J$1202,1,0)),"TIDAK ADA","ADA")</f>
        <v>ADA</v>
      </c>
      <c r="Y1306" t="str">
        <f>IF(ISERROR(VLOOKUP(C1306,'Data Unit Agr Open'!$F$4:$F$7567,1,0)),"TIDAK ADA","ADA")</f>
        <v>ADA</v>
      </c>
      <c r="Z1306" s="955" t="str">
        <f>VLOOKUP(H1306,'Data Unit Agr Open'!J1304:$J$7567,1,FALSE)</f>
        <v>B2717SRM</v>
      </c>
      <c r="AA1306" t="b">
        <f t="shared" si="118"/>
        <v>1</v>
      </c>
      <c r="AB1306" s="1058"/>
    </row>
    <row r="1307" spans="1:28" ht="17.45" hidden="1" customHeight="1" x14ac:dyDescent="0.4">
      <c r="A1307" s="750" t="s">
        <v>12507</v>
      </c>
      <c r="B1307" s="38">
        <v>1302</v>
      </c>
      <c r="C1307" s="392" t="s">
        <v>3508</v>
      </c>
      <c r="D1307" s="655" t="s">
        <v>13449</v>
      </c>
      <c r="E1307" s="258" t="s">
        <v>13450</v>
      </c>
      <c r="F1307" s="232"/>
      <c r="G1307" s="232"/>
      <c r="H1307" s="235" t="s">
        <v>6247</v>
      </c>
      <c r="I1307" s="69" t="s">
        <v>6248</v>
      </c>
      <c r="J1307" s="69" t="s">
        <v>6249</v>
      </c>
      <c r="K1307" s="427">
        <v>44196</v>
      </c>
      <c r="L1307" s="427">
        <v>44926</v>
      </c>
      <c r="M1307" s="76">
        <v>24</v>
      </c>
      <c r="N1307" s="370">
        <v>4656000</v>
      </c>
      <c r="O1307" s="76">
        <f t="shared" si="119"/>
        <v>194000</v>
      </c>
      <c r="P1307" s="128">
        <f t="shared" ca="1" si="115"/>
        <v>12.421165725308674</v>
      </c>
      <c r="Q1307" s="129">
        <f t="shared" ca="1" si="116"/>
        <v>2328000</v>
      </c>
      <c r="R1307" s="73">
        <f>'[1]Pins Indonesia'!J3173</f>
        <v>825000</v>
      </c>
      <c r="S1307" s="130">
        <f>'[1]Pins Indonesia'!F3174</f>
        <v>0</v>
      </c>
      <c r="T1307" s="50">
        <f t="shared" si="117"/>
        <v>3831000</v>
      </c>
      <c r="U1307" s="511" t="s">
        <v>13451</v>
      </c>
      <c r="X1307" t="str">
        <f>IF(ISERROR(VLOOKUP(H1307,'FMC by DSF_Sistem'!$J$11:$J$1202,1,0)),"TIDAK ADA","ADA")</f>
        <v>ADA</v>
      </c>
      <c r="Y1307" t="str">
        <f>IF(ISERROR(VLOOKUP(C1307,'Data Unit Agr Open'!$F$4:$F$7567,1,0)),"TIDAK ADA","ADA")</f>
        <v>ADA</v>
      </c>
      <c r="Z1307" s="955" t="str">
        <f>VLOOKUP(H1307,'Data Unit Agr Open'!J1305:$J$7567,1,FALSE)</f>
        <v>B2725SRM</v>
      </c>
      <c r="AA1307" t="b">
        <f t="shared" si="118"/>
        <v>1</v>
      </c>
      <c r="AB1307" s="1058"/>
    </row>
    <row r="1308" spans="1:28" ht="17.45" hidden="1" customHeight="1" x14ac:dyDescent="0.4">
      <c r="A1308" s="750" t="s">
        <v>12507</v>
      </c>
      <c r="B1308" s="51">
        <v>1303</v>
      </c>
      <c r="C1308" s="392" t="s">
        <v>3508</v>
      </c>
      <c r="D1308" s="655" t="s">
        <v>13449</v>
      </c>
      <c r="E1308" s="258" t="s">
        <v>13450</v>
      </c>
      <c r="F1308" s="232"/>
      <c r="G1308" s="232"/>
      <c r="H1308" s="235" t="s">
        <v>6250</v>
      </c>
      <c r="I1308" s="69" t="s">
        <v>6251</v>
      </c>
      <c r="J1308" s="69" t="s">
        <v>6252</v>
      </c>
      <c r="K1308" s="427">
        <v>44196</v>
      </c>
      <c r="L1308" s="427">
        <v>44926</v>
      </c>
      <c r="M1308" s="76">
        <v>24</v>
      </c>
      <c r="N1308" s="370">
        <v>4656000</v>
      </c>
      <c r="O1308" s="76">
        <f t="shared" si="119"/>
        <v>194000</v>
      </c>
      <c r="P1308" s="128">
        <f t="shared" ca="1" si="115"/>
        <v>12.421165725308674</v>
      </c>
      <c r="Q1308" s="129">
        <f t="shared" ca="1" si="116"/>
        <v>2328000</v>
      </c>
      <c r="R1308" s="73">
        <f>'[1]Pins Indonesia'!J3220</f>
        <v>825000</v>
      </c>
      <c r="S1308" s="130">
        <f>'[1]Pins Indonesia'!F3221</f>
        <v>0</v>
      </c>
      <c r="T1308" s="50">
        <f t="shared" si="117"/>
        <v>3831000</v>
      </c>
      <c r="U1308" s="511" t="s">
        <v>13451</v>
      </c>
      <c r="X1308" t="str">
        <f>IF(ISERROR(VLOOKUP(H1308,'FMC by DSF_Sistem'!$J$11:$J$1202,1,0)),"TIDAK ADA","ADA")</f>
        <v>ADA</v>
      </c>
      <c r="Y1308" t="str">
        <f>IF(ISERROR(VLOOKUP(C1308,'Data Unit Agr Open'!$F$4:$F$7567,1,0)),"TIDAK ADA","ADA")</f>
        <v>ADA</v>
      </c>
      <c r="Z1308" s="955" t="str">
        <f>VLOOKUP(H1308,'Data Unit Agr Open'!J1306:$J$7567,1,FALSE)</f>
        <v>B2656SRL</v>
      </c>
      <c r="AA1308" t="b">
        <f t="shared" si="118"/>
        <v>1</v>
      </c>
      <c r="AB1308" s="1058"/>
    </row>
    <row r="1309" spans="1:28" ht="17.45" hidden="1" customHeight="1" x14ac:dyDescent="0.4">
      <c r="A1309" s="750" t="s">
        <v>12507</v>
      </c>
      <c r="B1309" s="38">
        <v>1304</v>
      </c>
      <c r="C1309" s="392" t="s">
        <v>3508</v>
      </c>
      <c r="D1309" s="655" t="s">
        <v>13449</v>
      </c>
      <c r="E1309" s="258" t="s">
        <v>13450</v>
      </c>
      <c r="F1309" s="232"/>
      <c r="G1309" s="232"/>
      <c r="H1309" s="235" t="s">
        <v>6253</v>
      </c>
      <c r="I1309" s="69" t="s">
        <v>6254</v>
      </c>
      <c r="J1309" s="69" t="s">
        <v>6255</v>
      </c>
      <c r="K1309" s="427">
        <v>44196</v>
      </c>
      <c r="L1309" s="427">
        <v>44926</v>
      </c>
      <c r="M1309" s="76">
        <v>24</v>
      </c>
      <c r="N1309" s="370">
        <v>4656000</v>
      </c>
      <c r="O1309" s="76">
        <f t="shared" si="119"/>
        <v>194000</v>
      </c>
      <c r="P1309" s="128">
        <f t="shared" ca="1" si="115"/>
        <v>12.421165725308674</v>
      </c>
      <c r="Q1309" s="129">
        <f t="shared" ca="1" si="116"/>
        <v>2328000</v>
      </c>
      <c r="R1309" s="73">
        <f>'[1]Pins Indonesia'!J3268</f>
        <v>825000</v>
      </c>
      <c r="S1309" s="130">
        <f>'[1]Pins Indonesia'!F3269</f>
        <v>0</v>
      </c>
      <c r="T1309" s="50">
        <f t="shared" si="117"/>
        <v>3831000</v>
      </c>
      <c r="U1309" s="511" t="s">
        <v>13451</v>
      </c>
      <c r="X1309" t="str">
        <f>IF(ISERROR(VLOOKUP(H1309,'FMC by DSF_Sistem'!$J$11:$J$1202,1,0)),"TIDAK ADA","ADA")</f>
        <v>ADA</v>
      </c>
      <c r="Y1309" t="str">
        <f>IF(ISERROR(VLOOKUP(C1309,'Data Unit Agr Open'!$F$4:$F$7567,1,0)),"TIDAK ADA","ADA")</f>
        <v>ADA</v>
      </c>
      <c r="Z1309" s="955" t="str">
        <f>VLOOKUP(H1309,'Data Unit Agr Open'!J1307:$J$7567,1,FALSE)</f>
        <v>B2699SRM</v>
      </c>
      <c r="AA1309" t="b">
        <f t="shared" si="118"/>
        <v>1</v>
      </c>
      <c r="AB1309" s="1058"/>
    </row>
    <row r="1310" spans="1:28" ht="17.45" hidden="1" customHeight="1" x14ac:dyDescent="0.4">
      <c r="A1310" s="750" t="s">
        <v>12507</v>
      </c>
      <c r="B1310" s="51">
        <v>1305</v>
      </c>
      <c r="C1310" s="392" t="s">
        <v>3508</v>
      </c>
      <c r="D1310" s="655" t="s">
        <v>13449</v>
      </c>
      <c r="E1310" s="258" t="s">
        <v>13450</v>
      </c>
      <c r="F1310" s="232"/>
      <c r="G1310" s="232"/>
      <c r="H1310" s="235" t="s">
        <v>6256</v>
      </c>
      <c r="I1310" s="69" t="s">
        <v>6257</v>
      </c>
      <c r="J1310" s="69" t="s">
        <v>6258</v>
      </c>
      <c r="K1310" s="427">
        <v>44196</v>
      </c>
      <c r="L1310" s="427">
        <v>44926</v>
      </c>
      <c r="M1310" s="76">
        <v>24</v>
      </c>
      <c r="N1310" s="370">
        <v>4656000</v>
      </c>
      <c r="O1310" s="76">
        <f t="shared" si="119"/>
        <v>194000</v>
      </c>
      <c r="P1310" s="128">
        <f t="shared" ca="1" si="115"/>
        <v>12.421165725308674</v>
      </c>
      <c r="Q1310" s="129">
        <f t="shared" ca="1" si="116"/>
        <v>2328000</v>
      </c>
      <c r="R1310" s="73">
        <f>'[1]Pins Indonesia'!J3315</f>
        <v>825000</v>
      </c>
      <c r="S1310" s="130">
        <f>'[1]Pins Indonesia'!F3316</f>
        <v>0</v>
      </c>
      <c r="T1310" s="50">
        <f t="shared" si="117"/>
        <v>3831000</v>
      </c>
      <c r="U1310" s="511" t="s">
        <v>13451</v>
      </c>
      <c r="X1310" t="str">
        <f>IF(ISERROR(VLOOKUP(H1310,'FMC by DSF_Sistem'!$J$11:$J$1202,1,0)),"TIDAK ADA","ADA")</f>
        <v>ADA</v>
      </c>
      <c r="Y1310" t="str">
        <f>IF(ISERROR(VLOOKUP(C1310,'Data Unit Agr Open'!$F$4:$F$7567,1,0)),"TIDAK ADA","ADA")</f>
        <v>ADA</v>
      </c>
      <c r="Z1310" s="955" t="str">
        <f>VLOOKUP(H1310,'Data Unit Agr Open'!J1308:$J$7567,1,FALSE)</f>
        <v>B2812SRL</v>
      </c>
      <c r="AA1310" t="b">
        <f t="shared" si="118"/>
        <v>1</v>
      </c>
      <c r="AB1310" s="1058"/>
    </row>
    <row r="1311" spans="1:28" ht="17.45" hidden="1" customHeight="1" x14ac:dyDescent="0.4">
      <c r="A1311" s="750" t="s">
        <v>12507</v>
      </c>
      <c r="B1311" s="38">
        <v>1306</v>
      </c>
      <c r="C1311" s="392" t="s">
        <v>3508</v>
      </c>
      <c r="D1311" s="655" t="s">
        <v>13449</v>
      </c>
      <c r="E1311" s="258" t="s">
        <v>13450</v>
      </c>
      <c r="F1311" s="232"/>
      <c r="G1311" s="232"/>
      <c r="H1311" s="235" t="s">
        <v>6259</v>
      </c>
      <c r="I1311" s="69" t="s">
        <v>6260</v>
      </c>
      <c r="J1311" s="69" t="s">
        <v>6261</v>
      </c>
      <c r="K1311" s="427">
        <v>44196</v>
      </c>
      <c r="L1311" s="427">
        <v>44926</v>
      </c>
      <c r="M1311" s="76">
        <v>24</v>
      </c>
      <c r="N1311" s="370">
        <v>4656000</v>
      </c>
      <c r="O1311" s="76">
        <f t="shared" si="119"/>
        <v>194000</v>
      </c>
      <c r="P1311" s="128">
        <f t="shared" ca="1" si="115"/>
        <v>12.421165725308674</v>
      </c>
      <c r="Q1311" s="129">
        <f t="shared" ca="1" si="116"/>
        <v>2328000</v>
      </c>
      <c r="R1311" s="73">
        <f>'[1]Pins Indonesia'!J3363</f>
        <v>825000</v>
      </c>
      <c r="S1311" s="130">
        <f>'[1]Pins Indonesia'!F3364</f>
        <v>0</v>
      </c>
      <c r="T1311" s="50">
        <f t="shared" si="117"/>
        <v>3831000</v>
      </c>
      <c r="U1311" s="511" t="s">
        <v>13451</v>
      </c>
      <c r="X1311" t="str">
        <f>IF(ISERROR(VLOOKUP(H1311,'FMC by DSF_Sistem'!$J$11:$J$1202,1,0)),"TIDAK ADA","ADA")</f>
        <v>ADA</v>
      </c>
      <c r="Y1311" t="str">
        <f>IF(ISERROR(VLOOKUP(C1311,'Data Unit Agr Open'!$F$4:$F$7567,1,0)),"TIDAK ADA","ADA")</f>
        <v>ADA</v>
      </c>
      <c r="Z1311" s="955" t="str">
        <f>VLOOKUP(H1311,'Data Unit Agr Open'!J1309:$J$7567,1,FALSE)</f>
        <v>B2739SRM</v>
      </c>
      <c r="AA1311" t="b">
        <f t="shared" si="118"/>
        <v>1</v>
      </c>
      <c r="AB1311" s="1058"/>
    </row>
    <row r="1312" spans="1:28" ht="17.45" hidden="1" customHeight="1" x14ac:dyDescent="0.4">
      <c r="A1312" s="750" t="s">
        <v>12507</v>
      </c>
      <c r="B1312" s="51">
        <v>1307</v>
      </c>
      <c r="C1312" s="392" t="s">
        <v>3508</v>
      </c>
      <c r="D1312" s="655" t="s">
        <v>13449</v>
      </c>
      <c r="E1312" s="258" t="s">
        <v>13450</v>
      </c>
      <c r="F1312" s="232"/>
      <c r="G1312" s="232"/>
      <c r="H1312" s="235" t="s">
        <v>6262</v>
      </c>
      <c r="I1312" s="69" t="s">
        <v>6263</v>
      </c>
      <c r="J1312" s="69" t="s">
        <v>6264</v>
      </c>
      <c r="K1312" s="427">
        <v>44196</v>
      </c>
      <c r="L1312" s="427">
        <v>44926</v>
      </c>
      <c r="M1312" s="76">
        <v>24</v>
      </c>
      <c r="N1312" s="370">
        <v>4656000</v>
      </c>
      <c r="O1312" s="76">
        <f t="shared" si="119"/>
        <v>194000</v>
      </c>
      <c r="P1312" s="128">
        <f t="shared" ca="1" si="115"/>
        <v>12.421165725308674</v>
      </c>
      <c r="Q1312" s="129">
        <f t="shared" ca="1" si="116"/>
        <v>2328000</v>
      </c>
      <c r="R1312" s="73">
        <f>'[1]Pins Indonesia'!J3410</f>
        <v>825000</v>
      </c>
      <c r="S1312" s="130">
        <f>'[1]Pins Indonesia'!F3411</f>
        <v>0</v>
      </c>
      <c r="T1312" s="50">
        <f t="shared" si="117"/>
        <v>3831000</v>
      </c>
      <c r="U1312" s="511" t="s">
        <v>13451</v>
      </c>
      <c r="X1312" t="str">
        <f>IF(ISERROR(VLOOKUP(H1312,'FMC by DSF_Sistem'!$J$11:$J$1202,1,0)),"TIDAK ADA","ADA")</f>
        <v>ADA</v>
      </c>
      <c r="Y1312" t="str">
        <f>IF(ISERROR(VLOOKUP(C1312,'Data Unit Agr Open'!$F$4:$F$7567,1,0)),"TIDAK ADA","ADA")</f>
        <v>ADA</v>
      </c>
      <c r="Z1312" s="955" t="str">
        <f>VLOOKUP(H1312,'Data Unit Agr Open'!J1310:$J$7567,1,FALSE)</f>
        <v>B2686SRL</v>
      </c>
      <c r="AA1312" t="b">
        <f t="shared" si="118"/>
        <v>1</v>
      </c>
      <c r="AB1312" s="1058"/>
    </row>
    <row r="1313" spans="1:28" ht="17.45" hidden="1" customHeight="1" x14ac:dyDescent="0.4">
      <c r="A1313" s="750" t="s">
        <v>12507</v>
      </c>
      <c r="B1313" s="38">
        <v>1308</v>
      </c>
      <c r="C1313" s="392" t="s">
        <v>3508</v>
      </c>
      <c r="D1313" s="655" t="s">
        <v>13449</v>
      </c>
      <c r="E1313" s="258" t="s">
        <v>13450</v>
      </c>
      <c r="F1313" s="232"/>
      <c r="G1313" s="232"/>
      <c r="H1313" s="235" t="s">
        <v>6265</v>
      </c>
      <c r="I1313" s="69" t="s">
        <v>6266</v>
      </c>
      <c r="J1313" s="69" t="s">
        <v>6267</v>
      </c>
      <c r="K1313" s="427">
        <v>44196</v>
      </c>
      <c r="L1313" s="427">
        <v>44926</v>
      </c>
      <c r="M1313" s="76">
        <v>24</v>
      </c>
      <c r="N1313" s="370">
        <v>4656000</v>
      </c>
      <c r="O1313" s="76">
        <f t="shared" si="119"/>
        <v>194000</v>
      </c>
      <c r="P1313" s="128">
        <f t="shared" ca="1" si="115"/>
        <v>12.421165725308674</v>
      </c>
      <c r="Q1313" s="129">
        <f t="shared" ca="1" si="116"/>
        <v>2328000</v>
      </c>
      <c r="R1313" s="73">
        <f>'[1]Pins Indonesia'!J3457</f>
        <v>825000</v>
      </c>
      <c r="S1313" s="130">
        <f>'[1]Pins Indonesia'!F3458</f>
        <v>0</v>
      </c>
      <c r="T1313" s="50">
        <f t="shared" si="117"/>
        <v>3831000</v>
      </c>
      <c r="U1313" s="511" t="s">
        <v>13451</v>
      </c>
      <c r="X1313" t="str">
        <f>IF(ISERROR(VLOOKUP(H1313,'FMC by DSF_Sistem'!$J$11:$J$1202,1,0)),"TIDAK ADA","ADA")</f>
        <v>ADA</v>
      </c>
      <c r="Y1313" t="str">
        <f>IF(ISERROR(VLOOKUP(C1313,'Data Unit Agr Open'!$F$4:$F$7567,1,0)),"TIDAK ADA","ADA")</f>
        <v>ADA</v>
      </c>
      <c r="Z1313" s="955" t="str">
        <f>VLOOKUP(H1313,'Data Unit Agr Open'!J1311:$J$7567,1,FALSE)</f>
        <v>B2899SRM</v>
      </c>
      <c r="AA1313" t="b">
        <f t="shared" si="118"/>
        <v>1</v>
      </c>
      <c r="AB1313" s="1058"/>
    </row>
    <row r="1314" spans="1:28" ht="17.45" hidden="1" customHeight="1" x14ac:dyDescent="0.4">
      <c r="A1314" s="750" t="s">
        <v>12507</v>
      </c>
      <c r="B1314" s="51">
        <v>1309</v>
      </c>
      <c r="C1314" s="392" t="s">
        <v>3508</v>
      </c>
      <c r="D1314" s="655" t="s">
        <v>13449</v>
      </c>
      <c r="E1314" s="258" t="s">
        <v>13450</v>
      </c>
      <c r="F1314" s="232"/>
      <c r="G1314" s="232"/>
      <c r="H1314" s="235" t="s">
        <v>6268</v>
      </c>
      <c r="I1314" s="69" t="s">
        <v>6269</v>
      </c>
      <c r="J1314" s="69" t="s">
        <v>6270</v>
      </c>
      <c r="K1314" s="427">
        <v>44196</v>
      </c>
      <c r="L1314" s="427">
        <v>44926</v>
      </c>
      <c r="M1314" s="76">
        <v>24</v>
      </c>
      <c r="N1314" s="370">
        <v>4656000</v>
      </c>
      <c r="O1314" s="76">
        <f t="shared" si="119"/>
        <v>194000</v>
      </c>
      <c r="P1314" s="128">
        <f t="shared" ca="1" si="115"/>
        <v>12.421165725308674</v>
      </c>
      <c r="Q1314" s="129">
        <f t="shared" ca="1" si="116"/>
        <v>2328000</v>
      </c>
      <c r="R1314" s="73">
        <f>'[1]Pins Indonesia'!J3504</f>
        <v>825000</v>
      </c>
      <c r="S1314" s="130">
        <f>'[1]Pins Indonesia'!F3505</f>
        <v>0</v>
      </c>
      <c r="T1314" s="50">
        <f t="shared" si="117"/>
        <v>3831000</v>
      </c>
      <c r="U1314" s="511" t="s">
        <v>13451</v>
      </c>
      <c r="X1314" t="str">
        <f>IF(ISERROR(VLOOKUP(H1314,'FMC by DSF_Sistem'!$J$11:$J$1202,1,0)),"TIDAK ADA","ADA")</f>
        <v>ADA</v>
      </c>
      <c r="Y1314" t="str">
        <f>IF(ISERROR(VLOOKUP(C1314,'Data Unit Agr Open'!$F$4:$F$7567,1,0)),"TIDAK ADA","ADA")</f>
        <v>ADA</v>
      </c>
      <c r="Z1314" s="955" t="str">
        <f>VLOOKUP(H1314,'Data Unit Agr Open'!J1312:$J$7567,1,FALSE)</f>
        <v>B2895SRM</v>
      </c>
      <c r="AA1314" t="b">
        <f t="shared" si="118"/>
        <v>1</v>
      </c>
      <c r="AB1314" s="1058"/>
    </row>
    <row r="1315" spans="1:28" ht="17.45" hidden="1" customHeight="1" x14ac:dyDescent="0.4">
      <c r="A1315" s="750" t="s">
        <v>12507</v>
      </c>
      <c r="B1315" s="38">
        <v>1310</v>
      </c>
      <c r="C1315" s="392" t="s">
        <v>3508</v>
      </c>
      <c r="D1315" s="655" t="s">
        <v>13449</v>
      </c>
      <c r="E1315" s="258" t="s">
        <v>13450</v>
      </c>
      <c r="F1315" s="232"/>
      <c r="G1315" s="232"/>
      <c r="H1315" s="235" t="s">
        <v>6271</v>
      </c>
      <c r="I1315" s="69" t="s">
        <v>6272</v>
      </c>
      <c r="J1315" s="69" t="s">
        <v>6273</v>
      </c>
      <c r="K1315" s="427">
        <v>44196</v>
      </c>
      <c r="L1315" s="427">
        <v>44926</v>
      </c>
      <c r="M1315" s="76">
        <v>24</v>
      </c>
      <c r="N1315" s="370">
        <v>4656000</v>
      </c>
      <c r="O1315" s="76">
        <f t="shared" si="119"/>
        <v>194000</v>
      </c>
      <c r="P1315" s="128">
        <f t="shared" ca="1" si="115"/>
        <v>12.421165725308674</v>
      </c>
      <c r="Q1315" s="129">
        <f t="shared" ca="1" si="116"/>
        <v>2328000</v>
      </c>
      <c r="R1315" s="73">
        <f>'[1]Pins Indonesia'!J3551</f>
        <v>825000</v>
      </c>
      <c r="S1315" s="130">
        <f>'[1]Pins Indonesia'!F3552</f>
        <v>0</v>
      </c>
      <c r="T1315" s="50">
        <f t="shared" si="117"/>
        <v>3831000</v>
      </c>
      <c r="U1315" s="511" t="s">
        <v>13451</v>
      </c>
      <c r="X1315" t="str">
        <f>IF(ISERROR(VLOOKUP(H1315,'FMC by DSF_Sistem'!$J$11:$J$1202,1,0)),"TIDAK ADA","ADA")</f>
        <v>ADA</v>
      </c>
      <c r="Y1315" t="str">
        <f>IF(ISERROR(VLOOKUP(C1315,'Data Unit Agr Open'!$F$4:$F$7567,1,0)),"TIDAK ADA","ADA")</f>
        <v>ADA</v>
      </c>
      <c r="Z1315" s="955" t="str">
        <f>VLOOKUP(H1315,'Data Unit Agr Open'!J1313:$J$7567,1,FALSE)</f>
        <v>B2814SRL</v>
      </c>
      <c r="AA1315" t="b">
        <f t="shared" si="118"/>
        <v>1</v>
      </c>
      <c r="AB1315" s="1058"/>
    </row>
    <row r="1316" spans="1:28" ht="17.45" hidden="1" customHeight="1" x14ac:dyDescent="0.4">
      <c r="A1316" s="750" t="s">
        <v>12507</v>
      </c>
      <c r="B1316" s="51">
        <v>1311</v>
      </c>
      <c r="C1316" s="392" t="s">
        <v>3508</v>
      </c>
      <c r="D1316" s="655" t="s">
        <v>13449</v>
      </c>
      <c r="E1316" s="258" t="s">
        <v>13450</v>
      </c>
      <c r="F1316" s="232"/>
      <c r="G1316" s="232"/>
      <c r="H1316" s="235" t="s">
        <v>6274</v>
      </c>
      <c r="I1316" s="69" t="s">
        <v>6275</v>
      </c>
      <c r="J1316" s="69" t="s">
        <v>6276</v>
      </c>
      <c r="K1316" s="427">
        <v>44196</v>
      </c>
      <c r="L1316" s="427">
        <v>44926</v>
      </c>
      <c r="M1316" s="76">
        <v>24</v>
      </c>
      <c r="N1316" s="370">
        <v>4656000</v>
      </c>
      <c r="O1316" s="76">
        <f t="shared" si="119"/>
        <v>194000</v>
      </c>
      <c r="P1316" s="128">
        <f t="shared" ca="1" si="115"/>
        <v>12.421165725308674</v>
      </c>
      <c r="Q1316" s="129">
        <f t="shared" ca="1" si="116"/>
        <v>2328000</v>
      </c>
      <c r="R1316" s="73">
        <f>'[1]Pins Indonesia'!J3598</f>
        <v>825000</v>
      </c>
      <c r="S1316" s="130">
        <f>'[1]Pins Indonesia'!F3599</f>
        <v>0</v>
      </c>
      <c r="T1316" s="50">
        <f t="shared" si="117"/>
        <v>3831000</v>
      </c>
      <c r="U1316" s="511" t="s">
        <v>13451</v>
      </c>
      <c r="X1316" t="str">
        <f>IF(ISERROR(VLOOKUP(H1316,'FMC by DSF_Sistem'!$J$11:$J$1202,1,0)),"TIDAK ADA","ADA")</f>
        <v>ADA</v>
      </c>
      <c r="Y1316" t="str">
        <f>IF(ISERROR(VLOOKUP(C1316,'Data Unit Agr Open'!$F$4:$F$7567,1,0)),"TIDAK ADA","ADA")</f>
        <v>ADA</v>
      </c>
      <c r="Z1316" s="955" t="str">
        <f>VLOOKUP(H1316,'Data Unit Agr Open'!J1314:$J$7567,1,FALSE)</f>
        <v>B2702SRL</v>
      </c>
      <c r="AA1316" t="b">
        <f t="shared" si="118"/>
        <v>1</v>
      </c>
      <c r="AB1316" s="1058"/>
    </row>
    <row r="1317" spans="1:28" ht="17.45" hidden="1" customHeight="1" x14ac:dyDescent="0.4">
      <c r="A1317" s="750" t="s">
        <v>12507</v>
      </c>
      <c r="B1317" s="38">
        <v>1312</v>
      </c>
      <c r="C1317" s="392" t="s">
        <v>3508</v>
      </c>
      <c r="D1317" s="655" t="s">
        <v>13449</v>
      </c>
      <c r="E1317" s="258" t="s">
        <v>13450</v>
      </c>
      <c r="F1317" s="232"/>
      <c r="G1317" s="232"/>
      <c r="H1317" s="235" t="s">
        <v>6277</v>
      </c>
      <c r="I1317" s="69" t="s">
        <v>6278</v>
      </c>
      <c r="J1317" s="69" t="s">
        <v>6279</v>
      </c>
      <c r="K1317" s="427">
        <v>44196</v>
      </c>
      <c r="L1317" s="427">
        <v>44926</v>
      </c>
      <c r="M1317" s="76">
        <v>24</v>
      </c>
      <c r="N1317" s="370">
        <v>4656000</v>
      </c>
      <c r="O1317" s="76">
        <f t="shared" si="119"/>
        <v>194000</v>
      </c>
      <c r="P1317" s="128">
        <f t="shared" ca="1" si="115"/>
        <v>12.421165725308674</v>
      </c>
      <c r="Q1317" s="129">
        <f t="shared" ca="1" si="116"/>
        <v>2328000</v>
      </c>
      <c r="R1317" s="73">
        <f>'[1]Pins Indonesia'!J3645</f>
        <v>825000</v>
      </c>
      <c r="S1317" s="130">
        <f>'[1]Pins Indonesia'!F3646</f>
        <v>0</v>
      </c>
      <c r="T1317" s="50">
        <f t="shared" si="117"/>
        <v>3831000</v>
      </c>
      <c r="U1317" s="511" t="s">
        <v>13451</v>
      </c>
      <c r="X1317" t="str">
        <f>IF(ISERROR(VLOOKUP(H1317,'FMC by DSF_Sistem'!$J$11:$J$1202,1,0)),"TIDAK ADA","ADA")</f>
        <v>ADA</v>
      </c>
      <c r="Y1317" t="str">
        <f>IF(ISERROR(VLOOKUP(C1317,'Data Unit Agr Open'!$F$4:$F$7567,1,0)),"TIDAK ADA","ADA")</f>
        <v>ADA</v>
      </c>
      <c r="Z1317" s="955" t="str">
        <f>VLOOKUP(H1317,'Data Unit Agr Open'!J1315:$J$7567,1,FALSE)</f>
        <v>B2858SRL</v>
      </c>
      <c r="AA1317" t="b">
        <f t="shared" si="118"/>
        <v>1</v>
      </c>
      <c r="AB1317" s="1058"/>
    </row>
    <row r="1318" spans="1:28" ht="17.45" hidden="1" customHeight="1" x14ac:dyDescent="0.4">
      <c r="A1318" s="750" t="s">
        <v>12507</v>
      </c>
      <c r="B1318" s="51">
        <v>1313</v>
      </c>
      <c r="C1318" s="392" t="s">
        <v>3508</v>
      </c>
      <c r="D1318" s="655" t="s">
        <v>13449</v>
      </c>
      <c r="E1318" s="258" t="s">
        <v>13450</v>
      </c>
      <c r="F1318" s="232"/>
      <c r="G1318" s="232"/>
      <c r="H1318" s="235" t="s">
        <v>6280</v>
      </c>
      <c r="I1318" s="69" t="s">
        <v>6281</v>
      </c>
      <c r="J1318" s="69" t="s">
        <v>6282</v>
      </c>
      <c r="K1318" s="427">
        <v>44196</v>
      </c>
      <c r="L1318" s="427">
        <v>44926</v>
      </c>
      <c r="M1318" s="76">
        <v>24</v>
      </c>
      <c r="N1318" s="370">
        <v>4656000</v>
      </c>
      <c r="O1318" s="76">
        <f t="shared" si="119"/>
        <v>194000</v>
      </c>
      <c r="P1318" s="128">
        <f t="shared" ca="1" si="115"/>
        <v>12.421165725308674</v>
      </c>
      <c r="Q1318" s="129">
        <f t="shared" ca="1" si="116"/>
        <v>2328000</v>
      </c>
      <c r="R1318" s="73">
        <f>'[1]Pins Indonesia'!J3692</f>
        <v>825000</v>
      </c>
      <c r="S1318" s="130">
        <f>'[1]Pins Indonesia'!F3693</f>
        <v>0</v>
      </c>
      <c r="T1318" s="50">
        <f t="shared" si="117"/>
        <v>3831000</v>
      </c>
      <c r="U1318" s="511" t="s">
        <v>13451</v>
      </c>
      <c r="X1318" t="str">
        <f>IF(ISERROR(VLOOKUP(H1318,'FMC by DSF_Sistem'!$J$11:$J$1202,1,0)),"TIDAK ADA","ADA")</f>
        <v>ADA</v>
      </c>
      <c r="Y1318" t="str">
        <f>IF(ISERROR(VLOOKUP(C1318,'Data Unit Agr Open'!$F$4:$F$7567,1,0)),"TIDAK ADA","ADA")</f>
        <v>ADA</v>
      </c>
      <c r="Z1318" s="955" t="str">
        <f>VLOOKUP(H1318,'Data Unit Agr Open'!J1316:$J$7567,1,FALSE)</f>
        <v>B2861SRM</v>
      </c>
      <c r="AA1318" t="b">
        <f t="shared" si="118"/>
        <v>1</v>
      </c>
      <c r="AB1318" s="1058"/>
    </row>
    <row r="1319" spans="1:28" ht="17.45" hidden="1" customHeight="1" x14ac:dyDescent="0.4">
      <c r="A1319" s="750" t="s">
        <v>12507</v>
      </c>
      <c r="B1319" s="38">
        <v>1314</v>
      </c>
      <c r="C1319" s="392" t="s">
        <v>3508</v>
      </c>
      <c r="D1319" s="655" t="s">
        <v>13449</v>
      </c>
      <c r="E1319" s="258" t="s">
        <v>13450</v>
      </c>
      <c r="F1319" s="232"/>
      <c r="G1319" s="232"/>
      <c r="H1319" s="235" t="s">
        <v>6283</v>
      </c>
      <c r="I1319" s="69" t="s">
        <v>6284</v>
      </c>
      <c r="J1319" s="69" t="s">
        <v>6285</v>
      </c>
      <c r="K1319" s="427">
        <v>44196</v>
      </c>
      <c r="L1319" s="427">
        <v>44926</v>
      </c>
      <c r="M1319" s="76">
        <v>24</v>
      </c>
      <c r="N1319" s="370">
        <v>4656000</v>
      </c>
      <c r="O1319" s="76">
        <f t="shared" si="119"/>
        <v>194000</v>
      </c>
      <c r="P1319" s="128">
        <f t="shared" ca="1" si="115"/>
        <v>12.421165725308674</v>
      </c>
      <c r="Q1319" s="129">
        <f t="shared" ca="1" si="116"/>
        <v>2328000</v>
      </c>
      <c r="R1319" s="73">
        <f>'[1]Pins Indonesia'!J3739</f>
        <v>825000</v>
      </c>
      <c r="S1319" s="130">
        <f>'[1]Pins Indonesia'!F3740</f>
        <v>0</v>
      </c>
      <c r="T1319" s="50">
        <f t="shared" si="117"/>
        <v>3831000</v>
      </c>
      <c r="U1319" s="511" t="s">
        <v>13451</v>
      </c>
      <c r="X1319" t="str">
        <f>IF(ISERROR(VLOOKUP(H1319,'FMC by DSF_Sistem'!$J$11:$J$1202,1,0)),"TIDAK ADA","ADA")</f>
        <v>ADA</v>
      </c>
      <c r="Y1319" t="str">
        <f>IF(ISERROR(VLOOKUP(C1319,'Data Unit Agr Open'!$F$4:$F$7567,1,0)),"TIDAK ADA","ADA")</f>
        <v>ADA</v>
      </c>
      <c r="Z1319" s="955" t="str">
        <f>VLOOKUP(H1319,'Data Unit Agr Open'!J1317:$J$7567,1,FALSE)</f>
        <v>B2830SRL</v>
      </c>
      <c r="AA1319" t="b">
        <f t="shared" si="118"/>
        <v>1</v>
      </c>
      <c r="AB1319" s="1058"/>
    </row>
    <row r="1320" spans="1:28" ht="17.45" hidden="1" customHeight="1" x14ac:dyDescent="0.4">
      <c r="A1320" s="750" t="s">
        <v>12507</v>
      </c>
      <c r="B1320" s="51">
        <v>1315</v>
      </c>
      <c r="C1320" s="392" t="s">
        <v>3508</v>
      </c>
      <c r="D1320" s="655" t="s">
        <v>13449</v>
      </c>
      <c r="E1320" s="258" t="s">
        <v>13450</v>
      </c>
      <c r="F1320" s="232"/>
      <c r="G1320" s="232"/>
      <c r="H1320" s="235" t="s">
        <v>6286</v>
      </c>
      <c r="I1320" s="69" t="s">
        <v>6287</v>
      </c>
      <c r="J1320" s="69" t="s">
        <v>6288</v>
      </c>
      <c r="K1320" s="427">
        <v>44196</v>
      </c>
      <c r="L1320" s="427">
        <v>44926</v>
      </c>
      <c r="M1320" s="76">
        <v>24</v>
      </c>
      <c r="N1320" s="370">
        <v>4656000</v>
      </c>
      <c r="O1320" s="76">
        <f t="shared" si="119"/>
        <v>194000</v>
      </c>
      <c r="P1320" s="128">
        <f t="shared" ca="1" si="115"/>
        <v>12.421165725308674</v>
      </c>
      <c r="Q1320" s="129">
        <f t="shared" ca="1" si="116"/>
        <v>2328000</v>
      </c>
      <c r="R1320" s="73">
        <f>'[1]Pins Indonesia'!J3787</f>
        <v>825000</v>
      </c>
      <c r="S1320" s="130">
        <f>'[1]Pins Indonesia'!F3788</f>
        <v>0</v>
      </c>
      <c r="T1320" s="50">
        <f t="shared" si="117"/>
        <v>3831000</v>
      </c>
      <c r="U1320" s="511" t="s">
        <v>13451</v>
      </c>
      <c r="X1320" t="str">
        <f>IF(ISERROR(VLOOKUP(H1320,'FMC by DSF_Sistem'!$J$11:$J$1202,1,0)),"TIDAK ADA","ADA")</f>
        <v>ADA</v>
      </c>
      <c r="Y1320" t="str">
        <f>IF(ISERROR(VLOOKUP(C1320,'Data Unit Agr Open'!$F$4:$F$7567,1,0)),"TIDAK ADA","ADA")</f>
        <v>ADA</v>
      </c>
      <c r="Z1320" s="955" t="str">
        <f>VLOOKUP(H1320,'Data Unit Agr Open'!J1318:$J$7567,1,FALSE)</f>
        <v>B2980SRL</v>
      </c>
      <c r="AA1320" t="b">
        <f t="shared" si="118"/>
        <v>1</v>
      </c>
      <c r="AB1320" s="1058"/>
    </row>
    <row r="1321" spans="1:28" ht="17.45" hidden="1" customHeight="1" x14ac:dyDescent="0.4">
      <c r="A1321" s="750" t="s">
        <v>12507</v>
      </c>
      <c r="B1321" s="38">
        <v>1316</v>
      </c>
      <c r="C1321" s="392" t="s">
        <v>3508</v>
      </c>
      <c r="D1321" s="655" t="s">
        <v>13449</v>
      </c>
      <c r="E1321" s="258" t="s">
        <v>13450</v>
      </c>
      <c r="F1321" s="232"/>
      <c r="G1321" s="232"/>
      <c r="H1321" s="235" t="s">
        <v>6289</v>
      </c>
      <c r="I1321" s="69" t="s">
        <v>6290</v>
      </c>
      <c r="J1321" s="69" t="s">
        <v>6291</v>
      </c>
      <c r="K1321" s="427">
        <v>44196</v>
      </c>
      <c r="L1321" s="427">
        <v>44926</v>
      </c>
      <c r="M1321" s="76">
        <v>24</v>
      </c>
      <c r="N1321" s="370">
        <v>4656000</v>
      </c>
      <c r="O1321" s="76">
        <f t="shared" si="119"/>
        <v>194000</v>
      </c>
      <c r="P1321" s="128">
        <f t="shared" ca="1" si="115"/>
        <v>12.421165725308674</v>
      </c>
      <c r="Q1321" s="129">
        <f t="shared" ca="1" si="116"/>
        <v>2328000</v>
      </c>
      <c r="R1321" s="73">
        <f>'[1]Pins Indonesia'!J3834</f>
        <v>825000</v>
      </c>
      <c r="S1321" s="130">
        <f>'[1]Pins Indonesia'!F3835</f>
        <v>0</v>
      </c>
      <c r="T1321" s="50">
        <f t="shared" si="117"/>
        <v>3831000</v>
      </c>
      <c r="U1321" s="511" t="s">
        <v>13451</v>
      </c>
      <c r="X1321" t="str">
        <f>IF(ISERROR(VLOOKUP(H1321,'FMC by DSF_Sistem'!$J$11:$J$1202,1,0)),"TIDAK ADA","ADA")</f>
        <v>ADA</v>
      </c>
      <c r="Y1321" t="str">
        <f>IF(ISERROR(VLOOKUP(C1321,'Data Unit Agr Open'!$F$4:$F$7567,1,0)),"TIDAK ADA","ADA")</f>
        <v>ADA</v>
      </c>
      <c r="Z1321" s="955" t="str">
        <f>VLOOKUP(H1321,'Data Unit Agr Open'!J1319:$J$7567,1,FALSE)</f>
        <v>B2983SRM</v>
      </c>
      <c r="AA1321" t="b">
        <f t="shared" si="118"/>
        <v>1</v>
      </c>
      <c r="AB1321" s="1058"/>
    </row>
    <row r="1322" spans="1:28" ht="17.45" hidden="1" customHeight="1" x14ac:dyDescent="0.4">
      <c r="A1322" s="750" t="s">
        <v>12507</v>
      </c>
      <c r="B1322" s="51">
        <v>1317</v>
      </c>
      <c r="C1322" s="392" t="s">
        <v>3508</v>
      </c>
      <c r="D1322" s="655" t="s">
        <v>13449</v>
      </c>
      <c r="E1322" s="258" t="s">
        <v>13450</v>
      </c>
      <c r="F1322" s="232"/>
      <c r="G1322" s="232"/>
      <c r="H1322" s="235" t="s">
        <v>6292</v>
      </c>
      <c r="I1322" s="69" t="s">
        <v>6293</v>
      </c>
      <c r="J1322" s="69" t="s">
        <v>6294</v>
      </c>
      <c r="K1322" s="427">
        <v>44196</v>
      </c>
      <c r="L1322" s="427">
        <v>44926</v>
      </c>
      <c r="M1322" s="76">
        <v>24</v>
      </c>
      <c r="N1322" s="370">
        <v>4656000</v>
      </c>
      <c r="O1322" s="76">
        <f t="shared" si="119"/>
        <v>194000</v>
      </c>
      <c r="P1322" s="128">
        <f t="shared" ca="1" si="115"/>
        <v>12.421165725308674</v>
      </c>
      <c r="Q1322" s="129">
        <f t="shared" ca="1" si="116"/>
        <v>2328000</v>
      </c>
      <c r="R1322" s="73">
        <f>'[1]Pins Indonesia'!J3881</f>
        <v>825000</v>
      </c>
      <c r="S1322" s="130">
        <f>'[1]Pins Indonesia'!F3882</f>
        <v>0</v>
      </c>
      <c r="T1322" s="50">
        <f t="shared" si="117"/>
        <v>3831000</v>
      </c>
      <c r="U1322" s="511" t="s">
        <v>13451</v>
      </c>
      <c r="X1322" t="str">
        <f>IF(ISERROR(VLOOKUP(H1322,'FMC by DSF_Sistem'!$J$11:$J$1202,1,0)),"TIDAK ADA","ADA")</f>
        <v>ADA</v>
      </c>
      <c r="Y1322" t="str">
        <f>IF(ISERROR(VLOOKUP(C1322,'Data Unit Agr Open'!$F$4:$F$7567,1,0)),"TIDAK ADA","ADA")</f>
        <v>ADA</v>
      </c>
      <c r="Z1322" s="955" t="str">
        <f>VLOOKUP(H1322,'Data Unit Agr Open'!J1320:$J$7567,1,FALSE)</f>
        <v>B2708SRL</v>
      </c>
      <c r="AA1322" t="b">
        <f t="shared" si="118"/>
        <v>1</v>
      </c>
      <c r="AB1322" s="1058"/>
    </row>
    <row r="1323" spans="1:28" ht="17.45" hidden="1" customHeight="1" x14ac:dyDescent="0.4">
      <c r="A1323" s="750" t="s">
        <v>12507</v>
      </c>
      <c r="B1323" s="38">
        <v>1318</v>
      </c>
      <c r="C1323" s="392" t="s">
        <v>3508</v>
      </c>
      <c r="D1323" s="655" t="s">
        <v>13449</v>
      </c>
      <c r="E1323" s="258" t="s">
        <v>13450</v>
      </c>
      <c r="F1323" s="232"/>
      <c r="G1323" s="232"/>
      <c r="H1323" s="235" t="s">
        <v>6295</v>
      </c>
      <c r="I1323" s="69" t="s">
        <v>6296</v>
      </c>
      <c r="J1323" s="69" t="s">
        <v>6297</v>
      </c>
      <c r="K1323" s="427">
        <v>44196</v>
      </c>
      <c r="L1323" s="427">
        <v>44926</v>
      </c>
      <c r="M1323" s="76">
        <v>24</v>
      </c>
      <c r="N1323" s="370">
        <v>4656000</v>
      </c>
      <c r="O1323" s="76">
        <f t="shared" si="119"/>
        <v>194000</v>
      </c>
      <c r="P1323" s="128">
        <f t="shared" ca="1" si="115"/>
        <v>12.421165725308674</v>
      </c>
      <c r="Q1323" s="129">
        <f t="shared" ca="1" si="116"/>
        <v>2328000</v>
      </c>
      <c r="R1323" s="73">
        <f>'[1]Pins Indonesia'!J3928</f>
        <v>825000</v>
      </c>
      <c r="S1323" s="130">
        <f>'[1]Pins Indonesia'!F3929</f>
        <v>0</v>
      </c>
      <c r="T1323" s="50">
        <f t="shared" si="117"/>
        <v>3831000</v>
      </c>
      <c r="U1323" s="511" t="s">
        <v>13451</v>
      </c>
      <c r="X1323" t="str">
        <f>IF(ISERROR(VLOOKUP(H1323,'FMC by DSF_Sistem'!$J$11:$J$1202,1,0)),"TIDAK ADA","ADA")</f>
        <v>ADA</v>
      </c>
      <c r="Y1323" t="str">
        <f>IF(ISERROR(VLOOKUP(C1323,'Data Unit Agr Open'!$F$4:$F$7567,1,0)),"TIDAK ADA","ADA")</f>
        <v>ADA</v>
      </c>
      <c r="Z1323" s="955" t="str">
        <f>VLOOKUP(H1323,'Data Unit Agr Open'!J1321:$J$7567,1,FALSE)</f>
        <v>B2856SRL</v>
      </c>
      <c r="AA1323" t="b">
        <f t="shared" si="118"/>
        <v>1</v>
      </c>
      <c r="AB1323" s="1058"/>
    </row>
    <row r="1324" spans="1:28" ht="17.45" hidden="1" customHeight="1" x14ac:dyDescent="0.4">
      <c r="A1324" s="750" t="s">
        <v>12507</v>
      </c>
      <c r="B1324" s="51">
        <v>1319</v>
      </c>
      <c r="C1324" s="392" t="s">
        <v>3508</v>
      </c>
      <c r="D1324" s="655" t="s">
        <v>13449</v>
      </c>
      <c r="E1324" s="258" t="s">
        <v>13450</v>
      </c>
      <c r="F1324" s="232"/>
      <c r="G1324" s="232"/>
      <c r="H1324" s="235" t="s">
        <v>6298</v>
      </c>
      <c r="I1324" s="69" t="s">
        <v>6299</v>
      </c>
      <c r="J1324" s="69" t="s">
        <v>6300</v>
      </c>
      <c r="K1324" s="427">
        <v>44196</v>
      </c>
      <c r="L1324" s="427">
        <v>44926</v>
      </c>
      <c r="M1324" s="76">
        <v>24</v>
      </c>
      <c r="N1324" s="370">
        <v>4656000</v>
      </c>
      <c r="O1324" s="76">
        <f t="shared" si="119"/>
        <v>194000</v>
      </c>
      <c r="P1324" s="128">
        <f t="shared" ca="1" si="115"/>
        <v>12.421165725308674</v>
      </c>
      <c r="Q1324" s="129">
        <f t="shared" ca="1" si="116"/>
        <v>2328000</v>
      </c>
      <c r="R1324" s="73">
        <f>'[1]Pins Indonesia'!J3975</f>
        <v>825000</v>
      </c>
      <c r="S1324" s="130">
        <f>'[1]Pins Indonesia'!F3976</f>
        <v>0</v>
      </c>
      <c r="T1324" s="50">
        <f t="shared" si="117"/>
        <v>3831000</v>
      </c>
      <c r="U1324" s="511" t="s">
        <v>13451</v>
      </c>
      <c r="X1324" t="str">
        <f>IF(ISERROR(VLOOKUP(H1324,'FMC by DSF_Sistem'!$J$11:$J$1202,1,0)),"TIDAK ADA","ADA")</f>
        <v>ADA</v>
      </c>
      <c r="Y1324" t="str">
        <f>IF(ISERROR(VLOOKUP(C1324,'Data Unit Agr Open'!$F$4:$F$7567,1,0)),"TIDAK ADA","ADA")</f>
        <v>ADA</v>
      </c>
      <c r="Z1324" s="955" t="str">
        <f>VLOOKUP(H1324,'Data Unit Agr Open'!J1322:$J$7567,1,FALSE)</f>
        <v>B2859SRM</v>
      </c>
      <c r="AA1324" t="b">
        <f t="shared" si="118"/>
        <v>1</v>
      </c>
      <c r="AB1324" s="1058"/>
    </row>
    <row r="1325" spans="1:28" ht="17.45" hidden="1" customHeight="1" x14ac:dyDescent="0.4">
      <c r="A1325" s="750" t="s">
        <v>12507</v>
      </c>
      <c r="B1325" s="38">
        <v>1320</v>
      </c>
      <c r="C1325" s="392" t="s">
        <v>3508</v>
      </c>
      <c r="D1325" s="655" t="s">
        <v>13449</v>
      </c>
      <c r="E1325" s="258" t="s">
        <v>13450</v>
      </c>
      <c r="F1325" s="232"/>
      <c r="G1325" s="232"/>
      <c r="H1325" s="235" t="s">
        <v>6301</v>
      </c>
      <c r="I1325" s="69" t="s">
        <v>6302</v>
      </c>
      <c r="J1325" s="69" t="s">
        <v>6303</v>
      </c>
      <c r="K1325" s="427">
        <v>44196</v>
      </c>
      <c r="L1325" s="427">
        <v>44926</v>
      </c>
      <c r="M1325" s="76">
        <v>24</v>
      </c>
      <c r="N1325" s="370">
        <v>4656000</v>
      </c>
      <c r="O1325" s="76">
        <f t="shared" si="119"/>
        <v>194000</v>
      </c>
      <c r="P1325" s="128">
        <f t="shared" ca="1" si="115"/>
        <v>12.421165725308674</v>
      </c>
      <c r="Q1325" s="129">
        <f t="shared" ca="1" si="116"/>
        <v>2328000</v>
      </c>
      <c r="R1325" s="73">
        <f>'[1]Pins Indonesia'!J4022</f>
        <v>825000</v>
      </c>
      <c r="S1325" s="130">
        <f>'[1]Pins Indonesia'!F4023</f>
        <v>0</v>
      </c>
      <c r="T1325" s="50">
        <f t="shared" si="117"/>
        <v>3831000</v>
      </c>
      <c r="U1325" s="511" t="s">
        <v>13451</v>
      </c>
      <c r="X1325" t="str">
        <f>IF(ISERROR(VLOOKUP(H1325,'FMC by DSF_Sistem'!$J$11:$J$1202,1,0)),"TIDAK ADA","ADA")</f>
        <v>ADA</v>
      </c>
      <c r="Y1325" t="str">
        <f>IF(ISERROR(VLOOKUP(C1325,'Data Unit Agr Open'!$F$4:$F$7567,1,0)),"TIDAK ADA","ADA")</f>
        <v>ADA</v>
      </c>
      <c r="Z1325" s="955" t="str">
        <f>VLOOKUP(H1325,'Data Unit Agr Open'!J1323:$J$7567,1,FALSE)</f>
        <v>B2824SRL</v>
      </c>
      <c r="AA1325" t="b">
        <f t="shared" si="118"/>
        <v>1</v>
      </c>
      <c r="AB1325" s="1058"/>
    </row>
    <row r="1326" spans="1:28" ht="17.45" hidden="1" customHeight="1" x14ac:dyDescent="0.4">
      <c r="A1326" s="750" t="s">
        <v>12507</v>
      </c>
      <c r="B1326" s="51">
        <v>1321</v>
      </c>
      <c r="C1326" s="392" t="s">
        <v>3508</v>
      </c>
      <c r="D1326" s="655" t="s">
        <v>13449</v>
      </c>
      <c r="E1326" s="258" t="s">
        <v>13450</v>
      </c>
      <c r="F1326" s="232"/>
      <c r="G1326" s="232"/>
      <c r="H1326" s="235" t="s">
        <v>6304</v>
      </c>
      <c r="I1326" s="69" t="s">
        <v>6305</v>
      </c>
      <c r="J1326" s="69" t="s">
        <v>6306</v>
      </c>
      <c r="K1326" s="427">
        <v>44196</v>
      </c>
      <c r="L1326" s="427">
        <v>44926</v>
      </c>
      <c r="M1326" s="76">
        <v>24</v>
      </c>
      <c r="N1326" s="370">
        <v>4656000</v>
      </c>
      <c r="O1326" s="76">
        <f t="shared" si="119"/>
        <v>194000</v>
      </c>
      <c r="P1326" s="128">
        <f t="shared" ca="1" si="115"/>
        <v>12.421165725308674</v>
      </c>
      <c r="Q1326" s="129">
        <f t="shared" ca="1" si="116"/>
        <v>2328000</v>
      </c>
      <c r="R1326" s="73">
        <f>'[1]Pins Indonesia'!J4069</f>
        <v>825000</v>
      </c>
      <c r="S1326" s="130">
        <f>'[1]Pins Indonesia'!F4070</f>
        <v>0</v>
      </c>
      <c r="T1326" s="50">
        <f t="shared" si="117"/>
        <v>3831000</v>
      </c>
      <c r="U1326" s="511" t="s">
        <v>13451</v>
      </c>
      <c r="X1326" t="str">
        <f>IF(ISERROR(VLOOKUP(H1326,'FMC by DSF_Sistem'!$J$11:$J$1202,1,0)),"TIDAK ADA","ADA")</f>
        <v>ADA</v>
      </c>
      <c r="Y1326" t="str">
        <f>IF(ISERROR(VLOOKUP(C1326,'Data Unit Agr Open'!$F$4:$F$7567,1,0)),"TIDAK ADA","ADA")</f>
        <v>ADA</v>
      </c>
      <c r="Z1326" s="955" t="str">
        <f>VLOOKUP(H1326,'Data Unit Agr Open'!J1324:$J$7567,1,FALSE)</f>
        <v>B2680SRL</v>
      </c>
      <c r="AA1326" t="b">
        <f t="shared" si="118"/>
        <v>1</v>
      </c>
      <c r="AB1326" s="1058"/>
    </row>
    <row r="1327" spans="1:28" ht="17.45" hidden="1" customHeight="1" x14ac:dyDescent="0.4">
      <c r="A1327" s="750" t="s">
        <v>12507</v>
      </c>
      <c r="B1327" s="38">
        <v>1322</v>
      </c>
      <c r="C1327" s="392" t="s">
        <v>3508</v>
      </c>
      <c r="D1327" s="655" t="s">
        <v>13449</v>
      </c>
      <c r="E1327" s="258" t="s">
        <v>13450</v>
      </c>
      <c r="F1327" s="232"/>
      <c r="G1327" s="232"/>
      <c r="H1327" s="235" t="s">
        <v>6307</v>
      </c>
      <c r="I1327" s="69" t="s">
        <v>6308</v>
      </c>
      <c r="J1327" s="69" t="s">
        <v>6309</v>
      </c>
      <c r="K1327" s="427">
        <v>44196</v>
      </c>
      <c r="L1327" s="427">
        <v>44926</v>
      </c>
      <c r="M1327" s="76">
        <v>24</v>
      </c>
      <c r="N1327" s="370">
        <v>4656000</v>
      </c>
      <c r="O1327" s="76">
        <f t="shared" si="119"/>
        <v>194000</v>
      </c>
      <c r="P1327" s="128">
        <f t="shared" ref="P1327:P1390" ca="1" si="120">($P$3-K1327)/30</f>
        <v>12.421165725308674</v>
      </c>
      <c r="Q1327" s="129">
        <f t="shared" ref="Q1327:Q1390" ca="1" si="121">LEFT(P1327,2)*O1327</f>
        <v>2328000</v>
      </c>
      <c r="R1327" s="73">
        <f>'[1]Pins Indonesia'!J4117</f>
        <v>825000</v>
      </c>
      <c r="S1327" s="130">
        <f>'[1]Pins Indonesia'!F4118</f>
        <v>0</v>
      </c>
      <c r="T1327" s="50">
        <f t="shared" si="117"/>
        <v>3831000</v>
      </c>
      <c r="U1327" s="511" t="s">
        <v>13451</v>
      </c>
      <c r="X1327" t="str">
        <f>IF(ISERROR(VLOOKUP(H1327,'FMC by DSF_Sistem'!$J$11:$J$1202,1,0)),"TIDAK ADA","ADA")</f>
        <v>ADA</v>
      </c>
      <c r="Y1327" t="str">
        <f>IF(ISERROR(VLOOKUP(C1327,'Data Unit Agr Open'!$F$4:$F$7567,1,0)),"TIDAK ADA","ADA")</f>
        <v>ADA</v>
      </c>
      <c r="Z1327" s="955" t="str">
        <f>VLOOKUP(H1327,'Data Unit Agr Open'!J1325:$J$7567,1,FALSE)</f>
        <v>B2678SRL</v>
      </c>
      <c r="AA1327" t="b">
        <f t="shared" si="118"/>
        <v>1</v>
      </c>
      <c r="AB1327" s="1058"/>
    </row>
    <row r="1328" spans="1:28" ht="17.45" hidden="1" customHeight="1" x14ac:dyDescent="0.4">
      <c r="A1328" s="750" t="s">
        <v>12507</v>
      </c>
      <c r="B1328" s="51">
        <v>1323</v>
      </c>
      <c r="C1328" s="392" t="s">
        <v>3508</v>
      </c>
      <c r="D1328" s="655" t="s">
        <v>13449</v>
      </c>
      <c r="E1328" s="258" t="s">
        <v>13450</v>
      </c>
      <c r="F1328" s="232"/>
      <c r="G1328" s="232"/>
      <c r="H1328" s="235" t="s">
        <v>6310</v>
      </c>
      <c r="I1328" s="69" t="s">
        <v>6311</v>
      </c>
      <c r="J1328" s="69" t="s">
        <v>6312</v>
      </c>
      <c r="K1328" s="427">
        <v>44196</v>
      </c>
      <c r="L1328" s="427">
        <v>44926</v>
      </c>
      <c r="M1328" s="76">
        <v>24</v>
      </c>
      <c r="N1328" s="370">
        <v>4656000</v>
      </c>
      <c r="O1328" s="76">
        <f t="shared" si="119"/>
        <v>194000</v>
      </c>
      <c r="P1328" s="128">
        <f t="shared" ca="1" si="120"/>
        <v>12.421165725308674</v>
      </c>
      <c r="Q1328" s="129">
        <f t="shared" ca="1" si="121"/>
        <v>2328000</v>
      </c>
      <c r="R1328" s="73">
        <f>'[1]Pins Indonesia'!J4164</f>
        <v>825000</v>
      </c>
      <c r="S1328" s="130">
        <f>'[1]Pins Indonesia'!F4165</f>
        <v>0</v>
      </c>
      <c r="T1328" s="50">
        <f t="shared" si="117"/>
        <v>3831000</v>
      </c>
      <c r="U1328" s="511" t="s">
        <v>13451</v>
      </c>
      <c r="X1328" t="str">
        <f>IF(ISERROR(VLOOKUP(H1328,'FMC by DSF_Sistem'!$J$11:$J$1202,1,0)),"TIDAK ADA","ADA")</f>
        <v>ADA</v>
      </c>
      <c r="Y1328" t="str">
        <f>IF(ISERROR(VLOOKUP(C1328,'Data Unit Agr Open'!$F$4:$F$7567,1,0)),"TIDAK ADA","ADA")</f>
        <v>ADA</v>
      </c>
      <c r="Z1328" s="955" t="str">
        <f>VLOOKUP(H1328,'Data Unit Agr Open'!J1326:$J$7567,1,FALSE)</f>
        <v>B2719SRM</v>
      </c>
      <c r="AA1328" t="b">
        <f t="shared" si="118"/>
        <v>1</v>
      </c>
      <c r="AB1328" s="1058"/>
    </row>
    <row r="1329" spans="1:28" ht="17.45" hidden="1" customHeight="1" x14ac:dyDescent="0.4">
      <c r="A1329" s="750" t="s">
        <v>12507</v>
      </c>
      <c r="B1329" s="38">
        <v>1324</v>
      </c>
      <c r="C1329" s="392" t="s">
        <v>3508</v>
      </c>
      <c r="D1329" s="655" t="s">
        <v>13449</v>
      </c>
      <c r="E1329" s="258" t="s">
        <v>13450</v>
      </c>
      <c r="F1329" s="232"/>
      <c r="G1329" s="232"/>
      <c r="H1329" s="235" t="s">
        <v>6313</v>
      </c>
      <c r="I1329" s="69" t="s">
        <v>6314</v>
      </c>
      <c r="J1329" s="69" t="s">
        <v>6315</v>
      </c>
      <c r="K1329" s="427">
        <v>44196</v>
      </c>
      <c r="L1329" s="427">
        <v>44926</v>
      </c>
      <c r="M1329" s="76">
        <v>24</v>
      </c>
      <c r="N1329" s="370">
        <v>4656000</v>
      </c>
      <c r="O1329" s="76">
        <f t="shared" si="119"/>
        <v>194000</v>
      </c>
      <c r="P1329" s="128">
        <f t="shared" ca="1" si="120"/>
        <v>12.421165725308674</v>
      </c>
      <c r="Q1329" s="129">
        <f t="shared" ca="1" si="121"/>
        <v>2328000</v>
      </c>
      <c r="R1329" s="73">
        <f>'[1]Pins Indonesia'!J4211</f>
        <v>825000</v>
      </c>
      <c r="S1329" s="130">
        <f>'[1]Pins Indonesia'!F4212</f>
        <v>0</v>
      </c>
      <c r="T1329" s="50">
        <f t="shared" si="117"/>
        <v>3831000</v>
      </c>
      <c r="U1329" s="511" t="s">
        <v>13451</v>
      </c>
      <c r="X1329" t="str">
        <f>IF(ISERROR(VLOOKUP(H1329,'FMC by DSF_Sistem'!$J$11:$J$1202,1,0)),"TIDAK ADA","ADA")</f>
        <v>ADA</v>
      </c>
      <c r="Y1329" t="str">
        <f>IF(ISERROR(VLOOKUP(C1329,'Data Unit Agr Open'!$F$4:$F$7567,1,0)),"TIDAK ADA","ADA")</f>
        <v>ADA</v>
      </c>
      <c r="Z1329" s="955" t="str">
        <f>VLOOKUP(H1329,'Data Unit Agr Open'!J1327:$J$7567,1,FALSE)</f>
        <v>B2845SRM</v>
      </c>
      <c r="AA1329" t="b">
        <f t="shared" si="118"/>
        <v>1</v>
      </c>
      <c r="AB1329" s="1058"/>
    </row>
    <row r="1330" spans="1:28" ht="17.45" hidden="1" customHeight="1" x14ac:dyDescent="0.4">
      <c r="A1330" s="750" t="s">
        <v>12507</v>
      </c>
      <c r="B1330" s="51">
        <v>1325</v>
      </c>
      <c r="C1330" s="392" t="s">
        <v>3508</v>
      </c>
      <c r="D1330" s="655" t="s">
        <v>13449</v>
      </c>
      <c r="E1330" s="258" t="s">
        <v>13450</v>
      </c>
      <c r="F1330" s="232"/>
      <c r="G1330" s="232"/>
      <c r="H1330" s="235" t="s">
        <v>6316</v>
      </c>
      <c r="I1330" s="69" t="s">
        <v>6317</v>
      </c>
      <c r="J1330" s="69" t="s">
        <v>6318</v>
      </c>
      <c r="K1330" s="427">
        <v>44196</v>
      </c>
      <c r="L1330" s="427">
        <v>44926</v>
      </c>
      <c r="M1330" s="76">
        <v>24</v>
      </c>
      <c r="N1330" s="370">
        <v>4656000</v>
      </c>
      <c r="O1330" s="76">
        <f t="shared" si="119"/>
        <v>194000</v>
      </c>
      <c r="P1330" s="128">
        <f t="shared" ca="1" si="120"/>
        <v>12.421165725308674</v>
      </c>
      <c r="Q1330" s="129">
        <f t="shared" ca="1" si="121"/>
        <v>2328000</v>
      </c>
      <c r="R1330" s="73">
        <f>'[1]Pins Indonesia'!J4258</f>
        <v>825000</v>
      </c>
      <c r="S1330" s="130">
        <f>'[1]Pins Indonesia'!F4259</f>
        <v>0</v>
      </c>
      <c r="T1330" s="50">
        <f t="shared" si="117"/>
        <v>3831000</v>
      </c>
      <c r="U1330" s="511" t="s">
        <v>13451</v>
      </c>
      <c r="X1330" t="str">
        <f>IF(ISERROR(VLOOKUP(H1330,'FMC by DSF_Sistem'!$J$11:$J$1202,1,0)),"TIDAK ADA","ADA")</f>
        <v>ADA</v>
      </c>
      <c r="Y1330" t="str">
        <f>IF(ISERROR(VLOOKUP(C1330,'Data Unit Agr Open'!$F$4:$F$7567,1,0)),"TIDAK ADA","ADA")</f>
        <v>ADA</v>
      </c>
      <c r="Z1330" s="955" t="str">
        <f>VLOOKUP(H1330,'Data Unit Agr Open'!J1328:$J$7567,1,FALSE)</f>
        <v>B2705SRM</v>
      </c>
      <c r="AA1330" t="b">
        <f t="shared" si="118"/>
        <v>1</v>
      </c>
      <c r="AB1330" s="1058"/>
    </row>
    <row r="1331" spans="1:28" ht="17.45" hidden="1" customHeight="1" x14ac:dyDescent="0.4">
      <c r="A1331" s="750" t="s">
        <v>12507</v>
      </c>
      <c r="B1331" s="38">
        <v>1326</v>
      </c>
      <c r="C1331" s="392" t="s">
        <v>3508</v>
      </c>
      <c r="D1331" s="655" t="s">
        <v>13449</v>
      </c>
      <c r="E1331" s="258" t="s">
        <v>13450</v>
      </c>
      <c r="F1331" s="232"/>
      <c r="G1331" s="232"/>
      <c r="H1331" s="235" t="s">
        <v>6320</v>
      </c>
      <c r="I1331" s="69" t="s">
        <v>6321</v>
      </c>
      <c r="J1331" s="69" t="s">
        <v>6322</v>
      </c>
      <c r="K1331" s="427">
        <v>44196</v>
      </c>
      <c r="L1331" s="427">
        <v>44926</v>
      </c>
      <c r="M1331" s="76">
        <v>24</v>
      </c>
      <c r="N1331" s="370">
        <v>4656000</v>
      </c>
      <c r="O1331" s="76">
        <f t="shared" si="119"/>
        <v>194000</v>
      </c>
      <c r="P1331" s="128">
        <f t="shared" ca="1" si="120"/>
        <v>12.421165725308674</v>
      </c>
      <c r="Q1331" s="129">
        <f t="shared" ca="1" si="121"/>
        <v>2328000</v>
      </c>
      <c r="R1331" s="73">
        <f>'[1]Pins Indonesia'!J4305</f>
        <v>825000</v>
      </c>
      <c r="S1331" s="130">
        <f>'[1]Pins Indonesia'!F4306</f>
        <v>0</v>
      </c>
      <c r="T1331" s="50">
        <f t="shared" si="117"/>
        <v>3831000</v>
      </c>
      <c r="U1331" s="511" t="s">
        <v>13451</v>
      </c>
      <c r="X1331" t="str">
        <f>IF(ISERROR(VLOOKUP(H1331,'FMC by DSF_Sistem'!$J$11:$J$1202,1,0)),"TIDAK ADA","ADA")</f>
        <v>ADA</v>
      </c>
      <c r="Y1331" t="str">
        <f>IF(ISERROR(VLOOKUP(C1331,'Data Unit Agr Open'!$F$4:$F$7567,1,0)),"TIDAK ADA","ADA")</f>
        <v>ADA</v>
      </c>
      <c r="Z1331" s="955" t="str">
        <f>VLOOKUP(H1331,'Data Unit Agr Open'!J1329:$J$7567,1,FALSE)</f>
        <v>B2763SRM</v>
      </c>
      <c r="AA1331" t="b">
        <f t="shared" si="118"/>
        <v>1</v>
      </c>
      <c r="AB1331" s="1058"/>
    </row>
    <row r="1332" spans="1:28" ht="17.45" hidden="1" customHeight="1" x14ac:dyDescent="0.4">
      <c r="A1332" s="750" t="s">
        <v>12507</v>
      </c>
      <c r="B1332" s="51">
        <v>1327</v>
      </c>
      <c r="C1332" s="392" t="s">
        <v>3508</v>
      </c>
      <c r="D1332" s="655" t="s">
        <v>13449</v>
      </c>
      <c r="E1332" s="258" t="s">
        <v>13450</v>
      </c>
      <c r="F1332" s="232"/>
      <c r="G1332" s="232"/>
      <c r="H1332" s="235" t="s">
        <v>6323</v>
      </c>
      <c r="I1332" s="69" t="s">
        <v>6324</v>
      </c>
      <c r="J1332" s="69" t="s">
        <v>6325</v>
      </c>
      <c r="K1332" s="427">
        <v>44196</v>
      </c>
      <c r="L1332" s="427">
        <v>44926</v>
      </c>
      <c r="M1332" s="76">
        <v>24</v>
      </c>
      <c r="N1332" s="370">
        <v>4656000</v>
      </c>
      <c r="O1332" s="76">
        <f t="shared" si="119"/>
        <v>194000</v>
      </c>
      <c r="P1332" s="128">
        <f t="shared" ca="1" si="120"/>
        <v>12.421165725308674</v>
      </c>
      <c r="Q1332" s="129">
        <f t="shared" ca="1" si="121"/>
        <v>2328000</v>
      </c>
      <c r="R1332" s="73">
        <f>'[1]Pins Indonesia'!J4352</f>
        <v>825000</v>
      </c>
      <c r="S1332" s="130">
        <f>'[1]Pins Indonesia'!F4353</f>
        <v>0</v>
      </c>
      <c r="T1332" s="50">
        <f t="shared" si="117"/>
        <v>3831000</v>
      </c>
      <c r="U1332" s="511" t="s">
        <v>13451</v>
      </c>
      <c r="X1332" t="str">
        <f>IF(ISERROR(VLOOKUP(H1332,'FMC by DSF_Sistem'!$J$11:$J$1202,1,0)),"TIDAK ADA","ADA")</f>
        <v>ADA</v>
      </c>
      <c r="Y1332" t="str">
        <f>IF(ISERROR(VLOOKUP(C1332,'Data Unit Agr Open'!$F$4:$F$7567,1,0)),"TIDAK ADA","ADA")</f>
        <v>ADA</v>
      </c>
      <c r="Z1332" s="955" t="str">
        <f>VLOOKUP(H1332,'Data Unit Agr Open'!J1330:$J$7567,1,FALSE)</f>
        <v>B2718SRL</v>
      </c>
      <c r="AA1332" t="b">
        <f t="shared" si="118"/>
        <v>1</v>
      </c>
      <c r="AB1332" s="1058"/>
    </row>
    <row r="1333" spans="1:28" ht="17.45" hidden="1" customHeight="1" x14ac:dyDescent="0.4">
      <c r="A1333" s="750" t="s">
        <v>12507</v>
      </c>
      <c r="B1333" s="38">
        <v>1328</v>
      </c>
      <c r="C1333" s="392" t="s">
        <v>3508</v>
      </c>
      <c r="D1333" s="655" t="s">
        <v>13449</v>
      </c>
      <c r="E1333" s="258" t="s">
        <v>13450</v>
      </c>
      <c r="F1333" s="232"/>
      <c r="G1333" s="232"/>
      <c r="H1333" s="235" t="s">
        <v>6326</v>
      </c>
      <c r="I1333" s="69" t="s">
        <v>6327</v>
      </c>
      <c r="J1333" s="69" t="s">
        <v>6328</v>
      </c>
      <c r="K1333" s="427">
        <v>44196</v>
      </c>
      <c r="L1333" s="427">
        <v>44926</v>
      </c>
      <c r="M1333" s="76">
        <v>24</v>
      </c>
      <c r="N1333" s="370">
        <v>4656000</v>
      </c>
      <c r="O1333" s="76">
        <f t="shared" si="119"/>
        <v>194000</v>
      </c>
      <c r="P1333" s="128">
        <f t="shared" ca="1" si="120"/>
        <v>12.421165725308674</v>
      </c>
      <c r="Q1333" s="129">
        <f t="shared" ca="1" si="121"/>
        <v>2328000</v>
      </c>
      <c r="R1333" s="73">
        <f>'[1]Pins Indonesia'!J4400</f>
        <v>825000</v>
      </c>
      <c r="S1333" s="130">
        <f>'[1]Pins Indonesia'!F4401</f>
        <v>0</v>
      </c>
      <c r="T1333" s="50">
        <f t="shared" ref="T1333:T1396" si="122">N1333-R1333</f>
        <v>3831000</v>
      </c>
      <c r="U1333" s="511" t="s">
        <v>13451</v>
      </c>
      <c r="X1333" t="str">
        <f>IF(ISERROR(VLOOKUP(H1333,'FMC by DSF_Sistem'!$J$11:$J$1202,1,0)),"TIDAK ADA","ADA")</f>
        <v>ADA</v>
      </c>
      <c r="Y1333" t="str">
        <f>IF(ISERROR(VLOOKUP(C1333,'Data Unit Agr Open'!$F$4:$F$7567,1,0)),"TIDAK ADA","ADA")</f>
        <v>ADA</v>
      </c>
      <c r="Z1333" s="955" t="str">
        <f>VLOOKUP(H1333,'Data Unit Agr Open'!J1331:$J$7567,1,FALSE)</f>
        <v>B2706SRL</v>
      </c>
      <c r="AA1333" t="b">
        <f t="shared" si="118"/>
        <v>1</v>
      </c>
      <c r="AB1333" s="1058"/>
    </row>
    <row r="1334" spans="1:28" ht="17.45" hidden="1" customHeight="1" x14ac:dyDescent="0.4">
      <c r="A1334" s="750" t="s">
        <v>12507</v>
      </c>
      <c r="B1334" s="51">
        <v>1329</v>
      </c>
      <c r="C1334" s="392" t="s">
        <v>3508</v>
      </c>
      <c r="D1334" s="655" t="s">
        <v>13449</v>
      </c>
      <c r="E1334" s="258" t="s">
        <v>13450</v>
      </c>
      <c r="F1334" s="232"/>
      <c r="G1334" s="232"/>
      <c r="H1334" s="235" t="s">
        <v>6329</v>
      </c>
      <c r="I1334" s="69" t="s">
        <v>6330</v>
      </c>
      <c r="J1334" s="69" t="s">
        <v>6331</v>
      </c>
      <c r="K1334" s="427">
        <v>44196</v>
      </c>
      <c r="L1334" s="427">
        <v>44926</v>
      </c>
      <c r="M1334" s="76">
        <v>24</v>
      </c>
      <c r="N1334" s="370">
        <v>4656000</v>
      </c>
      <c r="O1334" s="76">
        <f t="shared" si="119"/>
        <v>194000</v>
      </c>
      <c r="P1334" s="128">
        <f t="shared" ca="1" si="120"/>
        <v>12.421165725308674</v>
      </c>
      <c r="Q1334" s="129">
        <f t="shared" ca="1" si="121"/>
        <v>2328000</v>
      </c>
      <c r="R1334" s="73">
        <f>'[1]Pins Indonesia'!J4447</f>
        <v>825000</v>
      </c>
      <c r="S1334" s="130">
        <f>'[1]Pins Indonesia'!F4448</f>
        <v>0</v>
      </c>
      <c r="T1334" s="50">
        <f t="shared" si="122"/>
        <v>3831000</v>
      </c>
      <c r="U1334" s="511" t="s">
        <v>13451</v>
      </c>
      <c r="X1334" t="str">
        <f>IF(ISERROR(VLOOKUP(H1334,'FMC by DSF_Sistem'!$J$11:$J$1202,1,0)),"TIDAK ADA","ADA")</f>
        <v>ADA</v>
      </c>
      <c r="Y1334" t="str">
        <f>IF(ISERROR(VLOOKUP(C1334,'Data Unit Agr Open'!$F$4:$F$7567,1,0)),"TIDAK ADA","ADA")</f>
        <v>ADA</v>
      </c>
      <c r="Z1334" s="955" t="str">
        <f>VLOOKUP(H1334,'Data Unit Agr Open'!J1332:$J$7567,1,FALSE)</f>
        <v>B2761SRM</v>
      </c>
      <c r="AA1334" t="b">
        <f t="shared" si="118"/>
        <v>1</v>
      </c>
      <c r="AB1334" s="1058"/>
    </row>
    <row r="1335" spans="1:28" ht="17.45" hidden="1" customHeight="1" x14ac:dyDescent="0.4">
      <c r="A1335" s="750" t="s">
        <v>12507</v>
      </c>
      <c r="B1335" s="38">
        <v>1330</v>
      </c>
      <c r="C1335" s="392" t="s">
        <v>3508</v>
      </c>
      <c r="D1335" s="655" t="s">
        <v>13449</v>
      </c>
      <c r="E1335" s="258" t="s">
        <v>13450</v>
      </c>
      <c r="F1335" s="232"/>
      <c r="G1335" s="232"/>
      <c r="H1335" s="235" t="s">
        <v>6332</v>
      </c>
      <c r="I1335" s="69" t="s">
        <v>6333</v>
      </c>
      <c r="J1335" s="69" t="s">
        <v>6334</v>
      </c>
      <c r="K1335" s="427">
        <v>44196</v>
      </c>
      <c r="L1335" s="427">
        <v>44926</v>
      </c>
      <c r="M1335" s="76">
        <v>24</v>
      </c>
      <c r="N1335" s="370">
        <v>4656000</v>
      </c>
      <c r="O1335" s="76">
        <f t="shared" si="119"/>
        <v>194000</v>
      </c>
      <c r="P1335" s="128">
        <f t="shared" ca="1" si="120"/>
        <v>12.421165725308674</v>
      </c>
      <c r="Q1335" s="129">
        <f t="shared" ca="1" si="121"/>
        <v>2328000</v>
      </c>
      <c r="R1335" s="73">
        <f>'[1]Pins Indonesia'!J4494</f>
        <v>825000</v>
      </c>
      <c r="S1335" s="130">
        <f>'[1]Pins Indonesia'!F4495</f>
        <v>0</v>
      </c>
      <c r="T1335" s="50">
        <f t="shared" si="122"/>
        <v>3831000</v>
      </c>
      <c r="U1335" s="511" t="s">
        <v>13451</v>
      </c>
      <c r="X1335" t="str">
        <f>IF(ISERROR(VLOOKUP(H1335,'FMC by DSF_Sistem'!$J$11:$J$1202,1,0)),"TIDAK ADA","ADA")</f>
        <v>ADA</v>
      </c>
      <c r="Y1335" t="str">
        <f>IF(ISERROR(VLOOKUP(C1335,'Data Unit Agr Open'!$F$4:$F$7567,1,0)),"TIDAK ADA","ADA")</f>
        <v>ADA</v>
      </c>
      <c r="Z1335" s="955" t="str">
        <f>VLOOKUP(H1335,'Data Unit Agr Open'!J1333:$J$7567,1,FALSE)</f>
        <v>B2755SRM</v>
      </c>
      <c r="AA1335" t="b">
        <f t="shared" si="118"/>
        <v>1</v>
      </c>
      <c r="AB1335" s="1058"/>
    </row>
    <row r="1336" spans="1:28" ht="17.45" hidden="1" customHeight="1" x14ac:dyDescent="0.4">
      <c r="A1336" s="750" t="s">
        <v>12507</v>
      </c>
      <c r="B1336" s="51">
        <v>1331</v>
      </c>
      <c r="C1336" s="392" t="s">
        <v>3508</v>
      </c>
      <c r="D1336" s="655" t="s">
        <v>13449</v>
      </c>
      <c r="E1336" s="258" t="s">
        <v>13450</v>
      </c>
      <c r="F1336" s="232"/>
      <c r="G1336" s="232"/>
      <c r="H1336" s="235" t="s">
        <v>6335</v>
      </c>
      <c r="I1336" s="69" t="s">
        <v>6336</v>
      </c>
      <c r="J1336" s="69" t="s">
        <v>6337</v>
      </c>
      <c r="K1336" s="427">
        <v>44196</v>
      </c>
      <c r="L1336" s="427">
        <v>44926</v>
      </c>
      <c r="M1336" s="76">
        <v>24</v>
      </c>
      <c r="N1336" s="370">
        <v>4656000</v>
      </c>
      <c r="O1336" s="76">
        <f t="shared" si="119"/>
        <v>194000</v>
      </c>
      <c r="P1336" s="128">
        <f t="shared" ca="1" si="120"/>
        <v>12.421165725308674</v>
      </c>
      <c r="Q1336" s="129">
        <f t="shared" ca="1" si="121"/>
        <v>2328000</v>
      </c>
      <c r="R1336" s="73">
        <f>'[1]Pins Indonesia'!J4541</f>
        <v>825000</v>
      </c>
      <c r="S1336" s="130">
        <f>'[1]Pins Indonesia'!F4542</f>
        <v>0</v>
      </c>
      <c r="T1336" s="50">
        <f t="shared" si="122"/>
        <v>3831000</v>
      </c>
      <c r="U1336" s="511" t="s">
        <v>13451</v>
      </c>
      <c r="X1336" t="str">
        <f>IF(ISERROR(VLOOKUP(H1336,'FMC by DSF_Sistem'!$J$11:$J$1202,1,0)),"TIDAK ADA","ADA")</f>
        <v>ADA</v>
      </c>
      <c r="Y1336" t="str">
        <f>IF(ISERROR(VLOOKUP(C1336,'Data Unit Agr Open'!$F$4:$F$7567,1,0)),"TIDAK ADA","ADA")</f>
        <v>ADA</v>
      </c>
      <c r="Z1336" s="955" t="str">
        <f>VLOOKUP(H1336,'Data Unit Agr Open'!J1334:$J$7567,1,FALSE)</f>
        <v>B2710SRL</v>
      </c>
      <c r="AA1336" t="b">
        <f t="shared" si="118"/>
        <v>1</v>
      </c>
      <c r="AB1336" s="1058"/>
    </row>
    <row r="1337" spans="1:28" ht="17.45" hidden="1" customHeight="1" x14ac:dyDescent="0.4">
      <c r="A1337" s="750" t="s">
        <v>12507</v>
      </c>
      <c r="B1337" s="38">
        <v>1332</v>
      </c>
      <c r="C1337" s="392" t="s">
        <v>3508</v>
      </c>
      <c r="D1337" s="655" t="s">
        <v>13449</v>
      </c>
      <c r="E1337" s="258" t="s">
        <v>13450</v>
      </c>
      <c r="F1337" s="232"/>
      <c r="G1337" s="232"/>
      <c r="H1337" s="235" t="s">
        <v>6338</v>
      </c>
      <c r="I1337" s="69" t="s">
        <v>6339</v>
      </c>
      <c r="J1337" s="69" t="s">
        <v>6340</v>
      </c>
      <c r="K1337" s="427">
        <v>44196</v>
      </c>
      <c r="L1337" s="427">
        <v>44926</v>
      </c>
      <c r="M1337" s="76">
        <v>24</v>
      </c>
      <c r="N1337" s="370">
        <v>4656000</v>
      </c>
      <c r="O1337" s="76">
        <f t="shared" si="119"/>
        <v>194000</v>
      </c>
      <c r="P1337" s="128">
        <f t="shared" ca="1" si="120"/>
        <v>12.421165725308674</v>
      </c>
      <c r="Q1337" s="129">
        <f t="shared" ca="1" si="121"/>
        <v>2328000</v>
      </c>
      <c r="R1337" s="73">
        <f>'[1]Pins Indonesia'!J4588</f>
        <v>825000</v>
      </c>
      <c r="S1337" s="130">
        <f>'[1]Pins Indonesia'!F4589</f>
        <v>0</v>
      </c>
      <c r="T1337" s="50">
        <f t="shared" si="122"/>
        <v>3831000</v>
      </c>
      <c r="U1337" s="511" t="s">
        <v>13451</v>
      </c>
      <c r="X1337" t="str">
        <f>IF(ISERROR(VLOOKUP(H1337,'FMC by DSF_Sistem'!$J$11:$J$1202,1,0)),"TIDAK ADA","ADA")</f>
        <v>ADA</v>
      </c>
      <c r="Y1337" t="str">
        <f>IF(ISERROR(VLOOKUP(C1337,'Data Unit Agr Open'!$F$4:$F$7567,1,0)),"TIDAK ADA","ADA")</f>
        <v>ADA</v>
      </c>
      <c r="Z1337" s="955" t="str">
        <f>VLOOKUP(H1337,'Data Unit Agr Open'!J1335:$J$7567,1,FALSE)</f>
        <v>B2737SRM</v>
      </c>
      <c r="AA1337" t="b">
        <f t="shared" si="118"/>
        <v>1</v>
      </c>
      <c r="AB1337" s="1058"/>
    </row>
    <row r="1338" spans="1:28" ht="17.45" hidden="1" customHeight="1" x14ac:dyDescent="0.4">
      <c r="A1338" s="750" t="s">
        <v>12507</v>
      </c>
      <c r="B1338" s="51">
        <v>1333</v>
      </c>
      <c r="C1338" s="392" t="s">
        <v>3508</v>
      </c>
      <c r="D1338" s="655" t="s">
        <v>13449</v>
      </c>
      <c r="E1338" s="258" t="s">
        <v>13450</v>
      </c>
      <c r="F1338" s="232"/>
      <c r="G1338" s="232"/>
      <c r="H1338" s="235" t="s">
        <v>6341</v>
      </c>
      <c r="I1338" s="69" t="s">
        <v>6342</v>
      </c>
      <c r="J1338" s="69" t="s">
        <v>6343</v>
      </c>
      <c r="K1338" s="427">
        <v>44196</v>
      </c>
      <c r="L1338" s="427">
        <v>44926</v>
      </c>
      <c r="M1338" s="76">
        <v>24</v>
      </c>
      <c r="N1338" s="370">
        <v>4656000</v>
      </c>
      <c r="O1338" s="76">
        <f t="shared" si="119"/>
        <v>194000</v>
      </c>
      <c r="P1338" s="128">
        <f t="shared" ca="1" si="120"/>
        <v>12.421165725308674</v>
      </c>
      <c r="Q1338" s="129">
        <f t="shared" ca="1" si="121"/>
        <v>2328000</v>
      </c>
      <c r="R1338" s="73">
        <f>'[1]Pins Indonesia'!J4635</f>
        <v>825000</v>
      </c>
      <c r="S1338" s="130">
        <f>'[1]Pins Indonesia'!F4636</f>
        <v>0</v>
      </c>
      <c r="T1338" s="50">
        <f t="shared" si="122"/>
        <v>3831000</v>
      </c>
      <c r="U1338" s="511" t="s">
        <v>13451</v>
      </c>
      <c r="X1338" t="str">
        <f>IF(ISERROR(VLOOKUP(H1338,'FMC by DSF_Sistem'!$J$11:$J$1202,1,0)),"TIDAK ADA","ADA")</f>
        <v>ADA</v>
      </c>
      <c r="Y1338" t="str">
        <f>IF(ISERROR(VLOOKUP(C1338,'Data Unit Agr Open'!$F$4:$F$7567,1,0)),"TIDAK ADA","ADA")</f>
        <v>ADA</v>
      </c>
      <c r="Z1338" s="955" t="str">
        <f>VLOOKUP(H1338,'Data Unit Agr Open'!J1336:$J$7567,1,FALSE)</f>
        <v>B2690SRL</v>
      </c>
      <c r="AA1338" t="b">
        <f t="shared" si="118"/>
        <v>1</v>
      </c>
      <c r="AB1338" s="1058"/>
    </row>
    <row r="1339" spans="1:28" ht="17.45" hidden="1" customHeight="1" x14ac:dyDescent="0.4">
      <c r="A1339" s="750" t="s">
        <v>12507</v>
      </c>
      <c r="B1339" s="38">
        <v>1334</v>
      </c>
      <c r="C1339" s="392" t="s">
        <v>3508</v>
      </c>
      <c r="D1339" s="655" t="s">
        <v>13449</v>
      </c>
      <c r="E1339" s="258" t="s">
        <v>13450</v>
      </c>
      <c r="F1339" s="232"/>
      <c r="G1339" s="232"/>
      <c r="H1339" s="235" t="s">
        <v>6344</v>
      </c>
      <c r="I1339" s="69" t="s">
        <v>6345</v>
      </c>
      <c r="J1339" s="69" t="s">
        <v>6346</v>
      </c>
      <c r="K1339" s="427">
        <v>44196</v>
      </c>
      <c r="L1339" s="427">
        <v>44926</v>
      </c>
      <c r="M1339" s="76">
        <v>24</v>
      </c>
      <c r="N1339" s="370">
        <v>4656000</v>
      </c>
      <c r="O1339" s="76">
        <f t="shared" si="119"/>
        <v>194000</v>
      </c>
      <c r="P1339" s="128">
        <f t="shared" ca="1" si="120"/>
        <v>12.421165725308674</v>
      </c>
      <c r="Q1339" s="129">
        <f t="shared" ca="1" si="121"/>
        <v>2328000</v>
      </c>
      <c r="R1339" s="73">
        <f>'[1]Pins Indonesia'!J4682</f>
        <v>825000</v>
      </c>
      <c r="S1339" s="130">
        <f>'[1]Pins Indonesia'!F4683</f>
        <v>0</v>
      </c>
      <c r="T1339" s="50">
        <f t="shared" si="122"/>
        <v>3831000</v>
      </c>
      <c r="U1339" s="511" t="s">
        <v>13451</v>
      </c>
      <c r="X1339" t="str">
        <f>IF(ISERROR(VLOOKUP(H1339,'FMC by DSF_Sistem'!$J$11:$J$1202,1,0)),"TIDAK ADA","ADA")</f>
        <v>ADA</v>
      </c>
      <c r="Y1339" t="str">
        <f>IF(ISERROR(VLOOKUP(C1339,'Data Unit Agr Open'!$F$4:$F$7567,1,0)),"TIDAK ADA","ADA")</f>
        <v>ADA</v>
      </c>
      <c r="Z1339" s="955" t="str">
        <f>VLOOKUP(H1339,'Data Unit Agr Open'!J1337:$J$7567,1,FALSE)</f>
        <v>B2857SRM</v>
      </c>
      <c r="AA1339" t="b">
        <f t="shared" si="118"/>
        <v>1</v>
      </c>
      <c r="AB1339" s="1058"/>
    </row>
    <row r="1340" spans="1:28" ht="17.45" hidden="1" customHeight="1" x14ac:dyDescent="0.4">
      <c r="A1340" s="750" t="s">
        <v>12507</v>
      </c>
      <c r="B1340" s="51">
        <v>1335</v>
      </c>
      <c r="C1340" s="392" t="s">
        <v>3508</v>
      </c>
      <c r="D1340" s="655" t="s">
        <v>13449</v>
      </c>
      <c r="E1340" s="258" t="s">
        <v>13450</v>
      </c>
      <c r="F1340" s="232"/>
      <c r="G1340" s="232"/>
      <c r="H1340" s="235" t="s">
        <v>6347</v>
      </c>
      <c r="I1340" s="69" t="s">
        <v>6348</v>
      </c>
      <c r="J1340" s="69" t="s">
        <v>6349</v>
      </c>
      <c r="K1340" s="427">
        <v>44196</v>
      </c>
      <c r="L1340" s="427">
        <v>44926</v>
      </c>
      <c r="M1340" s="76">
        <v>24</v>
      </c>
      <c r="N1340" s="370">
        <v>4656000</v>
      </c>
      <c r="O1340" s="76">
        <f t="shared" si="119"/>
        <v>194000</v>
      </c>
      <c r="P1340" s="128">
        <f t="shared" ca="1" si="120"/>
        <v>12.421165725308674</v>
      </c>
      <c r="Q1340" s="129">
        <f t="shared" ca="1" si="121"/>
        <v>2328000</v>
      </c>
      <c r="R1340" s="73">
        <f>'[1]Pins Indonesia'!J4730</f>
        <v>825000</v>
      </c>
      <c r="S1340" s="130">
        <f>'[1]Pins Indonesia'!F4731</f>
        <v>0</v>
      </c>
      <c r="T1340" s="50">
        <f t="shared" si="122"/>
        <v>3831000</v>
      </c>
      <c r="U1340" s="511" t="s">
        <v>13451</v>
      </c>
      <c r="X1340" t="str">
        <f>IF(ISERROR(VLOOKUP(H1340,'FMC by DSF_Sistem'!$J$11:$J$1202,1,0)),"TIDAK ADA","ADA")</f>
        <v>ADA</v>
      </c>
      <c r="Y1340" t="str">
        <f>IF(ISERROR(VLOOKUP(C1340,'Data Unit Agr Open'!$F$4:$F$7567,1,0)),"TIDAK ADA","ADA")</f>
        <v>ADA</v>
      </c>
      <c r="Z1340" s="955" t="str">
        <f>VLOOKUP(H1340,'Data Unit Agr Open'!J1338:$J$7567,1,FALSE)</f>
        <v>B2644SRL</v>
      </c>
      <c r="AA1340" t="b">
        <f t="shared" si="118"/>
        <v>1</v>
      </c>
      <c r="AB1340" s="1058"/>
    </row>
    <row r="1341" spans="1:28" ht="17.45" hidden="1" customHeight="1" x14ac:dyDescent="0.4">
      <c r="A1341" s="750" t="s">
        <v>12507</v>
      </c>
      <c r="B1341" s="38">
        <v>1336</v>
      </c>
      <c r="C1341" s="392" t="s">
        <v>3508</v>
      </c>
      <c r="D1341" s="655" t="s">
        <v>13449</v>
      </c>
      <c r="E1341" s="258" t="s">
        <v>13450</v>
      </c>
      <c r="F1341" s="232"/>
      <c r="G1341" s="232"/>
      <c r="H1341" s="235" t="s">
        <v>6350</v>
      </c>
      <c r="I1341" s="69" t="s">
        <v>6351</v>
      </c>
      <c r="J1341" s="69" t="s">
        <v>6352</v>
      </c>
      <c r="K1341" s="427">
        <v>44196</v>
      </c>
      <c r="L1341" s="427">
        <v>44926</v>
      </c>
      <c r="M1341" s="76">
        <v>24</v>
      </c>
      <c r="N1341" s="370">
        <v>4656000</v>
      </c>
      <c r="O1341" s="76">
        <f t="shared" si="119"/>
        <v>194000</v>
      </c>
      <c r="P1341" s="128">
        <f t="shared" ca="1" si="120"/>
        <v>12.421165725308674</v>
      </c>
      <c r="Q1341" s="129">
        <f t="shared" ca="1" si="121"/>
        <v>2328000</v>
      </c>
      <c r="R1341" s="73">
        <f>'[1]Pins Indonesia'!J4777</f>
        <v>825000</v>
      </c>
      <c r="S1341" s="130">
        <f>'[1]Pins Indonesia'!F4778</f>
        <v>0</v>
      </c>
      <c r="T1341" s="50">
        <f t="shared" si="122"/>
        <v>3831000</v>
      </c>
      <c r="U1341" s="511" t="s">
        <v>13451</v>
      </c>
      <c r="X1341" t="str">
        <f>IF(ISERROR(VLOOKUP(H1341,'FMC by DSF_Sistem'!$J$11:$J$1202,1,0)),"TIDAK ADA","ADA")</f>
        <v>ADA</v>
      </c>
      <c r="Y1341" t="str">
        <f>IF(ISERROR(VLOOKUP(C1341,'Data Unit Agr Open'!$F$4:$F$7567,1,0)),"TIDAK ADA","ADA")</f>
        <v>ADA</v>
      </c>
      <c r="Z1341" s="955" t="str">
        <f>VLOOKUP(H1341,'Data Unit Agr Open'!J1339:$J$7567,1,FALSE)</f>
        <v>B2692SRL</v>
      </c>
      <c r="AA1341" t="b">
        <f t="shared" si="118"/>
        <v>1</v>
      </c>
      <c r="AB1341" s="1058"/>
    </row>
    <row r="1342" spans="1:28" ht="17.45" hidden="1" customHeight="1" x14ac:dyDescent="0.4">
      <c r="A1342" s="750" t="s">
        <v>12507</v>
      </c>
      <c r="B1342" s="51">
        <v>1337</v>
      </c>
      <c r="C1342" s="392" t="s">
        <v>3508</v>
      </c>
      <c r="D1342" s="655" t="s">
        <v>13449</v>
      </c>
      <c r="E1342" s="258" t="s">
        <v>13450</v>
      </c>
      <c r="F1342" s="232"/>
      <c r="G1342" s="232"/>
      <c r="H1342" s="235" t="s">
        <v>6353</v>
      </c>
      <c r="I1342" s="69" t="s">
        <v>6354</v>
      </c>
      <c r="J1342" s="69" t="s">
        <v>6355</v>
      </c>
      <c r="K1342" s="427">
        <v>44196</v>
      </c>
      <c r="L1342" s="427">
        <v>44926</v>
      </c>
      <c r="M1342" s="76">
        <v>24</v>
      </c>
      <c r="N1342" s="370">
        <v>4656000</v>
      </c>
      <c r="O1342" s="76">
        <f t="shared" si="119"/>
        <v>194000</v>
      </c>
      <c r="P1342" s="128">
        <f t="shared" ca="1" si="120"/>
        <v>12.421165725308674</v>
      </c>
      <c r="Q1342" s="129">
        <f t="shared" ca="1" si="121"/>
        <v>2328000</v>
      </c>
      <c r="R1342" s="73">
        <f>'[1]Pins Indonesia'!J4824</f>
        <v>825000</v>
      </c>
      <c r="S1342" s="130">
        <f>'[1]Pins Indonesia'!F4825</f>
        <v>0</v>
      </c>
      <c r="T1342" s="50">
        <f t="shared" si="122"/>
        <v>3831000</v>
      </c>
      <c r="U1342" s="511" t="s">
        <v>13451</v>
      </c>
      <c r="X1342" t="str">
        <f>IF(ISERROR(VLOOKUP(H1342,'FMC by DSF_Sistem'!$J$11:$J$1202,1,0)),"TIDAK ADA","ADA")</f>
        <v>ADA</v>
      </c>
      <c r="Y1342" t="str">
        <f>IF(ISERROR(VLOOKUP(C1342,'Data Unit Agr Open'!$F$4:$F$7567,1,0)),"TIDAK ADA","ADA")</f>
        <v>ADA</v>
      </c>
      <c r="Z1342" s="955" t="str">
        <f>VLOOKUP(H1342,'Data Unit Agr Open'!J1340:$J$7567,1,FALSE)</f>
        <v>B2841SRM</v>
      </c>
      <c r="AA1342" t="b">
        <f t="shared" si="118"/>
        <v>1</v>
      </c>
      <c r="AB1342" s="1058"/>
    </row>
    <row r="1343" spans="1:28" ht="17.45" hidden="1" customHeight="1" x14ac:dyDescent="0.4">
      <c r="A1343" s="750" t="s">
        <v>12507</v>
      </c>
      <c r="B1343" s="38">
        <v>1338</v>
      </c>
      <c r="C1343" s="392" t="s">
        <v>3508</v>
      </c>
      <c r="D1343" s="655" t="s">
        <v>13449</v>
      </c>
      <c r="E1343" s="258" t="s">
        <v>13450</v>
      </c>
      <c r="F1343" s="232"/>
      <c r="G1343" s="232"/>
      <c r="H1343" s="235" t="s">
        <v>6356</v>
      </c>
      <c r="I1343" s="69" t="s">
        <v>6357</v>
      </c>
      <c r="J1343" s="69" t="s">
        <v>6358</v>
      </c>
      <c r="K1343" s="427">
        <v>44196</v>
      </c>
      <c r="L1343" s="427">
        <v>44926</v>
      </c>
      <c r="M1343" s="76">
        <v>24</v>
      </c>
      <c r="N1343" s="370">
        <v>4656000</v>
      </c>
      <c r="O1343" s="76">
        <f t="shared" si="119"/>
        <v>194000</v>
      </c>
      <c r="P1343" s="128">
        <f t="shared" ca="1" si="120"/>
        <v>12.421165725308674</v>
      </c>
      <c r="Q1343" s="129">
        <f t="shared" ca="1" si="121"/>
        <v>2328000</v>
      </c>
      <c r="R1343" s="73">
        <f>'[1]Pins Indonesia'!J4871</f>
        <v>825000</v>
      </c>
      <c r="S1343" s="130">
        <f>'[1]Pins Indonesia'!F4872</f>
        <v>0</v>
      </c>
      <c r="T1343" s="50">
        <f t="shared" si="122"/>
        <v>3831000</v>
      </c>
      <c r="U1343" s="511" t="s">
        <v>13451</v>
      </c>
      <c r="X1343" t="str">
        <f>IF(ISERROR(VLOOKUP(H1343,'FMC by DSF_Sistem'!$J$11:$J$1202,1,0)),"TIDAK ADA","ADA")</f>
        <v>ADA</v>
      </c>
      <c r="Y1343" t="str">
        <f>IF(ISERROR(VLOOKUP(C1343,'Data Unit Agr Open'!$F$4:$F$7567,1,0)),"TIDAK ADA","ADA")</f>
        <v>ADA</v>
      </c>
      <c r="Z1343" s="955" t="str">
        <f>VLOOKUP(H1343,'Data Unit Agr Open'!J1341:$J$7567,1,FALSE)</f>
        <v>B2964SRL</v>
      </c>
      <c r="AA1343" t="b">
        <f t="shared" si="118"/>
        <v>1</v>
      </c>
      <c r="AB1343" s="1058"/>
    </row>
    <row r="1344" spans="1:28" ht="17.45" hidden="1" customHeight="1" x14ac:dyDescent="0.4">
      <c r="A1344" s="750" t="s">
        <v>12507</v>
      </c>
      <c r="B1344" s="51">
        <v>1339</v>
      </c>
      <c r="C1344" s="392" t="s">
        <v>3508</v>
      </c>
      <c r="D1344" s="655" t="s">
        <v>13449</v>
      </c>
      <c r="E1344" s="258" t="s">
        <v>13450</v>
      </c>
      <c r="F1344" s="232"/>
      <c r="G1344" s="232"/>
      <c r="H1344" s="235" t="s">
        <v>6359</v>
      </c>
      <c r="I1344" s="69" t="s">
        <v>6360</v>
      </c>
      <c r="J1344" s="69" t="s">
        <v>6361</v>
      </c>
      <c r="K1344" s="427">
        <v>44196</v>
      </c>
      <c r="L1344" s="427">
        <v>44926</v>
      </c>
      <c r="M1344" s="76">
        <v>24</v>
      </c>
      <c r="N1344" s="370">
        <v>4656000</v>
      </c>
      <c r="O1344" s="76">
        <f t="shared" si="119"/>
        <v>194000</v>
      </c>
      <c r="P1344" s="128">
        <f t="shared" ca="1" si="120"/>
        <v>12.421165725308674</v>
      </c>
      <c r="Q1344" s="129">
        <f t="shared" ca="1" si="121"/>
        <v>2328000</v>
      </c>
      <c r="R1344" s="73">
        <f>'[1]Pins Indonesia'!J4918</f>
        <v>825000</v>
      </c>
      <c r="S1344" s="130">
        <f>'[1]Pins Indonesia'!F4919</f>
        <v>0</v>
      </c>
      <c r="T1344" s="50">
        <f t="shared" si="122"/>
        <v>3831000</v>
      </c>
      <c r="U1344" s="511" t="s">
        <v>13451</v>
      </c>
      <c r="X1344" t="str">
        <f>IF(ISERROR(VLOOKUP(H1344,'FMC by DSF_Sistem'!$J$11:$J$1202,1,0)),"TIDAK ADA","ADA")</f>
        <v>ADA</v>
      </c>
      <c r="Y1344" t="str">
        <f>IF(ISERROR(VLOOKUP(C1344,'Data Unit Agr Open'!$F$4:$F$7567,1,0)),"TIDAK ADA","ADA")</f>
        <v>ADA</v>
      </c>
      <c r="Z1344" s="955" t="str">
        <f>VLOOKUP(H1344,'Data Unit Agr Open'!J1342:$J$7567,1,FALSE)</f>
        <v>B2952SRL</v>
      </c>
      <c r="AA1344" t="b">
        <f t="shared" si="118"/>
        <v>1</v>
      </c>
      <c r="AB1344" s="1058"/>
    </row>
    <row r="1345" spans="1:28" ht="17.45" hidden="1" customHeight="1" x14ac:dyDescent="0.4">
      <c r="A1345" s="750" t="s">
        <v>12507</v>
      </c>
      <c r="B1345" s="38">
        <v>1340</v>
      </c>
      <c r="C1345" s="392" t="s">
        <v>3508</v>
      </c>
      <c r="D1345" s="655" t="s">
        <v>13449</v>
      </c>
      <c r="E1345" s="258" t="s">
        <v>13450</v>
      </c>
      <c r="F1345" s="232"/>
      <c r="G1345" s="232"/>
      <c r="H1345" s="235" t="s">
        <v>6362</v>
      </c>
      <c r="I1345" s="69" t="s">
        <v>6363</v>
      </c>
      <c r="J1345" s="69" t="s">
        <v>6364</v>
      </c>
      <c r="K1345" s="427">
        <v>44196</v>
      </c>
      <c r="L1345" s="427">
        <v>44926</v>
      </c>
      <c r="M1345" s="76">
        <v>24</v>
      </c>
      <c r="N1345" s="370">
        <v>4656000</v>
      </c>
      <c r="O1345" s="76">
        <f t="shared" si="119"/>
        <v>194000</v>
      </c>
      <c r="P1345" s="128">
        <f t="shared" ca="1" si="120"/>
        <v>12.421165725308674</v>
      </c>
      <c r="Q1345" s="129">
        <f t="shared" ca="1" si="121"/>
        <v>2328000</v>
      </c>
      <c r="R1345" s="73">
        <f>'[1]Pins Indonesia'!J4965</f>
        <v>825000</v>
      </c>
      <c r="S1345" s="130">
        <f>'[1]Pins Indonesia'!F4966</f>
        <v>0</v>
      </c>
      <c r="T1345" s="50">
        <f t="shared" si="122"/>
        <v>3831000</v>
      </c>
      <c r="U1345" s="511" t="s">
        <v>13451</v>
      </c>
      <c r="X1345" t="str">
        <f>IF(ISERROR(VLOOKUP(H1345,'FMC by DSF_Sistem'!$J$11:$J$1202,1,0)),"TIDAK ADA","ADA")</f>
        <v>ADA</v>
      </c>
      <c r="Y1345" t="str">
        <f>IF(ISERROR(VLOOKUP(C1345,'Data Unit Agr Open'!$F$4:$F$7567,1,0)),"TIDAK ADA","ADA")</f>
        <v>ADA</v>
      </c>
      <c r="Z1345" s="955" t="str">
        <f>VLOOKUP(H1345,'Data Unit Agr Open'!J1343:$J$7567,1,FALSE)</f>
        <v>B2948SRL</v>
      </c>
      <c r="AA1345" t="b">
        <f t="shared" si="118"/>
        <v>1</v>
      </c>
      <c r="AB1345" s="1058"/>
    </row>
    <row r="1346" spans="1:28" ht="17.45" hidden="1" customHeight="1" x14ac:dyDescent="0.4">
      <c r="A1346" s="750" t="s">
        <v>12507</v>
      </c>
      <c r="B1346" s="51">
        <v>1341</v>
      </c>
      <c r="C1346" s="392" t="s">
        <v>3508</v>
      </c>
      <c r="D1346" s="655" t="s">
        <v>13449</v>
      </c>
      <c r="E1346" s="258" t="s">
        <v>13450</v>
      </c>
      <c r="F1346" s="232"/>
      <c r="G1346" s="232"/>
      <c r="H1346" s="235" t="s">
        <v>6365</v>
      </c>
      <c r="I1346" s="69" t="s">
        <v>6366</v>
      </c>
      <c r="J1346" s="69" t="s">
        <v>6367</v>
      </c>
      <c r="K1346" s="427">
        <v>44196</v>
      </c>
      <c r="L1346" s="427">
        <v>44926</v>
      </c>
      <c r="M1346" s="76">
        <v>24</v>
      </c>
      <c r="N1346" s="370">
        <v>4656000</v>
      </c>
      <c r="O1346" s="76">
        <f t="shared" si="119"/>
        <v>194000</v>
      </c>
      <c r="P1346" s="128">
        <f t="shared" ca="1" si="120"/>
        <v>12.421165725308674</v>
      </c>
      <c r="Q1346" s="129">
        <f t="shared" ca="1" si="121"/>
        <v>2328000</v>
      </c>
      <c r="R1346" s="73">
        <f>'[1]Pins Indonesia'!J5012</f>
        <v>825000</v>
      </c>
      <c r="S1346" s="130">
        <f>'[1]Pins Indonesia'!F5013</f>
        <v>0</v>
      </c>
      <c r="T1346" s="50">
        <f t="shared" si="122"/>
        <v>3831000</v>
      </c>
      <c r="U1346" s="511" t="s">
        <v>13451</v>
      </c>
      <c r="X1346" t="str">
        <f>IF(ISERROR(VLOOKUP(H1346,'FMC by DSF_Sistem'!$J$11:$J$1202,1,0)),"TIDAK ADA","ADA")</f>
        <v>ADA</v>
      </c>
      <c r="Y1346" t="str">
        <f>IF(ISERROR(VLOOKUP(C1346,'Data Unit Agr Open'!$F$4:$F$7567,1,0)),"TIDAK ADA","ADA")</f>
        <v>ADA</v>
      </c>
      <c r="Z1346" s="955" t="str">
        <f>VLOOKUP(H1346,'Data Unit Agr Open'!J1344:$J$7567,1,FALSE)</f>
        <v>B2965SRM</v>
      </c>
      <c r="AA1346" t="b">
        <f t="shared" si="118"/>
        <v>1</v>
      </c>
      <c r="AB1346" s="1058"/>
    </row>
    <row r="1347" spans="1:28" ht="17.45" hidden="1" customHeight="1" x14ac:dyDescent="0.4">
      <c r="A1347" s="750" t="s">
        <v>12507</v>
      </c>
      <c r="B1347" s="38">
        <v>1342</v>
      </c>
      <c r="C1347" s="392" t="s">
        <v>3508</v>
      </c>
      <c r="D1347" s="655" t="s">
        <v>13449</v>
      </c>
      <c r="E1347" s="258" t="s">
        <v>13450</v>
      </c>
      <c r="F1347" s="232"/>
      <c r="G1347" s="232"/>
      <c r="H1347" s="235" t="s">
        <v>6368</v>
      </c>
      <c r="I1347" s="69" t="s">
        <v>6369</v>
      </c>
      <c r="J1347" s="69" t="s">
        <v>6370</v>
      </c>
      <c r="K1347" s="427">
        <v>44196</v>
      </c>
      <c r="L1347" s="427">
        <v>44926</v>
      </c>
      <c r="M1347" s="76">
        <v>24</v>
      </c>
      <c r="N1347" s="370">
        <v>4656000</v>
      </c>
      <c r="O1347" s="76">
        <f t="shared" si="119"/>
        <v>194000</v>
      </c>
      <c r="P1347" s="128">
        <f t="shared" ca="1" si="120"/>
        <v>12.421165725308674</v>
      </c>
      <c r="Q1347" s="129">
        <f t="shared" ca="1" si="121"/>
        <v>2328000</v>
      </c>
      <c r="R1347" s="73">
        <f>'[1]Pins Indonesia'!J5059</f>
        <v>825000</v>
      </c>
      <c r="S1347" s="130">
        <f>'[1]Pins Indonesia'!F5060</f>
        <v>0</v>
      </c>
      <c r="T1347" s="50">
        <f t="shared" si="122"/>
        <v>3831000</v>
      </c>
      <c r="U1347" s="511" t="s">
        <v>13451</v>
      </c>
      <c r="X1347" t="str">
        <f>IF(ISERROR(VLOOKUP(H1347,'FMC by DSF_Sistem'!$J$11:$J$1202,1,0)),"TIDAK ADA","ADA")</f>
        <v>ADA</v>
      </c>
      <c r="Y1347" t="str">
        <f>IF(ISERROR(VLOOKUP(C1347,'Data Unit Agr Open'!$F$4:$F$7567,1,0)),"TIDAK ADA","ADA")</f>
        <v>ADA</v>
      </c>
      <c r="Z1347" s="955" t="str">
        <f>VLOOKUP(H1347,'Data Unit Agr Open'!J1345:$J$7567,1,FALSE)</f>
        <v>B2963SRM</v>
      </c>
      <c r="AA1347" t="b">
        <f t="shared" si="118"/>
        <v>1</v>
      </c>
      <c r="AB1347" s="1058"/>
    </row>
    <row r="1348" spans="1:28" ht="17.45" hidden="1" customHeight="1" x14ac:dyDescent="0.4">
      <c r="A1348" s="750" t="s">
        <v>12507</v>
      </c>
      <c r="B1348" s="51">
        <v>1343</v>
      </c>
      <c r="C1348" s="392" t="s">
        <v>3508</v>
      </c>
      <c r="D1348" s="655" t="s">
        <v>13449</v>
      </c>
      <c r="E1348" s="258" t="s">
        <v>13450</v>
      </c>
      <c r="F1348" s="232"/>
      <c r="G1348" s="232"/>
      <c r="H1348" s="235" t="s">
        <v>6371</v>
      </c>
      <c r="I1348" s="69" t="s">
        <v>6372</v>
      </c>
      <c r="J1348" s="69" t="s">
        <v>6373</v>
      </c>
      <c r="K1348" s="427">
        <v>44196</v>
      </c>
      <c r="L1348" s="427">
        <v>44926</v>
      </c>
      <c r="M1348" s="76">
        <v>24</v>
      </c>
      <c r="N1348" s="370">
        <v>4656000</v>
      </c>
      <c r="O1348" s="76">
        <f t="shared" si="119"/>
        <v>194000</v>
      </c>
      <c r="P1348" s="128">
        <f t="shared" ca="1" si="120"/>
        <v>12.421165725308674</v>
      </c>
      <c r="Q1348" s="129">
        <f t="shared" ca="1" si="121"/>
        <v>2328000</v>
      </c>
      <c r="R1348" s="73">
        <f>'[1]Pins Indonesia'!J5106</f>
        <v>825000</v>
      </c>
      <c r="S1348" s="130">
        <f>'[1]Pins Indonesia'!F5107</f>
        <v>0</v>
      </c>
      <c r="T1348" s="50">
        <f t="shared" si="122"/>
        <v>3831000</v>
      </c>
      <c r="U1348" s="511" t="s">
        <v>13451</v>
      </c>
      <c r="X1348" t="str">
        <f>IF(ISERROR(VLOOKUP(H1348,'FMC by DSF_Sistem'!$J$11:$J$1202,1,0)),"TIDAK ADA","ADA")</f>
        <v>ADA</v>
      </c>
      <c r="Y1348" t="str">
        <f>IF(ISERROR(VLOOKUP(C1348,'Data Unit Agr Open'!$F$4:$F$7567,1,0)),"TIDAK ADA","ADA")</f>
        <v>ADA</v>
      </c>
      <c r="Z1348" s="955" t="str">
        <f>VLOOKUP(H1348,'Data Unit Agr Open'!J1346:$J$7567,1,FALSE)</f>
        <v>B2006SRM</v>
      </c>
      <c r="AA1348" t="b">
        <f t="shared" si="118"/>
        <v>1</v>
      </c>
      <c r="AB1348" s="1058"/>
    </row>
    <row r="1349" spans="1:28" ht="17.45" hidden="1" customHeight="1" x14ac:dyDescent="0.4">
      <c r="A1349" s="750" t="s">
        <v>12507</v>
      </c>
      <c r="B1349" s="38">
        <v>1344</v>
      </c>
      <c r="C1349" s="392" t="s">
        <v>3508</v>
      </c>
      <c r="D1349" s="655" t="s">
        <v>13449</v>
      </c>
      <c r="E1349" s="258" t="s">
        <v>13450</v>
      </c>
      <c r="F1349" s="232"/>
      <c r="G1349" s="232"/>
      <c r="H1349" s="235" t="s">
        <v>6374</v>
      </c>
      <c r="I1349" s="69" t="s">
        <v>6375</v>
      </c>
      <c r="J1349" s="69" t="s">
        <v>6376</v>
      </c>
      <c r="K1349" s="427">
        <v>44196</v>
      </c>
      <c r="L1349" s="427">
        <v>44926</v>
      </c>
      <c r="M1349" s="76">
        <v>24</v>
      </c>
      <c r="N1349" s="370">
        <v>4656000</v>
      </c>
      <c r="O1349" s="76">
        <f t="shared" si="119"/>
        <v>194000</v>
      </c>
      <c r="P1349" s="128">
        <f t="shared" ca="1" si="120"/>
        <v>12.421165725308674</v>
      </c>
      <c r="Q1349" s="129">
        <f t="shared" ca="1" si="121"/>
        <v>2328000</v>
      </c>
      <c r="R1349" s="73">
        <f>'[1]Pins Indonesia'!J5153</f>
        <v>825000</v>
      </c>
      <c r="S1349" s="130">
        <f>'[1]Pins Indonesia'!F5154</f>
        <v>0</v>
      </c>
      <c r="T1349" s="50">
        <f t="shared" si="122"/>
        <v>3831000</v>
      </c>
      <c r="U1349" s="511" t="s">
        <v>13451</v>
      </c>
      <c r="X1349" t="str">
        <f>IF(ISERROR(VLOOKUP(H1349,'FMC by DSF_Sistem'!$J$11:$J$1202,1,0)),"TIDAK ADA","ADA")</f>
        <v>ADA</v>
      </c>
      <c r="Y1349" t="str">
        <f>IF(ISERROR(VLOOKUP(C1349,'Data Unit Agr Open'!$F$4:$F$7567,1,0)),"TIDAK ADA","ADA")</f>
        <v>ADA</v>
      </c>
      <c r="Z1349" s="955" t="str">
        <f>VLOOKUP(H1349,'Data Unit Agr Open'!J1347:$J$7567,1,FALSE)</f>
        <v>B2938SRL</v>
      </c>
      <c r="AA1349" t="b">
        <f t="shared" si="118"/>
        <v>1</v>
      </c>
      <c r="AB1349" s="1058"/>
    </row>
    <row r="1350" spans="1:28" ht="17.45" hidden="1" customHeight="1" x14ac:dyDescent="0.4">
      <c r="A1350" s="750" t="s">
        <v>12507</v>
      </c>
      <c r="B1350" s="51">
        <v>1345</v>
      </c>
      <c r="C1350" s="392" t="s">
        <v>3508</v>
      </c>
      <c r="D1350" s="655" t="s">
        <v>13449</v>
      </c>
      <c r="E1350" s="258" t="s">
        <v>13450</v>
      </c>
      <c r="F1350" s="232"/>
      <c r="G1350" s="232"/>
      <c r="H1350" s="235" t="s">
        <v>6377</v>
      </c>
      <c r="I1350" s="69" t="s">
        <v>6378</v>
      </c>
      <c r="J1350" s="69" t="s">
        <v>6379</v>
      </c>
      <c r="K1350" s="427">
        <v>44196</v>
      </c>
      <c r="L1350" s="427">
        <v>44926</v>
      </c>
      <c r="M1350" s="76">
        <v>24</v>
      </c>
      <c r="N1350" s="370">
        <v>4656000</v>
      </c>
      <c r="O1350" s="76">
        <f t="shared" si="119"/>
        <v>194000</v>
      </c>
      <c r="P1350" s="128">
        <f t="shared" ca="1" si="120"/>
        <v>12.421165725308674</v>
      </c>
      <c r="Q1350" s="129">
        <f t="shared" ca="1" si="121"/>
        <v>2328000</v>
      </c>
      <c r="R1350" s="73">
        <f>'[1]Pins Indonesia'!J5200</f>
        <v>825000</v>
      </c>
      <c r="S1350" s="130">
        <f>'[1]Pins Indonesia'!F5201</f>
        <v>0</v>
      </c>
      <c r="T1350" s="50">
        <f t="shared" si="122"/>
        <v>3831000</v>
      </c>
      <c r="U1350" s="511" t="s">
        <v>13451</v>
      </c>
      <c r="X1350" t="str">
        <f>IF(ISERROR(VLOOKUP(H1350,'FMC by DSF_Sistem'!$J$11:$J$1202,1,0)),"TIDAK ADA","ADA")</f>
        <v>ADA</v>
      </c>
      <c r="Y1350" t="str">
        <f>IF(ISERROR(VLOOKUP(C1350,'Data Unit Agr Open'!$F$4:$F$7567,1,0)),"TIDAK ADA","ADA")</f>
        <v>ADA</v>
      </c>
      <c r="Z1350" s="955" t="str">
        <f>VLOOKUP(H1350,'Data Unit Agr Open'!J1348:$J$7567,1,FALSE)</f>
        <v>B2944SRL</v>
      </c>
      <c r="AA1350" t="b">
        <f t="shared" si="118"/>
        <v>1</v>
      </c>
      <c r="AB1350" s="1058"/>
    </row>
    <row r="1351" spans="1:28" ht="17.45" hidden="1" customHeight="1" x14ac:dyDescent="0.4">
      <c r="A1351" s="750" t="s">
        <v>12507</v>
      </c>
      <c r="B1351" s="38">
        <v>1346</v>
      </c>
      <c r="C1351" s="392" t="s">
        <v>3508</v>
      </c>
      <c r="D1351" s="655" t="s">
        <v>13449</v>
      </c>
      <c r="E1351" s="258" t="s">
        <v>13450</v>
      </c>
      <c r="F1351" s="232"/>
      <c r="G1351" s="232"/>
      <c r="H1351" s="235" t="s">
        <v>6380</v>
      </c>
      <c r="I1351" s="69" t="s">
        <v>6381</v>
      </c>
      <c r="J1351" s="69" t="s">
        <v>6382</v>
      </c>
      <c r="K1351" s="427">
        <v>44196</v>
      </c>
      <c r="L1351" s="427">
        <v>44926</v>
      </c>
      <c r="M1351" s="76">
        <v>24</v>
      </c>
      <c r="N1351" s="370">
        <v>4656000</v>
      </c>
      <c r="O1351" s="76">
        <f t="shared" si="119"/>
        <v>194000</v>
      </c>
      <c r="P1351" s="128">
        <f t="shared" ca="1" si="120"/>
        <v>12.421165725308674</v>
      </c>
      <c r="Q1351" s="129">
        <f t="shared" ca="1" si="121"/>
        <v>2328000</v>
      </c>
      <c r="R1351" s="73">
        <f>'[1]Pins Indonesia'!J5247</f>
        <v>825000</v>
      </c>
      <c r="S1351" s="130">
        <f>'[1]Pins Indonesia'!F5248</f>
        <v>0</v>
      </c>
      <c r="T1351" s="50">
        <f t="shared" si="122"/>
        <v>3831000</v>
      </c>
      <c r="U1351" s="511" t="s">
        <v>13451</v>
      </c>
      <c r="X1351" t="str">
        <f>IF(ISERROR(VLOOKUP(H1351,'FMC by DSF_Sistem'!$J$11:$J$1202,1,0)),"TIDAK ADA","ADA")</f>
        <v>ADA</v>
      </c>
      <c r="Y1351" t="str">
        <f>IF(ISERROR(VLOOKUP(C1351,'Data Unit Agr Open'!$F$4:$F$7567,1,0)),"TIDAK ADA","ADA")</f>
        <v>ADA</v>
      </c>
      <c r="Z1351" s="955" t="str">
        <f>VLOOKUP(H1351,'Data Unit Agr Open'!J1349:$J$7567,1,FALSE)</f>
        <v>B2870SRL</v>
      </c>
      <c r="AA1351" t="b">
        <f t="shared" ref="AA1351:AA1414" si="123">X1351=Y1351</f>
        <v>1</v>
      </c>
      <c r="AB1351" s="1058"/>
    </row>
    <row r="1352" spans="1:28" ht="17.45" hidden="1" customHeight="1" x14ac:dyDescent="0.4">
      <c r="A1352" s="750" t="s">
        <v>12507</v>
      </c>
      <c r="B1352" s="51">
        <v>1347</v>
      </c>
      <c r="C1352" s="392" t="s">
        <v>3508</v>
      </c>
      <c r="D1352" s="655" t="s">
        <v>13449</v>
      </c>
      <c r="E1352" s="258" t="s">
        <v>13450</v>
      </c>
      <c r="F1352" s="232"/>
      <c r="G1352" s="232"/>
      <c r="H1352" s="235" t="s">
        <v>6383</v>
      </c>
      <c r="I1352" s="69" t="s">
        <v>6384</v>
      </c>
      <c r="J1352" s="69" t="s">
        <v>6385</v>
      </c>
      <c r="K1352" s="427">
        <v>44196</v>
      </c>
      <c r="L1352" s="427">
        <v>44926</v>
      </c>
      <c r="M1352" s="76">
        <v>24</v>
      </c>
      <c r="N1352" s="370">
        <v>4656000</v>
      </c>
      <c r="O1352" s="76">
        <f t="shared" si="119"/>
        <v>194000</v>
      </c>
      <c r="P1352" s="128">
        <f t="shared" ca="1" si="120"/>
        <v>12.421165725308674</v>
      </c>
      <c r="Q1352" s="129">
        <f t="shared" ca="1" si="121"/>
        <v>2328000</v>
      </c>
      <c r="R1352" s="73">
        <f>'[1]Pins Indonesia'!J5294</f>
        <v>825000</v>
      </c>
      <c r="S1352" s="130">
        <f>'[1]Pins Indonesia'!F5295</f>
        <v>0</v>
      </c>
      <c r="T1352" s="50">
        <f t="shared" si="122"/>
        <v>3831000</v>
      </c>
      <c r="U1352" s="511" t="s">
        <v>13451</v>
      </c>
      <c r="X1352" t="str">
        <f>IF(ISERROR(VLOOKUP(H1352,'FMC by DSF_Sistem'!$J$11:$J$1202,1,0)),"TIDAK ADA","ADA")</f>
        <v>ADA</v>
      </c>
      <c r="Y1352" t="str">
        <f>IF(ISERROR(VLOOKUP(C1352,'Data Unit Agr Open'!$F$4:$F$7567,1,0)),"TIDAK ADA","ADA")</f>
        <v>ADA</v>
      </c>
      <c r="Z1352" s="955" t="str">
        <f>VLOOKUP(H1352,'Data Unit Agr Open'!J1350:$J$7567,1,FALSE)</f>
        <v>B2956SRL</v>
      </c>
      <c r="AA1352" t="b">
        <f t="shared" si="123"/>
        <v>1</v>
      </c>
      <c r="AB1352" s="1058"/>
    </row>
    <row r="1353" spans="1:28" ht="17.45" hidden="1" customHeight="1" x14ac:dyDescent="0.4">
      <c r="A1353" s="750" t="s">
        <v>12507</v>
      </c>
      <c r="B1353" s="38">
        <v>1348</v>
      </c>
      <c r="C1353" s="392" t="s">
        <v>3508</v>
      </c>
      <c r="D1353" s="655" t="s">
        <v>13449</v>
      </c>
      <c r="E1353" s="258" t="s">
        <v>13450</v>
      </c>
      <c r="F1353" s="232"/>
      <c r="G1353" s="232"/>
      <c r="H1353" s="235" t="s">
        <v>6386</v>
      </c>
      <c r="I1353" s="69" t="s">
        <v>6387</v>
      </c>
      <c r="J1353" s="69" t="s">
        <v>6388</v>
      </c>
      <c r="K1353" s="427">
        <v>44196</v>
      </c>
      <c r="L1353" s="427">
        <v>44926</v>
      </c>
      <c r="M1353" s="76">
        <v>24</v>
      </c>
      <c r="N1353" s="370">
        <v>4656000</v>
      </c>
      <c r="O1353" s="76">
        <f t="shared" si="119"/>
        <v>194000</v>
      </c>
      <c r="P1353" s="128">
        <f t="shared" ca="1" si="120"/>
        <v>12.421165725308674</v>
      </c>
      <c r="Q1353" s="129">
        <f t="shared" ca="1" si="121"/>
        <v>2328000</v>
      </c>
      <c r="R1353" s="73">
        <f>'[1]Pins Indonesia'!J5342</f>
        <v>825000</v>
      </c>
      <c r="S1353" s="130">
        <f>'[1]Pins Indonesia'!F5343</f>
        <v>0</v>
      </c>
      <c r="T1353" s="50">
        <f t="shared" si="122"/>
        <v>3831000</v>
      </c>
      <c r="U1353" s="511" t="s">
        <v>13451</v>
      </c>
      <c r="X1353" t="str">
        <f>IF(ISERROR(VLOOKUP(H1353,'FMC by DSF_Sistem'!$J$11:$J$1202,1,0)),"TIDAK ADA","ADA")</f>
        <v>ADA</v>
      </c>
      <c r="Y1353" t="str">
        <f>IF(ISERROR(VLOOKUP(C1353,'Data Unit Agr Open'!$F$4:$F$7567,1,0)),"TIDAK ADA","ADA")</f>
        <v>ADA</v>
      </c>
      <c r="Z1353" s="955" t="str">
        <f>VLOOKUP(H1353,'Data Unit Agr Open'!J1351:$J$7567,1,FALSE)</f>
        <v>B2747SRM</v>
      </c>
      <c r="AA1353" t="b">
        <f t="shared" si="123"/>
        <v>1</v>
      </c>
      <c r="AB1353" s="1058"/>
    </row>
    <row r="1354" spans="1:28" ht="17.45" hidden="1" customHeight="1" x14ac:dyDescent="0.4">
      <c r="A1354" s="750" t="s">
        <v>12507</v>
      </c>
      <c r="B1354" s="51">
        <v>1349</v>
      </c>
      <c r="C1354" s="392" t="s">
        <v>3508</v>
      </c>
      <c r="D1354" s="655" t="s">
        <v>13449</v>
      </c>
      <c r="E1354" s="258" t="s">
        <v>13450</v>
      </c>
      <c r="F1354" s="232"/>
      <c r="G1354" s="232"/>
      <c r="H1354" s="235" t="s">
        <v>6389</v>
      </c>
      <c r="I1354" s="69" t="s">
        <v>6390</v>
      </c>
      <c r="J1354" s="69" t="s">
        <v>6391</v>
      </c>
      <c r="K1354" s="427">
        <v>44196</v>
      </c>
      <c r="L1354" s="427">
        <v>44926</v>
      </c>
      <c r="M1354" s="76">
        <v>24</v>
      </c>
      <c r="N1354" s="370">
        <v>4656000</v>
      </c>
      <c r="O1354" s="76">
        <f t="shared" si="119"/>
        <v>194000</v>
      </c>
      <c r="P1354" s="128">
        <f t="shared" ca="1" si="120"/>
        <v>12.421165725308674</v>
      </c>
      <c r="Q1354" s="129">
        <f t="shared" ca="1" si="121"/>
        <v>2328000</v>
      </c>
      <c r="R1354" s="73">
        <f>'[1]Pins Indonesia'!J5390</f>
        <v>825000</v>
      </c>
      <c r="S1354" s="130">
        <f>'[1]Pins Indonesia'!F5391</f>
        <v>0</v>
      </c>
      <c r="T1354" s="50">
        <f t="shared" si="122"/>
        <v>3831000</v>
      </c>
      <c r="U1354" s="511" t="s">
        <v>13451</v>
      </c>
      <c r="X1354" t="str">
        <f>IF(ISERROR(VLOOKUP(H1354,'FMC by DSF_Sistem'!$J$11:$J$1202,1,0)),"TIDAK ADA","ADA")</f>
        <v>ADA</v>
      </c>
      <c r="Y1354" t="str">
        <f>IF(ISERROR(VLOOKUP(C1354,'Data Unit Agr Open'!$F$4:$F$7567,1,0)),"TIDAK ADA","ADA")</f>
        <v>ADA</v>
      </c>
      <c r="Z1354" s="955" t="str">
        <f>VLOOKUP(H1354,'Data Unit Agr Open'!J1352:$J$7567,1,FALSE)</f>
        <v>B2903SRM</v>
      </c>
      <c r="AA1354" t="b">
        <f t="shared" si="123"/>
        <v>1</v>
      </c>
      <c r="AB1354" s="1058"/>
    </row>
    <row r="1355" spans="1:28" ht="17.45" hidden="1" customHeight="1" x14ac:dyDescent="0.4">
      <c r="A1355" s="750" t="s">
        <v>12507</v>
      </c>
      <c r="B1355" s="38">
        <v>1350</v>
      </c>
      <c r="C1355" s="392" t="s">
        <v>3508</v>
      </c>
      <c r="D1355" s="655" t="s">
        <v>13449</v>
      </c>
      <c r="E1355" s="258" t="s">
        <v>13450</v>
      </c>
      <c r="F1355" s="232"/>
      <c r="G1355" s="232"/>
      <c r="H1355" s="235" t="s">
        <v>6392</v>
      </c>
      <c r="I1355" s="69" t="s">
        <v>6393</v>
      </c>
      <c r="J1355" s="69" t="s">
        <v>6394</v>
      </c>
      <c r="K1355" s="427">
        <v>44196</v>
      </c>
      <c r="L1355" s="427">
        <v>44926</v>
      </c>
      <c r="M1355" s="76">
        <v>24</v>
      </c>
      <c r="N1355" s="370">
        <v>4656000</v>
      </c>
      <c r="O1355" s="76">
        <f t="shared" si="119"/>
        <v>194000</v>
      </c>
      <c r="P1355" s="128">
        <f t="shared" ca="1" si="120"/>
        <v>12.421165725308674</v>
      </c>
      <c r="Q1355" s="129">
        <f t="shared" ca="1" si="121"/>
        <v>2328000</v>
      </c>
      <c r="R1355" s="73">
        <f>'[1]Pins Indonesia'!J5437</f>
        <v>825000</v>
      </c>
      <c r="S1355" s="130">
        <f>'[1]Pins Indonesia'!F5438</f>
        <v>0</v>
      </c>
      <c r="T1355" s="50">
        <f t="shared" si="122"/>
        <v>3831000</v>
      </c>
      <c r="U1355" s="511" t="s">
        <v>13451</v>
      </c>
      <c r="X1355" t="str">
        <f>IF(ISERROR(VLOOKUP(H1355,'FMC by DSF_Sistem'!$J$11:$J$1202,1,0)),"TIDAK ADA","ADA")</f>
        <v>ADA</v>
      </c>
      <c r="Y1355" t="str">
        <f>IF(ISERROR(VLOOKUP(C1355,'Data Unit Agr Open'!$F$4:$F$7567,1,0)),"TIDAK ADA","ADA")</f>
        <v>ADA</v>
      </c>
      <c r="Z1355" s="955" t="str">
        <f>VLOOKUP(H1355,'Data Unit Agr Open'!J1353:$J$7567,1,FALSE)</f>
        <v>B2765SRM</v>
      </c>
      <c r="AA1355" t="b">
        <f t="shared" si="123"/>
        <v>1</v>
      </c>
      <c r="AB1355" s="1058"/>
    </row>
    <row r="1356" spans="1:28" ht="17.45" hidden="1" customHeight="1" x14ac:dyDescent="0.4">
      <c r="A1356" s="750" t="s">
        <v>12507</v>
      </c>
      <c r="B1356" s="51">
        <v>1351</v>
      </c>
      <c r="C1356" s="392" t="s">
        <v>3508</v>
      </c>
      <c r="D1356" s="655" t="s">
        <v>13449</v>
      </c>
      <c r="E1356" s="258" t="s">
        <v>13450</v>
      </c>
      <c r="F1356" s="232"/>
      <c r="G1356" s="232"/>
      <c r="H1356" s="235" t="s">
        <v>6395</v>
      </c>
      <c r="I1356" s="69" t="s">
        <v>6396</v>
      </c>
      <c r="J1356" s="69" t="s">
        <v>6397</v>
      </c>
      <c r="K1356" s="427">
        <v>44196</v>
      </c>
      <c r="L1356" s="427">
        <v>44926</v>
      </c>
      <c r="M1356" s="76">
        <v>24</v>
      </c>
      <c r="N1356" s="370">
        <v>4656000</v>
      </c>
      <c r="O1356" s="76">
        <f t="shared" si="119"/>
        <v>194000</v>
      </c>
      <c r="P1356" s="128">
        <f t="shared" ca="1" si="120"/>
        <v>12.421165725308674</v>
      </c>
      <c r="Q1356" s="129">
        <f t="shared" ca="1" si="121"/>
        <v>2328000</v>
      </c>
      <c r="R1356" s="73">
        <f>'[1]Pins Indonesia'!J5485</f>
        <v>825000</v>
      </c>
      <c r="S1356" s="130">
        <f>'[1]Pins Indonesia'!F5486</f>
        <v>0</v>
      </c>
      <c r="T1356" s="50">
        <f t="shared" si="122"/>
        <v>3831000</v>
      </c>
      <c r="U1356" s="511" t="s">
        <v>13451</v>
      </c>
      <c r="X1356" t="str">
        <f>IF(ISERROR(VLOOKUP(H1356,'FMC by DSF_Sistem'!$J$11:$J$1202,1,0)),"TIDAK ADA","ADA")</f>
        <v>ADA</v>
      </c>
      <c r="Y1356" t="str">
        <f>IF(ISERROR(VLOOKUP(C1356,'Data Unit Agr Open'!$F$4:$F$7567,1,0)),"TIDAK ADA","ADA")</f>
        <v>ADA</v>
      </c>
      <c r="Z1356" s="955" t="str">
        <f>VLOOKUP(H1356,'Data Unit Agr Open'!J1354:$J$7567,1,FALSE)</f>
        <v>B2722SRL</v>
      </c>
      <c r="AA1356" t="b">
        <f t="shared" si="123"/>
        <v>1</v>
      </c>
      <c r="AB1356" s="1058"/>
    </row>
    <row r="1357" spans="1:28" ht="17.45" hidden="1" customHeight="1" x14ac:dyDescent="0.4">
      <c r="A1357" s="750" t="s">
        <v>12507</v>
      </c>
      <c r="B1357" s="38">
        <v>1352</v>
      </c>
      <c r="C1357" s="392" t="s">
        <v>3508</v>
      </c>
      <c r="D1357" s="655" t="s">
        <v>13449</v>
      </c>
      <c r="E1357" s="258" t="s">
        <v>13450</v>
      </c>
      <c r="F1357" s="232"/>
      <c r="G1357" s="232"/>
      <c r="H1357" s="235" t="s">
        <v>6398</v>
      </c>
      <c r="I1357" s="69" t="s">
        <v>6399</v>
      </c>
      <c r="J1357" s="69" t="s">
        <v>6400</v>
      </c>
      <c r="K1357" s="427">
        <v>44196</v>
      </c>
      <c r="L1357" s="427">
        <v>44926</v>
      </c>
      <c r="M1357" s="76">
        <v>24</v>
      </c>
      <c r="N1357" s="370">
        <v>4656000</v>
      </c>
      <c r="O1357" s="76">
        <f t="shared" si="119"/>
        <v>194000</v>
      </c>
      <c r="P1357" s="128">
        <f t="shared" ca="1" si="120"/>
        <v>12.421165725308674</v>
      </c>
      <c r="Q1357" s="129">
        <f t="shared" ca="1" si="121"/>
        <v>2328000</v>
      </c>
      <c r="R1357" s="73">
        <f>'[1]Pins Indonesia'!J5532</f>
        <v>825000</v>
      </c>
      <c r="S1357" s="130">
        <f>'[1]Pins Indonesia'!F5533</f>
        <v>0</v>
      </c>
      <c r="T1357" s="50">
        <f t="shared" si="122"/>
        <v>3831000</v>
      </c>
      <c r="U1357" s="511" t="s">
        <v>13451</v>
      </c>
      <c r="X1357" t="str">
        <f>IF(ISERROR(VLOOKUP(H1357,'FMC by DSF_Sistem'!$J$11:$J$1202,1,0)),"TIDAK ADA","ADA")</f>
        <v>ADA</v>
      </c>
      <c r="Y1357" t="str">
        <f>IF(ISERROR(VLOOKUP(C1357,'Data Unit Agr Open'!$F$4:$F$7567,1,0)),"TIDAK ADA","ADA")</f>
        <v>ADA</v>
      </c>
      <c r="Z1357" s="955" t="str">
        <f>VLOOKUP(H1357,'Data Unit Agr Open'!J1355:$J$7567,1,FALSE)</f>
        <v>B2854SRL</v>
      </c>
      <c r="AA1357" t="b">
        <f t="shared" si="123"/>
        <v>1</v>
      </c>
      <c r="AB1357" s="1058"/>
    </row>
    <row r="1358" spans="1:28" ht="17.45" hidden="1" customHeight="1" x14ac:dyDescent="0.4">
      <c r="A1358" s="750" t="s">
        <v>12507</v>
      </c>
      <c r="B1358" s="51">
        <v>1353</v>
      </c>
      <c r="C1358" s="392" t="s">
        <v>3508</v>
      </c>
      <c r="D1358" s="655" t="s">
        <v>13449</v>
      </c>
      <c r="E1358" s="258" t="s">
        <v>13450</v>
      </c>
      <c r="F1358" s="232"/>
      <c r="G1358" s="232"/>
      <c r="H1358" s="235" t="s">
        <v>6401</v>
      </c>
      <c r="I1358" s="69" t="s">
        <v>6402</v>
      </c>
      <c r="J1358" s="69" t="s">
        <v>6403</v>
      </c>
      <c r="K1358" s="427">
        <v>44196</v>
      </c>
      <c r="L1358" s="427">
        <v>44926</v>
      </c>
      <c r="M1358" s="76">
        <v>24</v>
      </c>
      <c r="N1358" s="370">
        <v>4656000</v>
      </c>
      <c r="O1358" s="76">
        <f t="shared" ref="O1358:O1421" si="124">N1358/M1358</f>
        <v>194000</v>
      </c>
      <c r="P1358" s="128">
        <f t="shared" ca="1" si="120"/>
        <v>12.421165725308674</v>
      </c>
      <c r="Q1358" s="129">
        <f t="shared" ca="1" si="121"/>
        <v>2328000</v>
      </c>
      <c r="R1358" s="73">
        <f>'[1]Pins Indonesia'!J5579</f>
        <v>825000</v>
      </c>
      <c r="S1358" s="130">
        <f>'[1]Pins Indonesia'!F5580</f>
        <v>0</v>
      </c>
      <c r="T1358" s="50">
        <f t="shared" si="122"/>
        <v>3831000</v>
      </c>
      <c r="U1358" s="511" t="s">
        <v>13451</v>
      </c>
      <c r="X1358" t="str">
        <f>IF(ISERROR(VLOOKUP(H1358,'FMC by DSF_Sistem'!$J$11:$J$1202,1,0)),"TIDAK ADA","ADA")</f>
        <v>ADA</v>
      </c>
      <c r="Y1358" t="str">
        <f>IF(ISERROR(VLOOKUP(C1358,'Data Unit Agr Open'!$F$4:$F$7567,1,0)),"TIDAK ADA","ADA")</f>
        <v>ADA</v>
      </c>
      <c r="Z1358" s="955" t="str">
        <f>VLOOKUP(H1358,'Data Unit Agr Open'!J1356:$J$7567,1,FALSE)</f>
        <v>B2684SRL</v>
      </c>
      <c r="AA1358" t="b">
        <f t="shared" si="123"/>
        <v>1</v>
      </c>
      <c r="AB1358" s="1058"/>
    </row>
    <row r="1359" spans="1:28" ht="17.45" hidden="1" customHeight="1" x14ac:dyDescent="0.4">
      <c r="A1359" s="750" t="s">
        <v>12507</v>
      </c>
      <c r="B1359" s="38">
        <v>1354</v>
      </c>
      <c r="C1359" s="392" t="s">
        <v>3508</v>
      </c>
      <c r="D1359" s="655" t="s">
        <v>13449</v>
      </c>
      <c r="E1359" s="258" t="s">
        <v>13450</v>
      </c>
      <c r="F1359" s="232"/>
      <c r="G1359" s="232"/>
      <c r="H1359" s="235" t="s">
        <v>6404</v>
      </c>
      <c r="I1359" s="69" t="s">
        <v>6405</v>
      </c>
      <c r="J1359" s="69" t="s">
        <v>6406</v>
      </c>
      <c r="K1359" s="427">
        <v>44196</v>
      </c>
      <c r="L1359" s="427">
        <v>44926</v>
      </c>
      <c r="M1359" s="76">
        <v>24</v>
      </c>
      <c r="N1359" s="370">
        <v>4656000</v>
      </c>
      <c r="O1359" s="76">
        <f t="shared" si="124"/>
        <v>194000</v>
      </c>
      <c r="P1359" s="128">
        <f t="shared" ca="1" si="120"/>
        <v>12.421165725308674</v>
      </c>
      <c r="Q1359" s="129">
        <f t="shared" ca="1" si="121"/>
        <v>2328000</v>
      </c>
      <c r="R1359" s="73">
        <f>'[1]Pins Indonesia'!J5626</f>
        <v>825000</v>
      </c>
      <c r="S1359" s="130">
        <f>'[1]Pins Indonesia'!F5627</f>
        <v>0</v>
      </c>
      <c r="T1359" s="50">
        <f t="shared" si="122"/>
        <v>3831000</v>
      </c>
      <c r="U1359" s="511" t="s">
        <v>13451</v>
      </c>
      <c r="X1359" t="str">
        <f>IF(ISERROR(VLOOKUP(H1359,'FMC by DSF_Sistem'!$J$11:$J$1202,1,0)),"TIDAK ADA","ADA")</f>
        <v>ADA</v>
      </c>
      <c r="Y1359" t="str">
        <f>IF(ISERROR(VLOOKUP(C1359,'Data Unit Agr Open'!$F$4:$F$7567,1,0)),"TIDAK ADA","ADA")</f>
        <v>ADA</v>
      </c>
      <c r="Z1359" s="955" t="str">
        <f>VLOOKUP(H1359,'Data Unit Agr Open'!J1357:$J$7567,1,FALSE)</f>
        <v>B2863SRM</v>
      </c>
      <c r="AA1359" t="b">
        <f t="shared" si="123"/>
        <v>1</v>
      </c>
      <c r="AB1359" s="1058"/>
    </row>
    <row r="1360" spans="1:28" ht="17.45" hidden="1" customHeight="1" x14ac:dyDescent="0.4">
      <c r="A1360" s="750" t="s">
        <v>12507</v>
      </c>
      <c r="B1360" s="51">
        <v>1355</v>
      </c>
      <c r="C1360" s="392" t="s">
        <v>3508</v>
      </c>
      <c r="D1360" s="655" t="s">
        <v>13449</v>
      </c>
      <c r="E1360" s="258" t="s">
        <v>13450</v>
      </c>
      <c r="F1360" s="232"/>
      <c r="G1360" s="232"/>
      <c r="H1360" s="235" t="s">
        <v>6407</v>
      </c>
      <c r="I1360" s="69" t="s">
        <v>6408</v>
      </c>
      <c r="J1360" s="69" t="s">
        <v>6409</v>
      </c>
      <c r="K1360" s="427">
        <v>44196</v>
      </c>
      <c r="L1360" s="427">
        <v>44926</v>
      </c>
      <c r="M1360" s="76">
        <v>24</v>
      </c>
      <c r="N1360" s="370">
        <v>4656000</v>
      </c>
      <c r="O1360" s="76">
        <f t="shared" si="124"/>
        <v>194000</v>
      </c>
      <c r="P1360" s="128">
        <f t="shared" ca="1" si="120"/>
        <v>12.421165725308674</v>
      </c>
      <c r="Q1360" s="129">
        <f t="shared" ca="1" si="121"/>
        <v>2328000</v>
      </c>
      <c r="R1360" s="73">
        <f>'[1]Pins Indonesia'!J5674</f>
        <v>825000</v>
      </c>
      <c r="S1360" s="130">
        <f>'[1]Pins Indonesia'!F5675</f>
        <v>0</v>
      </c>
      <c r="T1360" s="50">
        <f t="shared" si="122"/>
        <v>3831000</v>
      </c>
      <c r="U1360" s="511" t="s">
        <v>13451</v>
      </c>
      <c r="X1360" t="str">
        <f>IF(ISERROR(VLOOKUP(H1360,'FMC by DSF_Sistem'!$J$11:$J$1202,1,0)),"TIDAK ADA","ADA")</f>
        <v>ADA</v>
      </c>
      <c r="Y1360" t="str">
        <f>IF(ISERROR(VLOOKUP(C1360,'Data Unit Agr Open'!$F$4:$F$7567,1,0)),"TIDAK ADA","ADA")</f>
        <v>ADA</v>
      </c>
      <c r="Z1360" s="955" t="str">
        <f>VLOOKUP(H1360,'Data Unit Agr Open'!J1358:$J$7567,1,FALSE)</f>
        <v>B2723SRM</v>
      </c>
      <c r="AA1360" t="b">
        <f t="shared" si="123"/>
        <v>1</v>
      </c>
      <c r="AB1360" s="1058"/>
    </row>
    <row r="1361" spans="1:28" ht="17.45" hidden="1" customHeight="1" x14ac:dyDescent="0.4">
      <c r="A1361" s="750" t="s">
        <v>12507</v>
      </c>
      <c r="B1361" s="38">
        <v>1356</v>
      </c>
      <c r="C1361" s="392" t="s">
        <v>3508</v>
      </c>
      <c r="D1361" s="655" t="s">
        <v>13449</v>
      </c>
      <c r="E1361" s="258" t="s">
        <v>13450</v>
      </c>
      <c r="F1361" s="232"/>
      <c r="G1361" s="232"/>
      <c r="H1361" s="235" t="s">
        <v>6410</v>
      </c>
      <c r="I1361" s="69" t="s">
        <v>6411</v>
      </c>
      <c r="J1361" s="69" t="s">
        <v>6412</v>
      </c>
      <c r="K1361" s="427">
        <v>44196</v>
      </c>
      <c r="L1361" s="427">
        <v>44926</v>
      </c>
      <c r="M1361" s="76">
        <v>24</v>
      </c>
      <c r="N1361" s="370">
        <v>4656000</v>
      </c>
      <c r="O1361" s="76">
        <f t="shared" si="124"/>
        <v>194000</v>
      </c>
      <c r="P1361" s="128">
        <f t="shared" ca="1" si="120"/>
        <v>12.421165725308674</v>
      </c>
      <c r="Q1361" s="129">
        <f t="shared" ca="1" si="121"/>
        <v>2328000</v>
      </c>
      <c r="R1361" s="73">
        <f>'[1]Pins Indonesia'!J5722</f>
        <v>825000</v>
      </c>
      <c r="S1361" s="130">
        <f>'[1]Pins Indonesia'!F5723</f>
        <v>0</v>
      </c>
      <c r="T1361" s="50">
        <f t="shared" si="122"/>
        <v>3831000</v>
      </c>
      <c r="U1361" s="511" t="s">
        <v>13451</v>
      </c>
      <c r="X1361" t="str">
        <f>IF(ISERROR(VLOOKUP(H1361,'FMC by DSF_Sistem'!$J$11:$J$1202,1,0)),"TIDAK ADA","ADA")</f>
        <v>ADA</v>
      </c>
      <c r="Y1361" t="str">
        <f>IF(ISERROR(VLOOKUP(C1361,'Data Unit Agr Open'!$F$4:$F$7567,1,0)),"TIDAK ADA","ADA")</f>
        <v>ADA</v>
      </c>
      <c r="Z1361" s="955" t="str">
        <f>VLOOKUP(H1361,'Data Unit Agr Open'!J1359:$J$7567,1,FALSE)</f>
        <v>B2711SRM</v>
      </c>
      <c r="AA1361" t="b">
        <f t="shared" si="123"/>
        <v>1</v>
      </c>
      <c r="AB1361" s="1058"/>
    </row>
    <row r="1362" spans="1:28" ht="17.45" hidden="1" customHeight="1" x14ac:dyDescent="0.4">
      <c r="A1362" s="750" t="s">
        <v>12507</v>
      </c>
      <c r="B1362" s="51">
        <v>1357</v>
      </c>
      <c r="C1362" s="392" t="s">
        <v>3508</v>
      </c>
      <c r="D1362" s="655" t="s">
        <v>13449</v>
      </c>
      <c r="E1362" s="258" t="s">
        <v>13450</v>
      </c>
      <c r="F1362" s="232"/>
      <c r="G1362" s="232"/>
      <c r="H1362" s="235" t="s">
        <v>6413</v>
      </c>
      <c r="I1362" s="69" t="s">
        <v>6414</v>
      </c>
      <c r="J1362" s="69" t="s">
        <v>6415</v>
      </c>
      <c r="K1362" s="427">
        <v>44196</v>
      </c>
      <c r="L1362" s="427">
        <v>44926</v>
      </c>
      <c r="M1362" s="76">
        <v>24</v>
      </c>
      <c r="N1362" s="370">
        <v>4656000</v>
      </c>
      <c r="O1362" s="76">
        <f t="shared" si="124"/>
        <v>194000</v>
      </c>
      <c r="P1362" s="128">
        <f t="shared" ca="1" si="120"/>
        <v>12.421165725308674</v>
      </c>
      <c r="Q1362" s="129">
        <f t="shared" ca="1" si="121"/>
        <v>2328000</v>
      </c>
      <c r="R1362" s="73">
        <f>'[1]Pins Indonesia'!J5769</f>
        <v>825000</v>
      </c>
      <c r="S1362" s="130">
        <f>'[1]Pins Indonesia'!F5770</f>
        <v>0</v>
      </c>
      <c r="T1362" s="50">
        <f t="shared" si="122"/>
        <v>3831000</v>
      </c>
      <c r="U1362" s="511" t="s">
        <v>13451</v>
      </c>
      <c r="X1362" t="str">
        <f>IF(ISERROR(VLOOKUP(H1362,'FMC by DSF_Sistem'!$J$11:$J$1202,1,0)),"TIDAK ADA","ADA")</f>
        <v>ADA</v>
      </c>
      <c r="Y1362" t="str">
        <f>IF(ISERROR(VLOOKUP(C1362,'Data Unit Agr Open'!$F$4:$F$7567,1,0)),"TIDAK ADA","ADA")</f>
        <v>ADA</v>
      </c>
      <c r="Z1362" s="955" t="str">
        <f>VLOOKUP(H1362,'Data Unit Agr Open'!J1360:$J$7567,1,FALSE)</f>
        <v>B2975SRM</v>
      </c>
      <c r="AA1362" t="b">
        <f t="shared" si="123"/>
        <v>1</v>
      </c>
      <c r="AB1362" s="1058"/>
    </row>
    <row r="1363" spans="1:28" ht="17.45" hidden="1" customHeight="1" x14ac:dyDescent="0.4">
      <c r="A1363" s="750" t="s">
        <v>12507</v>
      </c>
      <c r="B1363" s="38">
        <v>1358</v>
      </c>
      <c r="C1363" s="392" t="s">
        <v>3508</v>
      </c>
      <c r="D1363" s="655" t="s">
        <v>13449</v>
      </c>
      <c r="E1363" s="258" t="s">
        <v>13450</v>
      </c>
      <c r="F1363" s="232"/>
      <c r="G1363" s="232"/>
      <c r="H1363" s="235" t="s">
        <v>6416</v>
      </c>
      <c r="I1363" s="69" t="s">
        <v>6417</v>
      </c>
      <c r="J1363" s="69" t="s">
        <v>6418</v>
      </c>
      <c r="K1363" s="427">
        <v>44196</v>
      </c>
      <c r="L1363" s="427">
        <v>44926</v>
      </c>
      <c r="M1363" s="76">
        <v>24</v>
      </c>
      <c r="N1363" s="370">
        <v>4656000</v>
      </c>
      <c r="O1363" s="76">
        <f t="shared" si="124"/>
        <v>194000</v>
      </c>
      <c r="P1363" s="128">
        <f t="shared" ca="1" si="120"/>
        <v>12.421165725308674</v>
      </c>
      <c r="Q1363" s="129">
        <f t="shared" ca="1" si="121"/>
        <v>2328000</v>
      </c>
      <c r="R1363" s="73">
        <f>'[1]Pins Indonesia'!J5817</f>
        <v>825000</v>
      </c>
      <c r="S1363" s="130">
        <f>'[1]Pins Indonesia'!F5818</f>
        <v>0</v>
      </c>
      <c r="T1363" s="50">
        <f t="shared" si="122"/>
        <v>3831000</v>
      </c>
      <c r="U1363" s="511" t="s">
        <v>13451</v>
      </c>
      <c r="X1363" t="str">
        <f>IF(ISERROR(VLOOKUP(H1363,'FMC by DSF_Sistem'!$J$11:$J$1202,1,0)),"TIDAK ADA","ADA")</f>
        <v>ADA</v>
      </c>
      <c r="Y1363" t="str">
        <f>IF(ISERROR(VLOOKUP(C1363,'Data Unit Agr Open'!$F$4:$F$7567,1,0)),"TIDAK ADA","ADA")</f>
        <v>ADA</v>
      </c>
      <c r="Z1363" s="955" t="str">
        <f>VLOOKUP(H1363,'Data Unit Agr Open'!J1361:$J$7567,1,FALSE)</f>
        <v>B2959SRM</v>
      </c>
      <c r="AA1363" t="b">
        <f t="shared" si="123"/>
        <v>1</v>
      </c>
      <c r="AB1363" s="1058"/>
    </row>
    <row r="1364" spans="1:28" ht="17.45" hidden="1" customHeight="1" x14ac:dyDescent="0.4">
      <c r="A1364" s="750" t="s">
        <v>12507</v>
      </c>
      <c r="B1364" s="51">
        <v>1359</v>
      </c>
      <c r="C1364" s="392" t="s">
        <v>3508</v>
      </c>
      <c r="D1364" s="655" t="s">
        <v>13449</v>
      </c>
      <c r="E1364" s="258" t="s">
        <v>13450</v>
      </c>
      <c r="F1364" s="232"/>
      <c r="G1364" s="232"/>
      <c r="H1364" s="235" t="s">
        <v>6419</v>
      </c>
      <c r="I1364" s="69" t="s">
        <v>6420</v>
      </c>
      <c r="J1364" s="69" t="s">
        <v>6421</v>
      </c>
      <c r="K1364" s="427">
        <v>44196</v>
      </c>
      <c r="L1364" s="427">
        <v>44926</v>
      </c>
      <c r="M1364" s="76">
        <v>24</v>
      </c>
      <c r="N1364" s="370">
        <v>4656000</v>
      </c>
      <c r="O1364" s="76">
        <f t="shared" si="124"/>
        <v>194000</v>
      </c>
      <c r="P1364" s="128">
        <f t="shared" ca="1" si="120"/>
        <v>12.421165725308674</v>
      </c>
      <c r="Q1364" s="129">
        <f t="shared" ca="1" si="121"/>
        <v>2328000</v>
      </c>
      <c r="R1364" s="73">
        <f>'[1]Pins Indonesia'!J5865</f>
        <v>825000</v>
      </c>
      <c r="S1364" s="130">
        <f>'[1]Pins Indonesia'!F5866</f>
        <v>0</v>
      </c>
      <c r="T1364" s="50">
        <f t="shared" si="122"/>
        <v>3831000</v>
      </c>
      <c r="U1364" s="511" t="s">
        <v>13451</v>
      </c>
      <c r="X1364" t="str">
        <f>IF(ISERROR(VLOOKUP(H1364,'FMC by DSF_Sistem'!$J$11:$J$1202,1,0)),"TIDAK ADA","ADA")</f>
        <v>ADA</v>
      </c>
      <c r="Y1364" t="str">
        <f>IF(ISERROR(VLOOKUP(C1364,'Data Unit Agr Open'!$F$4:$F$7567,1,0)),"TIDAK ADA","ADA")</f>
        <v>ADA</v>
      </c>
      <c r="Z1364" s="955" t="str">
        <f>VLOOKUP(H1364,'Data Unit Agr Open'!J1362:$J$7567,1,FALSE)</f>
        <v>B2961SRM</v>
      </c>
      <c r="AA1364" t="b">
        <f t="shared" si="123"/>
        <v>1</v>
      </c>
      <c r="AB1364" s="1058"/>
    </row>
    <row r="1365" spans="1:28" ht="17.45" hidden="1" customHeight="1" x14ac:dyDescent="0.4">
      <c r="A1365" s="750" t="s">
        <v>12507</v>
      </c>
      <c r="B1365" s="38">
        <v>1360</v>
      </c>
      <c r="C1365" s="392" t="s">
        <v>3508</v>
      </c>
      <c r="D1365" s="655" t="s">
        <v>13449</v>
      </c>
      <c r="E1365" s="258" t="s">
        <v>13450</v>
      </c>
      <c r="F1365" s="232"/>
      <c r="G1365" s="232"/>
      <c r="H1365" s="235" t="s">
        <v>6423</v>
      </c>
      <c r="I1365" s="69" t="s">
        <v>6424</v>
      </c>
      <c r="J1365" s="69" t="s">
        <v>6425</v>
      </c>
      <c r="K1365" s="427">
        <v>44196</v>
      </c>
      <c r="L1365" s="427">
        <v>44926</v>
      </c>
      <c r="M1365" s="76">
        <v>24</v>
      </c>
      <c r="N1365" s="370">
        <v>4656000</v>
      </c>
      <c r="O1365" s="76">
        <f t="shared" si="124"/>
        <v>194000</v>
      </c>
      <c r="P1365" s="128">
        <f t="shared" ca="1" si="120"/>
        <v>12.421165725308674</v>
      </c>
      <c r="Q1365" s="129">
        <f t="shared" ca="1" si="121"/>
        <v>2328000</v>
      </c>
      <c r="R1365" s="73">
        <f>'[1]Pins Indonesia'!J5912</f>
        <v>825000</v>
      </c>
      <c r="S1365" s="130">
        <f>'[1]Pins Indonesia'!F5913</f>
        <v>0</v>
      </c>
      <c r="T1365" s="50">
        <f t="shared" si="122"/>
        <v>3831000</v>
      </c>
      <c r="U1365" s="511" t="s">
        <v>13451</v>
      </c>
      <c r="X1365" t="str">
        <f>IF(ISERROR(VLOOKUP(H1365,'FMC by DSF_Sistem'!$J$11:$J$1202,1,0)),"TIDAK ADA","ADA")</f>
        <v>ADA</v>
      </c>
      <c r="Y1365" t="str">
        <f>IF(ISERROR(VLOOKUP(C1365,'Data Unit Agr Open'!$F$4:$F$7567,1,0)),"TIDAK ADA","ADA")</f>
        <v>ADA</v>
      </c>
      <c r="Z1365" s="955" t="str">
        <f>VLOOKUP(H1365,'Data Unit Agr Open'!J1363:$J$7567,1,FALSE)</f>
        <v>B2925SRM</v>
      </c>
      <c r="AA1365" t="b">
        <f t="shared" si="123"/>
        <v>1</v>
      </c>
      <c r="AB1365" s="1058"/>
    </row>
    <row r="1366" spans="1:28" ht="17.45" hidden="1" customHeight="1" x14ac:dyDescent="0.4">
      <c r="A1366" s="750" t="s">
        <v>12507</v>
      </c>
      <c r="B1366" s="51">
        <v>1361</v>
      </c>
      <c r="C1366" s="392" t="s">
        <v>3508</v>
      </c>
      <c r="D1366" s="655" t="s">
        <v>13449</v>
      </c>
      <c r="E1366" s="258" t="s">
        <v>13450</v>
      </c>
      <c r="F1366" s="232"/>
      <c r="G1366" s="232"/>
      <c r="H1366" s="235" t="s">
        <v>6426</v>
      </c>
      <c r="I1366" s="69" t="s">
        <v>6427</v>
      </c>
      <c r="J1366" s="69" t="s">
        <v>6428</v>
      </c>
      <c r="K1366" s="427">
        <v>44196</v>
      </c>
      <c r="L1366" s="427">
        <v>44926</v>
      </c>
      <c r="M1366" s="76">
        <v>24</v>
      </c>
      <c r="N1366" s="370">
        <v>4656000</v>
      </c>
      <c r="O1366" s="76">
        <f t="shared" si="124"/>
        <v>194000</v>
      </c>
      <c r="P1366" s="128">
        <f t="shared" ca="1" si="120"/>
        <v>12.421165725308674</v>
      </c>
      <c r="Q1366" s="129">
        <f t="shared" ca="1" si="121"/>
        <v>2328000</v>
      </c>
      <c r="R1366" s="73">
        <f>'[1]Pins Indonesia'!J5959</f>
        <v>825000</v>
      </c>
      <c r="S1366" s="130">
        <f>'[1]Pins Indonesia'!F5960</f>
        <v>0</v>
      </c>
      <c r="T1366" s="50">
        <f t="shared" si="122"/>
        <v>3831000</v>
      </c>
      <c r="U1366" s="511" t="s">
        <v>13451</v>
      </c>
      <c r="X1366" t="str">
        <f>IF(ISERROR(VLOOKUP(H1366,'FMC by DSF_Sistem'!$J$11:$J$1202,1,0)),"TIDAK ADA","ADA")</f>
        <v>ADA</v>
      </c>
      <c r="Y1366" t="str">
        <f>IF(ISERROR(VLOOKUP(C1366,'Data Unit Agr Open'!$F$4:$F$7567,1,0)),"TIDAK ADA","ADA")</f>
        <v>ADA</v>
      </c>
      <c r="Z1366" s="955" t="str">
        <f>VLOOKUP(H1366,'Data Unit Agr Open'!J1364:$J$7567,1,FALSE)</f>
        <v>B2757SRM</v>
      </c>
      <c r="AA1366" t="b">
        <f t="shared" si="123"/>
        <v>1</v>
      </c>
      <c r="AB1366" s="1058"/>
    </row>
    <row r="1367" spans="1:28" ht="17.45" hidden="1" customHeight="1" x14ac:dyDescent="0.4">
      <c r="A1367" s="750" t="s">
        <v>12507</v>
      </c>
      <c r="B1367" s="38">
        <v>1362</v>
      </c>
      <c r="C1367" s="392" t="s">
        <v>3508</v>
      </c>
      <c r="D1367" s="655" t="s">
        <v>13449</v>
      </c>
      <c r="E1367" s="258" t="s">
        <v>13450</v>
      </c>
      <c r="F1367" s="232"/>
      <c r="G1367" s="232"/>
      <c r="H1367" s="235" t="s">
        <v>6429</v>
      </c>
      <c r="I1367" s="69" t="s">
        <v>6430</v>
      </c>
      <c r="J1367" s="69" t="s">
        <v>6431</v>
      </c>
      <c r="K1367" s="427">
        <v>44196</v>
      </c>
      <c r="L1367" s="427">
        <v>44926</v>
      </c>
      <c r="M1367" s="76">
        <v>24</v>
      </c>
      <c r="N1367" s="370">
        <v>4656000</v>
      </c>
      <c r="O1367" s="76">
        <f t="shared" si="124"/>
        <v>194000</v>
      </c>
      <c r="P1367" s="128">
        <f t="shared" ca="1" si="120"/>
        <v>12.421165725308674</v>
      </c>
      <c r="Q1367" s="129">
        <f t="shared" ca="1" si="121"/>
        <v>2328000</v>
      </c>
      <c r="R1367" s="73">
        <f>'[1]Pins Indonesia'!J6007</f>
        <v>825000</v>
      </c>
      <c r="S1367" s="130">
        <f>'[1]Pins Indonesia'!F6008</f>
        <v>0</v>
      </c>
      <c r="T1367" s="50">
        <f t="shared" si="122"/>
        <v>3831000</v>
      </c>
      <c r="U1367" s="511" t="s">
        <v>13451</v>
      </c>
      <c r="X1367" t="str">
        <f>IF(ISERROR(VLOOKUP(H1367,'FMC by DSF_Sistem'!$J$11:$J$1202,1,0)),"TIDAK ADA","ADA")</f>
        <v>ADA</v>
      </c>
      <c r="Y1367" t="str">
        <f>IF(ISERROR(VLOOKUP(C1367,'Data Unit Agr Open'!$F$4:$F$7567,1,0)),"TIDAK ADA","ADA")</f>
        <v>ADA</v>
      </c>
      <c r="Z1367" s="955" t="str">
        <f>VLOOKUP(H1367,'Data Unit Agr Open'!J1365:$J$7567,1,FALSE)</f>
        <v>B2826SRL</v>
      </c>
      <c r="AA1367" t="b">
        <f t="shared" si="123"/>
        <v>1</v>
      </c>
      <c r="AB1367" s="1058"/>
    </row>
    <row r="1368" spans="1:28" ht="17.45" hidden="1" customHeight="1" x14ac:dyDescent="0.4">
      <c r="A1368" s="750" t="s">
        <v>12507</v>
      </c>
      <c r="B1368" s="51">
        <v>1363</v>
      </c>
      <c r="C1368" s="392" t="s">
        <v>3508</v>
      </c>
      <c r="D1368" s="655" t="s">
        <v>13449</v>
      </c>
      <c r="E1368" s="258" t="s">
        <v>13450</v>
      </c>
      <c r="F1368" s="232"/>
      <c r="G1368" s="232"/>
      <c r="H1368" s="235" t="s">
        <v>6432</v>
      </c>
      <c r="I1368" s="69" t="s">
        <v>6433</v>
      </c>
      <c r="J1368" s="69" t="s">
        <v>6434</v>
      </c>
      <c r="K1368" s="427">
        <v>44196</v>
      </c>
      <c r="L1368" s="427">
        <v>44926</v>
      </c>
      <c r="M1368" s="76">
        <v>24</v>
      </c>
      <c r="N1368" s="370">
        <v>4656000</v>
      </c>
      <c r="O1368" s="76">
        <f t="shared" si="124"/>
        <v>194000</v>
      </c>
      <c r="P1368" s="128">
        <f t="shared" ca="1" si="120"/>
        <v>12.421165725308674</v>
      </c>
      <c r="Q1368" s="129">
        <f t="shared" ca="1" si="121"/>
        <v>2328000</v>
      </c>
      <c r="R1368" s="73">
        <f>'[1]Pins Indonesia'!J6055</f>
        <v>825000</v>
      </c>
      <c r="S1368" s="130">
        <f>'[1]Pins Indonesia'!F6056</f>
        <v>0</v>
      </c>
      <c r="T1368" s="50">
        <f t="shared" si="122"/>
        <v>3831000</v>
      </c>
      <c r="U1368" s="511" t="s">
        <v>13451</v>
      </c>
      <c r="X1368" t="str">
        <f>IF(ISERROR(VLOOKUP(H1368,'FMC by DSF_Sistem'!$J$11:$J$1202,1,0)),"TIDAK ADA","ADA")</f>
        <v>ADA</v>
      </c>
      <c r="Y1368" t="str">
        <f>IF(ISERROR(VLOOKUP(C1368,'Data Unit Agr Open'!$F$4:$F$7567,1,0)),"TIDAK ADA","ADA")</f>
        <v>ADA</v>
      </c>
      <c r="Z1368" s="955" t="str">
        <f>VLOOKUP(H1368,'Data Unit Agr Open'!J1366:$J$7567,1,FALSE)</f>
        <v>B2672SRL</v>
      </c>
      <c r="AA1368" t="b">
        <f t="shared" si="123"/>
        <v>1</v>
      </c>
      <c r="AB1368" s="1058"/>
    </row>
    <row r="1369" spans="1:28" ht="17.45" hidden="1" customHeight="1" x14ac:dyDescent="0.4">
      <c r="A1369" s="750" t="s">
        <v>12507</v>
      </c>
      <c r="B1369" s="38">
        <v>1364</v>
      </c>
      <c r="C1369" s="392" t="s">
        <v>3508</v>
      </c>
      <c r="D1369" s="655" t="s">
        <v>13449</v>
      </c>
      <c r="E1369" s="258" t="s">
        <v>13450</v>
      </c>
      <c r="F1369" s="232"/>
      <c r="G1369" s="232"/>
      <c r="H1369" s="235" t="s">
        <v>6435</v>
      </c>
      <c r="I1369" s="69" t="s">
        <v>6436</v>
      </c>
      <c r="J1369" s="69" t="s">
        <v>6437</v>
      </c>
      <c r="K1369" s="427">
        <v>44196</v>
      </c>
      <c r="L1369" s="427">
        <v>44926</v>
      </c>
      <c r="M1369" s="76">
        <v>24</v>
      </c>
      <c r="N1369" s="370">
        <v>4656000</v>
      </c>
      <c r="O1369" s="76">
        <f t="shared" si="124"/>
        <v>194000</v>
      </c>
      <c r="P1369" s="128">
        <f t="shared" ca="1" si="120"/>
        <v>12.421165725308674</v>
      </c>
      <c r="Q1369" s="129">
        <f t="shared" ca="1" si="121"/>
        <v>2328000</v>
      </c>
      <c r="R1369" s="73">
        <f>'[1]Pins Indonesia'!J6103</f>
        <v>825000</v>
      </c>
      <c r="S1369" s="130">
        <f>'[1]Pins Indonesia'!F6104</f>
        <v>0</v>
      </c>
      <c r="T1369" s="50">
        <f t="shared" si="122"/>
        <v>3831000</v>
      </c>
      <c r="U1369" s="511" t="s">
        <v>13451</v>
      </c>
      <c r="X1369" t="str">
        <f>IF(ISERROR(VLOOKUP(H1369,'FMC by DSF_Sistem'!$J$11:$J$1202,1,0)),"TIDAK ADA","ADA")</f>
        <v>ADA</v>
      </c>
      <c r="Y1369" t="str">
        <f>IF(ISERROR(VLOOKUP(C1369,'Data Unit Agr Open'!$F$4:$F$7567,1,0)),"TIDAK ADA","ADA")</f>
        <v>ADA</v>
      </c>
      <c r="Z1369" s="955" t="str">
        <f>VLOOKUP(H1369,'Data Unit Agr Open'!J1367:$J$7567,1,FALSE)</f>
        <v>B2905SRM</v>
      </c>
      <c r="AA1369" t="b">
        <f t="shared" si="123"/>
        <v>1</v>
      </c>
      <c r="AB1369" s="1058"/>
    </row>
    <row r="1370" spans="1:28" ht="17.45" hidden="1" customHeight="1" x14ac:dyDescent="0.4">
      <c r="A1370" s="750" t="s">
        <v>12507</v>
      </c>
      <c r="B1370" s="51">
        <v>1365</v>
      </c>
      <c r="C1370" s="392" t="s">
        <v>3508</v>
      </c>
      <c r="D1370" s="655" t="s">
        <v>13449</v>
      </c>
      <c r="E1370" s="258" t="s">
        <v>13450</v>
      </c>
      <c r="F1370" s="232"/>
      <c r="G1370" s="232"/>
      <c r="H1370" s="235" t="s">
        <v>6438</v>
      </c>
      <c r="I1370" s="69" t="s">
        <v>6439</v>
      </c>
      <c r="J1370" s="69" t="s">
        <v>6440</v>
      </c>
      <c r="K1370" s="427">
        <v>44196</v>
      </c>
      <c r="L1370" s="427">
        <v>44926</v>
      </c>
      <c r="M1370" s="76">
        <v>24</v>
      </c>
      <c r="N1370" s="370">
        <v>4656000</v>
      </c>
      <c r="O1370" s="76">
        <f t="shared" si="124"/>
        <v>194000</v>
      </c>
      <c r="P1370" s="128">
        <f t="shared" ca="1" si="120"/>
        <v>12.421165725308674</v>
      </c>
      <c r="Q1370" s="129">
        <f t="shared" ca="1" si="121"/>
        <v>2328000</v>
      </c>
      <c r="R1370" s="73">
        <f>'[1]Pins Indonesia'!J6150</f>
        <v>825000</v>
      </c>
      <c r="S1370" s="130">
        <f>'[1]Pins Indonesia'!F6151</f>
        <v>0</v>
      </c>
      <c r="T1370" s="50">
        <f t="shared" si="122"/>
        <v>3831000</v>
      </c>
      <c r="U1370" s="511" t="s">
        <v>13451</v>
      </c>
      <c r="X1370" t="str">
        <f>IF(ISERROR(VLOOKUP(H1370,'FMC by DSF_Sistem'!$J$11:$J$1202,1,0)),"TIDAK ADA","ADA")</f>
        <v>ADA</v>
      </c>
      <c r="Y1370" t="str">
        <f>IF(ISERROR(VLOOKUP(C1370,'Data Unit Agr Open'!$F$4:$F$7567,1,0)),"TIDAK ADA","ADA")</f>
        <v>ADA</v>
      </c>
      <c r="Z1370" s="955" t="str">
        <f>VLOOKUP(H1370,'Data Unit Agr Open'!J1368:$J$7567,1,FALSE)</f>
        <v>B2982SRL</v>
      </c>
      <c r="AA1370" t="b">
        <f t="shared" si="123"/>
        <v>1</v>
      </c>
      <c r="AB1370" s="1058"/>
    </row>
    <row r="1371" spans="1:28" ht="17.45" hidden="1" customHeight="1" x14ac:dyDescent="0.4">
      <c r="A1371" s="750" t="s">
        <v>12507</v>
      </c>
      <c r="B1371" s="38">
        <v>1366</v>
      </c>
      <c r="C1371" s="392" t="s">
        <v>3508</v>
      </c>
      <c r="D1371" s="655" t="s">
        <v>13449</v>
      </c>
      <c r="E1371" s="258" t="s">
        <v>13450</v>
      </c>
      <c r="F1371" s="232"/>
      <c r="G1371" s="232"/>
      <c r="H1371" s="235" t="s">
        <v>6441</v>
      </c>
      <c r="I1371" s="69" t="s">
        <v>6442</v>
      </c>
      <c r="J1371" s="69" t="s">
        <v>6443</v>
      </c>
      <c r="K1371" s="427">
        <v>44196</v>
      </c>
      <c r="L1371" s="427">
        <v>44926</v>
      </c>
      <c r="M1371" s="76">
        <v>24</v>
      </c>
      <c r="N1371" s="370">
        <v>4656000</v>
      </c>
      <c r="O1371" s="76">
        <f t="shared" si="124"/>
        <v>194000</v>
      </c>
      <c r="P1371" s="128">
        <f t="shared" ca="1" si="120"/>
        <v>12.421165725308674</v>
      </c>
      <c r="Q1371" s="129">
        <f t="shared" ca="1" si="121"/>
        <v>2328000</v>
      </c>
      <c r="R1371" s="73">
        <f>'[1]Pins Indonesia'!J6197</f>
        <v>825000</v>
      </c>
      <c r="S1371" s="130">
        <f>'[1]Pins Indonesia'!F6198</f>
        <v>0</v>
      </c>
      <c r="T1371" s="50">
        <f t="shared" si="122"/>
        <v>3831000</v>
      </c>
      <c r="U1371" s="511" t="s">
        <v>13451</v>
      </c>
      <c r="X1371" t="str">
        <f>IF(ISERROR(VLOOKUP(H1371,'FMC by DSF_Sistem'!$J$11:$J$1202,1,0)),"TIDAK ADA","ADA")</f>
        <v>ADA</v>
      </c>
      <c r="Y1371" t="str">
        <f>IF(ISERROR(VLOOKUP(C1371,'Data Unit Agr Open'!$F$4:$F$7567,1,0)),"TIDAK ADA","ADA")</f>
        <v>ADA</v>
      </c>
      <c r="Z1371" s="955" t="str">
        <f>VLOOKUP(H1371,'Data Unit Agr Open'!J1369:$J$7567,1,FALSE)</f>
        <v>B2848SRL</v>
      </c>
      <c r="AA1371" t="b">
        <f t="shared" si="123"/>
        <v>1</v>
      </c>
      <c r="AB1371" s="1058"/>
    </row>
    <row r="1372" spans="1:28" ht="17.45" hidden="1" customHeight="1" x14ac:dyDescent="0.4">
      <c r="A1372" s="750" t="s">
        <v>12507</v>
      </c>
      <c r="B1372" s="51">
        <v>1367</v>
      </c>
      <c r="C1372" s="392" t="s">
        <v>3508</v>
      </c>
      <c r="D1372" s="655" t="s">
        <v>13449</v>
      </c>
      <c r="E1372" s="258" t="s">
        <v>13450</v>
      </c>
      <c r="F1372" s="232"/>
      <c r="G1372" s="232"/>
      <c r="H1372" s="235" t="s">
        <v>6444</v>
      </c>
      <c r="I1372" s="69" t="s">
        <v>6445</v>
      </c>
      <c r="J1372" s="69" t="s">
        <v>6446</v>
      </c>
      <c r="K1372" s="427">
        <v>44196</v>
      </c>
      <c r="L1372" s="427">
        <v>44926</v>
      </c>
      <c r="M1372" s="76">
        <v>24</v>
      </c>
      <c r="N1372" s="370">
        <v>4656000</v>
      </c>
      <c r="O1372" s="76">
        <f t="shared" si="124"/>
        <v>194000</v>
      </c>
      <c r="P1372" s="128">
        <f t="shared" ca="1" si="120"/>
        <v>12.421165725308674</v>
      </c>
      <c r="Q1372" s="129">
        <f t="shared" ca="1" si="121"/>
        <v>2328000</v>
      </c>
      <c r="R1372" s="73">
        <f>'[1]Pins Indonesia'!J6244</f>
        <v>825000</v>
      </c>
      <c r="S1372" s="130">
        <f>'[1]Pins Indonesia'!F6245</f>
        <v>0</v>
      </c>
      <c r="T1372" s="50">
        <f t="shared" si="122"/>
        <v>3831000</v>
      </c>
      <c r="U1372" s="511" t="s">
        <v>13451</v>
      </c>
      <c r="X1372" t="str">
        <f>IF(ISERROR(VLOOKUP(H1372,'FMC by DSF_Sistem'!$J$11:$J$1202,1,0)),"TIDAK ADA","ADA")</f>
        <v>ADA</v>
      </c>
      <c r="Y1372" t="str">
        <f>IF(ISERROR(VLOOKUP(C1372,'Data Unit Agr Open'!$F$4:$F$7567,1,0)),"TIDAK ADA","ADA")</f>
        <v>ADA</v>
      </c>
      <c r="Z1372" s="955" t="str">
        <f>VLOOKUP(H1372,'Data Unit Agr Open'!J1370:$J$7567,1,FALSE)</f>
        <v>B2676SRL</v>
      </c>
      <c r="AA1372" t="b">
        <f t="shared" si="123"/>
        <v>1</v>
      </c>
      <c r="AB1372" s="1058"/>
    </row>
    <row r="1373" spans="1:28" ht="17.45" hidden="1" customHeight="1" x14ac:dyDescent="0.4">
      <c r="A1373" s="750" t="s">
        <v>12507</v>
      </c>
      <c r="B1373" s="38">
        <v>1368</v>
      </c>
      <c r="C1373" s="392" t="s">
        <v>3508</v>
      </c>
      <c r="D1373" s="655" t="s">
        <v>13449</v>
      </c>
      <c r="E1373" s="258" t="s">
        <v>13450</v>
      </c>
      <c r="F1373" s="232"/>
      <c r="G1373" s="232"/>
      <c r="H1373" s="235" t="s">
        <v>6447</v>
      </c>
      <c r="I1373" s="69" t="s">
        <v>6448</v>
      </c>
      <c r="J1373" s="69" t="s">
        <v>6449</v>
      </c>
      <c r="K1373" s="427">
        <v>44196</v>
      </c>
      <c r="L1373" s="427">
        <v>44926</v>
      </c>
      <c r="M1373" s="76">
        <v>24</v>
      </c>
      <c r="N1373" s="370">
        <v>4656000</v>
      </c>
      <c r="O1373" s="76">
        <f t="shared" si="124"/>
        <v>194000</v>
      </c>
      <c r="P1373" s="128">
        <f t="shared" ca="1" si="120"/>
        <v>12.421165725308674</v>
      </c>
      <c r="Q1373" s="129">
        <f t="shared" ca="1" si="121"/>
        <v>2328000</v>
      </c>
      <c r="R1373" s="73">
        <f>'[1]Pins Indonesia'!J6292</f>
        <v>825000</v>
      </c>
      <c r="S1373" s="130">
        <f>'[1]Pins Indonesia'!F6293</f>
        <v>0</v>
      </c>
      <c r="T1373" s="50">
        <f t="shared" si="122"/>
        <v>3831000</v>
      </c>
      <c r="U1373" s="511" t="s">
        <v>13451</v>
      </c>
      <c r="X1373" t="str">
        <f>IF(ISERROR(VLOOKUP(H1373,'FMC by DSF_Sistem'!$J$11:$J$1202,1,0)),"TIDAK ADA","ADA")</f>
        <v>ADA</v>
      </c>
      <c r="Y1373" t="str">
        <f>IF(ISERROR(VLOOKUP(C1373,'Data Unit Agr Open'!$F$4:$F$7567,1,0)),"TIDAK ADA","ADA")</f>
        <v>ADA</v>
      </c>
      <c r="Z1373" s="955" t="str">
        <f>VLOOKUP(H1373,'Data Unit Agr Open'!J1371:$J$7567,1,FALSE)</f>
        <v>B2936SRL</v>
      </c>
      <c r="AA1373" t="b">
        <f t="shared" si="123"/>
        <v>1</v>
      </c>
      <c r="AB1373" s="1058"/>
    </row>
    <row r="1374" spans="1:28" ht="17.45" hidden="1" customHeight="1" x14ac:dyDescent="0.4">
      <c r="A1374" s="750" t="s">
        <v>12507</v>
      </c>
      <c r="B1374" s="51">
        <v>1369</v>
      </c>
      <c r="C1374" s="392" t="s">
        <v>3508</v>
      </c>
      <c r="D1374" s="655" t="s">
        <v>13449</v>
      </c>
      <c r="E1374" s="258" t="s">
        <v>13450</v>
      </c>
      <c r="F1374" s="232"/>
      <c r="G1374" s="232"/>
      <c r="H1374" s="235" t="s">
        <v>6450</v>
      </c>
      <c r="I1374" s="69" t="s">
        <v>6451</v>
      </c>
      <c r="J1374" s="69" t="s">
        <v>6452</v>
      </c>
      <c r="K1374" s="427">
        <v>44196</v>
      </c>
      <c r="L1374" s="427">
        <v>44926</v>
      </c>
      <c r="M1374" s="76">
        <v>24</v>
      </c>
      <c r="N1374" s="370">
        <v>4656000</v>
      </c>
      <c r="O1374" s="76">
        <f t="shared" si="124"/>
        <v>194000</v>
      </c>
      <c r="P1374" s="128">
        <f t="shared" ca="1" si="120"/>
        <v>12.421165725308674</v>
      </c>
      <c r="Q1374" s="129">
        <f t="shared" ca="1" si="121"/>
        <v>2328000</v>
      </c>
      <c r="R1374" s="73">
        <f>'[1]Pins Indonesia'!J6340</f>
        <v>825000</v>
      </c>
      <c r="S1374" s="130">
        <f>'[1]Pins Indonesia'!F6341</f>
        <v>0</v>
      </c>
      <c r="T1374" s="50">
        <f t="shared" si="122"/>
        <v>3831000</v>
      </c>
      <c r="U1374" s="511" t="s">
        <v>13451</v>
      </c>
      <c r="X1374" t="str">
        <f>IF(ISERROR(VLOOKUP(H1374,'FMC by DSF_Sistem'!$J$11:$J$1202,1,0)),"TIDAK ADA","ADA")</f>
        <v>ADA</v>
      </c>
      <c r="Y1374" t="str">
        <f>IF(ISERROR(VLOOKUP(C1374,'Data Unit Agr Open'!$F$4:$F$7567,1,0)),"TIDAK ADA","ADA")</f>
        <v>ADA</v>
      </c>
      <c r="Z1374" s="955" t="str">
        <f>VLOOKUP(H1374,'Data Unit Agr Open'!J1372:$J$7567,1,FALSE)</f>
        <v>B2932SRL</v>
      </c>
      <c r="AA1374" t="b">
        <f t="shared" si="123"/>
        <v>1</v>
      </c>
      <c r="AB1374" s="1058"/>
    </row>
    <row r="1375" spans="1:28" ht="17.45" hidden="1" customHeight="1" x14ac:dyDescent="0.4">
      <c r="A1375" s="750" t="s">
        <v>12507</v>
      </c>
      <c r="B1375" s="38">
        <v>1370</v>
      </c>
      <c r="C1375" s="392" t="s">
        <v>3508</v>
      </c>
      <c r="D1375" s="655" t="s">
        <v>13449</v>
      </c>
      <c r="E1375" s="258" t="s">
        <v>13450</v>
      </c>
      <c r="F1375" s="232"/>
      <c r="G1375" s="232"/>
      <c r="H1375" s="235" t="s">
        <v>6453</v>
      </c>
      <c r="I1375" s="69" t="s">
        <v>6454</v>
      </c>
      <c r="J1375" s="69" t="s">
        <v>6455</v>
      </c>
      <c r="K1375" s="427">
        <v>44196</v>
      </c>
      <c r="L1375" s="427">
        <v>44926</v>
      </c>
      <c r="M1375" s="76">
        <v>24</v>
      </c>
      <c r="N1375" s="370">
        <v>4656000</v>
      </c>
      <c r="O1375" s="76">
        <f t="shared" si="124"/>
        <v>194000</v>
      </c>
      <c r="P1375" s="128">
        <f t="shared" ca="1" si="120"/>
        <v>12.421165725308674</v>
      </c>
      <c r="Q1375" s="129">
        <f t="shared" ca="1" si="121"/>
        <v>2328000</v>
      </c>
      <c r="R1375" s="73">
        <f>'[1]Pins Indonesia'!J6387</f>
        <v>825000</v>
      </c>
      <c r="S1375" s="130">
        <f>'[1]Pins Indonesia'!F6388</f>
        <v>0</v>
      </c>
      <c r="T1375" s="50">
        <f t="shared" si="122"/>
        <v>3831000</v>
      </c>
      <c r="U1375" s="511" t="s">
        <v>13451</v>
      </c>
      <c r="X1375" t="str">
        <f>IF(ISERROR(VLOOKUP(H1375,'FMC by DSF_Sistem'!$J$11:$J$1202,1,0)),"TIDAK ADA","ADA")</f>
        <v>ADA</v>
      </c>
      <c r="Y1375" t="str">
        <f>IF(ISERROR(VLOOKUP(C1375,'Data Unit Agr Open'!$F$4:$F$7567,1,0)),"TIDAK ADA","ADA")</f>
        <v>ADA</v>
      </c>
      <c r="Z1375" s="955" t="str">
        <f>VLOOKUP(H1375,'Data Unit Agr Open'!J1373:$J$7567,1,FALSE)</f>
        <v>B2847SRM</v>
      </c>
      <c r="AA1375" t="b">
        <f t="shared" si="123"/>
        <v>1</v>
      </c>
      <c r="AB1375" s="1058"/>
    </row>
    <row r="1376" spans="1:28" ht="17.45" hidden="1" customHeight="1" x14ac:dyDescent="0.4">
      <c r="A1376" s="750" t="s">
        <v>12507</v>
      </c>
      <c r="B1376" s="51">
        <v>1371</v>
      </c>
      <c r="C1376" s="392" t="s">
        <v>3508</v>
      </c>
      <c r="D1376" s="655" t="s">
        <v>13449</v>
      </c>
      <c r="E1376" s="258" t="s">
        <v>13450</v>
      </c>
      <c r="F1376" s="232"/>
      <c r="G1376" s="232"/>
      <c r="H1376" s="235" t="s">
        <v>13456</v>
      </c>
      <c r="I1376" s="69" t="s">
        <v>6457</v>
      </c>
      <c r="J1376" s="69" t="s">
        <v>6458</v>
      </c>
      <c r="K1376" s="427">
        <v>44196</v>
      </c>
      <c r="L1376" s="427">
        <v>44926</v>
      </c>
      <c r="M1376" s="76">
        <v>24</v>
      </c>
      <c r="N1376" s="370">
        <v>4656000</v>
      </c>
      <c r="O1376" s="76">
        <f t="shared" si="124"/>
        <v>194000</v>
      </c>
      <c r="P1376" s="128">
        <f t="shared" ca="1" si="120"/>
        <v>12.421165725308674</v>
      </c>
      <c r="Q1376" s="129">
        <f t="shared" ca="1" si="121"/>
        <v>2328000</v>
      </c>
      <c r="R1376" s="73">
        <f>'[1]Pins Indonesia'!J6435</f>
        <v>825000</v>
      </c>
      <c r="S1376" s="130">
        <f>'[1]Pins Indonesia'!F6436</f>
        <v>0</v>
      </c>
      <c r="T1376" s="50">
        <f t="shared" si="122"/>
        <v>3831000</v>
      </c>
      <c r="U1376" s="511" t="s">
        <v>13451</v>
      </c>
      <c r="X1376" t="str">
        <f>IF(ISERROR(VLOOKUP(H1376,'FMC by DSF_Sistem'!$J$11:$J$1202,1,0)),"TIDAK ADA","ADA")</f>
        <v>TIDAK ADA</v>
      </c>
      <c r="Y1376" t="str">
        <f>IF(ISERROR(VLOOKUP(C1376,'Data Unit Agr Open'!$F$4:$F$7567,1,0)),"TIDAK ADA","ADA")</f>
        <v>ADA</v>
      </c>
      <c r="Z1376" s="955" t="e">
        <f>VLOOKUP(H1376,'Data Unit Agr Open'!J1374:$J$7567,1,FALSE)</f>
        <v>#N/A</v>
      </c>
      <c r="AA1376" t="b">
        <f t="shared" si="123"/>
        <v>0</v>
      </c>
      <c r="AB1376" s="1084"/>
    </row>
    <row r="1377" spans="1:28" ht="17.45" hidden="1" customHeight="1" x14ac:dyDescent="0.4">
      <c r="A1377" s="750" t="s">
        <v>12507</v>
      </c>
      <c r="B1377" s="38">
        <v>1372</v>
      </c>
      <c r="C1377" s="392" t="s">
        <v>3508</v>
      </c>
      <c r="D1377" s="655" t="s">
        <v>13449</v>
      </c>
      <c r="E1377" s="258" t="s">
        <v>13450</v>
      </c>
      <c r="F1377" s="232"/>
      <c r="G1377" s="232"/>
      <c r="H1377" s="235" t="s">
        <v>6459</v>
      </c>
      <c r="I1377" s="69" t="s">
        <v>6460</v>
      </c>
      <c r="J1377" s="69" t="s">
        <v>6461</v>
      </c>
      <c r="K1377" s="427">
        <v>44196</v>
      </c>
      <c r="L1377" s="427">
        <v>44926</v>
      </c>
      <c r="M1377" s="76">
        <v>24</v>
      </c>
      <c r="N1377" s="370">
        <v>4656000</v>
      </c>
      <c r="O1377" s="76">
        <f t="shared" si="124"/>
        <v>194000</v>
      </c>
      <c r="P1377" s="128">
        <f t="shared" ca="1" si="120"/>
        <v>12.421165725308674</v>
      </c>
      <c r="Q1377" s="129">
        <f t="shared" ca="1" si="121"/>
        <v>2328000</v>
      </c>
      <c r="R1377" s="73">
        <f>'[1]Pins Indonesia'!J6482</f>
        <v>825000</v>
      </c>
      <c r="S1377" s="130">
        <f>'[1]Pins Indonesia'!F6483</f>
        <v>0</v>
      </c>
      <c r="T1377" s="50">
        <f t="shared" si="122"/>
        <v>3831000</v>
      </c>
      <c r="U1377" s="511" t="s">
        <v>13451</v>
      </c>
      <c r="X1377" t="str">
        <f>IF(ISERROR(VLOOKUP(H1377,'FMC by DSF_Sistem'!$J$11:$J$1202,1,0)),"TIDAK ADA","ADA")</f>
        <v>ADA</v>
      </c>
      <c r="Y1377" t="str">
        <f>IF(ISERROR(VLOOKUP(C1377,'Data Unit Agr Open'!$F$4:$F$7567,1,0)),"TIDAK ADA","ADA")</f>
        <v>ADA</v>
      </c>
      <c r="Z1377" s="955" t="str">
        <f>VLOOKUP(H1377,'Data Unit Agr Open'!J1375:$J$7567,1,FALSE)</f>
        <v>B2917SRM</v>
      </c>
      <c r="AA1377" t="b">
        <f t="shared" si="123"/>
        <v>1</v>
      </c>
      <c r="AB1377" s="1058"/>
    </row>
    <row r="1378" spans="1:28" ht="17.45" hidden="1" customHeight="1" x14ac:dyDescent="0.4">
      <c r="A1378" s="750" t="s">
        <v>12507</v>
      </c>
      <c r="B1378" s="51">
        <v>1373</v>
      </c>
      <c r="C1378" s="392" t="s">
        <v>3508</v>
      </c>
      <c r="D1378" s="655" t="s">
        <v>13449</v>
      </c>
      <c r="E1378" s="258" t="s">
        <v>13450</v>
      </c>
      <c r="F1378" s="232"/>
      <c r="G1378" s="232"/>
      <c r="H1378" s="235" t="s">
        <v>6462</v>
      </c>
      <c r="I1378" s="69" t="s">
        <v>6463</v>
      </c>
      <c r="J1378" s="69" t="s">
        <v>6464</v>
      </c>
      <c r="K1378" s="427">
        <v>44196</v>
      </c>
      <c r="L1378" s="427">
        <v>44926</v>
      </c>
      <c r="M1378" s="76">
        <v>24</v>
      </c>
      <c r="N1378" s="370">
        <v>4656000</v>
      </c>
      <c r="O1378" s="76">
        <f t="shared" si="124"/>
        <v>194000</v>
      </c>
      <c r="P1378" s="128">
        <f t="shared" ca="1" si="120"/>
        <v>12.421165725308674</v>
      </c>
      <c r="Q1378" s="129">
        <f t="shared" ca="1" si="121"/>
        <v>2328000</v>
      </c>
      <c r="R1378" s="73">
        <f>'[1]Pins Indonesia'!J6529</f>
        <v>825000</v>
      </c>
      <c r="S1378" s="130">
        <f>'[1]Pins Indonesia'!F6530</f>
        <v>0</v>
      </c>
      <c r="T1378" s="50">
        <f t="shared" si="122"/>
        <v>3831000</v>
      </c>
      <c r="U1378" s="511" t="s">
        <v>13451</v>
      </c>
      <c r="X1378" t="str">
        <f>IF(ISERROR(VLOOKUP(H1378,'FMC by DSF_Sistem'!$J$11:$J$1202,1,0)),"TIDAK ADA","ADA")</f>
        <v>ADA</v>
      </c>
      <c r="Y1378" t="str">
        <f>IF(ISERROR(VLOOKUP(C1378,'Data Unit Agr Open'!$F$4:$F$7567,1,0)),"TIDAK ADA","ADA")</f>
        <v>ADA</v>
      </c>
      <c r="Z1378" s="955" t="str">
        <f>VLOOKUP(H1378,'Data Unit Agr Open'!J1376:$J$7567,1,FALSE)</f>
        <v>B2759SRM</v>
      </c>
      <c r="AA1378" t="b">
        <f t="shared" si="123"/>
        <v>1</v>
      </c>
      <c r="AB1378" s="1058"/>
    </row>
    <row r="1379" spans="1:28" ht="17.45" hidden="1" customHeight="1" x14ac:dyDescent="0.4">
      <c r="A1379" s="750" t="s">
        <v>12507</v>
      </c>
      <c r="B1379" s="38">
        <v>1374</v>
      </c>
      <c r="C1379" s="392" t="s">
        <v>3508</v>
      </c>
      <c r="D1379" s="655" t="s">
        <v>13449</v>
      </c>
      <c r="E1379" s="258" t="s">
        <v>13450</v>
      </c>
      <c r="F1379" s="232"/>
      <c r="G1379" s="232"/>
      <c r="H1379" s="235" t="s">
        <v>6465</v>
      </c>
      <c r="I1379" s="69" t="s">
        <v>6466</v>
      </c>
      <c r="J1379" s="69" t="s">
        <v>6467</v>
      </c>
      <c r="K1379" s="427">
        <v>44196</v>
      </c>
      <c r="L1379" s="427">
        <v>44926</v>
      </c>
      <c r="M1379" s="76">
        <v>24</v>
      </c>
      <c r="N1379" s="370">
        <v>4656000</v>
      </c>
      <c r="O1379" s="76">
        <f t="shared" si="124"/>
        <v>194000</v>
      </c>
      <c r="P1379" s="128">
        <f t="shared" ca="1" si="120"/>
        <v>12.421165725308674</v>
      </c>
      <c r="Q1379" s="129">
        <f t="shared" ca="1" si="121"/>
        <v>2328000</v>
      </c>
      <c r="R1379" s="73">
        <f>'[1]Pins Indonesia'!J6576</f>
        <v>825000</v>
      </c>
      <c r="S1379" s="130">
        <f>'[1]Pins Indonesia'!F6577</f>
        <v>0</v>
      </c>
      <c r="T1379" s="50">
        <f t="shared" si="122"/>
        <v>3831000</v>
      </c>
      <c r="U1379" s="511" t="s">
        <v>13451</v>
      </c>
      <c r="X1379" t="str">
        <f>IF(ISERROR(VLOOKUP(H1379,'FMC by DSF_Sistem'!$J$11:$J$1202,1,0)),"TIDAK ADA","ADA")</f>
        <v>ADA</v>
      </c>
      <c r="Y1379" t="str">
        <f>IF(ISERROR(VLOOKUP(C1379,'Data Unit Agr Open'!$F$4:$F$7567,1,0)),"TIDAK ADA","ADA")</f>
        <v>ADA</v>
      </c>
      <c r="Z1379" s="955" t="str">
        <f>VLOOKUP(H1379,'Data Unit Agr Open'!J1377:$J$7567,1,FALSE)</f>
        <v>B2720SRL</v>
      </c>
      <c r="AA1379" t="b">
        <f t="shared" si="123"/>
        <v>1</v>
      </c>
      <c r="AB1379" s="1058"/>
    </row>
    <row r="1380" spans="1:28" ht="17.45" hidden="1" customHeight="1" x14ac:dyDescent="0.4">
      <c r="A1380" s="750" t="s">
        <v>12507</v>
      </c>
      <c r="B1380" s="51">
        <v>1375</v>
      </c>
      <c r="C1380" s="392" t="s">
        <v>3508</v>
      </c>
      <c r="D1380" s="655" t="s">
        <v>13449</v>
      </c>
      <c r="E1380" s="258" t="s">
        <v>13450</v>
      </c>
      <c r="F1380" s="232"/>
      <c r="G1380" s="232"/>
      <c r="H1380" s="235" t="s">
        <v>13457</v>
      </c>
      <c r="I1380" s="69" t="s">
        <v>13458</v>
      </c>
      <c r="J1380" s="69" t="s">
        <v>13459</v>
      </c>
      <c r="K1380" s="427">
        <v>44196</v>
      </c>
      <c r="L1380" s="427">
        <v>44926</v>
      </c>
      <c r="M1380" s="76">
        <v>24</v>
      </c>
      <c r="N1380" s="370">
        <v>4656000</v>
      </c>
      <c r="O1380" s="76">
        <f t="shared" si="124"/>
        <v>194000</v>
      </c>
      <c r="P1380" s="128">
        <f t="shared" ca="1" si="120"/>
        <v>12.421165725308674</v>
      </c>
      <c r="Q1380" s="129">
        <f t="shared" ca="1" si="121"/>
        <v>2328000</v>
      </c>
      <c r="R1380" s="73">
        <f>'[1]Pins Indonesia'!J6623</f>
        <v>825000</v>
      </c>
      <c r="S1380" s="130">
        <f>'[1]Pins Indonesia'!F6624</f>
        <v>0</v>
      </c>
      <c r="T1380" s="50">
        <f t="shared" si="122"/>
        <v>3831000</v>
      </c>
      <c r="U1380" s="511" t="s">
        <v>13451</v>
      </c>
      <c r="X1380" t="str">
        <f>IF(ISERROR(VLOOKUP(H1380,'FMC by DSF_Sistem'!$J$11:$J$1202,1,0)),"TIDAK ADA","ADA")</f>
        <v>TIDAK ADA</v>
      </c>
      <c r="Y1380" t="str">
        <f>IF(ISERROR(VLOOKUP(C1380,'Data Unit Agr Open'!$F$4:$F$7567,1,0)),"TIDAK ADA","ADA")</f>
        <v>ADA</v>
      </c>
      <c r="Z1380" s="955" t="e">
        <f>VLOOKUP(H1380,'Data Unit Agr Open'!J1378:$J$7567,1,FALSE)</f>
        <v>#N/A</v>
      </c>
      <c r="AA1380" t="b">
        <f t="shared" si="123"/>
        <v>0</v>
      </c>
      <c r="AB1380" s="1084"/>
    </row>
    <row r="1381" spans="1:28" ht="17.45" hidden="1" customHeight="1" x14ac:dyDescent="0.4">
      <c r="A1381" s="750" t="s">
        <v>12507</v>
      </c>
      <c r="B1381" s="38">
        <v>1376</v>
      </c>
      <c r="C1381" s="392" t="s">
        <v>3508</v>
      </c>
      <c r="D1381" s="655" t="s">
        <v>13449</v>
      </c>
      <c r="E1381" s="258" t="s">
        <v>13450</v>
      </c>
      <c r="F1381" s="232"/>
      <c r="G1381" s="232"/>
      <c r="H1381" s="235" t="s">
        <v>6471</v>
      </c>
      <c r="I1381" s="69" t="s">
        <v>6472</v>
      </c>
      <c r="J1381" s="69" t="s">
        <v>6473</v>
      </c>
      <c r="K1381" s="427">
        <v>44196</v>
      </c>
      <c r="L1381" s="427">
        <v>44926</v>
      </c>
      <c r="M1381" s="76">
        <v>24</v>
      </c>
      <c r="N1381" s="370">
        <v>4656000</v>
      </c>
      <c r="O1381" s="76">
        <f t="shared" si="124"/>
        <v>194000</v>
      </c>
      <c r="P1381" s="128">
        <f t="shared" ca="1" si="120"/>
        <v>12.421165725308674</v>
      </c>
      <c r="Q1381" s="129">
        <f t="shared" ca="1" si="121"/>
        <v>2328000</v>
      </c>
      <c r="R1381" s="73">
        <f>'[1]Pins Indonesia'!J6671</f>
        <v>825000</v>
      </c>
      <c r="S1381" s="130">
        <f>'[1]Pins Indonesia'!F6672</f>
        <v>0</v>
      </c>
      <c r="T1381" s="50">
        <f t="shared" si="122"/>
        <v>3831000</v>
      </c>
      <c r="U1381" s="511" t="s">
        <v>13451</v>
      </c>
      <c r="X1381" t="str">
        <f>IF(ISERROR(VLOOKUP(H1381,'FMC by DSF_Sistem'!$J$11:$J$1202,1,0)),"TIDAK ADA","ADA")</f>
        <v>ADA</v>
      </c>
      <c r="Y1381" t="str">
        <f>IF(ISERROR(VLOOKUP(C1381,'Data Unit Agr Open'!$F$4:$F$7567,1,0)),"TIDAK ADA","ADA")</f>
        <v>ADA</v>
      </c>
      <c r="Z1381" s="955" t="str">
        <f>VLOOKUP(H1381,'Data Unit Agr Open'!J1379:$J$7567,1,FALSE)</f>
        <v>B2716SRL</v>
      </c>
      <c r="AA1381" t="b">
        <f t="shared" si="123"/>
        <v>1</v>
      </c>
      <c r="AB1381" s="1058"/>
    </row>
    <row r="1382" spans="1:28" ht="17.45" hidden="1" customHeight="1" x14ac:dyDescent="0.4">
      <c r="A1382" s="750" t="s">
        <v>12507</v>
      </c>
      <c r="B1382" s="51">
        <v>1377</v>
      </c>
      <c r="C1382" s="392" t="s">
        <v>3508</v>
      </c>
      <c r="D1382" s="655" t="s">
        <v>13449</v>
      </c>
      <c r="E1382" s="258" t="s">
        <v>13450</v>
      </c>
      <c r="F1382" s="232"/>
      <c r="G1382" s="232"/>
      <c r="H1382" s="235" t="s">
        <v>6474</v>
      </c>
      <c r="I1382" s="69" t="s">
        <v>6475</v>
      </c>
      <c r="J1382" s="69" t="s">
        <v>6476</v>
      </c>
      <c r="K1382" s="427">
        <v>44196</v>
      </c>
      <c r="L1382" s="427">
        <v>44926</v>
      </c>
      <c r="M1382" s="76">
        <v>24</v>
      </c>
      <c r="N1382" s="370">
        <v>4656000</v>
      </c>
      <c r="O1382" s="76">
        <f t="shared" si="124"/>
        <v>194000</v>
      </c>
      <c r="P1382" s="128">
        <f t="shared" ca="1" si="120"/>
        <v>12.421165725308674</v>
      </c>
      <c r="Q1382" s="129">
        <f t="shared" ca="1" si="121"/>
        <v>2328000</v>
      </c>
      <c r="R1382" s="73">
        <f>'[1]Pins Indonesia'!J6718</f>
        <v>825000</v>
      </c>
      <c r="S1382" s="130">
        <f>'[1]Pins Indonesia'!F6719</f>
        <v>0</v>
      </c>
      <c r="T1382" s="50">
        <f t="shared" si="122"/>
        <v>3831000</v>
      </c>
      <c r="U1382" s="511" t="s">
        <v>13451</v>
      </c>
      <c r="X1382" t="str">
        <f>IF(ISERROR(VLOOKUP(H1382,'FMC by DSF_Sistem'!$J$11:$J$1202,1,0)),"TIDAK ADA","ADA")</f>
        <v>ADA</v>
      </c>
      <c r="Y1382" t="str">
        <f>IF(ISERROR(VLOOKUP(C1382,'Data Unit Agr Open'!$F$4:$F$7567,1,0)),"TIDAK ADA","ADA")</f>
        <v>ADA</v>
      </c>
      <c r="Z1382" s="955" t="str">
        <f>VLOOKUP(H1382,'Data Unit Agr Open'!J1380:$J$7567,1,FALSE)</f>
        <v>B2743SRM</v>
      </c>
      <c r="AA1382" t="b">
        <f t="shared" si="123"/>
        <v>1</v>
      </c>
      <c r="AB1382" s="1058"/>
    </row>
    <row r="1383" spans="1:28" ht="17.45" hidden="1" customHeight="1" x14ac:dyDescent="0.4">
      <c r="A1383" s="750" t="s">
        <v>12507</v>
      </c>
      <c r="B1383" s="38">
        <v>1378</v>
      </c>
      <c r="C1383" s="392" t="s">
        <v>3508</v>
      </c>
      <c r="D1383" s="655" t="s">
        <v>13449</v>
      </c>
      <c r="E1383" s="258" t="s">
        <v>13450</v>
      </c>
      <c r="F1383" s="232"/>
      <c r="G1383" s="232"/>
      <c r="H1383" s="235" t="s">
        <v>6477</v>
      </c>
      <c r="I1383" s="69" t="s">
        <v>6478</v>
      </c>
      <c r="J1383" s="69" t="s">
        <v>6479</v>
      </c>
      <c r="K1383" s="427">
        <v>44196</v>
      </c>
      <c r="L1383" s="427">
        <v>44926</v>
      </c>
      <c r="M1383" s="76">
        <v>24</v>
      </c>
      <c r="N1383" s="370">
        <v>4656000</v>
      </c>
      <c r="O1383" s="76">
        <f t="shared" si="124"/>
        <v>194000</v>
      </c>
      <c r="P1383" s="128">
        <f t="shared" ca="1" si="120"/>
        <v>12.421165725308674</v>
      </c>
      <c r="Q1383" s="129">
        <f t="shared" ca="1" si="121"/>
        <v>2328000</v>
      </c>
      <c r="R1383" s="73">
        <f>'[1]Pins Indonesia'!J6765</f>
        <v>825000</v>
      </c>
      <c r="S1383" s="130">
        <f>'[1]Pins Indonesia'!F6766</f>
        <v>0</v>
      </c>
      <c r="T1383" s="50">
        <f t="shared" si="122"/>
        <v>3831000</v>
      </c>
      <c r="U1383" s="511" t="s">
        <v>13451</v>
      </c>
      <c r="X1383" t="str">
        <f>IF(ISERROR(VLOOKUP(H1383,'FMC by DSF_Sistem'!$J$11:$J$1202,1,0)),"TIDAK ADA","ADA")</f>
        <v>ADA</v>
      </c>
      <c r="Y1383" t="str">
        <f>IF(ISERROR(VLOOKUP(C1383,'Data Unit Agr Open'!$F$4:$F$7567,1,0)),"TIDAK ADA","ADA")</f>
        <v>ADA</v>
      </c>
      <c r="Z1383" s="955" t="str">
        <f>VLOOKUP(H1383,'Data Unit Agr Open'!J1381:$J$7567,1,FALSE)</f>
        <v>B2696SRL</v>
      </c>
      <c r="AA1383" t="b">
        <f t="shared" si="123"/>
        <v>1</v>
      </c>
      <c r="AB1383" s="1058"/>
    </row>
    <row r="1384" spans="1:28" ht="17.45" hidden="1" customHeight="1" x14ac:dyDescent="0.4">
      <c r="A1384" s="750" t="s">
        <v>12507</v>
      </c>
      <c r="B1384" s="51">
        <v>1379</v>
      </c>
      <c r="C1384" s="392" t="s">
        <v>3508</v>
      </c>
      <c r="D1384" s="655" t="s">
        <v>13449</v>
      </c>
      <c r="E1384" s="258" t="s">
        <v>13450</v>
      </c>
      <c r="F1384" s="232"/>
      <c r="G1384" s="232"/>
      <c r="H1384" s="235" t="s">
        <v>6480</v>
      </c>
      <c r="I1384" s="69" t="s">
        <v>6481</v>
      </c>
      <c r="J1384" s="69" t="s">
        <v>6482</v>
      </c>
      <c r="K1384" s="427">
        <v>44196</v>
      </c>
      <c r="L1384" s="427">
        <v>44926</v>
      </c>
      <c r="M1384" s="76">
        <v>24</v>
      </c>
      <c r="N1384" s="370">
        <v>4656000</v>
      </c>
      <c r="O1384" s="76">
        <f t="shared" si="124"/>
        <v>194000</v>
      </c>
      <c r="P1384" s="128">
        <f t="shared" ca="1" si="120"/>
        <v>12.421165725308674</v>
      </c>
      <c r="Q1384" s="129">
        <f t="shared" ca="1" si="121"/>
        <v>2328000</v>
      </c>
      <c r="R1384" s="73">
        <f>'[1]Pins Indonesia'!J6812</f>
        <v>825000</v>
      </c>
      <c r="S1384" s="130">
        <f>'[1]Pins Indonesia'!F6813</f>
        <v>0</v>
      </c>
      <c r="T1384" s="50">
        <f t="shared" si="122"/>
        <v>3831000</v>
      </c>
      <c r="U1384" s="511" t="s">
        <v>13451</v>
      </c>
      <c r="X1384" t="str">
        <f>IF(ISERROR(VLOOKUP(H1384,'FMC by DSF_Sistem'!$J$11:$J$1202,1,0)),"TIDAK ADA","ADA")</f>
        <v>ADA</v>
      </c>
      <c r="Y1384" t="str">
        <f>IF(ISERROR(VLOOKUP(C1384,'Data Unit Agr Open'!$F$4:$F$7567,1,0)),"TIDAK ADA","ADA")</f>
        <v>ADA</v>
      </c>
      <c r="Z1384" s="955" t="str">
        <f>VLOOKUP(H1384,'Data Unit Agr Open'!J1382:$J$7567,1,FALSE)</f>
        <v>B2862SRL</v>
      </c>
      <c r="AA1384" t="b">
        <f t="shared" si="123"/>
        <v>1</v>
      </c>
      <c r="AB1384" s="1058"/>
    </row>
    <row r="1385" spans="1:28" ht="17.45" hidden="1" customHeight="1" x14ac:dyDescent="0.4">
      <c r="A1385" s="750" t="s">
        <v>12507</v>
      </c>
      <c r="B1385" s="38">
        <v>1380</v>
      </c>
      <c r="C1385" s="392" t="s">
        <v>3508</v>
      </c>
      <c r="D1385" s="655" t="s">
        <v>13449</v>
      </c>
      <c r="E1385" s="258" t="s">
        <v>13450</v>
      </c>
      <c r="F1385" s="232"/>
      <c r="G1385" s="232"/>
      <c r="H1385" s="235" t="s">
        <v>13460</v>
      </c>
      <c r="I1385" s="69" t="s">
        <v>6484</v>
      </c>
      <c r="J1385" s="69" t="s">
        <v>6485</v>
      </c>
      <c r="K1385" s="427">
        <v>44196</v>
      </c>
      <c r="L1385" s="427">
        <v>44926</v>
      </c>
      <c r="M1385" s="76">
        <v>24</v>
      </c>
      <c r="N1385" s="370">
        <v>4656000</v>
      </c>
      <c r="O1385" s="76">
        <f t="shared" si="124"/>
        <v>194000</v>
      </c>
      <c r="P1385" s="128">
        <f t="shared" ca="1" si="120"/>
        <v>12.421165725308674</v>
      </c>
      <c r="Q1385" s="129">
        <f t="shared" ca="1" si="121"/>
        <v>2328000</v>
      </c>
      <c r="R1385" s="73">
        <f>'[1]Pins Indonesia'!J6860</f>
        <v>825000</v>
      </c>
      <c r="S1385" s="130">
        <f>'[1]Pins Indonesia'!F6861</f>
        <v>0</v>
      </c>
      <c r="T1385" s="50">
        <f t="shared" si="122"/>
        <v>3831000</v>
      </c>
      <c r="U1385" s="511" t="s">
        <v>13451</v>
      </c>
      <c r="X1385" t="str">
        <f>IF(ISERROR(VLOOKUP(H1385,'FMC by DSF_Sistem'!$J$11:$J$1202,1,0)),"TIDAK ADA","ADA")</f>
        <v>TIDAK ADA</v>
      </c>
      <c r="Y1385" t="str">
        <f>IF(ISERROR(VLOOKUP(C1385,'Data Unit Agr Open'!$F$4:$F$7567,1,0)),"TIDAK ADA","ADA")</f>
        <v>ADA</v>
      </c>
      <c r="Z1385" s="955" t="e">
        <f>VLOOKUP(H1385,'Data Unit Agr Open'!J1383:$J$7567,1,FALSE)</f>
        <v>#N/A</v>
      </c>
      <c r="AA1385" t="b">
        <f t="shared" si="123"/>
        <v>0</v>
      </c>
      <c r="AB1385" s="1084"/>
    </row>
    <row r="1386" spans="1:28" ht="17.45" hidden="1" customHeight="1" x14ac:dyDescent="0.4">
      <c r="A1386" s="750" t="s">
        <v>12507</v>
      </c>
      <c r="B1386" s="51">
        <v>1381</v>
      </c>
      <c r="C1386" s="392" t="s">
        <v>3508</v>
      </c>
      <c r="D1386" s="655" t="s">
        <v>13449</v>
      </c>
      <c r="E1386" s="258" t="s">
        <v>13450</v>
      </c>
      <c r="F1386" s="232"/>
      <c r="G1386" s="232"/>
      <c r="H1386" s="235" t="s">
        <v>6486</v>
      </c>
      <c r="I1386" s="69" t="s">
        <v>6487</v>
      </c>
      <c r="J1386" s="69" t="s">
        <v>6488</v>
      </c>
      <c r="K1386" s="427">
        <v>44196</v>
      </c>
      <c r="L1386" s="427">
        <v>44926</v>
      </c>
      <c r="M1386" s="76">
        <v>24</v>
      </c>
      <c r="N1386" s="370">
        <v>4656000</v>
      </c>
      <c r="O1386" s="76">
        <f t="shared" si="124"/>
        <v>194000</v>
      </c>
      <c r="P1386" s="128">
        <f t="shared" ca="1" si="120"/>
        <v>12.421165725308674</v>
      </c>
      <c r="Q1386" s="129">
        <f t="shared" ca="1" si="121"/>
        <v>2328000</v>
      </c>
      <c r="R1386" s="73">
        <f>'[1]Pins Indonesia'!J6908</f>
        <v>825000</v>
      </c>
      <c r="S1386" s="130">
        <f>'[1]Pins Indonesia'!F6909</f>
        <v>0</v>
      </c>
      <c r="T1386" s="50">
        <f t="shared" si="122"/>
        <v>3831000</v>
      </c>
      <c r="U1386" s="511" t="s">
        <v>13451</v>
      </c>
      <c r="X1386" t="str">
        <f>IF(ISERROR(VLOOKUP(H1386,'FMC by DSF_Sistem'!$J$11:$J$1202,1,0)),"TIDAK ADA","ADA")</f>
        <v>ADA</v>
      </c>
      <c r="Y1386" t="str">
        <f>IF(ISERROR(VLOOKUP(C1386,'Data Unit Agr Open'!$F$4:$F$7567,1,0)),"TIDAK ADA","ADA")</f>
        <v>ADA</v>
      </c>
      <c r="Z1386" s="955" t="str">
        <f>VLOOKUP(H1386,'Data Unit Agr Open'!J1384:$J$7567,1,FALSE)</f>
        <v>B2012SRM</v>
      </c>
      <c r="AA1386" t="b">
        <f t="shared" si="123"/>
        <v>1</v>
      </c>
      <c r="AB1386"/>
    </row>
    <row r="1387" spans="1:28" ht="17.45" hidden="1" customHeight="1" x14ac:dyDescent="0.4">
      <c r="A1387" s="750" t="s">
        <v>12507</v>
      </c>
      <c r="B1387" s="38">
        <v>1382</v>
      </c>
      <c r="C1387" s="392" t="s">
        <v>3508</v>
      </c>
      <c r="D1387" s="655" t="s">
        <v>13449</v>
      </c>
      <c r="E1387" s="258" t="s">
        <v>13450</v>
      </c>
      <c r="F1387" s="232"/>
      <c r="G1387" s="232"/>
      <c r="H1387" s="235" t="s">
        <v>6489</v>
      </c>
      <c r="I1387" s="69" t="s">
        <v>6490</v>
      </c>
      <c r="J1387" s="69" t="s">
        <v>6491</v>
      </c>
      <c r="K1387" s="427">
        <v>44196</v>
      </c>
      <c r="L1387" s="427">
        <v>44926</v>
      </c>
      <c r="M1387" s="76">
        <v>24</v>
      </c>
      <c r="N1387" s="370">
        <v>4656000</v>
      </c>
      <c r="O1387" s="76">
        <f t="shared" si="124"/>
        <v>194000</v>
      </c>
      <c r="P1387" s="128">
        <f t="shared" ca="1" si="120"/>
        <v>12.421165725308674</v>
      </c>
      <c r="Q1387" s="129">
        <f t="shared" ca="1" si="121"/>
        <v>2328000</v>
      </c>
      <c r="R1387" s="73">
        <f>'[1]Pins Indonesia'!J6955</f>
        <v>825000</v>
      </c>
      <c r="S1387" s="130">
        <f>'[1]Pins Indonesia'!F6956</f>
        <v>0</v>
      </c>
      <c r="T1387" s="50">
        <f t="shared" si="122"/>
        <v>3831000</v>
      </c>
      <c r="U1387" s="511" t="s">
        <v>13451</v>
      </c>
      <c r="X1387" t="str">
        <f>IF(ISERROR(VLOOKUP(H1387,'FMC by DSF_Sistem'!$J$11:$J$1202,1,0)),"TIDAK ADA","ADA")</f>
        <v>ADA</v>
      </c>
      <c r="Y1387" t="str">
        <f>IF(ISERROR(VLOOKUP(C1387,'Data Unit Agr Open'!$F$4:$F$7567,1,0)),"TIDAK ADA","ADA")</f>
        <v>ADA</v>
      </c>
      <c r="Z1387" s="955" t="str">
        <f>VLOOKUP(H1387,'Data Unit Agr Open'!J1385:$J$7567,1,FALSE)</f>
        <v>B2834SRL</v>
      </c>
      <c r="AA1387" t="b">
        <f t="shared" si="123"/>
        <v>1</v>
      </c>
      <c r="AB1387"/>
    </row>
    <row r="1388" spans="1:28" ht="17.45" hidden="1" customHeight="1" x14ac:dyDescent="0.4">
      <c r="A1388" s="750" t="s">
        <v>12507</v>
      </c>
      <c r="B1388" s="51">
        <v>1383</v>
      </c>
      <c r="C1388" s="392" t="s">
        <v>3508</v>
      </c>
      <c r="D1388" s="655" t="s">
        <v>13449</v>
      </c>
      <c r="E1388" s="258" t="s">
        <v>13450</v>
      </c>
      <c r="F1388" s="232"/>
      <c r="G1388" s="232"/>
      <c r="H1388" s="235" t="s">
        <v>6492</v>
      </c>
      <c r="I1388" s="69" t="s">
        <v>6493</v>
      </c>
      <c r="J1388" s="69" t="s">
        <v>6494</v>
      </c>
      <c r="K1388" s="427">
        <v>44196</v>
      </c>
      <c r="L1388" s="427">
        <v>44926</v>
      </c>
      <c r="M1388" s="76">
        <v>24</v>
      </c>
      <c r="N1388" s="370">
        <v>4656000</v>
      </c>
      <c r="O1388" s="76">
        <f t="shared" si="124"/>
        <v>194000</v>
      </c>
      <c r="P1388" s="128">
        <f t="shared" ca="1" si="120"/>
        <v>12.421165725308674</v>
      </c>
      <c r="Q1388" s="129">
        <f t="shared" ca="1" si="121"/>
        <v>2328000</v>
      </c>
      <c r="R1388" s="73">
        <f>'[1]Pins Indonesia'!J7003</f>
        <v>825000</v>
      </c>
      <c r="S1388" s="130">
        <f>'[1]Pins Indonesia'!F7004</f>
        <v>0</v>
      </c>
      <c r="T1388" s="50">
        <f t="shared" si="122"/>
        <v>3831000</v>
      </c>
      <c r="U1388" s="511" t="s">
        <v>13451</v>
      </c>
      <c r="X1388" t="str">
        <f>IF(ISERROR(VLOOKUP(H1388,'FMC by DSF_Sistem'!$J$11:$J$1202,1,0)),"TIDAK ADA","ADA")</f>
        <v>ADA</v>
      </c>
      <c r="Y1388" t="str">
        <f>IF(ISERROR(VLOOKUP(C1388,'Data Unit Agr Open'!$F$4:$F$7567,1,0)),"TIDAK ADA","ADA")</f>
        <v>ADA</v>
      </c>
      <c r="Z1388" s="955" t="str">
        <f>VLOOKUP(H1388,'Data Unit Agr Open'!J1386:$J$7567,1,FALSE)</f>
        <v>B2832SRL</v>
      </c>
      <c r="AA1388" t="b">
        <f t="shared" si="123"/>
        <v>1</v>
      </c>
      <c r="AB1388"/>
    </row>
    <row r="1389" spans="1:28" ht="17.45" hidden="1" customHeight="1" x14ac:dyDescent="0.4">
      <c r="A1389" s="750" t="s">
        <v>12507</v>
      </c>
      <c r="B1389" s="38">
        <v>1384</v>
      </c>
      <c r="C1389" s="392" t="s">
        <v>3508</v>
      </c>
      <c r="D1389" s="655" t="s">
        <v>13449</v>
      </c>
      <c r="E1389" s="258" t="s">
        <v>13450</v>
      </c>
      <c r="F1389" s="232"/>
      <c r="G1389" s="232"/>
      <c r="H1389" s="235" t="s">
        <v>6495</v>
      </c>
      <c r="I1389" s="69" t="s">
        <v>6496</v>
      </c>
      <c r="J1389" s="69" t="s">
        <v>6497</v>
      </c>
      <c r="K1389" s="427">
        <v>44196</v>
      </c>
      <c r="L1389" s="427">
        <v>44926</v>
      </c>
      <c r="M1389" s="76">
        <v>24</v>
      </c>
      <c r="N1389" s="370">
        <v>4656000</v>
      </c>
      <c r="O1389" s="76">
        <f t="shared" si="124"/>
        <v>194000</v>
      </c>
      <c r="P1389" s="128">
        <f t="shared" ca="1" si="120"/>
        <v>12.421165725308674</v>
      </c>
      <c r="Q1389" s="129">
        <f t="shared" ca="1" si="121"/>
        <v>2328000</v>
      </c>
      <c r="R1389" s="73">
        <f>'[1]Pins Indonesia'!J7050</f>
        <v>825000</v>
      </c>
      <c r="S1389" s="130">
        <f>'[1]Pins Indonesia'!F7051</f>
        <v>0</v>
      </c>
      <c r="T1389" s="50">
        <f t="shared" si="122"/>
        <v>3831000</v>
      </c>
      <c r="U1389" s="511" t="s">
        <v>13451</v>
      </c>
      <c r="X1389" t="str">
        <f>IF(ISERROR(VLOOKUP(H1389,'FMC by DSF_Sistem'!$J$11:$J$1202,1,0)),"TIDAK ADA","ADA")</f>
        <v>ADA</v>
      </c>
      <c r="Y1389" t="str">
        <f>IF(ISERROR(VLOOKUP(C1389,'Data Unit Agr Open'!$F$4:$F$7567,1,0)),"TIDAK ADA","ADA")</f>
        <v>ADA</v>
      </c>
      <c r="Z1389" s="955" t="str">
        <f>VLOOKUP(H1389,'Data Unit Agr Open'!J1387:$J$7567,1,FALSE)</f>
        <v>B2997SRM</v>
      </c>
      <c r="AA1389" t="b">
        <f t="shared" si="123"/>
        <v>1</v>
      </c>
      <c r="AB1389"/>
    </row>
    <row r="1390" spans="1:28" ht="17.45" hidden="1" customHeight="1" x14ac:dyDescent="0.4">
      <c r="A1390" s="750" t="s">
        <v>12507</v>
      </c>
      <c r="B1390" s="51">
        <v>1385</v>
      </c>
      <c r="C1390" s="392" t="s">
        <v>3508</v>
      </c>
      <c r="D1390" s="655" t="s">
        <v>13449</v>
      </c>
      <c r="E1390" s="258" t="s">
        <v>13450</v>
      </c>
      <c r="F1390" s="232"/>
      <c r="G1390" s="232"/>
      <c r="H1390" s="235" t="s">
        <v>6499</v>
      </c>
      <c r="I1390" s="69" t="s">
        <v>6500</v>
      </c>
      <c r="J1390" s="69" t="s">
        <v>6501</v>
      </c>
      <c r="K1390" s="427">
        <v>44196</v>
      </c>
      <c r="L1390" s="427">
        <v>44926</v>
      </c>
      <c r="M1390" s="76">
        <v>24</v>
      </c>
      <c r="N1390" s="370">
        <v>4656000</v>
      </c>
      <c r="O1390" s="76">
        <f t="shared" si="124"/>
        <v>194000</v>
      </c>
      <c r="P1390" s="128">
        <f t="shared" ca="1" si="120"/>
        <v>12.421165725308674</v>
      </c>
      <c r="Q1390" s="129">
        <f t="shared" ca="1" si="121"/>
        <v>2328000</v>
      </c>
      <c r="R1390" s="73">
        <f>'[1]Pins Indonesia'!J7098</f>
        <v>825000</v>
      </c>
      <c r="S1390" s="130">
        <f>'[1]Pins Indonesia'!F7099</f>
        <v>0</v>
      </c>
      <c r="T1390" s="50">
        <f t="shared" si="122"/>
        <v>3831000</v>
      </c>
      <c r="U1390" s="511" t="s">
        <v>13451</v>
      </c>
      <c r="X1390" t="str">
        <f>IF(ISERROR(VLOOKUP(H1390,'FMC by DSF_Sistem'!$J$11:$J$1202,1,0)),"TIDAK ADA","ADA")</f>
        <v>ADA</v>
      </c>
      <c r="Y1390" t="str">
        <f>IF(ISERROR(VLOOKUP(C1390,'Data Unit Agr Open'!$F$4:$F$7567,1,0)),"TIDAK ADA","ADA")</f>
        <v>ADA</v>
      </c>
      <c r="Z1390" s="955" t="str">
        <f>VLOOKUP(H1390,'Data Unit Agr Open'!J1388:$J$7567,1,FALSE)</f>
        <v>B2995SRM</v>
      </c>
      <c r="AA1390" t="b">
        <f t="shared" si="123"/>
        <v>1</v>
      </c>
      <c r="AB1390"/>
    </row>
    <row r="1391" spans="1:28" ht="17.45" hidden="1" customHeight="1" x14ac:dyDescent="0.4">
      <c r="A1391" s="750" t="s">
        <v>12507</v>
      </c>
      <c r="B1391" s="38">
        <v>1386</v>
      </c>
      <c r="C1391" s="392" t="s">
        <v>3508</v>
      </c>
      <c r="D1391" s="655" t="s">
        <v>13449</v>
      </c>
      <c r="E1391" s="258" t="s">
        <v>13450</v>
      </c>
      <c r="F1391" s="232"/>
      <c r="G1391" s="232"/>
      <c r="H1391" s="235" t="s">
        <v>6502</v>
      </c>
      <c r="I1391" s="69" t="s">
        <v>6503</v>
      </c>
      <c r="J1391" s="69" t="s">
        <v>6504</v>
      </c>
      <c r="K1391" s="427">
        <v>44196</v>
      </c>
      <c r="L1391" s="427">
        <v>44926</v>
      </c>
      <c r="M1391" s="76">
        <v>24</v>
      </c>
      <c r="N1391" s="370">
        <v>4656000</v>
      </c>
      <c r="O1391" s="76">
        <f t="shared" si="124"/>
        <v>194000</v>
      </c>
      <c r="P1391" s="128">
        <f t="shared" ref="P1391:P1454" ca="1" si="125">($P$3-K1391)/30</f>
        <v>12.421165725308674</v>
      </c>
      <c r="Q1391" s="129">
        <f t="shared" ref="Q1391:Q1454" ca="1" si="126">LEFT(P1391,2)*O1391</f>
        <v>2328000</v>
      </c>
      <c r="R1391" s="73">
        <f>'[1]Pins Indonesia'!J7145</f>
        <v>825000</v>
      </c>
      <c r="S1391" s="130">
        <f>'[1]Pins Indonesia'!F7146</f>
        <v>0</v>
      </c>
      <c r="T1391" s="50">
        <f t="shared" si="122"/>
        <v>3831000</v>
      </c>
      <c r="U1391" s="511" t="s">
        <v>13451</v>
      </c>
      <c r="X1391" t="str">
        <f>IF(ISERROR(VLOOKUP(H1391,'FMC by DSF_Sistem'!$J$11:$J$1202,1,0)),"TIDAK ADA","ADA")</f>
        <v>ADA</v>
      </c>
      <c r="Y1391" t="str">
        <f>IF(ISERROR(VLOOKUP(C1391,'Data Unit Agr Open'!$F$4:$F$7567,1,0)),"TIDAK ADA","ADA")</f>
        <v>ADA</v>
      </c>
      <c r="Z1391" s="955" t="str">
        <f>VLOOKUP(H1391,'Data Unit Agr Open'!J1389:$J$7567,1,FALSE)</f>
        <v>B2991SRM</v>
      </c>
      <c r="AA1391" t="b">
        <f t="shared" si="123"/>
        <v>1</v>
      </c>
      <c r="AB1391"/>
    </row>
    <row r="1392" spans="1:28" ht="17.45" hidden="1" customHeight="1" x14ac:dyDescent="0.4">
      <c r="A1392" s="750" t="s">
        <v>12507</v>
      </c>
      <c r="B1392" s="51">
        <v>1387</v>
      </c>
      <c r="C1392" s="392" t="s">
        <v>3508</v>
      </c>
      <c r="D1392" s="655" t="s">
        <v>13449</v>
      </c>
      <c r="E1392" s="258" t="s">
        <v>13450</v>
      </c>
      <c r="F1392" s="232"/>
      <c r="G1392" s="232"/>
      <c r="H1392" s="235" t="s">
        <v>6505</v>
      </c>
      <c r="I1392" s="69" t="s">
        <v>6506</v>
      </c>
      <c r="J1392" s="69" t="s">
        <v>6507</v>
      </c>
      <c r="K1392" s="427">
        <v>44196</v>
      </c>
      <c r="L1392" s="427">
        <v>44926</v>
      </c>
      <c r="M1392" s="76">
        <v>24</v>
      </c>
      <c r="N1392" s="370">
        <v>4656000</v>
      </c>
      <c r="O1392" s="76">
        <f t="shared" si="124"/>
        <v>194000</v>
      </c>
      <c r="P1392" s="128">
        <f t="shared" ca="1" si="125"/>
        <v>12.421165725308674</v>
      </c>
      <c r="Q1392" s="129">
        <f t="shared" ca="1" si="126"/>
        <v>2328000</v>
      </c>
      <c r="R1392" s="73">
        <f>'[1]Pins Indonesia'!J7193</f>
        <v>825000</v>
      </c>
      <c r="S1392" s="130">
        <f>'[1]Pins Indonesia'!F7194</f>
        <v>0</v>
      </c>
      <c r="T1392" s="50">
        <f t="shared" si="122"/>
        <v>3831000</v>
      </c>
      <c r="U1392" s="511" t="s">
        <v>13451</v>
      </c>
      <c r="X1392" t="str">
        <f>IF(ISERROR(VLOOKUP(H1392,'FMC by DSF_Sistem'!$J$11:$J$1202,1,0)),"TIDAK ADA","ADA")</f>
        <v>ADA</v>
      </c>
      <c r="Y1392" t="str">
        <f>IF(ISERROR(VLOOKUP(C1392,'Data Unit Agr Open'!$F$4:$F$7567,1,0)),"TIDAK ADA","ADA")</f>
        <v>ADA</v>
      </c>
      <c r="Z1392" s="955" t="str">
        <f>VLOOKUP(H1392,'Data Unit Agr Open'!J1390:$J$7567,1,FALSE)</f>
        <v>B2978SRL</v>
      </c>
      <c r="AA1392" t="b">
        <f t="shared" si="123"/>
        <v>1</v>
      </c>
      <c r="AB1392"/>
    </row>
    <row r="1393" spans="1:28" ht="17.45" hidden="1" customHeight="1" x14ac:dyDescent="0.4">
      <c r="A1393" s="750" t="s">
        <v>12507</v>
      </c>
      <c r="B1393" s="38">
        <v>1388</v>
      </c>
      <c r="C1393" s="392" t="s">
        <v>3508</v>
      </c>
      <c r="D1393" s="655" t="s">
        <v>13449</v>
      </c>
      <c r="E1393" s="258" t="s">
        <v>13450</v>
      </c>
      <c r="F1393" s="232"/>
      <c r="G1393" s="232"/>
      <c r="H1393" s="235" t="s">
        <v>6508</v>
      </c>
      <c r="I1393" s="69" t="s">
        <v>6509</v>
      </c>
      <c r="J1393" s="69" t="s">
        <v>6510</v>
      </c>
      <c r="K1393" s="427">
        <v>44196</v>
      </c>
      <c r="L1393" s="427">
        <v>44926</v>
      </c>
      <c r="M1393" s="76">
        <v>24</v>
      </c>
      <c r="N1393" s="370">
        <v>4656000</v>
      </c>
      <c r="O1393" s="76">
        <f t="shared" si="124"/>
        <v>194000</v>
      </c>
      <c r="P1393" s="128">
        <f t="shared" ca="1" si="125"/>
        <v>12.421165725308674</v>
      </c>
      <c r="Q1393" s="129">
        <f t="shared" ca="1" si="126"/>
        <v>2328000</v>
      </c>
      <c r="R1393" s="73">
        <f>'[1]Pins Indonesia'!J7241</f>
        <v>825000</v>
      </c>
      <c r="S1393" s="130">
        <f>'[1]Pins Indonesia'!F7242</f>
        <v>0</v>
      </c>
      <c r="T1393" s="50">
        <f t="shared" si="122"/>
        <v>3831000</v>
      </c>
      <c r="U1393" s="511" t="s">
        <v>13451</v>
      </c>
      <c r="X1393" t="str">
        <f>IF(ISERROR(VLOOKUP(H1393,'FMC by DSF_Sistem'!$J$11:$J$1202,1,0)),"TIDAK ADA","ADA")</f>
        <v>ADA</v>
      </c>
      <c r="Y1393" t="str">
        <f>IF(ISERROR(VLOOKUP(C1393,'Data Unit Agr Open'!$F$4:$F$7567,1,0)),"TIDAK ADA","ADA")</f>
        <v>ADA</v>
      </c>
      <c r="Z1393" s="955" t="str">
        <f>VLOOKUP(H1393,'Data Unit Agr Open'!J1391:$J$7567,1,FALSE)</f>
        <v>B2989SRM</v>
      </c>
      <c r="AA1393" t="b">
        <f t="shared" si="123"/>
        <v>1</v>
      </c>
      <c r="AB1393"/>
    </row>
    <row r="1394" spans="1:28" ht="17.45" hidden="1" customHeight="1" x14ac:dyDescent="0.4">
      <c r="A1394" s="750" t="s">
        <v>12507</v>
      </c>
      <c r="B1394" s="51">
        <v>1389</v>
      </c>
      <c r="C1394" s="392" t="s">
        <v>3508</v>
      </c>
      <c r="D1394" s="655" t="s">
        <v>13449</v>
      </c>
      <c r="E1394" s="258" t="s">
        <v>13450</v>
      </c>
      <c r="F1394" s="232"/>
      <c r="G1394" s="232"/>
      <c r="H1394" s="235" t="s">
        <v>6511</v>
      </c>
      <c r="I1394" s="69" t="s">
        <v>6512</v>
      </c>
      <c r="J1394" s="69" t="s">
        <v>6513</v>
      </c>
      <c r="K1394" s="427">
        <v>44196</v>
      </c>
      <c r="L1394" s="427">
        <v>44926</v>
      </c>
      <c r="M1394" s="76">
        <v>24</v>
      </c>
      <c r="N1394" s="370">
        <v>4656000</v>
      </c>
      <c r="O1394" s="76">
        <f t="shared" si="124"/>
        <v>194000</v>
      </c>
      <c r="P1394" s="128">
        <f t="shared" ca="1" si="125"/>
        <v>12.421165725308674</v>
      </c>
      <c r="Q1394" s="129">
        <f t="shared" ca="1" si="126"/>
        <v>2328000</v>
      </c>
      <c r="R1394" s="73">
        <f>'[1]Pins Indonesia'!J7289</f>
        <v>825000</v>
      </c>
      <c r="S1394" s="130">
        <f>'[1]Pins Indonesia'!F7290</f>
        <v>0</v>
      </c>
      <c r="T1394" s="50">
        <f t="shared" si="122"/>
        <v>3831000</v>
      </c>
      <c r="U1394" s="511" t="s">
        <v>13451</v>
      </c>
      <c r="X1394" t="str">
        <f>IF(ISERROR(VLOOKUP(H1394,'FMC by DSF_Sistem'!$J$11:$J$1202,1,0)),"TIDAK ADA","ADA")</f>
        <v>ADA</v>
      </c>
      <c r="Y1394" t="str">
        <f>IF(ISERROR(VLOOKUP(C1394,'Data Unit Agr Open'!$F$4:$F$7567,1,0)),"TIDAK ADA","ADA")</f>
        <v>ADA</v>
      </c>
      <c r="Z1394" s="955" t="str">
        <f>VLOOKUP(H1394,'Data Unit Agr Open'!J1392:$J$7567,1,FALSE)</f>
        <v>B2979SRM</v>
      </c>
      <c r="AA1394" t="b">
        <f t="shared" si="123"/>
        <v>1</v>
      </c>
      <c r="AB1394"/>
    </row>
    <row r="1395" spans="1:28" ht="17.45" hidden="1" customHeight="1" x14ac:dyDescent="0.4">
      <c r="A1395" s="750" t="s">
        <v>12507</v>
      </c>
      <c r="B1395" s="38">
        <v>1390</v>
      </c>
      <c r="C1395" s="392" t="s">
        <v>3508</v>
      </c>
      <c r="D1395" s="655" t="s">
        <v>13449</v>
      </c>
      <c r="E1395" s="258" t="s">
        <v>13450</v>
      </c>
      <c r="F1395" s="232"/>
      <c r="G1395" s="232"/>
      <c r="H1395" s="235" t="s">
        <v>6514</v>
      </c>
      <c r="I1395" s="69" t="s">
        <v>6515</v>
      </c>
      <c r="J1395" s="69" t="s">
        <v>6516</v>
      </c>
      <c r="K1395" s="427">
        <v>44196</v>
      </c>
      <c r="L1395" s="427">
        <v>44926</v>
      </c>
      <c r="M1395" s="76">
        <v>24</v>
      </c>
      <c r="N1395" s="370">
        <v>4656000</v>
      </c>
      <c r="O1395" s="76">
        <f t="shared" si="124"/>
        <v>194000</v>
      </c>
      <c r="P1395" s="128">
        <f t="shared" ca="1" si="125"/>
        <v>12.421165725308674</v>
      </c>
      <c r="Q1395" s="129">
        <f t="shared" ca="1" si="126"/>
        <v>2328000</v>
      </c>
      <c r="R1395" s="73">
        <f>'[1]Pins Indonesia'!J7336</f>
        <v>825000</v>
      </c>
      <c r="S1395" s="130">
        <f>'[1]Pins Indonesia'!F7337</f>
        <v>0</v>
      </c>
      <c r="T1395" s="50">
        <f t="shared" si="122"/>
        <v>3831000</v>
      </c>
      <c r="U1395" s="511" t="s">
        <v>13451</v>
      </c>
      <c r="X1395" t="str">
        <f>IF(ISERROR(VLOOKUP(H1395,'FMC by DSF_Sistem'!$J$11:$J$1202,1,0)),"TIDAK ADA","ADA")</f>
        <v>ADA</v>
      </c>
      <c r="Y1395" t="str">
        <f>IF(ISERROR(VLOOKUP(C1395,'Data Unit Agr Open'!$F$4:$F$7567,1,0)),"TIDAK ADA","ADA")</f>
        <v>ADA</v>
      </c>
      <c r="Z1395" s="955" t="str">
        <f>VLOOKUP(H1395,'Data Unit Agr Open'!J1393:$J$7567,1,FALSE)</f>
        <v>B2950SRL</v>
      </c>
      <c r="AA1395" t="b">
        <f t="shared" si="123"/>
        <v>1</v>
      </c>
      <c r="AB1395"/>
    </row>
    <row r="1396" spans="1:28" ht="17.45" hidden="1" customHeight="1" x14ac:dyDescent="0.4">
      <c r="A1396" s="750" t="s">
        <v>12507</v>
      </c>
      <c r="B1396" s="51">
        <v>1391</v>
      </c>
      <c r="C1396" s="392" t="s">
        <v>3508</v>
      </c>
      <c r="D1396" s="655" t="s">
        <v>13449</v>
      </c>
      <c r="E1396" s="258" t="s">
        <v>13450</v>
      </c>
      <c r="F1396" s="232"/>
      <c r="G1396" s="232"/>
      <c r="H1396" s="235" t="s">
        <v>6517</v>
      </c>
      <c r="I1396" s="69" t="s">
        <v>6518</v>
      </c>
      <c r="J1396" s="69" t="s">
        <v>6519</v>
      </c>
      <c r="K1396" s="427">
        <v>44196</v>
      </c>
      <c r="L1396" s="427">
        <v>44926</v>
      </c>
      <c r="M1396" s="76">
        <v>24</v>
      </c>
      <c r="N1396" s="370">
        <v>4656000</v>
      </c>
      <c r="O1396" s="76">
        <f t="shared" si="124"/>
        <v>194000</v>
      </c>
      <c r="P1396" s="128">
        <f t="shared" ca="1" si="125"/>
        <v>12.421165725308674</v>
      </c>
      <c r="Q1396" s="129">
        <f t="shared" ca="1" si="126"/>
        <v>2328000</v>
      </c>
      <c r="R1396" s="73">
        <f>'[1]Pins Indonesia'!J7383</f>
        <v>825000</v>
      </c>
      <c r="S1396" s="130">
        <f>'[1]Pins Indonesia'!F7384</f>
        <v>0</v>
      </c>
      <c r="T1396" s="50">
        <f t="shared" si="122"/>
        <v>3831000</v>
      </c>
      <c r="U1396" s="511" t="s">
        <v>13451</v>
      </c>
      <c r="X1396" t="str">
        <f>IF(ISERROR(VLOOKUP(H1396,'FMC by DSF_Sistem'!$J$11:$J$1202,1,0)),"TIDAK ADA","ADA")</f>
        <v>ADA</v>
      </c>
      <c r="Y1396" t="str">
        <f>IF(ISERROR(VLOOKUP(C1396,'Data Unit Agr Open'!$F$4:$F$7567,1,0)),"TIDAK ADA","ADA")</f>
        <v>ADA</v>
      </c>
      <c r="Z1396" s="955" t="str">
        <f>VLOOKUP(H1396,'Data Unit Agr Open'!J1394:$J$7567,1,FALSE)</f>
        <v>B2946SRL</v>
      </c>
      <c r="AA1396" t="b">
        <f t="shared" si="123"/>
        <v>1</v>
      </c>
      <c r="AB1396"/>
    </row>
    <row r="1397" spans="1:28" ht="17.45" hidden="1" customHeight="1" x14ac:dyDescent="0.4">
      <c r="A1397" s="750" t="s">
        <v>12507</v>
      </c>
      <c r="B1397" s="38">
        <v>1392</v>
      </c>
      <c r="C1397" s="392" t="s">
        <v>3508</v>
      </c>
      <c r="D1397" s="655" t="s">
        <v>13449</v>
      </c>
      <c r="E1397" s="258" t="s">
        <v>13450</v>
      </c>
      <c r="F1397" s="232"/>
      <c r="G1397" s="232"/>
      <c r="H1397" s="235" t="s">
        <v>6520</v>
      </c>
      <c r="I1397" s="69" t="s">
        <v>6521</v>
      </c>
      <c r="J1397" s="69" t="s">
        <v>6522</v>
      </c>
      <c r="K1397" s="427">
        <v>44196</v>
      </c>
      <c r="L1397" s="427">
        <v>44926</v>
      </c>
      <c r="M1397" s="76">
        <v>24</v>
      </c>
      <c r="N1397" s="370">
        <v>4656000</v>
      </c>
      <c r="O1397" s="76">
        <f t="shared" si="124"/>
        <v>194000</v>
      </c>
      <c r="P1397" s="128">
        <f t="shared" ca="1" si="125"/>
        <v>12.421165725308674</v>
      </c>
      <c r="Q1397" s="129">
        <f t="shared" ca="1" si="126"/>
        <v>2328000</v>
      </c>
      <c r="R1397" s="73">
        <f>'[1]Pins Indonesia'!J7430</f>
        <v>825000</v>
      </c>
      <c r="S1397" s="130">
        <f>'[1]Pins Indonesia'!F7431</f>
        <v>0</v>
      </c>
      <c r="T1397" s="50">
        <f t="shared" ref="T1397:T1460" si="127">N1397-R1397</f>
        <v>3831000</v>
      </c>
      <c r="U1397" s="511" t="s">
        <v>13451</v>
      </c>
      <c r="X1397" t="str">
        <f>IF(ISERROR(VLOOKUP(H1397,'FMC by DSF_Sistem'!$J$11:$J$1202,1,0)),"TIDAK ADA","ADA")</f>
        <v>ADA</v>
      </c>
      <c r="Y1397" t="str">
        <f>IF(ISERROR(VLOOKUP(C1397,'Data Unit Agr Open'!$F$4:$F$7567,1,0)),"TIDAK ADA","ADA")</f>
        <v>ADA</v>
      </c>
      <c r="Z1397" s="955" t="str">
        <f>VLOOKUP(H1397,'Data Unit Agr Open'!J1395:$J$7567,1,FALSE)</f>
        <v>B2969SRM</v>
      </c>
      <c r="AA1397" t="b">
        <f t="shared" si="123"/>
        <v>1</v>
      </c>
      <c r="AB1397"/>
    </row>
    <row r="1398" spans="1:28" ht="17.45" hidden="1" customHeight="1" x14ac:dyDescent="0.4">
      <c r="A1398" s="750" t="s">
        <v>12507</v>
      </c>
      <c r="B1398" s="51">
        <v>1393</v>
      </c>
      <c r="C1398" s="392" t="s">
        <v>3508</v>
      </c>
      <c r="D1398" s="655" t="s">
        <v>13449</v>
      </c>
      <c r="E1398" s="258" t="s">
        <v>13450</v>
      </c>
      <c r="F1398" s="232"/>
      <c r="G1398" s="232"/>
      <c r="H1398" s="235" t="s">
        <v>6523</v>
      </c>
      <c r="I1398" s="69" t="s">
        <v>6524</v>
      </c>
      <c r="J1398" s="69" t="s">
        <v>6525</v>
      </c>
      <c r="K1398" s="427">
        <v>44196</v>
      </c>
      <c r="L1398" s="427">
        <v>44926</v>
      </c>
      <c r="M1398" s="76">
        <v>24</v>
      </c>
      <c r="N1398" s="370">
        <v>4656000</v>
      </c>
      <c r="O1398" s="76">
        <f t="shared" si="124"/>
        <v>194000</v>
      </c>
      <c r="P1398" s="128">
        <f t="shared" ca="1" si="125"/>
        <v>12.421165725308674</v>
      </c>
      <c r="Q1398" s="129">
        <f t="shared" ca="1" si="126"/>
        <v>2328000</v>
      </c>
      <c r="R1398" s="73">
        <f>'[1]Pins Indonesia'!J7477</f>
        <v>825000</v>
      </c>
      <c r="S1398" s="130">
        <f>'[1]Pins Indonesia'!F7478</f>
        <v>0</v>
      </c>
      <c r="T1398" s="50">
        <f t="shared" si="127"/>
        <v>3831000</v>
      </c>
      <c r="U1398" s="511" t="s">
        <v>13451</v>
      </c>
      <c r="X1398" t="str">
        <f>IF(ISERROR(VLOOKUP(H1398,'FMC by DSF_Sistem'!$J$11:$J$1202,1,0)),"TIDAK ADA","ADA")</f>
        <v>ADA</v>
      </c>
      <c r="Y1398" t="str">
        <f>IF(ISERROR(VLOOKUP(C1398,'Data Unit Agr Open'!$F$4:$F$7567,1,0)),"TIDAK ADA","ADA")</f>
        <v>ADA</v>
      </c>
      <c r="Z1398" s="955" t="str">
        <f>VLOOKUP(H1398,'Data Unit Agr Open'!J1396:$J$7567,1,FALSE)</f>
        <v>B2957SRM</v>
      </c>
      <c r="AA1398" t="b">
        <f t="shared" si="123"/>
        <v>1</v>
      </c>
      <c r="AB1398"/>
    </row>
    <row r="1399" spans="1:28" ht="17.45" hidden="1" customHeight="1" x14ac:dyDescent="0.4">
      <c r="A1399" s="750" t="s">
        <v>12507</v>
      </c>
      <c r="B1399" s="38">
        <v>1394</v>
      </c>
      <c r="C1399" s="392" t="s">
        <v>3508</v>
      </c>
      <c r="D1399" s="655" t="s">
        <v>13449</v>
      </c>
      <c r="E1399" s="258" t="s">
        <v>13450</v>
      </c>
      <c r="F1399" s="232"/>
      <c r="G1399" s="232"/>
      <c r="H1399" s="235" t="s">
        <v>6526</v>
      </c>
      <c r="I1399" s="69" t="s">
        <v>6527</v>
      </c>
      <c r="J1399" s="69" t="s">
        <v>6528</v>
      </c>
      <c r="K1399" s="427">
        <v>44196</v>
      </c>
      <c r="L1399" s="427">
        <v>44926</v>
      </c>
      <c r="M1399" s="76">
        <v>24</v>
      </c>
      <c r="N1399" s="370">
        <v>4656000</v>
      </c>
      <c r="O1399" s="76">
        <f t="shared" si="124"/>
        <v>194000</v>
      </c>
      <c r="P1399" s="128">
        <f t="shared" ca="1" si="125"/>
        <v>12.421165725308674</v>
      </c>
      <c r="Q1399" s="129">
        <f t="shared" ca="1" si="126"/>
        <v>2328000</v>
      </c>
      <c r="R1399" s="73">
        <f>'[1]Pins Indonesia'!J7525</f>
        <v>825000</v>
      </c>
      <c r="S1399" s="130">
        <f>'[1]Pins Indonesia'!F7526</f>
        <v>0</v>
      </c>
      <c r="T1399" s="50">
        <f t="shared" si="127"/>
        <v>3831000</v>
      </c>
      <c r="U1399" s="511" t="s">
        <v>13451</v>
      </c>
      <c r="X1399" t="str">
        <f>IF(ISERROR(VLOOKUP(H1399,'FMC by DSF_Sistem'!$J$11:$J$1202,1,0)),"TIDAK ADA","ADA")</f>
        <v>ADA</v>
      </c>
      <c r="Y1399" t="str">
        <f>IF(ISERROR(VLOOKUP(C1399,'Data Unit Agr Open'!$F$4:$F$7567,1,0)),"TIDAK ADA","ADA")</f>
        <v>ADA</v>
      </c>
      <c r="Z1399" s="955" t="str">
        <f>VLOOKUP(H1399,'Data Unit Agr Open'!J1397:$J$7567,1,FALSE)</f>
        <v>B2951SRM</v>
      </c>
      <c r="AA1399" t="b">
        <f t="shared" si="123"/>
        <v>1</v>
      </c>
      <c r="AB1399"/>
    </row>
    <row r="1400" spans="1:28" ht="17.45" hidden="1" customHeight="1" x14ac:dyDescent="0.4">
      <c r="A1400" s="750" t="s">
        <v>12507</v>
      </c>
      <c r="B1400" s="51">
        <v>1395</v>
      </c>
      <c r="C1400" s="392" t="s">
        <v>3508</v>
      </c>
      <c r="D1400" s="655" t="s">
        <v>13449</v>
      </c>
      <c r="E1400" s="258" t="s">
        <v>13450</v>
      </c>
      <c r="F1400" s="232"/>
      <c r="G1400" s="232"/>
      <c r="H1400" s="235" t="s">
        <v>6529</v>
      </c>
      <c r="I1400" s="69" t="s">
        <v>6530</v>
      </c>
      <c r="J1400" s="69" t="s">
        <v>6531</v>
      </c>
      <c r="K1400" s="427">
        <v>44196</v>
      </c>
      <c r="L1400" s="427">
        <v>44926</v>
      </c>
      <c r="M1400" s="76">
        <v>24</v>
      </c>
      <c r="N1400" s="370">
        <v>4656000</v>
      </c>
      <c r="O1400" s="76">
        <f t="shared" si="124"/>
        <v>194000</v>
      </c>
      <c r="P1400" s="128">
        <f t="shared" ca="1" si="125"/>
        <v>12.421165725308674</v>
      </c>
      <c r="Q1400" s="129">
        <f t="shared" ca="1" si="126"/>
        <v>2328000</v>
      </c>
      <c r="R1400" s="73">
        <f>'[1]Pins Indonesia'!J7573</f>
        <v>825000</v>
      </c>
      <c r="S1400" s="130">
        <f>'[1]Pins Indonesia'!F7574</f>
        <v>0</v>
      </c>
      <c r="T1400" s="50">
        <f t="shared" si="127"/>
        <v>3831000</v>
      </c>
      <c r="U1400" s="511" t="s">
        <v>13451</v>
      </c>
      <c r="X1400" t="str">
        <f>IF(ISERROR(VLOOKUP(H1400,'FMC by DSF_Sistem'!$J$11:$J$1202,1,0)),"TIDAK ADA","ADA")</f>
        <v>ADA</v>
      </c>
      <c r="Y1400" t="str">
        <f>IF(ISERROR(VLOOKUP(C1400,'Data Unit Agr Open'!$F$4:$F$7567,1,0)),"TIDAK ADA","ADA")</f>
        <v>ADA</v>
      </c>
      <c r="Z1400" s="955" t="str">
        <f>VLOOKUP(H1400,'Data Unit Agr Open'!J1398:$J$7567,1,FALSE)</f>
        <v>B2919SRM</v>
      </c>
      <c r="AA1400" t="b">
        <f t="shared" si="123"/>
        <v>1</v>
      </c>
      <c r="AB1400"/>
    </row>
    <row r="1401" spans="1:28" ht="17.45" hidden="1" customHeight="1" x14ac:dyDescent="0.4">
      <c r="A1401" s="750" t="s">
        <v>12507</v>
      </c>
      <c r="B1401" s="38">
        <v>1396</v>
      </c>
      <c r="C1401" s="392" t="s">
        <v>3508</v>
      </c>
      <c r="D1401" s="680" t="s">
        <v>13449</v>
      </c>
      <c r="E1401" s="258" t="s">
        <v>13450</v>
      </c>
      <c r="F1401" s="232"/>
      <c r="G1401" s="232"/>
      <c r="H1401" s="235" t="s">
        <v>6532</v>
      </c>
      <c r="I1401" s="69" t="s">
        <v>6533</v>
      </c>
      <c r="J1401" s="69" t="s">
        <v>6534</v>
      </c>
      <c r="K1401" s="427">
        <v>44196</v>
      </c>
      <c r="L1401" s="427">
        <v>44926</v>
      </c>
      <c r="M1401" s="76">
        <v>24</v>
      </c>
      <c r="N1401" s="370">
        <v>4656000</v>
      </c>
      <c r="O1401" s="76">
        <f t="shared" si="124"/>
        <v>194000</v>
      </c>
      <c r="P1401" s="128">
        <f t="shared" ca="1" si="125"/>
        <v>12.421165725308674</v>
      </c>
      <c r="Q1401" s="129">
        <f t="shared" ca="1" si="126"/>
        <v>2328000</v>
      </c>
      <c r="R1401" s="73">
        <f>'[1]Pins Indonesia'!J7620</f>
        <v>825000</v>
      </c>
      <c r="S1401" s="130">
        <f>'[1]Pins Indonesia'!F7621</f>
        <v>0</v>
      </c>
      <c r="T1401" s="50">
        <f t="shared" si="127"/>
        <v>3831000</v>
      </c>
      <c r="U1401" s="511" t="s">
        <v>13451</v>
      </c>
      <c r="X1401" t="str">
        <f>IF(ISERROR(VLOOKUP(H1401,'FMC by DSF_Sistem'!$J$11:$J$1202,1,0)),"TIDAK ADA","ADA")</f>
        <v>ADA</v>
      </c>
      <c r="Y1401" t="str">
        <f>IF(ISERROR(VLOOKUP(C1401,'Data Unit Agr Open'!$F$4:$F$7567,1,0)),"TIDAK ADA","ADA")</f>
        <v>ADA</v>
      </c>
      <c r="Z1401" s="955" t="str">
        <f>VLOOKUP(H1401,'Data Unit Agr Open'!J1399:$J$7567,1,FALSE)</f>
        <v>B2866SRL</v>
      </c>
      <c r="AA1401" t="b">
        <f t="shared" si="123"/>
        <v>1</v>
      </c>
      <c r="AB1401"/>
    </row>
    <row r="1402" spans="1:28" ht="17.45" customHeight="1" x14ac:dyDescent="0.4">
      <c r="A1402" s="750"/>
      <c r="B1402" s="51">
        <v>1397</v>
      </c>
      <c r="C1402" s="406" t="s">
        <v>4684</v>
      </c>
      <c r="D1402" s="680" t="s">
        <v>13449</v>
      </c>
      <c r="E1402" s="374" t="s">
        <v>13461</v>
      </c>
      <c r="F1402" s="377"/>
      <c r="G1402" s="377"/>
      <c r="H1402" s="320" t="s">
        <v>13462</v>
      </c>
      <c r="I1402" s="81" t="s">
        <v>13463</v>
      </c>
      <c r="J1402" s="81" t="s">
        <v>13464</v>
      </c>
      <c r="K1402" s="471">
        <v>44500</v>
      </c>
      <c r="L1402" s="471">
        <v>45596</v>
      </c>
      <c r="M1402" s="85">
        <v>36</v>
      </c>
      <c r="N1402" s="379">
        <v>18000000</v>
      </c>
      <c r="O1402" s="85">
        <f t="shared" si="124"/>
        <v>500000</v>
      </c>
      <c r="P1402" s="128">
        <f t="shared" ca="1" si="125"/>
        <v>2.2878323919753409</v>
      </c>
      <c r="Q1402" s="129">
        <f t="shared" ca="1" si="126"/>
        <v>1000000</v>
      </c>
      <c r="R1402" s="73">
        <f>'[1]Pins Indonesia'!J7621</f>
        <v>0</v>
      </c>
      <c r="S1402" s="146"/>
      <c r="T1402" s="50">
        <f t="shared" si="127"/>
        <v>18000000</v>
      </c>
      <c r="U1402" s="511"/>
      <c r="X1402" t="str">
        <f>IF(ISERROR(VLOOKUP(H1402,'FMC by DSF_Sistem'!$J$11:$J$1202,1,0)),"TIDAK ADA","ADA")</f>
        <v>TIDAK ADA</v>
      </c>
      <c r="Y1402" t="str">
        <f>IF(ISERROR(VLOOKUP(C1402,'Data Unit Agr Open'!$F$4:$F$7567,1,0)),"TIDAK ADA","ADA")</f>
        <v>ADA</v>
      </c>
      <c r="Z1402" s="955" t="str">
        <f>VLOOKUP(H1402,'Data Unit Agr Open'!J1400:$J$7567,1,FALSE)</f>
        <v>D1302XYY</v>
      </c>
      <c r="AA1402" t="b">
        <f t="shared" si="123"/>
        <v>0</v>
      </c>
      <c r="AB1402"/>
    </row>
    <row r="1403" spans="1:28" ht="17.45" hidden="1" customHeight="1" x14ac:dyDescent="0.4">
      <c r="B1403" s="38">
        <v>1398</v>
      </c>
      <c r="C1403" s="653" t="s">
        <v>2710</v>
      </c>
      <c r="D1403" s="654" t="s">
        <v>13465</v>
      </c>
      <c r="E1403" s="252" t="s">
        <v>13466</v>
      </c>
      <c r="F1403" s="211"/>
      <c r="G1403" s="211"/>
      <c r="H1403" s="215" t="s">
        <v>5487</v>
      </c>
      <c r="I1403" s="216" t="s">
        <v>5488</v>
      </c>
      <c r="J1403" s="216" t="s">
        <v>5489</v>
      </c>
      <c r="K1403" s="458">
        <v>44196</v>
      </c>
      <c r="L1403" s="458">
        <v>45291</v>
      </c>
      <c r="M1403" s="190">
        <v>36</v>
      </c>
      <c r="N1403" s="365">
        <v>25200000</v>
      </c>
      <c r="O1403" s="190">
        <f t="shared" si="124"/>
        <v>700000</v>
      </c>
      <c r="P1403" s="300">
        <f t="shared" ca="1" si="125"/>
        <v>12.421165725308674</v>
      </c>
      <c r="Q1403" s="301">
        <f t="shared" ca="1" si="126"/>
        <v>8400000</v>
      </c>
      <c r="R1403" s="191"/>
      <c r="S1403" s="707"/>
      <c r="T1403" s="37">
        <f t="shared" si="127"/>
        <v>25200000</v>
      </c>
      <c r="U1403" s="186"/>
      <c r="X1403" t="str">
        <f>IF(ISERROR(VLOOKUP(H1403,'FMC by DSF_Sistem'!$J$11:$J$1202,1,0)),"TIDAK ADA","ADA")</f>
        <v>ADA</v>
      </c>
      <c r="Y1403" t="str">
        <f>IF(ISERROR(VLOOKUP(C1403,'Data Unit Agr Open'!$F$4:$F$7567,1,0)),"TIDAK ADA","ADA")</f>
        <v>ADA</v>
      </c>
      <c r="Z1403" s="955" t="str">
        <f>VLOOKUP(H1403,'Data Unit Agr Open'!J1401:$J$7567,1,FALSE)</f>
        <v>E8890CA</v>
      </c>
      <c r="AA1403" t="b">
        <f t="shared" si="123"/>
        <v>1</v>
      </c>
      <c r="AB1403"/>
    </row>
    <row r="1404" spans="1:28" ht="17.45" hidden="1" customHeight="1" x14ac:dyDescent="0.4">
      <c r="B1404" s="51">
        <v>1399</v>
      </c>
      <c r="C1404" s="389" t="s">
        <v>2706</v>
      </c>
      <c r="D1404" s="718" t="s">
        <v>13465</v>
      </c>
      <c r="E1404" s="221" t="s">
        <v>13466</v>
      </c>
      <c r="F1404" s="222"/>
      <c r="G1404" s="222"/>
      <c r="H1404" s="223" t="s">
        <v>5481</v>
      </c>
      <c r="I1404" s="224" t="s">
        <v>5482</v>
      </c>
      <c r="J1404" s="224" t="s">
        <v>5483</v>
      </c>
      <c r="K1404" s="225">
        <v>44196</v>
      </c>
      <c r="L1404" s="225">
        <v>45291</v>
      </c>
      <c r="M1404" s="226">
        <v>36</v>
      </c>
      <c r="N1404" s="227">
        <v>25200000</v>
      </c>
      <c r="O1404" s="226">
        <f t="shared" si="124"/>
        <v>700000</v>
      </c>
      <c r="P1404" s="128">
        <f t="shared" ca="1" si="125"/>
        <v>12.421165725308674</v>
      </c>
      <c r="Q1404" s="129">
        <f t="shared" ca="1" si="126"/>
        <v>8400000</v>
      </c>
      <c r="R1404" s="117">
        <f>'[1]Cirebon Power'!J774</f>
        <v>1591000</v>
      </c>
      <c r="S1404" s="230">
        <f>'[1]Cirebon Power'!F775</f>
        <v>2</v>
      </c>
      <c r="T1404" s="642">
        <f t="shared" si="127"/>
        <v>23609000</v>
      </c>
      <c r="U1404" s="186"/>
      <c r="X1404" t="str">
        <f>IF(ISERROR(VLOOKUP(H1404,'FMC by DSF_Sistem'!$J$11:$J$1202,1,0)),"TIDAK ADA","ADA")</f>
        <v>ADA</v>
      </c>
      <c r="Y1404" t="str">
        <f>IF(ISERROR(VLOOKUP(C1404,'Data Unit Agr Open'!$F$4:$F$7567,1,0)),"TIDAK ADA","ADA")</f>
        <v>ADA</v>
      </c>
      <c r="Z1404" s="955" t="str">
        <f>VLOOKUP(H1404,'Data Unit Agr Open'!J1402:$J$7567,1,FALSE)</f>
        <v>E8879CA</v>
      </c>
      <c r="AA1404" t="b">
        <f t="shared" si="123"/>
        <v>1</v>
      </c>
      <c r="AB1404"/>
    </row>
    <row r="1405" spans="1:28" ht="17.45" hidden="1" customHeight="1" x14ac:dyDescent="0.4">
      <c r="B1405" s="38">
        <v>1400</v>
      </c>
      <c r="C1405" s="389" t="s">
        <v>2702</v>
      </c>
      <c r="D1405" s="718" t="s">
        <v>13465</v>
      </c>
      <c r="E1405" s="221" t="s">
        <v>13467</v>
      </c>
      <c r="F1405" s="222"/>
      <c r="G1405" s="222" t="s">
        <v>5467</v>
      </c>
      <c r="H1405" s="223" t="s">
        <v>13468</v>
      </c>
      <c r="I1405" s="224" t="s">
        <v>5468</v>
      </c>
      <c r="J1405" s="224" t="s">
        <v>5469</v>
      </c>
      <c r="K1405" s="225">
        <v>44196</v>
      </c>
      <c r="L1405" s="225">
        <v>45291</v>
      </c>
      <c r="M1405" s="226">
        <v>36</v>
      </c>
      <c r="N1405" s="227">
        <v>43200000</v>
      </c>
      <c r="O1405" s="226">
        <f t="shared" si="124"/>
        <v>1200000</v>
      </c>
      <c r="P1405" s="128">
        <f t="shared" ca="1" si="125"/>
        <v>12.421165725308674</v>
      </c>
      <c r="Q1405" s="129">
        <f t="shared" ca="1" si="126"/>
        <v>14400000</v>
      </c>
      <c r="R1405" s="117">
        <f>'[1]Cirebon Power'!J415</f>
        <v>2774550</v>
      </c>
      <c r="S1405" s="230">
        <f>'[1]Cirebon Power'!F416</f>
        <v>2</v>
      </c>
      <c r="T1405" s="642">
        <f t="shared" si="127"/>
        <v>40425450</v>
      </c>
      <c r="U1405" s="186"/>
      <c r="X1405" t="str">
        <f>IF(ISERROR(VLOOKUP(H1405,'FMC by DSF_Sistem'!$J$11:$J$1202,1,0)),"TIDAK ADA","ADA")</f>
        <v>TIDAK ADA</v>
      </c>
      <c r="Y1405" t="str">
        <f>IF(ISERROR(VLOOKUP(C1405,'Data Unit Agr Open'!$F$4:$F$7567,1,0)),"TIDAK ADA","ADA")</f>
        <v>ADA</v>
      </c>
      <c r="Z1405" s="955" t="e">
        <f>VLOOKUP(H1405,'Data Unit Agr Open'!J1403:$J$7567,1,FALSE)</f>
        <v>#N/A</v>
      </c>
      <c r="AA1405" t="b">
        <f t="shared" si="123"/>
        <v>0</v>
      </c>
      <c r="AB1405" s="950" t="s">
        <v>25357</v>
      </c>
    </row>
    <row r="1406" spans="1:28" ht="17.45" hidden="1" customHeight="1" x14ac:dyDescent="0.4">
      <c r="B1406" s="51">
        <v>1401</v>
      </c>
      <c r="C1406" s="389" t="s">
        <v>2702</v>
      </c>
      <c r="D1406" s="718" t="s">
        <v>13465</v>
      </c>
      <c r="E1406" s="221" t="s">
        <v>13467</v>
      </c>
      <c r="F1406" s="222"/>
      <c r="G1406" s="222" t="s">
        <v>5474</v>
      </c>
      <c r="H1406" s="223" t="s">
        <v>13469</v>
      </c>
      <c r="I1406" s="224" t="s">
        <v>5475</v>
      </c>
      <c r="J1406" s="224" t="s">
        <v>5476</v>
      </c>
      <c r="K1406" s="225">
        <v>44196</v>
      </c>
      <c r="L1406" s="225">
        <v>45291</v>
      </c>
      <c r="M1406" s="226">
        <v>36</v>
      </c>
      <c r="N1406" s="227">
        <v>43200000</v>
      </c>
      <c r="O1406" s="226">
        <f t="shared" si="124"/>
        <v>1200000</v>
      </c>
      <c r="P1406" s="128">
        <f t="shared" ca="1" si="125"/>
        <v>12.421165725308674</v>
      </c>
      <c r="Q1406" s="129">
        <f t="shared" ca="1" si="126"/>
        <v>14400000</v>
      </c>
      <c r="R1406" s="117">
        <f>'[1]Cirebon Power'!J476</f>
        <v>2872690</v>
      </c>
      <c r="S1406" s="230">
        <f>'[1]Cirebon Power'!F477</f>
        <v>5</v>
      </c>
      <c r="T1406" s="642">
        <f t="shared" si="127"/>
        <v>40327310</v>
      </c>
      <c r="U1406" s="186"/>
      <c r="X1406" t="str">
        <f>IF(ISERROR(VLOOKUP(H1406,'FMC by DSF_Sistem'!$J$11:$J$1202,1,0)),"TIDAK ADA","ADA")</f>
        <v>TIDAK ADA</v>
      </c>
      <c r="Y1406" t="str">
        <f>IF(ISERROR(VLOOKUP(C1406,'Data Unit Agr Open'!$F$4:$F$7567,1,0)),"TIDAK ADA","ADA")</f>
        <v>ADA</v>
      </c>
      <c r="Z1406" s="955" t="e">
        <f>VLOOKUP(H1406,'Data Unit Agr Open'!J1404:$J$7567,1,FALSE)</f>
        <v>#N/A</v>
      </c>
      <c r="AA1406" t="b">
        <f t="shared" si="123"/>
        <v>0</v>
      </c>
      <c r="AB1406" s="950" t="s">
        <v>25358</v>
      </c>
    </row>
    <row r="1407" spans="1:28" ht="17.45" hidden="1" customHeight="1" x14ac:dyDescent="0.4">
      <c r="B1407" s="38">
        <v>1402</v>
      </c>
      <c r="C1407" s="389" t="s">
        <v>2698</v>
      </c>
      <c r="D1407" s="718" t="s">
        <v>13465</v>
      </c>
      <c r="E1407" s="221" t="s">
        <v>12227</v>
      </c>
      <c r="F1407" s="222"/>
      <c r="G1407" s="222"/>
      <c r="H1407" s="223" t="s">
        <v>5460</v>
      </c>
      <c r="I1407" s="224" t="s">
        <v>5461</v>
      </c>
      <c r="J1407" s="224" t="s">
        <v>5462</v>
      </c>
      <c r="K1407" s="225">
        <v>44196</v>
      </c>
      <c r="L1407" s="225">
        <v>46022</v>
      </c>
      <c r="M1407" s="226">
        <v>60</v>
      </c>
      <c r="N1407" s="227">
        <v>42000000</v>
      </c>
      <c r="O1407" s="226">
        <f t="shared" si="124"/>
        <v>700000</v>
      </c>
      <c r="P1407" s="128">
        <f t="shared" ca="1" si="125"/>
        <v>12.421165725308674</v>
      </c>
      <c r="Q1407" s="129">
        <f t="shared" ca="1" si="126"/>
        <v>8400000</v>
      </c>
      <c r="R1407" s="117">
        <f>'[1]Cirebon Power'!J714</f>
        <v>43890</v>
      </c>
      <c r="S1407" s="230">
        <f>'[1]Cirebon Power'!F715</f>
        <v>1</v>
      </c>
      <c r="T1407" s="642">
        <f t="shared" si="127"/>
        <v>41956110</v>
      </c>
      <c r="U1407" s="186"/>
      <c r="X1407" t="str">
        <f>IF(ISERROR(VLOOKUP(H1407,'FMC by DSF_Sistem'!$J$11:$J$1202,1,0)),"TIDAK ADA","ADA")</f>
        <v>ADA</v>
      </c>
      <c r="Y1407" t="str">
        <f>IF(ISERROR(VLOOKUP(C1407,'Data Unit Agr Open'!$F$4:$F$7567,1,0)),"TIDAK ADA","ADA")</f>
        <v>ADA</v>
      </c>
      <c r="Z1407" s="955" t="str">
        <f>VLOOKUP(H1407,'Data Unit Agr Open'!J1405:$J$7567,1,FALSE)</f>
        <v>E1832DE</v>
      </c>
      <c r="AA1407" t="b">
        <f t="shared" si="123"/>
        <v>1</v>
      </c>
      <c r="AB1407"/>
    </row>
    <row r="1408" spans="1:28" ht="17.45" hidden="1" customHeight="1" x14ac:dyDescent="0.4">
      <c r="B1408" s="51">
        <v>1403</v>
      </c>
      <c r="C1408" s="392" t="s">
        <v>2694</v>
      </c>
      <c r="D1408" s="718" t="s">
        <v>13465</v>
      </c>
      <c r="E1408" s="258" t="s">
        <v>12310</v>
      </c>
      <c r="F1408" s="232"/>
      <c r="G1408" s="232"/>
      <c r="H1408" s="235" t="s">
        <v>5453</v>
      </c>
      <c r="I1408" s="69" t="s">
        <v>5454</v>
      </c>
      <c r="J1408" s="69" t="s">
        <v>5455</v>
      </c>
      <c r="K1408" s="225">
        <v>44196</v>
      </c>
      <c r="L1408" s="225">
        <v>45291</v>
      </c>
      <c r="M1408" s="226">
        <v>36</v>
      </c>
      <c r="N1408" s="370">
        <v>25200000</v>
      </c>
      <c r="O1408" s="76">
        <f t="shared" si="124"/>
        <v>700000</v>
      </c>
      <c r="P1408" s="128">
        <f t="shared" ca="1" si="125"/>
        <v>12.421165725308674</v>
      </c>
      <c r="Q1408" s="129">
        <f t="shared" ca="1" si="126"/>
        <v>8400000</v>
      </c>
      <c r="R1408" s="73">
        <f>'[1]Cirebon Power'!J235</f>
        <v>504925</v>
      </c>
      <c r="S1408" s="130">
        <f>'[1]Cirebon Power'!F236</f>
        <v>2</v>
      </c>
      <c r="T1408" s="50">
        <f t="shared" si="127"/>
        <v>24695075</v>
      </c>
      <c r="U1408" s="186"/>
      <c r="X1408" t="str">
        <f>IF(ISERROR(VLOOKUP(H1408,'FMC by DSF_Sistem'!$J$11:$J$1202,1,0)),"TIDAK ADA","ADA")</f>
        <v>ADA</v>
      </c>
      <c r="Y1408" t="str">
        <f>IF(ISERROR(VLOOKUP(C1408,'Data Unit Agr Open'!$F$4:$F$7567,1,0)),"TIDAK ADA","ADA")</f>
        <v>ADA</v>
      </c>
      <c r="Z1408" s="955" t="str">
        <f>VLOOKUP(H1408,'Data Unit Agr Open'!J1406:$J$7567,1,FALSE)</f>
        <v>E1088DI</v>
      </c>
      <c r="AA1408" t="b">
        <f t="shared" si="123"/>
        <v>1</v>
      </c>
      <c r="AB1408"/>
    </row>
    <row r="1409" spans="1:27" customFormat="1" ht="17.45" hidden="1" customHeight="1" x14ac:dyDescent="0.4">
      <c r="B1409" s="38">
        <v>1404</v>
      </c>
      <c r="C1409" s="392" t="s">
        <v>2690</v>
      </c>
      <c r="D1409" s="718" t="s">
        <v>13465</v>
      </c>
      <c r="E1409" s="258" t="s">
        <v>12291</v>
      </c>
      <c r="F1409" s="232"/>
      <c r="G1409" s="232"/>
      <c r="H1409" s="235" t="s">
        <v>5433</v>
      </c>
      <c r="I1409" s="69" t="s">
        <v>5434</v>
      </c>
      <c r="J1409" s="69" t="s">
        <v>5435</v>
      </c>
      <c r="K1409" s="225">
        <v>44196</v>
      </c>
      <c r="L1409" s="225">
        <v>45291</v>
      </c>
      <c r="M1409" s="226">
        <v>36</v>
      </c>
      <c r="N1409" s="370">
        <v>54000000</v>
      </c>
      <c r="O1409" s="76">
        <f t="shared" si="124"/>
        <v>1500000</v>
      </c>
      <c r="P1409" s="128">
        <f t="shared" ca="1" si="125"/>
        <v>12.421165725308674</v>
      </c>
      <c r="Q1409" s="129">
        <f t="shared" ca="1" si="126"/>
        <v>18000000</v>
      </c>
      <c r="R1409" s="73">
        <f>'[1]Cirebon Power'!J114</f>
        <v>14608968</v>
      </c>
      <c r="S1409" s="130">
        <f>'[1]Cirebon Power'!F115</f>
        <v>8</v>
      </c>
      <c r="T1409" s="50">
        <f t="shared" si="127"/>
        <v>39391032</v>
      </c>
      <c r="U1409" s="186"/>
      <c r="V1409" s="16"/>
      <c r="X1409" t="str">
        <f>IF(ISERROR(VLOOKUP(H1409,'FMC by DSF_Sistem'!$J$11:$J$1202,1,0)),"TIDAK ADA","ADA")</f>
        <v>ADA</v>
      </c>
      <c r="Y1409" t="str">
        <f>IF(ISERROR(VLOOKUP(C1409,'Data Unit Agr Open'!$F$4:$F$7567,1,0)),"TIDAK ADA","ADA")</f>
        <v>ADA</v>
      </c>
      <c r="Z1409" s="955" t="str">
        <f>VLOOKUP(H1409,'Data Unit Agr Open'!J1407:$J$7567,1,FALSE)</f>
        <v>E1826DE</v>
      </c>
      <c r="AA1409" t="b">
        <f t="shared" si="123"/>
        <v>1</v>
      </c>
    </row>
    <row r="1410" spans="1:27" customFormat="1" ht="17.45" hidden="1" customHeight="1" x14ac:dyDescent="0.4">
      <c r="B1410" s="51">
        <v>1405</v>
      </c>
      <c r="C1410" s="392" t="s">
        <v>2690</v>
      </c>
      <c r="D1410" s="718" t="s">
        <v>13465</v>
      </c>
      <c r="E1410" s="258" t="s">
        <v>12291</v>
      </c>
      <c r="F1410" s="232"/>
      <c r="G1410" s="232"/>
      <c r="H1410" s="235" t="s">
        <v>5441</v>
      </c>
      <c r="I1410" s="69" t="s">
        <v>5442</v>
      </c>
      <c r="J1410" s="69" t="s">
        <v>5443</v>
      </c>
      <c r="K1410" s="225">
        <v>44196</v>
      </c>
      <c r="L1410" s="225">
        <v>45291</v>
      </c>
      <c r="M1410" s="226">
        <v>36</v>
      </c>
      <c r="N1410" s="370">
        <v>54000000</v>
      </c>
      <c r="O1410" s="76">
        <f t="shared" si="124"/>
        <v>1500000</v>
      </c>
      <c r="P1410" s="128">
        <f t="shared" ca="1" si="125"/>
        <v>12.421165725308674</v>
      </c>
      <c r="Q1410" s="129">
        <f t="shared" ca="1" si="126"/>
        <v>18000000</v>
      </c>
      <c r="R1410" s="73">
        <f>'[1]Cirebon Power'!J174</f>
        <v>7560316</v>
      </c>
      <c r="S1410" s="130">
        <f>'[1]Cirebon Power'!F175</f>
        <v>7</v>
      </c>
      <c r="T1410" s="50">
        <f t="shared" si="127"/>
        <v>46439684</v>
      </c>
      <c r="U1410" s="186"/>
      <c r="V1410" s="16"/>
      <c r="X1410" t="str">
        <f>IF(ISERROR(VLOOKUP(H1410,'FMC by DSF_Sistem'!$J$11:$J$1202,1,0)),"TIDAK ADA","ADA")</f>
        <v>ADA</v>
      </c>
      <c r="Y1410" t="str">
        <f>IF(ISERROR(VLOOKUP(C1410,'Data Unit Agr Open'!$F$4:$F$7567,1,0)),"TIDAK ADA","ADA")</f>
        <v>ADA</v>
      </c>
      <c r="Z1410" s="955" t="str">
        <f>VLOOKUP(H1410,'Data Unit Agr Open'!J1408:$J$7567,1,FALSE)</f>
        <v>E1824DE</v>
      </c>
      <c r="AA1410" t="b">
        <f t="shared" si="123"/>
        <v>1</v>
      </c>
    </row>
    <row r="1411" spans="1:27" customFormat="1" ht="17.45" hidden="1" customHeight="1" x14ac:dyDescent="0.4">
      <c r="B1411" s="38">
        <v>1406</v>
      </c>
      <c r="C1411" s="392" t="s">
        <v>2690</v>
      </c>
      <c r="D1411" s="718" t="s">
        <v>13465</v>
      </c>
      <c r="E1411" s="258" t="s">
        <v>12291</v>
      </c>
      <c r="F1411" s="232"/>
      <c r="G1411" s="232"/>
      <c r="H1411" s="235" t="s">
        <v>5447</v>
      </c>
      <c r="I1411" s="69" t="s">
        <v>5448</v>
      </c>
      <c r="J1411" s="69" t="s">
        <v>5449</v>
      </c>
      <c r="K1411" s="225">
        <v>44196</v>
      </c>
      <c r="L1411" s="225">
        <v>45291</v>
      </c>
      <c r="M1411" s="226">
        <v>36</v>
      </c>
      <c r="N1411" s="370">
        <v>54000000</v>
      </c>
      <c r="O1411" s="76">
        <f t="shared" si="124"/>
        <v>1500000</v>
      </c>
      <c r="P1411" s="128">
        <f t="shared" ca="1" si="125"/>
        <v>12.421165725308674</v>
      </c>
      <c r="Q1411" s="129">
        <f t="shared" ca="1" si="126"/>
        <v>18000000</v>
      </c>
      <c r="R1411" s="73">
        <f>'[1]Cirebon Power'!J593</f>
        <v>3686161</v>
      </c>
      <c r="S1411" s="130">
        <f>'[1]Cirebon Power'!F594</f>
        <v>4</v>
      </c>
      <c r="T1411" s="50">
        <f t="shared" si="127"/>
        <v>50313839</v>
      </c>
      <c r="U1411" s="186"/>
      <c r="V1411" s="16"/>
      <c r="X1411" t="str">
        <f>IF(ISERROR(VLOOKUP(H1411,'FMC by DSF_Sistem'!$J$11:$J$1202,1,0)),"TIDAK ADA","ADA")</f>
        <v>ADA</v>
      </c>
      <c r="Y1411" t="str">
        <f>IF(ISERROR(VLOOKUP(C1411,'Data Unit Agr Open'!$F$4:$F$7567,1,0)),"TIDAK ADA","ADA")</f>
        <v>ADA</v>
      </c>
      <c r="Z1411" s="955" t="str">
        <f>VLOOKUP(H1411,'Data Unit Agr Open'!J1409:$J$7567,1,FALSE)</f>
        <v>E1825DE</v>
      </c>
      <c r="AA1411" t="b">
        <f t="shared" si="123"/>
        <v>1</v>
      </c>
    </row>
    <row r="1412" spans="1:27" customFormat="1" ht="17.45" hidden="1" customHeight="1" x14ac:dyDescent="0.4">
      <c r="B1412" s="51">
        <v>1407</v>
      </c>
      <c r="C1412" s="392" t="s">
        <v>2687</v>
      </c>
      <c r="D1412" s="718" t="s">
        <v>13465</v>
      </c>
      <c r="E1412" s="258" t="s">
        <v>13386</v>
      </c>
      <c r="F1412" s="232"/>
      <c r="G1412" s="232"/>
      <c r="H1412" s="235" t="s">
        <v>5411</v>
      </c>
      <c r="I1412" s="69" t="s">
        <v>5412</v>
      </c>
      <c r="J1412" s="69" t="s">
        <v>5413</v>
      </c>
      <c r="K1412" s="225">
        <v>44196</v>
      </c>
      <c r="L1412" s="225">
        <v>45291</v>
      </c>
      <c r="M1412" s="226">
        <v>36</v>
      </c>
      <c r="N1412" s="370">
        <v>52200000</v>
      </c>
      <c r="O1412" s="76">
        <f t="shared" si="124"/>
        <v>1450000</v>
      </c>
      <c r="P1412" s="128">
        <f t="shared" ca="1" si="125"/>
        <v>12.421165725308674</v>
      </c>
      <c r="Q1412" s="129">
        <f t="shared" ca="1" si="126"/>
        <v>17400000</v>
      </c>
      <c r="R1412" s="73">
        <f>'[1]Cirebon Power'!J294</f>
        <v>2606002</v>
      </c>
      <c r="S1412" s="130">
        <f>'[1]Cirebon Power'!F295</f>
        <v>3</v>
      </c>
      <c r="T1412" s="50">
        <f t="shared" si="127"/>
        <v>49593998</v>
      </c>
      <c r="U1412" s="186"/>
      <c r="V1412" s="16"/>
      <c r="X1412" t="str">
        <f>IF(ISERROR(VLOOKUP(H1412,'FMC by DSF_Sistem'!$J$11:$J$1202,1,0)),"TIDAK ADA","ADA")</f>
        <v>ADA</v>
      </c>
      <c r="Y1412" t="str">
        <f>IF(ISERROR(VLOOKUP(C1412,'Data Unit Agr Open'!$F$4:$F$7567,1,0)),"TIDAK ADA","ADA")</f>
        <v>ADA</v>
      </c>
      <c r="Z1412" s="955" t="str">
        <f>VLOOKUP(H1412,'Data Unit Agr Open'!J1410:$J$7567,1,FALSE)</f>
        <v>E7253AA</v>
      </c>
      <c r="AA1412" t="b">
        <f t="shared" si="123"/>
        <v>1</v>
      </c>
    </row>
    <row r="1413" spans="1:27" customFormat="1" ht="17.45" hidden="1" customHeight="1" x14ac:dyDescent="0.4">
      <c r="B1413" s="38">
        <v>1408</v>
      </c>
      <c r="C1413" s="392" t="s">
        <v>2687</v>
      </c>
      <c r="D1413" s="718" t="s">
        <v>13465</v>
      </c>
      <c r="E1413" s="258" t="s">
        <v>13386</v>
      </c>
      <c r="F1413" s="232"/>
      <c r="G1413" s="232"/>
      <c r="H1413" s="235" t="s">
        <v>5420</v>
      </c>
      <c r="I1413" s="69" t="s">
        <v>5421</v>
      </c>
      <c r="J1413" s="69" t="s">
        <v>5422</v>
      </c>
      <c r="K1413" s="225">
        <v>44196</v>
      </c>
      <c r="L1413" s="225">
        <v>45291</v>
      </c>
      <c r="M1413" s="226">
        <v>36</v>
      </c>
      <c r="N1413" s="370">
        <v>52200000</v>
      </c>
      <c r="O1413" s="76">
        <f t="shared" si="124"/>
        <v>1450000</v>
      </c>
      <c r="P1413" s="128">
        <f t="shared" ca="1" si="125"/>
        <v>12.421165725308674</v>
      </c>
      <c r="Q1413" s="129">
        <f t="shared" ca="1" si="126"/>
        <v>17400000</v>
      </c>
      <c r="R1413" s="73">
        <f>'[1]Cirebon Power'!J55</f>
        <v>2633052</v>
      </c>
      <c r="S1413" s="130">
        <f>'[1]Cirebon Power'!F56</f>
        <v>3</v>
      </c>
      <c r="T1413" s="50">
        <f t="shared" si="127"/>
        <v>49566948</v>
      </c>
      <c r="U1413" s="186"/>
      <c r="V1413" s="16"/>
      <c r="X1413" t="str">
        <f>IF(ISERROR(VLOOKUP(H1413,'FMC by DSF_Sistem'!$J$11:$J$1202,1,0)),"TIDAK ADA","ADA")</f>
        <v>ADA</v>
      </c>
      <c r="Y1413" t="str">
        <f>IF(ISERROR(VLOOKUP(C1413,'Data Unit Agr Open'!$F$4:$F$7567,1,0)),"TIDAK ADA","ADA")</f>
        <v>ADA</v>
      </c>
      <c r="Z1413" s="955" t="str">
        <f>VLOOKUP(H1413,'Data Unit Agr Open'!J1411:$J$7567,1,FALSE)</f>
        <v>E7252AA</v>
      </c>
      <c r="AA1413" t="b">
        <f t="shared" si="123"/>
        <v>1</v>
      </c>
    </row>
    <row r="1414" spans="1:27" customFormat="1" ht="17.45" hidden="1" customHeight="1" x14ac:dyDescent="0.4">
      <c r="B1414" s="51">
        <v>1409</v>
      </c>
      <c r="C1414" s="392" t="s">
        <v>2687</v>
      </c>
      <c r="D1414" s="718" t="s">
        <v>13465</v>
      </c>
      <c r="E1414" s="258" t="s">
        <v>13386</v>
      </c>
      <c r="F1414" s="232"/>
      <c r="G1414" s="232"/>
      <c r="H1414" s="235" t="s">
        <v>5426</v>
      </c>
      <c r="I1414" s="69" t="s">
        <v>5427</v>
      </c>
      <c r="J1414" s="69" t="s">
        <v>5428</v>
      </c>
      <c r="K1414" s="225">
        <v>44196</v>
      </c>
      <c r="L1414" s="225">
        <v>45291</v>
      </c>
      <c r="M1414" s="226">
        <v>36</v>
      </c>
      <c r="N1414" s="370">
        <v>52200000</v>
      </c>
      <c r="O1414" s="76">
        <f t="shared" si="124"/>
        <v>1450000</v>
      </c>
      <c r="P1414" s="128">
        <f t="shared" ca="1" si="125"/>
        <v>12.421165725308674</v>
      </c>
      <c r="Q1414" s="129">
        <f t="shared" ca="1" si="126"/>
        <v>17400000</v>
      </c>
      <c r="R1414" s="73">
        <f>'[1]Cirebon Power'!J355</f>
        <v>1099198</v>
      </c>
      <c r="S1414" s="130">
        <f>'[1]Cirebon Power'!F356</f>
        <v>2</v>
      </c>
      <c r="T1414" s="50">
        <f t="shared" si="127"/>
        <v>51100802</v>
      </c>
      <c r="U1414" s="186"/>
      <c r="V1414" s="16"/>
      <c r="X1414" t="str">
        <f>IF(ISERROR(VLOOKUP(H1414,'FMC by DSF_Sistem'!$J$11:$J$1202,1,0)),"TIDAK ADA","ADA")</f>
        <v>ADA</v>
      </c>
      <c r="Y1414" t="str">
        <f>IF(ISERROR(VLOOKUP(C1414,'Data Unit Agr Open'!$F$4:$F$7567,1,0)),"TIDAK ADA","ADA")</f>
        <v>ADA</v>
      </c>
      <c r="Z1414" s="955" t="str">
        <f>VLOOKUP(H1414,'Data Unit Agr Open'!J1412:$J$7567,1,FALSE)</f>
        <v>E7255AA</v>
      </c>
      <c r="AA1414" t="b">
        <f t="shared" si="123"/>
        <v>1</v>
      </c>
    </row>
    <row r="1415" spans="1:27" customFormat="1" ht="17.45" hidden="1" customHeight="1" x14ac:dyDescent="0.4">
      <c r="B1415" s="38">
        <v>1410</v>
      </c>
      <c r="C1415" s="411" t="s">
        <v>2684</v>
      </c>
      <c r="D1415" s="655" t="s">
        <v>13465</v>
      </c>
      <c r="E1415" s="265" t="s">
        <v>13388</v>
      </c>
      <c r="F1415" s="274"/>
      <c r="G1415" s="274"/>
      <c r="H1415" s="347" t="s">
        <v>5399</v>
      </c>
      <c r="I1415" s="348" t="s">
        <v>5400</v>
      </c>
      <c r="J1415" s="348" t="s">
        <v>5401</v>
      </c>
      <c r="K1415" s="471">
        <v>44196</v>
      </c>
      <c r="L1415" s="471">
        <v>45291</v>
      </c>
      <c r="M1415" s="85">
        <v>36</v>
      </c>
      <c r="N1415" s="383">
        <v>25200000</v>
      </c>
      <c r="O1415" s="72">
        <f t="shared" si="124"/>
        <v>700000</v>
      </c>
      <c r="P1415" s="86">
        <f t="shared" ca="1" si="125"/>
        <v>12.421165725308674</v>
      </c>
      <c r="Q1415" s="87">
        <f t="shared" ca="1" si="126"/>
        <v>8400000</v>
      </c>
      <c r="R1415" s="139">
        <f>'[1]Cirebon Power'!J534</f>
        <v>43890</v>
      </c>
      <c r="S1415" s="140">
        <f>'[1]Cirebon Power'!F535</f>
        <v>1</v>
      </c>
      <c r="T1415" s="120">
        <f t="shared" si="127"/>
        <v>25156110</v>
      </c>
      <c r="U1415" s="186"/>
      <c r="V1415" s="16"/>
      <c r="X1415" t="str">
        <f>IF(ISERROR(VLOOKUP(H1415,'FMC by DSF_Sistem'!$J$11:$J$1202,1,0)),"TIDAK ADA","ADA")</f>
        <v>ADA</v>
      </c>
      <c r="Y1415" t="str">
        <f>IF(ISERROR(VLOOKUP(C1415,'Data Unit Agr Open'!$F$4:$F$7567,1,0)),"TIDAK ADA","ADA")</f>
        <v>ADA</v>
      </c>
      <c r="Z1415" s="955" t="str">
        <f>VLOOKUP(H1415,'Data Unit Agr Open'!J1413:$J$7567,1,FALSE)</f>
        <v>E1866DE</v>
      </c>
      <c r="AA1415" t="b">
        <f t="shared" ref="AA1415:AA1478" si="128">X1415=Y1415</f>
        <v>1</v>
      </c>
    </row>
    <row r="1416" spans="1:27" customFormat="1" ht="17.45" hidden="1" customHeight="1" x14ac:dyDescent="0.4">
      <c r="A1416" s="565" t="s">
        <v>12507</v>
      </c>
      <c r="B1416" s="51">
        <v>1411</v>
      </c>
      <c r="C1416" s="411" t="s">
        <v>4602</v>
      </c>
      <c r="D1416" s="655" t="s">
        <v>13470</v>
      </c>
      <c r="E1416" s="265" t="s">
        <v>13471</v>
      </c>
      <c r="F1416" s="274"/>
      <c r="G1416" s="274"/>
      <c r="H1416" s="347" t="s">
        <v>5491</v>
      </c>
      <c r="I1416" s="348" t="s">
        <v>13472</v>
      </c>
      <c r="J1416" s="348" t="s">
        <v>5493</v>
      </c>
      <c r="K1416" s="427">
        <v>44408</v>
      </c>
      <c r="L1416" s="427">
        <v>46234</v>
      </c>
      <c r="M1416" s="76">
        <v>60</v>
      </c>
      <c r="N1416" s="383">
        <v>108000000</v>
      </c>
      <c r="O1416" s="72">
        <f t="shared" si="124"/>
        <v>1800000</v>
      </c>
      <c r="P1416" s="86">
        <f t="shared" ca="1" si="125"/>
        <v>5.3544990586420074</v>
      </c>
      <c r="Q1416" s="87">
        <f t="shared" ca="1" si="126"/>
        <v>9000000</v>
      </c>
      <c r="R1416" s="139"/>
      <c r="S1416" s="140"/>
      <c r="T1416" s="120">
        <f t="shared" si="127"/>
        <v>108000000</v>
      </c>
      <c r="U1416" s="186"/>
      <c r="V1416" s="16"/>
      <c r="X1416" t="str">
        <f>IF(ISERROR(VLOOKUP(H1416,'FMC by DSF_Sistem'!$J$11:$J$1202,1,0)),"TIDAK ADA","ADA")</f>
        <v>ADA</v>
      </c>
      <c r="Y1416" t="str">
        <f>IF(ISERROR(VLOOKUP(C1416,'Data Unit Agr Open'!$F$4:$F$7567,1,0)),"TIDAK ADA","ADA")</f>
        <v>ADA</v>
      </c>
      <c r="Z1416" s="955" t="str">
        <f>VLOOKUP(H1416,'Data Unit Agr Open'!J1414:$J$7567,1,FALSE)</f>
        <v>E8229BF</v>
      </c>
      <c r="AA1416" t="b">
        <f t="shared" si="128"/>
        <v>1</v>
      </c>
    </row>
    <row r="1417" spans="1:27" customFormat="1" ht="17.45" hidden="1" customHeight="1" x14ac:dyDescent="0.4">
      <c r="B1417" s="38">
        <v>1412</v>
      </c>
      <c r="C1417" s="411" t="s">
        <v>4093</v>
      </c>
      <c r="D1417" s="655" t="s">
        <v>13465</v>
      </c>
      <c r="E1417" s="265" t="s">
        <v>13400</v>
      </c>
      <c r="F1417" s="274"/>
      <c r="G1417" s="274"/>
      <c r="H1417" s="347" t="s">
        <v>5499</v>
      </c>
      <c r="I1417" s="348" t="s">
        <v>5500</v>
      </c>
      <c r="J1417" s="348" t="s">
        <v>5501</v>
      </c>
      <c r="K1417" s="427">
        <v>44408</v>
      </c>
      <c r="L1417" s="427">
        <v>45504</v>
      </c>
      <c r="M1417" s="76">
        <v>36</v>
      </c>
      <c r="N1417" s="383">
        <v>36000000</v>
      </c>
      <c r="O1417" s="72">
        <f t="shared" si="124"/>
        <v>1000000</v>
      </c>
      <c r="P1417" s="86">
        <f t="shared" ca="1" si="125"/>
        <v>5.3544990586420074</v>
      </c>
      <c r="Q1417" s="87">
        <f t="shared" ca="1" si="126"/>
        <v>5000000</v>
      </c>
      <c r="R1417" s="139">
        <f>'[1]Cirebon Power'!J835</f>
        <v>3288000</v>
      </c>
      <c r="S1417" s="140">
        <f>'[1]Cirebon Power'!F836</f>
        <v>2</v>
      </c>
      <c r="T1417" s="120">
        <f t="shared" si="127"/>
        <v>32712000</v>
      </c>
      <c r="U1417" s="186"/>
      <c r="V1417" s="16"/>
      <c r="X1417" t="str">
        <f>IF(ISERROR(VLOOKUP(H1417,'FMC by DSF_Sistem'!$J$11:$J$1202,1,0)),"TIDAK ADA","ADA")</f>
        <v>ADA</v>
      </c>
      <c r="Y1417" t="str">
        <f>IF(ISERROR(VLOOKUP(C1417,'Data Unit Agr Open'!$F$4:$F$7567,1,0)),"TIDAK ADA","ADA")</f>
        <v>ADA</v>
      </c>
      <c r="Z1417" s="955" t="str">
        <f>VLOOKUP(H1417,'Data Unit Agr Open'!J1415:$J$7567,1,FALSE)</f>
        <v>E1263DK</v>
      </c>
      <c r="AA1417" t="b">
        <f t="shared" si="128"/>
        <v>1</v>
      </c>
    </row>
    <row r="1418" spans="1:27" customFormat="1" ht="17.45" hidden="1" customHeight="1" x14ac:dyDescent="0.4">
      <c r="B1418" s="51">
        <v>1413</v>
      </c>
      <c r="C1418" s="411" t="s">
        <v>4096</v>
      </c>
      <c r="D1418" s="655" t="s">
        <v>13465</v>
      </c>
      <c r="E1418" s="265" t="s">
        <v>13473</v>
      </c>
      <c r="F1418" s="274"/>
      <c r="G1418" s="274"/>
      <c r="H1418" s="347" t="s">
        <v>5508</v>
      </c>
      <c r="I1418" s="348" t="s">
        <v>5509</v>
      </c>
      <c r="J1418" s="348" t="s">
        <v>5510</v>
      </c>
      <c r="K1418" s="427">
        <v>44408</v>
      </c>
      <c r="L1418" s="427">
        <v>45504</v>
      </c>
      <c r="M1418" s="76">
        <v>36</v>
      </c>
      <c r="N1418" s="383">
        <v>36000000</v>
      </c>
      <c r="O1418" s="72">
        <f t="shared" si="124"/>
        <v>1000000</v>
      </c>
      <c r="P1418" s="86">
        <f t="shared" ca="1" si="125"/>
        <v>5.3544990586420074</v>
      </c>
      <c r="Q1418" s="87">
        <f t="shared" ca="1" si="126"/>
        <v>5000000</v>
      </c>
      <c r="R1418" s="139"/>
      <c r="S1418" s="140"/>
      <c r="T1418" s="120">
        <f t="shared" si="127"/>
        <v>36000000</v>
      </c>
      <c r="U1418" s="186"/>
      <c r="V1418" s="16"/>
      <c r="X1418" t="str">
        <f>IF(ISERROR(VLOOKUP(H1418,'FMC by DSF_Sistem'!$J$11:$J$1202,1,0)),"TIDAK ADA","ADA")</f>
        <v>ADA</v>
      </c>
      <c r="Y1418" t="str">
        <f>IF(ISERROR(VLOOKUP(C1418,'Data Unit Agr Open'!$F$4:$F$7567,1,0)),"TIDAK ADA","ADA")</f>
        <v>ADA</v>
      </c>
      <c r="Z1418" s="955" t="str">
        <f>VLOOKUP(H1418,'Data Unit Agr Open'!J1416:$J$7567,1,FALSE)</f>
        <v>E1208DK</v>
      </c>
      <c r="AA1418" t="b">
        <f t="shared" si="128"/>
        <v>1</v>
      </c>
    </row>
    <row r="1419" spans="1:27" customFormat="1" ht="17.45" hidden="1" customHeight="1" x14ac:dyDescent="0.4">
      <c r="B1419" s="38">
        <v>1414</v>
      </c>
      <c r="C1419" s="411" t="s">
        <v>4099</v>
      </c>
      <c r="D1419" s="655" t="s">
        <v>13465</v>
      </c>
      <c r="E1419" s="265" t="s">
        <v>13388</v>
      </c>
      <c r="F1419" s="274"/>
      <c r="G1419" s="274"/>
      <c r="H1419" s="347" t="s">
        <v>5511</v>
      </c>
      <c r="I1419" s="348" t="s">
        <v>5512</v>
      </c>
      <c r="J1419" s="348" t="s">
        <v>13474</v>
      </c>
      <c r="K1419" s="427">
        <v>44408</v>
      </c>
      <c r="L1419" s="427">
        <v>45504</v>
      </c>
      <c r="M1419" s="76">
        <v>36</v>
      </c>
      <c r="N1419" s="383">
        <v>28800000</v>
      </c>
      <c r="O1419" s="72">
        <f t="shared" si="124"/>
        <v>800000</v>
      </c>
      <c r="P1419" s="86">
        <f t="shared" ca="1" si="125"/>
        <v>5.3544990586420074</v>
      </c>
      <c r="Q1419" s="87">
        <f t="shared" ca="1" si="126"/>
        <v>4000000</v>
      </c>
      <c r="R1419" s="139"/>
      <c r="S1419" s="140"/>
      <c r="T1419" s="120">
        <f t="shared" si="127"/>
        <v>28800000</v>
      </c>
      <c r="U1419" s="186"/>
      <c r="V1419" s="16"/>
      <c r="X1419" t="str">
        <f>IF(ISERROR(VLOOKUP(H1419,'FMC by DSF_Sistem'!$J$11:$J$1202,1,0)),"TIDAK ADA","ADA")</f>
        <v>ADA</v>
      </c>
      <c r="Y1419" t="str">
        <f>IF(ISERROR(VLOOKUP(C1419,'Data Unit Agr Open'!$F$4:$F$7567,1,0)),"TIDAK ADA","ADA")</f>
        <v>ADA</v>
      </c>
      <c r="Z1419" s="955" t="str">
        <f>VLOOKUP(H1419,'Data Unit Agr Open'!J1417:$J$7567,1,FALSE)</f>
        <v>E1132DK</v>
      </c>
      <c r="AA1419" t="b">
        <f t="shared" si="128"/>
        <v>1</v>
      </c>
    </row>
    <row r="1420" spans="1:27" customFormat="1" ht="17.45" hidden="1" customHeight="1" thickBot="1" x14ac:dyDescent="0.45">
      <c r="B1420" s="51">
        <v>1415</v>
      </c>
      <c r="C1420" s="678" t="s">
        <v>4103</v>
      </c>
      <c r="D1420" s="721" t="s">
        <v>13465</v>
      </c>
      <c r="E1420" s="385" t="s">
        <v>12058</v>
      </c>
      <c r="F1420" s="384"/>
      <c r="G1420" s="384"/>
      <c r="H1420" s="334" t="s">
        <v>13475</v>
      </c>
      <c r="I1420" s="355" t="s">
        <v>13476</v>
      </c>
      <c r="J1420" s="355" t="s">
        <v>5517</v>
      </c>
      <c r="K1420" s="456">
        <v>44408</v>
      </c>
      <c r="L1420" s="456">
        <v>45504</v>
      </c>
      <c r="M1420" s="205">
        <v>36</v>
      </c>
      <c r="N1420" s="388">
        <v>32400000</v>
      </c>
      <c r="O1420" s="205">
        <f t="shared" si="124"/>
        <v>900000</v>
      </c>
      <c r="P1420" s="206">
        <f t="shared" ca="1" si="125"/>
        <v>5.3544990586420074</v>
      </c>
      <c r="Q1420" s="207">
        <f t="shared" ca="1" si="126"/>
        <v>4500000</v>
      </c>
      <c r="R1420" s="337">
        <f>'[1]Cirebon Power'!J653</f>
        <v>43890</v>
      </c>
      <c r="S1420" s="445">
        <f>'[1]Cirebon Power'!F654</f>
        <v>1</v>
      </c>
      <c r="T1420" s="210">
        <f t="shared" si="127"/>
        <v>32356110</v>
      </c>
      <c r="U1420" s="186"/>
      <c r="V1420" s="16"/>
      <c r="X1420" t="str">
        <f>IF(ISERROR(VLOOKUP(H1420,'FMC by DSF_Sistem'!$J$11:$J$1202,1,0)),"TIDAK ADA","ADA")</f>
        <v>ADA</v>
      </c>
      <c r="Y1420" t="str">
        <f>IF(ISERROR(VLOOKUP(C1420,'Data Unit Agr Open'!$F$4:$F$7567,1,0)),"TIDAK ADA","ADA")</f>
        <v>ADA</v>
      </c>
      <c r="Z1420" s="955" t="str">
        <f>VLOOKUP(H1420,'Data Unit Agr Open'!J1418:$J$7567,1,FALSE)</f>
        <v>E1268DK</v>
      </c>
      <c r="AA1420" t="b">
        <f t="shared" si="128"/>
        <v>1</v>
      </c>
    </row>
    <row r="1421" spans="1:27" customFormat="1" ht="17.45" hidden="1" customHeight="1" x14ac:dyDescent="0.4">
      <c r="B1421" s="38">
        <v>1416</v>
      </c>
      <c r="C1421" s="389" t="s">
        <v>2731</v>
      </c>
      <c r="D1421" s="718" t="s">
        <v>13477</v>
      </c>
      <c r="E1421" s="221" t="s">
        <v>12315</v>
      </c>
      <c r="F1421" s="222"/>
      <c r="G1421" s="222"/>
      <c r="H1421" s="223" t="s">
        <v>6844</v>
      </c>
      <c r="I1421" s="224" t="s">
        <v>6845</v>
      </c>
      <c r="J1421" s="224" t="s">
        <v>6846</v>
      </c>
      <c r="K1421" s="225">
        <v>44196</v>
      </c>
      <c r="L1421" s="225">
        <v>44561</v>
      </c>
      <c r="M1421" s="226">
        <v>12</v>
      </c>
      <c r="N1421" s="227">
        <v>6000000</v>
      </c>
      <c r="O1421" s="226">
        <f t="shared" si="124"/>
        <v>500000</v>
      </c>
      <c r="P1421" s="228">
        <f t="shared" ca="1" si="125"/>
        <v>12.421165725308674</v>
      </c>
      <c r="Q1421" s="229">
        <f t="shared" ca="1" si="126"/>
        <v>6000000</v>
      </c>
      <c r="R1421" s="117">
        <f>'[1]Infomedia Nusantara'!J30</f>
        <v>11481417</v>
      </c>
      <c r="S1421" s="230">
        <f>'[1]Infomedia Nusantara'!F31</f>
        <v>5</v>
      </c>
      <c r="T1421" s="753">
        <f t="shared" si="127"/>
        <v>-5481417</v>
      </c>
      <c r="U1421" s="186"/>
      <c r="V1421" s="16"/>
      <c r="X1421" t="str">
        <f>IF(ISERROR(VLOOKUP(H1421,'FMC by DSF_Sistem'!$J$11:$J$1202,1,0)),"TIDAK ADA","ADA")</f>
        <v>ADA</v>
      </c>
      <c r="Y1421" t="str">
        <f>IF(ISERROR(VLOOKUP(C1421,'Data Unit Agr Open'!$F$4:$F$7567,1,0)),"TIDAK ADA","ADA")</f>
        <v>ADA</v>
      </c>
      <c r="Z1421" s="955" t="str">
        <f>VLOOKUP(H1421,'Data Unit Agr Open'!J1419:$J$7567,1,FALSE)</f>
        <v>B2619SOL</v>
      </c>
      <c r="AA1421" t="b">
        <f t="shared" si="128"/>
        <v>1</v>
      </c>
    </row>
    <row r="1422" spans="1:27" customFormat="1" ht="17.45" hidden="1" customHeight="1" x14ac:dyDescent="0.4">
      <c r="B1422" s="51">
        <v>1417</v>
      </c>
      <c r="C1422" s="392" t="s">
        <v>2672</v>
      </c>
      <c r="D1422" s="718" t="s">
        <v>13478</v>
      </c>
      <c r="E1422" s="258" t="s">
        <v>13479</v>
      </c>
      <c r="F1422" s="232"/>
      <c r="G1422" s="232" t="s">
        <v>13342</v>
      </c>
      <c r="H1422" s="235" t="s">
        <v>5580</v>
      </c>
      <c r="I1422" s="69" t="s">
        <v>5581</v>
      </c>
      <c r="J1422" s="69" t="s">
        <v>5582</v>
      </c>
      <c r="K1422" s="225">
        <v>44201</v>
      </c>
      <c r="L1422" s="225">
        <v>44566</v>
      </c>
      <c r="M1422" s="226">
        <v>12</v>
      </c>
      <c r="N1422" s="370">
        <v>22800000</v>
      </c>
      <c r="O1422" s="76">
        <f t="shared" ref="O1422:O1485" si="129">N1422/M1422</f>
        <v>1900000</v>
      </c>
      <c r="P1422" s="128">
        <f t="shared" ca="1" si="125"/>
        <v>12.254499058642008</v>
      </c>
      <c r="Q1422" s="129">
        <f t="shared" ca="1" si="126"/>
        <v>22800000</v>
      </c>
      <c r="R1422" s="73">
        <f>[1]Dafitama!J30</f>
        <v>7671072</v>
      </c>
      <c r="S1422" s="130">
        <f>[1]Dafitama!F31</f>
        <v>4</v>
      </c>
      <c r="T1422" s="50">
        <f t="shared" si="127"/>
        <v>15128928</v>
      </c>
      <c r="U1422" s="186"/>
      <c r="V1422" s="16"/>
      <c r="X1422" t="str">
        <f>IF(ISERROR(VLOOKUP(H1422,'FMC by DSF_Sistem'!$J$11:$J$1202,1,0)),"TIDAK ADA","ADA")</f>
        <v>ADA</v>
      </c>
      <c r="Y1422" t="str">
        <f>IF(ISERROR(VLOOKUP(C1422,'Data Unit Agr Open'!$F$4:$F$7567,1,0)),"TIDAK ADA","ADA")</f>
        <v>ADA</v>
      </c>
      <c r="Z1422" s="955" t="str">
        <f>VLOOKUP(H1422,'Data Unit Agr Open'!J1420:$J$7567,1,FALSE)</f>
        <v>B9752PCI</v>
      </c>
      <c r="AA1422" t="b">
        <f t="shared" si="128"/>
        <v>1</v>
      </c>
    </row>
    <row r="1423" spans="1:27" customFormat="1" ht="17.45" customHeight="1" x14ac:dyDescent="0.4">
      <c r="B1423" s="38">
        <v>1418</v>
      </c>
      <c r="C1423" s="392" t="s">
        <v>3888</v>
      </c>
      <c r="D1423" s="718" t="s">
        <v>13478</v>
      </c>
      <c r="E1423" s="258" t="s">
        <v>11995</v>
      </c>
      <c r="F1423" s="232"/>
      <c r="G1423" s="232" t="s">
        <v>13342</v>
      </c>
      <c r="H1423" s="235" t="s">
        <v>13480</v>
      </c>
      <c r="I1423" s="69" t="s">
        <v>13481</v>
      </c>
      <c r="J1423" s="69" t="s">
        <v>13482</v>
      </c>
      <c r="K1423" s="225">
        <v>44365</v>
      </c>
      <c r="L1423" s="225">
        <v>45461</v>
      </c>
      <c r="M1423" s="226">
        <v>36</v>
      </c>
      <c r="N1423" s="370">
        <v>21600000</v>
      </c>
      <c r="O1423" s="76">
        <f t="shared" si="129"/>
        <v>600000</v>
      </c>
      <c r="P1423" s="128">
        <f t="shared" ca="1" si="125"/>
        <v>6.7878323919753409</v>
      </c>
      <c r="Q1423" s="129">
        <f t="shared" ca="1" si="126"/>
        <v>3600000</v>
      </c>
      <c r="R1423" s="73">
        <f>[1]Dafitama!J90</f>
        <v>844560</v>
      </c>
      <c r="S1423" s="130">
        <f>[1]Dafitama!F91</f>
        <v>1</v>
      </c>
      <c r="T1423" s="50">
        <f t="shared" si="127"/>
        <v>20755440</v>
      </c>
      <c r="U1423" s="186"/>
      <c r="V1423" s="16"/>
      <c r="X1423" t="str">
        <f>IF(ISERROR(VLOOKUP(H1423,'FMC by DSF_Sistem'!$J$11:$J$1202,1,0)),"TIDAK ADA","ADA")</f>
        <v>TIDAK ADA</v>
      </c>
      <c r="Y1423" t="str">
        <f>IF(ISERROR(VLOOKUP(C1423,'Data Unit Agr Open'!$F$4:$F$7567,1,0)),"TIDAK ADA","ADA")</f>
        <v>ADA</v>
      </c>
      <c r="Z1423" s="955" t="str">
        <f>VLOOKUP(H1423,'Data Unit Agr Open'!J1421:$J$7567,1,FALSE)</f>
        <v>B2399UKY</v>
      </c>
      <c r="AA1423" t="b">
        <f t="shared" si="128"/>
        <v>0</v>
      </c>
    </row>
    <row r="1424" spans="1:27" customFormat="1" ht="17.45" hidden="1" customHeight="1" x14ac:dyDescent="0.4">
      <c r="B1424" s="51">
        <v>1419</v>
      </c>
      <c r="C1424" s="392" t="s">
        <v>2982</v>
      </c>
      <c r="D1424" s="718" t="s">
        <v>13483</v>
      </c>
      <c r="E1424" s="258" t="s">
        <v>13484</v>
      </c>
      <c r="F1424" s="232"/>
      <c r="G1424" s="232"/>
      <c r="H1424" s="235" t="s">
        <v>7859</v>
      </c>
      <c r="I1424" s="69" t="s">
        <v>7860</v>
      </c>
      <c r="J1424" s="69" t="s">
        <v>7861</v>
      </c>
      <c r="K1424" s="225">
        <v>44235</v>
      </c>
      <c r="L1424" s="225">
        <v>45330</v>
      </c>
      <c r="M1424" s="226">
        <v>36</v>
      </c>
      <c r="N1424" s="370">
        <v>25200000</v>
      </c>
      <c r="O1424" s="76">
        <f t="shared" si="129"/>
        <v>700000</v>
      </c>
      <c r="P1424" s="128">
        <f t="shared" ca="1" si="125"/>
        <v>11.121165725308675</v>
      </c>
      <c r="Q1424" s="129">
        <f t="shared" ca="1" si="126"/>
        <v>7700000</v>
      </c>
      <c r="R1424" s="73"/>
      <c r="S1424" s="130"/>
      <c r="T1424" s="50">
        <f t="shared" si="127"/>
        <v>25200000</v>
      </c>
      <c r="U1424" s="186"/>
      <c r="V1424" s="16"/>
      <c r="X1424" t="str">
        <f>IF(ISERROR(VLOOKUP(H1424,'FMC by DSF_Sistem'!$J$11:$J$1202,1,0)),"TIDAK ADA","ADA")</f>
        <v>ADA</v>
      </c>
      <c r="Y1424" t="str">
        <f>IF(ISERROR(VLOOKUP(C1424,'Data Unit Agr Open'!$F$4:$F$7567,1,0)),"TIDAK ADA","ADA")</f>
        <v>ADA</v>
      </c>
      <c r="Z1424" s="955" t="str">
        <f>VLOOKUP(H1424,'Data Unit Agr Open'!J1422:$J$7567,1,FALSE)</f>
        <v>B1291UJW</v>
      </c>
      <c r="AA1424" t="b">
        <f t="shared" si="128"/>
        <v>1</v>
      </c>
    </row>
    <row r="1425" spans="2:28" ht="17.45" hidden="1" customHeight="1" x14ac:dyDescent="0.4">
      <c r="B1425" s="38">
        <v>1420</v>
      </c>
      <c r="C1425" s="392" t="s">
        <v>2909</v>
      </c>
      <c r="D1425" s="718" t="s">
        <v>13485</v>
      </c>
      <c r="E1425" s="258" t="s">
        <v>13486</v>
      </c>
      <c r="F1425" s="232"/>
      <c r="G1425" s="232"/>
      <c r="H1425" s="235" t="s">
        <v>5331</v>
      </c>
      <c r="I1425" s="69" t="s">
        <v>5332</v>
      </c>
      <c r="J1425" s="69" t="s">
        <v>5333</v>
      </c>
      <c r="K1425" s="225">
        <v>44233</v>
      </c>
      <c r="L1425" s="225">
        <v>46059</v>
      </c>
      <c r="M1425" s="226">
        <v>60</v>
      </c>
      <c r="N1425" s="370">
        <v>132000000</v>
      </c>
      <c r="O1425" s="76">
        <f t="shared" si="129"/>
        <v>2200000</v>
      </c>
      <c r="P1425" s="128">
        <f t="shared" ca="1" si="125"/>
        <v>11.187832391975341</v>
      </c>
      <c r="Q1425" s="129">
        <f t="shared" ca="1" si="126"/>
        <v>24200000</v>
      </c>
      <c r="R1425" s="73">
        <f>'[1]Bank Sinarmas'!J31</f>
        <v>749785</v>
      </c>
      <c r="S1425" s="130">
        <f>'[1]Bank Sinarmas'!F32</f>
        <v>2</v>
      </c>
      <c r="T1425" s="50">
        <f t="shared" si="127"/>
        <v>131250215</v>
      </c>
      <c r="U1425" s="186"/>
      <c r="X1425" t="str">
        <f>IF(ISERROR(VLOOKUP(H1425,'FMC by DSF_Sistem'!$J$11:$J$1202,1,0)),"TIDAK ADA","ADA")</f>
        <v>ADA</v>
      </c>
      <c r="Y1425" t="str">
        <f>IF(ISERROR(VLOOKUP(C1425,'Data Unit Agr Open'!$F$4:$F$7567,1,0)),"TIDAK ADA","ADA")</f>
        <v>ADA</v>
      </c>
      <c r="Z1425" s="955" t="str">
        <f>VLOOKUP(H1425,'Data Unit Agr Open'!J1423:$J$7567,1,FALSE)</f>
        <v>KB8768AY</v>
      </c>
      <c r="AA1425" t="b">
        <f t="shared" si="128"/>
        <v>1</v>
      </c>
      <c r="AB1425"/>
    </row>
    <row r="1426" spans="2:28" ht="17.45" hidden="1" customHeight="1" x14ac:dyDescent="0.4">
      <c r="B1426" s="51">
        <v>1421</v>
      </c>
      <c r="C1426" s="392" t="s">
        <v>2804</v>
      </c>
      <c r="D1426" s="655" t="s">
        <v>13487</v>
      </c>
      <c r="E1426" s="258" t="s">
        <v>13488</v>
      </c>
      <c r="F1426" s="232"/>
      <c r="G1426" s="232"/>
      <c r="H1426" s="235" t="s">
        <v>11679</v>
      </c>
      <c r="I1426" s="69" t="s">
        <v>11680</v>
      </c>
      <c r="J1426" s="69" t="s">
        <v>11681</v>
      </c>
      <c r="K1426" s="427">
        <v>44243</v>
      </c>
      <c r="L1426" s="427">
        <v>46069</v>
      </c>
      <c r="M1426" s="76">
        <v>60</v>
      </c>
      <c r="N1426" s="370">
        <v>48000000</v>
      </c>
      <c r="O1426" s="76">
        <f t="shared" si="129"/>
        <v>800000</v>
      </c>
      <c r="P1426" s="128">
        <f t="shared" ca="1" si="125"/>
        <v>10.854499058642007</v>
      </c>
      <c r="Q1426" s="129">
        <f t="shared" ca="1" si="126"/>
        <v>8000000</v>
      </c>
      <c r="R1426" s="73"/>
      <c r="S1426" s="130"/>
      <c r="T1426" s="50">
        <f t="shared" si="127"/>
        <v>48000000</v>
      </c>
      <c r="U1426" s="186"/>
      <c r="X1426" t="str">
        <f>IF(ISERROR(VLOOKUP(H1426,'FMC by DSF_Sistem'!$J$11:$J$1202,1,0)),"TIDAK ADA","ADA")</f>
        <v>ADA</v>
      </c>
      <c r="Y1426" t="str">
        <f>IF(ISERROR(VLOOKUP(C1426,'Data Unit Agr Open'!$F$4:$F$7567,1,0)),"TIDAK ADA","ADA")</f>
        <v>ADA</v>
      </c>
      <c r="Z1426" s="955" t="str">
        <f>VLOOKUP(H1426,'Data Unit Agr Open'!J1424:$J$7567,1,FALSE)</f>
        <v>B2952PKW</v>
      </c>
      <c r="AA1426" t="b">
        <f t="shared" si="128"/>
        <v>1</v>
      </c>
      <c r="AB1426"/>
    </row>
    <row r="1427" spans="2:28" ht="17.45" customHeight="1" x14ac:dyDescent="0.4">
      <c r="B1427" s="38">
        <v>1422</v>
      </c>
      <c r="C1427" s="389" t="s">
        <v>3659</v>
      </c>
      <c r="D1427" s="655" t="s">
        <v>13487</v>
      </c>
      <c r="E1427" s="221" t="s">
        <v>11995</v>
      </c>
      <c r="F1427" s="222"/>
      <c r="G1427" s="222"/>
      <c r="H1427" s="223" t="s">
        <v>13489</v>
      </c>
      <c r="I1427" s="224" t="s">
        <v>13490</v>
      </c>
      <c r="J1427" s="224" t="s">
        <v>13491</v>
      </c>
      <c r="K1427" s="225">
        <v>44347</v>
      </c>
      <c r="L1427" s="225">
        <v>45808</v>
      </c>
      <c r="M1427" s="226">
        <v>48</v>
      </c>
      <c r="N1427" s="227">
        <v>28800000</v>
      </c>
      <c r="O1427" s="226">
        <f t="shared" si="129"/>
        <v>600000</v>
      </c>
      <c r="P1427" s="128">
        <f t="shared" ca="1" si="125"/>
        <v>7.3878323919753406</v>
      </c>
      <c r="Q1427" s="129">
        <f t="shared" ca="1" si="126"/>
        <v>4200000</v>
      </c>
      <c r="R1427" s="117"/>
      <c r="S1427" s="230"/>
      <c r="T1427" s="50">
        <f t="shared" si="127"/>
        <v>28800000</v>
      </c>
      <c r="U1427" s="186"/>
      <c r="X1427" t="str">
        <f>IF(ISERROR(VLOOKUP(H1427,'FMC by DSF_Sistem'!$J$11:$J$1202,1,0)),"TIDAK ADA","ADA")</f>
        <v>TIDAK ADA</v>
      </c>
      <c r="Y1427" t="str">
        <f>IF(ISERROR(VLOOKUP(C1427,'Data Unit Agr Open'!$F$4:$F$7567,1,0)),"TIDAK ADA","ADA")</f>
        <v>ADA</v>
      </c>
      <c r="Z1427" s="955" t="str">
        <f>VLOOKUP(H1427,'Data Unit Agr Open'!J1425:$J$7567,1,FALSE)</f>
        <v>B2260POC</v>
      </c>
      <c r="AA1427" t="b">
        <f t="shared" si="128"/>
        <v>0</v>
      </c>
      <c r="AB1427"/>
    </row>
    <row r="1428" spans="2:28" ht="17.45" hidden="1" customHeight="1" x14ac:dyDescent="0.4">
      <c r="B1428" s="51">
        <v>1423</v>
      </c>
      <c r="C1428" s="389" t="s">
        <v>2947</v>
      </c>
      <c r="D1428" s="659" t="s">
        <v>13492</v>
      </c>
      <c r="E1428" s="221" t="s">
        <v>12755</v>
      </c>
      <c r="F1428" s="222"/>
      <c r="G1428" s="222"/>
      <c r="H1428" s="223" t="s">
        <v>9985</v>
      </c>
      <c r="I1428" s="224" t="s">
        <v>9986</v>
      </c>
      <c r="J1428" s="224" t="s">
        <v>9987</v>
      </c>
      <c r="K1428" s="225">
        <v>44245</v>
      </c>
      <c r="L1428" s="225">
        <v>45340</v>
      </c>
      <c r="M1428" s="226">
        <v>36</v>
      </c>
      <c r="N1428" s="227">
        <v>18000000</v>
      </c>
      <c r="O1428" s="226">
        <f t="shared" si="129"/>
        <v>500000</v>
      </c>
      <c r="P1428" s="128">
        <f t="shared" ca="1" si="125"/>
        <v>10.787832391975341</v>
      </c>
      <c r="Q1428" s="129">
        <f t="shared" ca="1" si="126"/>
        <v>5000000</v>
      </c>
      <c r="R1428" s="117">
        <f>[1]Rafitama!J55</f>
        <v>564674</v>
      </c>
      <c r="S1428" s="230">
        <f>[1]Rafitama!F56</f>
        <v>1</v>
      </c>
      <c r="T1428" s="50">
        <f t="shared" si="127"/>
        <v>17435326</v>
      </c>
      <c r="U1428" s="186"/>
      <c r="X1428" t="str">
        <f>IF(ISERROR(VLOOKUP(H1428,'FMC by DSF_Sistem'!$J$11:$J$1202,1,0)),"TIDAK ADA","ADA")</f>
        <v>ADA</v>
      </c>
      <c r="Y1428" t="str">
        <f>IF(ISERROR(VLOOKUP(C1428,'Data Unit Agr Open'!$F$4:$F$7567,1,0)),"TIDAK ADA","ADA")</f>
        <v>ADA</v>
      </c>
      <c r="Z1428" s="955" t="str">
        <f>VLOOKUP(H1428,'Data Unit Agr Open'!J1426:$J$7567,1,FALSE)</f>
        <v>B2221SRP</v>
      </c>
      <c r="AA1428" t="b">
        <f t="shared" si="128"/>
        <v>1</v>
      </c>
      <c r="AB1428"/>
    </row>
    <row r="1429" spans="2:28" ht="17.45" hidden="1" customHeight="1" x14ac:dyDescent="0.4">
      <c r="B1429" s="38">
        <v>1424</v>
      </c>
      <c r="C1429" s="389" t="s">
        <v>2947</v>
      </c>
      <c r="D1429" s="659" t="s">
        <v>13492</v>
      </c>
      <c r="E1429" s="221" t="s">
        <v>12755</v>
      </c>
      <c r="F1429" s="222"/>
      <c r="G1429" s="222"/>
      <c r="H1429" s="223" t="s">
        <v>9992</v>
      </c>
      <c r="I1429" s="224" t="s">
        <v>9993</v>
      </c>
      <c r="J1429" s="224" t="s">
        <v>9994</v>
      </c>
      <c r="K1429" s="225">
        <v>44245</v>
      </c>
      <c r="L1429" s="225">
        <v>45340</v>
      </c>
      <c r="M1429" s="226">
        <v>36</v>
      </c>
      <c r="N1429" s="227">
        <v>18000000</v>
      </c>
      <c r="O1429" s="226">
        <f t="shared" si="129"/>
        <v>500000</v>
      </c>
      <c r="P1429" s="128">
        <f t="shared" ca="1" si="125"/>
        <v>10.787832391975341</v>
      </c>
      <c r="Q1429" s="129">
        <f t="shared" ca="1" si="126"/>
        <v>5000000</v>
      </c>
      <c r="R1429" s="117">
        <f>[1]Rafitama!J115</f>
        <v>410399</v>
      </c>
      <c r="S1429" s="230">
        <f>[1]Rafitama!F116</f>
        <v>1</v>
      </c>
      <c r="T1429" s="50">
        <f t="shared" si="127"/>
        <v>17589601</v>
      </c>
      <c r="U1429" s="186"/>
      <c r="X1429" t="str">
        <f>IF(ISERROR(VLOOKUP(H1429,'FMC by DSF_Sistem'!$J$11:$J$1202,1,0)),"TIDAK ADA","ADA")</f>
        <v>ADA</v>
      </c>
      <c r="Y1429" t="str">
        <f>IF(ISERROR(VLOOKUP(C1429,'Data Unit Agr Open'!$F$4:$F$7567,1,0)),"TIDAK ADA","ADA")</f>
        <v>ADA</v>
      </c>
      <c r="Z1429" s="955" t="str">
        <f>VLOOKUP(H1429,'Data Unit Agr Open'!J1427:$J$7567,1,FALSE)</f>
        <v>B2219SRP</v>
      </c>
      <c r="AA1429" t="b">
        <f t="shared" si="128"/>
        <v>1</v>
      </c>
      <c r="AB1429"/>
    </row>
    <row r="1430" spans="2:28" ht="17.45" hidden="1" customHeight="1" x14ac:dyDescent="0.4">
      <c r="B1430" s="51">
        <v>1425</v>
      </c>
      <c r="C1430" s="389" t="s">
        <v>2943</v>
      </c>
      <c r="D1430" s="659" t="s">
        <v>13492</v>
      </c>
      <c r="E1430" s="221" t="s">
        <v>12001</v>
      </c>
      <c r="F1430" s="222"/>
      <c r="G1430" s="222"/>
      <c r="H1430" s="223" t="s">
        <v>9977</v>
      </c>
      <c r="I1430" s="224" t="s">
        <v>9978</v>
      </c>
      <c r="J1430" s="224" t="s">
        <v>9979</v>
      </c>
      <c r="K1430" s="225">
        <v>44249</v>
      </c>
      <c r="L1430" s="225">
        <v>45344</v>
      </c>
      <c r="M1430" s="226">
        <v>36</v>
      </c>
      <c r="N1430" s="227">
        <v>18000000</v>
      </c>
      <c r="O1430" s="226">
        <f t="shared" si="129"/>
        <v>500000</v>
      </c>
      <c r="P1430" s="128">
        <f t="shared" ca="1" si="125"/>
        <v>10.654499058642008</v>
      </c>
      <c r="Q1430" s="129">
        <f t="shared" ca="1" si="126"/>
        <v>5000000</v>
      </c>
      <c r="R1430" s="117"/>
      <c r="S1430" s="230"/>
      <c r="T1430" s="50">
        <f t="shared" si="127"/>
        <v>18000000</v>
      </c>
      <c r="U1430" s="186"/>
      <c r="X1430" t="str">
        <f>IF(ISERROR(VLOOKUP(H1430,'FMC by DSF_Sistem'!$J$11:$J$1202,1,0)),"TIDAK ADA","ADA")</f>
        <v>ADA</v>
      </c>
      <c r="Y1430" t="str">
        <f>IF(ISERROR(VLOOKUP(C1430,'Data Unit Agr Open'!$F$4:$F$7567,1,0)),"TIDAK ADA","ADA")</f>
        <v>ADA</v>
      </c>
      <c r="Z1430" s="955" t="str">
        <f>VLOOKUP(H1430,'Data Unit Agr Open'!J1428:$J$7567,1,FALSE)</f>
        <v>B2502SRO</v>
      </c>
      <c r="AA1430" t="b">
        <f t="shared" si="128"/>
        <v>1</v>
      </c>
      <c r="AB1430"/>
    </row>
    <row r="1431" spans="2:28" ht="17.45" hidden="1" customHeight="1" x14ac:dyDescent="0.4">
      <c r="B1431" s="38">
        <v>1426</v>
      </c>
      <c r="C1431" s="389" t="s">
        <v>2943</v>
      </c>
      <c r="D1431" s="659" t="s">
        <v>13492</v>
      </c>
      <c r="E1431" s="221" t="s">
        <v>12001</v>
      </c>
      <c r="F1431" s="222"/>
      <c r="G1431" s="222"/>
      <c r="H1431" s="223" t="s">
        <v>9982</v>
      </c>
      <c r="I1431" s="224" t="s">
        <v>9983</v>
      </c>
      <c r="J1431" s="224" t="s">
        <v>9984</v>
      </c>
      <c r="K1431" s="225">
        <v>44249</v>
      </c>
      <c r="L1431" s="225">
        <v>45344</v>
      </c>
      <c r="M1431" s="226">
        <v>36</v>
      </c>
      <c r="N1431" s="227">
        <v>18000000</v>
      </c>
      <c r="O1431" s="226">
        <f t="shared" si="129"/>
        <v>500000</v>
      </c>
      <c r="P1431" s="128">
        <f t="shared" ca="1" si="125"/>
        <v>10.654499058642008</v>
      </c>
      <c r="Q1431" s="129">
        <f t="shared" ca="1" si="126"/>
        <v>5000000</v>
      </c>
      <c r="R1431" s="117"/>
      <c r="S1431" s="230"/>
      <c r="T1431" s="50">
        <f t="shared" si="127"/>
        <v>18000000</v>
      </c>
      <c r="U1431" s="186"/>
      <c r="X1431" t="str">
        <f>IF(ISERROR(VLOOKUP(H1431,'FMC by DSF_Sistem'!$J$11:$J$1202,1,0)),"TIDAK ADA","ADA")</f>
        <v>ADA</v>
      </c>
      <c r="Y1431" t="str">
        <f>IF(ISERROR(VLOOKUP(C1431,'Data Unit Agr Open'!$F$4:$F$7567,1,0)),"TIDAK ADA","ADA")</f>
        <v>ADA</v>
      </c>
      <c r="Z1431" s="955" t="str">
        <f>VLOOKUP(H1431,'Data Unit Agr Open'!J1429:$J$7567,1,FALSE)</f>
        <v>B2519SRP</v>
      </c>
      <c r="AA1431" t="b">
        <f t="shared" si="128"/>
        <v>1</v>
      </c>
      <c r="AB1431"/>
    </row>
    <row r="1432" spans="2:28" ht="17.45" hidden="1" customHeight="1" x14ac:dyDescent="0.4">
      <c r="B1432" s="51">
        <v>1427</v>
      </c>
      <c r="C1432" s="389" t="s">
        <v>2913</v>
      </c>
      <c r="D1432" s="659" t="s">
        <v>13493</v>
      </c>
      <c r="E1432" s="221" t="s">
        <v>13494</v>
      </c>
      <c r="F1432" s="222"/>
      <c r="G1432" s="222"/>
      <c r="H1432" s="223" t="s">
        <v>13495</v>
      </c>
      <c r="I1432" s="224" t="s">
        <v>6641</v>
      </c>
      <c r="J1432" s="224" t="s">
        <v>6642</v>
      </c>
      <c r="K1432" s="225">
        <v>44224</v>
      </c>
      <c r="L1432" s="225">
        <v>44954</v>
      </c>
      <c r="M1432" s="226">
        <v>24</v>
      </c>
      <c r="N1432" s="227">
        <v>14400000</v>
      </c>
      <c r="O1432" s="226">
        <f t="shared" si="129"/>
        <v>600000</v>
      </c>
      <c r="P1432" s="128">
        <f t="shared" ca="1" si="125"/>
        <v>11.48783239197534</v>
      </c>
      <c r="Q1432" s="129">
        <f t="shared" ca="1" si="126"/>
        <v>6600000</v>
      </c>
      <c r="R1432" s="117"/>
      <c r="S1432" s="230"/>
      <c r="T1432" s="50">
        <f t="shared" si="127"/>
        <v>14400000</v>
      </c>
      <c r="U1432" s="186"/>
      <c r="X1432" t="str">
        <f>IF(ISERROR(VLOOKUP(H1432,'FMC by DSF_Sistem'!$J$11:$J$1202,1,0)),"TIDAK ADA","ADA")</f>
        <v>TIDAK ADA</v>
      </c>
      <c r="Y1432" t="str">
        <f>IF(ISERROR(VLOOKUP(C1432,'Data Unit Agr Open'!$F$4:$F$7567,1,0)),"TIDAK ADA","ADA")</f>
        <v>ADA</v>
      </c>
      <c r="Z1432" s="955" t="e">
        <f>VLOOKUP(H1432,'Data Unit Agr Open'!J1430:$J$7567,1,FALSE)</f>
        <v>#N/A</v>
      </c>
      <c r="AA1432" t="b">
        <f t="shared" si="128"/>
        <v>0</v>
      </c>
      <c r="AB1432" s="950" t="s">
        <v>25359</v>
      </c>
    </row>
    <row r="1433" spans="2:28" ht="17.45" hidden="1" customHeight="1" x14ac:dyDescent="0.4">
      <c r="B1433" s="38">
        <v>1428</v>
      </c>
      <c r="C1433" s="389" t="s">
        <v>2978</v>
      </c>
      <c r="D1433" s="659" t="s">
        <v>13493</v>
      </c>
      <c r="E1433" s="221" t="s">
        <v>12310</v>
      </c>
      <c r="F1433" s="222"/>
      <c r="G1433" s="222"/>
      <c r="H1433" s="223" t="s">
        <v>6646</v>
      </c>
      <c r="I1433" s="224" t="s">
        <v>6647</v>
      </c>
      <c r="J1433" s="224" t="s">
        <v>6648</v>
      </c>
      <c r="K1433" s="225">
        <v>44251</v>
      </c>
      <c r="L1433" s="225">
        <v>45346</v>
      </c>
      <c r="M1433" s="226">
        <v>36</v>
      </c>
      <c r="N1433" s="227">
        <v>25200000</v>
      </c>
      <c r="O1433" s="226">
        <f t="shared" si="129"/>
        <v>700000</v>
      </c>
      <c r="P1433" s="128">
        <f t="shared" ca="1" si="125"/>
        <v>10.587832391975342</v>
      </c>
      <c r="Q1433" s="129">
        <f t="shared" ca="1" si="126"/>
        <v>7000000</v>
      </c>
      <c r="R1433" s="117"/>
      <c r="S1433" s="230"/>
      <c r="T1433" s="50">
        <f t="shared" si="127"/>
        <v>25200000</v>
      </c>
      <c r="U1433" s="186"/>
      <c r="X1433" t="str">
        <f>IF(ISERROR(VLOOKUP(H1433,'FMC by DSF_Sistem'!$J$11:$J$1202,1,0)),"TIDAK ADA","ADA")</f>
        <v>ADA</v>
      </c>
      <c r="Y1433" t="str">
        <f>IF(ISERROR(VLOOKUP(C1433,'Data Unit Agr Open'!$F$4:$F$7567,1,0)),"TIDAK ADA","ADA")</f>
        <v>ADA</v>
      </c>
      <c r="Z1433" s="955" t="str">
        <f>VLOOKUP(H1433,'Data Unit Agr Open'!J1431:$J$7567,1,FALSE)</f>
        <v>B2722PKX</v>
      </c>
      <c r="AA1433" t="b">
        <f t="shared" si="128"/>
        <v>1</v>
      </c>
      <c r="AB1433"/>
    </row>
    <row r="1434" spans="2:28" ht="17.45" hidden="1" customHeight="1" x14ac:dyDescent="0.4">
      <c r="B1434" s="51">
        <v>1429</v>
      </c>
      <c r="C1434" s="389" t="s">
        <v>2936</v>
      </c>
      <c r="D1434" s="659" t="s">
        <v>13496</v>
      </c>
      <c r="E1434" s="221" t="s">
        <v>12291</v>
      </c>
      <c r="F1434" s="222"/>
      <c r="G1434" s="222"/>
      <c r="H1434" s="223" t="s">
        <v>6861</v>
      </c>
      <c r="I1434" s="224" t="s">
        <v>6862</v>
      </c>
      <c r="J1434" s="224" t="s">
        <v>6863</v>
      </c>
      <c r="K1434" s="225">
        <v>44209</v>
      </c>
      <c r="L1434" s="225">
        <v>44574</v>
      </c>
      <c r="M1434" s="226">
        <v>12</v>
      </c>
      <c r="N1434" s="227">
        <v>6000000</v>
      </c>
      <c r="O1434" s="226">
        <f t="shared" si="129"/>
        <v>500000</v>
      </c>
      <c r="P1434" s="128">
        <f t="shared" ca="1" si="125"/>
        <v>11.98783239197534</v>
      </c>
      <c r="Q1434" s="129">
        <f t="shared" ca="1" si="126"/>
        <v>5500000</v>
      </c>
      <c r="R1434" s="117">
        <f>'[1]Jasa Sarana'!J31</f>
        <v>4009409</v>
      </c>
      <c r="S1434" s="230">
        <f>'[1]Jasa Sarana'!F32</f>
        <v>2</v>
      </c>
      <c r="T1434" s="50">
        <f t="shared" si="127"/>
        <v>1990591</v>
      </c>
      <c r="U1434" s="186"/>
      <c r="X1434" t="str">
        <f>IF(ISERROR(VLOOKUP(H1434,'FMC by DSF_Sistem'!$J$11:$J$1202,1,0)),"TIDAK ADA","ADA")</f>
        <v>ADA</v>
      </c>
      <c r="Y1434" t="str">
        <f>IF(ISERROR(VLOOKUP(C1434,'Data Unit Agr Open'!$F$4:$F$7567,1,0)),"TIDAK ADA","ADA")</f>
        <v>ADA</v>
      </c>
      <c r="Z1434" s="955" t="str">
        <f>VLOOKUP(H1434,'Data Unit Agr Open'!J1432:$J$7567,1,FALSE)</f>
        <v>B2354PKJ</v>
      </c>
      <c r="AA1434" t="b">
        <f t="shared" si="128"/>
        <v>1</v>
      </c>
      <c r="AB1434"/>
    </row>
    <row r="1435" spans="2:28" ht="17.45" hidden="1" customHeight="1" x14ac:dyDescent="0.4">
      <c r="B1435" s="38">
        <v>1430</v>
      </c>
      <c r="C1435" s="389" t="s">
        <v>2858</v>
      </c>
      <c r="D1435" s="659" t="s">
        <v>13497</v>
      </c>
      <c r="E1435" s="221" t="s">
        <v>12310</v>
      </c>
      <c r="F1435" s="222"/>
      <c r="G1435" s="222"/>
      <c r="H1435" s="223" t="s">
        <v>5274</v>
      </c>
      <c r="I1435" s="224" t="s">
        <v>5275</v>
      </c>
      <c r="J1435" s="224" t="s">
        <v>5276</v>
      </c>
      <c r="K1435" s="225">
        <v>44211</v>
      </c>
      <c r="L1435" s="225">
        <v>45306</v>
      </c>
      <c r="M1435" s="226">
        <v>36</v>
      </c>
      <c r="N1435" s="227">
        <v>28800000</v>
      </c>
      <c r="O1435" s="226">
        <f t="shared" si="129"/>
        <v>800000</v>
      </c>
      <c r="P1435" s="128">
        <f t="shared" ca="1" si="125"/>
        <v>11.921165725308674</v>
      </c>
      <c r="Q1435" s="129">
        <f t="shared" ca="1" si="126"/>
        <v>8800000</v>
      </c>
      <c r="R1435" s="117"/>
      <c r="S1435" s="230"/>
      <c r="T1435" s="50">
        <f t="shared" si="127"/>
        <v>28800000</v>
      </c>
      <c r="U1435" s="186"/>
      <c r="X1435" t="str">
        <f>IF(ISERROR(VLOOKUP(H1435,'FMC by DSF_Sistem'!$J$11:$J$1202,1,0)),"TIDAK ADA","ADA")</f>
        <v>ADA</v>
      </c>
      <c r="Y1435" t="str">
        <f>IF(ISERROR(VLOOKUP(C1435,'Data Unit Agr Open'!$F$4:$F$7567,1,0)),"TIDAK ADA","ADA")</f>
        <v>ADA</v>
      </c>
      <c r="Z1435" s="955" t="str">
        <f>VLOOKUP(H1435,'Data Unit Agr Open'!J1433:$J$7567,1,FALSE)</f>
        <v>B2387SRM</v>
      </c>
      <c r="AA1435" t="b">
        <f t="shared" si="128"/>
        <v>1</v>
      </c>
      <c r="AB1435"/>
    </row>
    <row r="1436" spans="2:28" ht="17.45" hidden="1" customHeight="1" x14ac:dyDescent="0.4">
      <c r="B1436" s="51">
        <v>1431</v>
      </c>
      <c r="C1436" s="389" t="s">
        <v>2858</v>
      </c>
      <c r="D1436" s="659" t="s">
        <v>13497</v>
      </c>
      <c r="E1436" s="221" t="s">
        <v>12310</v>
      </c>
      <c r="F1436" s="222"/>
      <c r="G1436" s="222"/>
      <c r="H1436" s="223" t="s">
        <v>5282</v>
      </c>
      <c r="I1436" s="224" t="s">
        <v>5283</v>
      </c>
      <c r="J1436" s="224" t="s">
        <v>5284</v>
      </c>
      <c r="K1436" s="225">
        <v>44211</v>
      </c>
      <c r="L1436" s="225">
        <v>45306</v>
      </c>
      <c r="M1436" s="226">
        <v>36</v>
      </c>
      <c r="N1436" s="227">
        <v>28800000</v>
      </c>
      <c r="O1436" s="226">
        <f t="shared" si="129"/>
        <v>800000</v>
      </c>
      <c r="P1436" s="128">
        <f t="shared" ca="1" si="125"/>
        <v>11.921165725308674</v>
      </c>
      <c r="Q1436" s="129">
        <f t="shared" ca="1" si="126"/>
        <v>8800000</v>
      </c>
      <c r="R1436" s="117">
        <f>'[1]Bank China Contruction'!J171</f>
        <v>661199</v>
      </c>
      <c r="S1436" s="230">
        <f>'[1]Bank China Contruction'!F172</f>
        <v>1</v>
      </c>
      <c r="T1436" s="50">
        <f t="shared" si="127"/>
        <v>28138801</v>
      </c>
      <c r="U1436" s="186"/>
      <c r="X1436" t="str">
        <f>IF(ISERROR(VLOOKUP(H1436,'FMC by DSF_Sistem'!$J$11:$J$1202,1,0)),"TIDAK ADA","ADA")</f>
        <v>ADA</v>
      </c>
      <c r="Y1436" t="str">
        <f>IF(ISERROR(VLOOKUP(C1436,'Data Unit Agr Open'!$F$4:$F$7567,1,0)),"TIDAK ADA","ADA")</f>
        <v>ADA</v>
      </c>
      <c r="Z1436" s="955" t="str">
        <f>VLOOKUP(H1436,'Data Unit Agr Open'!J1434:$J$7567,1,FALSE)</f>
        <v>B2338SRL</v>
      </c>
      <c r="AA1436" t="b">
        <f t="shared" si="128"/>
        <v>1</v>
      </c>
      <c r="AB1436"/>
    </row>
    <row r="1437" spans="2:28" ht="17.45" hidden="1" customHeight="1" x14ac:dyDescent="0.4">
      <c r="B1437" s="38">
        <v>1432</v>
      </c>
      <c r="C1437" s="389" t="s">
        <v>2858</v>
      </c>
      <c r="D1437" s="659" t="s">
        <v>13497</v>
      </c>
      <c r="E1437" s="221" t="s">
        <v>12310</v>
      </c>
      <c r="F1437" s="222"/>
      <c r="G1437" s="222"/>
      <c r="H1437" s="223" t="s">
        <v>5288</v>
      </c>
      <c r="I1437" s="224" t="s">
        <v>5289</v>
      </c>
      <c r="J1437" s="224" t="s">
        <v>5290</v>
      </c>
      <c r="K1437" s="225">
        <v>44211</v>
      </c>
      <c r="L1437" s="225">
        <v>45306</v>
      </c>
      <c r="M1437" s="226">
        <v>36</v>
      </c>
      <c r="N1437" s="227">
        <v>28800000</v>
      </c>
      <c r="O1437" s="226">
        <f t="shared" si="129"/>
        <v>800000</v>
      </c>
      <c r="P1437" s="128">
        <f t="shared" ca="1" si="125"/>
        <v>11.921165725308674</v>
      </c>
      <c r="Q1437" s="129">
        <f t="shared" ca="1" si="126"/>
        <v>8800000</v>
      </c>
      <c r="R1437" s="117"/>
      <c r="S1437" s="230"/>
      <c r="T1437" s="50">
        <f t="shared" si="127"/>
        <v>28800000</v>
      </c>
      <c r="U1437" s="186"/>
      <c r="X1437" t="str">
        <f>IF(ISERROR(VLOOKUP(H1437,'FMC by DSF_Sistem'!$J$11:$J$1202,1,0)),"TIDAK ADA","ADA")</f>
        <v>ADA</v>
      </c>
      <c r="Y1437" t="str">
        <f>IF(ISERROR(VLOOKUP(C1437,'Data Unit Agr Open'!$F$4:$F$7567,1,0)),"TIDAK ADA","ADA")</f>
        <v>ADA</v>
      </c>
      <c r="Z1437" s="955" t="str">
        <f>VLOOKUP(H1437,'Data Unit Agr Open'!J1435:$J$7567,1,FALSE)</f>
        <v>B2481SRM</v>
      </c>
      <c r="AA1437" t="b">
        <f t="shared" si="128"/>
        <v>1</v>
      </c>
      <c r="AB1437"/>
    </row>
    <row r="1438" spans="2:28" ht="17.45" hidden="1" customHeight="1" x14ac:dyDescent="0.4">
      <c r="B1438" s="51">
        <v>1433</v>
      </c>
      <c r="C1438" s="389" t="s">
        <v>2858</v>
      </c>
      <c r="D1438" s="659" t="s">
        <v>13497</v>
      </c>
      <c r="E1438" s="221" t="s">
        <v>12310</v>
      </c>
      <c r="F1438" s="222"/>
      <c r="G1438" s="222"/>
      <c r="H1438" s="223" t="s">
        <v>5291</v>
      </c>
      <c r="I1438" s="224" t="s">
        <v>5292</v>
      </c>
      <c r="J1438" s="224" t="s">
        <v>5293</v>
      </c>
      <c r="K1438" s="225">
        <v>44211</v>
      </c>
      <c r="L1438" s="225">
        <v>45306</v>
      </c>
      <c r="M1438" s="226">
        <v>36</v>
      </c>
      <c r="N1438" s="227">
        <v>28800000</v>
      </c>
      <c r="O1438" s="226">
        <f t="shared" si="129"/>
        <v>800000</v>
      </c>
      <c r="P1438" s="128">
        <f t="shared" ca="1" si="125"/>
        <v>11.921165725308674</v>
      </c>
      <c r="Q1438" s="129">
        <f t="shared" ca="1" si="126"/>
        <v>8800000</v>
      </c>
      <c r="R1438" s="117"/>
      <c r="S1438" s="230"/>
      <c r="T1438" s="50">
        <f t="shared" si="127"/>
        <v>28800000</v>
      </c>
      <c r="U1438" s="186"/>
      <c r="X1438" t="str">
        <f>IF(ISERROR(VLOOKUP(H1438,'FMC by DSF_Sistem'!$J$11:$J$1202,1,0)),"TIDAK ADA","ADA")</f>
        <v>ADA</v>
      </c>
      <c r="Y1438" t="str">
        <f>IF(ISERROR(VLOOKUP(C1438,'Data Unit Agr Open'!$F$4:$F$7567,1,0)),"TIDAK ADA","ADA")</f>
        <v>ADA</v>
      </c>
      <c r="Z1438" s="955" t="str">
        <f>VLOOKUP(H1438,'Data Unit Agr Open'!J1436:$J$7567,1,FALSE)</f>
        <v>B2389SRM</v>
      </c>
      <c r="AA1438" t="b">
        <f t="shared" si="128"/>
        <v>1</v>
      </c>
      <c r="AB1438"/>
    </row>
    <row r="1439" spans="2:28" ht="17.45" hidden="1" customHeight="1" x14ac:dyDescent="0.4">
      <c r="B1439" s="38">
        <v>1434</v>
      </c>
      <c r="C1439" s="389" t="s">
        <v>2858</v>
      </c>
      <c r="D1439" s="659" t="s">
        <v>13497</v>
      </c>
      <c r="E1439" s="221" t="s">
        <v>12310</v>
      </c>
      <c r="F1439" s="222"/>
      <c r="G1439" s="222"/>
      <c r="H1439" s="223" t="s">
        <v>5294</v>
      </c>
      <c r="I1439" s="224" t="s">
        <v>5295</v>
      </c>
      <c r="J1439" s="224" t="s">
        <v>5296</v>
      </c>
      <c r="K1439" s="225">
        <v>44211</v>
      </c>
      <c r="L1439" s="225">
        <v>45306</v>
      </c>
      <c r="M1439" s="226">
        <v>36</v>
      </c>
      <c r="N1439" s="227">
        <v>28800000</v>
      </c>
      <c r="O1439" s="226">
        <f t="shared" si="129"/>
        <v>800000</v>
      </c>
      <c r="P1439" s="128">
        <f t="shared" ca="1" si="125"/>
        <v>11.921165725308674</v>
      </c>
      <c r="Q1439" s="129">
        <f t="shared" ca="1" si="126"/>
        <v>8800000</v>
      </c>
      <c r="R1439" s="117"/>
      <c r="S1439" s="230"/>
      <c r="T1439" s="50">
        <f t="shared" si="127"/>
        <v>28800000</v>
      </c>
      <c r="U1439" s="186"/>
      <c r="X1439" t="str">
        <f>IF(ISERROR(VLOOKUP(H1439,'FMC by DSF_Sistem'!$J$11:$J$1202,1,0)),"TIDAK ADA","ADA")</f>
        <v>ADA</v>
      </c>
      <c r="Y1439" t="str">
        <f>IF(ISERROR(VLOOKUP(C1439,'Data Unit Agr Open'!$F$4:$F$7567,1,0)),"TIDAK ADA","ADA")</f>
        <v>ADA</v>
      </c>
      <c r="Z1439" s="955" t="str">
        <f>VLOOKUP(H1439,'Data Unit Agr Open'!J1437:$J$7567,1,FALSE)</f>
        <v>B2326SRL</v>
      </c>
      <c r="AA1439" t="b">
        <f t="shared" si="128"/>
        <v>1</v>
      </c>
      <c r="AB1439"/>
    </row>
    <row r="1440" spans="2:28" ht="17.45" hidden="1" customHeight="1" x14ac:dyDescent="0.4">
      <c r="B1440" s="51">
        <v>1435</v>
      </c>
      <c r="C1440" s="389" t="s">
        <v>2858</v>
      </c>
      <c r="D1440" s="659" t="s">
        <v>13497</v>
      </c>
      <c r="E1440" s="221" t="s">
        <v>12310</v>
      </c>
      <c r="F1440" s="222"/>
      <c r="G1440" s="222"/>
      <c r="H1440" s="223" t="s">
        <v>5297</v>
      </c>
      <c r="I1440" s="224" t="s">
        <v>5298</v>
      </c>
      <c r="J1440" s="224" t="s">
        <v>5299</v>
      </c>
      <c r="K1440" s="225">
        <v>44211</v>
      </c>
      <c r="L1440" s="225">
        <v>45306</v>
      </c>
      <c r="M1440" s="226">
        <v>36</v>
      </c>
      <c r="N1440" s="227">
        <v>28800000</v>
      </c>
      <c r="O1440" s="226">
        <f t="shared" si="129"/>
        <v>800000</v>
      </c>
      <c r="P1440" s="128">
        <f t="shared" ca="1" si="125"/>
        <v>11.921165725308674</v>
      </c>
      <c r="Q1440" s="129">
        <f t="shared" ca="1" si="126"/>
        <v>8800000</v>
      </c>
      <c r="R1440" s="117"/>
      <c r="S1440" s="230"/>
      <c r="T1440" s="50">
        <f t="shared" si="127"/>
        <v>28800000</v>
      </c>
      <c r="U1440" s="186"/>
      <c r="X1440" t="str">
        <f>IF(ISERROR(VLOOKUP(H1440,'FMC by DSF_Sistem'!$J$11:$J$1202,1,0)),"TIDAK ADA","ADA")</f>
        <v>ADA</v>
      </c>
      <c r="Y1440" t="str">
        <f>IF(ISERROR(VLOOKUP(C1440,'Data Unit Agr Open'!$F$4:$F$7567,1,0)),"TIDAK ADA","ADA")</f>
        <v>ADA</v>
      </c>
      <c r="Z1440" s="955" t="str">
        <f>VLOOKUP(H1440,'Data Unit Agr Open'!J1438:$J$7567,1,FALSE)</f>
        <v>B2383SRM</v>
      </c>
      <c r="AA1440" t="b">
        <f t="shared" si="128"/>
        <v>1</v>
      </c>
      <c r="AB1440"/>
    </row>
    <row r="1441" spans="2:28" ht="17.45" hidden="1" customHeight="1" x14ac:dyDescent="0.4">
      <c r="B1441" s="38">
        <v>1436</v>
      </c>
      <c r="C1441" s="389" t="s">
        <v>2858</v>
      </c>
      <c r="D1441" s="659" t="s">
        <v>13497</v>
      </c>
      <c r="E1441" s="221" t="s">
        <v>12310</v>
      </c>
      <c r="F1441" s="222"/>
      <c r="G1441" s="222"/>
      <c r="H1441" s="223" t="s">
        <v>5300</v>
      </c>
      <c r="I1441" s="224" t="s">
        <v>5301</v>
      </c>
      <c r="J1441" s="224" t="s">
        <v>5302</v>
      </c>
      <c r="K1441" s="225">
        <v>44211</v>
      </c>
      <c r="L1441" s="225">
        <v>45306</v>
      </c>
      <c r="M1441" s="226">
        <v>36</v>
      </c>
      <c r="N1441" s="227">
        <v>28800000</v>
      </c>
      <c r="O1441" s="226">
        <f t="shared" si="129"/>
        <v>800000</v>
      </c>
      <c r="P1441" s="128">
        <f t="shared" ca="1" si="125"/>
        <v>11.921165725308674</v>
      </c>
      <c r="Q1441" s="129">
        <f t="shared" ca="1" si="126"/>
        <v>8800000</v>
      </c>
      <c r="R1441" s="117">
        <f>'[1]Bank China Contruction'!J54</f>
        <v>272269</v>
      </c>
      <c r="S1441" s="230">
        <f>'[1]Bank China Contruction'!F55</f>
        <v>1</v>
      </c>
      <c r="T1441" s="50">
        <f t="shared" si="127"/>
        <v>28527731</v>
      </c>
      <c r="U1441" s="186"/>
      <c r="X1441" t="str">
        <f>IF(ISERROR(VLOOKUP(H1441,'FMC by DSF_Sistem'!$J$11:$J$1202,1,0)),"TIDAK ADA","ADA")</f>
        <v>ADA</v>
      </c>
      <c r="Y1441" t="str">
        <f>IF(ISERROR(VLOOKUP(C1441,'Data Unit Agr Open'!$F$4:$F$7567,1,0)),"TIDAK ADA","ADA")</f>
        <v>ADA</v>
      </c>
      <c r="Z1441" s="955" t="str">
        <f>VLOOKUP(H1441,'Data Unit Agr Open'!J1439:$J$7567,1,FALSE)</f>
        <v>B2342SRL</v>
      </c>
      <c r="AA1441" t="b">
        <f t="shared" si="128"/>
        <v>1</v>
      </c>
      <c r="AB1441"/>
    </row>
    <row r="1442" spans="2:28" ht="17.45" hidden="1" customHeight="1" x14ac:dyDescent="0.4">
      <c r="B1442" s="51">
        <v>1437</v>
      </c>
      <c r="C1442" s="389" t="s">
        <v>2858</v>
      </c>
      <c r="D1442" s="659" t="s">
        <v>13497</v>
      </c>
      <c r="E1442" s="221" t="s">
        <v>12310</v>
      </c>
      <c r="F1442" s="222"/>
      <c r="G1442" s="222"/>
      <c r="H1442" s="223" t="s">
        <v>5306</v>
      </c>
      <c r="I1442" s="224" t="s">
        <v>5307</v>
      </c>
      <c r="J1442" s="224" t="s">
        <v>5308</v>
      </c>
      <c r="K1442" s="225">
        <v>44211</v>
      </c>
      <c r="L1442" s="225">
        <v>45306</v>
      </c>
      <c r="M1442" s="226">
        <v>36</v>
      </c>
      <c r="N1442" s="227">
        <v>28800000</v>
      </c>
      <c r="O1442" s="226">
        <f t="shared" si="129"/>
        <v>800000</v>
      </c>
      <c r="P1442" s="128">
        <f t="shared" ca="1" si="125"/>
        <v>11.921165725308674</v>
      </c>
      <c r="Q1442" s="129">
        <f t="shared" ca="1" si="126"/>
        <v>8800000</v>
      </c>
      <c r="R1442" s="117"/>
      <c r="S1442" s="230"/>
      <c r="T1442" s="50">
        <f t="shared" si="127"/>
        <v>28800000</v>
      </c>
      <c r="U1442" s="186"/>
      <c r="X1442" t="str">
        <f>IF(ISERROR(VLOOKUP(H1442,'FMC by DSF_Sistem'!$J$11:$J$1202,1,0)),"TIDAK ADA","ADA")</f>
        <v>ADA</v>
      </c>
      <c r="Y1442" t="str">
        <f>IF(ISERROR(VLOOKUP(C1442,'Data Unit Agr Open'!$F$4:$F$7567,1,0)),"TIDAK ADA","ADA")</f>
        <v>ADA</v>
      </c>
      <c r="Z1442" s="955" t="str">
        <f>VLOOKUP(H1442,'Data Unit Agr Open'!J1440:$J$7567,1,FALSE)</f>
        <v>B2340SRL</v>
      </c>
      <c r="AA1442" t="b">
        <f t="shared" si="128"/>
        <v>1</v>
      </c>
      <c r="AB1442"/>
    </row>
    <row r="1443" spans="2:28" ht="17.45" hidden="1" customHeight="1" x14ac:dyDescent="0.4">
      <c r="B1443" s="38">
        <v>1438</v>
      </c>
      <c r="C1443" s="389" t="s">
        <v>2861</v>
      </c>
      <c r="D1443" s="659" t="s">
        <v>13497</v>
      </c>
      <c r="E1443" s="221" t="s">
        <v>12411</v>
      </c>
      <c r="F1443" s="222"/>
      <c r="G1443" s="222"/>
      <c r="H1443" s="223" t="s">
        <v>5310</v>
      </c>
      <c r="I1443" s="224" t="s">
        <v>5311</v>
      </c>
      <c r="J1443" s="224" t="s">
        <v>5312</v>
      </c>
      <c r="K1443" s="225">
        <v>44211</v>
      </c>
      <c r="L1443" s="225">
        <v>45306</v>
      </c>
      <c r="M1443" s="226">
        <v>36</v>
      </c>
      <c r="N1443" s="227">
        <v>18000000</v>
      </c>
      <c r="O1443" s="226">
        <f t="shared" si="129"/>
        <v>500000</v>
      </c>
      <c r="P1443" s="128">
        <f t="shared" ca="1" si="125"/>
        <v>11.921165725308674</v>
      </c>
      <c r="Q1443" s="129">
        <f t="shared" ca="1" si="126"/>
        <v>5500000</v>
      </c>
      <c r="R1443" s="117">
        <f>'[1]Bank China Contruction'!J113</f>
        <v>1719309</v>
      </c>
      <c r="S1443" s="230">
        <f>'[1]Bank China Contruction'!F114</f>
        <v>2</v>
      </c>
      <c r="T1443" s="50">
        <f t="shared" si="127"/>
        <v>16280691</v>
      </c>
      <c r="U1443" s="186"/>
      <c r="X1443" t="str">
        <f>IF(ISERROR(VLOOKUP(H1443,'FMC by DSF_Sistem'!$J$11:$J$1202,1,0)),"TIDAK ADA","ADA")</f>
        <v>ADA</v>
      </c>
      <c r="Y1443" t="str">
        <f>IF(ISERROR(VLOOKUP(C1443,'Data Unit Agr Open'!$F$4:$F$7567,1,0)),"TIDAK ADA","ADA")</f>
        <v>ADA</v>
      </c>
      <c r="Z1443" s="955" t="str">
        <f>VLOOKUP(H1443,'Data Unit Agr Open'!J1441:$J$7567,1,FALSE)</f>
        <v>B2479SRM</v>
      </c>
      <c r="AA1443" t="b">
        <f t="shared" si="128"/>
        <v>1</v>
      </c>
      <c r="AB1443"/>
    </row>
    <row r="1444" spans="2:28" ht="17.45" hidden="1" customHeight="1" x14ac:dyDescent="0.4">
      <c r="B1444" s="51">
        <v>1439</v>
      </c>
      <c r="C1444" s="389" t="s">
        <v>3103</v>
      </c>
      <c r="D1444" s="659" t="s">
        <v>13497</v>
      </c>
      <c r="E1444" s="221" t="s">
        <v>12411</v>
      </c>
      <c r="F1444" s="222"/>
      <c r="G1444" s="222"/>
      <c r="H1444" s="223" t="s">
        <v>5318</v>
      </c>
      <c r="I1444" s="224" t="s">
        <v>5319</v>
      </c>
      <c r="J1444" s="224" t="s">
        <v>5320</v>
      </c>
      <c r="K1444" s="225">
        <v>44250</v>
      </c>
      <c r="L1444" s="225">
        <v>45345</v>
      </c>
      <c r="M1444" s="226">
        <v>36</v>
      </c>
      <c r="N1444" s="227">
        <v>18000000</v>
      </c>
      <c r="O1444" s="226">
        <f t="shared" si="129"/>
        <v>500000</v>
      </c>
      <c r="P1444" s="128">
        <f t="shared" ca="1" si="125"/>
        <v>10.621165725308675</v>
      </c>
      <c r="Q1444" s="129">
        <f t="shared" ca="1" si="126"/>
        <v>5000000</v>
      </c>
      <c r="R1444" s="117">
        <f>'[1]Bank China Contruction'!J229</f>
        <v>505500</v>
      </c>
      <c r="S1444" s="230">
        <f>'[1]Bank China Contruction'!F230</f>
        <v>1</v>
      </c>
      <c r="T1444" s="50">
        <f t="shared" si="127"/>
        <v>17494500</v>
      </c>
      <c r="U1444" s="186"/>
      <c r="X1444" t="str">
        <f>IF(ISERROR(VLOOKUP(H1444,'FMC by DSF_Sistem'!$J$11:$J$1202,1,0)),"TIDAK ADA","ADA")</f>
        <v>ADA</v>
      </c>
      <c r="Y1444" t="str">
        <f>IF(ISERROR(VLOOKUP(C1444,'Data Unit Agr Open'!$F$4:$F$7567,1,0)),"TIDAK ADA","ADA")</f>
        <v>ADA</v>
      </c>
      <c r="Z1444" s="955" t="str">
        <f>VLOOKUP(H1444,'Data Unit Agr Open'!J1442:$J$7567,1,FALSE)</f>
        <v>D1173AIY</v>
      </c>
      <c r="AA1444" t="b">
        <f t="shared" si="128"/>
        <v>1</v>
      </c>
      <c r="AB1444"/>
    </row>
    <row r="1445" spans="2:28" ht="17.45" hidden="1" customHeight="1" x14ac:dyDescent="0.4">
      <c r="B1445" s="38">
        <v>1440</v>
      </c>
      <c r="C1445" s="389" t="s">
        <v>2874</v>
      </c>
      <c r="D1445" s="754" t="s">
        <v>6538</v>
      </c>
      <c r="E1445" s="221" t="s">
        <v>13419</v>
      </c>
      <c r="F1445" s="222"/>
      <c r="G1445" s="222"/>
      <c r="H1445" s="223" t="s">
        <v>6539</v>
      </c>
      <c r="I1445" s="224" t="s">
        <v>6540</v>
      </c>
      <c r="J1445" s="224" t="s">
        <v>6541</v>
      </c>
      <c r="K1445" s="225">
        <v>44229</v>
      </c>
      <c r="L1445" s="225">
        <v>44959</v>
      </c>
      <c r="M1445" s="226">
        <v>24</v>
      </c>
      <c r="N1445" s="227">
        <v>9600000</v>
      </c>
      <c r="O1445" s="226">
        <f t="shared" si="129"/>
        <v>400000</v>
      </c>
      <c r="P1445" s="128">
        <f t="shared" ca="1" si="125"/>
        <v>11.321165725308674</v>
      </c>
      <c r="Q1445" s="129">
        <f t="shared" ca="1" si="126"/>
        <v>4400000</v>
      </c>
      <c r="R1445" s="117">
        <f>[1]Greenfields!J43</f>
        <v>1705596</v>
      </c>
      <c r="S1445" s="230">
        <f>[1]Greenfields!F44</f>
        <v>3</v>
      </c>
      <c r="T1445" s="50">
        <f t="shared" si="127"/>
        <v>7894404</v>
      </c>
      <c r="U1445" s="186"/>
      <c r="X1445" t="str">
        <f>IF(ISERROR(VLOOKUP(H1445,'FMC by DSF_Sistem'!$J$11:$J$1202,1,0)),"TIDAK ADA","ADA")</f>
        <v>ADA</v>
      </c>
      <c r="Y1445" t="str">
        <f>IF(ISERROR(VLOOKUP(C1445,'Data Unit Agr Open'!$F$4:$F$7567,1,0)),"TIDAK ADA","ADA")</f>
        <v>ADA</v>
      </c>
      <c r="Z1445" s="955" t="str">
        <f>VLOOKUP(H1445,'Data Unit Agr Open'!J1443:$J$7567,1,FALSE)</f>
        <v>B2852SRM</v>
      </c>
      <c r="AA1445" t="b">
        <f t="shared" si="128"/>
        <v>1</v>
      </c>
      <c r="AB1445"/>
    </row>
    <row r="1446" spans="2:28" ht="17.45" hidden="1" customHeight="1" x14ac:dyDescent="0.4">
      <c r="B1446" s="51">
        <v>1441</v>
      </c>
      <c r="C1446" s="389" t="s">
        <v>2874</v>
      </c>
      <c r="D1446" s="754" t="s">
        <v>6538</v>
      </c>
      <c r="E1446" s="221" t="s">
        <v>13419</v>
      </c>
      <c r="F1446" s="222"/>
      <c r="G1446" s="222"/>
      <c r="H1446" s="223" t="s">
        <v>6547</v>
      </c>
      <c r="I1446" s="224" t="s">
        <v>6548</v>
      </c>
      <c r="J1446" s="224" t="s">
        <v>6549</v>
      </c>
      <c r="K1446" s="225">
        <v>44229</v>
      </c>
      <c r="L1446" s="225">
        <v>44959</v>
      </c>
      <c r="M1446" s="226">
        <v>24</v>
      </c>
      <c r="N1446" s="227">
        <v>9600000</v>
      </c>
      <c r="O1446" s="226">
        <f t="shared" si="129"/>
        <v>400000</v>
      </c>
      <c r="P1446" s="128">
        <f t="shared" ca="1" si="125"/>
        <v>11.321165725308674</v>
      </c>
      <c r="Q1446" s="129">
        <f t="shared" ca="1" si="126"/>
        <v>4400000</v>
      </c>
      <c r="R1446" s="117">
        <f>[1]Greenfields!J283</f>
        <v>790149</v>
      </c>
      <c r="S1446" s="230">
        <f>[1]Greenfields!F284</f>
        <v>1</v>
      </c>
      <c r="T1446" s="50">
        <f t="shared" si="127"/>
        <v>8809851</v>
      </c>
      <c r="U1446" s="186"/>
      <c r="X1446" t="str">
        <f>IF(ISERROR(VLOOKUP(H1446,'FMC by DSF_Sistem'!$J$11:$J$1202,1,0)),"TIDAK ADA","ADA")</f>
        <v>ADA</v>
      </c>
      <c r="Y1446" t="str">
        <f>IF(ISERROR(VLOOKUP(C1446,'Data Unit Agr Open'!$F$4:$F$7567,1,0)),"TIDAK ADA","ADA")</f>
        <v>ADA</v>
      </c>
      <c r="Z1446" s="955" t="str">
        <f>VLOOKUP(H1446,'Data Unit Agr Open'!J1444:$J$7567,1,FALSE)</f>
        <v>B2854SRM</v>
      </c>
      <c r="AA1446" t="b">
        <f t="shared" si="128"/>
        <v>1</v>
      </c>
      <c r="AB1446"/>
    </row>
    <row r="1447" spans="2:28" ht="17.45" hidden="1" customHeight="1" x14ac:dyDescent="0.4">
      <c r="B1447" s="38">
        <v>1442</v>
      </c>
      <c r="C1447" s="389" t="s">
        <v>2878</v>
      </c>
      <c r="D1447" s="754" t="s">
        <v>6538</v>
      </c>
      <c r="E1447" s="221" t="s">
        <v>13419</v>
      </c>
      <c r="F1447" s="222"/>
      <c r="G1447" s="222"/>
      <c r="H1447" s="223" t="s">
        <v>6553</v>
      </c>
      <c r="I1447" s="224" t="s">
        <v>6554</v>
      </c>
      <c r="J1447" s="224" t="s">
        <v>6555</v>
      </c>
      <c r="K1447" s="225">
        <v>44229</v>
      </c>
      <c r="L1447" s="225">
        <v>44959</v>
      </c>
      <c r="M1447" s="226">
        <v>24</v>
      </c>
      <c r="N1447" s="227">
        <v>9600000</v>
      </c>
      <c r="O1447" s="226">
        <f t="shared" si="129"/>
        <v>400000</v>
      </c>
      <c r="P1447" s="128">
        <f t="shared" ca="1" si="125"/>
        <v>11.321165725308674</v>
      </c>
      <c r="Q1447" s="129">
        <f t="shared" ca="1" si="126"/>
        <v>4400000</v>
      </c>
      <c r="R1447" s="117">
        <f>[1]Greenfields!J91</f>
        <v>1204101</v>
      </c>
      <c r="S1447" s="230">
        <f>[1]Greenfields!F92</f>
        <v>2</v>
      </c>
      <c r="T1447" s="50">
        <f t="shared" si="127"/>
        <v>8395899</v>
      </c>
      <c r="U1447" s="186"/>
      <c r="X1447" t="str">
        <f>IF(ISERROR(VLOOKUP(H1447,'FMC by DSF_Sistem'!$J$11:$J$1202,1,0)),"TIDAK ADA","ADA")</f>
        <v>ADA</v>
      </c>
      <c r="Y1447" t="str">
        <f>IF(ISERROR(VLOOKUP(C1447,'Data Unit Agr Open'!$F$4:$F$7567,1,0)),"TIDAK ADA","ADA")</f>
        <v>ADA</v>
      </c>
      <c r="Z1447" s="955" t="str">
        <f>VLOOKUP(H1447,'Data Unit Agr Open'!J1445:$J$7567,1,FALSE)</f>
        <v>B2895SRN</v>
      </c>
      <c r="AA1447" t="b">
        <f t="shared" si="128"/>
        <v>1</v>
      </c>
      <c r="AB1447"/>
    </row>
    <row r="1448" spans="2:28" ht="17.45" hidden="1" customHeight="1" x14ac:dyDescent="0.4">
      <c r="B1448" s="51">
        <v>1443</v>
      </c>
      <c r="C1448" s="389" t="s">
        <v>2882</v>
      </c>
      <c r="D1448" s="754" t="s">
        <v>6538</v>
      </c>
      <c r="E1448" s="221" t="s">
        <v>13419</v>
      </c>
      <c r="F1448" s="222"/>
      <c r="G1448" s="222"/>
      <c r="H1448" s="223" t="s">
        <v>6559</v>
      </c>
      <c r="I1448" s="224" t="s">
        <v>6560</v>
      </c>
      <c r="J1448" s="224" t="s">
        <v>6561</v>
      </c>
      <c r="K1448" s="225">
        <v>44225</v>
      </c>
      <c r="L1448" s="225">
        <v>44955</v>
      </c>
      <c r="M1448" s="226">
        <v>24</v>
      </c>
      <c r="N1448" s="227">
        <v>9600000</v>
      </c>
      <c r="O1448" s="226">
        <f t="shared" si="129"/>
        <v>400000</v>
      </c>
      <c r="P1448" s="128">
        <f t="shared" ca="1" si="125"/>
        <v>11.454499058642007</v>
      </c>
      <c r="Q1448" s="129">
        <f t="shared" ca="1" si="126"/>
        <v>4400000</v>
      </c>
      <c r="R1448" s="117">
        <f>[1]Greenfields!J189</f>
        <v>843851</v>
      </c>
      <c r="S1448" s="230">
        <f>[1]Greenfields!F190</f>
        <v>2</v>
      </c>
      <c r="T1448" s="50">
        <f t="shared" si="127"/>
        <v>8756149</v>
      </c>
      <c r="U1448" s="186"/>
      <c r="X1448" t="str">
        <f>IF(ISERROR(VLOOKUP(H1448,'FMC by DSF_Sistem'!$J$11:$J$1202,1,0)),"TIDAK ADA","ADA")</f>
        <v>ADA</v>
      </c>
      <c r="Y1448" t="str">
        <f>IF(ISERROR(VLOOKUP(C1448,'Data Unit Agr Open'!$F$4:$F$7567,1,0)),"TIDAK ADA","ADA")</f>
        <v>ADA</v>
      </c>
      <c r="Z1448" s="955" t="str">
        <f>VLOOKUP(H1448,'Data Unit Agr Open'!J1446:$J$7567,1,FALSE)</f>
        <v>B2844SRM</v>
      </c>
      <c r="AA1448" t="b">
        <f t="shared" si="128"/>
        <v>1</v>
      </c>
      <c r="AB1448"/>
    </row>
    <row r="1449" spans="2:28" ht="17.45" hidden="1" customHeight="1" x14ac:dyDescent="0.4">
      <c r="B1449" s="38">
        <v>1444</v>
      </c>
      <c r="C1449" s="389" t="s">
        <v>2886</v>
      </c>
      <c r="D1449" s="754" t="s">
        <v>6538</v>
      </c>
      <c r="E1449" s="221" t="s">
        <v>13419</v>
      </c>
      <c r="F1449" s="222"/>
      <c r="G1449" s="222"/>
      <c r="H1449" s="223" t="s">
        <v>6567</v>
      </c>
      <c r="I1449" s="224" t="s">
        <v>6568</v>
      </c>
      <c r="J1449" s="224" t="s">
        <v>6569</v>
      </c>
      <c r="K1449" s="225">
        <v>44239</v>
      </c>
      <c r="L1449" s="225">
        <v>44969</v>
      </c>
      <c r="M1449" s="226">
        <v>24</v>
      </c>
      <c r="N1449" s="227">
        <v>9600000</v>
      </c>
      <c r="O1449" s="226">
        <f t="shared" si="129"/>
        <v>400000</v>
      </c>
      <c r="P1449" s="128">
        <f t="shared" ca="1" si="125"/>
        <v>10.98783239197534</v>
      </c>
      <c r="Q1449" s="129">
        <f t="shared" ca="1" si="126"/>
        <v>4000000</v>
      </c>
      <c r="R1449" s="117"/>
      <c r="S1449" s="230"/>
      <c r="T1449" s="50">
        <f t="shared" si="127"/>
        <v>9600000</v>
      </c>
      <c r="U1449" s="186"/>
      <c r="X1449" t="str">
        <f>IF(ISERROR(VLOOKUP(H1449,'FMC by DSF_Sistem'!$J$11:$J$1202,1,0)),"TIDAK ADA","ADA")</f>
        <v>ADA</v>
      </c>
      <c r="Y1449" t="str">
        <f>IF(ISERROR(VLOOKUP(C1449,'Data Unit Agr Open'!$F$4:$F$7567,1,0)),"TIDAK ADA","ADA")</f>
        <v>ADA</v>
      </c>
      <c r="Z1449" s="955" t="str">
        <f>VLOOKUP(H1449,'Data Unit Agr Open'!J1447:$J$7567,1,FALSE)</f>
        <v>B2893SRN</v>
      </c>
      <c r="AA1449" t="b">
        <f t="shared" si="128"/>
        <v>1</v>
      </c>
      <c r="AB1449"/>
    </row>
    <row r="1450" spans="2:28" ht="17.45" hidden="1" customHeight="1" x14ac:dyDescent="0.4">
      <c r="B1450" s="51">
        <v>1445</v>
      </c>
      <c r="C1450" s="389" t="s">
        <v>2890</v>
      </c>
      <c r="D1450" s="754" t="s">
        <v>6538</v>
      </c>
      <c r="E1450" s="221" t="s">
        <v>13419</v>
      </c>
      <c r="F1450" s="222"/>
      <c r="G1450" s="222"/>
      <c r="H1450" s="223" t="s">
        <v>6572</v>
      </c>
      <c r="I1450" s="224" t="s">
        <v>6573</v>
      </c>
      <c r="J1450" s="224" t="s">
        <v>6574</v>
      </c>
      <c r="K1450" s="225">
        <v>44225</v>
      </c>
      <c r="L1450" s="225">
        <v>44955</v>
      </c>
      <c r="M1450" s="226">
        <v>24</v>
      </c>
      <c r="N1450" s="227">
        <v>9600000</v>
      </c>
      <c r="O1450" s="226">
        <f t="shared" si="129"/>
        <v>400000</v>
      </c>
      <c r="P1450" s="128">
        <f t="shared" ca="1" si="125"/>
        <v>11.454499058642007</v>
      </c>
      <c r="Q1450" s="129">
        <f t="shared" ca="1" si="126"/>
        <v>4400000</v>
      </c>
      <c r="R1450" s="117">
        <f>[1]Greenfields!J428</f>
        <v>411900</v>
      </c>
      <c r="S1450" s="230">
        <f>[1]Greenfields!F429</f>
        <v>1</v>
      </c>
      <c r="T1450" s="50">
        <f t="shared" si="127"/>
        <v>9188100</v>
      </c>
      <c r="U1450" s="186"/>
      <c r="X1450" t="str">
        <f>IF(ISERROR(VLOOKUP(H1450,'FMC by DSF_Sistem'!$J$11:$J$1202,1,0)),"TIDAK ADA","ADA")</f>
        <v>ADA</v>
      </c>
      <c r="Y1450" t="str">
        <f>IF(ISERROR(VLOOKUP(C1450,'Data Unit Agr Open'!$F$4:$F$7567,1,0)),"TIDAK ADA","ADA")</f>
        <v>ADA</v>
      </c>
      <c r="Z1450" s="955" t="str">
        <f>VLOOKUP(H1450,'Data Unit Agr Open'!J1448:$J$7567,1,FALSE)</f>
        <v>B2901SRN</v>
      </c>
      <c r="AA1450" t="b">
        <f t="shared" si="128"/>
        <v>1</v>
      </c>
      <c r="AB1450"/>
    </row>
    <row r="1451" spans="2:28" ht="17.45" hidden="1" customHeight="1" x14ac:dyDescent="0.4">
      <c r="B1451" s="38">
        <v>1446</v>
      </c>
      <c r="C1451" s="389" t="s">
        <v>2894</v>
      </c>
      <c r="D1451" s="754" t="s">
        <v>6538</v>
      </c>
      <c r="E1451" s="221" t="s">
        <v>13419</v>
      </c>
      <c r="F1451" s="222"/>
      <c r="G1451" s="222"/>
      <c r="H1451" s="223" t="s">
        <v>6575</v>
      </c>
      <c r="I1451" s="224" t="s">
        <v>6576</v>
      </c>
      <c r="J1451" s="224" t="s">
        <v>6577</v>
      </c>
      <c r="K1451" s="225">
        <v>44237</v>
      </c>
      <c r="L1451" s="225">
        <v>44967</v>
      </c>
      <c r="M1451" s="226">
        <v>24</v>
      </c>
      <c r="N1451" s="227">
        <v>9600000</v>
      </c>
      <c r="O1451" s="226">
        <f t="shared" si="129"/>
        <v>400000</v>
      </c>
      <c r="P1451" s="128">
        <f t="shared" ca="1" si="125"/>
        <v>11.054499058642007</v>
      </c>
      <c r="Q1451" s="129">
        <f t="shared" ca="1" si="126"/>
        <v>4400000</v>
      </c>
      <c r="R1451" s="117">
        <f>[1]Greenfields!J380</f>
        <v>719440</v>
      </c>
      <c r="S1451" s="230">
        <f>[1]Greenfields!F381</f>
        <v>1</v>
      </c>
      <c r="T1451" s="50">
        <f t="shared" si="127"/>
        <v>8880560</v>
      </c>
      <c r="U1451" s="186"/>
      <c r="X1451" t="str">
        <f>IF(ISERROR(VLOOKUP(H1451,'FMC by DSF_Sistem'!$J$11:$J$1202,1,0)),"TIDAK ADA","ADA")</f>
        <v>ADA</v>
      </c>
      <c r="Y1451" t="str">
        <f>IF(ISERROR(VLOOKUP(C1451,'Data Unit Agr Open'!$F$4:$F$7567,1,0)),"TIDAK ADA","ADA")</f>
        <v>ADA</v>
      </c>
      <c r="Z1451" s="955" t="str">
        <f>VLOOKUP(H1451,'Data Unit Agr Open'!J1449:$J$7567,1,FALSE)</f>
        <v>B2866SRM</v>
      </c>
      <c r="AA1451" t="b">
        <f t="shared" si="128"/>
        <v>1</v>
      </c>
      <c r="AB1451"/>
    </row>
    <row r="1452" spans="2:28" ht="17.45" hidden="1" customHeight="1" x14ac:dyDescent="0.4">
      <c r="B1452" s="51">
        <v>1447</v>
      </c>
      <c r="C1452" s="389" t="s">
        <v>2915</v>
      </c>
      <c r="D1452" s="754" t="s">
        <v>6538</v>
      </c>
      <c r="E1452" s="221" t="s">
        <v>13419</v>
      </c>
      <c r="F1452" s="222"/>
      <c r="G1452" s="222"/>
      <c r="H1452" s="223" t="s">
        <v>6583</v>
      </c>
      <c r="I1452" s="224" t="s">
        <v>6584</v>
      </c>
      <c r="J1452" s="224" t="s">
        <v>6585</v>
      </c>
      <c r="K1452" s="225">
        <v>44243</v>
      </c>
      <c r="L1452" s="225">
        <v>44973</v>
      </c>
      <c r="M1452" s="226">
        <v>24</v>
      </c>
      <c r="N1452" s="227">
        <v>9600000</v>
      </c>
      <c r="O1452" s="226">
        <f t="shared" si="129"/>
        <v>400000</v>
      </c>
      <c r="P1452" s="128">
        <f t="shared" ca="1" si="125"/>
        <v>10.854499058642007</v>
      </c>
      <c r="Q1452" s="129">
        <f t="shared" ca="1" si="126"/>
        <v>4000000</v>
      </c>
      <c r="R1452" s="117">
        <f>[1]Greenfields!J331</f>
        <v>564674</v>
      </c>
      <c r="S1452" s="230">
        <f>[1]Greenfields!F332</f>
        <v>1</v>
      </c>
      <c r="T1452" s="50">
        <f t="shared" si="127"/>
        <v>9035326</v>
      </c>
      <c r="U1452" s="186"/>
      <c r="X1452" t="str">
        <f>IF(ISERROR(VLOOKUP(H1452,'FMC by DSF_Sistem'!$J$11:$J$1202,1,0)),"TIDAK ADA","ADA")</f>
        <v>ADA</v>
      </c>
      <c r="Y1452" t="str">
        <f>IF(ISERROR(VLOOKUP(C1452,'Data Unit Agr Open'!$F$4:$F$7567,1,0)),"TIDAK ADA","ADA")</f>
        <v>ADA</v>
      </c>
      <c r="Z1452" s="955" t="str">
        <f>VLOOKUP(H1452,'Data Unit Agr Open'!J1450:$J$7567,1,FALSE)</f>
        <v>B2872SRM</v>
      </c>
      <c r="AA1452" t="b">
        <f t="shared" si="128"/>
        <v>1</v>
      </c>
      <c r="AB1452"/>
    </row>
    <row r="1453" spans="2:28" ht="17.45" hidden="1" customHeight="1" x14ac:dyDescent="0.4">
      <c r="B1453" s="38">
        <v>1448</v>
      </c>
      <c r="C1453" s="389" t="s">
        <v>2916</v>
      </c>
      <c r="D1453" s="754" t="s">
        <v>6538</v>
      </c>
      <c r="E1453" s="221" t="s">
        <v>13419</v>
      </c>
      <c r="F1453" s="222"/>
      <c r="G1453" s="222"/>
      <c r="H1453" s="223" t="s">
        <v>6591</v>
      </c>
      <c r="I1453" s="224" t="s">
        <v>6592</v>
      </c>
      <c r="J1453" s="224" t="s">
        <v>6593</v>
      </c>
      <c r="K1453" s="225">
        <v>44235</v>
      </c>
      <c r="L1453" s="225">
        <v>44965</v>
      </c>
      <c r="M1453" s="226">
        <v>24</v>
      </c>
      <c r="N1453" s="227">
        <v>9600000</v>
      </c>
      <c r="O1453" s="226">
        <f t="shared" si="129"/>
        <v>400000</v>
      </c>
      <c r="P1453" s="128">
        <f t="shared" ca="1" si="125"/>
        <v>11.121165725308675</v>
      </c>
      <c r="Q1453" s="129">
        <f t="shared" ca="1" si="126"/>
        <v>4400000</v>
      </c>
      <c r="R1453" s="117">
        <f>[1]Greenfields!J140</f>
        <v>1011051</v>
      </c>
      <c r="S1453" s="230">
        <f>[1]Greenfields!F141</f>
        <v>2</v>
      </c>
      <c r="T1453" s="50">
        <f t="shared" si="127"/>
        <v>8588949</v>
      </c>
      <c r="U1453" s="186"/>
      <c r="X1453" t="str">
        <f>IF(ISERROR(VLOOKUP(H1453,'FMC by DSF_Sistem'!$J$11:$J$1202,1,0)),"TIDAK ADA","ADA")</f>
        <v>ADA</v>
      </c>
      <c r="Y1453" t="str">
        <f>IF(ISERROR(VLOOKUP(C1453,'Data Unit Agr Open'!$F$4:$F$7567,1,0)),"TIDAK ADA","ADA")</f>
        <v>ADA</v>
      </c>
      <c r="Z1453" s="955" t="str">
        <f>VLOOKUP(H1453,'Data Unit Agr Open'!J1451:$J$7567,1,FALSE)</f>
        <v>B2870SRM</v>
      </c>
      <c r="AA1453" t="b">
        <f t="shared" si="128"/>
        <v>1</v>
      </c>
      <c r="AB1453"/>
    </row>
    <row r="1454" spans="2:28" ht="17.45" hidden="1" customHeight="1" x14ac:dyDescent="0.4">
      <c r="B1454" s="51">
        <v>1449</v>
      </c>
      <c r="C1454" s="389" t="s">
        <v>2916</v>
      </c>
      <c r="D1454" s="754" t="s">
        <v>6538</v>
      </c>
      <c r="E1454" s="221" t="s">
        <v>13419</v>
      </c>
      <c r="F1454" s="222"/>
      <c r="G1454" s="222"/>
      <c r="H1454" s="223" t="s">
        <v>6599</v>
      </c>
      <c r="I1454" s="224" t="s">
        <v>6600</v>
      </c>
      <c r="J1454" s="224" t="s">
        <v>6601</v>
      </c>
      <c r="K1454" s="225">
        <v>44235</v>
      </c>
      <c r="L1454" s="225">
        <v>44965</v>
      </c>
      <c r="M1454" s="226">
        <v>24</v>
      </c>
      <c r="N1454" s="227">
        <v>9600000</v>
      </c>
      <c r="O1454" s="226">
        <f t="shared" si="129"/>
        <v>400000</v>
      </c>
      <c r="P1454" s="128">
        <f t="shared" ca="1" si="125"/>
        <v>11.121165725308675</v>
      </c>
      <c r="Q1454" s="129">
        <f t="shared" ca="1" si="126"/>
        <v>4400000</v>
      </c>
      <c r="R1454" s="117">
        <f>[1]Greenfields!J236</f>
        <v>1025603</v>
      </c>
      <c r="S1454" s="230">
        <f>[1]Greenfields!F237</f>
        <v>3</v>
      </c>
      <c r="T1454" s="50">
        <f t="shared" si="127"/>
        <v>8574397</v>
      </c>
      <c r="U1454" s="186"/>
      <c r="X1454" t="str">
        <f>IF(ISERROR(VLOOKUP(H1454,'FMC by DSF_Sistem'!$J$11:$J$1202,1,0)),"TIDAK ADA","ADA")</f>
        <v>ADA</v>
      </c>
      <c r="Y1454" t="str">
        <f>IF(ISERROR(VLOOKUP(C1454,'Data Unit Agr Open'!$F$4:$F$7567,1,0)),"TIDAK ADA","ADA")</f>
        <v>ADA</v>
      </c>
      <c r="Z1454" s="955" t="str">
        <f>VLOOKUP(H1454,'Data Unit Agr Open'!J1452:$J$7567,1,FALSE)</f>
        <v>B2868SRM</v>
      </c>
      <c r="AA1454" t="b">
        <f t="shared" si="128"/>
        <v>1</v>
      </c>
      <c r="AB1454"/>
    </row>
    <row r="1455" spans="2:28" ht="17.45" hidden="1" customHeight="1" x14ac:dyDescent="0.4">
      <c r="B1455" s="38">
        <v>1450</v>
      </c>
      <c r="C1455" s="389" t="s">
        <v>2676</v>
      </c>
      <c r="D1455" s="754" t="s">
        <v>13498</v>
      </c>
      <c r="E1455" s="221" t="s">
        <v>12058</v>
      </c>
      <c r="F1455" s="222"/>
      <c r="G1455" s="222"/>
      <c r="H1455" s="223" t="s">
        <v>13499</v>
      </c>
      <c r="I1455" s="224" t="s">
        <v>5023</v>
      </c>
      <c r="J1455" s="224" t="s">
        <v>5024</v>
      </c>
      <c r="K1455" s="225">
        <v>44258</v>
      </c>
      <c r="L1455" s="225">
        <v>45354</v>
      </c>
      <c r="M1455" s="226">
        <v>36</v>
      </c>
      <c r="N1455" s="227">
        <v>43200000</v>
      </c>
      <c r="O1455" s="226">
        <f t="shared" si="129"/>
        <v>1200000</v>
      </c>
      <c r="P1455" s="128">
        <f t="shared" ref="P1455:P1518" ca="1" si="130">($P$3-K1455)/30</f>
        <v>10.354499058642007</v>
      </c>
      <c r="Q1455" s="129">
        <f t="shared" ref="Q1455:Q1518" ca="1" si="131">LEFT(P1455,2)*O1455</f>
        <v>12000000</v>
      </c>
      <c r="R1455" s="117"/>
      <c r="S1455" s="230"/>
      <c r="T1455" s="50">
        <f t="shared" si="127"/>
        <v>43200000</v>
      </c>
      <c r="U1455" s="186"/>
      <c r="X1455" t="str">
        <f>IF(ISERROR(VLOOKUP(H1455,'FMC by DSF_Sistem'!$J$11:$J$1202,1,0)),"TIDAK ADA","ADA")</f>
        <v>TIDAK ADA</v>
      </c>
      <c r="Y1455" t="str">
        <f>IF(ISERROR(VLOOKUP(C1455,'Data Unit Agr Open'!$F$4:$F$7567,1,0)),"TIDAK ADA","ADA")</f>
        <v>ADA</v>
      </c>
      <c r="Z1455" s="955" t="e">
        <f>VLOOKUP(H1455,'Data Unit Agr Open'!J1453:$J$7567,1,FALSE)</f>
        <v>#N/A</v>
      </c>
      <c r="AA1455" t="b">
        <f t="shared" si="128"/>
        <v>0</v>
      </c>
      <c r="AB1455" s="950" t="s">
        <v>25360</v>
      </c>
    </row>
    <row r="1456" spans="2:28" ht="17.45" hidden="1" customHeight="1" x14ac:dyDescent="0.4">
      <c r="B1456" s="51">
        <v>1451</v>
      </c>
      <c r="C1456" s="389" t="s">
        <v>3560</v>
      </c>
      <c r="D1456" s="754" t="s">
        <v>13498</v>
      </c>
      <c r="E1456" s="221" t="s">
        <v>12000</v>
      </c>
      <c r="F1456" s="222"/>
      <c r="G1456" s="222"/>
      <c r="H1456" s="223" t="s">
        <v>5031</v>
      </c>
      <c r="I1456" s="224" t="s">
        <v>5032</v>
      </c>
      <c r="J1456" s="224" t="s">
        <v>5033</v>
      </c>
      <c r="K1456" s="225">
        <v>44320</v>
      </c>
      <c r="L1456" s="225">
        <v>45416</v>
      </c>
      <c r="M1456" s="226">
        <v>36</v>
      </c>
      <c r="N1456" s="227">
        <v>19800000</v>
      </c>
      <c r="O1456" s="226">
        <f>N1456/M1456</f>
        <v>550000</v>
      </c>
      <c r="P1456" s="128">
        <f t="shared" ca="1" si="130"/>
        <v>8.2878323919753409</v>
      </c>
      <c r="Q1456" s="129">
        <f t="shared" ca="1" si="131"/>
        <v>4400000</v>
      </c>
      <c r="R1456" s="117"/>
      <c r="S1456" s="230"/>
      <c r="T1456" s="50">
        <f t="shared" si="127"/>
        <v>19800000</v>
      </c>
      <c r="U1456" s="186"/>
      <c r="X1456" t="str">
        <f>IF(ISERROR(VLOOKUP(H1456,'FMC by DSF_Sistem'!$J$11:$J$1202,1,0)),"TIDAK ADA","ADA")</f>
        <v>ADA</v>
      </c>
      <c r="Y1456" t="str">
        <f>IF(ISERROR(VLOOKUP(C1456,'Data Unit Agr Open'!$F$4:$F$7567,1,0)),"TIDAK ADA","ADA")</f>
        <v>ADA</v>
      </c>
      <c r="Z1456" s="955" t="str">
        <f>VLOOKUP(H1456,'Data Unit Agr Open'!J1454:$J$7567,1,FALSE)</f>
        <v>B2230SRV</v>
      </c>
      <c r="AA1456" t="b">
        <f t="shared" si="128"/>
        <v>1</v>
      </c>
      <c r="AB1456"/>
    </row>
    <row r="1457" spans="2:28" ht="17.45" hidden="1" customHeight="1" x14ac:dyDescent="0.4">
      <c r="B1457" s="38">
        <v>1452</v>
      </c>
      <c r="C1457" s="389" t="s">
        <v>3020</v>
      </c>
      <c r="D1457" s="754" t="s">
        <v>13500</v>
      </c>
      <c r="E1457" s="221" t="s">
        <v>12755</v>
      </c>
      <c r="F1457" s="222"/>
      <c r="G1457" s="222"/>
      <c r="H1457" s="223" t="s">
        <v>8861</v>
      </c>
      <c r="I1457" s="224" t="s">
        <v>8862</v>
      </c>
      <c r="J1457" s="224" t="s">
        <v>8863</v>
      </c>
      <c r="K1457" s="225">
        <v>44251</v>
      </c>
      <c r="L1457" s="225">
        <v>45346</v>
      </c>
      <c r="M1457" s="226">
        <v>36</v>
      </c>
      <c r="N1457" s="227">
        <v>18000000</v>
      </c>
      <c r="O1457" s="226">
        <f t="shared" si="129"/>
        <v>500000</v>
      </c>
      <c r="P1457" s="128">
        <f t="shared" ca="1" si="130"/>
        <v>10.587832391975342</v>
      </c>
      <c r="Q1457" s="129">
        <f t="shared" ca="1" si="131"/>
        <v>5000000</v>
      </c>
      <c r="R1457" s="117">
        <f>'[1]Nabel Sakha'!J55</f>
        <v>1380137</v>
      </c>
      <c r="S1457" s="230">
        <f>'[1]Nabel Sakha'!F56</f>
        <v>2</v>
      </c>
      <c r="T1457" s="50">
        <f t="shared" si="127"/>
        <v>16619863</v>
      </c>
      <c r="U1457" s="186"/>
      <c r="X1457" t="str">
        <f>IF(ISERROR(VLOOKUP(H1457,'FMC by DSF_Sistem'!$J$11:$J$1202,1,0)),"TIDAK ADA","ADA")</f>
        <v>ADA</v>
      </c>
      <c r="Y1457" t="str">
        <f>IF(ISERROR(VLOOKUP(C1457,'Data Unit Agr Open'!$F$4:$F$7567,1,0)),"TIDAK ADA","ADA")</f>
        <v>ADA</v>
      </c>
      <c r="Z1457" s="955" t="str">
        <f>VLOOKUP(H1457,'Data Unit Agr Open'!J1455:$J$7567,1,FALSE)</f>
        <v>B2211SRQ</v>
      </c>
      <c r="AA1457" t="b">
        <f t="shared" si="128"/>
        <v>1</v>
      </c>
      <c r="AB1457"/>
    </row>
    <row r="1458" spans="2:28" ht="17.45" hidden="1" customHeight="1" x14ac:dyDescent="0.4">
      <c r="B1458" s="51">
        <v>1453</v>
      </c>
      <c r="C1458" s="389" t="s">
        <v>3516</v>
      </c>
      <c r="D1458" s="754" t="s">
        <v>13500</v>
      </c>
      <c r="E1458" s="221" t="s">
        <v>12755</v>
      </c>
      <c r="F1458" s="222"/>
      <c r="G1458" s="222"/>
      <c r="H1458" s="223" t="s">
        <v>8867</v>
      </c>
      <c r="I1458" s="224" t="s">
        <v>8868</v>
      </c>
      <c r="J1458" s="224" t="s">
        <v>8869</v>
      </c>
      <c r="K1458" s="225">
        <v>44307</v>
      </c>
      <c r="L1458" s="225">
        <v>45403</v>
      </c>
      <c r="M1458" s="226">
        <v>36</v>
      </c>
      <c r="N1458" s="227">
        <v>18000000</v>
      </c>
      <c r="O1458" s="226">
        <f t="shared" si="129"/>
        <v>500000</v>
      </c>
      <c r="P1458" s="128">
        <f t="shared" ca="1" si="130"/>
        <v>8.7211657253086745</v>
      </c>
      <c r="Q1458" s="129">
        <f t="shared" ca="1" si="131"/>
        <v>4000000</v>
      </c>
      <c r="R1458" s="117"/>
      <c r="S1458" s="230"/>
      <c r="T1458" s="50">
        <f t="shared" si="127"/>
        <v>18000000</v>
      </c>
      <c r="U1458" s="186"/>
      <c r="X1458" t="str">
        <f>IF(ISERROR(VLOOKUP(H1458,'FMC by DSF_Sistem'!$J$11:$J$1202,1,0)),"TIDAK ADA","ADA")</f>
        <v>ADA</v>
      </c>
      <c r="Y1458" t="str">
        <f>IF(ISERROR(VLOOKUP(C1458,'Data Unit Agr Open'!$F$4:$F$7567,1,0)),"TIDAK ADA","ADA")</f>
        <v>ADA</v>
      </c>
      <c r="Z1458" s="955" t="str">
        <f>VLOOKUP(H1458,'Data Unit Agr Open'!J1456:$J$7567,1,FALSE)</f>
        <v>B2390UZA</v>
      </c>
      <c r="AA1458" t="b">
        <f t="shared" si="128"/>
        <v>1</v>
      </c>
      <c r="AB1458"/>
    </row>
    <row r="1459" spans="2:28" ht="17.45" hidden="1" customHeight="1" x14ac:dyDescent="0.4">
      <c r="B1459" s="38">
        <v>1454</v>
      </c>
      <c r="C1459" s="389" t="s">
        <v>3075</v>
      </c>
      <c r="D1459" s="754" t="s">
        <v>13501</v>
      </c>
      <c r="E1459" s="221" t="s">
        <v>12557</v>
      </c>
      <c r="F1459" s="222"/>
      <c r="G1459" s="222"/>
      <c r="H1459" s="223" t="s">
        <v>8905</v>
      </c>
      <c r="I1459" s="224" t="s">
        <v>8906</v>
      </c>
      <c r="J1459" s="224" t="s">
        <v>8907</v>
      </c>
      <c r="K1459" s="225">
        <v>44237</v>
      </c>
      <c r="L1459" s="225">
        <v>46063</v>
      </c>
      <c r="M1459" s="226">
        <v>60</v>
      </c>
      <c r="N1459" s="227">
        <v>33600000</v>
      </c>
      <c r="O1459" s="226">
        <f t="shared" si="129"/>
        <v>560000</v>
      </c>
      <c r="P1459" s="128">
        <f t="shared" ca="1" si="130"/>
        <v>11.054499058642007</v>
      </c>
      <c r="Q1459" s="129">
        <f t="shared" ca="1" si="131"/>
        <v>6160000</v>
      </c>
      <c r="R1459" s="117">
        <f>[1]Nissin!K2371</f>
        <v>428208</v>
      </c>
      <c r="S1459" s="230">
        <f>[1]Nissin!F2372</f>
        <v>1</v>
      </c>
      <c r="T1459" s="50">
        <f t="shared" si="127"/>
        <v>33171792</v>
      </c>
      <c r="U1459" s="186"/>
      <c r="X1459" t="str">
        <f>IF(ISERROR(VLOOKUP(H1459,'FMC by DSF_Sistem'!$J$11:$J$1202,1,0)),"TIDAK ADA","ADA")</f>
        <v>ADA</v>
      </c>
      <c r="Y1459" t="str">
        <f>IF(ISERROR(VLOOKUP(C1459,'Data Unit Agr Open'!$F$4:$F$7567,1,0)),"TIDAK ADA","ADA")</f>
        <v>ADA</v>
      </c>
      <c r="Z1459" s="955" t="str">
        <f>VLOOKUP(H1459,'Data Unit Agr Open'!J1457:$J$7567,1,FALSE)</f>
        <v>B2180SRP</v>
      </c>
      <c r="AA1459" t="b">
        <f t="shared" si="128"/>
        <v>1</v>
      </c>
      <c r="AB1459"/>
    </row>
    <row r="1460" spans="2:28" ht="17.45" hidden="1" customHeight="1" x14ac:dyDescent="0.4">
      <c r="B1460" s="51">
        <v>1455</v>
      </c>
      <c r="C1460" s="389" t="s">
        <v>3266</v>
      </c>
      <c r="D1460" s="754" t="s">
        <v>13502</v>
      </c>
      <c r="E1460" s="221" t="s">
        <v>13503</v>
      </c>
      <c r="F1460" s="222"/>
      <c r="G1460" s="222"/>
      <c r="H1460" s="223" t="s">
        <v>6728</v>
      </c>
      <c r="I1460" s="224" t="s">
        <v>6729</v>
      </c>
      <c r="J1460" s="224" t="s">
        <v>6730</v>
      </c>
      <c r="K1460" s="225">
        <v>44273</v>
      </c>
      <c r="L1460" s="225">
        <v>45003</v>
      </c>
      <c r="M1460" s="226">
        <v>24</v>
      </c>
      <c r="N1460" s="227">
        <v>31200000</v>
      </c>
      <c r="O1460" s="226">
        <f t="shared" si="129"/>
        <v>1300000</v>
      </c>
      <c r="P1460" s="128">
        <f t="shared" ca="1" si="130"/>
        <v>9.8544990586420074</v>
      </c>
      <c r="Q1460" s="129">
        <f t="shared" ca="1" si="131"/>
        <v>11700000</v>
      </c>
      <c r="R1460" s="117">
        <f>'[1]Indah Jaya Express'!J43</f>
        <v>6983889</v>
      </c>
      <c r="S1460" s="230">
        <f>'[1]Indah Jaya Express'!F44</f>
        <v>5</v>
      </c>
      <c r="T1460" s="50">
        <f t="shared" si="127"/>
        <v>24216111</v>
      </c>
      <c r="U1460" s="186"/>
      <c r="X1460" t="str">
        <f>IF(ISERROR(VLOOKUP(H1460,'FMC by DSF_Sistem'!$J$11:$J$1202,1,0)),"TIDAK ADA","ADA")</f>
        <v>ADA</v>
      </c>
      <c r="Y1460" t="str">
        <f>IF(ISERROR(VLOOKUP(C1460,'Data Unit Agr Open'!$F$4:$F$7567,1,0)),"TIDAK ADA","ADA")</f>
        <v>ADA</v>
      </c>
      <c r="Z1460" s="955" t="str">
        <f>VLOOKUP(H1460,'Data Unit Agr Open'!J1458:$J$7567,1,FALSE)</f>
        <v>L9355CD</v>
      </c>
      <c r="AA1460" t="b">
        <f t="shared" si="128"/>
        <v>1</v>
      </c>
      <c r="AB1460"/>
    </row>
    <row r="1461" spans="2:28" ht="17.45" hidden="1" customHeight="1" x14ac:dyDescent="0.4">
      <c r="B1461" s="38">
        <v>1456</v>
      </c>
      <c r="C1461" s="389" t="s">
        <v>3327</v>
      </c>
      <c r="D1461" s="754" t="s">
        <v>13504</v>
      </c>
      <c r="E1461" s="221" t="s">
        <v>12058</v>
      </c>
      <c r="F1461" s="222"/>
      <c r="G1461" s="222"/>
      <c r="H1461" s="223" t="s">
        <v>5363</v>
      </c>
      <c r="I1461" s="224" t="s">
        <v>5364</v>
      </c>
      <c r="J1461" s="224" t="s">
        <v>5365</v>
      </c>
      <c r="K1461" s="225">
        <v>44299</v>
      </c>
      <c r="L1461" s="225">
        <v>45395</v>
      </c>
      <c r="M1461" s="226">
        <v>36</v>
      </c>
      <c r="N1461" s="227">
        <v>43200000</v>
      </c>
      <c r="O1461" s="226">
        <f t="shared" si="129"/>
        <v>1200000</v>
      </c>
      <c r="P1461" s="128">
        <f t="shared" ca="1" si="130"/>
        <v>8.9878323919753402</v>
      </c>
      <c r="Q1461" s="129">
        <f t="shared" ca="1" si="131"/>
        <v>9600000</v>
      </c>
      <c r="R1461" s="117"/>
      <c r="S1461" s="230"/>
      <c r="T1461" s="50">
        <f t="shared" ref="T1461:T1524" si="132">N1461-R1461</f>
        <v>43200000</v>
      </c>
      <c r="U1461" s="186"/>
      <c r="X1461" t="str">
        <f>IF(ISERROR(VLOOKUP(H1461,'FMC by DSF_Sistem'!$J$11:$J$1202,1,0)),"TIDAK ADA","ADA")</f>
        <v>ADA</v>
      </c>
      <c r="Y1461" t="str">
        <f>IF(ISERROR(VLOOKUP(C1461,'Data Unit Agr Open'!$F$4:$F$7567,1,0)),"TIDAK ADA","ADA")</f>
        <v>ADA</v>
      </c>
      <c r="Z1461" s="955" t="str">
        <f>VLOOKUP(H1461,'Data Unit Agr Open'!J1459:$J$7567,1,FALSE)</f>
        <v>B1422UJW</v>
      </c>
      <c r="AA1461" t="b">
        <f t="shared" si="128"/>
        <v>1</v>
      </c>
      <c r="AB1461"/>
    </row>
    <row r="1462" spans="2:28" ht="17.45" hidden="1" customHeight="1" x14ac:dyDescent="0.4">
      <c r="B1462" s="51">
        <v>1457</v>
      </c>
      <c r="C1462" s="389" t="s">
        <v>3293</v>
      </c>
      <c r="D1462" s="754" t="s">
        <v>13505</v>
      </c>
      <c r="E1462" s="221" t="s">
        <v>12194</v>
      </c>
      <c r="F1462" s="222"/>
      <c r="G1462" s="222"/>
      <c r="H1462" s="223" t="s">
        <v>10111</v>
      </c>
      <c r="I1462" s="224" t="s">
        <v>10112</v>
      </c>
      <c r="J1462" s="224" t="s">
        <v>10113</v>
      </c>
      <c r="K1462" s="225">
        <v>44291</v>
      </c>
      <c r="L1462" s="225">
        <v>45752</v>
      </c>
      <c r="M1462" s="226">
        <v>48</v>
      </c>
      <c r="N1462" s="227">
        <v>31200000</v>
      </c>
      <c r="O1462" s="226">
        <f t="shared" si="129"/>
        <v>650000</v>
      </c>
      <c r="P1462" s="128">
        <f t="shared" ca="1" si="130"/>
        <v>9.2544990586420077</v>
      </c>
      <c r="Q1462" s="129">
        <f t="shared" ca="1" si="131"/>
        <v>5850000</v>
      </c>
      <c r="R1462" s="117"/>
      <c r="S1462" s="230"/>
      <c r="T1462" s="50">
        <f t="shared" si="132"/>
        <v>31200000</v>
      </c>
      <c r="U1462" s="186"/>
      <c r="X1462" t="str">
        <f>IF(ISERROR(VLOOKUP(H1462,'FMC by DSF_Sistem'!$J$11:$J$1202,1,0)),"TIDAK ADA","ADA")</f>
        <v>ADA</v>
      </c>
      <c r="Y1462" t="str">
        <f>IF(ISERROR(VLOOKUP(C1462,'Data Unit Agr Open'!$F$4:$F$7567,1,0)),"TIDAK ADA","ADA")</f>
        <v>ADA</v>
      </c>
      <c r="Z1462" s="955" t="str">
        <f>VLOOKUP(H1462,'Data Unit Agr Open'!J1460:$J$7567,1,FALSE)</f>
        <v>B2866PKZ</v>
      </c>
      <c r="AA1462" t="b">
        <f t="shared" si="128"/>
        <v>1</v>
      </c>
      <c r="AB1462"/>
    </row>
    <row r="1463" spans="2:28" ht="17.45" hidden="1" customHeight="1" x14ac:dyDescent="0.4">
      <c r="B1463" s="38">
        <v>1458</v>
      </c>
      <c r="C1463" s="389" t="s">
        <v>3296</v>
      </c>
      <c r="D1463" s="754" t="s">
        <v>13505</v>
      </c>
      <c r="E1463" s="221" t="s">
        <v>12000</v>
      </c>
      <c r="F1463" s="222"/>
      <c r="G1463" s="222"/>
      <c r="H1463" s="223" t="s">
        <v>10117</v>
      </c>
      <c r="I1463" s="224" t="s">
        <v>10118</v>
      </c>
      <c r="J1463" s="224" t="s">
        <v>10119</v>
      </c>
      <c r="K1463" s="225">
        <v>44291</v>
      </c>
      <c r="L1463" s="225">
        <v>45752</v>
      </c>
      <c r="M1463" s="226">
        <v>48</v>
      </c>
      <c r="N1463" s="227">
        <v>31200000</v>
      </c>
      <c r="O1463" s="226">
        <f t="shared" si="129"/>
        <v>650000</v>
      </c>
      <c r="P1463" s="128">
        <f t="shared" ca="1" si="130"/>
        <v>9.2544990586420077</v>
      </c>
      <c r="Q1463" s="129">
        <f t="shared" ca="1" si="131"/>
        <v>5850000</v>
      </c>
      <c r="R1463" s="117"/>
      <c r="S1463" s="230"/>
      <c r="T1463" s="50">
        <f t="shared" si="132"/>
        <v>31200000</v>
      </c>
      <c r="U1463" s="186"/>
      <c r="X1463" t="str">
        <f>IF(ISERROR(VLOOKUP(H1463,'FMC by DSF_Sistem'!$J$11:$J$1202,1,0)),"TIDAK ADA","ADA")</f>
        <v>ADA</v>
      </c>
      <c r="Y1463" t="str">
        <f>IF(ISERROR(VLOOKUP(C1463,'Data Unit Agr Open'!$F$4:$F$7567,1,0)),"TIDAK ADA","ADA")</f>
        <v>ADA</v>
      </c>
      <c r="Z1463" s="955" t="str">
        <f>VLOOKUP(H1463,'Data Unit Agr Open'!J1461:$J$7567,1,FALSE)</f>
        <v>B2735POA</v>
      </c>
      <c r="AA1463" t="b">
        <f t="shared" si="128"/>
        <v>1</v>
      </c>
      <c r="AB1463"/>
    </row>
    <row r="1464" spans="2:28" ht="17.45" customHeight="1" x14ac:dyDescent="0.4">
      <c r="B1464" s="51">
        <v>1459</v>
      </c>
      <c r="C1464" s="389" t="s">
        <v>3981</v>
      </c>
      <c r="D1464" s="754" t="s">
        <v>13505</v>
      </c>
      <c r="E1464" s="221" t="s">
        <v>11995</v>
      </c>
      <c r="F1464" s="222"/>
      <c r="G1464" s="222"/>
      <c r="H1464" s="223" t="s">
        <v>13506</v>
      </c>
      <c r="I1464" s="224" t="s">
        <v>13507</v>
      </c>
      <c r="J1464" s="224" t="s">
        <v>13508</v>
      </c>
      <c r="K1464" s="225">
        <v>44370</v>
      </c>
      <c r="L1464" s="225">
        <v>45466</v>
      </c>
      <c r="M1464" s="226">
        <v>36</v>
      </c>
      <c r="N1464" s="227">
        <v>21600000</v>
      </c>
      <c r="O1464" s="226">
        <f t="shared" si="129"/>
        <v>600000</v>
      </c>
      <c r="P1464" s="128">
        <f t="shared" ca="1" si="130"/>
        <v>6.621165725308674</v>
      </c>
      <c r="Q1464" s="129">
        <f t="shared" ca="1" si="131"/>
        <v>3600000</v>
      </c>
      <c r="R1464" s="117"/>
      <c r="S1464" s="230"/>
      <c r="T1464" s="50">
        <f t="shared" si="132"/>
        <v>21600000</v>
      </c>
      <c r="U1464" s="186"/>
      <c r="X1464" t="str">
        <f>IF(ISERROR(VLOOKUP(H1464,'FMC by DSF_Sistem'!$J$11:$J$1202,1,0)),"TIDAK ADA","ADA")</f>
        <v>TIDAK ADA</v>
      </c>
      <c r="Y1464" t="str">
        <f>IF(ISERROR(VLOOKUP(C1464,'Data Unit Agr Open'!$F$4:$F$7567,1,0)),"TIDAK ADA","ADA")</f>
        <v>ADA</v>
      </c>
      <c r="Z1464" s="955" t="str">
        <f>VLOOKUP(H1464,'Data Unit Agr Open'!J1462:$J$7567,1,FALSE)</f>
        <v>B2398UKZ</v>
      </c>
      <c r="AA1464" t="b">
        <f t="shared" si="128"/>
        <v>0</v>
      </c>
      <c r="AB1464"/>
    </row>
    <row r="1465" spans="2:28" ht="17.45" customHeight="1" x14ac:dyDescent="0.4">
      <c r="B1465" s="38">
        <v>1460</v>
      </c>
      <c r="C1465" s="389" t="s">
        <v>3981</v>
      </c>
      <c r="D1465" s="754" t="s">
        <v>13505</v>
      </c>
      <c r="E1465" s="221" t="s">
        <v>11995</v>
      </c>
      <c r="F1465" s="222"/>
      <c r="G1465" s="222"/>
      <c r="H1465" s="223" t="s">
        <v>13509</v>
      </c>
      <c r="I1465" s="224" t="s">
        <v>13510</v>
      </c>
      <c r="J1465" s="224" t="s">
        <v>13511</v>
      </c>
      <c r="K1465" s="225">
        <v>44370</v>
      </c>
      <c r="L1465" s="225">
        <v>45466</v>
      </c>
      <c r="M1465" s="226">
        <v>36</v>
      </c>
      <c r="N1465" s="227">
        <v>21600000</v>
      </c>
      <c r="O1465" s="226">
        <f t="shared" si="129"/>
        <v>600000</v>
      </c>
      <c r="P1465" s="128">
        <f t="shared" ca="1" si="130"/>
        <v>6.621165725308674</v>
      </c>
      <c r="Q1465" s="129">
        <f t="shared" ca="1" si="131"/>
        <v>3600000</v>
      </c>
      <c r="R1465" s="117"/>
      <c r="S1465" s="230"/>
      <c r="T1465" s="50">
        <f t="shared" si="132"/>
        <v>21600000</v>
      </c>
      <c r="U1465" s="186"/>
      <c r="X1465" t="str">
        <f>IF(ISERROR(VLOOKUP(H1465,'FMC by DSF_Sistem'!$J$11:$J$1202,1,0)),"TIDAK ADA","ADA")</f>
        <v>TIDAK ADA</v>
      </c>
      <c r="Y1465" t="str">
        <f>IF(ISERROR(VLOOKUP(C1465,'Data Unit Agr Open'!$F$4:$F$7567,1,0)),"TIDAK ADA","ADA")</f>
        <v>ADA</v>
      </c>
      <c r="Z1465" s="955" t="str">
        <f>VLOOKUP(H1465,'Data Unit Agr Open'!J1463:$J$7567,1,FALSE)</f>
        <v>B2276UOA</v>
      </c>
      <c r="AA1465" t="b">
        <f t="shared" si="128"/>
        <v>0</v>
      </c>
      <c r="AB1465"/>
    </row>
    <row r="1466" spans="2:28" ht="17.45" customHeight="1" x14ac:dyDescent="0.4">
      <c r="B1466" s="51">
        <v>1461</v>
      </c>
      <c r="C1466" s="389" t="s">
        <v>3981</v>
      </c>
      <c r="D1466" s="754" t="s">
        <v>13505</v>
      </c>
      <c r="E1466" s="221" t="s">
        <v>11995</v>
      </c>
      <c r="F1466" s="222"/>
      <c r="G1466" s="222"/>
      <c r="H1466" s="223" t="s">
        <v>13512</v>
      </c>
      <c r="I1466" s="224" t="s">
        <v>13513</v>
      </c>
      <c r="J1466" s="224" t="s">
        <v>13514</v>
      </c>
      <c r="K1466" s="225">
        <v>44370</v>
      </c>
      <c r="L1466" s="225">
        <v>45466</v>
      </c>
      <c r="M1466" s="226">
        <v>36</v>
      </c>
      <c r="N1466" s="227">
        <v>21600000</v>
      </c>
      <c r="O1466" s="226">
        <f t="shared" si="129"/>
        <v>600000</v>
      </c>
      <c r="P1466" s="128">
        <f t="shared" ca="1" si="130"/>
        <v>6.621165725308674</v>
      </c>
      <c r="Q1466" s="129">
        <f t="shared" ca="1" si="131"/>
        <v>3600000</v>
      </c>
      <c r="R1466" s="117">
        <f>[1]Sembodo!J55</f>
        <v>1096177</v>
      </c>
      <c r="S1466" s="230">
        <f>[1]Sembodo!F56</f>
        <v>1</v>
      </c>
      <c r="T1466" s="50">
        <f t="shared" si="132"/>
        <v>20503823</v>
      </c>
      <c r="U1466" s="186"/>
      <c r="X1466" t="str">
        <f>IF(ISERROR(VLOOKUP(H1466,'FMC by DSF_Sistem'!$J$11:$J$1202,1,0)),"TIDAK ADA","ADA")</f>
        <v>TIDAK ADA</v>
      </c>
      <c r="Y1466" t="str">
        <f>IF(ISERROR(VLOOKUP(C1466,'Data Unit Agr Open'!$F$4:$F$7567,1,0)),"TIDAK ADA","ADA")</f>
        <v>ADA</v>
      </c>
      <c r="Z1466" s="955" t="str">
        <f>VLOOKUP(H1466,'Data Unit Agr Open'!J1464:$J$7567,1,FALSE)</f>
        <v>B2397UKY</v>
      </c>
      <c r="AA1466" t="b">
        <f t="shared" si="128"/>
        <v>0</v>
      </c>
      <c r="AB1466"/>
    </row>
    <row r="1467" spans="2:28" ht="17.45" hidden="1" customHeight="1" x14ac:dyDescent="0.4">
      <c r="B1467" s="38">
        <v>1462</v>
      </c>
      <c r="C1467" s="389" t="s">
        <v>3766</v>
      </c>
      <c r="D1467" s="754" t="s">
        <v>13515</v>
      </c>
      <c r="E1467" s="221" t="s">
        <v>13516</v>
      </c>
      <c r="F1467" s="222"/>
      <c r="G1467" s="222"/>
      <c r="H1467" s="223" t="s">
        <v>11930</v>
      </c>
      <c r="I1467" s="224" t="s">
        <v>11931</v>
      </c>
      <c r="J1467" s="224" t="s">
        <v>11932</v>
      </c>
      <c r="K1467" s="225">
        <v>44349</v>
      </c>
      <c r="L1467" s="225">
        <v>44714</v>
      </c>
      <c r="M1467" s="226">
        <v>12</v>
      </c>
      <c r="N1467" s="227">
        <v>4800000</v>
      </c>
      <c r="O1467" s="226">
        <f t="shared" si="129"/>
        <v>400000</v>
      </c>
      <c r="P1467" s="128">
        <f t="shared" ca="1" si="130"/>
        <v>7.3211657253086742</v>
      </c>
      <c r="Q1467" s="129">
        <f t="shared" ca="1" si="131"/>
        <v>2800000</v>
      </c>
      <c r="R1467" s="117">
        <f>[1]Tumbakmas!J31</f>
        <v>1713424</v>
      </c>
      <c r="S1467" s="230">
        <f>[1]Tumbakmas!F32</f>
        <v>1</v>
      </c>
      <c r="T1467" s="50">
        <f t="shared" si="132"/>
        <v>3086576</v>
      </c>
      <c r="U1467" s="186"/>
      <c r="X1467" t="str">
        <f>IF(ISERROR(VLOOKUP(H1467,'FMC by DSF_Sistem'!$J$11:$J$1202,1,0)),"TIDAK ADA","ADA")</f>
        <v>ADA</v>
      </c>
      <c r="Y1467" t="str">
        <f>IF(ISERROR(VLOOKUP(C1467,'Data Unit Agr Open'!$F$4:$F$7567,1,0)),"TIDAK ADA","ADA")</f>
        <v>ADA</v>
      </c>
      <c r="Z1467" s="955" t="str">
        <f>VLOOKUP(H1467,'Data Unit Agr Open'!J1465:$J$7567,1,FALSE)</f>
        <v>B2221SIZ</v>
      </c>
      <c r="AA1467" t="b">
        <f t="shared" si="128"/>
        <v>1</v>
      </c>
      <c r="AB1467"/>
    </row>
    <row r="1468" spans="2:28" ht="32.25" hidden="1" x14ac:dyDescent="0.4">
      <c r="B1468" s="51">
        <v>1463</v>
      </c>
      <c r="C1468" s="389" t="s">
        <v>4676</v>
      </c>
      <c r="D1468" s="754" t="s">
        <v>13515</v>
      </c>
      <c r="E1468" s="221" t="s">
        <v>12411</v>
      </c>
      <c r="F1468" s="222"/>
      <c r="G1468" s="222" t="s">
        <v>12372</v>
      </c>
      <c r="H1468" s="755"/>
      <c r="I1468" s="756"/>
      <c r="J1468" s="756"/>
      <c r="K1468" s="225">
        <v>44487</v>
      </c>
      <c r="L1468" s="225">
        <v>44852</v>
      </c>
      <c r="M1468" s="226">
        <v>12</v>
      </c>
      <c r="N1468" s="227">
        <v>4800000</v>
      </c>
      <c r="O1468" s="226">
        <f t="shared" si="129"/>
        <v>400000</v>
      </c>
      <c r="P1468" s="128">
        <f t="shared" ca="1" si="130"/>
        <v>2.7211657253086741</v>
      </c>
      <c r="Q1468" s="129">
        <f t="shared" ca="1" si="131"/>
        <v>800000</v>
      </c>
      <c r="R1468" s="117"/>
      <c r="S1468" s="230"/>
      <c r="T1468" s="50">
        <f t="shared" si="132"/>
        <v>4800000</v>
      </c>
      <c r="U1468" s="186"/>
      <c r="X1468" t="str">
        <f>IF(ISERROR(VLOOKUP(H1468,'FMC by DSF_Sistem'!$J$11:$J$1202,1,0)),"TIDAK ADA","ADA")</f>
        <v>TIDAK ADA</v>
      </c>
      <c r="Y1468" t="str">
        <f>IF(ISERROR(VLOOKUP(C1468,'Data Unit Agr Open'!$F$4:$F$7567,1,0)),"TIDAK ADA","ADA")</f>
        <v>ADA</v>
      </c>
      <c r="Z1468" s="955" t="e">
        <f>VLOOKUP(H1468,'Data Unit Agr Open'!J1466:$J$7567,1,FALSE)</f>
        <v>#N/A</v>
      </c>
      <c r="AA1468" t="b">
        <f t="shared" si="128"/>
        <v>0</v>
      </c>
      <c r="AB1468" s="962" t="s">
        <v>25361</v>
      </c>
    </row>
    <row r="1469" spans="2:28" ht="32.25" hidden="1" x14ac:dyDescent="0.4">
      <c r="B1469" s="38">
        <v>1464</v>
      </c>
      <c r="C1469" s="757" t="s">
        <v>4803</v>
      </c>
      <c r="D1469" s="758" t="s">
        <v>13515</v>
      </c>
      <c r="E1469" s="759" t="s">
        <v>13266</v>
      </c>
      <c r="F1469" s="760"/>
      <c r="G1469" s="760"/>
      <c r="H1469" s="761"/>
      <c r="I1469" s="762" t="s">
        <v>13517</v>
      </c>
      <c r="J1469" s="762" t="s">
        <v>13518</v>
      </c>
      <c r="K1469" s="763">
        <v>44531</v>
      </c>
      <c r="L1469" s="763">
        <v>44896</v>
      </c>
      <c r="M1469" s="416">
        <v>12</v>
      </c>
      <c r="N1469" s="764">
        <v>4800000</v>
      </c>
      <c r="O1469" s="416">
        <f t="shared" si="129"/>
        <v>400000</v>
      </c>
      <c r="P1469" s="311">
        <f t="shared" ca="1" si="130"/>
        <v>1.2544990586420075</v>
      </c>
      <c r="Q1469" s="312">
        <f t="shared" ca="1" si="131"/>
        <v>400000</v>
      </c>
      <c r="R1469" s="417"/>
      <c r="S1469" s="765"/>
      <c r="T1469" s="160">
        <f t="shared" si="132"/>
        <v>4800000</v>
      </c>
      <c r="U1469" s="186"/>
      <c r="X1469" t="str">
        <f>IF(ISERROR(VLOOKUP(H1469,'FMC by DSF_Sistem'!$J$11:$J$1202,1,0)),"TIDAK ADA","ADA")</f>
        <v>TIDAK ADA</v>
      </c>
      <c r="Y1469" t="str">
        <f>IF(ISERROR(VLOOKUP(C1469,'Data Unit Agr Open'!$F$4:$F$7567,1,0)),"TIDAK ADA","ADA")</f>
        <v>ADA</v>
      </c>
      <c r="Z1469" s="955" t="e">
        <f>VLOOKUP(H1469,'Data Unit Agr Open'!J1467:$J$7567,1,FALSE)</f>
        <v>#N/A</v>
      </c>
      <c r="AA1469" t="b">
        <f t="shared" si="128"/>
        <v>0</v>
      </c>
      <c r="AB1469" s="962" t="s">
        <v>25362</v>
      </c>
    </row>
    <row r="1470" spans="2:28" ht="17.45" hidden="1" customHeight="1" x14ac:dyDescent="0.4">
      <c r="B1470" s="51">
        <v>1465</v>
      </c>
      <c r="C1470" s="389" t="s">
        <v>3846</v>
      </c>
      <c r="D1470" s="754" t="s">
        <v>13519</v>
      </c>
      <c r="E1470" s="221" t="s">
        <v>13520</v>
      </c>
      <c r="F1470" s="222"/>
      <c r="G1470" s="222"/>
      <c r="H1470" s="373" t="s">
        <v>9004</v>
      </c>
      <c r="I1470" s="343" t="s">
        <v>9005</v>
      </c>
      <c r="J1470" s="343" t="s">
        <v>9006</v>
      </c>
      <c r="K1470" s="427">
        <v>44356</v>
      </c>
      <c r="L1470" s="225">
        <v>45452</v>
      </c>
      <c r="M1470" s="226">
        <v>36</v>
      </c>
      <c r="N1470" s="227">
        <v>21600000</v>
      </c>
      <c r="O1470" s="226">
        <f t="shared" si="129"/>
        <v>600000</v>
      </c>
      <c r="P1470" s="128">
        <f t="shared" ca="1" si="130"/>
        <v>7.0878323919753408</v>
      </c>
      <c r="Q1470" s="129">
        <f t="shared" ca="1" si="131"/>
        <v>4200000</v>
      </c>
      <c r="R1470" s="117">
        <f>[1]Pejagan!J55</f>
        <v>823749</v>
      </c>
      <c r="S1470" s="230">
        <f>[1]Pejagan!F56</f>
        <v>1</v>
      </c>
      <c r="T1470" s="50">
        <f>N1470-R1468</f>
        <v>21600000</v>
      </c>
      <c r="U1470" s="186"/>
      <c r="X1470" t="str">
        <f>IF(ISERROR(VLOOKUP(H1470,'FMC by DSF_Sistem'!$J$11:$J$1202,1,0)),"TIDAK ADA","ADA")</f>
        <v>ADA</v>
      </c>
      <c r="Y1470" t="str">
        <f>IF(ISERROR(VLOOKUP(C1470,'Data Unit Agr Open'!$F$4:$F$7567,1,0)),"TIDAK ADA","ADA")</f>
        <v>ADA</v>
      </c>
      <c r="Z1470" s="955" t="str">
        <f>VLOOKUP(H1470,'Data Unit Agr Open'!J1468:$J$7567,1,FALSE)</f>
        <v>B2208UZC</v>
      </c>
      <c r="AA1470" t="b">
        <f t="shared" si="128"/>
        <v>1</v>
      </c>
      <c r="AB1470"/>
    </row>
    <row r="1471" spans="2:28" ht="17.45" hidden="1" customHeight="1" x14ac:dyDescent="0.4">
      <c r="B1471" s="38">
        <v>1466</v>
      </c>
      <c r="C1471" s="389" t="s">
        <v>3846</v>
      </c>
      <c r="D1471" s="754" t="s">
        <v>13519</v>
      </c>
      <c r="E1471" s="221" t="s">
        <v>13520</v>
      </c>
      <c r="F1471" s="222"/>
      <c r="G1471" s="222"/>
      <c r="H1471" s="223" t="s">
        <v>9009</v>
      </c>
      <c r="I1471" s="224" t="s">
        <v>9010</v>
      </c>
      <c r="J1471" s="224" t="s">
        <v>9011</v>
      </c>
      <c r="K1471" s="225">
        <v>44356</v>
      </c>
      <c r="L1471" s="225">
        <v>45452</v>
      </c>
      <c r="M1471" s="226">
        <v>36</v>
      </c>
      <c r="N1471" s="227">
        <v>21600000</v>
      </c>
      <c r="O1471" s="226">
        <f t="shared" si="129"/>
        <v>600000</v>
      </c>
      <c r="P1471" s="128">
        <f t="shared" ca="1" si="130"/>
        <v>7.0878323919753408</v>
      </c>
      <c r="Q1471" s="129">
        <f t="shared" ca="1" si="131"/>
        <v>4200000</v>
      </c>
      <c r="R1471" s="41"/>
      <c r="S1471" s="41"/>
      <c r="T1471" s="50">
        <f>N1471-R1470</f>
        <v>20776251</v>
      </c>
      <c r="U1471" s="186"/>
      <c r="X1471" t="str">
        <f>IF(ISERROR(VLOOKUP(H1471,'FMC by DSF_Sistem'!$J$11:$J$1202,1,0)),"TIDAK ADA","ADA")</f>
        <v>ADA</v>
      </c>
      <c r="Y1471" t="str">
        <f>IF(ISERROR(VLOOKUP(C1471,'Data Unit Agr Open'!$F$4:$F$7567,1,0)),"TIDAK ADA","ADA")</f>
        <v>ADA</v>
      </c>
      <c r="Z1471" s="955" t="str">
        <f>VLOOKUP(H1471,'Data Unit Agr Open'!J1469:$J$7567,1,FALSE)</f>
        <v>B2677UZC</v>
      </c>
      <c r="AA1471" t="b">
        <f t="shared" si="128"/>
        <v>1</v>
      </c>
      <c r="AB1471"/>
    </row>
    <row r="1472" spans="2:28" ht="17.45" hidden="1" customHeight="1" x14ac:dyDescent="0.4">
      <c r="B1472" s="51">
        <v>1467</v>
      </c>
      <c r="C1472" s="389" t="s">
        <v>3847</v>
      </c>
      <c r="D1472" s="754" t="s">
        <v>13519</v>
      </c>
      <c r="E1472" s="221" t="s">
        <v>13520</v>
      </c>
      <c r="F1472" s="222"/>
      <c r="G1472" s="222"/>
      <c r="H1472" s="223" t="s">
        <v>9015</v>
      </c>
      <c r="I1472" s="224" t="s">
        <v>9016</v>
      </c>
      <c r="J1472" s="224" t="s">
        <v>9017</v>
      </c>
      <c r="K1472" s="225">
        <v>44376</v>
      </c>
      <c r="L1472" s="225">
        <v>45472</v>
      </c>
      <c r="M1472" s="226">
        <v>36</v>
      </c>
      <c r="N1472" s="227">
        <v>21600000</v>
      </c>
      <c r="O1472" s="226">
        <f t="shared" si="129"/>
        <v>600000</v>
      </c>
      <c r="P1472" s="128">
        <f t="shared" ca="1" si="130"/>
        <v>6.4211657253086738</v>
      </c>
      <c r="Q1472" s="129">
        <f t="shared" ca="1" si="131"/>
        <v>3600000</v>
      </c>
      <c r="R1472" s="117">
        <f>[1]Pejagan!J174</f>
        <v>886177</v>
      </c>
      <c r="S1472" s="230">
        <f>[1]Pejagan!F175</f>
        <v>1</v>
      </c>
      <c r="T1472" s="50">
        <f t="shared" si="132"/>
        <v>20713823</v>
      </c>
      <c r="U1472" s="186"/>
      <c r="X1472" t="str">
        <f>IF(ISERROR(VLOOKUP(H1472,'FMC by DSF_Sistem'!$J$11:$J$1202,1,0)),"TIDAK ADA","ADA")</f>
        <v>ADA</v>
      </c>
      <c r="Y1472" t="str">
        <f>IF(ISERROR(VLOOKUP(C1472,'Data Unit Agr Open'!$F$4:$F$7567,1,0)),"TIDAK ADA","ADA")</f>
        <v>ADA</v>
      </c>
      <c r="Z1472" s="955" t="str">
        <f>VLOOKUP(H1472,'Data Unit Agr Open'!J1470:$J$7567,1,FALSE)</f>
        <v>B2077UZD</v>
      </c>
      <c r="AA1472" t="b">
        <f t="shared" si="128"/>
        <v>1</v>
      </c>
      <c r="AB1472"/>
    </row>
    <row r="1473" spans="2:28" ht="17.45" hidden="1" customHeight="1" x14ac:dyDescent="0.4">
      <c r="B1473" s="38">
        <v>1468</v>
      </c>
      <c r="C1473" s="389" t="s">
        <v>3842</v>
      </c>
      <c r="D1473" s="754" t="s">
        <v>13519</v>
      </c>
      <c r="E1473" s="221" t="s">
        <v>13521</v>
      </c>
      <c r="F1473" s="222"/>
      <c r="G1473" s="222"/>
      <c r="H1473" s="223" t="s">
        <v>8999</v>
      </c>
      <c r="I1473" s="224" t="s">
        <v>9000</v>
      </c>
      <c r="J1473" s="224" t="s">
        <v>9001</v>
      </c>
      <c r="K1473" s="225">
        <v>44406</v>
      </c>
      <c r="L1473" s="225">
        <v>45502</v>
      </c>
      <c r="M1473" s="226">
        <v>36</v>
      </c>
      <c r="N1473" s="227">
        <v>25200000</v>
      </c>
      <c r="O1473" s="226">
        <f t="shared" si="129"/>
        <v>700000</v>
      </c>
      <c r="P1473" s="128">
        <f t="shared" ca="1" si="130"/>
        <v>5.4211657253086738</v>
      </c>
      <c r="Q1473" s="129">
        <f t="shared" ca="1" si="131"/>
        <v>3500000</v>
      </c>
      <c r="R1473" s="117"/>
      <c r="S1473" s="230"/>
      <c r="T1473" s="50">
        <f t="shared" si="132"/>
        <v>25200000</v>
      </c>
      <c r="U1473" s="186"/>
      <c r="X1473" t="str">
        <f>IF(ISERROR(VLOOKUP(H1473,'FMC by DSF_Sistem'!$J$11:$J$1202,1,0)),"TIDAK ADA","ADA")</f>
        <v>ADA</v>
      </c>
      <c r="Y1473" t="str">
        <f>IF(ISERROR(VLOOKUP(C1473,'Data Unit Agr Open'!$F$4:$F$7567,1,0)),"TIDAK ADA","ADA")</f>
        <v>ADA</v>
      </c>
      <c r="Z1473" s="955" t="str">
        <f>VLOOKUP(H1473,'Data Unit Agr Open'!J1471:$J$7567,1,FALSE)</f>
        <v>B9426UAR</v>
      </c>
      <c r="AA1473" t="b">
        <f t="shared" si="128"/>
        <v>1</v>
      </c>
      <c r="AB1473"/>
    </row>
    <row r="1474" spans="2:28" ht="17.45" customHeight="1" x14ac:dyDescent="0.4">
      <c r="B1474" s="51">
        <v>1469</v>
      </c>
      <c r="C1474" s="389" t="s">
        <v>4218</v>
      </c>
      <c r="D1474" s="754" t="s">
        <v>13519</v>
      </c>
      <c r="E1474" s="221" t="s">
        <v>13520</v>
      </c>
      <c r="F1474" s="222"/>
      <c r="G1474" s="222"/>
      <c r="H1474" s="223" t="s">
        <v>13522</v>
      </c>
      <c r="I1474" s="224" t="s">
        <v>13523</v>
      </c>
      <c r="J1474" s="224" t="s">
        <v>13524</v>
      </c>
      <c r="K1474" s="225">
        <v>44411</v>
      </c>
      <c r="L1474" s="225">
        <v>45507</v>
      </c>
      <c r="M1474" s="226">
        <v>36</v>
      </c>
      <c r="N1474" s="227">
        <v>21600000</v>
      </c>
      <c r="O1474" s="226">
        <f t="shared" si="129"/>
        <v>600000</v>
      </c>
      <c r="P1474" s="128">
        <f t="shared" ca="1" si="130"/>
        <v>5.2544990586420077</v>
      </c>
      <c r="Q1474" s="129">
        <f t="shared" ca="1" si="131"/>
        <v>3000000</v>
      </c>
      <c r="R1474" s="117">
        <f>[1]Pejagan!J114</f>
        <v>797678</v>
      </c>
      <c r="S1474" s="230">
        <f>[1]Pejagan!F115</f>
        <v>1</v>
      </c>
      <c r="T1474" s="50">
        <f t="shared" si="132"/>
        <v>20802322</v>
      </c>
      <c r="U1474" s="186"/>
      <c r="X1474" t="str">
        <f>IF(ISERROR(VLOOKUP(H1474,'FMC by DSF_Sistem'!$J$11:$J$1202,1,0)),"TIDAK ADA","ADA")</f>
        <v>TIDAK ADA</v>
      </c>
      <c r="Y1474" t="str">
        <f>IF(ISERROR(VLOOKUP(C1474,'Data Unit Agr Open'!$F$4:$F$7567,1,0)),"TIDAK ADA","ADA")</f>
        <v>ADA</v>
      </c>
      <c r="Z1474" s="955" t="str">
        <f>VLOOKUP(H1474,'Data Unit Agr Open'!J1472:$J$7567,1,FALSE)</f>
        <v>B2208UZD</v>
      </c>
      <c r="AA1474" t="b">
        <f t="shared" si="128"/>
        <v>0</v>
      </c>
      <c r="AB1474"/>
    </row>
    <row r="1475" spans="2:28" s="769" customFormat="1" x14ac:dyDescent="0.25">
      <c r="B1475" s="38">
        <v>1470</v>
      </c>
      <c r="C1475" s="366" t="s">
        <v>4113</v>
      </c>
      <c r="D1475" s="258" t="s">
        <v>13525</v>
      </c>
      <c r="E1475" s="258" t="s">
        <v>13526</v>
      </c>
      <c r="F1475" s="232"/>
      <c r="G1475" s="232"/>
      <c r="H1475" s="260" t="s">
        <v>13527</v>
      </c>
      <c r="I1475" s="232" t="s">
        <v>13528</v>
      </c>
      <c r="J1475" s="232" t="s">
        <v>13529</v>
      </c>
      <c r="K1475" s="427">
        <v>44392</v>
      </c>
      <c r="L1475" s="766">
        <v>45853</v>
      </c>
      <c r="M1475" s="232">
        <v>48</v>
      </c>
      <c r="N1475" s="371">
        <v>57600000</v>
      </c>
      <c r="O1475" s="371">
        <f t="shared" si="129"/>
        <v>1200000</v>
      </c>
      <c r="P1475" s="128">
        <f t="shared" ca="1" si="130"/>
        <v>5.8878323919753406</v>
      </c>
      <c r="Q1475" s="129">
        <f t="shared" ca="1" si="131"/>
        <v>6000000</v>
      </c>
      <c r="R1475" s="767">
        <f>[1]Megaduta!J67</f>
        <v>239387</v>
      </c>
      <c r="S1475" s="232">
        <f>[1]Megaduta!F68</f>
        <v>1</v>
      </c>
      <c r="T1475" s="50">
        <f t="shared" si="132"/>
        <v>57360613</v>
      </c>
      <c r="U1475" s="13"/>
      <c r="V1475" s="768"/>
      <c r="X1475" t="str">
        <f>IF(ISERROR(VLOOKUP(H1475,'FMC by DSF_Sistem'!$J$11:$J$1202,1,0)),"TIDAK ADA","ADA")</f>
        <v>TIDAK ADA</v>
      </c>
      <c r="Y1475" t="str">
        <f>IF(ISERROR(VLOOKUP(C1475,'Data Unit Agr Open'!$F$4:$F$7567,1,0)),"TIDAK ADA","ADA")</f>
        <v>ADA</v>
      </c>
      <c r="Z1475" s="955" t="str">
        <f>VLOOKUP(H1475,'Data Unit Agr Open'!J1473:$J$7567,1,FALSE)</f>
        <v>B378AAL</v>
      </c>
      <c r="AA1475" t="b">
        <f t="shared" si="128"/>
        <v>0</v>
      </c>
    </row>
    <row r="1476" spans="2:28" s="769" customFormat="1" x14ac:dyDescent="0.25">
      <c r="B1476" s="51">
        <v>1471</v>
      </c>
      <c r="C1476" s="770" t="s">
        <v>4110</v>
      </c>
      <c r="D1476" s="771" t="s">
        <v>13525</v>
      </c>
      <c r="E1476" s="221" t="s">
        <v>13400</v>
      </c>
      <c r="F1476" s="222"/>
      <c r="G1476" s="222"/>
      <c r="H1476" s="772" t="s">
        <v>13530</v>
      </c>
      <c r="I1476" s="222" t="s">
        <v>13531</v>
      </c>
      <c r="J1476" s="222" t="s">
        <v>13532</v>
      </c>
      <c r="K1476" s="225">
        <v>44407</v>
      </c>
      <c r="L1476" s="773">
        <v>45868</v>
      </c>
      <c r="M1476" s="222">
        <v>48</v>
      </c>
      <c r="N1476" s="774">
        <v>57600000</v>
      </c>
      <c r="O1476" s="774">
        <f t="shared" si="129"/>
        <v>1200000</v>
      </c>
      <c r="P1476" s="128">
        <f t="shared" ca="1" si="130"/>
        <v>5.3878323919753406</v>
      </c>
      <c r="Q1476" s="129">
        <f t="shared" ca="1" si="131"/>
        <v>6000000</v>
      </c>
      <c r="R1476" s="775">
        <f>[1]Megaduta!J140</f>
        <v>1600000</v>
      </c>
      <c r="S1476" s="222">
        <f>[1]Megaduta!F141</f>
        <v>1</v>
      </c>
      <c r="T1476" s="50">
        <f t="shared" si="132"/>
        <v>56000000</v>
      </c>
      <c r="U1476" s="13"/>
      <c r="V1476" s="768"/>
      <c r="X1476" t="str">
        <f>IF(ISERROR(VLOOKUP(H1476,'FMC by DSF_Sistem'!$J$11:$J$1202,1,0)),"TIDAK ADA","ADA")</f>
        <v>TIDAK ADA</v>
      </c>
      <c r="Y1476" t="str">
        <f>IF(ISERROR(VLOOKUP(C1476,'Data Unit Agr Open'!$F$4:$F$7567,1,0)),"TIDAK ADA","ADA")</f>
        <v>ADA</v>
      </c>
      <c r="Z1476" s="955" t="str">
        <f>VLOOKUP(H1476,'Data Unit Agr Open'!J1474:$J$7567,1,FALSE)</f>
        <v>B89MAM</v>
      </c>
      <c r="AA1476" t="b">
        <f t="shared" si="128"/>
        <v>0</v>
      </c>
    </row>
    <row r="1477" spans="2:28" s="769" customFormat="1" x14ac:dyDescent="0.25">
      <c r="B1477" s="38">
        <v>1472</v>
      </c>
      <c r="C1477" s="770" t="s">
        <v>4086</v>
      </c>
      <c r="D1477" s="771" t="s">
        <v>13533</v>
      </c>
      <c r="E1477" s="221" t="s">
        <v>12803</v>
      </c>
      <c r="F1477" s="222"/>
      <c r="G1477" s="222" t="s">
        <v>13534</v>
      </c>
      <c r="H1477" s="772" t="s">
        <v>13535</v>
      </c>
      <c r="I1477" s="222" t="s">
        <v>13536</v>
      </c>
      <c r="J1477" s="222" t="s">
        <v>13537</v>
      </c>
      <c r="K1477" s="225">
        <v>44378</v>
      </c>
      <c r="L1477" s="773">
        <v>44743</v>
      </c>
      <c r="M1477" s="222">
        <v>12</v>
      </c>
      <c r="N1477" s="774">
        <v>17400000</v>
      </c>
      <c r="O1477" s="774">
        <f t="shared" si="129"/>
        <v>1450000</v>
      </c>
      <c r="P1477" s="128">
        <f t="shared" ca="1" si="130"/>
        <v>6.3544990586420074</v>
      </c>
      <c r="Q1477" s="129">
        <f t="shared" ca="1" si="131"/>
        <v>8700000</v>
      </c>
      <c r="R1477" s="775">
        <f>'[1]Rahmatutama Kargoindo'!J31</f>
        <v>4175202</v>
      </c>
      <c r="S1477" s="222">
        <f>'[1]Rahmatutama Kargoindo'!F32</f>
        <v>2</v>
      </c>
      <c r="T1477" s="50">
        <f t="shared" si="132"/>
        <v>13224798</v>
      </c>
      <c r="U1477" s="13"/>
      <c r="V1477" s="768"/>
      <c r="X1477" t="str">
        <f>IF(ISERROR(VLOOKUP(H1477,'FMC by DSF_Sistem'!$J$11:$J$1202,1,0)),"TIDAK ADA","ADA")</f>
        <v>TIDAK ADA</v>
      </c>
      <c r="Y1477" t="str">
        <f>IF(ISERROR(VLOOKUP(C1477,'Data Unit Agr Open'!$F$4:$F$7567,1,0)),"TIDAK ADA","ADA")</f>
        <v>ADA</v>
      </c>
      <c r="Z1477" s="955" t="str">
        <f>VLOOKUP(H1477,'Data Unit Agr Open'!J1475:$J$7567,1,FALSE)</f>
        <v>L9627BV</v>
      </c>
      <c r="AA1477" t="b">
        <f t="shared" si="128"/>
        <v>0</v>
      </c>
    </row>
    <row r="1478" spans="2:28" s="769" customFormat="1" hidden="1" x14ac:dyDescent="0.25">
      <c r="B1478" s="51">
        <v>1473</v>
      </c>
      <c r="C1478" s="770" t="s">
        <v>3845</v>
      </c>
      <c r="D1478" s="771" t="s">
        <v>13538</v>
      </c>
      <c r="E1478" s="221" t="s">
        <v>12194</v>
      </c>
      <c r="F1478" s="222"/>
      <c r="G1478" s="222" t="s">
        <v>13534</v>
      </c>
      <c r="H1478" s="772" t="s">
        <v>8314</v>
      </c>
      <c r="I1478" s="222" t="s">
        <v>8315</v>
      </c>
      <c r="J1478" s="222" t="s">
        <v>8316</v>
      </c>
      <c r="K1478" s="225">
        <v>44375</v>
      </c>
      <c r="L1478" s="773">
        <v>44740</v>
      </c>
      <c r="M1478" s="222">
        <v>12</v>
      </c>
      <c r="N1478" s="774">
        <v>6000000</v>
      </c>
      <c r="O1478" s="774">
        <f t="shared" si="129"/>
        <v>500000</v>
      </c>
      <c r="P1478" s="128">
        <f t="shared" ca="1" si="130"/>
        <v>6.4544990586420079</v>
      </c>
      <c r="Q1478" s="129">
        <f t="shared" ca="1" si="131"/>
        <v>3000000</v>
      </c>
      <c r="R1478" s="775">
        <f>'[1]Hariff Daya'!J31</f>
        <v>618750</v>
      </c>
      <c r="S1478" s="222">
        <f>'[1]Hariff Daya'!F32</f>
        <v>1</v>
      </c>
      <c r="T1478" s="50">
        <f t="shared" si="132"/>
        <v>5381250</v>
      </c>
      <c r="U1478" s="13"/>
      <c r="V1478" s="768"/>
      <c r="X1478" t="str">
        <f>IF(ISERROR(VLOOKUP(H1478,'FMC by DSF_Sistem'!$J$11:$J$1202,1,0)),"TIDAK ADA","ADA")</f>
        <v>ADA</v>
      </c>
      <c r="Y1478" t="str">
        <f>IF(ISERROR(VLOOKUP(C1478,'Data Unit Agr Open'!$F$4:$F$7567,1,0)),"TIDAK ADA","ADA")</f>
        <v>ADA</v>
      </c>
      <c r="Z1478" s="955" t="str">
        <f>VLOOKUP(H1478,'Data Unit Agr Open'!J1476:$J$7567,1,FALSE)</f>
        <v>B2293UOR</v>
      </c>
      <c r="AA1478" t="b">
        <f t="shared" si="128"/>
        <v>1</v>
      </c>
    </row>
    <row r="1479" spans="2:28" s="769" customFormat="1" ht="60" x14ac:dyDescent="0.25">
      <c r="B1479" s="38">
        <v>1474</v>
      </c>
      <c r="C1479" s="770" t="s">
        <v>3845</v>
      </c>
      <c r="D1479" s="771" t="s">
        <v>13538</v>
      </c>
      <c r="E1479" s="221" t="s">
        <v>12194</v>
      </c>
      <c r="F1479" s="222"/>
      <c r="G1479" s="222" t="s">
        <v>13534</v>
      </c>
      <c r="H1479" s="772" t="s">
        <v>13539</v>
      </c>
      <c r="I1479" s="222" t="s">
        <v>13540</v>
      </c>
      <c r="J1479" s="222" t="s">
        <v>13541</v>
      </c>
      <c r="K1479" s="225">
        <v>44375</v>
      </c>
      <c r="L1479" s="773">
        <v>44740</v>
      </c>
      <c r="M1479" s="222">
        <v>12</v>
      </c>
      <c r="N1479" s="774">
        <v>6000000</v>
      </c>
      <c r="O1479" s="774">
        <f t="shared" si="129"/>
        <v>500000</v>
      </c>
      <c r="P1479" s="128">
        <f t="shared" ca="1" si="130"/>
        <v>6.4544990586420079</v>
      </c>
      <c r="Q1479" s="129">
        <f t="shared" ca="1" si="131"/>
        <v>3000000</v>
      </c>
      <c r="R1479" s="221"/>
      <c r="S1479" s="221"/>
      <c r="T1479" s="50">
        <f t="shared" si="132"/>
        <v>6000000</v>
      </c>
      <c r="U1479" s="13"/>
      <c r="V1479" s="768"/>
      <c r="X1479" t="str">
        <f>IF(ISERROR(VLOOKUP(H1479,'FMC by DSF_Sistem'!$J$11:$J$1202,1,0)),"TIDAK ADA","ADA")</f>
        <v>TIDAK ADA</v>
      </c>
      <c r="Y1479" t="str">
        <f>IF(ISERROR(VLOOKUP(C1479,'Data Unit Agr Open'!$F$4:$F$7567,1,0)),"TIDAK ADA","ADA")</f>
        <v>ADA</v>
      </c>
      <c r="Z1479" s="955" t="str">
        <f>VLOOKUP(H1479,'Data Unit Agr Open'!J1477:$J$7567,1,FALSE)</f>
        <v>B2253UOR</v>
      </c>
      <c r="AA1479" t="b">
        <f t="shared" ref="AA1479:AA1542" si="133">X1479=Y1479</f>
        <v>0</v>
      </c>
      <c r="AB1479" s="970" t="s">
        <v>25363</v>
      </c>
    </row>
    <row r="1480" spans="2:28" s="769" customFormat="1" ht="30" hidden="1" x14ac:dyDescent="0.25">
      <c r="B1480" s="51">
        <v>1475</v>
      </c>
      <c r="C1480" s="770" t="s">
        <v>4260</v>
      </c>
      <c r="D1480" s="771" t="s">
        <v>13542</v>
      </c>
      <c r="E1480" s="221" t="s">
        <v>12411</v>
      </c>
      <c r="F1480" s="222"/>
      <c r="G1480" s="222"/>
      <c r="H1480" s="772" t="s">
        <v>13543</v>
      </c>
      <c r="I1480" s="222" t="s">
        <v>13544</v>
      </c>
      <c r="J1480" s="222" t="s">
        <v>13545</v>
      </c>
      <c r="K1480" s="225">
        <v>44418</v>
      </c>
      <c r="L1480" s="773">
        <v>45879</v>
      </c>
      <c r="M1480" s="222">
        <v>48</v>
      </c>
      <c r="N1480" s="774">
        <v>31200000</v>
      </c>
      <c r="O1480" s="774">
        <f t="shared" si="129"/>
        <v>650000</v>
      </c>
      <c r="P1480" s="128">
        <f t="shared" ca="1" si="130"/>
        <v>5.0211657253086743</v>
      </c>
      <c r="Q1480" s="129">
        <f t="shared" ca="1" si="131"/>
        <v>3250000</v>
      </c>
      <c r="R1480" s="221"/>
      <c r="S1480" s="221"/>
      <c r="T1480" s="50">
        <f t="shared" si="132"/>
        <v>31200000</v>
      </c>
      <c r="U1480" s="13"/>
      <c r="V1480" s="768"/>
      <c r="X1480" t="str">
        <f>IF(ISERROR(VLOOKUP(H1480,'FMC by DSF_Sistem'!$J$11:$J$1202,1,0)),"TIDAK ADA","ADA")</f>
        <v>TIDAK ADA</v>
      </c>
      <c r="Y1480" t="str">
        <f>IF(ISERROR(VLOOKUP(C1480,'Data Unit Agr Open'!$F$4:$F$7567,1,0)),"TIDAK ADA","ADA")</f>
        <v>ADA</v>
      </c>
      <c r="Z1480" s="955" t="e">
        <f>VLOOKUP(H1480,'Data Unit Agr Open'!J1478:$J$7567,1,FALSE)</f>
        <v>#N/A</v>
      </c>
      <c r="AA1480" t="b">
        <f t="shared" si="133"/>
        <v>0</v>
      </c>
      <c r="AB1480" s="970" t="s">
        <v>25364</v>
      </c>
    </row>
    <row r="1481" spans="2:28" s="769" customFormat="1" ht="30" hidden="1" x14ac:dyDescent="0.25">
      <c r="B1481" s="38">
        <v>1476</v>
      </c>
      <c r="C1481" s="770" t="s">
        <v>4264</v>
      </c>
      <c r="D1481" s="771" t="s">
        <v>13542</v>
      </c>
      <c r="E1481" s="221" t="s">
        <v>12411</v>
      </c>
      <c r="F1481" s="222"/>
      <c r="G1481" s="222"/>
      <c r="H1481" s="772" t="s">
        <v>13546</v>
      </c>
      <c r="I1481" s="222" t="s">
        <v>13547</v>
      </c>
      <c r="J1481" s="222" t="s">
        <v>13548</v>
      </c>
      <c r="K1481" s="225">
        <v>44410</v>
      </c>
      <c r="L1481" s="773">
        <v>45871</v>
      </c>
      <c r="M1481" s="222">
        <v>48</v>
      </c>
      <c r="N1481" s="774">
        <v>31200000</v>
      </c>
      <c r="O1481" s="774">
        <f t="shared" si="129"/>
        <v>650000</v>
      </c>
      <c r="P1481" s="128">
        <f t="shared" ca="1" si="130"/>
        <v>5.2878323919753409</v>
      </c>
      <c r="Q1481" s="129">
        <f t="shared" ca="1" si="131"/>
        <v>3250000</v>
      </c>
      <c r="R1481" s="221"/>
      <c r="S1481" s="221"/>
      <c r="T1481" s="50">
        <f t="shared" si="132"/>
        <v>31200000</v>
      </c>
      <c r="U1481" s="13"/>
      <c r="V1481" s="768"/>
      <c r="X1481" t="str">
        <f>IF(ISERROR(VLOOKUP(H1481,'FMC by DSF_Sistem'!$J$11:$J$1202,1,0)),"TIDAK ADA","ADA")</f>
        <v>TIDAK ADA</v>
      </c>
      <c r="Y1481" t="str">
        <f>IF(ISERROR(VLOOKUP(C1481,'Data Unit Agr Open'!$F$4:$F$7567,1,0)),"TIDAK ADA","ADA")</f>
        <v>ADA</v>
      </c>
      <c r="Z1481" s="955" t="e">
        <f>VLOOKUP(H1481,'Data Unit Agr Open'!J1479:$J$7567,1,FALSE)</f>
        <v>#N/A</v>
      </c>
      <c r="AA1481" t="b">
        <f t="shared" si="133"/>
        <v>0</v>
      </c>
      <c r="AB1481" s="970" t="s">
        <v>25365</v>
      </c>
    </row>
    <row r="1482" spans="2:28" s="769" customFormat="1" x14ac:dyDescent="0.25">
      <c r="B1482" s="51">
        <v>1477</v>
      </c>
      <c r="C1482" s="770" t="s">
        <v>4488</v>
      </c>
      <c r="D1482" s="771" t="s">
        <v>13542</v>
      </c>
      <c r="E1482" s="221" t="s">
        <v>12411</v>
      </c>
      <c r="F1482" s="222"/>
      <c r="G1482" s="222"/>
      <c r="H1482" s="772" t="s">
        <v>13549</v>
      </c>
      <c r="I1482" s="222" t="s">
        <v>13550</v>
      </c>
      <c r="J1482" s="222" t="s">
        <v>13551</v>
      </c>
      <c r="K1482" s="225">
        <v>44488</v>
      </c>
      <c r="L1482" s="773">
        <v>45949</v>
      </c>
      <c r="M1482" s="222">
        <v>48</v>
      </c>
      <c r="N1482" s="774">
        <v>31200000</v>
      </c>
      <c r="O1482" s="774">
        <f t="shared" si="129"/>
        <v>650000</v>
      </c>
      <c r="P1482" s="128">
        <f t="shared" ca="1" si="130"/>
        <v>2.6878323919753409</v>
      </c>
      <c r="Q1482" s="129">
        <f t="shared" ca="1" si="131"/>
        <v>1300000</v>
      </c>
      <c r="R1482" s="221"/>
      <c r="S1482" s="221"/>
      <c r="T1482" s="50">
        <f t="shared" si="132"/>
        <v>31200000</v>
      </c>
      <c r="U1482" s="13"/>
      <c r="V1482" s="768"/>
      <c r="X1482" t="str">
        <f>IF(ISERROR(VLOOKUP(H1482,'FMC by DSF_Sistem'!$J$11:$J$1202,1,0)),"TIDAK ADA","ADA")</f>
        <v>TIDAK ADA</v>
      </c>
      <c r="Y1482" t="str">
        <f>IF(ISERROR(VLOOKUP(C1482,'Data Unit Agr Open'!$F$4:$F$7567,1,0)),"TIDAK ADA","ADA")</f>
        <v>ADA</v>
      </c>
      <c r="Z1482" s="955" t="str">
        <f>VLOOKUP(H1482,'Data Unit Agr Open'!J1480:$J$7567,1,FALSE)</f>
        <v>BP1356OJ</v>
      </c>
      <c r="AA1482" t="b">
        <f t="shared" si="133"/>
        <v>0</v>
      </c>
    </row>
    <row r="1483" spans="2:28" s="769" customFormat="1" ht="60" hidden="1" customHeight="1" x14ac:dyDescent="0.25">
      <c r="B1483" s="38">
        <v>1478</v>
      </c>
      <c r="C1483" s="770" t="s">
        <v>4051</v>
      </c>
      <c r="D1483" s="771" t="s">
        <v>13552</v>
      </c>
      <c r="E1483" s="221" t="s">
        <v>12806</v>
      </c>
      <c r="F1483" s="222"/>
      <c r="G1483" s="222"/>
      <c r="H1483" s="772" t="s">
        <v>13553</v>
      </c>
      <c r="I1483" s="222" t="s">
        <v>13554</v>
      </c>
      <c r="J1483" s="222" t="s">
        <v>13555</v>
      </c>
      <c r="K1483" s="225">
        <v>44410</v>
      </c>
      <c r="L1483" s="773">
        <v>45140</v>
      </c>
      <c r="M1483" s="222">
        <v>24</v>
      </c>
      <c r="N1483" s="774">
        <v>13200000</v>
      </c>
      <c r="O1483" s="774">
        <f t="shared" si="129"/>
        <v>550000</v>
      </c>
      <c r="P1483" s="128">
        <f t="shared" ca="1" si="130"/>
        <v>5.2878323919753409</v>
      </c>
      <c r="Q1483" s="129">
        <f t="shared" ca="1" si="131"/>
        <v>2750000</v>
      </c>
      <c r="R1483" s="221"/>
      <c r="S1483" s="221"/>
      <c r="T1483" s="50">
        <f t="shared" si="132"/>
        <v>13200000</v>
      </c>
      <c r="U1483" s="13"/>
      <c r="V1483" s="768"/>
      <c r="X1483" t="str">
        <f>IF(ISERROR(VLOOKUP(H1483,'FMC by DSF_Sistem'!$J$11:$J$1202,1,0)),"TIDAK ADA","ADA")</f>
        <v>TIDAK ADA</v>
      </c>
      <c r="Y1483" t="str">
        <f>IF(ISERROR(VLOOKUP(C1483,'Data Unit Agr Open'!$F$4:$F$7567,1,0)),"TIDAK ADA","ADA")</f>
        <v>ADA</v>
      </c>
      <c r="Z1483" s="955" t="e">
        <f>VLOOKUP(H1483,'Data Unit Agr Open'!J1481:$J$7567,1,FALSE)</f>
        <v>#N/A</v>
      </c>
      <c r="AA1483" t="b">
        <f t="shared" si="133"/>
        <v>0</v>
      </c>
      <c r="AB1483" s="1085" t="s">
        <v>25366</v>
      </c>
    </row>
    <row r="1484" spans="2:28" s="769" customFormat="1" hidden="1" x14ac:dyDescent="0.25">
      <c r="B1484" s="51">
        <v>1479</v>
      </c>
      <c r="C1484" s="770" t="s">
        <v>4051</v>
      </c>
      <c r="D1484" s="771" t="s">
        <v>13552</v>
      </c>
      <c r="E1484" s="221" t="s">
        <v>12806</v>
      </c>
      <c r="F1484" s="222"/>
      <c r="G1484" s="222"/>
      <c r="H1484" s="772" t="s">
        <v>13556</v>
      </c>
      <c r="I1484" s="222" t="s">
        <v>13557</v>
      </c>
      <c r="J1484" s="222" t="s">
        <v>13558</v>
      </c>
      <c r="K1484" s="225">
        <v>44410</v>
      </c>
      <c r="L1484" s="773">
        <v>45140</v>
      </c>
      <c r="M1484" s="222">
        <v>24</v>
      </c>
      <c r="N1484" s="774">
        <v>13200000</v>
      </c>
      <c r="O1484" s="774">
        <f t="shared" si="129"/>
        <v>550000</v>
      </c>
      <c r="P1484" s="128">
        <f t="shared" ca="1" si="130"/>
        <v>5.2878323919753409</v>
      </c>
      <c r="Q1484" s="129">
        <f t="shared" ca="1" si="131"/>
        <v>2750000</v>
      </c>
      <c r="R1484" s="221"/>
      <c r="S1484" s="221"/>
      <c r="T1484" s="50">
        <f t="shared" si="132"/>
        <v>13200000</v>
      </c>
      <c r="U1484" s="13"/>
      <c r="V1484" s="768"/>
      <c r="X1484" t="str">
        <f>IF(ISERROR(VLOOKUP(H1484,'FMC by DSF_Sistem'!$J$11:$J$1202,1,0)),"TIDAK ADA","ADA")</f>
        <v>TIDAK ADA</v>
      </c>
      <c r="Y1484" t="str">
        <f>IF(ISERROR(VLOOKUP(C1484,'Data Unit Agr Open'!$F$4:$F$7567,1,0)),"TIDAK ADA","ADA")</f>
        <v>ADA</v>
      </c>
      <c r="Z1484" s="955" t="e">
        <f>VLOOKUP(H1484,'Data Unit Agr Open'!J1482:$J$7567,1,FALSE)</f>
        <v>#N/A</v>
      </c>
      <c r="AA1484" t="b">
        <f t="shared" si="133"/>
        <v>0</v>
      </c>
      <c r="AB1484" s="1085"/>
    </row>
    <row r="1485" spans="2:28" s="769" customFormat="1" hidden="1" x14ac:dyDescent="0.25">
      <c r="B1485" s="38">
        <v>1480</v>
      </c>
      <c r="C1485" s="770" t="s">
        <v>4051</v>
      </c>
      <c r="D1485" s="771" t="s">
        <v>13552</v>
      </c>
      <c r="E1485" s="221" t="s">
        <v>12806</v>
      </c>
      <c r="F1485" s="222"/>
      <c r="G1485" s="222"/>
      <c r="H1485" s="772" t="s">
        <v>13559</v>
      </c>
      <c r="I1485" s="222" t="s">
        <v>13560</v>
      </c>
      <c r="J1485" s="222" t="s">
        <v>13561</v>
      </c>
      <c r="K1485" s="225">
        <v>44410</v>
      </c>
      <c r="L1485" s="773">
        <v>45140</v>
      </c>
      <c r="M1485" s="222">
        <v>24</v>
      </c>
      <c r="N1485" s="774">
        <v>13200000</v>
      </c>
      <c r="O1485" s="774">
        <f t="shared" si="129"/>
        <v>550000</v>
      </c>
      <c r="P1485" s="128">
        <f t="shared" ca="1" si="130"/>
        <v>5.2878323919753409</v>
      </c>
      <c r="Q1485" s="129">
        <f t="shared" ca="1" si="131"/>
        <v>2750000</v>
      </c>
      <c r="R1485" s="221"/>
      <c r="S1485" s="221"/>
      <c r="T1485" s="50">
        <f t="shared" si="132"/>
        <v>13200000</v>
      </c>
      <c r="U1485" s="13"/>
      <c r="V1485" s="768"/>
      <c r="X1485" t="str">
        <f>IF(ISERROR(VLOOKUP(H1485,'FMC by DSF_Sistem'!$J$11:$J$1202,1,0)),"TIDAK ADA","ADA")</f>
        <v>TIDAK ADA</v>
      </c>
      <c r="Y1485" t="str">
        <f>IF(ISERROR(VLOOKUP(C1485,'Data Unit Agr Open'!$F$4:$F$7567,1,0)),"TIDAK ADA","ADA")</f>
        <v>ADA</v>
      </c>
      <c r="Z1485" s="955" t="e">
        <f>VLOOKUP(H1485,'Data Unit Agr Open'!J1483:$J$7567,1,FALSE)</f>
        <v>#N/A</v>
      </c>
      <c r="AA1485" t="b">
        <f t="shared" si="133"/>
        <v>0</v>
      </c>
      <c r="AB1485" s="1085"/>
    </row>
    <row r="1486" spans="2:28" s="769" customFormat="1" ht="15" customHeight="1" x14ac:dyDescent="0.25">
      <c r="B1486" s="51">
        <v>1481</v>
      </c>
      <c r="C1486" s="770" t="s">
        <v>4051</v>
      </c>
      <c r="D1486" s="771" t="s">
        <v>13552</v>
      </c>
      <c r="E1486" s="221" t="s">
        <v>12806</v>
      </c>
      <c r="F1486" s="222"/>
      <c r="G1486" s="222"/>
      <c r="H1486" s="772" t="s">
        <v>13562</v>
      </c>
      <c r="I1486" s="222" t="s">
        <v>13563</v>
      </c>
      <c r="J1486" s="222" t="s">
        <v>13564</v>
      </c>
      <c r="K1486" s="225">
        <v>44410</v>
      </c>
      <c r="L1486" s="773">
        <v>45140</v>
      </c>
      <c r="M1486" s="222">
        <v>24</v>
      </c>
      <c r="N1486" s="774">
        <v>13200000</v>
      </c>
      <c r="O1486" s="774">
        <f t="shared" ref="O1486:O1549" si="134">N1486/M1486</f>
        <v>550000</v>
      </c>
      <c r="P1486" s="128">
        <f t="shared" ca="1" si="130"/>
        <v>5.2878323919753409</v>
      </c>
      <c r="Q1486" s="129">
        <f t="shared" ca="1" si="131"/>
        <v>2750000</v>
      </c>
      <c r="R1486" s="221"/>
      <c r="S1486" s="221"/>
      <c r="T1486" s="50">
        <f t="shared" si="132"/>
        <v>13200000</v>
      </c>
      <c r="U1486" s="13"/>
      <c r="V1486" s="768"/>
      <c r="X1486" t="str">
        <f>IF(ISERROR(VLOOKUP(H1486,'FMC by DSF_Sistem'!$J$11:$J$1202,1,0)),"TIDAK ADA","ADA")</f>
        <v>TIDAK ADA</v>
      </c>
      <c r="Y1486" t="str">
        <f>IF(ISERROR(VLOOKUP(C1486,'Data Unit Agr Open'!$F$4:$F$7567,1,0)),"TIDAK ADA","ADA")</f>
        <v>ADA</v>
      </c>
      <c r="Z1486" s="955" t="str">
        <f>VLOOKUP(H1486,'Data Unit Agr Open'!J1484:$J$7567,1,FALSE)</f>
        <v> B9416UAR</v>
      </c>
      <c r="AA1486" t="b">
        <f t="shared" si="133"/>
        <v>0</v>
      </c>
      <c r="AB1486" s="1086"/>
    </row>
    <row r="1487" spans="2:28" s="769" customFormat="1" ht="15" customHeight="1" x14ac:dyDescent="0.25">
      <c r="B1487" s="38">
        <v>1482</v>
      </c>
      <c r="C1487" s="770" t="s">
        <v>4051</v>
      </c>
      <c r="D1487" s="771" t="s">
        <v>13552</v>
      </c>
      <c r="E1487" s="221" t="s">
        <v>12806</v>
      </c>
      <c r="F1487" s="222"/>
      <c r="G1487" s="222"/>
      <c r="H1487" s="772" t="s">
        <v>13565</v>
      </c>
      <c r="I1487" s="222" t="s">
        <v>13566</v>
      </c>
      <c r="J1487" s="222" t="s">
        <v>13567</v>
      </c>
      <c r="K1487" s="225">
        <v>44410</v>
      </c>
      <c r="L1487" s="773">
        <v>45140</v>
      </c>
      <c r="M1487" s="222">
        <v>24</v>
      </c>
      <c r="N1487" s="774">
        <v>13200000</v>
      </c>
      <c r="O1487" s="774">
        <f t="shared" si="134"/>
        <v>550000</v>
      </c>
      <c r="P1487" s="128">
        <f t="shared" ca="1" si="130"/>
        <v>5.2878323919753409</v>
      </c>
      <c r="Q1487" s="129">
        <f t="shared" ca="1" si="131"/>
        <v>2750000</v>
      </c>
      <c r="R1487" s="221"/>
      <c r="S1487" s="221"/>
      <c r="T1487" s="50">
        <f t="shared" si="132"/>
        <v>13200000</v>
      </c>
      <c r="U1487" s="13"/>
      <c r="V1487" s="768"/>
      <c r="X1487" t="str">
        <f>IF(ISERROR(VLOOKUP(H1487,'FMC by DSF_Sistem'!$J$11:$J$1202,1,0)),"TIDAK ADA","ADA")</f>
        <v>TIDAK ADA</v>
      </c>
      <c r="Y1487" t="str">
        <f>IF(ISERROR(VLOOKUP(C1487,'Data Unit Agr Open'!$F$4:$F$7567,1,0)),"TIDAK ADA","ADA")</f>
        <v>ADA</v>
      </c>
      <c r="Z1487" s="955" t="str">
        <f>VLOOKUP(H1487,'Data Unit Agr Open'!J1485:$J$7567,1,FALSE)</f>
        <v> B9433UAR</v>
      </c>
      <c r="AA1487" t="b">
        <f t="shared" si="133"/>
        <v>0</v>
      </c>
      <c r="AB1487" s="1086"/>
    </row>
    <row r="1488" spans="2:28" s="769" customFormat="1" hidden="1" x14ac:dyDescent="0.25">
      <c r="B1488" s="51">
        <v>1483</v>
      </c>
      <c r="C1488" s="770" t="s">
        <v>4051</v>
      </c>
      <c r="D1488" s="771" t="s">
        <v>13552</v>
      </c>
      <c r="E1488" s="221" t="s">
        <v>12806</v>
      </c>
      <c r="F1488" s="222"/>
      <c r="G1488" s="222"/>
      <c r="H1488" s="772" t="s">
        <v>13568</v>
      </c>
      <c r="I1488" s="222" t="s">
        <v>13569</v>
      </c>
      <c r="J1488" s="222" t="s">
        <v>13570</v>
      </c>
      <c r="K1488" s="225">
        <v>44410</v>
      </c>
      <c r="L1488" s="773">
        <v>45140</v>
      </c>
      <c r="M1488" s="222">
        <v>24</v>
      </c>
      <c r="N1488" s="774">
        <v>13200000</v>
      </c>
      <c r="O1488" s="774">
        <f t="shared" si="134"/>
        <v>550000</v>
      </c>
      <c r="P1488" s="128">
        <f t="shared" ca="1" si="130"/>
        <v>5.2878323919753409</v>
      </c>
      <c r="Q1488" s="129">
        <f t="shared" ca="1" si="131"/>
        <v>2750000</v>
      </c>
      <c r="R1488" s="221"/>
      <c r="S1488" s="221"/>
      <c r="T1488" s="50">
        <f t="shared" si="132"/>
        <v>13200000</v>
      </c>
      <c r="U1488" s="13"/>
      <c r="V1488" s="768"/>
      <c r="X1488" t="str">
        <f>IF(ISERROR(VLOOKUP(H1488,'FMC by DSF_Sistem'!$J$11:$J$1202,1,0)),"TIDAK ADA","ADA")</f>
        <v>TIDAK ADA</v>
      </c>
      <c r="Y1488" t="str">
        <f>IF(ISERROR(VLOOKUP(C1488,'Data Unit Agr Open'!$F$4:$F$7567,1,0)),"TIDAK ADA","ADA")</f>
        <v>ADA</v>
      </c>
      <c r="Z1488" s="955" t="e">
        <f>VLOOKUP(H1488,'Data Unit Agr Open'!J1486:$J$7567,1,FALSE)</f>
        <v>#N/A</v>
      </c>
      <c r="AA1488" t="b">
        <f t="shared" si="133"/>
        <v>0</v>
      </c>
      <c r="AB1488" s="1085"/>
    </row>
    <row r="1489" spans="2:28" s="769" customFormat="1" ht="15" customHeight="1" x14ac:dyDescent="0.25">
      <c r="B1489" s="38">
        <v>1484</v>
      </c>
      <c r="C1489" s="770" t="s">
        <v>4051</v>
      </c>
      <c r="D1489" s="771" t="s">
        <v>13552</v>
      </c>
      <c r="E1489" s="221" t="s">
        <v>12806</v>
      </c>
      <c r="F1489" s="222"/>
      <c r="G1489" s="222"/>
      <c r="H1489" s="772" t="s">
        <v>13571</v>
      </c>
      <c r="I1489" s="222" t="s">
        <v>13572</v>
      </c>
      <c r="J1489" s="222" t="s">
        <v>13573</v>
      </c>
      <c r="K1489" s="225">
        <v>44410</v>
      </c>
      <c r="L1489" s="773">
        <v>45140</v>
      </c>
      <c r="M1489" s="222">
        <v>24</v>
      </c>
      <c r="N1489" s="774">
        <v>13200000</v>
      </c>
      <c r="O1489" s="774">
        <f t="shared" si="134"/>
        <v>550000</v>
      </c>
      <c r="P1489" s="128">
        <f t="shared" ca="1" si="130"/>
        <v>5.2878323919753409</v>
      </c>
      <c r="Q1489" s="129">
        <f t="shared" ca="1" si="131"/>
        <v>2750000</v>
      </c>
      <c r="R1489" s="221"/>
      <c r="S1489" s="221"/>
      <c r="T1489" s="50">
        <f t="shared" si="132"/>
        <v>13200000</v>
      </c>
      <c r="U1489" s="13"/>
      <c r="V1489" s="768"/>
      <c r="X1489" t="str">
        <f>IF(ISERROR(VLOOKUP(H1489,'FMC by DSF_Sistem'!$J$11:$J$1202,1,0)),"TIDAK ADA","ADA")</f>
        <v>TIDAK ADA</v>
      </c>
      <c r="Y1489" t="str">
        <f>IF(ISERROR(VLOOKUP(C1489,'Data Unit Agr Open'!$F$4:$F$7567,1,0)),"TIDAK ADA","ADA")</f>
        <v>ADA</v>
      </c>
      <c r="Z1489" s="955" t="str">
        <f>VLOOKUP(H1489,'Data Unit Agr Open'!J1487:$J$7567,1,FALSE)</f>
        <v> B9435UAR</v>
      </c>
      <c r="AA1489" t="b">
        <f t="shared" si="133"/>
        <v>0</v>
      </c>
      <c r="AB1489" s="1086"/>
    </row>
    <row r="1490" spans="2:28" s="769" customFormat="1" ht="15" customHeight="1" x14ac:dyDescent="0.25">
      <c r="B1490" s="51">
        <v>1485</v>
      </c>
      <c r="C1490" s="770" t="s">
        <v>4051</v>
      </c>
      <c r="D1490" s="771" t="s">
        <v>13552</v>
      </c>
      <c r="E1490" s="221" t="s">
        <v>12806</v>
      </c>
      <c r="F1490" s="222"/>
      <c r="G1490" s="222"/>
      <c r="H1490" s="772" t="s">
        <v>13574</v>
      </c>
      <c r="I1490" s="222" t="s">
        <v>13575</v>
      </c>
      <c r="J1490" s="222" t="s">
        <v>13576</v>
      </c>
      <c r="K1490" s="225">
        <v>44410</v>
      </c>
      <c r="L1490" s="773">
        <v>45140</v>
      </c>
      <c r="M1490" s="222">
        <v>24</v>
      </c>
      <c r="N1490" s="774">
        <v>13200000</v>
      </c>
      <c r="O1490" s="774">
        <f t="shared" si="134"/>
        <v>550000</v>
      </c>
      <c r="P1490" s="128">
        <f t="shared" ca="1" si="130"/>
        <v>5.2878323919753409</v>
      </c>
      <c r="Q1490" s="129">
        <f t="shared" ca="1" si="131"/>
        <v>2750000</v>
      </c>
      <c r="R1490" s="221"/>
      <c r="S1490" s="221"/>
      <c r="T1490" s="50">
        <f t="shared" si="132"/>
        <v>13200000</v>
      </c>
      <c r="U1490" s="13"/>
      <c r="V1490" s="768"/>
      <c r="X1490" t="str">
        <f>IF(ISERROR(VLOOKUP(H1490,'FMC by DSF_Sistem'!$J$11:$J$1202,1,0)),"TIDAK ADA","ADA")</f>
        <v>TIDAK ADA</v>
      </c>
      <c r="Y1490" t="str">
        <f>IF(ISERROR(VLOOKUP(C1490,'Data Unit Agr Open'!$F$4:$F$7567,1,0)),"TIDAK ADA","ADA")</f>
        <v>ADA</v>
      </c>
      <c r="Z1490" s="955" t="str">
        <f>VLOOKUP(H1490,'Data Unit Agr Open'!J1488:$J$7567,1,FALSE)</f>
        <v> B9384UAR</v>
      </c>
      <c r="AA1490" t="b">
        <f t="shared" si="133"/>
        <v>0</v>
      </c>
      <c r="AB1490" s="1086"/>
    </row>
    <row r="1491" spans="2:28" s="769" customFormat="1" hidden="1" x14ac:dyDescent="0.25">
      <c r="B1491" s="38">
        <v>1486</v>
      </c>
      <c r="C1491" s="770" t="s">
        <v>4051</v>
      </c>
      <c r="D1491" s="771" t="s">
        <v>13552</v>
      </c>
      <c r="E1491" s="221" t="s">
        <v>12806</v>
      </c>
      <c r="F1491" s="222"/>
      <c r="G1491" s="222"/>
      <c r="H1491" s="772" t="s">
        <v>13577</v>
      </c>
      <c r="I1491" s="222" t="s">
        <v>13578</v>
      </c>
      <c r="J1491" s="222" t="s">
        <v>13579</v>
      </c>
      <c r="K1491" s="225">
        <v>44410</v>
      </c>
      <c r="L1491" s="773">
        <v>45140</v>
      </c>
      <c r="M1491" s="222">
        <v>24</v>
      </c>
      <c r="N1491" s="774">
        <v>13200000</v>
      </c>
      <c r="O1491" s="774">
        <f t="shared" si="134"/>
        <v>550000</v>
      </c>
      <c r="P1491" s="128">
        <f t="shared" ca="1" si="130"/>
        <v>5.2878323919753409</v>
      </c>
      <c r="Q1491" s="129">
        <f t="shared" ca="1" si="131"/>
        <v>2750000</v>
      </c>
      <c r="R1491" s="221"/>
      <c r="S1491" s="221"/>
      <c r="T1491" s="50">
        <f t="shared" si="132"/>
        <v>13200000</v>
      </c>
      <c r="U1491" s="13"/>
      <c r="V1491" s="768"/>
      <c r="X1491" t="str">
        <f>IF(ISERROR(VLOOKUP(H1491,'FMC by DSF_Sistem'!$J$11:$J$1202,1,0)),"TIDAK ADA","ADA")</f>
        <v>TIDAK ADA</v>
      </c>
      <c r="Y1491" t="str">
        <f>IF(ISERROR(VLOOKUP(C1491,'Data Unit Agr Open'!$F$4:$F$7567,1,0)),"TIDAK ADA","ADA")</f>
        <v>ADA</v>
      </c>
      <c r="Z1491" s="955" t="e">
        <f>VLOOKUP(H1491,'Data Unit Agr Open'!J1489:$J$7567,1,FALSE)</f>
        <v>#N/A</v>
      </c>
      <c r="AA1491" t="b">
        <f t="shared" si="133"/>
        <v>0</v>
      </c>
      <c r="AB1491" s="1085"/>
    </row>
    <row r="1492" spans="2:28" s="769" customFormat="1" ht="15" customHeight="1" x14ac:dyDescent="0.25">
      <c r="B1492" s="51">
        <v>1487</v>
      </c>
      <c r="C1492" s="770" t="s">
        <v>4051</v>
      </c>
      <c r="D1492" s="771" t="s">
        <v>13552</v>
      </c>
      <c r="E1492" s="221" t="s">
        <v>12806</v>
      </c>
      <c r="F1492" s="222"/>
      <c r="G1492" s="222"/>
      <c r="H1492" s="772" t="s">
        <v>13580</v>
      </c>
      <c r="I1492" s="222" t="s">
        <v>13581</v>
      </c>
      <c r="J1492" s="222" t="s">
        <v>13582</v>
      </c>
      <c r="K1492" s="225">
        <v>44410</v>
      </c>
      <c r="L1492" s="773">
        <v>45140</v>
      </c>
      <c r="M1492" s="222">
        <v>24</v>
      </c>
      <c r="N1492" s="774">
        <v>13200000</v>
      </c>
      <c r="O1492" s="774">
        <f t="shared" si="134"/>
        <v>550000</v>
      </c>
      <c r="P1492" s="128">
        <f t="shared" ca="1" si="130"/>
        <v>5.2878323919753409</v>
      </c>
      <c r="Q1492" s="129">
        <f t="shared" ca="1" si="131"/>
        <v>2750000</v>
      </c>
      <c r="R1492" s="221"/>
      <c r="S1492" s="221"/>
      <c r="T1492" s="50">
        <f t="shared" si="132"/>
        <v>13200000</v>
      </c>
      <c r="U1492" s="13"/>
      <c r="V1492" s="768"/>
      <c r="X1492" t="str">
        <f>IF(ISERROR(VLOOKUP(H1492,'FMC by DSF_Sistem'!$J$11:$J$1202,1,0)),"TIDAK ADA","ADA")</f>
        <v>TIDAK ADA</v>
      </c>
      <c r="Y1492" t="str">
        <f>IF(ISERROR(VLOOKUP(C1492,'Data Unit Agr Open'!$F$4:$F$7567,1,0)),"TIDAK ADA","ADA")</f>
        <v>ADA</v>
      </c>
      <c r="Z1492" s="955" t="str">
        <f>VLOOKUP(H1492,'Data Unit Agr Open'!J1490:$J$7567,1,FALSE)</f>
        <v> B9383UAR</v>
      </c>
      <c r="AA1492" t="b">
        <f t="shared" si="133"/>
        <v>0</v>
      </c>
      <c r="AB1492" s="1086"/>
    </row>
    <row r="1493" spans="2:28" s="769" customFormat="1" ht="15" customHeight="1" x14ac:dyDescent="0.25">
      <c r="B1493" s="38">
        <v>1488</v>
      </c>
      <c r="C1493" s="770" t="s">
        <v>4051</v>
      </c>
      <c r="D1493" s="771" t="s">
        <v>13552</v>
      </c>
      <c r="E1493" s="221" t="s">
        <v>12806</v>
      </c>
      <c r="F1493" s="222"/>
      <c r="G1493" s="222"/>
      <c r="H1493" s="772" t="s">
        <v>13583</v>
      </c>
      <c r="I1493" s="222" t="s">
        <v>13584</v>
      </c>
      <c r="J1493" s="222" t="s">
        <v>13585</v>
      </c>
      <c r="K1493" s="225">
        <v>44410</v>
      </c>
      <c r="L1493" s="773">
        <v>45140</v>
      </c>
      <c r="M1493" s="222">
        <v>24</v>
      </c>
      <c r="N1493" s="774">
        <v>13200000</v>
      </c>
      <c r="O1493" s="774">
        <f t="shared" si="134"/>
        <v>550000</v>
      </c>
      <c r="P1493" s="128">
        <f t="shared" ca="1" si="130"/>
        <v>5.2878323919753409</v>
      </c>
      <c r="Q1493" s="129">
        <f t="shared" ca="1" si="131"/>
        <v>2750000</v>
      </c>
      <c r="R1493" s="221"/>
      <c r="S1493" s="221"/>
      <c r="T1493" s="50">
        <f t="shared" si="132"/>
        <v>13200000</v>
      </c>
      <c r="U1493" s="13"/>
      <c r="V1493" s="768"/>
      <c r="X1493" t="str">
        <f>IF(ISERROR(VLOOKUP(H1493,'FMC by DSF_Sistem'!$J$11:$J$1202,1,0)),"TIDAK ADA","ADA")</f>
        <v>TIDAK ADA</v>
      </c>
      <c r="Y1493" t="str">
        <f>IF(ISERROR(VLOOKUP(C1493,'Data Unit Agr Open'!$F$4:$F$7567,1,0)),"TIDAK ADA","ADA")</f>
        <v>ADA</v>
      </c>
      <c r="Z1493" s="955" t="str">
        <f>VLOOKUP(H1493,'Data Unit Agr Open'!J1491:$J$7567,1,FALSE)</f>
        <v> B9386UAR</v>
      </c>
      <c r="AA1493" t="b">
        <f t="shared" si="133"/>
        <v>0</v>
      </c>
      <c r="AB1493" s="1086"/>
    </row>
    <row r="1494" spans="2:28" s="769" customFormat="1" ht="15" customHeight="1" x14ac:dyDescent="0.25">
      <c r="B1494" s="51">
        <v>1489</v>
      </c>
      <c r="C1494" s="770" t="s">
        <v>4051</v>
      </c>
      <c r="D1494" s="771" t="s">
        <v>13552</v>
      </c>
      <c r="E1494" s="221" t="s">
        <v>12806</v>
      </c>
      <c r="F1494" s="222"/>
      <c r="G1494" s="222"/>
      <c r="H1494" s="772" t="s">
        <v>13586</v>
      </c>
      <c r="I1494" s="222" t="s">
        <v>13587</v>
      </c>
      <c r="J1494" s="222" t="s">
        <v>13588</v>
      </c>
      <c r="K1494" s="225">
        <v>44410</v>
      </c>
      <c r="L1494" s="773">
        <v>45140</v>
      </c>
      <c r="M1494" s="222">
        <v>24</v>
      </c>
      <c r="N1494" s="774">
        <v>13200000</v>
      </c>
      <c r="O1494" s="774">
        <f t="shared" si="134"/>
        <v>550000</v>
      </c>
      <c r="P1494" s="128">
        <f t="shared" ca="1" si="130"/>
        <v>5.2878323919753409</v>
      </c>
      <c r="Q1494" s="129">
        <f t="shared" ca="1" si="131"/>
        <v>2750000</v>
      </c>
      <c r="R1494" s="221"/>
      <c r="S1494" s="221"/>
      <c r="T1494" s="50">
        <f t="shared" si="132"/>
        <v>13200000</v>
      </c>
      <c r="U1494" s="13"/>
      <c r="V1494" s="768"/>
      <c r="X1494" t="str">
        <f>IF(ISERROR(VLOOKUP(H1494,'FMC by DSF_Sistem'!$J$11:$J$1202,1,0)),"TIDAK ADA","ADA")</f>
        <v>TIDAK ADA</v>
      </c>
      <c r="Y1494" t="str">
        <f>IF(ISERROR(VLOOKUP(C1494,'Data Unit Agr Open'!$F$4:$F$7567,1,0)),"TIDAK ADA","ADA")</f>
        <v>ADA</v>
      </c>
      <c r="Z1494" s="955" t="str">
        <f>VLOOKUP(H1494,'Data Unit Agr Open'!J1492:$J$7567,1,FALSE)</f>
        <v> B9395UAR</v>
      </c>
      <c r="AA1494" t="b">
        <f t="shared" si="133"/>
        <v>0</v>
      </c>
      <c r="AB1494" s="1086"/>
    </row>
    <row r="1495" spans="2:28" s="769" customFormat="1" ht="15" customHeight="1" x14ac:dyDescent="0.25">
      <c r="B1495" s="38">
        <v>1490</v>
      </c>
      <c r="C1495" s="770" t="s">
        <v>4051</v>
      </c>
      <c r="D1495" s="771" t="s">
        <v>13552</v>
      </c>
      <c r="E1495" s="221" t="s">
        <v>12806</v>
      </c>
      <c r="F1495" s="222"/>
      <c r="G1495" s="222"/>
      <c r="H1495" s="772" t="s">
        <v>13589</v>
      </c>
      <c r="I1495" s="222" t="s">
        <v>13590</v>
      </c>
      <c r="J1495" s="222" t="s">
        <v>13591</v>
      </c>
      <c r="K1495" s="225">
        <v>44410</v>
      </c>
      <c r="L1495" s="773">
        <v>45140</v>
      </c>
      <c r="M1495" s="222">
        <v>24</v>
      </c>
      <c r="N1495" s="774">
        <v>13200000</v>
      </c>
      <c r="O1495" s="774">
        <f t="shared" si="134"/>
        <v>550000</v>
      </c>
      <c r="P1495" s="128">
        <f t="shared" ca="1" si="130"/>
        <v>5.2878323919753409</v>
      </c>
      <c r="Q1495" s="129">
        <f t="shared" ca="1" si="131"/>
        <v>2750000</v>
      </c>
      <c r="R1495" s="221"/>
      <c r="S1495" s="221"/>
      <c r="T1495" s="50">
        <f t="shared" si="132"/>
        <v>13200000</v>
      </c>
      <c r="U1495" s="13"/>
      <c r="V1495" s="768"/>
      <c r="X1495" t="str">
        <f>IF(ISERROR(VLOOKUP(H1495,'FMC by DSF_Sistem'!$J$11:$J$1202,1,0)),"TIDAK ADA","ADA")</f>
        <v>TIDAK ADA</v>
      </c>
      <c r="Y1495" t="str">
        <f>IF(ISERROR(VLOOKUP(C1495,'Data Unit Agr Open'!$F$4:$F$7567,1,0)),"TIDAK ADA","ADA")</f>
        <v>ADA</v>
      </c>
      <c r="Z1495" s="955" t="str">
        <f>VLOOKUP(H1495,'Data Unit Agr Open'!J1493:$J$7567,1,FALSE)</f>
        <v> B9394UAR</v>
      </c>
      <c r="AA1495" t="b">
        <f t="shared" si="133"/>
        <v>0</v>
      </c>
      <c r="AB1495" s="1086"/>
    </row>
    <row r="1496" spans="2:28" s="769" customFormat="1" ht="15" customHeight="1" x14ac:dyDescent="0.25">
      <c r="B1496" s="51">
        <v>1491</v>
      </c>
      <c r="C1496" s="770" t="s">
        <v>4051</v>
      </c>
      <c r="D1496" s="771" t="s">
        <v>13552</v>
      </c>
      <c r="E1496" s="221" t="s">
        <v>12806</v>
      </c>
      <c r="F1496" s="222"/>
      <c r="G1496" s="222"/>
      <c r="H1496" s="772" t="s">
        <v>13592</v>
      </c>
      <c r="I1496" s="222" t="s">
        <v>13593</v>
      </c>
      <c r="J1496" s="222" t="s">
        <v>13594</v>
      </c>
      <c r="K1496" s="225">
        <v>44410</v>
      </c>
      <c r="L1496" s="773">
        <v>45140</v>
      </c>
      <c r="M1496" s="222">
        <v>24</v>
      </c>
      <c r="N1496" s="774">
        <v>13200000</v>
      </c>
      <c r="O1496" s="774">
        <f t="shared" si="134"/>
        <v>550000</v>
      </c>
      <c r="P1496" s="128">
        <f t="shared" ca="1" si="130"/>
        <v>5.2878323919753409</v>
      </c>
      <c r="Q1496" s="129">
        <f t="shared" ca="1" si="131"/>
        <v>2750000</v>
      </c>
      <c r="R1496" s="221"/>
      <c r="S1496" s="221"/>
      <c r="T1496" s="50">
        <f t="shared" si="132"/>
        <v>13200000</v>
      </c>
      <c r="U1496" s="13"/>
      <c r="V1496" s="768"/>
      <c r="X1496" t="str">
        <f>IF(ISERROR(VLOOKUP(H1496,'FMC by DSF_Sistem'!$J$11:$J$1202,1,0)),"TIDAK ADA","ADA")</f>
        <v>TIDAK ADA</v>
      </c>
      <c r="Y1496" t="str">
        <f>IF(ISERROR(VLOOKUP(C1496,'Data Unit Agr Open'!$F$4:$F$7567,1,0)),"TIDAK ADA","ADA")</f>
        <v>ADA</v>
      </c>
      <c r="Z1496" s="955" t="str">
        <f>VLOOKUP(H1496,'Data Unit Agr Open'!J1494:$J$7567,1,FALSE)</f>
        <v> B9391UAR</v>
      </c>
      <c r="AA1496" t="b">
        <f t="shared" si="133"/>
        <v>0</v>
      </c>
      <c r="AB1496" s="1086"/>
    </row>
    <row r="1497" spans="2:28" s="769" customFormat="1" ht="15" customHeight="1" x14ac:dyDescent="0.25">
      <c r="B1497" s="38">
        <v>1492</v>
      </c>
      <c r="C1497" s="770" t="s">
        <v>4051</v>
      </c>
      <c r="D1497" s="771" t="s">
        <v>13552</v>
      </c>
      <c r="E1497" s="221" t="s">
        <v>12806</v>
      </c>
      <c r="F1497" s="222"/>
      <c r="G1497" s="222"/>
      <c r="H1497" s="772" t="s">
        <v>13595</v>
      </c>
      <c r="I1497" s="222" t="s">
        <v>13596</v>
      </c>
      <c r="J1497" s="222" t="s">
        <v>13597</v>
      </c>
      <c r="K1497" s="225">
        <v>44410</v>
      </c>
      <c r="L1497" s="773">
        <v>45140</v>
      </c>
      <c r="M1497" s="222">
        <v>24</v>
      </c>
      <c r="N1497" s="774">
        <v>13200000</v>
      </c>
      <c r="O1497" s="774">
        <f t="shared" si="134"/>
        <v>550000</v>
      </c>
      <c r="P1497" s="128">
        <f t="shared" ca="1" si="130"/>
        <v>5.2878323919753409</v>
      </c>
      <c r="Q1497" s="129">
        <f t="shared" ca="1" si="131"/>
        <v>2750000</v>
      </c>
      <c r="R1497" s="221"/>
      <c r="S1497" s="221"/>
      <c r="T1497" s="50">
        <f t="shared" si="132"/>
        <v>13200000</v>
      </c>
      <c r="U1497" s="13"/>
      <c r="V1497" s="768"/>
      <c r="X1497" t="str">
        <f>IF(ISERROR(VLOOKUP(H1497,'FMC by DSF_Sistem'!$J$11:$J$1202,1,0)),"TIDAK ADA","ADA")</f>
        <v>TIDAK ADA</v>
      </c>
      <c r="Y1497" t="str">
        <f>IF(ISERROR(VLOOKUP(C1497,'Data Unit Agr Open'!$F$4:$F$7567,1,0)),"TIDAK ADA","ADA")</f>
        <v>ADA</v>
      </c>
      <c r="Z1497" s="955" t="str">
        <f>VLOOKUP(H1497,'Data Unit Agr Open'!J1495:$J$7567,1,FALSE)</f>
        <v> B9389UAR</v>
      </c>
      <c r="AA1497" t="b">
        <f t="shared" si="133"/>
        <v>0</v>
      </c>
      <c r="AB1497" s="1086"/>
    </row>
    <row r="1498" spans="2:28" s="769" customFormat="1" hidden="1" x14ac:dyDescent="0.25">
      <c r="B1498" s="51">
        <v>1493</v>
      </c>
      <c r="C1498" s="770" t="s">
        <v>4051</v>
      </c>
      <c r="D1498" s="771" t="s">
        <v>13552</v>
      </c>
      <c r="E1498" s="221" t="s">
        <v>12806</v>
      </c>
      <c r="F1498" s="222"/>
      <c r="G1498" s="222"/>
      <c r="H1498" s="772" t="s">
        <v>13598</v>
      </c>
      <c r="I1498" s="222" t="s">
        <v>13599</v>
      </c>
      <c r="J1498" s="222" t="s">
        <v>13600</v>
      </c>
      <c r="K1498" s="225">
        <v>44410</v>
      </c>
      <c r="L1498" s="773">
        <v>45140</v>
      </c>
      <c r="M1498" s="222">
        <v>24</v>
      </c>
      <c r="N1498" s="774">
        <v>13200000</v>
      </c>
      <c r="O1498" s="774">
        <f t="shared" si="134"/>
        <v>550000</v>
      </c>
      <c r="P1498" s="128">
        <f t="shared" ca="1" si="130"/>
        <v>5.2878323919753409</v>
      </c>
      <c r="Q1498" s="129">
        <f t="shared" ca="1" si="131"/>
        <v>2750000</v>
      </c>
      <c r="R1498" s="221"/>
      <c r="S1498" s="221"/>
      <c r="T1498" s="50">
        <f t="shared" si="132"/>
        <v>13200000</v>
      </c>
      <c r="U1498" s="13"/>
      <c r="V1498" s="768"/>
      <c r="X1498" t="str">
        <f>IF(ISERROR(VLOOKUP(H1498,'FMC by DSF_Sistem'!$J$11:$J$1202,1,0)),"TIDAK ADA","ADA")</f>
        <v>TIDAK ADA</v>
      </c>
      <c r="Y1498" t="str">
        <f>IF(ISERROR(VLOOKUP(C1498,'Data Unit Agr Open'!$F$4:$F$7567,1,0)),"TIDAK ADA","ADA")</f>
        <v>ADA</v>
      </c>
      <c r="Z1498" s="955" t="e">
        <f>VLOOKUP(H1498,'Data Unit Agr Open'!J1496:$J$7567,1,FALSE)</f>
        <v>#N/A</v>
      </c>
      <c r="AA1498" t="b">
        <f t="shared" si="133"/>
        <v>0</v>
      </c>
      <c r="AB1498" s="1085"/>
    </row>
    <row r="1499" spans="2:28" s="769" customFormat="1" hidden="1" x14ac:dyDescent="0.25">
      <c r="B1499" s="38">
        <v>1494</v>
      </c>
      <c r="C1499" s="770" t="s">
        <v>4051</v>
      </c>
      <c r="D1499" s="771" t="s">
        <v>13552</v>
      </c>
      <c r="E1499" s="221" t="s">
        <v>12806</v>
      </c>
      <c r="F1499" s="222"/>
      <c r="G1499" s="222"/>
      <c r="H1499" s="772" t="s">
        <v>13601</v>
      </c>
      <c r="I1499" s="222" t="s">
        <v>13602</v>
      </c>
      <c r="J1499" s="222" t="s">
        <v>13603</v>
      </c>
      <c r="K1499" s="225">
        <v>44410</v>
      </c>
      <c r="L1499" s="773">
        <v>45140</v>
      </c>
      <c r="M1499" s="222">
        <v>24</v>
      </c>
      <c r="N1499" s="774">
        <v>13200000</v>
      </c>
      <c r="O1499" s="774">
        <f t="shared" si="134"/>
        <v>550000</v>
      </c>
      <c r="P1499" s="128">
        <f t="shared" ca="1" si="130"/>
        <v>5.2878323919753409</v>
      </c>
      <c r="Q1499" s="129">
        <f t="shared" ca="1" si="131"/>
        <v>2750000</v>
      </c>
      <c r="R1499" s="221"/>
      <c r="S1499" s="221"/>
      <c r="T1499" s="50">
        <f t="shared" si="132"/>
        <v>13200000</v>
      </c>
      <c r="U1499" s="13"/>
      <c r="V1499" s="768"/>
      <c r="X1499" t="str">
        <f>IF(ISERROR(VLOOKUP(H1499,'FMC by DSF_Sistem'!$J$11:$J$1202,1,0)),"TIDAK ADA","ADA")</f>
        <v>TIDAK ADA</v>
      </c>
      <c r="Y1499" t="str">
        <f>IF(ISERROR(VLOOKUP(C1499,'Data Unit Agr Open'!$F$4:$F$7567,1,0)),"TIDAK ADA","ADA")</f>
        <v>ADA</v>
      </c>
      <c r="Z1499" s="955" t="e">
        <f>VLOOKUP(H1499,'Data Unit Agr Open'!J1497:$J$7567,1,FALSE)</f>
        <v>#N/A</v>
      </c>
      <c r="AA1499" t="b">
        <f t="shared" si="133"/>
        <v>0</v>
      </c>
      <c r="AB1499" s="1085"/>
    </row>
    <row r="1500" spans="2:28" s="769" customFormat="1" hidden="1" x14ac:dyDescent="0.25">
      <c r="B1500" s="51">
        <v>1495</v>
      </c>
      <c r="C1500" s="770" t="s">
        <v>4051</v>
      </c>
      <c r="D1500" s="771" t="s">
        <v>13552</v>
      </c>
      <c r="E1500" s="221" t="s">
        <v>12806</v>
      </c>
      <c r="F1500" s="222"/>
      <c r="G1500" s="222"/>
      <c r="H1500" s="772" t="s">
        <v>13604</v>
      </c>
      <c r="I1500" s="222" t="s">
        <v>13605</v>
      </c>
      <c r="J1500" s="222" t="s">
        <v>13606</v>
      </c>
      <c r="K1500" s="225">
        <v>44410</v>
      </c>
      <c r="L1500" s="773">
        <v>45140</v>
      </c>
      <c r="M1500" s="222">
        <v>24</v>
      </c>
      <c r="N1500" s="774">
        <v>13200000</v>
      </c>
      <c r="O1500" s="774">
        <f t="shared" si="134"/>
        <v>550000</v>
      </c>
      <c r="P1500" s="128">
        <f t="shared" ca="1" si="130"/>
        <v>5.2878323919753409</v>
      </c>
      <c r="Q1500" s="129">
        <f t="shared" ca="1" si="131"/>
        <v>2750000</v>
      </c>
      <c r="R1500" s="221"/>
      <c r="S1500" s="221"/>
      <c r="T1500" s="50">
        <f t="shared" si="132"/>
        <v>13200000</v>
      </c>
      <c r="U1500" s="13"/>
      <c r="V1500" s="768"/>
      <c r="X1500" t="str">
        <f>IF(ISERROR(VLOOKUP(H1500,'FMC by DSF_Sistem'!$J$11:$J$1202,1,0)),"TIDAK ADA","ADA")</f>
        <v>TIDAK ADA</v>
      </c>
      <c r="Y1500" t="str">
        <f>IF(ISERROR(VLOOKUP(C1500,'Data Unit Agr Open'!$F$4:$F$7567,1,0)),"TIDAK ADA","ADA")</f>
        <v>ADA</v>
      </c>
      <c r="Z1500" s="955" t="e">
        <f>VLOOKUP(H1500,'Data Unit Agr Open'!J1498:$J$7567,1,FALSE)</f>
        <v>#N/A</v>
      </c>
      <c r="AA1500" t="b">
        <f t="shared" si="133"/>
        <v>0</v>
      </c>
      <c r="AB1500" s="1085"/>
    </row>
    <row r="1501" spans="2:28" s="769" customFormat="1" hidden="1" x14ac:dyDescent="0.25">
      <c r="B1501" s="38">
        <v>1496</v>
      </c>
      <c r="C1501" s="770" t="s">
        <v>4051</v>
      </c>
      <c r="D1501" s="771" t="s">
        <v>13552</v>
      </c>
      <c r="E1501" s="221" t="s">
        <v>12806</v>
      </c>
      <c r="F1501" s="222"/>
      <c r="G1501" s="222"/>
      <c r="H1501" s="772" t="s">
        <v>13607</v>
      </c>
      <c r="I1501" s="222" t="s">
        <v>13608</v>
      </c>
      <c r="J1501" s="222" t="s">
        <v>13609</v>
      </c>
      <c r="K1501" s="225">
        <v>44410</v>
      </c>
      <c r="L1501" s="773">
        <v>45140</v>
      </c>
      <c r="M1501" s="222">
        <v>24</v>
      </c>
      <c r="N1501" s="774">
        <v>13200000</v>
      </c>
      <c r="O1501" s="774">
        <f t="shared" si="134"/>
        <v>550000</v>
      </c>
      <c r="P1501" s="128">
        <f t="shared" ca="1" si="130"/>
        <v>5.2878323919753409</v>
      </c>
      <c r="Q1501" s="129">
        <f t="shared" ca="1" si="131"/>
        <v>2750000</v>
      </c>
      <c r="R1501" s="221"/>
      <c r="S1501" s="221"/>
      <c r="T1501" s="50">
        <f t="shared" si="132"/>
        <v>13200000</v>
      </c>
      <c r="U1501" s="13"/>
      <c r="V1501" s="768"/>
      <c r="X1501" t="str">
        <f>IF(ISERROR(VLOOKUP(H1501,'FMC by DSF_Sistem'!$J$11:$J$1202,1,0)),"TIDAK ADA","ADA")</f>
        <v>TIDAK ADA</v>
      </c>
      <c r="Y1501" t="str">
        <f>IF(ISERROR(VLOOKUP(C1501,'Data Unit Agr Open'!$F$4:$F$7567,1,0)),"TIDAK ADA","ADA")</f>
        <v>ADA</v>
      </c>
      <c r="Z1501" s="955" t="e">
        <f>VLOOKUP(H1501,'Data Unit Agr Open'!J1499:$J$7567,1,FALSE)</f>
        <v>#N/A</v>
      </c>
      <c r="AA1501" t="b">
        <f t="shared" si="133"/>
        <v>0</v>
      </c>
      <c r="AB1501" s="1085"/>
    </row>
    <row r="1502" spans="2:28" s="769" customFormat="1" x14ac:dyDescent="0.25">
      <c r="B1502" s="51">
        <v>1497</v>
      </c>
      <c r="C1502" s="770" t="s">
        <v>4051</v>
      </c>
      <c r="D1502" s="771" t="s">
        <v>13552</v>
      </c>
      <c r="E1502" s="221" t="s">
        <v>12806</v>
      </c>
      <c r="F1502" s="222"/>
      <c r="G1502" s="222"/>
      <c r="H1502" s="772" t="s">
        <v>13610</v>
      </c>
      <c r="I1502" s="222" t="s">
        <v>13611</v>
      </c>
      <c r="J1502" s="222" t="s">
        <v>13612</v>
      </c>
      <c r="K1502" s="225">
        <v>44410</v>
      </c>
      <c r="L1502" s="773">
        <v>45140</v>
      </c>
      <c r="M1502" s="222">
        <v>24</v>
      </c>
      <c r="N1502" s="774">
        <v>13200000</v>
      </c>
      <c r="O1502" s="774">
        <f t="shared" si="134"/>
        <v>550000</v>
      </c>
      <c r="P1502" s="128">
        <f t="shared" ca="1" si="130"/>
        <v>5.2878323919753409</v>
      </c>
      <c r="Q1502" s="129">
        <f t="shared" ca="1" si="131"/>
        <v>2750000</v>
      </c>
      <c r="R1502" s="221"/>
      <c r="S1502" s="221"/>
      <c r="T1502" s="50">
        <f t="shared" si="132"/>
        <v>13200000</v>
      </c>
      <c r="U1502" s="13"/>
      <c r="V1502" s="768"/>
      <c r="X1502" t="str">
        <f>IF(ISERROR(VLOOKUP(H1502,'FMC by DSF_Sistem'!$J$11:$J$1202,1,0)),"TIDAK ADA","ADA")</f>
        <v>TIDAK ADA</v>
      </c>
      <c r="Y1502" t="str">
        <f>IF(ISERROR(VLOOKUP(C1502,'Data Unit Agr Open'!$F$4:$F$7567,1,0)),"TIDAK ADA","ADA")</f>
        <v>ADA</v>
      </c>
      <c r="Z1502" s="955" t="str">
        <f>VLOOKUP(H1502,'Data Unit Agr Open'!J1500:$J$7567,1,FALSE)</f>
        <v> B9388UAR</v>
      </c>
      <c r="AA1502" t="b">
        <f t="shared" si="133"/>
        <v>0</v>
      </c>
    </row>
    <row r="1503" spans="2:28" s="769" customFormat="1" x14ac:dyDescent="0.25">
      <c r="B1503" s="38">
        <v>1498</v>
      </c>
      <c r="C1503" s="770" t="s">
        <v>4255</v>
      </c>
      <c r="D1503" s="771" t="s">
        <v>13552</v>
      </c>
      <c r="E1503" s="221" t="s">
        <v>12806</v>
      </c>
      <c r="F1503" s="222"/>
      <c r="G1503" s="222"/>
      <c r="H1503" s="772" t="s">
        <v>13613</v>
      </c>
      <c r="I1503" s="222" t="s">
        <v>13614</v>
      </c>
      <c r="J1503" s="222" t="s">
        <v>13615</v>
      </c>
      <c r="K1503" s="225">
        <v>44424</v>
      </c>
      <c r="L1503" s="773">
        <v>45154</v>
      </c>
      <c r="M1503" s="222">
        <v>24</v>
      </c>
      <c r="N1503" s="774">
        <v>13200000</v>
      </c>
      <c r="O1503" s="774">
        <f t="shared" si="134"/>
        <v>550000</v>
      </c>
      <c r="P1503" s="128">
        <f t="shared" ca="1" si="130"/>
        <v>4.8211657253086742</v>
      </c>
      <c r="Q1503" s="129">
        <f t="shared" ca="1" si="131"/>
        <v>2200000</v>
      </c>
      <c r="R1503" s="221"/>
      <c r="S1503" s="221"/>
      <c r="T1503" s="50">
        <f t="shared" si="132"/>
        <v>13200000</v>
      </c>
      <c r="U1503" s="13"/>
      <c r="V1503" s="768"/>
      <c r="X1503" t="str">
        <f>IF(ISERROR(VLOOKUP(H1503,'FMC by DSF_Sistem'!$J$11:$J$1202,1,0)),"TIDAK ADA","ADA")</f>
        <v>TIDAK ADA</v>
      </c>
      <c r="Y1503" t="str">
        <f>IF(ISERROR(VLOOKUP(C1503,'Data Unit Agr Open'!$F$4:$F$7567,1,0)),"TIDAK ADA","ADA")</f>
        <v>ADA</v>
      </c>
      <c r="Z1503" s="955" t="str">
        <f>VLOOKUP(H1503,'Data Unit Agr Open'!J1501:$J$7567,1,FALSE)</f>
        <v>B9448UAR</v>
      </c>
      <c r="AA1503" t="b">
        <f t="shared" si="133"/>
        <v>0</v>
      </c>
    </row>
    <row r="1504" spans="2:28" s="769" customFormat="1" x14ac:dyDescent="0.25">
      <c r="B1504" s="51">
        <v>1499</v>
      </c>
      <c r="C1504" s="770" t="s">
        <v>4255</v>
      </c>
      <c r="D1504" s="771" t="s">
        <v>13552</v>
      </c>
      <c r="E1504" s="221" t="s">
        <v>12806</v>
      </c>
      <c r="F1504" s="222"/>
      <c r="G1504" s="222"/>
      <c r="H1504" s="772" t="s">
        <v>13616</v>
      </c>
      <c r="I1504" s="222" t="s">
        <v>13617</v>
      </c>
      <c r="J1504" s="222" t="s">
        <v>13618</v>
      </c>
      <c r="K1504" s="225">
        <v>44424</v>
      </c>
      <c r="L1504" s="773">
        <v>45154</v>
      </c>
      <c r="M1504" s="222">
        <v>24</v>
      </c>
      <c r="N1504" s="774">
        <v>13200000</v>
      </c>
      <c r="O1504" s="774">
        <f t="shared" si="134"/>
        <v>550000</v>
      </c>
      <c r="P1504" s="128">
        <f t="shared" ca="1" si="130"/>
        <v>4.8211657253086742</v>
      </c>
      <c r="Q1504" s="129">
        <f t="shared" ca="1" si="131"/>
        <v>2200000</v>
      </c>
      <c r="R1504" s="221"/>
      <c r="S1504" s="221"/>
      <c r="T1504" s="50">
        <f t="shared" si="132"/>
        <v>13200000</v>
      </c>
      <c r="U1504" s="13"/>
      <c r="V1504" s="768"/>
      <c r="X1504" t="str">
        <f>IF(ISERROR(VLOOKUP(H1504,'FMC by DSF_Sistem'!$J$11:$J$1202,1,0)),"TIDAK ADA","ADA")</f>
        <v>TIDAK ADA</v>
      </c>
      <c r="Y1504" t="str">
        <f>IF(ISERROR(VLOOKUP(C1504,'Data Unit Agr Open'!$F$4:$F$7567,1,0)),"TIDAK ADA","ADA")</f>
        <v>ADA</v>
      </c>
      <c r="Z1504" s="955" t="str">
        <f>VLOOKUP(H1504,'Data Unit Agr Open'!J1502:$J$7567,1,FALSE)</f>
        <v>B9483UAR</v>
      </c>
      <c r="AA1504" t="b">
        <f t="shared" si="133"/>
        <v>0</v>
      </c>
    </row>
    <row r="1505" spans="2:28" s="769" customFormat="1" x14ac:dyDescent="0.25">
      <c r="B1505" s="38">
        <v>1500</v>
      </c>
      <c r="C1505" s="770" t="s">
        <v>4255</v>
      </c>
      <c r="D1505" s="771" t="s">
        <v>13552</v>
      </c>
      <c r="E1505" s="221" t="s">
        <v>12806</v>
      </c>
      <c r="F1505" s="222"/>
      <c r="G1505" s="222"/>
      <c r="H1505" s="772" t="s">
        <v>13619</v>
      </c>
      <c r="I1505" s="222" t="s">
        <v>13620</v>
      </c>
      <c r="J1505" s="222" t="s">
        <v>13621</v>
      </c>
      <c r="K1505" s="225">
        <v>44424</v>
      </c>
      <c r="L1505" s="773">
        <v>45154</v>
      </c>
      <c r="M1505" s="222">
        <v>24</v>
      </c>
      <c r="N1505" s="774">
        <v>13200000</v>
      </c>
      <c r="O1505" s="774">
        <f t="shared" si="134"/>
        <v>550000</v>
      </c>
      <c r="P1505" s="128">
        <f t="shared" ca="1" si="130"/>
        <v>4.8211657253086742</v>
      </c>
      <c r="Q1505" s="129">
        <f t="shared" ca="1" si="131"/>
        <v>2200000</v>
      </c>
      <c r="R1505" s="221"/>
      <c r="S1505" s="221"/>
      <c r="T1505" s="50">
        <f t="shared" si="132"/>
        <v>13200000</v>
      </c>
      <c r="U1505" s="13"/>
      <c r="V1505" s="768"/>
      <c r="X1505" t="str">
        <f>IF(ISERROR(VLOOKUP(H1505,'FMC by DSF_Sistem'!$J$11:$J$1202,1,0)),"TIDAK ADA","ADA")</f>
        <v>TIDAK ADA</v>
      </c>
      <c r="Y1505" t="str">
        <f>IF(ISERROR(VLOOKUP(C1505,'Data Unit Agr Open'!$F$4:$F$7567,1,0)),"TIDAK ADA","ADA")</f>
        <v>ADA</v>
      </c>
      <c r="Z1505" s="955" t="str">
        <f>VLOOKUP(H1505,'Data Unit Agr Open'!J1503:$J$7567,1,FALSE)</f>
        <v>B9487UAR</v>
      </c>
      <c r="AA1505" t="b">
        <f t="shared" si="133"/>
        <v>0</v>
      </c>
    </row>
    <row r="1506" spans="2:28" s="769" customFormat="1" x14ac:dyDescent="0.25">
      <c r="B1506" s="51">
        <v>1501</v>
      </c>
      <c r="C1506" s="770" t="s">
        <v>4255</v>
      </c>
      <c r="D1506" s="771" t="s">
        <v>13552</v>
      </c>
      <c r="E1506" s="221" t="s">
        <v>12806</v>
      </c>
      <c r="F1506" s="222"/>
      <c r="G1506" s="222"/>
      <c r="H1506" s="772" t="s">
        <v>13622</v>
      </c>
      <c r="I1506" s="222" t="s">
        <v>13623</v>
      </c>
      <c r="J1506" s="222" t="s">
        <v>13624</v>
      </c>
      <c r="K1506" s="225">
        <v>44424</v>
      </c>
      <c r="L1506" s="773">
        <v>45154</v>
      </c>
      <c r="M1506" s="222">
        <v>24</v>
      </c>
      <c r="N1506" s="774">
        <v>13200000</v>
      </c>
      <c r="O1506" s="774">
        <f t="shared" si="134"/>
        <v>550000</v>
      </c>
      <c r="P1506" s="128">
        <f t="shared" ca="1" si="130"/>
        <v>4.8211657253086742</v>
      </c>
      <c r="Q1506" s="129">
        <f t="shared" ca="1" si="131"/>
        <v>2200000</v>
      </c>
      <c r="R1506" s="221"/>
      <c r="S1506" s="221"/>
      <c r="T1506" s="50">
        <f t="shared" si="132"/>
        <v>13200000</v>
      </c>
      <c r="U1506" s="13"/>
      <c r="V1506" s="768"/>
      <c r="X1506" t="str">
        <f>IF(ISERROR(VLOOKUP(H1506,'FMC by DSF_Sistem'!$J$11:$J$1202,1,0)),"TIDAK ADA","ADA")</f>
        <v>TIDAK ADA</v>
      </c>
      <c r="Y1506" t="str">
        <f>IF(ISERROR(VLOOKUP(C1506,'Data Unit Agr Open'!$F$4:$F$7567,1,0)),"TIDAK ADA","ADA")</f>
        <v>ADA</v>
      </c>
      <c r="Z1506" s="955" t="str">
        <f>VLOOKUP(H1506,'Data Unit Agr Open'!J1504:$J$7567,1,FALSE)</f>
        <v>B9452UAR</v>
      </c>
      <c r="AA1506" t="b">
        <f t="shared" si="133"/>
        <v>0</v>
      </c>
    </row>
    <row r="1507" spans="2:28" s="769" customFormat="1" x14ac:dyDescent="0.25">
      <c r="B1507" s="38">
        <v>1502</v>
      </c>
      <c r="C1507" s="770" t="s">
        <v>4255</v>
      </c>
      <c r="D1507" s="771" t="s">
        <v>13552</v>
      </c>
      <c r="E1507" s="221" t="s">
        <v>12806</v>
      </c>
      <c r="F1507" s="222"/>
      <c r="G1507" s="222"/>
      <c r="H1507" s="772" t="s">
        <v>13625</v>
      </c>
      <c r="I1507" s="222" t="s">
        <v>13626</v>
      </c>
      <c r="J1507" s="222" t="s">
        <v>13627</v>
      </c>
      <c r="K1507" s="225">
        <v>44424</v>
      </c>
      <c r="L1507" s="773">
        <v>45154</v>
      </c>
      <c r="M1507" s="222">
        <v>24</v>
      </c>
      <c r="N1507" s="774">
        <v>13200000</v>
      </c>
      <c r="O1507" s="774">
        <f t="shared" si="134"/>
        <v>550000</v>
      </c>
      <c r="P1507" s="128">
        <f t="shared" ca="1" si="130"/>
        <v>4.8211657253086742</v>
      </c>
      <c r="Q1507" s="129">
        <f t="shared" ca="1" si="131"/>
        <v>2200000</v>
      </c>
      <c r="R1507" s="221"/>
      <c r="S1507" s="221"/>
      <c r="T1507" s="50">
        <f t="shared" si="132"/>
        <v>13200000</v>
      </c>
      <c r="U1507" s="13"/>
      <c r="V1507" s="768"/>
      <c r="X1507" t="str">
        <f>IF(ISERROR(VLOOKUP(H1507,'FMC by DSF_Sistem'!$J$11:$J$1202,1,0)),"TIDAK ADA","ADA")</f>
        <v>TIDAK ADA</v>
      </c>
      <c r="Y1507" t="str">
        <f>IF(ISERROR(VLOOKUP(C1507,'Data Unit Agr Open'!$F$4:$F$7567,1,0)),"TIDAK ADA","ADA")</f>
        <v>ADA</v>
      </c>
      <c r="Z1507" s="955" t="str">
        <f>VLOOKUP(H1507,'Data Unit Agr Open'!J1505:$J$7567,1,FALSE)</f>
        <v>B9450UAR</v>
      </c>
      <c r="AA1507" t="b">
        <f t="shared" si="133"/>
        <v>0</v>
      </c>
    </row>
    <row r="1508" spans="2:28" s="769" customFormat="1" x14ac:dyDescent="0.25">
      <c r="B1508" s="51">
        <v>1503</v>
      </c>
      <c r="C1508" s="770" t="s">
        <v>4255</v>
      </c>
      <c r="D1508" s="771" t="s">
        <v>13552</v>
      </c>
      <c r="E1508" s="221" t="s">
        <v>12806</v>
      </c>
      <c r="F1508" s="222"/>
      <c r="G1508" s="222"/>
      <c r="H1508" s="772" t="s">
        <v>13628</v>
      </c>
      <c r="I1508" s="222" t="s">
        <v>13629</v>
      </c>
      <c r="J1508" s="222" t="s">
        <v>13630</v>
      </c>
      <c r="K1508" s="225">
        <v>44424</v>
      </c>
      <c r="L1508" s="773">
        <v>45154</v>
      </c>
      <c r="M1508" s="222">
        <v>24</v>
      </c>
      <c r="N1508" s="774">
        <v>13200000</v>
      </c>
      <c r="O1508" s="774">
        <f t="shared" si="134"/>
        <v>550000</v>
      </c>
      <c r="P1508" s="128">
        <f t="shared" ca="1" si="130"/>
        <v>4.8211657253086742</v>
      </c>
      <c r="Q1508" s="129">
        <f t="shared" ca="1" si="131"/>
        <v>2200000</v>
      </c>
      <c r="R1508" s="221"/>
      <c r="S1508" s="221"/>
      <c r="T1508" s="50">
        <f t="shared" si="132"/>
        <v>13200000</v>
      </c>
      <c r="U1508" s="13"/>
      <c r="V1508" s="768"/>
      <c r="X1508" t="str">
        <f>IF(ISERROR(VLOOKUP(H1508,'FMC by DSF_Sistem'!$J$11:$J$1202,1,0)),"TIDAK ADA","ADA")</f>
        <v>TIDAK ADA</v>
      </c>
      <c r="Y1508" t="str">
        <f>IF(ISERROR(VLOOKUP(C1508,'Data Unit Agr Open'!$F$4:$F$7567,1,0)),"TIDAK ADA","ADA")</f>
        <v>ADA</v>
      </c>
      <c r="Z1508" s="955" t="str">
        <f>VLOOKUP(H1508,'Data Unit Agr Open'!J1506:$J$7567,1,FALSE)</f>
        <v>B9473UAR</v>
      </c>
      <c r="AA1508" t="b">
        <f t="shared" si="133"/>
        <v>0</v>
      </c>
    </row>
    <row r="1509" spans="2:28" s="769" customFormat="1" x14ac:dyDescent="0.25">
      <c r="B1509" s="38">
        <v>1504</v>
      </c>
      <c r="C1509" s="770" t="s">
        <v>4255</v>
      </c>
      <c r="D1509" s="771" t="s">
        <v>13552</v>
      </c>
      <c r="E1509" s="221" t="s">
        <v>12806</v>
      </c>
      <c r="F1509" s="222"/>
      <c r="G1509" s="222"/>
      <c r="H1509" s="772" t="s">
        <v>13631</v>
      </c>
      <c r="I1509" s="222" t="s">
        <v>13632</v>
      </c>
      <c r="J1509" s="222" t="s">
        <v>13633</v>
      </c>
      <c r="K1509" s="225">
        <v>44424</v>
      </c>
      <c r="L1509" s="773">
        <v>45154</v>
      </c>
      <c r="M1509" s="222">
        <v>24</v>
      </c>
      <c r="N1509" s="774">
        <v>13200000</v>
      </c>
      <c r="O1509" s="774">
        <f t="shared" si="134"/>
        <v>550000</v>
      </c>
      <c r="P1509" s="128">
        <f t="shared" ca="1" si="130"/>
        <v>4.8211657253086742</v>
      </c>
      <c r="Q1509" s="129">
        <f t="shared" ca="1" si="131"/>
        <v>2200000</v>
      </c>
      <c r="R1509" s="221"/>
      <c r="S1509" s="221"/>
      <c r="T1509" s="50">
        <f t="shared" si="132"/>
        <v>13200000</v>
      </c>
      <c r="U1509" s="13"/>
      <c r="V1509" s="768"/>
      <c r="X1509" t="str">
        <f>IF(ISERROR(VLOOKUP(H1509,'FMC by DSF_Sistem'!$J$11:$J$1202,1,0)),"TIDAK ADA","ADA")</f>
        <v>TIDAK ADA</v>
      </c>
      <c r="Y1509" t="str">
        <f>IF(ISERROR(VLOOKUP(C1509,'Data Unit Agr Open'!$F$4:$F$7567,1,0)),"TIDAK ADA","ADA")</f>
        <v>ADA</v>
      </c>
      <c r="Z1509" s="955" t="str">
        <f>VLOOKUP(H1509,'Data Unit Agr Open'!J1507:$J$7567,1,FALSE)</f>
        <v>B9475UAR</v>
      </c>
      <c r="AA1509" t="b">
        <f t="shared" si="133"/>
        <v>0</v>
      </c>
    </row>
    <row r="1510" spans="2:28" s="769" customFormat="1" x14ac:dyDescent="0.25">
      <c r="B1510" s="51">
        <v>1505</v>
      </c>
      <c r="C1510" s="770" t="s">
        <v>4255</v>
      </c>
      <c r="D1510" s="771" t="s">
        <v>13552</v>
      </c>
      <c r="E1510" s="221" t="s">
        <v>12806</v>
      </c>
      <c r="F1510" s="222"/>
      <c r="G1510" s="222"/>
      <c r="H1510" s="772" t="s">
        <v>13634</v>
      </c>
      <c r="I1510" s="222" t="s">
        <v>13635</v>
      </c>
      <c r="J1510" s="222" t="s">
        <v>13636</v>
      </c>
      <c r="K1510" s="225">
        <v>44424</v>
      </c>
      <c r="L1510" s="773">
        <v>45154</v>
      </c>
      <c r="M1510" s="222">
        <v>24</v>
      </c>
      <c r="N1510" s="774">
        <v>13200000</v>
      </c>
      <c r="O1510" s="774">
        <f t="shared" si="134"/>
        <v>550000</v>
      </c>
      <c r="P1510" s="128">
        <f t="shared" ca="1" si="130"/>
        <v>4.8211657253086742</v>
      </c>
      <c r="Q1510" s="129">
        <f t="shared" ca="1" si="131"/>
        <v>2200000</v>
      </c>
      <c r="R1510" s="221"/>
      <c r="S1510" s="221"/>
      <c r="T1510" s="50">
        <f t="shared" si="132"/>
        <v>13200000</v>
      </c>
      <c r="U1510" s="13"/>
      <c r="V1510" s="768"/>
      <c r="X1510" t="str">
        <f>IF(ISERROR(VLOOKUP(H1510,'FMC by DSF_Sistem'!$J$11:$J$1202,1,0)),"TIDAK ADA","ADA")</f>
        <v>TIDAK ADA</v>
      </c>
      <c r="Y1510" t="str">
        <f>IF(ISERROR(VLOOKUP(C1510,'Data Unit Agr Open'!$F$4:$F$7567,1,0)),"TIDAK ADA","ADA")</f>
        <v>ADA</v>
      </c>
      <c r="Z1510" s="955" t="str">
        <f>VLOOKUP(H1510,'Data Unit Agr Open'!J1508:$J$7567,1,FALSE)</f>
        <v>B9469UAR</v>
      </c>
      <c r="AA1510" t="b">
        <f t="shared" si="133"/>
        <v>0</v>
      </c>
    </row>
    <row r="1511" spans="2:28" s="769" customFormat="1" x14ac:dyDescent="0.25">
      <c r="B1511" s="38">
        <v>1506</v>
      </c>
      <c r="C1511" s="770" t="s">
        <v>4255</v>
      </c>
      <c r="D1511" s="771" t="s">
        <v>13552</v>
      </c>
      <c r="E1511" s="221" t="s">
        <v>12806</v>
      </c>
      <c r="F1511" s="222"/>
      <c r="G1511" s="222"/>
      <c r="H1511" s="772" t="s">
        <v>13637</v>
      </c>
      <c r="I1511" s="222" t="s">
        <v>13638</v>
      </c>
      <c r="J1511" s="222" t="s">
        <v>13639</v>
      </c>
      <c r="K1511" s="225">
        <v>44424</v>
      </c>
      <c r="L1511" s="773">
        <v>45154</v>
      </c>
      <c r="M1511" s="222">
        <v>24</v>
      </c>
      <c r="N1511" s="774">
        <v>13200000</v>
      </c>
      <c r="O1511" s="774">
        <f t="shared" si="134"/>
        <v>550000</v>
      </c>
      <c r="P1511" s="128">
        <f t="shared" ca="1" si="130"/>
        <v>4.8211657253086742</v>
      </c>
      <c r="Q1511" s="129">
        <f t="shared" ca="1" si="131"/>
        <v>2200000</v>
      </c>
      <c r="R1511" s="221"/>
      <c r="S1511" s="221"/>
      <c r="T1511" s="50">
        <f t="shared" si="132"/>
        <v>13200000</v>
      </c>
      <c r="U1511" s="13"/>
      <c r="V1511" s="768"/>
      <c r="X1511" t="str">
        <f>IF(ISERROR(VLOOKUP(H1511,'FMC by DSF_Sistem'!$J$11:$J$1202,1,0)),"TIDAK ADA","ADA")</f>
        <v>TIDAK ADA</v>
      </c>
      <c r="Y1511" t="str">
        <f>IF(ISERROR(VLOOKUP(C1511,'Data Unit Agr Open'!$F$4:$F$7567,1,0)),"TIDAK ADA","ADA")</f>
        <v>ADA</v>
      </c>
      <c r="Z1511" s="955" t="str">
        <f>VLOOKUP(H1511,'Data Unit Agr Open'!J1509:$J$7567,1,FALSE)</f>
        <v>B9479UAR</v>
      </c>
      <c r="AA1511" t="b">
        <f t="shared" si="133"/>
        <v>0</v>
      </c>
    </row>
    <row r="1512" spans="2:28" s="769" customFormat="1" x14ac:dyDescent="0.25">
      <c r="B1512" s="51">
        <v>1507</v>
      </c>
      <c r="C1512" s="770" t="s">
        <v>4255</v>
      </c>
      <c r="D1512" s="771" t="s">
        <v>13552</v>
      </c>
      <c r="E1512" s="221" t="s">
        <v>12806</v>
      </c>
      <c r="F1512" s="222"/>
      <c r="G1512" s="222"/>
      <c r="H1512" s="772" t="s">
        <v>13640</v>
      </c>
      <c r="I1512" s="222" t="s">
        <v>13641</v>
      </c>
      <c r="J1512" s="222" t="s">
        <v>13642</v>
      </c>
      <c r="K1512" s="225">
        <v>44424</v>
      </c>
      <c r="L1512" s="773">
        <v>45154</v>
      </c>
      <c r="M1512" s="222">
        <v>24</v>
      </c>
      <c r="N1512" s="774">
        <v>13200000</v>
      </c>
      <c r="O1512" s="774">
        <f t="shared" si="134"/>
        <v>550000</v>
      </c>
      <c r="P1512" s="128">
        <f t="shared" ca="1" si="130"/>
        <v>4.8211657253086742</v>
      </c>
      <c r="Q1512" s="129">
        <f t="shared" ca="1" si="131"/>
        <v>2200000</v>
      </c>
      <c r="R1512" s="221"/>
      <c r="S1512" s="221"/>
      <c r="T1512" s="50">
        <f t="shared" si="132"/>
        <v>13200000</v>
      </c>
      <c r="U1512" s="13"/>
      <c r="V1512" s="768"/>
      <c r="X1512" t="str">
        <f>IF(ISERROR(VLOOKUP(H1512,'FMC by DSF_Sistem'!$J$11:$J$1202,1,0)),"TIDAK ADA","ADA")</f>
        <v>TIDAK ADA</v>
      </c>
      <c r="Y1512" t="str">
        <f>IF(ISERROR(VLOOKUP(C1512,'Data Unit Agr Open'!$F$4:$F$7567,1,0)),"TIDAK ADA","ADA")</f>
        <v>ADA</v>
      </c>
      <c r="Z1512" s="955" t="str">
        <f>VLOOKUP(H1512,'Data Unit Agr Open'!J1510:$J$7567,1,FALSE)</f>
        <v>B9477UAR</v>
      </c>
      <c r="AA1512" t="b">
        <f t="shared" si="133"/>
        <v>0</v>
      </c>
    </row>
    <row r="1513" spans="2:28" s="769" customFormat="1" x14ac:dyDescent="0.25">
      <c r="B1513" s="38">
        <v>1508</v>
      </c>
      <c r="C1513" s="770" t="s">
        <v>4255</v>
      </c>
      <c r="D1513" s="771" t="s">
        <v>13552</v>
      </c>
      <c r="E1513" s="221" t="s">
        <v>12806</v>
      </c>
      <c r="F1513" s="222"/>
      <c r="G1513" s="222"/>
      <c r="H1513" s="772" t="s">
        <v>13643</v>
      </c>
      <c r="I1513" s="222" t="s">
        <v>13644</v>
      </c>
      <c r="J1513" s="222" t="s">
        <v>13645</v>
      </c>
      <c r="K1513" s="225">
        <v>44424</v>
      </c>
      <c r="L1513" s="773">
        <v>45154</v>
      </c>
      <c r="M1513" s="222">
        <v>24</v>
      </c>
      <c r="N1513" s="774">
        <v>13200000</v>
      </c>
      <c r="O1513" s="774">
        <f t="shared" si="134"/>
        <v>550000</v>
      </c>
      <c r="P1513" s="128">
        <f t="shared" ca="1" si="130"/>
        <v>4.8211657253086742</v>
      </c>
      <c r="Q1513" s="129">
        <f t="shared" ca="1" si="131"/>
        <v>2200000</v>
      </c>
      <c r="R1513" s="221"/>
      <c r="S1513" s="221"/>
      <c r="T1513" s="50">
        <f t="shared" si="132"/>
        <v>13200000</v>
      </c>
      <c r="U1513" s="13"/>
      <c r="V1513" s="768"/>
      <c r="X1513" t="str">
        <f>IF(ISERROR(VLOOKUP(H1513,'FMC by DSF_Sistem'!$J$11:$J$1202,1,0)),"TIDAK ADA","ADA")</f>
        <v>TIDAK ADA</v>
      </c>
      <c r="Y1513" t="str">
        <f>IF(ISERROR(VLOOKUP(C1513,'Data Unit Agr Open'!$F$4:$F$7567,1,0)),"TIDAK ADA","ADA")</f>
        <v>ADA</v>
      </c>
      <c r="Z1513" s="955" t="str">
        <f>VLOOKUP(H1513,'Data Unit Agr Open'!J1511:$J$7567,1,FALSE)</f>
        <v>B9454UAR</v>
      </c>
      <c r="AA1513" t="b">
        <f t="shared" si="133"/>
        <v>0</v>
      </c>
    </row>
    <row r="1514" spans="2:28" s="769" customFormat="1" x14ac:dyDescent="0.25">
      <c r="B1514" s="51">
        <v>1509</v>
      </c>
      <c r="C1514" s="770" t="s">
        <v>4255</v>
      </c>
      <c r="D1514" s="771" t="s">
        <v>13552</v>
      </c>
      <c r="E1514" s="221" t="s">
        <v>12806</v>
      </c>
      <c r="F1514" s="222"/>
      <c r="G1514" s="222"/>
      <c r="H1514" s="772" t="s">
        <v>13646</v>
      </c>
      <c r="I1514" s="222" t="s">
        <v>13647</v>
      </c>
      <c r="J1514" s="222" t="s">
        <v>13648</v>
      </c>
      <c r="K1514" s="225">
        <v>44424</v>
      </c>
      <c r="L1514" s="773">
        <v>45154</v>
      </c>
      <c r="M1514" s="222">
        <v>24</v>
      </c>
      <c r="N1514" s="774">
        <v>13200000</v>
      </c>
      <c r="O1514" s="774">
        <f t="shared" si="134"/>
        <v>550000</v>
      </c>
      <c r="P1514" s="128">
        <f t="shared" ca="1" si="130"/>
        <v>4.8211657253086742</v>
      </c>
      <c r="Q1514" s="129">
        <f t="shared" ca="1" si="131"/>
        <v>2200000</v>
      </c>
      <c r="R1514" s="221"/>
      <c r="S1514" s="221"/>
      <c r="T1514" s="50">
        <f t="shared" si="132"/>
        <v>13200000</v>
      </c>
      <c r="U1514" s="13"/>
      <c r="V1514" s="768"/>
      <c r="X1514" t="str">
        <f>IF(ISERROR(VLOOKUP(H1514,'FMC by DSF_Sistem'!$J$11:$J$1202,1,0)),"TIDAK ADA","ADA")</f>
        <v>TIDAK ADA</v>
      </c>
      <c r="Y1514" t="str">
        <f>IF(ISERROR(VLOOKUP(C1514,'Data Unit Agr Open'!$F$4:$F$7567,1,0)),"TIDAK ADA","ADA")</f>
        <v>ADA</v>
      </c>
      <c r="Z1514" s="955" t="str">
        <f>VLOOKUP(H1514,'Data Unit Agr Open'!J1512:$J$7567,1,FALSE)</f>
        <v>B9471UAR</v>
      </c>
      <c r="AA1514" t="b">
        <f t="shared" si="133"/>
        <v>0</v>
      </c>
    </row>
    <row r="1515" spans="2:28" s="769" customFormat="1" x14ac:dyDescent="0.25">
      <c r="B1515" s="38">
        <v>1510</v>
      </c>
      <c r="C1515" s="770" t="s">
        <v>4255</v>
      </c>
      <c r="D1515" s="771" t="s">
        <v>13552</v>
      </c>
      <c r="E1515" s="221" t="s">
        <v>12806</v>
      </c>
      <c r="F1515" s="222"/>
      <c r="G1515" s="222"/>
      <c r="H1515" s="772" t="s">
        <v>13649</v>
      </c>
      <c r="I1515" s="222" t="s">
        <v>13650</v>
      </c>
      <c r="J1515" s="222" t="s">
        <v>13651</v>
      </c>
      <c r="K1515" s="225">
        <v>44424</v>
      </c>
      <c r="L1515" s="773">
        <v>45154</v>
      </c>
      <c r="M1515" s="222">
        <v>24</v>
      </c>
      <c r="N1515" s="774">
        <v>13200000</v>
      </c>
      <c r="O1515" s="774">
        <f t="shared" si="134"/>
        <v>550000</v>
      </c>
      <c r="P1515" s="128">
        <f t="shared" ca="1" si="130"/>
        <v>4.8211657253086742</v>
      </c>
      <c r="Q1515" s="129">
        <f t="shared" ca="1" si="131"/>
        <v>2200000</v>
      </c>
      <c r="R1515" s="221"/>
      <c r="S1515" s="221"/>
      <c r="T1515" s="50">
        <f t="shared" si="132"/>
        <v>13200000</v>
      </c>
      <c r="U1515" s="13"/>
      <c r="V1515" s="768"/>
      <c r="X1515" t="str">
        <f>IF(ISERROR(VLOOKUP(H1515,'FMC by DSF_Sistem'!$J$11:$J$1202,1,0)),"TIDAK ADA","ADA")</f>
        <v>TIDAK ADA</v>
      </c>
      <c r="Y1515" t="str">
        <f>IF(ISERROR(VLOOKUP(C1515,'Data Unit Agr Open'!$F$4:$F$7567,1,0)),"TIDAK ADA","ADA")</f>
        <v>ADA</v>
      </c>
      <c r="Z1515" s="955" t="str">
        <f>VLOOKUP(H1515,'Data Unit Agr Open'!J1513:$J$7567,1,FALSE)</f>
        <v>B9465UAR</v>
      </c>
      <c r="AA1515" t="b">
        <f t="shared" si="133"/>
        <v>0</v>
      </c>
    </row>
    <row r="1516" spans="2:28" s="769" customFormat="1" x14ac:dyDescent="0.25">
      <c r="B1516" s="51">
        <v>1511</v>
      </c>
      <c r="C1516" s="770" t="s">
        <v>4255</v>
      </c>
      <c r="D1516" s="771" t="s">
        <v>13552</v>
      </c>
      <c r="E1516" s="221" t="s">
        <v>12806</v>
      </c>
      <c r="F1516" s="222"/>
      <c r="G1516" s="222"/>
      <c r="H1516" s="772" t="s">
        <v>13652</v>
      </c>
      <c r="I1516" s="222" t="s">
        <v>13653</v>
      </c>
      <c r="J1516" s="222" t="s">
        <v>13654</v>
      </c>
      <c r="K1516" s="225">
        <v>44424</v>
      </c>
      <c r="L1516" s="773">
        <v>45154</v>
      </c>
      <c r="M1516" s="222">
        <v>24</v>
      </c>
      <c r="N1516" s="774">
        <v>13200000</v>
      </c>
      <c r="O1516" s="774">
        <f t="shared" si="134"/>
        <v>550000</v>
      </c>
      <c r="P1516" s="128">
        <f t="shared" ca="1" si="130"/>
        <v>4.8211657253086742</v>
      </c>
      <c r="Q1516" s="129">
        <f t="shared" ca="1" si="131"/>
        <v>2200000</v>
      </c>
      <c r="R1516" s="221"/>
      <c r="S1516" s="221"/>
      <c r="T1516" s="50">
        <f t="shared" si="132"/>
        <v>13200000</v>
      </c>
      <c r="U1516" s="13"/>
      <c r="V1516" s="768"/>
      <c r="X1516" t="str">
        <f>IF(ISERROR(VLOOKUP(H1516,'FMC by DSF_Sistem'!$J$11:$J$1202,1,0)),"TIDAK ADA","ADA")</f>
        <v>TIDAK ADA</v>
      </c>
      <c r="Y1516" t="str">
        <f>IF(ISERROR(VLOOKUP(C1516,'Data Unit Agr Open'!$F$4:$F$7567,1,0)),"TIDAK ADA","ADA")</f>
        <v>ADA</v>
      </c>
      <c r="Z1516" s="955" t="str">
        <f>VLOOKUP(H1516,'Data Unit Agr Open'!J1514:$J$7567,1,FALSE)</f>
        <v>B9446UAR</v>
      </c>
      <c r="AA1516" t="b">
        <f t="shared" si="133"/>
        <v>0</v>
      </c>
    </row>
    <row r="1517" spans="2:28" s="769" customFormat="1" ht="60" hidden="1" x14ac:dyDescent="0.25">
      <c r="B1517" s="38">
        <v>1512</v>
      </c>
      <c r="C1517" s="770" t="s">
        <v>4256</v>
      </c>
      <c r="D1517" s="771" t="s">
        <v>13552</v>
      </c>
      <c r="E1517" s="221" t="s">
        <v>12806</v>
      </c>
      <c r="F1517" s="222"/>
      <c r="G1517" s="222"/>
      <c r="H1517" s="772" t="s">
        <v>13655</v>
      </c>
      <c r="I1517" s="222" t="s">
        <v>13656</v>
      </c>
      <c r="J1517" s="222" t="s">
        <v>13657</v>
      </c>
      <c r="K1517" s="225">
        <v>44427</v>
      </c>
      <c r="L1517" s="773">
        <v>45157</v>
      </c>
      <c r="M1517" s="222">
        <v>24</v>
      </c>
      <c r="N1517" s="774">
        <v>13200000</v>
      </c>
      <c r="O1517" s="774">
        <f t="shared" si="134"/>
        <v>550000</v>
      </c>
      <c r="P1517" s="128">
        <f t="shared" ca="1" si="130"/>
        <v>4.7211657253086745</v>
      </c>
      <c r="Q1517" s="129">
        <f t="shared" ca="1" si="131"/>
        <v>2200000</v>
      </c>
      <c r="R1517" s="221"/>
      <c r="S1517" s="221"/>
      <c r="T1517" s="50">
        <f t="shared" si="132"/>
        <v>13200000</v>
      </c>
      <c r="U1517" s="13"/>
      <c r="V1517" s="768"/>
      <c r="X1517" t="str">
        <f>IF(ISERROR(VLOOKUP(H1517,'FMC by DSF_Sistem'!$J$11:$J$1202,1,0)),"TIDAK ADA","ADA")</f>
        <v>TIDAK ADA</v>
      </c>
      <c r="Y1517" t="str">
        <f>IF(ISERROR(VLOOKUP(C1517,'Data Unit Agr Open'!$F$4:$F$7567,1,0)),"TIDAK ADA","ADA")</f>
        <v>ADA</v>
      </c>
      <c r="Z1517" s="955" t="e">
        <f>VLOOKUP(H1517,'Data Unit Agr Open'!J1515:$J$7567,1,FALSE)</f>
        <v>#N/A</v>
      </c>
      <c r="AA1517" t="b">
        <f t="shared" si="133"/>
        <v>0</v>
      </c>
      <c r="AB1517" s="970" t="s">
        <v>25367</v>
      </c>
    </row>
    <row r="1518" spans="2:28" s="769" customFormat="1" x14ac:dyDescent="0.25">
      <c r="B1518" s="51">
        <v>1513</v>
      </c>
      <c r="C1518" s="770" t="s">
        <v>4256</v>
      </c>
      <c r="D1518" s="771" t="s">
        <v>13552</v>
      </c>
      <c r="E1518" s="221" t="s">
        <v>12806</v>
      </c>
      <c r="F1518" s="222"/>
      <c r="G1518" s="222"/>
      <c r="H1518" s="772" t="s">
        <v>13658</v>
      </c>
      <c r="I1518" s="222" t="s">
        <v>13659</v>
      </c>
      <c r="J1518" s="222" t="s">
        <v>13660</v>
      </c>
      <c r="K1518" s="225">
        <v>44427</v>
      </c>
      <c r="L1518" s="773">
        <v>45157</v>
      </c>
      <c r="M1518" s="222">
        <v>24</v>
      </c>
      <c r="N1518" s="774">
        <v>13200000</v>
      </c>
      <c r="O1518" s="774">
        <f t="shared" si="134"/>
        <v>550000</v>
      </c>
      <c r="P1518" s="128">
        <f t="shared" ca="1" si="130"/>
        <v>4.7211657253086745</v>
      </c>
      <c r="Q1518" s="129">
        <f t="shared" ca="1" si="131"/>
        <v>2200000</v>
      </c>
      <c r="R1518" s="221"/>
      <c r="S1518" s="221"/>
      <c r="T1518" s="50">
        <f t="shared" si="132"/>
        <v>13200000</v>
      </c>
      <c r="U1518" s="13"/>
      <c r="V1518" s="768"/>
      <c r="X1518" t="str">
        <f>IF(ISERROR(VLOOKUP(H1518,'FMC by DSF_Sistem'!$J$11:$J$1202,1,0)),"TIDAK ADA","ADA")</f>
        <v>TIDAK ADA</v>
      </c>
      <c r="Y1518" t="str">
        <f>IF(ISERROR(VLOOKUP(C1518,'Data Unit Agr Open'!$F$4:$F$7567,1,0)),"TIDAK ADA","ADA")</f>
        <v>ADA</v>
      </c>
      <c r="Z1518" s="955" t="str">
        <f>VLOOKUP(H1518,'Data Unit Agr Open'!J1516:$J$7567,1,FALSE)</f>
        <v>B9505UAR</v>
      </c>
      <c r="AA1518" t="b">
        <f t="shared" si="133"/>
        <v>0</v>
      </c>
    </row>
    <row r="1519" spans="2:28" s="769" customFormat="1" x14ac:dyDescent="0.25">
      <c r="B1519" s="38">
        <v>1514</v>
      </c>
      <c r="C1519" s="770" t="s">
        <v>4256</v>
      </c>
      <c r="D1519" s="771" t="s">
        <v>13552</v>
      </c>
      <c r="E1519" s="221" t="s">
        <v>12806</v>
      </c>
      <c r="F1519" s="222"/>
      <c r="G1519" s="222"/>
      <c r="H1519" s="772" t="s">
        <v>13661</v>
      </c>
      <c r="I1519" s="222" t="s">
        <v>13662</v>
      </c>
      <c r="J1519" s="222" t="s">
        <v>13663</v>
      </c>
      <c r="K1519" s="225">
        <v>44427</v>
      </c>
      <c r="L1519" s="773">
        <v>45157</v>
      </c>
      <c r="M1519" s="222">
        <v>24</v>
      </c>
      <c r="N1519" s="774">
        <v>13200000</v>
      </c>
      <c r="O1519" s="774">
        <f t="shared" si="134"/>
        <v>550000</v>
      </c>
      <c r="P1519" s="128">
        <f t="shared" ref="P1519:P1582" ca="1" si="135">($P$3-K1519)/30</f>
        <v>4.7211657253086745</v>
      </c>
      <c r="Q1519" s="129">
        <f t="shared" ref="Q1519:Q1582" ca="1" si="136">LEFT(P1519,2)*O1519</f>
        <v>2200000</v>
      </c>
      <c r="R1519" s="221"/>
      <c r="S1519" s="221"/>
      <c r="T1519" s="50">
        <f t="shared" si="132"/>
        <v>13200000</v>
      </c>
      <c r="U1519" s="13"/>
      <c r="V1519" s="768"/>
      <c r="X1519" t="str">
        <f>IF(ISERROR(VLOOKUP(H1519,'FMC by DSF_Sistem'!$J$11:$J$1202,1,0)),"TIDAK ADA","ADA")</f>
        <v>TIDAK ADA</v>
      </c>
      <c r="Y1519" t="str">
        <f>IF(ISERROR(VLOOKUP(C1519,'Data Unit Agr Open'!$F$4:$F$7567,1,0)),"TIDAK ADA","ADA")</f>
        <v>ADA</v>
      </c>
      <c r="Z1519" s="955" t="str">
        <f>VLOOKUP(H1519,'Data Unit Agr Open'!J1517:$J$7567,1,FALSE)</f>
        <v>B9491UAR</v>
      </c>
      <c r="AA1519" t="b">
        <f t="shared" si="133"/>
        <v>0</v>
      </c>
    </row>
    <row r="1520" spans="2:28" s="769" customFormat="1" x14ac:dyDescent="0.25">
      <c r="B1520" s="51">
        <v>1515</v>
      </c>
      <c r="C1520" s="770" t="s">
        <v>4256</v>
      </c>
      <c r="D1520" s="771" t="s">
        <v>13552</v>
      </c>
      <c r="E1520" s="221" t="s">
        <v>12806</v>
      </c>
      <c r="F1520" s="222"/>
      <c r="G1520" s="222"/>
      <c r="H1520" s="772" t="s">
        <v>13664</v>
      </c>
      <c r="I1520" s="222" t="s">
        <v>13665</v>
      </c>
      <c r="J1520" s="222" t="s">
        <v>13666</v>
      </c>
      <c r="K1520" s="225">
        <v>44427</v>
      </c>
      <c r="L1520" s="773">
        <v>45157</v>
      </c>
      <c r="M1520" s="222">
        <v>24</v>
      </c>
      <c r="N1520" s="774">
        <v>13200000</v>
      </c>
      <c r="O1520" s="774">
        <f t="shared" si="134"/>
        <v>550000</v>
      </c>
      <c r="P1520" s="128">
        <f t="shared" ca="1" si="135"/>
        <v>4.7211657253086745</v>
      </c>
      <c r="Q1520" s="129">
        <f t="shared" ca="1" si="136"/>
        <v>2200000</v>
      </c>
      <c r="R1520" s="221"/>
      <c r="S1520" s="221"/>
      <c r="T1520" s="50">
        <f t="shared" si="132"/>
        <v>13200000</v>
      </c>
      <c r="U1520" s="13"/>
      <c r="V1520" s="768"/>
      <c r="X1520" t="str">
        <f>IF(ISERROR(VLOOKUP(H1520,'FMC by DSF_Sistem'!$J$11:$J$1202,1,0)),"TIDAK ADA","ADA")</f>
        <v>TIDAK ADA</v>
      </c>
      <c r="Y1520" t="str">
        <f>IF(ISERROR(VLOOKUP(C1520,'Data Unit Agr Open'!$F$4:$F$7567,1,0)),"TIDAK ADA","ADA")</f>
        <v>ADA</v>
      </c>
      <c r="Z1520" s="955" t="str">
        <f>VLOOKUP(H1520,'Data Unit Agr Open'!J1518:$J$7567,1,FALSE)</f>
        <v>B9476UAR</v>
      </c>
      <c r="AA1520" t="b">
        <f t="shared" si="133"/>
        <v>0</v>
      </c>
    </row>
    <row r="1521" spans="1:27" s="769" customFormat="1" x14ac:dyDescent="0.25">
      <c r="B1521" s="38">
        <v>1516</v>
      </c>
      <c r="C1521" s="770" t="s">
        <v>4256</v>
      </c>
      <c r="D1521" s="771" t="s">
        <v>13552</v>
      </c>
      <c r="E1521" s="221" t="s">
        <v>12806</v>
      </c>
      <c r="F1521" s="222"/>
      <c r="G1521" s="222"/>
      <c r="H1521" s="772" t="s">
        <v>13667</v>
      </c>
      <c r="I1521" s="222" t="s">
        <v>13668</v>
      </c>
      <c r="J1521" s="222" t="s">
        <v>13669</v>
      </c>
      <c r="K1521" s="225">
        <v>44427</v>
      </c>
      <c r="L1521" s="773">
        <v>45157</v>
      </c>
      <c r="M1521" s="222">
        <v>24</v>
      </c>
      <c r="N1521" s="774">
        <v>13200000</v>
      </c>
      <c r="O1521" s="774">
        <f t="shared" si="134"/>
        <v>550000</v>
      </c>
      <c r="P1521" s="128">
        <f t="shared" ca="1" si="135"/>
        <v>4.7211657253086745</v>
      </c>
      <c r="Q1521" s="129">
        <f t="shared" ca="1" si="136"/>
        <v>2200000</v>
      </c>
      <c r="R1521" s="221"/>
      <c r="S1521" s="221"/>
      <c r="T1521" s="50">
        <f t="shared" si="132"/>
        <v>13200000</v>
      </c>
      <c r="U1521" s="13"/>
      <c r="V1521" s="768"/>
      <c r="X1521" t="str">
        <f>IF(ISERROR(VLOOKUP(H1521,'FMC by DSF_Sistem'!$J$11:$J$1202,1,0)),"TIDAK ADA","ADA")</f>
        <v>TIDAK ADA</v>
      </c>
      <c r="Y1521" t="str">
        <f>IF(ISERROR(VLOOKUP(C1521,'Data Unit Agr Open'!$F$4:$F$7567,1,0)),"TIDAK ADA","ADA")</f>
        <v>ADA</v>
      </c>
      <c r="Z1521" s="955" t="str">
        <f>VLOOKUP(H1521,'Data Unit Agr Open'!J1519:$J$7567,1,FALSE)</f>
        <v>B9482UAR</v>
      </c>
      <c r="AA1521" t="b">
        <f t="shared" si="133"/>
        <v>0</v>
      </c>
    </row>
    <row r="1522" spans="1:27" s="769" customFormat="1" x14ac:dyDescent="0.25">
      <c r="B1522" s="51">
        <v>1517</v>
      </c>
      <c r="C1522" s="770" t="s">
        <v>4256</v>
      </c>
      <c r="D1522" s="771" t="s">
        <v>13552</v>
      </c>
      <c r="E1522" s="221" t="s">
        <v>12806</v>
      </c>
      <c r="F1522" s="222"/>
      <c r="G1522" s="222"/>
      <c r="H1522" s="772" t="s">
        <v>13670</v>
      </c>
      <c r="I1522" s="222" t="s">
        <v>13671</v>
      </c>
      <c r="J1522" s="222" t="s">
        <v>13672</v>
      </c>
      <c r="K1522" s="225">
        <v>44427</v>
      </c>
      <c r="L1522" s="773">
        <v>45157</v>
      </c>
      <c r="M1522" s="222">
        <v>24</v>
      </c>
      <c r="N1522" s="774">
        <v>13200000</v>
      </c>
      <c r="O1522" s="774">
        <f t="shared" si="134"/>
        <v>550000</v>
      </c>
      <c r="P1522" s="128">
        <f t="shared" ca="1" si="135"/>
        <v>4.7211657253086745</v>
      </c>
      <c r="Q1522" s="129">
        <f t="shared" ca="1" si="136"/>
        <v>2200000</v>
      </c>
      <c r="R1522" s="221"/>
      <c r="S1522" s="221"/>
      <c r="T1522" s="50">
        <f t="shared" si="132"/>
        <v>13200000</v>
      </c>
      <c r="U1522" s="13"/>
      <c r="V1522" s="768"/>
      <c r="X1522" t="str">
        <f>IF(ISERROR(VLOOKUP(H1522,'FMC by DSF_Sistem'!$J$11:$J$1202,1,0)),"TIDAK ADA","ADA")</f>
        <v>TIDAK ADA</v>
      </c>
      <c r="Y1522" t="str">
        <f>IF(ISERROR(VLOOKUP(C1522,'Data Unit Agr Open'!$F$4:$F$7567,1,0)),"TIDAK ADA","ADA")</f>
        <v>ADA</v>
      </c>
      <c r="Z1522" s="955" t="str">
        <f>VLOOKUP(H1522,'Data Unit Agr Open'!J1520:$J$7567,1,FALSE)</f>
        <v>B9503UAR</v>
      </c>
      <c r="AA1522" t="b">
        <f t="shared" si="133"/>
        <v>0</v>
      </c>
    </row>
    <row r="1523" spans="1:27" s="769" customFormat="1" x14ac:dyDescent="0.25">
      <c r="B1523" s="38">
        <v>1518</v>
      </c>
      <c r="C1523" s="770" t="s">
        <v>4256</v>
      </c>
      <c r="D1523" s="771" t="s">
        <v>13552</v>
      </c>
      <c r="E1523" s="221" t="s">
        <v>12806</v>
      </c>
      <c r="F1523" s="222"/>
      <c r="G1523" s="222"/>
      <c r="H1523" s="772" t="s">
        <v>13673</v>
      </c>
      <c r="I1523" s="222" t="s">
        <v>13674</v>
      </c>
      <c r="J1523" s="222" t="s">
        <v>13675</v>
      </c>
      <c r="K1523" s="225">
        <v>44427</v>
      </c>
      <c r="L1523" s="773">
        <v>45157</v>
      </c>
      <c r="M1523" s="222">
        <v>24</v>
      </c>
      <c r="N1523" s="774">
        <v>13200000</v>
      </c>
      <c r="O1523" s="774">
        <f t="shared" si="134"/>
        <v>550000</v>
      </c>
      <c r="P1523" s="128">
        <f t="shared" ca="1" si="135"/>
        <v>4.7211657253086745</v>
      </c>
      <c r="Q1523" s="129">
        <f t="shared" ca="1" si="136"/>
        <v>2200000</v>
      </c>
      <c r="R1523" s="221"/>
      <c r="S1523" s="221"/>
      <c r="T1523" s="50">
        <f t="shared" si="132"/>
        <v>13200000</v>
      </c>
      <c r="U1523" s="13"/>
      <c r="V1523" s="768"/>
      <c r="X1523" t="str">
        <f>IF(ISERROR(VLOOKUP(H1523,'FMC by DSF_Sistem'!$J$11:$J$1202,1,0)),"TIDAK ADA","ADA")</f>
        <v>TIDAK ADA</v>
      </c>
      <c r="Y1523" t="str">
        <f>IF(ISERROR(VLOOKUP(C1523,'Data Unit Agr Open'!$F$4:$F$7567,1,0)),"TIDAK ADA","ADA")</f>
        <v>ADA</v>
      </c>
      <c r="Z1523" s="955" t="str">
        <f>VLOOKUP(H1523,'Data Unit Agr Open'!J1521:$J$7567,1,FALSE)</f>
        <v>B9470UAR</v>
      </c>
      <c r="AA1523" t="b">
        <f t="shared" si="133"/>
        <v>0</v>
      </c>
    </row>
    <row r="1524" spans="1:27" s="769" customFormat="1" x14ac:dyDescent="0.25">
      <c r="B1524" s="51">
        <v>1519</v>
      </c>
      <c r="C1524" s="770" t="s">
        <v>4256</v>
      </c>
      <c r="D1524" s="771" t="s">
        <v>13552</v>
      </c>
      <c r="E1524" s="221" t="s">
        <v>12806</v>
      </c>
      <c r="F1524" s="222"/>
      <c r="G1524" s="222"/>
      <c r="H1524" s="772" t="s">
        <v>13676</v>
      </c>
      <c r="I1524" s="222" t="s">
        <v>13677</v>
      </c>
      <c r="J1524" s="222" t="s">
        <v>13678</v>
      </c>
      <c r="K1524" s="225">
        <v>44427</v>
      </c>
      <c r="L1524" s="773">
        <v>45157</v>
      </c>
      <c r="M1524" s="222">
        <v>24</v>
      </c>
      <c r="N1524" s="774">
        <v>13200000</v>
      </c>
      <c r="O1524" s="774">
        <f t="shared" si="134"/>
        <v>550000</v>
      </c>
      <c r="P1524" s="128">
        <f t="shared" ca="1" si="135"/>
        <v>4.7211657253086745</v>
      </c>
      <c r="Q1524" s="129">
        <f t="shared" ca="1" si="136"/>
        <v>2200000</v>
      </c>
      <c r="R1524" s="221"/>
      <c r="S1524" s="221"/>
      <c r="T1524" s="50">
        <f t="shared" si="132"/>
        <v>13200000</v>
      </c>
      <c r="U1524" s="13"/>
      <c r="V1524" s="768"/>
      <c r="X1524" t="str">
        <f>IF(ISERROR(VLOOKUP(H1524,'FMC by DSF_Sistem'!$J$11:$J$1202,1,0)),"TIDAK ADA","ADA")</f>
        <v>TIDAK ADA</v>
      </c>
      <c r="Y1524" t="str">
        <f>IF(ISERROR(VLOOKUP(C1524,'Data Unit Agr Open'!$F$4:$F$7567,1,0)),"TIDAK ADA","ADA")</f>
        <v>ADA</v>
      </c>
      <c r="Z1524" s="955" t="str">
        <f>VLOOKUP(H1524,'Data Unit Agr Open'!J1522:$J$7567,1,FALSE)</f>
        <v>B9480UAR</v>
      </c>
      <c r="AA1524" t="b">
        <f t="shared" si="133"/>
        <v>0</v>
      </c>
    </row>
    <row r="1525" spans="1:27" s="769" customFormat="1" x14ac:dyDescent="0.25">
      <c r="B1525" s="38">
        <v>1520</v>
      </c>
      <c r="C1525" s="770" t="s">
        <v>4256</v>
      </c>
      <c r="D1525" s="771" t="s">
        <v>13552</v>
      </c>
      <c r="E1525" s="221" t="s">
        <v>12806</v>
      </c>
      <c r="F1525" s="222"/>
      <c r="G1525" s="222"/>
      <c r="H1525" s="772" t="s">
        <v>13679</v>
      </c>
      <c r="I1525" s="222" t="s">
        <v>13680</v>
      </c>
      <c r="J1525" s="222" t="s">
        <v>13681</v>
      </c>
      <c r="K1525" s="225">
        <v>44427</v>
      </c>
      <c r="L1525" s="773">
        <v>45157</v>
      </c>
      <c r="M1525" s="222">
        <v>24</v>
      </c>
      <c r="N1525" s="774">
        <v>13200000</v>
      </c>
      <c r="O1525" s="774">
        <f t="shared" si="134"/>
        <v>550000</v>
      </c>
      <c r="P1525" s="128">
        <f t="shared" ca="1" si="135"/>
        <v>4.7211657253086745</v>
      </c>
      <c r="Q1525" s="129">
        <f t="shared" ca="1" si="136"/>
        <v>2200000</v>
      </c>
      <c r="R1525" s="221"/>
      <c r="S1525" s="221"/>
      <c r="T1525" s="50">
        <f t="shared" ref="T1525:T1588" si="137">N1525-R1525</f>
        <v>13200000</v>
      </c>
      <c r="U1525" s="13"/>
      <c r="V1525" s="768"/>
      <c r="X1525" t="str">
        <f>IF(ISERROR(VLOOKUP(H1525,'FMC by DSF_Sistem'!$J$11:$J$1202,1,0)),"TIDAK ADA","ADA")</f>
        <v>TIDAK ADA</v>
      </c>
      <c r="Y1525" t="str">
        <f>IF(ISERROR(VLOOKUP(C1525,'Data Unit Agr Open'!$F$4:$F$7567,1,0)),"TIDAK ADA","ADA")</f>
        <v>ADA</v>
      </c>
      <c r="Z1525" s="955" t="str">
        <f>VLOOKUP(H1525,'Data Unit Agr Open'!J1523:$J$7567,1,FALSE)</f>
        <v>B9478UAR</v>
      </c>
      <c r="AA1525" t="b">
        <f t="shared" si="133"/>
        <v>0</v>
      </c>
    </row>
    <row r="1526" spans="1:27" s="769" customFormat="1" x14ac:dyDescent="0.25">
      <c r="B1526" s="51">
        <v>1521</v>
      </c>
      <c r="C1526" s="770" t="s">
        <v>4256</v>
      </c>
      <c r="D1526" s="771" t="s">
        <v>13552</v>
      </c>
      <c r="E1526" s="221" t="s">
        <v>12806</v>
      </c>
      <c r="F1526" s="222"/>
      <c r="G1526" s="222"/>
      <c r="H1526" s="772" t="s">
        <v>13682</v>
      </c>
      <c r="I1526" s="222" t="s">
        <v>13683</v>
      </c>
      <c r="J1526" s="222" t="s">
        <v>13684</v>
      </c>
      <c r="K1526" s="225">
        <v>44427</v>
      </c>
      <c r="L1526" s="773">
        <v>45157</v>
      </c>
      <c r="M1526" s="222">
        <v>24</v>
      </c>
      <c r="N1526" s="774">
        <v>13200000</v>
      </c>
      <c r="O1526" s="774">
        <f t="shared" si="134"/>
        <v>550000</v>
      </c>
      <c r="P1526" s="128">
        <f t="shared" ca="1" si="135"/>
        <v>4.7211657253086745</v>
      </c>
      <c r="Q1526" s="129">
        <f t="shared" ca="1" si="136"/>
        <v>2200000</v>
      </c>
      <c r="R1526" s="221"/>
      <c r="S1526" s="221"/>
      <c r="T1526" s="50">
        <f t="shared" si="137"/>
        <v>13200000</v>
      </c>
      <c r="U1526" s="13"/>
      <c r="V1526" s="768"/>
      <c r="X1526" t="str">
        <f>IF(ISERROR(VLOOKUP(H1526,'FMC by DSF_Sistem'!$J$11:$J$1202,1,0)),"TIDAK ADA","ADA")</f>
        <v>TIDAK ADA</v>
      </c>
      <c r="Y1526" t="str">
        <f>IF(ISERROR(VLOOKUP(C1526,'Data Unit Agr Open'!$F$4:$F$7567,1,0)),"TIDAK ADA","ADA")</f>
        <v>ADA</v>
      </c>
      <c r="Z1526" s="955" t="str">
        <f>VLOOKUP(H1526,'Data Unit Agr Open'!J1524:$J$7567,1,FALSE)</f>
        <v>B9468UAR</v>
      </c>
      <c r="AA1526" t="b">
        <f t="shared" si="133"/>
        <v>0</v>
      </c>
    </row>
    <row r="1527" spans="1:27" s="769" customFormat="1" x14ac:dyDescent="0.25">
      <c r="B1527" s="38">
        <v>1522</v>
      </c>
      <c r="C1527" s="770" t="s">
        <v>4048</v>
      </c>
      <c r="D1527" s="771" t="s">
        <v>13552</v>
      </c>
      <c r="E1527" s="221" t="s">
        <v>13685</v>
      </c>
      <c r="F1527" s="222"/>
      <c r="G1527" s="222"/>
      <c r="H1527" s="772" t="s">
        <v>13686</v>
      </c>
      <c r="I1527" s="222" t="s">
        <v>13687</v>
      </c>
      <c r="J1527" s="222" t="s">
        <v>13688</v>
      </c>
      <c r="K1527" s="225">
        <v>44482</v>
      </c>
      <c r="L1527" s="773">
        <v>45578</v>
      </c>
      <c r="M1527" s="222">
        <v>36</v>
      </c>
      <c r="N1527" s="774">
        <v>23400000</v>
      </c>
      <c r="O1527" s="774">
        <f t="shared" si="134"/>
        <v>650000</v>
      </c>
      <c r="P1527" s="128">
        <f t="shared" ca="1" si="135"/>
        <v>2.887832391975341</v>
      </c>
      <c r="Q1527" s="129">
        <f t="shared" ca="1" si="136"/>
        <v>1300000</v>
      </c>
      <c r="R1527" s="221"/>
      <c r="S1527" s="221"/>
      <c r="T1527" s="50">
        <f t="shared" si="137"/>
        <v>23400000</v>
      </c>
      <c r="U1527" s="13"/>
      <c r="V1527" s="768"/>
      <c r="X1527" t="str">
        <f>IF(ISERROR(VLOOKUP(H1527,'FMC by DSF_Sistem'!$J$11:$J$1202,1,0)),"TIDAK ADA","ADA")</f>
        <v>TIDAK ADA</v>
      </c>
      <c r="Y1527" t="str">
        <f>IF(ISERROR(VLOOKUP(C1527,'Data Unit Agr Open'!$F$4:$F$7567,1,0)),"TIDAK ADA","ADA")</f>
        <v>ADA</v>
      </c>
      <c r="Z1527" s="955" t="str">
        <f>VLOOKUP(H1527,'Data Unit Agr Open'!J1525:$J$7567,1,FALSE)</f>
        <v>B2845UZG</v>
      </c>
      <c r="AA1527" t="b">
        <f t="shared" si="133"/>
        <v>0</v>
      </c>
    </row>
    <row r="1528" spans="1:27" s="769" customFormat="1" x14ac:dyDescent="0.25">
      <c r="B1528" s="51">
        <v>1523</v>
      </c>
      <c r="C1528" s="770" t="s">
        <v>4048</v>
      </c>
      <c r="D1528" s="771" t="s">
        <v>13552</v>
      </c>
      <c r="E1528" s="221" t="s">
        <v>13685</v>
      </c>
      <c r="F1528" s="222"/>
      <c r="G1528" s="222"/>
      <c r="H1528" s="772" t="s">
        <v>13689</v>
      </c>
      <c r="I1528" s="222" t="s">
        <v>13690</v>
      </c>
      <c r="J1528" s="222" t="s">
        <v>13691</v>
      </c>
      <c r="K1528" s="225">
        <v>44482</v>
      </c>
      <c r="L1528" s="773">
        <v>45578</v>
      </c>
      <c r="M1528" s="222">
        <v>36</v>
      </c>
      <c r="N1528" s="774">
        <v>23400000</v>
      </c>
      <c r="O1528" s="774">
        <f t="shared" si="134"/>
        <v>650000</v>
      </c>
      <c r="P1528" s="128">
        <f t="shared" ca="1" si="135"/>
        <v>2.887832391975341</v>
      </c>
      <c r="Q1528" s="129">
        <f t="shared" ca="1" si="136"/>
        <v>1300000</v>
      </c>
      <c r="R1528" s="221"/>
      <c r="S1528" s="221"/>
      <c r="T1528" s="50">
        <f t="shared" si="137"/>
        <v>23400000</v>
      </c>
      <c r="U1528" s="13"/>
      <c r="V1528" s="768"/>
      <c r="X1528" t="str">
        <f>IF(ISERROR(VLOOKUP(H1528,'FMC by DSF_Sistem'!$J$11:$J$1202,1,0)),"TIDAK ADA","ADA")</f>
        <v>TIDAK ADA</v>
      </c>
      <c r="Y1528" t="str">
        <f>IF(ISERROR(VLOOKUP(C1528,'Data Unit Agr Open'!$F$4:$F$7567,1,0)),"TIDAK ADA","ADA")</f>
        <v>ADA</v>
      </c>
      <c r="Z1528" s="955" t="str">
        <f>VLOOKUP(H1528,'Data Unit Agr Open'!J1526:$J$7567,1,FALSE)</f>
        <v>B2964UZF</v>
      </c>
      <c r="AA1528" t="b">
        <f t="shared" si="133"/>
        <v>0</v>
      </c>
    </row>
    <row r="1529" spans="1:27" s="769" customFormat="1" x14ac:dyDescent="0.25">
      <c r="A1529" s="776" t="s">
        <v>12507</v>
      </c>
      <c r="B1529" s="38">
        <v>1524</v>
      </c>
      <c r="C1529" s="777" t="s">
        <v>4614</v>
      </c>
      <c r="D1529" s="771" t="s">
        <v>13692</v>
      </c>
      <c r="E1529" s="392" t="s">
        <v>13693</v>
      </c>
      <c r="F1529" s="222"/>
      <c r="G1529" s="222"/>
      <c r="H1529" s="772" t="s">
        <v>13694</v>
      </c>
      <c r="I1529" s="222" t="s">
        <v>13695</v>
      </c>
      <c r="J1529" s="222" t="s">
        <v>13696</v>
      </c>
      <c r="K1529" s="225">
        <v>44382</v>
      </c>
      <c r="L1529" s="773">
        <v>46208</v>
      </c>
      <c r="M1529" s="222">
        <v>60</v>
      </c>
      <c r="N1529" s="774">
        <v>60000000</v>
      </c>
      <c r="O1529" s="774">
        <f t="shared" si="134"/>
        <v>1000000</v>
      </c>
      <c r="P1529" s="128">
        <f t="shared" ca="1" si="135"/>
        <v>6.2211657253086745</v>
      </c>
      <c r="Q1529" s="129">
        <f t="shared" ca="1" si="136"/>
        <v>6000000</v>
      </c>
      <c r="R1529" s="775">
        <f>'[1]Mitra Intertrans'!J31</f>
        <v>275000</v>
      </c>
      <c r="S1529" s="221">
        <f>'[1]Mitra Intertrans'!F32</f>
        <v>1</v>
      </c>
      <c r="T1529" s="50">
        <f t="shared" si="137"/>
        <v>59725000</v>
      </c>
      <c r="U1529" s="776"/>
      <c r="V1529" s="776"/>
      <c r="X1529" t="str">
        <f>IF(ISERROR(VLOOKUP(H1529,'FMC by DSF_Sistem'!$J$11:$J$1202,1,0)),"TIDAK ADA","ADA")</f>
        <v>TIDAK ADA</v>
      </c>
      <c r="Y1529" t="str">
        <f>IF(ISERROR(VLOOKUP(C1529,'Data Unit Agr Open'!$F$4:$F$7567,1,0)),"TIDAK ADA","ADA")</f>
        <v>ADA</v>
      </c>
      <c r="Z1529" s="955" t="str">
        <f>VLOOKUP(H1529,'Data Unit Agr Open'!J1527:$J$7567,1,FALSE)</f>
        <v>B1889GAS</v>
      </c>
      <c r="AA1529" t="b">
        <f t="shared" si="133"/>
        <v>0</v>
      </c>
    </row>
    <row r="1530" spans="1:27" s="769" customFormat="1" x14ac:dyDescent="0.25">
      <c r="A1530" s="776"/>
      <c r="B1530" s="51">
        <v>1525</v>
      </c>
      <c r="C1530" s="770" t="s">
        <v>4384</v>
      </c>
      <c r="D1530" s="771" t="s">
        <v>13697</v>
      </c>
      <c r="E1530" s="389" t="s">
        <v>12310</v>
      </c>
      <c r="F1530" s="222"/>
      <c r="G1530" s="222"/>
      <c r="H1530" s="772" t="s">
        <v>13698</v>
      </c>
      <c r="I1530" s="222" t="s">
        <v>13699</v>
      </c>
      <c r="J1530" s="222" t="s">
        <v>13700</v>
      </c>
      <c r="K1530" s="225">
        <v>44449</v>
      </c>
      <c r="L1530" s="773">
        <v>45545</v>
      </c>
      <c r="M1530" s="222">
        <v>36</v>
      </c>
      <c r="N1530" s="774">
        <v>39600000</v>
      </c>
      <c r="O1530" s="774">
        <f t="shared" si="134"/>
        <v>1100000</v>
      </c>
      <c r="P1530" s="128">
        <f t="shared" ca="1" si="135"/>
        <v>3.9878323919753407</v>
      </c>
      <c r="Q1530" s="129">
        <f t="shared" ca="1" si="136"/>
        <v>3300000</v>
      </c>
      <c r="R1530" s="775">
        <f>'[1]Showa Kosan'!J55</f>
        <v>35000</v>
      </c>
      <c r="S1530" s="221">
        <f>'[1]Showa Kosan'!F56</f>
        <v>1</v>
      </c>
      <c r="T1530" s="50">
        <f t="shared" si="137"/>
        <v>39565000</v>
      </c>
      <c r="U1530" s="776"/>
      <c r="V1530" s="776"/>
      <c r="X1530" t="str">
        <f>IF(ISERROR(VLOOKUP(H1530,'FMC by DSF_Sistem'!$J$11:$J$1202,1,0)),"TIDAK ADA","ADA")</f>
        <v>TIDAK ADA</v>
      </c>
      <c r="Y1530" t="str">
        <f>IF(ISERROR(VLOOKUP(C1530,'Data Unit Agr Open'!$F$4:$F$7567,1,0)),"TIDAK ADA","ADA")</f>
        <v>ADA</v>
      </c>
      <c r="Z1530" s="955" t="str">
        <f>VLOOKUP(H1530,'Data Unit Agr Open'!J1528:$J$7567,1,FALSE)</f>
        <v>B2027POG</v>
      </c>
      <c r="AA1530" t="b">
        <f t="shared" si="133"/>
        <v>0</v>
      </c>
    </row>
    <row r="1531" spans="1:27" s="769" customFormat="1" x14ac:dyDescent="0.25">
      <c r="A1531" s="776"/>
      <c r="B1531" s="38">
        <v>1526</v>
      </c>
      <c r="C1531" s="770" t="s">
        <v>4389</v>
      </c>
      <c r="D1531" s="771" t="s">
        <v>13697</v>
      </c>
      <c r="E1531" s="389" t="s">
        <v>12194</v>
      </c>
      <c r="F1531" s="222"/>
      <c r="G1531" s="222"/>
      <c r="H1531" s="772" t="s">
        <v>13701</v>
      </c>
      <c r="I1531" s="222" t="s">
        <v>13702</v>
      </c>
      <c r="J1531" s="222" t="s">
        <v>13703</v>
      </c>
      <c r="K1531" s="225">
        <v>44449</v>
      </c>
      <c r="L1531" s="773">
        <v>45545</v>
      </c>
      <c r="M1531" s="222">
        <v>36</v>
      </c>
      <c r="N1531" s="774">
        <v>34200000</v>
      </c>
      <c r="O1531" s="774">
        <f t="shared" si="134"/>
        <v>950000</v>
      </c>
      <c r="P1531" s="128">
        <f t="shared" ca="1" si="135"/>
        <v>3.9878323919753407</v>
      </c>
      <c r="Q1531" s="129">
        <f t="shared" ca="1" si="136"/>
        <v>2850000</v>
      </c>
      <c r="R1531" s="221"/>
      <c r="S1531" s="221"/>
      <c r="T1531" s="50">
        <f t="shared" si="137"/>
        <v>34200000</v>
      </c>
      <c r="U1531" s="776"/>
      <c r="V1531" s="776"/>
      <c r="X1531" t="str">
        <f>IF(ISERROR(VLOOKUP(H1531,'FMC by DSF_Sistem'!$J$11:$J$1202,1,0)),"TIDAK ADA","ADA")</f>
        <v>TIDAK ADA</v>
      </c>
      <c r="Y1531" t="str">
        <f>IF(ISERROR(VLOOKUP(C1531,'Data Unit Agr Open'!$F$4:$F$7567,1,0)),"TIDAK ADA","ADA")</f>
        <v>ADA</v>
      </c>
      <c r="Z1531" s="955" t="str">
        <f>VLOOKUP(H1531,'Data Unit Agr Open'!J1529:$J$7567,1,FALSE)</f>
        <v>B2402POF</v>
      </c>
      <c r="AA1531" t="b">
        <f t="shared" si="133"/>
        <v>0</v>
      </c>
    </row>
    <row r="1532" spans="1:27" s="769" customFormat="1" hidden="1" x14ac:dyDescent="0.25">
      <c r="A1532" s="776"/>
      <c r="B1532" s="51">
        <v>1527</v>
      </c>
      <c r="C1532" s="770" t="s">
        <v>4364</v>
      </c>
      <c r="D1532" s="771" t="s">
        <v>13704</v>
      </c>
      <c r="E1532" s="389" t="s">
        <v>13526</v>
      </c>
      <c r="F1532" s="222"/>
      <c r="G1532" s="222"/>
      <c r="H1532" s="772" t="s">
        <v>9024</v>
      </c>
      <c r="I1532" s="222" t="s">
        <v>9025</v>
      </c>
      <c r="J1532" s="222" t="s">
        <v>9026</v>
      </c>
      <c r="K1532" s="225">
        <v>44449</v>
      </c>
      <c r="L1532" s="773">
        <v>46275</v>
      </c>
      <c r="M1532" s="222">
        <v>60</v>
      </c>
      <c r="N1532" s="774">
        <v>72000000</v>
      </c>
      <c r="O1532" s="774">
        <f t="shared" si="134"/>
        <v>1200000</v>
      </c>
      <c r="P1532" s="128">
        <f t="shared" ca="1" si="135"/>
        <v>3.9878323919753407</v>
      </c>
      <c r="Q1532" s="129">
        <f t="shared" ca="1" si="136"/>
        <v>3600000</v>
      </c>
      <c r="R1532" s="221"/>
      <c r="S1532" s="221"/>
      <c r="T1532" s="50">
        <f t="shared" si="137"/>
        <v>72000000</v>
      </c>
      <c r="U1532" s="776"/>
      <c r="V1532" s="776"/>
      <c r="X1532" t="str">
        <f>IF(ISERROR(VLOOKUP(H1532,'FMC by DSF_Sistem'!$J$11:$J$1202,1,0)),"TIDAK ADA","ADA")</f>
        <v>ADA</v>
      </c>
      <c r="Y1532" t="str">
        <f>IF(ISERROR(VLOOKUP(C1532,'Data Unit Agr Open'!$F$4:$F$7567,1,0)),"TIDAK ADA","ADA")</f>
        <v>ADA</v>
      </c>
      <c r="Z1532" s="955" t="str">
        <f>VLOOKUP(H1532,'Data Unit Agr Open'!J1530:$J$7567,1,FALSE)</f>
        <v>B1318SSM</v>
      </c>
      <c r="AA1532" t="b">
        <f t="shared" si="133"/>
        <v>1</v>
      </c>
    </row>
    <row r="1533" spans="1:27" s="769" customFormat="1" x14ac:dyDescent="0.25">
      <c r="A1533" s="776"/>
      <c r="B1533" s="38">
        <v>1528</v>
      </c>
      <c r="C1533" s="770" t="s">
        <v>4672</v>
      </c>
      <c r="D1533" s="771" t="s">
        <v>13705</v>
      </c>
      <c r="E1533" s="389" t="s">
        <v>12677</v>
      </c>
      <c r="F1533" s="222"/>
      <c r="G1533" s="222" t="s">
        <v>13534</v>
      </c>
      <c r="H1533" s="772" t="s">
        <v>13706</v>
      </c>
      <c r="I1533" s="222" t="s">
        <v>13707</v>
      </c>
      <c r="J1533" s="222" t="s">
        <v>13708</v>
      </c>
      <c r="K1533" s="225">
        <v>44490</v>
      </c>
      <c r="L1533" s="773">
        <v>44855</v>
      </c>
      <c r="M1533" s="222">
        <v>12</v>
      </c>
      <c r="N1533" s="774">
        <v>6000000</v>
      </c>
      <c r="O1533" s="774">
        <f t="shared" si="134"/>
        <v>500000</v>
      </c>
      <c r="P1533" s="128">
        <f t="shared" ca="1" si="135"/>
        <v>2.621165725308674</v>
      </c>
      <c r="Q1533" s="129">
        <f t="shared" ca="1" si="136"/>
        <v>1000000</v>
      </c>
      <c r="R1533" s="775">
        <f>'[1]Super Elektronik'!J31</f>
        <v>905280</v>
      </c>
      <c r="S1533" s="221">
        <f>'[1]Super Elektronik'!F32</f>
        <v>1</v>
      </c>
      <c r="T1533" s="50">
        <f t="shared" si="137"/>
        <v>5094720</v>
      </c>
      <c r="U1533" s="776"/>
      <c r="V1533" s="776"/>
      <c r="X1533" t="str">
        <f>IF(ISERROR(VLOOKUP(H1533,'FMC by DSF_Sistem'!$J$11:$J$1202,1,0)),"TIDAK ADA","ADA")</f>
        <v>TIDAK ADA</v>
      </c>
      <c r="Y1533" t="str">
        <f>IF(ISERROR(VLOOKUP(C1533,'Data Unit Agr Open'!$F$4:$F$7567,1,0)),"TIDAK ADA","ADA")</f>
        <v>ADA</v>
      </c>
      <c r="Z1533" s="955" t="str">
        <f>VLOOKUP(H1533,'Data Unit Agr Open'!J1531:$J$7567,1,FALSE)</f>
        <v>B2217SIZ</v>
      </c>
      <c r="AA1533" t="b">
        <f t="shared" si="133"/>
        <v>0</v>
      </c>
    </row>
    <row r="1534" spans="1:27" s="769" customFormat="1" x14ac:dyDescent="0.25">
      <c r="A1534" s="776"/>
      <c r="B1534" s="51">
        <v>1529</v>
      </c>
      <c r="C1534" s="778" t="s">
        <v>4892</v>
      </c>
      <c r="D1534" s="779" t="s">
        <v>13705</v>
      </c>
      <c r="E1534" s="757" t="s">
        <v>13709</v>
      </c>
      <c r="F1534" s="760"/>
      <c r="G1534" s="760" t="s">
        <v>13534</v>
      </c>
      <c r="H1534" s="780" t="s">
        <v>13710</v>
      </c>
      <c r="I1534" s="760" t="s">
        <v>13711</v>
      </c>
      <c r="J1534" s="760" t="s">
        <v>13712</v>
      </c>
      <c r="K1534" s="763">
        <v>44532</v>
      </c>
      <c r="L1534" s="781">
        <v>44897</v>
      </c>
      <c r="M1534" s="760">
        <v>12</v>
      </c>
      <c r="N1534" s="782">
        <v>6000000</v>
      </c>
      <c r="O1534" s="782">
        <f t="shared" si="134"/>
        <v>500000</v>
      </c>
      <c r="P1534" s="311">
        <f t="shared" ca="1" si="135"/>
        <v>1.2211657253086741</v>
      </c>
      <c r="Q1534" s="312">
        <f t="shared" ca="1" si="136"/>
        <v>500000</v>
      </c>
      <c r="R1534" s="783"/>
      <c r="S1534" s="759"/>
      <c r="T1534" s="160">
        <f t="shared" si="137"/>
        <v>6000000</v>
      </c>
      <c r="U1534" s="776"/>
      <c r="V1534" s="776"/>
      <c r="X1534" t="str">
        <f>IF(ISERROR(VLOOKUP(H1534,'FMC by DSF_Sistem'!$J$11:$J$1202,1,0)),"TIDAK ADA","ADA")</f>
        <v>TIDAK ADA</v>
      </c>
      <c r="Y1534" t="str">
        <f>IF(ISERROR(VLOOKUP(C1534,'Data Unit Agr Open'!$F$4:$F$7567,1,0)),"TIDAK ADA","ADA")</f>
        <v>ADA</v>
      </c>
      <c r="Z1534" s="955" t="str">
        <f>VLOOKUP(H1534,'Data Unit Agr Open'!J1532:$J$7567,1,FALSE)</f>
        <v>B2472PKQ</v>
      </c>
      <c r="AA1534" t="b">
        <f t="shared" si="133"/>
        <v>0</v>
      </c>
    </row>
    <row r="1535" spans="1:27" s="769" customFormat="1" hidden="1" x14ac:dyDescent="0.25">
      <c r="A1535" s="776"/>
      <c r="B1535" s="38">
        <v>1530</v>
      </c>
      <c r="C1535" s="778" t="s">
        <v>4896</v>
      </c>
      <c r="D1535" s="779" t="s">
        <v>13705</v>
      </c>
      <c r="E1535" s="757" t="s">
        <v>12677</v>
      </c>
      <c r="F1535" s="760"/>
      <c r="G1535" s="760" t="s">
        <v>13534</v>
      </c>
      <c r="H1535" s="780" t="s">
        <v>9948</v>
      </c>
      <c r="I1535" s="760" t="s">
        <v>9949</v>
      </c>
      <c r="J1535" s="760" t="s">
        <v>9950</v>
      </c>
      <c r="K1535" s="763">
        <v>44532</v>
      </c>
      <c r="L1535" s="781">
        <v>44897</v>
      </c>
      <c r="M1535" s="760">
        <v>12</v>
      </c>
      <c r="N1535" s="782">
        <v>7200000</v>
      </c>
      <c r="O1535" s="782">
        <f t="shared" si="134"/>
        <v>600000</v>
      </c>
      <c r="P1535" s="311">
        <f t="shared" ca="1" si="135"/>
        <v>1.2211657253086741</v>
      </c>
      <c r="Q1535" s="312">
        <f t="shared" ca="1" si="136"/>
        <v>600000</v>
      </c>
      <c r="R1535" s="783"/>
      <c r="S1535" s="759"/>
      <c r="T1535" s="160">
        <f t="shared" si="137"/>
        <v>7200000</v>
      </c>
      <c r="U1535" s="776"/>
      <c r="V1535" s="776"/>
      <c r="X1535" t="str">
        <f>IF(ISERROR(VLOOKUP(H1535,'FMC by DSF_Sistem'!$J$11:$J$1202,1,0)),"TIDAK ADA","ADA")</f>
        <v>ADA</v>
      </c>
      <c r="Y1535" t="str">
        <f>IF(ISERROR(VLOOKUP(C1535,'Data Unit Agr Open'!$F$4:$F$7567,1,0)),"TIDAK ADA","ADA")</f>
        <v>ADA</v>
      </c>
      <c r="Z1535" s="955" t="str">
        <f>VLOOKUP(H1535,'Data Unit Agr Open'!J1533:$J$7567,1,FALSE)</f>
        <v>B2352SIP</v>
      </c>
      <c r="AA1535" t="b">
        <f t="shared" si="133"/>
        <v>1</v>
      </c>
    </row>
    <row r="1536" spans="1:27" s="769" customFormat="1" x14ac:dyDescent="0.25">
      <c r="A1536" s="776"/>
      <c r="B1536" s="51">
        <v>1531</v>
      </c>
      <c r="C1536" s="770" t="s">
        <v>4513</v>
      </c>
      <c r="D1536" s="771" t="s">
        <v>13713</v>
      </c>
      <c r="E1536" s="389" t="s">
        <v>13714</v>
      </c>
      <c r="F1536" s="222"/>
      <c r="G1536" s="222"/>
      <c r="H1536" s="772" t="s">
        <v>13715</v>
      </c>
      <c r="I1536" s="222" t="s">
        <v>13716</v>
      </c>
      <c r="J1536" s="222" t="s">
        <v>13717</v>
      </c>
      <c r="K1536" s="225">
        <v>44470</v>
      </c>
      <c r="L1536" s="773">
        <v>46296</v>
      </c>
      <c r="M1536" s="222">
        <v>60</v>
      </c>
      <c r="N1536" s="774">
        <v>36000000</v>
      </c>
      <c r="O1536" s="774">
        <f t="shared" si="134"/>
        <v>600000</v>
      </c>
      <c r="P1536" s="128">
        <f t="shared" ca="1" si="135"/>
        <v>3.2878323919753409</v>
      </c>
      <c r="Q1536" s="129">
        <f t="shared" ca="1" si="136"/>
        <v>1800000</v>
      </c>
      <c r="R1536" s="221"/>
      <c r="S1536" s="221"/>
      <c r="T1536" s="50">
        <f t="shared" si="137"/>
        <v>36000000</v>
      </c>
      <c r="U1536" s="776"/>
      <c r="V1536" s="776"/>
      <c r="X1536" t="str">
        <f>IF(ISERROR(VLOOKUP(H1536,'FMC by DSF_Sistem'!$J$11:$J$1202,1,0)),"TIDAK ADA","ADA")</f>
        <v>TIDAK ADA</v>
      </c>
      <c r="Y1536" t="str">
        <f>IF(ISERROR(VLOOKUP(C1536,'Data Unit Agr Open'!$F$4:$F$7567,1,0)),"TIDAK ADA","ADA")</f>
        <v>ADA</v>
      </c>
      <c r="Z1536" s="955" t="str">
        <f>VLOOKUP(H1536,'Data Unit Agr Open'!J1534:$J$7567,1,FALSE)</f>
        <v>L1521UF</v>
      </c>
      <c r="AA1536" t="b">
        <f t="shared" si="133"/>
        <v>0</v>
      </c>
    </row>
    <row r="1537" spans="1:27" s="769" customFormat="1" x14ac:dyDescent="0.25">
      <c r="A1537" s="776"/>
      <c r="B1537" s="38">
        <v>1532</v>
      </c>
      <c r="C1537" s="770" t="s">
        <v>4623</v>
      </c>
      <c r="D1537" s="771" t="s">
        <v>13713</v>
      </c>
      <c r="E1537" s="389" t="s">
        <v>13718</v>
      </c>
      <c r="F1537" s="222"/>
      <c r="G1537" s="222"/>
      <c r="H1537" s="772" t="s">
        <v>13719</v>
      </c>
      <c r="I1537" s="222" t="s">
        <v>13720</v>
      </c>
      <c r="J1537" s="222" t="s">
        <v>13721</v>
      </c>
      <c r="K1537" s="225">
        <v>44491</v>
      </c>
      <c r="L1537" s="773">
        <v>46317</v>
      </c>
      <c r="M1537" s="222">
        <v>60</v>
      </c>
      <c r="N1537" s="774">
        <v>36000000</v>
      </c>
      <c r="O1537" s="774">
        <f t="shared" si="134"/>
        <v>600000</v>
      </c>
      <c r="P1537" s="128">
        <f t="shared" ca="1" si="135"/>
        <v>2.5878323919753408</v>
      </c>
      <c r="Q1537" s="129">
        <f t="shared" ca="1" si="136"/>
        <v>1200000</v>
      </c>
      <c r="R1537" s="221"/>
      <c r="S1537" s="221"/>
      <c r="T1537" s="50">
        <f t="shared" si="137"/>
        <v>36000000</v>
      </c>
      <c r="U1537" s="776"/>
      <c r="V1537" s="776"/>
      <c r="X1537" t="str">
        <f>IF(ISERROR(VLOOKUP(H1537,'FMC by DSF_Sistem'!$J$11:$J$1202,1,0)),"TIDAK ADA","ADA")</f>
        <v>TIDAK ADA</v>
      </c>
      <c r="Y1537" t="str">
        <f>IF(ISERROR(VLOOKUP(C1537,'Data Unit Agr Open'!$F$4:$F$7567,1,0)),"TIDAK ADA","ADA")</f>
        <v>ADA</v>
      </c>
      <c r="Z1537" s="955" t="str">
        <f>VLOOKUP(H1537,'Data Unit Agr Open'!J1535:$J$7567,1,FALSE)</f>
        <v>L1117UO</v>
      </c>
      <c r="AA1537" t="b">
        <f t="shared" si="133"/>
        <v>0</v>
      </c>
    </row>
    <row r="1538" spans="1:27" s="769" customFormat="1" x14ac:dyDescent="0.25">
      <c r="A1538" s="776"/>
      <c r="B1538" s="51">
        <v>1533</v>
      </c>
      <c r="C1538" s="770" t="s">
        <v>4627</v>
      </c>
      <c r="D1538" s="771" t="s">
        <v>13713</v>
      </c>
      <c r="E1538" s="389" t="s">
        <v>13722</v>
      </c>
      <c r="F1538" s="222"/>
      <c r="G1538" s="222"/>
      <c r="H1538" s="772" t="s">
        <v>13723</v>
      </c>
      <c r="I1538" s="222" t="s">
        <v>13724</v>
      </c>
      <c r="J1538" s="222" t="s">
        <v>13725</v>
      </c>
      <c r="K1538" s="225">
        <v>44491</v>
      </c>
      <c r="L1538" s="773">
        <v>46317</v>
      </c>
      <c r="M1538" s="222">
        <v>60</v>
      </c>
      <c r="N1538" s="774">
        <v>36000000</v>
      </c>
      <c r="O1538" s="774">
        <f t="shared" si="134"/>
        <v>600000</v>
      </c>
      <c r="P1538" s="128">
        <f t="shared" ca="1" si="135"/>
        <v>2.5878323919753408</v>
      </c>
      <c r="Q1538" s="129">
        <f t="shared" ca="1" si="136"/>
        <v>1200000</v>
      </c>
      <c r="R1538" s="221"/>
      <c r="S1538" s="221"/>
      <c r="T1538" s="50">
        <f t="shared" si="137"/>
        <v>36000000</v>
      </c>
      <c r="U1538" s="776"/>
      <c r="V1538" s="776"/>
      <c r="X1538" t="str">
        <f>IF(ISERROR(VLOOKUP(H1538,'FMC by DSF_Sistem'!$J$11:$J$1202,1,0)),"TIDAK ADA","ADA")</f>
        <v>TIDAK ADA</v>
      </c>
      <c r="Y1538" t="str">
        <f>IF(ISERROR(VLOOKUP(C1538,'Data Unit Agr Open'!$F$4:$F$7567,1,0)),"TIDAK ADA","ADA")</f>
        <v>ADA</v>
      </c>
      <c r="Z1538" s="955" t="str">
        <f>VLOOKUP(H1538,'Data Unit Agr Open'!J1536:$J$7567,1,FALSE)</f>
        <v>L1110UO</v>
      </c>
      <c r="AA1538" t="b">
        <f t="shared" si="133"/>
        <v>0</v>
      </c>
    </row>
    <row r="1539" spans="1:27" s="769" customFormat="1" x14ac:dyDescent="0.25">
      <c r="A1539" s="776"/>
      <c r="B1539" s="38">
        <v>1534</v>
      </c>
      <c r="C1539" s="366" t="s">
        <v>4631</v>
      </c>
      <c r="D1539" s="258" t="s">
        <v>13713</v>
      </c>
      <c r="E1539" s="392" t="s">
        <v>13726</v>
      </c>
      <c r="F1539" s="232"/>
      <c r="G1539" s="232"/>
      <c r="H1539" s="260" t="s">
        <v>13727</v>
      </c>
      <c r="I1539" s="232" t="s">
        <v>13728</v>
      </c>
      <c r="J1539" s="232" t="s">
        <v>13729</v>
      </c>
      <c r="K1539" s="427">
        <v>44496</v>
      </c>
      <c r="L1539" s="766">
        <v>46322</v>
      </c>
      <c r="M1539" s="232">
        <v>60</v>
      </c>
      <c r="N1539" s="371">
        <v>36000000</v>
      </c>
      <c r="O1539" s="371">
        <f t="shared" si="134"/>
        <v>600000</v>
      </c>
      <c r="P1539" s="128">
        <f t="shared" ca="1" si="135"/>
        <v>2.4211657253086742</v>
      </c>
      <c r="Q1539" s="129">
        <f t="shared" ca="1" si="136"/>
        <v>1200000</v>
      </c>
      <c r="R1539" s="258"/>
      <c r="S1539" s="258"/>
      <c r="T1539" s="50">
        <f t="shared" si="137"/>
        <v>36000000</v>
      </c>
      <c r="U1539" s="776"/>
      <c r="V1539" s="776"/>
      <c r="X1539" t="str">
        <f>IF(ISERROR(VLOOKUP(H1539,'FMC by DSF_Sistem'!$J$11:$J$1202,1,0)),"TIDAK ADA","ADA")</f>
        <v>TIDAK ADA</v>
      </c>
      <c r="Y1539" t="str">
        <f>IF(ISERROR(VLOOKUP(C1539,'Data Unit Agr Open'!$F$4:$F$7567,1,0)),"TIDAK ADA","ADA")</f>
        <v>ADA</v>
      </c>
      <c r="Z1539" s="955" t="str">
        <f>VLOOKUP(H1539,'Data Unit Agr Open'!J1537:$J$7567,1,FALSE)</f>
        <v>L1866EX</v>
      </c>
      <c r="AA1539" t="b">
        <f t="shared" si="133"/>
        <v>0</v>
      </c>
    </row>
    <row r="1540" spans="1:27" s="769" customFormat="1" x14ac:dyDescent="0.25">
      <c r="A1540" s="776"/>
      <c r="B1540" s="51">
        <v>1535</v>
      </c>
      <c r="C1540" s="366" t="s">
        <v>4635</v>
      </c>
      <c r="D1540" s="258" t="s">
        <v>13713</v>
      </c>
      <c r="E1540" s="392" t="s">
        <v>13730</v>
      </c>
      <c r="F1540" s="232"/>
      <c r="G1540" s="232"/>
      <c r="H1540" s="260" t="s">
        <v>13731</v>
      </c>
      <c r="I1540" s="232" t="s">
        <v>13732</v>
      </c>
      <c r="J1540" s="232" t="s">
        <v>13733</v>
      </c>
      <c r="K1540" s="427">
        <v>44496</v>
      </c>
      <c r="L1540" s="766">
        <v>46322</v>
      </c>
      <c r="M1540" s="232">
        <v>60</v>
      </c>
      <c r="N1540" s="371">
        <v>30000000</v>
      </c>
      <c r="O1540" s="371">
        <f t="shared" si="134"/>
        <v>500000</v>
      </c>
      <c r="P1540" s="128">
        <f t="shared" ca="1" si="135"/>
        <v>2.4211657253086742</v>
      </c>
      <c r="Q1540" s="129">
        <f t="shared" ca="1" si="136"/>
        <v>1000000</v>
      </c>
      <c r="R1540" s="258"/>
      <c r="S1540" s="258"/>
      <c r="T1540" s="50">
        <f t="shared" si="137"/>
        <v>30000000</v>
      </c>
      <c r="U1540" s="776"/>
      <c r="V1540" s="776"/>
      <c r="X1540" t="str">
        <f>IF(ISERROR(VLOOKUP(H1540,'FMC by DSF_Sistem'!$J$11:$J$1202,1,0)),"TIDAK ADA","ADA")</f>
        <v>TIDAK ADA</v>
      </c>
      <c r="Y1540" t="str">
        <f>IF(ISERROR(VLOOKUP(C1540,'Data Unit Agr Open'!$F$4:$F$7567,1,0)),"TIDAK ADA","ADA")</f>
        <v>ADA</v>
      </c>
      <c r="Z1540" s="955" t="str">
        <f>VLOOKUP(H1540,'Data Unit Agr Open'!J1538:$J$7567,1,FALSE)</f>
        <v>L1852EX</v>
      </c>
      <c r="AA1540" t="b">
        <f t="shared" si="133"/>
        <v>0</v>
      </c>
    </row>
    <row r="1541" spans="1:27" s="769" customFormat="1" x14ac:dyDescent="0.25">
      <c r="A1541" s="776"/>
      <c r="B1541" s="38">
        <v>1536</v>
      </c>
      <c r="C1541" s="770" t="s">
        <v>4772</v>
      </c>
      <c r="D1541" s="258" t="s">
        <v>13713</v>
      </c>
      <c r="E1541" s="389" t="s">
        <v>13734</v>
      </c>
      <c r="F1541" s="222"/>
      <c r="G1541" s="222"/>
      <c r="H1541" s="772" t="s">
        <v>13735</v>
      </c>
      <c r="I1541" s="222" t="s">
        <v>13736</v>
      </c>
      <c r="J1541" s="222" t="s">
        <v>13737</v>
      </c>
      <c r="K1541" s="225">
        <v>44517</v>
      </c>
      <c r="L1541" s="773">
        <v>44517</v>
      </c>
      <c r="M1541" s="222">
        <v>60</v>
      </c>
      <c r="N1541" s="371">
        <v>30000000</v>
      </c>
      <c r="O1541" s="371">
        <f t="shared" si="134"/>
        <v>500000</v>
      </c>
      <c r="P1541" s="128">
        <f t="shared" ca="1" si="135"/>
        <v>1.7211657253086741</v>
      </c>
      <c r="Q1541" s="129">
        <f t="shared" ca="1" si="136"/>
        <v>500000</v>
      </c>
      <c r="R1541" s="221"/>
      <c r="S1541" s="221"/>
      <c r="T1541" s="50">
        <f t="shared" si="137"/>
        <v>30000000</v>
      </c>
      <c r="U1541" s="776"/>
      <c r="V1541" s="776"/>
      <c r="X1541" t="str">
        <f>IF(ISERROR(VLOOKUP(H1541,'FMC by DSF_Sistem'!$J$11:$J$1202,1,0)),"TIDAK ADA","ADA")</f>
        <v>TIDAK ADA</v>
      </c>
      <c r="Y1541" t="str">
        <f>IF(ISERROR(VLOOKUP(C1541,'Data Unit Agr Open'!$F$4:$F$7567,1,0)),"TIDAK ADA","ADA")</f>
        <v>ADA</v>
      </c>
      <c r="Z1541" s="955" t="str">
        <f>VLOOKUP(H1541,'Data Unit Agr Open'!J1539:$J$7567,1,FALSE)</f>
        <v>L1262AAD</v>
      </c>
      <c r="AA1541" t="b">
        <f t="shared" si="133"/>
        <v>0</v>
      </c>
    </row>
    <row r="1542" spans="1:27" s="769" customFormat="1" x14ac:dyDescent="0.25">
      <c r="A1542" s="776"/>
      <c r="B1542" s="51">
        <v>1537</v>
      </c>
      <c r="C1542" s="770" t="s">
        <v>4704</v>
      </c>
      <c r="D1542" s="771" t="s">
        <v>13738</v>
      </c>
      <c r="E1542" s="389" t="s">
        <v>12411</v>
      </c>
      <c r="F1542" s="222"/>
      <c r="G1542" s="222"/>
      <c r="H1542" s="772" t="s">
        <v>13739</v>
      </c>
      <c r="I1542" s="222" t="s">
        <v>13740</v>
      </c>
      <c r="J1542" s="222" t="s">
        <v>13741</v>
      </c>
      <c r="K1542" s="225">
        <v>44501</v>
      </c>
      <c r="L1542" s="773">
        <v>45597</v>
      </c>
      <c r="M1542" s="222">
        <v>36</v>
      </c>
      <c r="N1542" s="774">
        <v>18000000</v>
      </c>
      <c r="O1542" s="774">
        <f t="shared" si="134"/>
        <v>500000</v>
      </c>
      <c r="P1542" s="128">
        <f t="shared" ca="1" si="135"/>
        <v>2.2544990586420073</v>
      </c>
      <c r="Q1542" s="129">
        <f t="shared" ca="1" si="136"/>
        <v>1000000</v>
      </c>
      <c r="R1542" s="221"/>
      <c r="S1542" s="221"/>
      <c r="T1542" s="50">
        <f t="shared" si="137"/>
        <v>18000000</v>
      </c>
      <c r="U1542" s="776"/>
      <c r="V1542" s="776"/>
      <c r="X1542" t="str">
        <f>IF(ISERROR(VLOOKUP(H1542,'FMC by DSF_Sistem'!$J$11:$J$1202,1,0)),"TIDAK ADA","ADA")</f>
        <v>TIDAK ADA</v>
      </c>
      <c r="Y1542" t="str">
        <f>IF(ISERROR(VLOOKUP(C1542,'Data Unit Agr Open'!$F$4:$F$7567,1,0)),"TIDAK ADA","ADA")</f>
        <v>ADA</v>
      </c>
      <c r="Z1542" s="955" t="str">
        <f>VLOOKUP(H1542,'Data Unit Agr Open'!J1540:$J$7567,1,FALSE)</f>
        <v>B1197DFE</v>
      </c>
      <c r="AA1542" t="b">
        <f t="shared" si="133"/>
        <v>0</v>
      </c>
    </row>
    <row r="1543" spans="1:27" s="769" customFormat="1" x14ac:dyDescent="0.25">
      <c r="A1543" s="776"/>
      <c r="B1543" s="38">
        <v>1538</v>
      </c>
      <c r="C1543" s="770" t="s">
        <v>4705</v>
      </c>
      <c r="D1543" s="771" t="s">
        <v>13738</v>
      </c>
      <c r="E1543" s="389" t="s">
        <v>12411</v>
      </c>
      <c r="F1543" s="222"/>
      <c r="G1543" s="222"/>
      <c r="H1543" s="772" t="s">
        <v>13742</v>
      </c>
      <c r="I1543" s="222" t="s">
        <v>13743</v>
      </c>
      <c r="J1543" s="222" t="s">
        <v>13744</v>
      </c>
      <c r="K1543" s="225">
        <v>44508</v>
      </c>
      <c r="L1543" s="773">
        <v>45604</v>
      </c>
      <c r="M1543" s="222">
        <v>36</v>
      </c>
      <c r="N1543" s="774">
        <v>18000000</v>
      </c>
      <c r="O1543" s="774">
        <f t="shared" si="134"/>
        <v>500000</v>
      </c>
      <c r="P1543" s="128">
        <f t="shared" ca="1" si="135"/>
        <v>2.0211657253086743</v>
      </c>
      <c r="Q1543" s="129">
        <f t="shared" ca="1" si="136"/>
        <v>1000000</v>
      </c>
      <c r="R1543" s="775">
        <f>'[1]Matahari sakti'!J55</f>
        <v>727300</v>
      </c>
      <c r="S1543" s="221">
        <f>'[1]Matahari sakti'!F56</f>
        <v>1</v>
      </c>
      <c r="T1543" s="50">
        <f t="shared" si="137"/>
        <v>17272700</v>
      </c>
      <c r="U1543" s="776"/>
      <c r="V1543" s="776"/>
      <c r="X1543" t="str">
        <f>IF(ISERROR(VLOOKUP(H1543,'FMC by DSF_Sistem'!$J$11:$J$1202,1,0)),"TIDAK ADA","ADA")</f>
        <v>TIDAK ADA</v>
      </c>
      <c r="Y1543" t="str">
        <f>IF(ISERROR(VLOOKUP(C1543,'Data Unit Agr Open'!$F$4:$F$7567,1,0)),"TIDAK ADA","ADA")</f>
        <v>ADA</v>
      </c>
      <c r="Z1543" s="955" t="str">
        <f>VLOOKUP(H1543,'Data Unit Agr Open'!J1541:$J$7567,1,FALSE)</f>
        <v>B1004DFD</v>
      </c>
      <c r="AA1543" t="b">
        <f t="shared" ref="AA1543:AA1606" si="138">X1543=Y1543</f>
        <v>0</v>
      </c>
    </row>
    <row r="1544" spans="1:27" s="769" customFormat="1" x14ac:dyDescent="0.25">
      <c r="A1544" s="776"/>
      <c r="B1544" s="51">
        <v>1539</v>
      </c>
      <c r="C1544" s="770" t="s">
        <v>4706</v>
      </c>
      <c r="D1544" s="771" t="s">
        <v>13738</v>
      </c>
      <c r="E1544" s="389" t="s">
        <v>12411</v>
      </c>
      <c r="F1544" s="222"/>
      <c r="G1544" s="222"/>
      <c r="H1544" s="772" t="s">
        <v>13745</v>
      </c>
      <c r="I1544" s="222" t="s">
        <v>13746</v>
      </c>
      <c r="J1544" s="222" t="s">
        <v>13747</v>
      </c>
      <c r="K1544" s="225">
        <v>44508</v>
      </c>
      <c r="L1544" s="773">
        <v>45604</v>
      </c>
      <c r="M1544" s="222">
        <v>36</v>
      </c>
      <c r="N1544" s="774">
        <v>18000000</v>
      </c>
      <c r="O1544" s="774">
        <f t="shared" si="134"/>
        <v>500000</v>
      </c>
      <c r="P1544" s="128">
        <f t="shared" ca="1" si="135"/>
        <v>2.0211657253086743</v>
      </c>
      <c r="Q1544" s="129">
        <f t="shared" ca="1" si="136"/>
        <v>1000000</v>
      </c>
      <c r="R1544" s="221"/>
      <c r="S1544" s="221"/>
      <c r="T1544" s="50">
        <f t="shared" si="137"/>
        <v>18000000</v>
      </c>
      <c r="U1544" s="776"/>
      <c r="V1544" s="776"/>
      <c r="X1544" t="str">
        <f>IF(ISERROR(VLOOKUP(H1544,'FMC by DSF_Sistem'!$J$11:$J$1202,1,0)),"TIDAK ADA","ADA")</f>
        <v>TIDAK ADA</v>
      </c>
      <c r="Y1544" t="str">
        <f>IF(ISERROR(VLOOKUP(C1544,'Data Unit Agr Open'!$F$4:$F$7567,1,0)),"TIDAK ADA","ADA")</f>
        <v>ADA</v>
      </c>
      <c r="Z1544" s="955" t="str">
        <f>VLOOKUP(H1544,'Data Unit Agr Open'!J1542:$J$7567,1,FALSE)</f>
        <v>B1006DFD</v>
      </c>
      <c r="AA1544" t="b">
        <f t="shared" si="138"/>
        <v>0</v>
      </c>
    </row>
    <row r="1545" spans="1:27" s="769" customFormat="1" x14ac:dyDescent="0.25">
      <c r="A1545" s="776"/>
      <c r="B1545" s="38">
        <v>1540</v>
      </c>
      <c r="C1545" s="770" t="s">
        <v>4707</v>
      </c>
      <c r="D1545" s="771" t="s">
        <v>13738</v>
      </c>
      <c r="E1545" s="389" t="s">
        <v>12411</v>
      </c>
      <c r="F1545" s="222"/>
      <c r="G1545" s="222"/>
      <c r="H1545" s="772" t="s">
        <v>13748</v>
      </c>
      <c r="I1545" s="222" t="s">
        <v>13749</v>
      </c>
      <c r="J1545" s="222" t="s">
        <v>13750</v>
      </c>
      <c r="K1545" s="225">
        <v>44508</v>
      </c>
      <c r="L1545" s="773">
        <v>45604</v>
      </c>
      <c r="M1545" s="222">
        <v>36</v>
      </c>
      <c r="N1545" s="774">
        <v>18000000</v>
      </c>
      <c r="O1545" s="774">
        <f t="shared" si="134"/>
        <v>500000</v>
      </c>
      <c r="P1545" s="128">
        <f t="shared" ca="1" si="135"/>
        <v>2.0211657253086743</v>
      </c>
      <c r="Q1545" s="129">
        <f t="shared" ca="1" si="136"/>
        <v>1000000</v>
      </c>
      <c r="R1545" s="221"/>
      <c r="S1545" s="221"/>
      <c r="T1545" s="50">
        <f t="shared" si="137"/>
        <v>18000000</v>
      </c>
      <c r="U1545" s="776"/>
      <c r="V1545" s="776"/>
      <c r="X1545" t="str">
        <f>IF(ISERROR(VLOOKUP(H1545,'FMC by DSF_Sistem'!$J$11:$J$1202,1,0)),"TIDAK ADA","ADA")</f>
        <v>TIDAK ADA</v>
      </c>
      <c r="Y1545" t="str">
        <f>IF(ISERROR(VLOOKUP(C1545,'Data Unit Agr Open'!$F$4:$F$7567,1,0)),"TIDAK ADA","ADA")</f>
        <v>ADA</v>
      </c>
      <c r="Z1545" s="955" t="str">
        <f>VLOOKUP(H1545,'Data Unit Agr Open'!J1543:$J$7567,1,FALSE)</f>
        <v>B1205DFE</v>
      </c>
      <c r="AA1545" t="b">
        <f t="shared" si="138"/>
        <v>0</v>
      </c>
    </row>
    <row r="1546" spans="1:27" s="769" customFormat="1" x14ac:dyDescent="0.25">
      <c r="A1546" s="776"/>
      <c r="B1546" s="51">
        <v>1541</v>
      </c>
      <c r="C1546" s="770" t="s">
        <v>4708</v>
      </c>
      <c r="D1546" s="771" t="s">
        <v>13738</v>
      </c>
      <c r="E1546" s="389" t="s">
        <v>12411</v>
      </c>
      <c r="F1546" s="222"/>
      <c r="G1546" s="222"/>
      <c r="H1546" s="772" t="s">
        <v>13751</v>
      </c>
      <c r="I1546" s="222" t="s">
        <v>13752</v>
      </c>
      <c r="J1546" s="222" t="s">
        <v>13753</v>
      </c>
      <c r="K1546" s="225">
        <v>44515</v>
      </c>
      <c r="L1546" s="773">
        <v>45611</v>
      </c>
      <c r="M1546" s="222">
        <v>36</v>
      </c>
      <c r="N1546" s="774">
        <v>18000000</v>
      </c>
      <c r="O1546" s="774">
        <f t="shared" si="134"/>
        <v>500000</v>
      </c>
      <c r="P1546" s="128">
        <f t="shared" ca="1" si="135"/>
        <v>1.7878323919753407</v>
      </c>
      <c r="Q1546" s="129">
        <f t="shared" ca="1" si="136"/>
        <v>500000</v>
      </c>
      <c r="R1546" s="221"/>
      <c r="S1546" s="221"/>
      <c r="T1546" s="50">
        <f t="shared" si="137"/>
        <v>18000000</v>
      </c>
      <c r="U1546" s="776"/>
      <c r="V1546" s="776"/>
      <c r="X1546" t="str">
        <f>IF(ISERROR(VLOOKUP(H1546,'FMC by DSF_Sistem'!$J$11:$J$1202,1,0)),"TIDAK ADA","ADA")</f>
        <v>TIDAK ADA</v>
      </c>
      <c r="Y1546" t="str">
        <f>IF(ISERROR(VLOOKUP(C1546,'Data Unit Agr Open'!$F$4:$F$7567,1,0)),"TIDAK ADA","ADA")</f>
        <v>ADA</v>
      </c>
      <c r="Z1546" s="955" t="str">
        <f>VLOOKUP(H1546,'Data Unit Agr Open'!J1544:$J$7567,1,FALSE)</f>
        <v>B1012DFD</v>
      </c>
      <c r="AA1546" t="b">
        <f t="shared" si="138"/>
        <v>0</v>
      </c>
    </row>
    <row r="1547" spans="1:27" s="769" customFormat="1" x14ac:dyDescent="0.25">
      <c r="A1547" s="776"/>
      <c r="B1547" s="38">
        <v>1542</v>
      </c>
      <c r="C1547" s="784" t="s">
        <v>4709</v>
      </c>
      <c r="D1547" s="771" t="s">
        <v>13738</v>
      </c>
      <c r="E1547" s="389" t="s">
        <v>12411</v>
      </c>
      <c r="F1547" s="222"/>
      <c r="G1547" s="222"/>
      <c r="H1547" s="772" t="s">
        <v>13754</v>
      </c>
      <c r="I1547" s="222" t="s">
        <v>13755</v>
      </c>
      <c r="J1547" s="222" t="s">
        <v>13756</v>
      </c>
      <c r="K1547" s="225">
        <v>44499</v>
      </c>
      <c r="L1547" s="773">
        <v>45595</v>
      </c>
      <c r="M1547" s="222">
        <v>36</v>
      </c>
      <c r="N1547" s="774">
        <v>18000000</v>
      </c>
      <c r="O1547" s="774">
        <f t="shared" si="134"/>
        <v>500000</v>
      </c>
      <c r="P1547" s="128">
        <f t="shared" ca="1" si="135"/>
        <v>2.3211657253086742</v>
      </c>
      <c r="Q1547" s="129">
        <f t="shared" ca="1" si="136"/>
        <v>1000000</v>
      </c>
      <c r="R1547" s="221"/>
      <c r="S1547" s="221"/>
      <c r="T1547" s="50">
        <f t="shared" si="137"/>
        <v>18000000</v>
      </c>
      <c r="U1547" s="776"/>
      <c r="V1547" s="776"/>
      <c r="X1547" t="str">
        <f>IF(ISERROR(VLOOKUP(H1547,'FMC by DSF_Sistem'!$J$11:$J$1202,1,0)),"TIDAK ADA","ADA")</f>
        <v>TIDAK ADA</v>
      </c>
      <c r="Y1547" t="str">
        <f>IF(ISERROR(VLOOKUP(C1547,'Data Unit Agr Open'!$F$4:$F$7567,1,0)),"TIDAK ADA","ADA")</f>
        <v>ADA</v>
      </c>
      <c r="Z1547" s="955" t="str">
        <f>VLOOKUP(H1547,'Data Unit Agr Open'!J1545:$J$7567,1,FALSE)</f>
        <v>B1207DFE</v>
      </c>
      <c r="AA1547" t="b">
        <f t="shared" si="138"/>
        <v>0</v>
      </c>
    </row>
    <row r="1548" spans="1:27" s="769" customFormat="1" x14ac:dyDescent="0.25">
      <c r="A1548" s="776"/>
      <c r="B1548" s="51">
        <v>1543</v>
      </c>
      <c r="C1548" s="785" t="s">
        <v>4710</v>
      </c>
      <c r="D1548" s="779" t="s">
        <v>13738</v>
      </c>
      <c r="E1548" s="757" t="s">
        <v>12411</v>
      </c>
      <c r="F1548" s="760"/>
      <c r="G1548" s="760"/>
      <c r="H1548" s="780" t="s">
        <v>13757</v>
      </c>
      <c r="I1548" s="760" t="s">
        <v>13758</v>
      </c>
      <c r="J1548" s="760" t="s">
        <v>13759</v>
      </c>
      <c r="K1548" s="763">
        <v>44532</v>
      </c>
      <c r="L1548" s="781">
        <v>45628</v>
      </c>
      <c r="M1548" s="760">
        <v>36</v>
      </c>
      <c r="N1548" s="782">
        <v>18000000</v>
      </c>
      <c r="O1548" s="782">
        <f t="shared" si="134"/>
        <v>500000</v>
      </c>
      <c r="P1548" s="311">
        <f t="shared" ca="1" si="135"/>
        <v>1.2211657253086741</v>
      </c>
      <c r="Q1548" s="312">
        <f t="shared" ca="1" si="136"/>
        <v>500000</v>
      </c>
      <c r="R1548" s="759"/>
      <c r="S1548" s="759"/>
      <c r="T1548" s="160">
        <f t="shared" si="137"/>
        <v>18000000</v>
      </c>
      <c r="U1548" s="776"/>
      <c r="V1548" s="776"/>
      <c r="X1548" t="str">
        <f>IF(ISERROR(VLOOKUP(H1548,'FMC by DSF_Sistem'!$J$11:$J$1202,1,0)),"TIDAK ADA","ADA")</f>
        <v>TIDAK ADA</v>
      </c>
      <c r="Y1548" t="str">
        <f>IF(ISERROR(VLOOKUP(C1548,'Data Unit Agr Open'!$F$4:$F$7567,1,0)),"TIDAK ADA","ADA")</f>
        <v>ADA</v>
      </c>
      <c r="Z1548" s="955" t="str">
        <f>VLOOKUP(H1548,'Data Unit Agr Open'!J1546:$J$7567,1,FALSE)</f>
        <v>B1044DFD</v>
      </c>
      <c r="AA1548" t="b">
        <f t="shared" si="138"/>
        <v>0</v>
      </c>
    </row>
    <row r="1549" spans="1:27" s="769" customFormat="1" x14ac:dyDescent="0.25">
      <c r="A1549" s="776"/>
      <c r="B1549" s="38">
        <v>1544</v>
      </c>
      <c r="C1549" s="770" t="s">
        <v>4711</v>
      </c>
      <c r="D1549" s="771" t="s">
        <v>13738</v>
      </c>
      <c r="E1549" s="389" t="s">
        <v>12411</v>
      </c>
      <c r="F1549" s="222"/>
      <c r="G1549" s="222"/>
      <c r="H1549" s="772" t="s">
        <v>13760</v>
      </c>
      <c r="I1549" s="222" t="s">
        <v>13761</v>
      </c>
      <c r="J1549" s="222" t="s">
        <v>13762</v>
      </c>
      <c r="K1549" s="225">
        <v>44505</v>
      </c>
      <c r="L1549" s="773">
        <v>45601</v>
      </c>
      <c r="M1549" s="222">
        <v>36</v>
      </c>
      <c r="N1549" s="774">
        <v>18000000</v>
      </c>
      <c r="O1549" s="774">
        <f t="shared" si="134"/>
        <v>500000</v>
      </c>
      <c r="P1549" s="128">
        <f t="shared" ca="1" si="135"/>
        <v>2.121165725308674</v>
      </c>
      <c r="Q1549" s="129">
        <f t="shared" ca="1" si="136"/>
        <v>1000000</v>
      </c>
      <c r="R1549" s="221"/>
      <c r="S1549" s="221"/>
      <c r="T1549" s="50">
        <f t="shared" si="137"/>
        <v>18000000</v>
      </c>
      <c r="U1549" s="776"/>
      <c r="V1549" s="776"/>
      <c r="X1549" t="str">
        <f>IF(ISERROR(VLOOKUP(H1549,'FMC by DSF_Sistem'!$J$11:$J$1202,1,0)),"TIDAK ADA","ADA")</f>
        <v>TIDAK ADA</v>
      </c>
      <c r="Y1549" t="str">
        <f>IF(ISERROR(VLOOKUP(C1549,'Data Unit Agr Open'!$F$4:$F$7567,1,0)),"TIDAK ADA","ADA")</f>
        <v>ADA</v>
      </c>
      <c r="Z1549" s="955" t="str">
        <f>VLOOKUP(H1549,'Data Unit Agr Open'!J1547:$J$7567,1,FALSE)</f>
        <v>B1201DFE</v>
      </c>
      <c r="AA1549" t="b">
        <f t="shared" si="138"/>
        <v>0</v>
      </c>
    </row>
    <row r="1550" spans="1:27" s="769" customFormat="1" x14ac:dyDescent="0.25">
      <c r="A1550" s="776"/>
      <c r="B1550" s="51">
        <v>1545</v>
      </c>
      <c r="C1550" s="770" t="s">
        <v>4712</v>
      </c>
      <c r="D1550" s="771" t="s">
        <v>13738</v>
      </c>
      <c r="E1550" s="389" t="s">
        <v>12411</v>
      </c>
      <c r="F1550" s="222"/>
      <c r="G1550" s="222"/>
      <c r="H1550" s="772" t="s">
        <v>13763</v>
      </c>
      <c r="I1550" s="222" t="s">
        <v>13764</v>
      </c>
      <c r="J1550" s="222" t="s">
        <v>13765</v>
      </c>
      <c r="K1550" s="225">
        <v>44505</v>
      </c>
      <c r="L1550" s="773">
        <v>45601</v>
      </c>
      <c r="M1550" s="222">
        <v>36</v>
      </c>
      <c r="N1550" s="774">
        <v>18000000</v>
      </c>
      <c r="O1550" s="774">
        <f t="shared" ref="O1550:O1610" si="139">N1550/M1550</f>
        <v>500000</v>
      </c>
      <c r="P1550" s="128">
        <f t="shared" ca="1" si="135"/>
        <v>2.121165725308674</v>
      </c>
      <c r="Q1550" s="129">
        <f t="shared" ca="1" si="136"/>
        <v>1000000</v>
      </c>
      <c r="R1550" s="221"/>
      <c r="S1550" s="221"/>
      <c r="T1550" s="50">
        <f t="shared" si="137"/>
        <v>18000000</v>
      </c>
      <c r="U1550" s="776"/>
      <c r="V1550" s="776"/>
      <c r="X1550" t="str">
        <f>IF(ISERROR(VLOOKUP(H1550,'FMC by DSF_Sistem'!$J$11:$J$1202,1,0)),"TIDAK ADA","ADA")</f>
        <v>TIDAK ADA</v>
      </c>
      <c r="Y1550" t="str">
        <f>IF(ISERROR(VLOOKUP(C1550,'Data Unit Agr Open'!$F$4:$F$7567,1,0)),"TIDAK ADA","ADA")</f>
        <v>ADA</v>
      </c>
      <c r="Z1550" s="955" t="str">
        <f>VLOOKUP(H1550,'Data Unit Agr Open'!J1548:$J$7567,1,FALSE)</f>
        <v>B1181DFE</v>
      </c>
      <c r="AA1550" t="b">
        <f t="shared" si="138"/>
        <v>0</v>
      </c>
    </row>
    <row r="1551" spans="1:27" s="769" customFormat="1" x14ac:dyDescent="0.25">
      <c r="A1551" s="776"/>
      <c r="B1551" s="38">
        <v>1546</v>
      </c>
      <c r="C1551" s="778" t="s">
        <v>4713</v>
      </c>
      <c r="D1551" s="779" t="s">
        <v>13738</v>
      </c>
      <c r="E1551" s="757" t="s">
        <v>12411</v>
      </c>
      <c r="F1551" s="760"/>
      <c r="G1551" s="760"/>
      <c r="H1551" s="780" t="s">
        <v>13766</v>
      </c>
      <c r="I1551" s="760" t="s">
        <v>13767</v>
      </c>
      <c r="J1551" s="760" t="s">
        <v>13768</v>
      </c>
      <c r="K1551" s="763">
        <v>44522</v>
      </c>
      <c r="L1551" s="781">
        <v>45618</v>
      </c>
      <c r="M1551" s="760">
        <v>36</v>
      </c>
      <c r="N1551" s="782">
        <v>18000000</v>
      </c>
      <c r="O1551" s="782">
        <f t="shared" si="139"/>
        <v>500000</v>
      </c>
      <c r="P1551" s="311">
        <f t="shared" ca="1" si="135"/>
        <v>1.5544990586420075</v>
      </c>
      <c r="Q1551" s="312">
        <f t="shared" ca="1" si="136"/>
        <v>500000</v>
      </c>
      <c r="R1551" s="759"/>
      <c r="S1551" s="759"/>
      <c r="T1551" s="160">
        <f t="shared" si="137"/>
        <v>18000000</v>
      </c>
      <c r="U1551" s="776"/>
      <c r="V1551" s="776"/>
      <c r="X1551" t="str">
        <f>IF(ISERROR(VLOOKUP(H1551,'FMC by DSF_Sistem'!$J$11:$J$1202,1,0)),"TIDAK ADA","ADA")</f>
        <v>TIDAK ADA</v>
      </c>
      <c r="Y1551" t="str">
        <f>IF(ISERROR(VLOOKUP(C1551,'Data Unit Agr Open'!$F$4:$F$7567,1,0)),"TIDAK ADA","ADA")</f>
        <v>ADA</v>
      </c>
      <c r="Z1551" s="955" t="str">
        <f>VLOOKUP(H1551,'Data Unit Agr Open'!J1549:$J$7567,1,FALSE)</f>
        <v>B1177DFE</v>
      </c>
      <c r="AA1551" t="b">
        <f t="shared" si="138"/>
        <v>0</v>
      </c>
    </row>
    <row r="1552" spans="1:27" s="769" customFormat="1" x14ac:dyDescent="0.25">
      <c r="A1552" s="776"/>
      <c r="B1552" s="51">
        <v>1547</v>
      </c>
      <c r="C1552" s="770" t="s">
        <v>4562</v>
      </c>
      <c r="D1552" s="771" t="s">
        <v>13769</v>
      </c>
      <c r="E1552" s="389" t="s">
        <v>12755</v>
      </c>
      <c r="F1552" s="222"/>
      <c r="G1552" s="222"/>
      <c r="H1552" s="772" t="s">
        <v>13770</v>
      </c>
      <c r="I1552" s="222" t="s">
        <v>13771</v>
      </c>
      <c r="J1552" s="222" t="s">
        <v>13772</v>
      </c>
      <c r="K1552" s="225">
        <v>44503</v>
      </c>
      <c r="L1552" s="773">
        <v>45964</v>
      </c>
      <c r="M1552" s="222">
        <v>48</v>
      </c>
      <c r="N1552" s="774">
        <v>26400000</v>
      </c>
      <c r="O1552" s="774">
        <f t="shared" si="139"/>
        <v>550000</v>
      </c>
      <c r="P1552" s="128">
        <f t="shared" ca="1" si="135"/>
        <v>2.1878323919753409</v>
      </c>
      <c r="Q1552" s="129">
        <f t="shared" ca="1" si="136"/>
        <v>1100000</v>
      </c>
      <c r="R1552" s="221"/>
      <c r="S1552" s="221"/>
      <c r="T1552" s="50">
        <f t="shared" si="137"/>
        <v>26400000</v>
      </c>
      <c r="U1552" s="776"/>
      <c r="V1552" s="776"/>
      <c r="X1552" t="str">
        <f>IF(ISERROR(VLOOKUP(H1552,'FMC by DSF_Sistem'!$J$11:$J$1202,1,0)),"TIDAK ADA","ADA")</f>
        <v>TIDAK ADA</v>
      </c>
      <c r="Y1552" t="str">
        <f>IF(ISERROR(VLOOKUP(C1552,'Data Unit Agr Open'!$F$4:$F$7567,1,0)),"TIDAK ADA","ADA")</f>
        <v>ADA</v>
      </c>
      <c r="Z1552" s="955" t="str">
        <f>VLOOKUP(H1552,'Data Unit Agr Open'!J1550:$J$7567,1,FALSE)</f>
        <v>B1302DFC</v>
      </c>
      <c r="AA1552" t="b">
        <f t="shared" si="138"/>
        <v>0</v>
      </c>
    </row>
    <row r="1553" spans="1:28" s="769" customFormat="1" x14ac:dyDescent="0.25">
      <c r="A1553" s="776"/>
      <c r="B1553" s="38">
        <v>1548</v>
      </c>
      <c r="C1553" s="770" t="s">
        <v>4566</v>
      </c>
      <c r="D1553" s="771" t="s">
        <v>13769</v>
      </c>
      <c r="E1553" s="389" t="s">
        <v>12755</v>
      </c>
      <c r="F1553" s="222"/>
      <c r="G1553" s="222"/>
      <c r="H1553" s="772" t="s">
        <v>13773</v>
      </c>
      <c r="I1553" s="222" t="s">
        <v>13774</v>
      </c>
      <c r="J1553" s="222" t="s">
        <v>13775</v>
      </c>
      <c r="K1553" s="225">
        <v>44504</v>
      </c>
      <c r="L1553" s="773">
        <v>45965</v>
      </c>
      <c r="M1553" s="222">
        <v>48</v>
      </c>
      <c r="N1553" s="774">
        <v>26400000</v>
      </c>
      <c r="O1553" s="774">
        <f t="shared" si="139"/>
        <v>550000</v>
      </c>
      <c r="P1553" s="128">
        <f t="shared" ca="1" si="135"/>
        <v>2.1544990586420076</v>
      </c>
      <c r="Q1553" s="129">
        <f t="shared" ca="1" si="136"/>
        <v>1100000</v>
      </c>
      <c r="R1553" s="221"/>
      <c r="S1553" s="221"/>
      <c r="T1553" s="50">
        <f t="shared" si="137"/>
        <v>26400000</v>
      </c>
      <c r="U1553" s="776"/>
      <c r="V1553" s="776"/>
      <c r="X1553" t="str">
        <f>IF(ISERROR(VLOOKUP(H1553,'FMC by DSF_Sistem'!$J$11:$J$1202,1,0)),"TIDAK ADA","ADA")</f>
        <v>TIDAK ADA</v>
      </c>
      <c r="Y1553" t="str">
        <f>IF(ISERROR(VLOOKUP(C1553,'Data Unit Agr Open'!$F$4:$F$7567,1,0)),"TIDAK ADA","ADA")</f>
        <v>ADA</v>
      </c>
      <c r="Z1553" s="955" t="str">
        <f>VLOOKUP(H1553,'Data Unit Agr Open'!J1551:$J$7567,1,FALSE)</f>
        <v>B1298DFC</v>
      </c>
      <c r="AA1553" t="b">
        <f t="shared" si="138"/>
        <v>0</v>
      </c>
    </row>
    <row r="1554" spans="1:28" s="769" customFormat="1" x14ac:dyDescent="0.25">
      <c r="A1554" s="776"/>
      <c r="B1554" s="51">
        <v>1549</v>
      </c>
      <c r="C1554" s="770" t="s">
        <v>4545</v>
      </c>
      <c r="D1554" s="771" t="s">
        <v>13769</v>
      </c>
      <c r="E1554" s="389" t="s">
        <v>12597</v>
      </c>
      <c r="F1554" s="222"/>
      <c r="G1554" s="222"/>
      <c r="H1554" s="772" t="s">
        <v>13776</v>
      </c>
      <c r="I1554" s="222" t="s">
        <v>13777</v>
      </c>
      <c r="J1554" s="222" t="s">
        <v>13778</v>
      </c>
      <c r="K1554" s="225">
        <v>44509</v>
      </c>
      <c r="L1554" s="773">
        <v>45970</v>
      </c>
      <c r="M1554" s="222">
        <v>48</v>
      </c>
      <c r="N1554" s="774">
        <v>72000000</v>
      </c>
      <c r="O1554" s="774">
        <f t="shared" si="139"/>
        <v>1500000</v>
      </c>
      <c r="P1554" s="128">
        <f t="shared" ca="1" si="135"/>
        <v>1.9878323919753409</v>
      </c>
      <c r="Q1554" s="129">
        <f t="shared" ca="1" si="136"/>
        <v>1500000</v>
      </c>
      <c r="R1554" s="221"/>
      <c r="S1554" s="221"/>
      <c r="T1554" s="50">
        <f t="shared" si="137"/>
        <v>72000000</v>
      </c>
      <c r="U1554" s="776"/>
      <c r="V1554" s="776"/>
      <c r="X1554" t="str">
        <f>IF(ISERROR(VLOOKUP(H1554,'FMC by DSF_Sistem'!$J$11:$J$1202,1,0)),"TIDAK ADA","ADA")</f>
        <v>TIDAK ADA</v>
      </c>
      <c r="Y1554" t="str">
        <f>IF(ISERROR(VLOOKUP(C1554,'Data Unit Agr Open'!$F$4:$F$7567,1,0)),"TIDAK ADA","ADA")</f>
        <v>ADA</v>
      </c>
      <c r="Z1554" s="955" t="str">
        <f>VLOOKUP(H1554,'Data Unit Agr Open'!J1552:$J$7567,1,FALSE)</f>
        <v>B9862SCJ</v>
      </c>
      <c r="AA1554" t="b">
        <f t="shared" si="138"/>
        <v>0</v>
      </c>
    </row>
    <row r="1555" spans="1:28" s="769" customFormat="1" x14ac:dyDescent="0.25">
      <c r="A1555" s="776"/>
      <c r="B1555" s="38">
        <v>1550</v>
      </c>
      <c r="C1555" s="770" t="s">
        <v>4545</v>
      </c>
      <c r="D1555" s="771" t="s">
        <v>13769</v>
      </c>
      <c r="E1555" s="389" t="s">
        <v>12597</v>
      </c>
      <c r="F1555" s="222"/>
      <c r="G1555" s="222"/>
      <c r="H1555" s="772" t="s">
        <v>13779</v>
      </c>
      <c r="I1555" s="222" t="s">
        <v>13780</v>
      </c>
      <c r="J1555" s="222" t="s">
        <v>13781</v>
      </c>
      <c r="K1555" s="225">
        <v>44509</v>
      </c>
      <c r="L1555" s="773">
        <v>45970</v>
      </c>
      <c r="M1555" s="222">
        <v>48</v>
      </c>
      <c r="N1555" s="774">
        <v>72000000</v>
      </c>
      <c r="O1555" s="774">
        <f t="shared" si="139"/>
        <v>1500000</v>
      </c>
      <c r="P1555" s="128">
        <f t="shared" ca="1" si="135"/>
        <v>1.9878323919753409</v>
      </c>
      <c r="Q1555" s="129">
        <f t="shared" ca="1" si="136"/>
        <v>1500000</v>
      </c>
      <c r="R1555" s="221"/>
      <c r="S1555" s="221"/>
      <c r="T1555" s="50">
        <f t="shared" si="137"/>
        <v>72000000</v>
      </c>
      <c r="U1555" s="776"/>
      <c r="V1555" s="776"/>
      <c r="X1555" t="str">
        <f>IF(ISERROR(VLOOKUP(H1555,'FMC by DSF_Sistem'!$J$11:$J$1202,1,0)),"TIDAK ADA","ADA")</f>
        <v>TIDAK ADA</v>
      </c>
      <c r="Y1555" t="str">
        <f>IF(ISERROR(VLOOKUP(C1555,'Data Unit Agr Open'!$F$4:$F$7567,1,0)),"TIDAK ADA","ADA")</f>
        <v>ADA</v>
      </c>
      <c r="Z1555" s="955" t="str">
        <f>VLOOKUP(H1555,'Data Unit Agr Open'!J1553:$J$7567,1,FALSE)</f>
        <v>B9897SCJ</v>
      </c>
      <c r="AA1555" t="b">
        <f t="shared" si="138"/>
        <v>0</v>
      </c>
    </row>
    <row r="1556" spans="1:28" s="769" customFormat="1" x14ac:dyDescent="0.25">
      <c r="A1556" s="776"/>
      <c r="B1556" s="51">
        <v>1551</v>
      </c>
      <c r="C1556" s="770" t="s">
        <v>4545</v>
      </c>
      <c r="D1556" s="771" t="s">
        <v>13769</v>
      </c>
      <c r="E1556" s="389" t="s">
        <v>12597</v>
      </c>
      <c r="F1556" s="222"/>
      <c r="G1556" s="222"/>
      <c r="H1556" s="772" t="s">
        <v>13782</v>
      </c>
      <c r="I1556" s="222" t="s">
        <v>13783</v>
      </c>
      <c r="J1556" s="222" t="s">
        <v>13784</v>
      </c>
      <c r="K1556" s="225">
        <v>44509</v>
      </c>
      <c r="L1556" s="773">
        <v>45970</v>
      </c>
      <c r="M1556" s="222">
        <v>48</v>
      </c>
      <c r="N1556" s="774">
        <v>72000000</v>
      </c>
      <c r="O1556" s="774">
        <f t="shared" si="139"/>
        <v>1500000</v>
      </c>
      <c r="P1556" s="128">
        <f t="shared" ca="1" si="135"/>
        <v>1.9878323919753409</v>
      </c>
      <c r="Q1556" s="129">
        <f t="shared" ca="1" si="136"/>
        <v>1500000</v>
      </c>
      <c r="R1556" s="221"/>
      <c r="S1556" s="221"/>
      <c r="T1556" s="50">
        <f t="shared" si="137"/>
        <v>72000000</v>
      </c>
      <c r="U1556" s="776"/>
      <c r="V1556" s="776"/>
      <c r="X1556" t="str">
        <f>IF(ISERROR(VLOOKUP(H1556,'FMC by DSF_Sistem'!$J$11:$J$1202,1,0)),"TIDAK ADA","ADA")</f>
        <v>TIDAK ADA</v>
      </c>
      <c r="Y1556" t="str">
        <f>IF(ISERROR(VLOOKUP(C1556,'Data Unit Agr Open'!$F$4:$F$7567,1,0)),"TIDAK ADA","ADA")</f>
        <v>ADA</v>
      </c>
      <c r="Z1556" s="955" t="str">
        <f>VLOOKUP(H1556,'Data Unit Agr Open'!J1554:$J$7567,1,FALSE)</f>
        <v>B9868SCJ</v>
      </c>
      <c r="AA1556" t="b">
        <f t="shared" si="138"/>
        <v>0</v>
      </c>
    </row>
    <row r="1557" spans="1:28" s="769" customFormat="1" x14ac:dyDescent="0.25">
      <c r="A1557" s="776"/>
      <c r="B1557" s="38">
        <v>1552</v>
      </c>
      <c r="C1557" s="778" t="s">
        <v>4570</v>
      </c>
      <c r="D1557" s="779" t="s">
        <v>13769</v>
      </c>
      <c r="E1557" s="757" t="s">
        <v>12755</v>
      </c>
      <c r="F1557" s="760"/>
      <c r="G1557" s="760"/>
      <c r="H1557" s="780" t="s">
        <v>13785</v>
      </c>
      <c r="I1557" s="760" t="s">
        <v>13786</v>
      </c>
      <c r="J1557" s="760" t="s">
        <v>13787</v>
      </c>
      <c r="K1557" s="763">
        <v>44531</v>
      </c>
      <c r="L1557" s="781">
        <v>45992</v>
      </c>
      <c r="M1557" s="760">
        <v>48</v>
      </c>
      <c r="N1557" s="782">
        <v>26400000</v>
      </c>
      <c r="O1557" s="782">
        <f t="shared" si="139"/>
        <v>550000</v>
      </c>
      <c r="P1557" s="311">
        <f t="shared" ca="1" si="135"/>
        <v>1.2544990586420075</v>
      </c>
      <c r="Q1557" s="312">
        <f t="shared" ca="1" si="136"/>
        <v>550000</v>
      </c>
      <c r="R1557" s="759"/>
      <c r="S1557" s="759"/>
      <c r="T1557" s="160">
        <f t="shared" si="137"/>
        <v>26400000</v>
      </c>
      <c r="U1557" s="776"/>
      <c r="V1557" s="776"/>
      <c r="X1557" t="str">
        <f>IF(ISERROR(VLOOKUP(H1557,'FMC by DSF_Sistem'!$J$11:$J$1202,1,0)),"TIDAK ADA","ADA")</f>
        <v>TIDAK ADA</v>
      </c>
      <c r="Y1557" t="str">
        <f>IF(ISERROR(VLOOKUP(C1557,'Data Unit Agr Open'!$F$4:$F$7567,1,0)),"TIDAK ADA","ADA")</f>
        <v>ADA</v>
      </c>
      <c r="Z1557" s="955" t="str">
        <f>VLOOKUP(H1557,'Data Unit Agr Open'!J1555:$J$7567,1,FALSE)</f>
        <v>B1539DFD</v>
      </c>
      <c r="AA1557" t="b">
        <f t="shared" si="138"/>
        <v>0</v>
      </c>
    </row>
    <row r="1558" spans="1:28" s="769" customFormat="1" x14ac:dyDescent="0.25">
      <c r="A1558" s="776"/>
      <c r="B1558" s="51">
        <v>1553</v>
      </c>
      <c r="C1558" s="778" t="s">
        <v>4574</v>
      </c>
      <c r="D1558" s="779" t="s">
        <v>13769</v>
      </c>
      <c r="E1558" s="757" t="s">
        <v>12755</v>
      </c>
      <c r="F1558" s="760"/>
      <c r="G1558" s="760"/>
      <c r="H1558" s="780" t="s">
        <v>13788</v>
      </c>
      <c r="I1558" s="760" t="s">
        <v>13789</v>
      </c>
      <c r="J1558" s="760" t="s">
        <v>13790</v>
      </c>
      <c r="K1558" s="763">
        <v>44558</v>
      </c>
      <c r="L1558" s="781">
        <v>46019</v>
      </c>
      <c r="M1558" s="760">
        <v>48</v>
      </c>
      <c r="N1558" s="782">
        <v>26400000</v>
      </c>
      <c r="O1558" s="782">
        <f t="shared" si="139"/>
        <v>550000</v>
      </c>
      <c r="P1558" s="311">
        <f t="shared" ca="1" si="135"/>
        <v>0.35449905864200748</v>
      </c>
      <c r="Q1558" s="312">
        <f t="shared" ca="1" si="136"/>
        <v>0</v>
      </c>
      <c r="R1558" s="759"/>
      <c r="S1558" s="759"/>
      <c r="T1558" s="160">
        <f t="shared" si="137"/>
        <v>26400000</v>
      </c>
      <c r="U1558" s="776"/>
      <c r="V1558" s="776"/>
      <c r="X1558" t="str">
        <f>IF(ISERROR(VLOOKUP(H1558,'FMC by DSF_Sistem'!$J$11:$J$1202,1,0)),"TIDAK ADA","ADA")</f>
        <v>TIDAK ADA</v>
      </c>
      <c r="Y1558" t="str">
        <f>IF(ISERROR(VLOOKUP(C1558,'Data Unit Agr Open'!$F$4:$F$7567,1,0)),"TIDAK ADA","ADA")</f>
        <v>ADA</v>
      </c>
      <c r="Z1558" s="955" t="str">
        <f>VLOOKUP(H1558,'Data Unit Agr Open'!J1556:$J$7567,1,FALSE)</f>
        <v>B1279DFG</v>
      </c>
      <c r="AA1558" t="b">
        <f t="shared" si="138"/>
        <v>0</v>
      </c>
    </row>
    <row r="1559" spans="1:28" s="769" customFormat="1" x14ac:dyDescent="0.25">
      <c r="A1559" s="776"/>
      <c r="B1559" s="38">
        <v>1554</v>
      </c>
      <c r="C1559" s="778" t="s">
        <v>4578</v>
      </c>
      <c r="D1559" s="779" t="s">
        <v>13769</v>
      </c>
      <c r="E1559" s="757" t="s">
        <v>12755</v>
      </c>
      <c r="F1559" s="760"/>
      <c r="G1559" s="760"/>
      <c r="H1559" s="780" t="s">
        <v>13791</v>
      </c>
      <c r="I1559" s="760" t="s">
        <v>13792</v>
      </c>
      <c r="J1559" s="760" t="s">
        <v>13793</v>
      </c>
      <c r="K1559" s="763">
        <v>44520</v>
      </c>
      <c r="L1559" s="781">
        <v>45981</v>
      </c>
      <c r="M1559" s="760">
        <v>48</v>
      </c>
      <c r="N1559" s="782">
        <v>26400000</v>
      </c>
      <c r="O1559" s="782">
        <f t="shared" si="139"/>
        <v>550000</v>
      </c>
      <c r="P1559" s="311">
        <f t="shared" ca="1" si="135"/>
        <v>1.6211657253086742</v>
      </c>
      <c r="Q1559" s="312">
        <f t="shared" ca="1" si="136"/>
        <v>550000</v>
      </c>
      <c r="R1559" s="759"/>
      <c r="S1559" s="759"/>
      <c r="T1559" s="160">
        <f t="shared" si="137"/>
        <v>26400000</v>
      </c>
      <c r="U1559" s="776"/>
      <c r="V1559" s="776"/>
      <c r="X1559" t="str">
        <f>IF(ISERROR(VLOOKUP(H1559,'FMC by DSF_Sistem'!$J$11:$J$1202,1,0)),"TIDAK ADA","ADA")</f>
        <v>TIDAK ADA</v>
      </c>
      <c r="Y1559" t="str">
        <f>IF(ISERROR(VLOOKUP(C1559,'Data Unit Agr Open'!$F$4:$F$7567,1,0)),"TIDAK ADA","ADA")</f>
        <v>ADA</v>
      </c>
      <c r="Z1559" s="955" t="str">
        <f>VLOOKUP(H1559,'Data Unit Agr Open'!J1557:$J$7567,1,FALSE)</f>
        <v>BK1324ACR</v>
      </c>
      <c r="AA1559" t="b">
        <f t="shared" si="138"/>
        <v>0</v>
      </c>
    </row>
    <row r="1560" spans="1:28" s="769" customFormat="1" x14ac:dyDescent="0.25">
      <c r="A1560" s="776"/>
      <c r="B1560" s="51">
        <v>1555</v>
      </c>
      <c r="C1560" s="778" t="s">
        <v>4582</v>
      </c>
      <c r="D1560" s="779" t="s">
        <v>13769</v>
      </c>
      <c r="E1560" s="757" t="s">
        <v>12755</v>
      </c>
      <c r="F1560" s="760"/>
      <c r="G1560" s="760"/>
      <c r="H1560" s="780" t="s">
        <v>13794</v>
      </c>
      <c r="I1560" s="760" t="s">
        <v>13795</v>
      </c>
      <c r="J1560" s="760" t="s">
        <v>13796</v>
      </c>
      <c r="K1560" s="763">
        <v>44548</v>
      </c>
      <c r="L1560" s="781">
        <v>46009</v>
      </c>
      <c r="M1560" s="760">
        <v>48</v>
      </c>
      <c r="N1560" s="782">
        <v>26400000</v>
      </c>
      <c r="O1560" s="782">
        <f t="shared" si="139"/>
        <v>550000</v>
      </c>
      <c r="P1560" s="311">
        <f t="shared" ca="1" si="135"/>
        <v>0.68783239197534085</v>
      </c>
      <c r="Q1560" s="312">
        <f t="shared" ca="1" si="136"/>
        <v>0</v>
      </c>
      <c r="R1560" s="759"/>
      <c r="S1560" s="759"/>
      <c r="T1560" s="160">
        <f t="shared" si="137"/>
        <v>26400000</v>
      </c>
      <c r="U1560" s="776"/>
      <c r="V1560" s="776"/>
      <c r="X1560" t="str">
        <f>IF(ISERROR(VLOOKUP(H1560,'FMC by DSF_Sistem'!$J$11:$J$1202,1,0)),"TIDAK ADA","ADA")</f>
        <v>TIDAK ADA</v>
      </c>
      <c r="Y1560" t="str">
        <f>IF(ISERROR(VLOOKUP(C1560,'Data Unit Agr Open'!$F$4:$F$7567,1,0)),"TIDAK ADA","ADA")</f>
        <v>ADA</v>
      </c>
      <c r="Z1560" s="955" t="str">
        <f>VLOOKUP(H1560,'Data Unit Agr Open'!J1558:$J$7567,1,FALSE)</f>
        <v>BK1549ACS</v>
      </c>
      <c r="AA1560" t="b">
        <f t="shared" si="138"/>
        <v>0</v>
      </c>
    </row>
    <row r="1561" spans="1:28" s="769" customFormat="1" hidden="1" x14ac:dyDescent="0.25">
      <c r="A1561" s="776"/>
      <c r="B1561" s="38">
        <v>1556</v>
      </c>
      <c r="C1561" s="770" t="s">
        <v>4734</v>
      </c>
      <c r="D1561" s="771" t="s">
        <v>13797</v>
      </c>
      <c r="E1561" s="389" t="s">
        <v>12520</v>
      </c>
      <c r="F1561" s="222"/>
      <c r="G1561" s="222" t="s">
        <v>13534</v>
      </c>
      <c r="H1561" s="772" t="s">
        <v>6897</v>
      </c>
      <c r="I1561" s="222" t="s">
        <v>6898</v>
      </c>
      <c r="J1561" s="222" t="s">
        <v>6899</v>
      </c>
      <c r="K1561" s="225">
        <v>44509</v>
      </c>
      <c r="L1561" s="773">
        <v>44874</v>
      </c>
      <c r="M1561" s="222">
        <v>12</v>
      </c>
      <c r="N1561" s="774">
        <v>6000000</v>
      </c>
      <c r="O1561" s="774">
        <f t="shared" si="139"/>
        <v>500000</v>
      </c>
      <c r="P1561" s="128">
        <f t="shared" ca="1" si="135"/>
        <v>1.9878323919753409</v>
      </c>
      <c r="Q1561" s="129">
        <f t="shared" ca="1" si="136"/>
        <v>500000</v>
      </c>
      <c r="R1561" s="221"/>
      <c r="S1561" s="221"/>
      <c r="T1561" s="50">
        <f t="shared" si="137"/>
        <v>6000000</v>
      </c>
      <c r="U1561" s="776"/>
      <c r="V1561" s="776"/>
      <c r="X1561" t="str">
        <f>IF(ISERROR(VLOOKUP(H1561,'FMC by DSF_Sistem'!$J$11:$J$1202,1,0)),"TIDAK ADA","ADA")</f>
        <v>ADA</v>
      </c>
      <c r="Y1561" t="str">
        <f>IF(ISERROR(VLOOKUP(C1561,'Data Unit Agr Open'!$F$4:$F$7567,1,0)),"TIDAK ADA","ADA")</f>
        <v>ADA</v>
      </c>
      <c r="Z1561" s="955" t="str">
        <f>VLOOKUP(H1561,'Data Unit Agr Open'!J1559:$J$7567,1,FALSE)</f>
        <v>B2001SID</v>
      </c>
      <c r="AA1561" t="b">
        <f t="shared" si="138"/>
        <v>1</v>
      </c>
    </row>
    <row r="1562" spans="1:28" s="769" customFormat="1" hidden="1" x14ac:dyDescent="0.25">
      <c r="A1562" s="776"/>
      <c r="B1562" s="51">
        <v>1557</v>
      </c>
      <c r="C1562" s="770" t="s">
        <v>4734</v>
      </c>
      <c r="D1562" s="771" t="s">
        <v>13797</v>
      </c>
      <c r="E1562" s="389" t="s">
        <v>12520</v>
      </c>
      <c r="F1562" s="222"/>
      <c r="G1562" s="222" t="s">
        <v>13534</v>
      </c>
      <c r="H1562" s="772" t="s">
        <v>6902</v>
      </c>
      <c r="I1562" s="222" t="s">
        <v>6903</v>
      </c>
      <c r="J1562" s="222" t="s">
        <v>6904</v>
      </c>
      <c r="K1562" s="225">
        <v>44509</v>
      </c>
      <c r="L1562" s="773">
        <v>44874</v>
      </c>
      <c r="M1562" s="222">
        <v>12</v>
      </c>
      <c r="N1562" s="774">
        <v>6000000</v>
      </c>
      <c r="O1562" s="774">
        <f t="shared" si="139"/>
        <v>500000</v>
      </c>
      <c r="P1562" s="128">
        <f t="shared" ca="1" si="135"/>
        <v>1.9878323919753409</v>
      </c>
      <c r="Q1562" s="129">
        <f t="shared" ca="1" si="136"/>
        <v>500000</v>
      </c>
      <c r="R1562" s="221"/>
      <c r="S1562" s="221"/>
      <c r="T1562" s="50">
        <f t="shared" si="137"/>
        <v>6000000</v>
      </c>
      <c r="U1562" s="776"/>
      <c r="V1562" s="776"/>
      <c r="X1562" t="str">
        <f>IF(ISERROR(VLOOKUP(H1562,'FMC by DSF_Sistem'!$J$11:$J$1202,1,0)),"TIDAK ADA","ADA")</f>
        <v>ADA</v>
      </c>
      <c r="Y1562" t="str">
        <f>IF(ISERROR(VLOOKUP(C1562,'Data Unit Agr Open'!$F$4:$F$7567,1,0)),"TIDAK ADA","ADA")</f>
        <v>ADA</v>
      </c>
      <c r="Z1562" s="955" t="str">
        <f>VLOOKUP(H1562,'Data Unit Agr Open'!J1560:$J$7567,1,FALSE)</f>
        <v>B2019SID</v>
      </c>
      <c r="AA1562" t="b">
        <f t="shared" si="138"/>
        <v>1</v>
      </c>
    </row>
    <row r="1563" spans="1:28" s="769" customFormat="1" ht="45" hidden="1" x14ac:dyDescent="0.25">
      <c r="A1563" s="776"/>
      <c r="B1563" s="38">
        <v>1558</v>
      </c>
      <c r="C1563" s="778" t="s">
        <v>4921</v>
      </c>
      <c r="D1563" s="779" t="s">
        <v>13798</v>
      </c>
      <c r="E1563" s="757" t="s">
        <v>13799</v>
      </c>
      <c r="F1563" s="760"/>
      <c r="G1563" s="760" t="s">
        <v>12372</v>
      </c>
      <c r="H1563" s="780"/>
      <c r="I1563" s="760"/>
      <c r="J1563" s="760"/>
      <c r="K1563" s="763">
        <v>44538</v>
      </c>
      <c r="L1563" s="781">
        <v>45634</v>
      </c>
      <c r="M1563" s="760">
        <v>36</v>
      </c>
      <c r="N1563" s="782">
        <v>21600000</v>
      </c>
      <c r="O1563" s="782">
        <f t="shared" si="139"/>
        <v>600000</v>
      </c>
      <c r="P1563" s="311">
        <f t="shared" ca="1" si="135"/>
        <v>1.0211657253086741</v>
      </c>
      <c r="Q1563" s="312">
        <f t="shared" ca="1" si="136"/>
        <v>600000</v>
      </c>
      <c r="R1563" s="759"/>
      <c r="S1563" s="759"/>
      <c r="T1563" s="160">
        <f t="shared" si="137"/>
        <v>21600000</v>
      </c>
      <c r="U1563" s="776"/>
      <c r="V1563" s="776"/>
      <c r="X1563" t="str">
        <f>IF(ISERROR(VLOOKUP(H1563,'FMC by DSF_Sistem'!$J$11:$J$1202,1,0)),"TIDAK ADA","ADA")</f>
        <v>TIDAK ADA</v>
      </c>
      <c r="Y1563" t="str">
        <f>IF(ISERROR(VLOOKUP(C1563,'Data Unit Agr Open'!$F$4:$F$7567,1,0)),"TIDAK ADA","ADA")</f>
        <v>ADA</v>
      </c>
      <c r="Z1563" s="955" t="e">
        <f>VLOOKUP(H1563,'Data Unit Agr Open'!J1561:$J$7567,1,FALSE)</f>
        <v>#N/A</v>
      </c>
      <c r="AA1563" t="b">
        <f t="shared" si="138"/>
        <v>0</v>
      </c>
      <c r="AB1563" s="970" t="s">
        <v>25368</v>
      </c>
    </row>
    <row r="1564" spans="1:28" s="769" customFormat="1" ht="30" hidden="1" x14ac:dyDescent="0.25">
      <c r="A1564" s="776"/>
      <c r="B1564" s="51">
        <v>1559</v>
      </c>
      <c r="C1564" s="778" t="s">
        <v>4922</v>
      </c>
      <c r="D1564" s="779" t="s">
        <v>13798</v>
      </c>
      <c r="E1564" s="757" t="s">
        <v>13799</v>
      </c>
      <c r="F1564" s="760"/>
      <c r="G1564" s="760" t="s">
        <v>12372</v>
      </c>
      <c r="H1564" s="780"/>
      <c r="I1564" s="760"/>
      <c r="J1564" s="760"/>
      <c r="K1564" s="763">
        <v>44538</v>
      </c>
      <c r="L1564" s="781">
        <v>45634</v>
      </c>
      <c r="M1564" s="760">
        <v>36</v>
      </c>
      <c r="N1564" s="782">
        <v>21600000</v>
      </c>
      <c r="O1564" s="782">
        <f t="shared" si="139"/>
        <v>600000</v>
      </c>
      <c r="P1564" s="311">
        <f t="shared" ca="1" si="135"/>
        <v>1.0211657253086741</v>
      </c>
      <c r="Q1564" s="312">
        <f t="shared" ca="1" si="136"/>
        <v>600000</v>
      </c>
      <c r="R1564" s="759"/>
      <c r="S1564" s="759"/>
      <c r="T1564" s="160">
        <f t="shared" si="137"/>
        <v>21600000</v>
      </c>
      <c r="U1564" s="776"/>
      <c r="V1564" s="776"/>
      <c r="X1564" t="str">
        <f>IF(ISERROR(VLOOKUP(H1564,'FMC by DSF_Sistem'!$J$11:$J$1202,1,0)),"TIDAK ADA","ADA")</f>
        <v>TIDAK ADA</v>
      </c>
      <c r="Y1564" t="str">
        <f>IF(ISERROR(VLOOKUP(C1564,'Data Unit Agr Open'!$F$4:$F$7567,1,0)),"TIDAK ADA","ADA")</f>
        <v>ADA</v>
      </c>
      <c r="Z1564" s="955" t="e">
        <f>VLOOKUP(H1564,'Data Unit Agr Open'!J1562:$J$7567,1,FALSE)</f>
        <v>#N/A</v>
      </c>
      <c r="AA1564" t="b">
        <f t="shared" si="138"/>
        <v>0</v>
      </c>
      <c r="AB1564" s="970" t="s">
        <v>25369</v>
      </c>
    </row>
    <row r="1565" spans="1:28" s="769" customFormat="1" ht="30" hidden="1" x14ac:dyDescent="0.25">
      <c r="A1565" s="776"/>
      <c r="B1565" s="38">
        <v>1560</v>
      </c>
      <c r="C1565" s="778" t="s">
        <v>4924</v>
      </c>
      <c r="D1565" s="779" t="s">
        <v>13798</v>
      </c>
      <c r="E1565" s="757" t="s">
        <v>13799</v>
      </c>
      <c r="F1565" s="760"/>
      <c r="G1565" s="760" t="s">
        <v>12372</v>
      </c>
      <c r="H1565" s="780"/>
      <c r="I1565" s="760"/>
      <c r="J1565" s="760"/>
      <c r="K1565" s="763">
        <v>44538</v>
      </c>
      <c r="L1565" s="781">
        <v>45634</v>
      </c>
      <c r="M1565" s="760">
        <v>36</v>
      </c>
      <c r="N1565" s="782">
        <v>21600000</v>
      </c>
      <c r="O1565" s="782">
        <f t="shared" si="139"/>
        <v>600000</v>
      </c>
      <c r="P1565" s="311">
        <f t="shared" ca="1" si="135"/>
        <v>1.0211657253086741</v>
      </c>
      <c r="Q1565" s="312">
        <f t="shared" ca="1" si="136"/>
        <v>600000</v>
      </c>
      <c r="R1565" s="759"/>
      <c r="S1565" s="759"/>
      <c r="T1565" s="160">
        <f t="shared" si="137"/>
        <v>21600000</v>
      </c>
      <c r="U1565" s="776"/>
      <c r="V1565" s="776"/>
      <c r="X1565" t="str">
        <f>IF(ISERROR(VLOOKUP(H1565,'FMC by DSF_Sistem'!$J$11:$J$1202,1,0)),"TIDAK ADA","ADA")</f>
        <v>TIDAK ADA</v>
      </c>
      <c r="Y1565" t="str">
        <f>IF(ISERROR(VLOOKUP(C1565,'Data Unit Agr Open'!$F$4:$F$7567,1,0)),"TIDAK ADA","ADA")</f>
        <v>ADA</v>
      </c>
      <c r="Z1565" s="955" t="e">
        <f>VLOOKUP(H1565,'Data Unit Agr Open'!J1563:$J$7567,1,FALSE)</f>
        <v>#N/A</v>
      </c>
      <c r="AA1565" t="b">
        <f t="shared" si="138"/>
        <v>0</v>
      </c>
      <c r="AB1565" s="970" t="s">
        <v>25370</v>
      </c>
    </row>
    <row r="1566" spans="1:28" s="769" customFormat="1" ht="30" hidden="1" x14ac:dyDescent="0.25">
      <c r="A1566" s="776"/>
      <c r="B1566" s="51">
        <v>1561</v>
      </c>
      <c r="C1566" s="786" t="s">
        <v>4925</v>
      </c>
      <c r="D1566" s="779" t="s">
        <v>13798</v>
      </c>
      <c r="E1566" s="757" t="s">
        <v>13799</v>
      </c>
      <c r="F1566" s="760"/>
      <c r="G1566" s="760" t="s">
        <v>12372</v>
      </c>
      <c r="H1566" s="780"/>
      <c r="I1566" s="760"/>
      <c r="J1566" s="760"/>
      <c r="K1566" s="763">
        <v>44538</v>
      </c>
      <c r="L1566" s="781">
        <v>45634</v>
      </c>
      <c r="M1566" s="760">
        <v>36</v>
      </c>
      <c r="N1566" s="782">
        <v>21600000</v>
      </c>
      <c r="O1566" s="782">
        <f t="shared" si="139"/>
        <v>600000</v>
      </c>
      <c r="P1566" s="311">
        <f t="shared" ca="1" si="135"/>
        <v>1.0211657253086741</v>
      </c>
      <c r="Q1566" s="312">
        <f t="shared" ca="1" si="136"/>
        <v>600000</v>
      </c>
      <c r="R1566" s="759"/>
      <c r="S1566" s="759"/>
      <c r="T1566" s="160">
        <f t="shared" si="137"/>
        <v>21600000</v>
      </c>
      <c r="U1566" s="776"/>
      <c r="V1566" s="776"/>
      <c r="X1566" t="str">
        <f>IF(ISERROR(VLOOKUP(H1566,'FMC by DSF_Sistem'!$J$11:$J$1202,1,0)),"TIDAK ADA","ADA")</f>
        <v>TIDAK ADA</v>
      </c>
      <c r="Y1566" t="str">
        <f>IF(ISERROR(VLOOKUP(C1566,'Data Unit Agr Open'!$F$4:$F$7567,1,0)),"TIDAK ADA","ADA")</f>
        <v>ADA</v>
      </c>
      <c r="Z1566" s="955" t="e">
        <f>VLOOKUP(H1566,'Data Unit Agr Open'!J1564:$J$7567,1,FALSE)</f>
        <v>#N/A</v>
      </c>
      <c r="AA1566" t="b">
        <f t="shared" si="138"/>
        <v>0</v>
      </c>
      <c r="AB1566" s="970" t="s">
        <v>25371</v>
      </c>
    </row>
    <row r="1567" spans="1:28" s="769" customFormat="1" ht="30" hidden="1" x14ac:dyDescent="0.25">
      <c r="A1567" s="776"/>
      <c r="B1567" s="38">
        <v>1562</v>
      </c>
      <c r="C1567" s="786" t="s">
        <v>4926</v>
      </c>
      <c r="D1567" s="779" t="s">
        <v>13798</v>
      </c>
      <c r="E1567" s="757" t="s">
        <v>13799</v>
      </c>
      <c r="F1567" s="760"/>
      <c r="G1567" s="760" t="s">
        <v>12372</v>
      </c>
      <c r="H1567" s="780"/>
      <c r="I1567" s="760"/>
      <c r="J1567" s="760"/>
      <c r="K1567" s="763">
        <v>44538</v>
      </c>
      <c r="L1567" s="781">
        <v>45634</v>
      </c>
      <c r="M1567" s="760">
        <v>36</v>
      </c>
      <c r="N1567" s="782">
        <v>21600000</v>
      </c>
      <c r="O1567" s="782">
        <f t="shared" si="139"/>
        <v>600000</v>
      </c>
      <c r="P1567" s="311">
        <f t="shared" ca="1" si="135"/>
        <v>1.0211657253086741</v>
      </c>
      <c r="Q1567" s="312">
        <f t="shared" ca="1" si="136"/>
        <v>600000</v>
      </c>
      <c r="R1567" s="759"/>
      <c r="S1567" s="759"/>
      <c r="T1567" s="160">
        <f t="shared" si="137"/>
        <v>21600000</v>
      </c>
      <c r="U1567" s="776"/>
      <c r="V1567" s="776"/>
      <c r="X1567" t="str">
        <f>IF(ISERROR(VLOOKUP(H1567,'FMC by DSF_Sistem'!$J$11:$J$1202,1,0)),"TIDAK ADA","ADA")</f>
        <v>TIDAK ADA</v>
      </c>
      <c r="Y1567" t="str">
        <f>IF(ISERROR(VLOOKUP(C1567,'Data Unit Agr Open'!$F$4:$F$7567,1,0)),"TIDAK ADA","ADA")</f>
        <v>ADA</v>
      </c>
      <c r="Z1567" s="955" t="e">
        <f>VLOOKUP(H1567,'Data Unit Agr Open'!J1565:$J$7567,1,FALSE)</f>
        <v>#N/A</v>
      </c>
      <c r="AA1567" t="b">
        <f t="shared" si="138"/>
        <v>0</v>
      </c>
      <c r="AB1567" s="970" t="s">
        <v>25372</v>
      </c>
    </row>
    <row r="1568" spans="1:28" s="769" customFormat="1" ht="30" hidden="1" x14ac:dyDescent="0.25">
      <c r="A1568" s="776"/>
      <c r="B1568" s="51">
        <v>1563</v>
      </c>
      <c r="C1568" s="786" t="s">
        <v>4927</v>
      </c>
      <c r="D1568" s="779" t="s">
        <v>13798</v>
      </c>
      <c r="E1568" s="757" t="s">
        <v>13799</v>
      </c>
      <c r="F1568" s="760"/>
      <c r="G1568" s="760" t="s">
        <v>12372</v>
      </c>
      <c r="H1568" s="780"/>
      <c r="I1568" s="760"/>
      <c r="J1568" s="760"/>
      <c r="K1568" s="763">
        <v>44538</v>
      </c>
      <c r="L1568" s="781">
        <v>45634</v>
      </c>
      <c r="M1568" s="760">
        <v>36</v>
      </c>
      <c r="N1568" s="782">
        <v>21600000</v>
      </c>
      <c r="O1568" s="782">
        <f t="shared" si="139"/>
        <v>600000</v>
      </c>
      <c r="P1568" s="311">
        <f t="shared" ca="1" si="135"/>
        <v>1.0211657253086741</v>
      </c>
      <c r="Q1568" s="312">
        <f t="shared" ca="1" si="136"/>
        <v>600000</v>
      </c>
      <c r="R1568" s="759"/>
      <c r="S1568" s="759"/>
      <c r="T1568" s="160">
        <f t="shared" si="137"/>
        <v>21600000</v>
      </c>
      <c r="U1568" s="776"/>
      <c r="V1568" s="776"/>
      <c r="X1568" t="str">
        <f>IF(ISERROR(VLOOKUP(H1568,'FMC by DSF_Sistem'!$J$11:$J$1202,1,0)),"TIDAK ADA","ADA")</f>
        <v>TIDAK ADA</v>
      </c>
      <c r="Y1568" t="str">
        <f>IF(ISERROR(VLOOKUP(C1568,'Data Unit Agr Open'!$F$4:$F$7567,1,0)),"TIDAK ADA","ADA")</f>
        <v>ADA</v>
      </c>
      <c r="Z1568" s="955" t="e">
        <f>VLOOKUP(H1568,'Data Unit Agr Open'!J1566:$J$7567,1,FALSE)</f>
        <v>#N/A</v>
      </c>
      <c r="AA1568" t="b">
        <f t="shared" si="138"/>
        <v>0</v>
      </c>
      <c r="AB1568" s="970" t="s">
        <v>25373</v>
      </c>
    </row>
    <row r="1569" spans="1:28" s="769" customFormat="1" ht="30" hidden="1" x14ac:dyDescent="0.25">
      <c r="A1569" s="776"/>
      <c r="B1569" s="38">
        <v>1564</v>
      </c>
      <c r="C1569" s="786" t="s">
        <v>4928</v>
      </c>
      <c r="D1569" s="779" t="s">
        <v>13798</v>
      </c>
      <c r="E1569" s="757" t="s">
        <v>13799</v>
      </c>
      <c r="F1569" s="760"/>
      <c r="G1569" s="760" t="s">
        <v>12372</v>
      </c>
      <c r="H1569" s="780"/>
      <c r="I1569" s="760"/>
      <c r="J1569" s="760"/>
      <c r="K1569" s="763">
        <v>44538</v>
      </c>
      <c r="L1569" s="781">
        <v>45634</v>
      </c>
      <c r="M1569" s="760">
        <v>36</v>
      </c>
      <c r="N1569" s="782">
        <v>21600000</v>
      </c>
      <c r="O1569" s="782">
        <f t="shared" si="139"/>
        <v>600000</v>
      </c>
      <c r="P1569" s="311">
        <f t="shared" ca="1" si="135"/>
        <v>1.0211657253086741</v>
      </c>
      <c r="Q1569" s="312">
        <f t="shared" ca="1" si="136"/>
        <v>600000</v>
      </c>
      <c r="R1569" s="759"/>
      <c r="S1569" s="759"/>
      <c r="T1569" s="160">
        <f t="shared" si="137"/>
        <v>21600000</v>
      </c>
      <c r="U1569" s="776"/>
      <c r="V1569" s="776"/>
      <c r="X1569" t="str">
        <f>IF(ISERROR(VLOOKUP(H1569,'FMC by DSF_Sistem'!$J$11:$J$1202,1,0)),"TIDAK ADA","ADA")</f>
        <v>TIDAK ADA</v>
      </c>
      <c r="Y1569" t="str">
        <f>IF(ISERROR(VLOOKUP(C1569,'Data Unit Agr Open'!$F$4:$F$7567,1,0)),"TIDAK ADA","ADA")</f>
        <v>ADA</v>
      </c>
      <c r="Z1569" s="955" t="e">
        <f>VLOOKUP(H1569,'Data Unit Agr Open'!J1567:$J$7567,1,FALSE)</f>
        <v>#N/A</v>
      </c>
      <c r="AA1569" t="b">
        <f t="shared" si="138"/>
        <v>0</v>
      </c>
      <c r="AB1569" s="970" t="s">
        <v>25375</v>
      </c>
    </row>
    <row r="1570" spans="1:28" s="769" customFormat="1" ht="30" hidden="1" x14ac:dyDescent="0.25">
      <c r="A1570" s="776"/>
      <c r="B1570" s="51">
        <v>1565</v>
      </c>
      <c r="C1570" s="786" t="s">
        <v>4929</v>
      </c>
      <c r="D1570" s="779" t="s">
        <v>13798</v>
      </c>
      <c r="E1570" s="757" t="s">
        <v>13799</v>
      </c>
      <c r="F1570" s="760"/>
      <c r="G1570" s="760" t="s">
        <v>12372</v>
      </c>
      <c r="H1570" s="780"/>
      <c r="I1570" s="760"/>
      <c r="J1570" s="760"/>
      <c r="K1570" s="763">
        <v>44538</v>
      </c>
      <c r="L1570" s="781">
        <v>45634</v>
      </c>
      <c r="M1570" s="760">
        <v>36</v>
      </c>
      <c r="N1570" s="782">
        <v>21600000</v>
      </c>
      <c r="O1570" s="782">
        <f t="shared" si="139"/>
        <v>600000</v>
      </c>
      <c r="P1570" s="311">
        <f t="shared" ca="1" si="135"/>
        <v>1.0211657253086741</v>
      </c>
      <c r="Q1570" s="312">
        <f t="shared" ca="1" si="136"/>
        <v>600000</v>
      </c>
      <c r="R1570" s="759"/>
      <c r="S1570" s="759"/>
      <c r="T1570" s="160">
        <f t="shared" si="137"/>
        <v>21600000</v>
      </c>
      <c r="U1570" s="776"/>
      <c r="V1570" s="776"/>
      <c r="X1570" t="str">
        <f>IF(ISERROR(VLOOKUP(H1570,'FMC by DSF_Sistem'!$J$11:$J$1202,1,0)),"TIDAK ADA","ADA")</f>
        <v>TIDAK ADA</v>
      </c>
      <c r="Y1570" t="str">
        <f>IF(ISERROR(VLOOKUP(C1570,'Data Unit Agr Open'!$F$4:$F$7567,1,0)),"TIDAK ADA","ADA")</f>
        <v>ADA</v>
      </c>
      <c r="Z1570" s="955" t="e">
        <f>VLOOKUP(H1570,'Data Unit Agr Open'!J1568:$J$7567,1,FALSE)</f>
        <v>#N/A</v>
      </c>
      <c r="AA1570" t="b">
        <f t="shared" si="138"/>
        <v>0</v>
      </c>
      <c r="AB1570" s="970" t="s">
        <v>25376</v>
      </c>
    </row>
    <row r="1571" spans="1:28" s="769" customFormat="1" ht="30" hidden="1" x14ac:dyDescent="0.25">
      <c r="A1571" s="776"/>
      <c r="B1571" s="38">
        <v>1566</v>
      </c>
      <c r="C1571" s="786" t="s">
        <v>4933</v>
      </c>
      <c r="D1571" s="779" t="s">
        <v>13798</v>
      </c>
      <c r="E1571" s="757" t="s">
        <v>13799</v>
      </c>
      <c r="F1571" s="760"/>
      <c r="G1571" s="760" t="s">
        <v>12372</v>
      </c>
      <c r="H1571" s="780"/>
      <c r="I1571" s="760"/>
      <c r="J1571" s="760"/>
      <c r="K1571" s="763">
        <v>44538</v>
      </c>
      <c r="L1571" s="781">
        <v>45634</v>
      </c>
      <c r="M1571" s="760">
        <v>36</v>
      </c>
      <c r="N1571" s="782">
        <v>21600000</v>
      </c>
      <c r="O1571" s="782">
        <f t="shared" si="139"/>
        <v>600000</v>
      </c>
      <c r="P1571" s="311">
        <f t="shared" ca="1" si="135"/>
        <v>1.0211657253086741</v>
      </c>
      <c r="Q1571" s="312">
        <f t="shared" ca="1" si="136"/>
        <v>600000</v>
      </c>
      <c r="R1571" s="759"/>
      <c r="S1571" s="759"/>
      <c r="T1571" s="160">
        <f t="shared" si="137"/>
        <v>21600000</v>
      </c>
      <c r="U1571" s="776"/>
      <c r="V1571" s="776"/>
      <c r="X1571" t="str">
        <f>IF(ISERROR(VLOOKUP(H1571,'FMC by DSF_Sistem'!$J$11:$J$1202,1,0)),"TIDAK ADA","ADA")</f>
        <v>TIDAK ADA</v>
      </c>
      <c r="Y1571" t="str">
        <f>IF(ISERROR(VLOOKUP(C1571,'Data Unit Agr Open'!$F$4:$F$7567,1,0)),"TIDAK ADA","ADA")</f>
        <v>ADA</v>
      </c>
      <c r="Z1571" s="955" t="e">
        <f>VLOOKUP(H1571,'Data Unit Agr Open'!J1569:$J$7567,1,FALSE)</f>
        <v>#N/A</v>
      </c>
      <c r="AA1571" t="b">
        <f t="shared" si="138"/>
        <v>0</v>
      </c>
      <c r="AB1571" s="970" t="s">
        <v>25377</v>
      </c>
    </row>
    <row r="1572" spans="1:28" s="769" customFormat="1" ht="30" hidden="1" x14ac:dyDescent="0.25">
      <c r="A1572" s="776"/>
      <c r="B1572" s="51">
        <v>1567</v>
      </c>
      <c r="C1572" s="786" t="s">
        <v>4934</v>
      </c>
      <c r="D1572" s="779" t="s">
        <v>13798</v>
      </c>
      <c r="E1572" s="757" t="s">
        <v>13799</v>
      </c>
      <c r="F1572" s="760"/>
      <c r="G1572" s="760" t="s">
        <v>12372</v>
      </c>
      <c r="H1572" s="780"/>
      <c r="I1572" s="760"/>
      <c r="J1572" s="760"/>
      <c r="K1572" s="763">
        <v>44538</v>
      </c>
      <c r="L1572" s="781">
        <v>45634</v>
      </c>
      <c r="M1572" s="760">
        <v>36</v>
      </c>
      <c r="N1572" s="782">
        <v>21600000</v>
      </c>
      <c r="O1572" s="782">
        <f t="shared" si="139"/>
        <v>600000</v>
      </c>
      <c r="P1572" s="311">
        <f t="shared" ca="1" si="135"/>
        <v>1.0211657253086741</v>
      </c>
      <c r="Q1572" s="312">
        <f t="shared" ca="1" si="136"/>
        <v>600000</v>
      </c>
      <c r="R1572" s="759"/>
      <c r="S1572" s="759"/>
      <c r="T1572" s="160">
        <f t="shared" si="137"/>
        <v>21600000</v>
      </c>
      <c r="U1572" s="776"/>
      <c r="V1572" s="776"/>
      <c r="X1572" t="str">
        <f>IF(ISERROR(VLOOKUP(H1572,'FMC by DSF_Sistem'!$J$11:$J$1202,1,0)),"TIDAK ADA","ADA")</f>
        <v>TIDAK ADA</v>
      </c>
      <c r="Y1572" t="str">
        <f>IF(ISERROR(VLOOKUP(C1572,'Data Unit Agr Open'!$F$4:$F$7567,1,0)),"TIDAK ADA","ADA")</f>
        <v>ADA</v>
      </c>
      <c r="Z1572" s="955" t="e">
        <f>VLOOKUP(H1572,'Data Unit Agr Open'!J1570:$J$7567,1,FALSE)</f>
        <v>#N/A</v>
      </c>
      <c r="AA1572" t="b">
        <f t="shared" si="138"/>
        <v>0</v>
      </c>
      <c r="AB1572" s="970" t="s">
        <v>25378</v>
      </c>
    </row>
    <row r="1573" spans="1:28" s="769" customFormat="1" ht="30" hidden="1" x14ac:dyDescent="0.25">
      <c r="A1573" s="776"/>
      <c r="B1573" s="38">
        <v>1568</v>
      </c>
      <c r="C1573" s="786" t="s">
        <v>4938</v>
      </c>
      <c r="D1573" s="779" t="s">
        <v>13798</v>
      </c>
      <c r="E1573" s="757" t="s">
        <v>13799</v>
      </c>
      <c r="F1573" s="760"/>
      <c r="G1573" s="760" t="s">
        <v>12372</v>
      </c>
      <c r="H1573" s="780"/>
      <c r="I1573" s="760"/>
      <c r="J1573" s="760"/>
      <c r="K1573" s="763">
        <v>44538</v>
      </c>
      <c r="L1573" s="781">
        <v>45634</v>
      </c>
      <c r="M1573" s="760">
        <v>36</v>
      </c>
      <c r="N1573" s="782">
        <v>21600000</v>
      </c>
      <c r="O1573" s="782">
        <f t="shared" si="139"/>
        <v>600000</v>
      </c>
      <c r="P1573" s="311">
        <f t="shared" ca="1" si="135"/>
        <v>1.0211657253086741</v>
      </c>
      <c r="Q1573" s="312">
        <f t="shared" ca="1" si="136"/>
        <v>600000</v>
      </c>
      <c r="R1573" s="759"/>
      <c r="S1573" s="759"/>
      <c r="T1573" s="160">
        <f t="shared" si="137"/>
        <v>21600000</v>
      </c>
      <c r="U1573" s="776"/>
      <c r="V1573" s="776"/>
      <c r="X1573" t="str">
        <f>IF(ISERROR(VLOOKUP(H1573,'FMC by DSF_Sistem'!$J$11:$J$1202,1,0)),"TIDAK ADA","ADA")</f>
        <v>TIDAK ADA</v>
      </c>
      <c r="Y1573" t="str">
        <f>IF(ISERROR(VLOOKUP(C1573,'Data Unit Agr Open'!$F$4:$F$7567,1,0)),"TIDAK ADA","ADA")</f>
        <v>ADA</v>
      </c>
      <c r="Z1573" s="955" t="e">
        <f>VLOOKUP(H1573,'Data Unit Agr Open'!J1571:$J$7567,1,FALSE)</f>
        <v>#N/A</v>
      </c>
      <c r="AA1573" t="b">
        <f t="shared" si="138"/>
        <v>0</v>
      </c>
      <c r="AB1573" s="970" t="s">
        <v>25379</v>
      </c>
    </row>
    <row r="1574" spans="1:28" s="769" customFormat="1" ht="15" hidden="1" customHeight="1" x14ac:dyDescent="0.25">
      <c r="A1574" s="776"/>
      <c r="B1574" s="51">
        <v>1569</v>
      </c>
      <c r="C1574" s="787" t="s">
        <v>13800</v>
      </c>
      <c r="D1574" s="779" t="s">
        <v>13801</v>
      </c>
      <c r="E1574" s="757" t="s">
        <v>13802</v>
      </c>
      <c r="F1574" s="760"/>
      <c r="G1574" s="760" t="s">
        <v>12372</v>
      </c>
      <c r="H1574" s="780"/>
      <c r="I1574" s="760"/>
      <c r="J1574" s="760"/>
      <c r="K1574" s="763">
        <v>44535</v>
      </c>
      <c r="L1574" s="781">
        <v>45631</v>
      </c>
      <c r="M1574" s="760">
        <v>36</v>
      </c>
      <c r="N1574" s="782">
        <v>57600000</v>
      </c>
      <c r="O1574" s="782">
        <f t="shared" si="139"/>
        <v>1600000</v>
      </c>
      <c r="P1574" s="311">
        <f t="shared" ca="1" si="135"/>
        <v>1.1211657253086742</v>
      </c>
      <c r="Q1574" s="312">
        <f t="shared" ca="1" si="136"/>
        <v>1600000</v>
      </c>
      <c r="R1574" s="759"/>
      <c r="S1574" s="759"/>
      <c r="T1574" s="160">
        <f t="shared" si="137"/>
        <v>57600000</v>
      </c>
      <c r="U1574" s="776"/>
      <c r="V1574" s="776"/>
      <c r="X1574" t="str">
        <f>IF(ISERROR(VLOOKUP(H1574,'FMC by DSF_Sistem'!$J$11:$J$1202,1,0)),"TIDAK ADA","ADA")</f>
        <v>TIDAK ADA</v>
      </c>
      <c r="Y1574" t="str">
        <f>IF(ISERROR(VLOOKUP(C1574,'Data Unit Agr Open'!$F$4:$F$7567,1,0)),"TIDAK ADA","ADA")</f>
        <v>TIDAK ADA</v>
      </c>
      <c r="Z1574" s="955" t="e">
        <f>VLOOKUP(H1574,'Data Unit Agr Open'!J1572:$J$7567,1,FALSE)</f>
        <v>#N/A</v>
      </c>
      <c r="AA1574" t="b">
        <f t="shared" si="138"/>
        <v>1</v>
      </c>
    </row>
    <row r="1575" spans="1:28" s="769" customFormat="1" ht="15" hidden="1" customHeight="1" x14ac:dyDescent="0.25">
      <c r="A1575" s="776"/>
      <c r="B1575" s="38">
        <v>1570</v>
      </c>
      <c r="C1575" s="787" t="s">
        <v>13803</v>
      </c>
      <c r="D1575" s="779" t="s">
        <v>13801</v>
      </c>
      <c r="E1575" s="757" t="s">
        <v>13802</v>
      </c>
      <c r="F1575" s="760"/>
      <c r="G1575" s="760" t="s">
        <v>12372</v>
      </c>
      <c r="H1575" s="780"/>
      <c r="I1575" s="760"/>
      <c r="J1575" s="760"/>
      <c r="K1575" s="763">
        <v>44535</v>
      </c>
      <c r="L1575" s="781">
        <v>45631</v>
      </c>
      <c r="M1575" s="760">
        <v>36</v>
      </c>
      <c r="N1575" s="782">
        <v>57600000</v>
      </c>
      <c r="O1575" s="782">
        <f t="shared" si="139"/>
        <v>1600000</v>
      </c>
      <c r="P1575" s="311">
        <f t="shared" ca="1" si="135"/>
        <v>1.1211657253086742</v>
      </c>
      <c r="Q1575" s="312">
        <f t="shared" ca="1" si="136"/>
        <v>1600000</v>
      </c>
      <c r="R1575" s="759"/>
      <c r="S1575" s="759"/>
      <c r="T1575" s="160">
        <f t="shared" si="137"/>
        <v>57600000</v>
      </c>
      <c r="U1575" s="776"/>
      <c r="V1575" s="776"/>
      <c r="X1575" t="str">
        <f>IF(ISERROR(VLOOKUP(H1575,'FMC by DSF_Sistem'!$J$11:$J$1202,1,0)),"TIDAK ADA","ADA")</f>
        <v>TIDAK ADA</v>
      </c>
      <c r="Y1575" t="str">
        <f>IF(ISERROR(VLOOKUP(C1575,'Data Unit Agr Open'!$F$4:$F$7567,1,0)),"TIDAK ADA","ADA")</f>
        <v>TIDAK ADA</v>
      </c>
      <c r="Z1575" s="955" t="e">
        <f>VLOOKUP(H1575,'Data Unit Agr Open'!J1573:$J$7567,1,FALSE)</f>
        <v>#N/A</v>
      </c>
      <c r="AA1575" t="b">
        <f t="shared" si="138"/>
        <v>1</v>
      </c>
    </row>
    <row r="1576" spans="1:28" s="769" customFormat="1" ht="15" hidden="1" customHeight="1" x14ac:dyDescent="0.25">
      <c r="A1576" s="776"/>
      <c r="B1576" s="51">
        <v>1571</v>
      </c>
      <c r="C1576" s="787" t="s">
        <v>13804</v>
      </c>
      <c r="D1576" s="779" t="s">
        <v>13801</v>
      </c>
      <c r="E1576" s="757" t="s">
        <v>13802</v>
      </c>
      <c r="F1576" s="760"/>
      <c r="G1576" s="760" t="s">
        <v>12372</v>
      </c>
      <c r="H1576" s="780"/>
      <c r="I1576" s="760"/>
      <c r="J1576" s="760"/>
      <c r="K1576" s="763">
        <v>44535</v>
      </c>
      <c r="L1576" s="781">
        <v>45631</v>
      </c>
      <c r="M1576" s="760">
        <v>36</v>
      </c>
      <c r="N1576" s="782">
        <v>57600000</v>
      </c>
      <c r="O1576" s="782">
        <f t="shared" si="139"/>
        <v>1600000</v>
      </c>
      <c r="P1576" s="311">
        <f t="shared" ca="1" si="135"/>
        <v>1.1211657253086742</v>
      </c>
      <c r="Q1576" s="312">
        <f t="shared" ca="1" si="136"/>
        <v>1600000</v>
      </c>
      <c r="R1576" s="759"/>
      <c r="S1576" s="759"/>
      <c r="T1576" s="160">
        <f t="shared" si="137"/>
        <v>57600000</v>
      </c>
      <c r="U1576" s="776"/>
      <c r="V1576" s="776"/>
      <c r="X1576" t="str">
        <f>IF(ISERROR(VLOOKUP(H1576,'FMC by DSF_Sistem'!$J$11:$J$1202,1,0)),"TIDAK ADA","ADA")</f>
        <v>TIDAK ADA</v>
      </c>
      <c r="Y1576" t="str">
        <f>IF(ISERROR(VLOOKUP(C1576,'Data Unit Agr Open'!$F$4:$F$7567,1,0)),"TIDAK ADA","ADA")</f>
        <v>TIDAK ADA</v>
      </c>
      <c r="Z1576" s="955" t="e">
        <f>VLOOKUP(H1576,'Data Unit Agr Open'!J1574:$J$7567,1,FALSE)</f>
        <v>#N/A</v>
      </c>
      <c r="AA1576" t="b">
        <f t="shared" si="138"/>
        <v>1</v>
      </c>
    </row>
    <row r="1577" spans="1:28" s="769" customFormat="1" ht="15" hidden="1" customHeight="1" x14ac:dyDescent="0.25">
      <c r="A1577" s="776"/>
      <c r="B1577" s="38">
        <v>1572</v>
      </c>
      <c r="C1577" s="787" t="s">
        <v>13805</v>
      </c>
      <c r="D1577" s="779" t="s">
        <v>13801</v>
      </c>
      <c r="E1577" s="757" t="s">
        <v>13802</v>
      </c>
      <c r="F1577" s="760"/>
      <c r="G1577" s="760" t="s">
        <v>12372</v>
      </c>
      <c r="H1577" s="780"/>
      <c r="I1577" s="760"/>
      <c r="J1577" s="760"/>
      <c r="K1577" s="763">
        <v>44535</v>
      </c>
      <c r="L1577" s="781">
        <v>45631</v>
      </c>
      <c r="M1577" s="760">
        <v>36</v>
      </c>
      <c r="N1577" s="782">
        <v>57600000</v>
      </c>
      <c r="O1577" s="782">
        <f t="shared" si="139"/>
        <v>1600000</v>
      </c>
      <c r="P1577" s="311">
        <f t="shared" ca="1" si="135"/>
        <v>1.1211657253086742</v>
      </c>
      <c r="Q1577" s="312">
        <f t="shared" ca="1" si="136"/>
        <v>1600000</v>
      </c>
      <c r="R1577" s="759"/>
      <c r="S1577" s="759"/>
      <c r="T1577" s="160">
        <f t="shared" si="137"/>
        <v>57600000</v>
      </c>
      <c r="U1577" s="776"/>
      <c r="V1577" s="776"/>
      <c r="X1577" t="str">
        <f>IF(ISERROR(VLOOKUP(H1577,'FMC by DSF_Sistem'!$J$11:$J$1202,1,0)),"TIDAK ADA","ADA")</f>
        <v>TIDAK ADA</v>
      </c>
      <c r="Y1577" t="str">
        <f>IF(ISERROR(VLOOKUP(C1577,'Data Unit Agr Open'!$F$4:$F$7567,1,0)),"TIDAK ADA","ADA")</f>
        <v>TIDAK ADA</v>
      </c>
      <c r="Z1577" s="955" t="e">
        <f>VLOOKUP(H1577,'Data Unit Agr Open'!J1575:$J$7567,1,FALSE)</f>
        <v>#N/A</v>
      </c>
      <c r="AA1577" t="b">
        <f t="shared" si="138"/>
        <v>1</v>
      </c>
    </row>
    <row r="1578" spans="1:28" s="769" customFormat="1" ht="15" hidden="1" customHeight="1" x14ac:dyDescent="0.25">
      <c r="A1578" s="776"/>
      <c r="B1578" s="51">
        <v>1573</v>
      </c>
      <c r="C1578" s="787" t="s">
        <v>13806</v>
      </c>
      <c r="D1578" s="779" t="s">
        <v>13801</v>
      </c>
      <c r="E1578" s="757" t="s">
        <v>13802</v>
      </c>
      <c r="F1578" s="760"/>
      <c r="G1578" s="760" t="s">
        <v>12372</v>
      </c>
      <c r="H1578" s="780"/>
      <c r="I1578" s="760"/>
      <c r="J1578" s="760"/>
      <c r="K1578" s="763">
        <v>44535</v>
      </c>
      <c r="L1578" s="781">
        <v>45631</v>
      </c>
      <c r="M1578" s="760">
        <v>36</v>
      </c>
      <c r="N1578" s="782">
        <v>57600000</v>
      </c>
      <c r="O1578" s="782">
        <f t="shared" si="139"/>
        <v>1600000</v>
      </c>
      <c r="P1578" s="311">
        <f t="shared" ca="1" si="135"/>
        <v>1.1211657253086742</v>
      </c>
      <c r="Q1578" s="312">
        <f t="shared" ca="1" si="136"/>
        <v>1600000</v>
      </c>
      <c r="R1578" s="759"/>
      <c r="S1578" s="759"/>
      <c r="T1578" s="160">
        <f t="shared" si="137"/>
        <v>57600000</v>
      </c>
      <c r="U1578" s="776"/>
      <c r="V1578" s="776"/>
      <c r="X1578" t="str">
        <f>IF(ISERROR(VLOOKUP(H1578,'FMC by DSF_Sistem'!$J$11:$J$1202,1,0)),"TIDAK ADA","ADA")</f>
        <v>TIDAK ADA</v>
      </c>
      <c r="Y1578" t="str">
        <f>IF(ISERROR(VLOOKUP(C1578,'Data Unit Agr Open'!$F$4:$F$7567,1,0)),"TIDAK ADA","ADA")</f>
        <v>TIDAK ADA</v>
      </c>
      <c r="Z1578" s="955" t="e">
        <f>VLOOKUP(H1578,'Data Unit Agr Open'!J1576:$J$7567,1,FALSE)</f>
        <v>#N/A</v>
      </c>
      <c r="AA1578" t="b">
        <f t="shared" si="138"/>
        <v>1</v>
      </c>
    </row>
    <row r="1579" spans="1:28" s="769" customFormat="1" ht="15" hidden="1" customHeight="1" x14ac:dyDescent="0.25">
      <c r="A1579" s="776"/>
      <c r="B1579" s="38">
        <v>1574</v>
      </c>
      <c r="C1579" s="787" t="s">
        <v>13807</v>
      </c>
      <c r="D1579" s="779" t="s">
        <v>13801</v>
      </c>
      <c r="E1579" s="757" t="s">
        <v>13802</v>
      </c>
      <c r="F1579" s="760"/>
      <c r="G1579" s="760" t="s">
        <v>12372</v>
      </c>
      <c r="H1579" s="780"/>
      <c r="I1579" s="760"/>
      <c r="J1579" s="760"/>
      <c r="K1579" s="763">
        <v>44535</v>
      </c>
      <c r="L1579" s="781">
        <v>45631</v>
      </c>
      <c r="M1579" s="760">
        <v>36</v>
      </c>
      <c r="N1579" s="782">
        <v>57600000</v>
      </c>
      <c r="O1579" s="782">
        <f t="shared" si="139"/>
        <v>1600000</v>
      </c>
      <c r="P1579" s="311">
        <f t="shared" ca="1" si="135"/>
        <v>1.1211657253086742</v>
      </c>
      <c r="Q1579" s="312">
        <f t="shared" ca="1" si="136"/>
        <v>1600000</v>
      </c>
      <c r="R1579" s="759"/>
      <c r="S1579" s="759"/>
      <c r="T1579" s="160">
        <f t="shared" si="137"/>
        <v>57600000</v>
      </c>
      <c r="U1579" s="776"/>
      <c r="V1579" s="776"/>
      <c r="X1579" t="str">
        <f>IF(ISERROR(VLOOKUP(H1579,'FMC by DSF_Sistem'!$J$11:$J$1202,1,0)),"TIDAK ADA","ADA")</f>
        <v>TIDAK ADA</v>
      </c>
      <c r="Y1579" t="str">
        <f>IF(ISERROR(VLOOKUP(C1579,'Data Unit Agr Open'!$F$4:$F$7567,1,0)),"TIDAK ADA","ADA")</f>
        <v>TIDAK ADA</v>
      </c>
      <c r="Z1579" s="955" t="e">
        <f>VLOOKUP(H1579,'Data Unit Agr Open'!J1577:$J$7567,1,FALSE)</f>
        <v>#N/A</v>
      </c>
      <c r="AA1579" t="b">
        <f t="shared" si="138"/>
        <v>1</v>
      </c>
    </row>
    <row r="1580" spans="1:28" s="769" customFormat="1" ht="15" hidden="1" customHeight="1" x14ac:dyDescent="0.25">
      <c r="A1580" s="776"/>
      <c r="B1580" s="51">
        <v>1575</v>
      </c>
      <c r="C1580" s="787" t="s">
        <v>13808</v>
      </c>
      <c r="D1580" s="779" t="s">
        <v>13801</v>
      </c>
      <c r="E1580" s="757" t="s">
        <v>13802</v>
      </c>
      <c r="F1580" s="760"/>
      <c r="G1580" s="760" t="s">
        <v>12372</v>
      </c>
      <c r="H1580" s="780"/>
      <c r="I1580" s="760"/>
      <c r="J1580" s="760"/>
      <c r="K1580" s="763">
        <v>44535</v>
      </c>
      <c r="L1580" s="781">
        <v>45631</v>
      </c>
      <c r="M1580" s="760">
        <v>36</v>
      </c>
      <c r="N1580" s="782">
        <v>57600000</v>
      </c>
      <c r="O1580" s="782">
        <f t="shared" si="139"/>
        <v>1600000</v>
      </c>
      <c r="P1580" s="311">
        <f t="shared" ca="1" si="135"/>
        <v>1.1211657253086742</v>
      </c>
      <c r="Q1580" s="312">
        <f t="shared" ca="1" si="136"/>
        <v>1600000</v>
      </c>
      <c r="R1580" s="759"/>
      <c r="S1580" s="759"/>
      <c r="T1580" s="160">
        <f t="shared" si="137"/>
        <v>57600000</v>
      </c>
      <c r="U1580" s="776"/>
      <c r="V1580" s="776"/>
      <c r="X1580" t="str">
        <f>IF(ISERROR(VLOOKUP(H1580,'FMC by DSF_Sistem'!$J$11:$J$1202,1,0)),"TIDAK ADA","ADA")</f>
        <v>TIDAK ADA</v>
      </c>
      <c r="Y1580" t="str">
        <f>IF(ISERROR(VLOOKUP(C1580,'Data Unit Agr Open'!$F$4:$F$7567,1,0)),"TIDAK ADA","ADA")</f>
        <v>TIDAK ADA</v>
      </c>
      <c r="Z1580" s="955" t="e">
        <f>VLOOKUP(H1580,'Data Unit Agr Open'!J1578:$J$7567,1,FALSE)</f>
        <v>#N/A</v>
      </c>
      <c r="AA1580" t="b">
        <f t="shared" si="138"/>
        <v>1</v>
      </c>
    </row>
    <row r="1581" spans="1:28" s="769" customFormat="1" ht="15" hidden="1" customHeight="1" x14ac:dyDescent="0.25">
      <c r="A1581" s="776"/>
      <c r="B1581" s="38">
        <v>1576</v>
      </c>
      <c r="C1581" s="787" t="s">
        <v>13809</v>
      </c>
      <c r="D1581" s="779" t="s">
        <v>13801</v>
      </c>
      <c r="E1581" s="757" t="s">
        <v>13802</v>
      </c>
      <c r="F1581" s="760"/>
      <c r="G1581" s="760" t="s">
        <v>12372</v>
      </c>
      <c r="H1581" s="780"/>
      <c r="I1581" s="760"/>
      <c r="J1581" s="760"/>
      <c r="K1581" s="763">
        <v>44535</v>
      </c>
      <c r="L1581" s="781">
        <v>45631</v>
      </c>
      <c r="M1581" s="760">
        <v>36</v>
      </c>
      <c r="N1581" s="782">
        <v>57600000</v>
      </c>
      <c r="O1581" s="782">
        <f t="shared" si="139"/>
        <v>1600000</v>
      </c>
      <c r="P1581" s="311">
        <f t="shared" ca="1" si="135"/>
        <v>1.1211657253086742</v>
      </c>
      <c r="Q1581" s="312">
        <f t="shared" ca="1" si="136"/>
        <v>1600000</v>
      </c>
      <c r="R1581" s="759"/>
      <c r="S1581" s="759"/>
      <c r="T1581" s="160">
        <f t="shared" si="137"/>
        <v>57600000</v>
      </c>
      <c r="U1581" s="776"/>
      <c r="V1581" s="776"/>
      <c r="X1581" t="str">
        <f>IF(ISERROR(VLOOKUP(H1581,'FMC by DSF_Sistem'!$J$11:$J$1202,1,0)),"TIDAK ADA","ADA")</f>
        <v>TIDAK ADA</v>
      </c>
      <c r="Y1581" t="str">
        <f>IF(ISERROR(VLOOKUP(C1581,'Data Unit Agr Open'!$F$4:$F$7567,1,0)),"TIDAK ADA","ADA")</f>
        <v>TIDAK ADA</v>
      </c>
      <c r="Z1581" s="955" t="e">
        <f>VLOOKUP(H1581,'Data Unit Agr Open'!J1579:$J$7567,1,FALSE)</f>
        <v>#N/A</v>
      </c>
      <c r="AA1581" t="b">
        <f t="shared" si="138"/>
        <v>1</v>
      </c>
    </row>
    <row r="1582" spans="1:28" s="769" customFormat="1" ht="15" hidden="1" customHeight="1" x14ac:dyDescent="0.25">
      <c r="A1582" s="776"/>
      <c r="B1582" s="51">
        <v>1577</v>
      </c>
      <c r="C1582" s="787" t="s">
        <v>13810</v>
      </c>
      <c r="D1582" s="779" t="s">
        <v>13801</v>
      </c>
      <c r="E1582" s="757" t="s">
        <v>13802</v>
      </c>
      <c r="F1582" s="760"/>
      <c r="G1582" s="760" t="s">
        <v>12372</v>
      </c>
      <c r="H1582" s="780"/>
      <c r="I1582" s="760"/>
      <c r="J1582" s="760"/>
      <c r="K1582" s="763">
        <v>44535</v>
      </c>
      <c r="L1582" s="781">
        <v>45631</v>
      </c>
      <c r="M1582" s="760">
        <v>36</v>
      </c>
      <c r="N1582" s="782">
        <v>57600000</v>
      </c>
      <c r="O1582" s="782">
        <f t="shared" si="139"/>
        <v>1600000</v>
      </c>
      <c r="P1582" s="311">
        <f t="shared" ca="1" si="135"/>
        <v>1.1211657253086742</v>
      </c>
      <c r="Q1582" s="312">
        <f t="shared" ca="1" si="136"/>
        <v>1600000</v>
      </c>
      <c r="R1582" s="759"/>
      <c r="S1582" s="759"/>
      <c r="T1582" s="160">
        <f t="shared" si="137"/>
        <v>57600000</v>
      </c>
      <c r="U1582" s="776"/>
      <c r="V1582" s="776"/>
      <c r="X1582" t="str">
        <f>IF(ISERROR(VLOOKUP(H1582,'FMC by DSF_Sistem'!$J$11:$J$1202,1,0)),"TIDAK ADA","ADA")</f>
        <v>TIDAK ADA</v>
      </c>
      <c r="Y1582" t="str">
        <f>IF(ISERROR(VLOOKUP(C1582,'Data Unit Agr Open'!$F$4:$F$7567,1,0)),"TIDAK ADA","ADA")</f>
        <v>TIDAK ADA</v>
      </c>
      <c r="Z1582" s="955" t="e">
        <f>VLOOKUP(H1582,'Data Unit Agr Open'!J1580:$J$7567,1,FALSE)</f>
        <v>#N/A</v>
      </c>
      <c r="AA1582" t="b">
        <f t="shared" si="138"/>
        <v>1</v>
      </c>
    </row>
    <row r="1583" spans="1:28" s="769" customFormat="1" ht="15" hidden="1" customHeight="1" x14ac:dyDescent="0.25">
      <c r="A1583" s="776"/>
      <c r="B1583" s="38">
        <v>1578</v>
      </c>
      <c r="C1583" s="787" t="s">
        <v>13811</v>
      </c>
      <c r="D1583" s="779" t="s">
        <v>13801</v>
      </c>
      <c r="E1583" s="757" t="s">
        <v>13802</v>
      </c>
      <c r="F1583" s="760"/>
      <c r="G1583" s="760" t="s">
        <v>12372</v>
      </c>
      <c r="H1583" s="780"/>
      <c r="I1583" s="760"/>
      <c r="J1583" s="760"/>
      <c r="K1583" s="763">
        <v>44535</v>
      </c>
      <c r="L1583" s="781">
        <v>45631</v>
      </c>
      <c r="M1583" s="760">
        <v>36</v>
      </c>
      <c r="N1583" s="782">
        <v>57600000</v>
      </c>
      <c r="O1583" s="782">
        <f t="shared" si="139"/>
        <v>1600000</v>
      </c>
      <c r="P1583" s="311">
        <f t="shared" ref="P1583:P1610" ca="1" si="140">($P$3-K1583)/30</f>
        <v>1.1211657253086742</v>
      </c>
      <c r="Q1583" s="312">
        <f t="shared" ref="Q1583:Q1610" ca="1" si="141">LEFT(P1583,2)*O1583</f>
        <v>1600000</v>
      </c>
      <c r="R1583" s="759"/>
      <c r="S1583" s="759"/>
      <c r="T1583" s="160">
        <f t="shared" si="137"/>
        <v>57600000</v>
      </c>
      <c r="U1583" s="776"/>
      <c r="V1583" s="776"/>
      <c r="X1583" t="str">
        <f>IF(ISERROR(VLOOKUP(H1583,'FMC by DSF_Sistem'!$J$11:$J$1202,1,0)),"TIDAK ADA","ADA")</f>
        <v>TIDAK ADA</v>
      </c>
      <c r="Y1583" t="str">
        <f>IF(ISERROR(VLOOKUP(C1583,'Data Unit Agr Open'!$F$4:$F$7567,1,0)),"TIDAK ADA","ADA")</f>
        <v>TIDAK ADA</v>
      </c>
      <c r="Z1583" s="955" t="e">
        <f>VLOOKUP(H1583,'Data Unit Agr Open'!J1581:$J$7567,1,FALSE)</f>
        <v>#N/A</v>
      </c>
      <c r="AA1583" t="b">
        <f t="shared" si="138"/>
        <v>1</v>
      </c>
    </row>
    <row r="1584" spans="1:28" s="769" customFormat="1" ht="15" hidden="1" customHeight="1" x14ac:dyDescent="0.25">
      <c r="A1584" s="776"/>
      <c r="B1584" s="51">
        <v>1579</v>
      </c>
      <c r="C1584" s="787" t="s">
        <v>13812</v>
      </c>
      <c r="D1584" s="779" t="s">
        <v>13801</v>
      </c>
      <c r="E1584" s="757" t="s">
        <v>13802</v>
      </c>
      <c r="F1584" s="760"/>
      <c r="G1584" s="760" t="s">
        <v>12372</v>
      </c>
      <c r="H1584" s="780"/>
      <c r="I1584" s="760"/>
      <c r="J1584" s="760"/>
      <c r="K1584" s="763">
        <v>44535</v>
      </c>
      <c r="L1584" s="781">
        <v>45631</v>
      </c>
      <c r="M1584" s="760">
        <v>36</v>
      </c>
      <c r="N1584" s="782">
        <v>57600000</v>
      </c>
      <c r="O1584" s="782">
        <f t="shared" si="139"/>
        <v>1600000</v>
      </c>
      <c r="P1584" s="311">
        <f t="shared" ca="1" si="140"/>
        <v>1.1211657253086742</v>
      </c>
      <c r="Q1584" s="312">
        <f t="shared" ca="1" si="141"/>
        <v>1600000</v>
      </c>
      <c r="R1584" s="759"/>
      <c r="S1584" s="759"/>
      <c r="T1584" s="160">
        <f t="shared" si="137"/>
        <v>57600000</v>
      </c>
      <c r="U1584" s="776"/>
      <c r="V1584" s="776"/>
      <c r="X1584" t="str">
        <f>IF(ISERROR(VLOOKUP(H1584,'FMC by DSF_Sistem'!$J$11:$J$1202,1,0)),"TIDAK ADA","ADA")</f>
        <v>TIDAK ADA</v>
      </c>
      <c r="Y1584" t="str">
        <f>IF(ISERROR(VLOOKUP(C1584,'Data Unit Agr Open'!$F$4:$F$7567,1,0)),"TIDAK ADA","ADA")</f>
        <v>TIDAK ADA</v>
      </c>
      <c r="Z1584" s="955" t="e">
        <f>VLOOKUP(H1584,'Data Unit Agr Open'!J1582:$J$7567,1,FALSE)</f>
        <v>#N/A</v>
      </c>
      <c r="AA1584" t="b">
        <f t="shared" si="138"/>
        <v>1</v>
      </c>
    </row>
    <row r="1585" spans="1:28" s="769" customFormat="1" ht="15" hidden="1" customHeight="1" x14ac:dyDescent="0.25">
      <c r="A1585" s="776"/>
      <c r="B1585" s="38">
        <v>1580</v>
      </c>
      <c r="C1585" s="787" t="s">
        <v>13813</v>
      </c>
      <c r="D1585" s="779" t="s">
        <v>13801</v>
      </c>
      <c r="E1585" s="757" t="s">
        <v>13802</v>
      </c>
      <c r="F1585" s="760"/>
      <c r="G1585" s="760" t="s">
        <v>12372</v>
      </c>
      <c r="H1585" s="780"/>
      <c r="I1585" s="760"/>
      <c r="J1585" s="760"/>
      <c r="K1585" s="763">
        <v>44535</v>
      </c>
      <c r="L1585" s="781">
        <v>45631</v>
      </c>
      <c r="M1585" s="760">
        <v>36</v>
      </c>
      <c r="N1585" s="782">
        <v>57600000</v>
      </c>
      <c r="O1585" s="782">
        <f t="shared" si="139"/>
        <v>1600000</v>
      </c>
      <c r="P1585" s="311">
        <f t="shared" ca="1" si="140"/>
        <v>1.1211657253086742</v>
      </c>
      <c r="Q1585" s="312">
        <f t="shared" ca="1" si="141"/>
        <v>1600000</v>
      </c>
      <c r="R1585" s="759"/>
      <c r="S1585" s="759"/>
      <c r="T1585" s="160">
        <f t="shared" si="137"/>
        <v>57600000</v>
      </c>
      <c r="U1585" s="776"/>
      <c r="V1585" s="776"/>
      <c r="X1585" t="str">
        <f>IF(ISERROR(VLOOKUP(H1585,'FMC by DSF_Sistem'!$J$11:$J$1202,1,0)),"TIDAK ADA","ADA")</f>
        <v>TIDAK ADA</v>
      </c>
      <c r="Y1585" t="str">
        <f>IF(ISERROR(VLOOKUP(C1585,'Data Unit Agr Open'!$F$4:$F$7567,1,0)),"TIDAK ADA","ADA")</f>
        <v>TIDAK ADA</v>
      </c>
      <c r="Z1585" s="955" t="e">
        <f>VLOOKUP(H1585,'Data Unit Agr Open'!J1583:$J$7567,1,FALSE)</f>
        <v>#N/A</v>
      </c>
      <c r="AA1585" t="b">
        <f t="shared" si="138"/>
        <v>1</v>
      </c>
    </row>
    <row r="1586" spans="1:28" s="769" customFormat="1" ht="15" hidden="1" customHeight="1" x14ac:dyDescent="0.25">
      <c r="A1586" s="776"/>
      <c r="B1586" s="51">
        <v>1581</v>
      </c>
      <c r="C1586" s="787" t="s">
        <v>13814</v>
      </c>
      <c r="D1586" s="779" t="s">
        <v>13801</v>
      </c>
      <c r="E1586" s="757" t="s">
        <v>13802</v>
      </c>
      <c r="F1586" s="760"/>
      <c r="G1586" s="760" t="s">
        <v>12372</v>
      </c>
      <c r="H1586" s="780"/>
      <c r="I1586" s="760"/>
      <c r="J1586" s="760"/>
      <c r="K1586" s="763">
        <v>44535</v>
      </c>
      <c r="L1586" s="781">
        <v>45631</v>
      </c>
      <c r="M1586" s="760">
        <v>36</v>
      </c>
      <c r="N1586" s="782">
        <v>57600000</v>
      </c>
      <c r="O1586" s="782">
        <f t="shared" si="139"/>
        <v>1600000</v>
      </c>
      <c r="P1586" s="311">
        <f t="shared" ca="1" si="140"/>
        <v>1.1211657253086742</v>
      </c>
      <c r="Q1586" s="312">
        <f t="shared" ca="1" si="141"/>
        <v>1600000</v>
      </c>
      <c r="R1586" s="759"/>
      <c r="S1586" s="759"/>
      <c r="T1586" s="160">
        <f t="shared" si="137"/>
        <v>57600000</v>
      </c>
      <c r="U1586" s="776"/>
      <c r="V1586" s="776"/>
      <c r="X1586" t="str">
        <f>IF(ISERROR(VLOOKUP(H1586,'FMC by DSF_Sistem'!$J$11:$J$1202,1,0)),"TIDAK ADA","ADA")</f>
        <v>TIDAK ADA</v>
      </c>
      <c r="Y1586" t="str">
        <f>IF(ISERROR(VLOOKUP(C1586,'Data Unit Agr Open'!$F$4:$F$7567,1,0)),"TIDAK ADA","ADA")</f>
        <v>TIDAK ADA</v>
      </c>
      <c r="Z1586" s="955" t="e">
        <f>VLOOKUP(H1586,'Data Unit Agr Open'!J1584:$J$7567,1,FALSE)</f>
        <v>#N/A</v>
      </c>
      <c r="AA1586" t="b">
        <f t="shared" si="138"/>
        <v>1</v>
      </c>
    </row>
    <row r="1587" spans="1:28" s="769" customFormat="1" ht="15" hidden="1" customHeight="1" x14ac:dyDescent="0.25">
      <c r="A1587" s="776"/>
      <c r="B1587" s="38">
        <v>1582</v>
      </c>
      <c r="C1587" s="787" t="s">
        <v>13815</v>
      </c>
      <c r="D1587" s="779" t="s">
        <v>13801</v>
      </c>
      <c r="E1587" s="757" t="s">
        <v>13802</v>
      </c>
      <c r="F1587" s="760"/>
      <c r="G1587" s="760" t="s">
        <v>12372</v>
      </c>
      <c r="H1587" s="780"/>
      <c r="I1587" s="760"/>
      <c r="J1587" s="760"/>
      <c r="K1587" s="763">
        <v>44535</v>
      </c>
      <c r="L1587" s="781">
        <v>45631</v>
      </c>
      <c r="M1587" s="760">
        <v>36</v>
      </c>
      <c r="N1587" s="782">
        <v>57600000</v>
      </c>
      <c r="O1587" s="782">
        <f t="shared" si="139"/>
        <v>1600000</v>
      </c>
      <c r="P1587" s="311">
        <f t="shared" ca="1" si="140"/>
        <v>1.1211657253086742</v>
      </c>
      <c r="Q1587" s="312">
        <f t="shared" ca="1" si="141"/>
        <v>1600000</v>
      </c>
      <c r="R1587" s="759"/>
      <c r="S1587" s="759"/>
      <c r="T1587" s="160">
        <f t="shared" si="137"/>
        <v>57600000</v>
      </c>
      <c r="U1587" s="776"/>
      <c r="V1587" s="776"/>
      <c r="X1587" t="str">
        <f>IF(ISERROR(VLOOKUP(H1587,'FMC by DSF_Sistem'!$J$11:$J$1202,1,0)),"TIDAK ADA","ADA")</f>
        <v>TIDAK ADA</v>
      </c>
      <c r="Y1587" t="str">
        <f>IF(ISERROR(VLOOKUP(C1587,'Data Unit Agr Open'!$F$4:$F$7567,1,0)),"TIDAK ADA","ADA")</f>
        <v>TIDAK ADA</v>
      </c>
      <c r="Z1587" s="955" t="e">
        <f>VLOOKUP(H1587,'Data Unit Agr Open'!J1585:$J$7567,1,FALSE)</f>
        <v>#N/A</v>
      </c>
      <c r="AA1587" t="b">
        <f t="shared" si="138"/>
        <v>1</v>
      </c>
    </row>
    <row r="1588" spans="1:28" s="769" customFormat="1" ht="15" hidden="1" customHeight="1" x14ac:dyDescent="0.25">
      <c r="A1588" s="776"/>
      <c r="B1588" s="51">
        <v>1583</v>
      </c>
      <c r="C1588" s="787" t="s">
        <v>13816</v>
      </c>
      <c r="D1588" s="779" t="s">
        <v>13801</v>
      </c>
      <c r="E1588" s="757" t="s">
        <v>13802</v>
      </c>
      <c r="F1588" s="760"/>
      <c r="G1588" s="760" t="s">
        <v>12372</v>
      </c>
      <c r="H1588" s="780"/>
      <c r="I1588" s="760"/>
      <c r="J1588" s="760"/>
      <c r="K1588" s="763">
        <v>44535</v>
      </c>
      <c r="L1588" s="781">
        <v>45631</v>
      </c>
      <c r="M1588" s="760">
        <v>36</v>
      </c>
      <c r="N1588" s="782">
        <v>57600000</v>
      </c>
      <c r="O1588" s="782">
        <f t="shared" si="139"/>
        <v>1600000</v>
      </c>
      <c r="P1588" s="311">
        <f t="shared" ca="1" si="140"/>
        <v>1.1211657253086742</v>
      </c>
      <c r="Q1588" s="312">
        <f t="shared" ca="1" si="141"/>
        <v>1600000</v>
      </c>
      <c r="R1588" s="759"/>
      <c r="S1588" s="759"/>
      <c r="T1588" s="160">
        <f t="shared" si="137"/>
        <v>57600000</v>
      </c>
      <c r="U1588" s="776"/>
      <c r="V1588" s="776"/>
      <c r="X1588" t="str">
        <f>IF(ISERROR(VLOOKUP(H1588,'FMC by DSF_Sistem'!$J$11:$J$1202,1,0)),"TIDAK ADA","ADA")</f>
        <v>TIDAK ADA</v>
      </c>
      <c r="Y1588" t="str">
        <f>IF(ISERROR(VLOOKUP(C1588,'Data Unit Agr Open'!$F$4:$F$7567,1,0)),"TIDAK ADA","ADA")</f>
        <v>TIDAK ADA</v>
      </c>
      <c r="Z1588" s="955" t="e">
        <f>VLOOKUP(H1588,'Data Unit Agr Open'!J1586:$J$7567,1,FALSE)</f>
        <v>#N/A</v>
      </c>
      <c r="AA1588" t="b">
        <f t="shared" si="138"/>
        <v>1</v>
      </c>
    </row>
    <row r="1589" spans="1:28" s="769" customFormat="1" ht="15" hidden="1" customHeight="1" x14ac:dyDescent="0.25">
      <c r="A1589" s="776"/>
      <c r="B1589" s="38">
        <v>1584</v>
      </c>
      <c r="C1589" s="787" t="s">
        <v>13817</v>
      </c>
      <c r="D1589" s="779" t="s">
        <v>13801</v>
      </c>
      <c r="E1589" s="757" t="s">
        <v>13802</v>
      </c>
      <c r="F1589" s="760"/>
      <c r="G1589" s="760" t="s">
        <v>12372</v>
      </c>
      <c r="H1589" s="780"/>
      <c r="I1589" s="760"/>
      <c r="J1589" s="760"/>
      <c r="K1589" s="763">
        <v>44535</v>
      </c>
      <c r="L1589" s="781">
        <v>45631</v>
      </c>
      <c r="M1589" s="760">
        <v>36</v>
      </c>
      <c r="N1589" s="782">
        <v>57600000</v>
      </c>
      <c r="O1589" s="782">
        <f t="shared" si="139"/>
        <v>1600000</v>
      </c>
      <c r="P1589" s="311">
        <f t="shared" ca="1" si="140"/>
        <v>1.1211657253086742</v>
      </c>
      <c r="Q1589" s="312">
        <f t="shared" ca="1" si="141"/>
        <v>1600000</v>
      </c>
      <c r="R1589" s="759"/>
      <c r="S1589" s="759"/>
      <c r="T1589" s="160">
        <f t="shared" ref="T1589:T1610" si="142">N1589-R1589</f>
        <v>57600000</v>
      </c>
      <c r="U1589" s="776"/>
      <c r="V1589" s="776"/>
      <c r="X1589" t="str">
        <f>IF(ISERROR(VLOOKUP(H1589,'FMC by DSF_Sistem'!$J$11:$J$1202,1,0)),"TIDAK ADA","ADA")</f>
        <v>TIDAK ADA</v>
      </c>
      <c r="Y1589" t="str">
        <f>IF(ISERROR(VLOOKUP(C1589,'Data Unit Agr Open'!$F$4:$F$7567,1,0)),"TIDAK ADA","ADA")</f>
        <v>TIDAK ADA</v>
      </c>
      <c r="Z1589" s="955" t="e">
        <f>VLOOKUP(H1589,'Data Unit Agr Open'!J1587:$J$7567,1,FALSE)</f>
        <v>#N/A</v>
      </c>
      <c r="AA1589" t="b">
        <f t="shared" si="138"/>
        <v>1</v>
      </c>
    </row>
    <row r="1590" spans="1:28" s="769" customFormat="1" ht="15" hidden="1" customHeight="1" x14ac:dyDescent="0.25">
      <c r="A1590" s="776"/>
      <c r="B1590" s="51">
        <v>1585</v>
      </c>
      <c r="C1590" s="787" t="s">
        <v>13818</v>
      </c>
      <c r="D1590" s="779" t="s">
        <v>13801</v>
      </c>
      <c r="E1590" s="757" t="s">
        <v>13802</v>
      </c>
      <c r="F1590" s="760"/>
      <c r="G1590" s="760" t="s">
        <v>12372</v>
      </c>
      <c r="H1590" s="780"/>
      <c r="I1590" s="760"/>
      <c r="J1590" s="760"/>
      <c r="K1590" s="763">
        <v>44535</v>
      </c>
      <c r="L1590" s="781">
        <v>45631</v>
      </c>
      <c r="M1590" s="760">
        <v>36</v>
      </c>
      <c r="N1590" s="782">
        <v>57600000</v>
      </c>
      <c r="O1590" s="782">
        <f t="shared" si="139"/>
        <v>1600000</v>
      </c>
      <c r="P1590" s="311">
        <f t="shared" ca="1" si="140"/>
        <v>1.1211657253086742</v>
      </c>
      <c r="Q1590" s="312">
        <f t="shared" ca="1" si="141"/>
        <v>1600000</v>
      </c>
      <c r="R1590" s="759"/>
      <c r="S1590" s="759"/>
      <c r="T1590" s="160">
        <f t="shared" si="142"/>
        <v>57600000</v>
      </c>
      <c r="U1590" s="776"/>
      <c r="V1590" s="776"/>
      <c r="X1590" t="str">
        <f>IF(ISERROR(VLOOKUP(H1590,'FMC by DSF_Sistem'!$J$11:$J$1202,1,0)),"TIDAK ADA","ADA")</f>
        <v>TIDAK ADA</v>
      </c>
      <c r="Y1590" t="str">
        <f>IF(ISERROR(VLOOKUP(C1590,'Data Unit Agr Open'!$F$4:$F$7567,1,0)),"TIDAK ADA","ADA")</f>
        <v>TIDAK ADA</v>
      </c>
      <c r="Z1590" s="955" t="e">
        <f>VLOOKUP(H1590,'Data Unit Agr Open'!J1588:$J$7567,1,FALSE)</f>
        <v>#N/A</v>
      </c>
      <c r="AA1590" t="b">
        <f t="shared" si="138"/>
        <v>1</v>
      </c>
    </row>
    <row r="1591" spans="1:28" s="769" customFormat="1" ht="15" hidden="1" customHeight="1" x14ac:dyDescent="0.25">
      <c r="A1591" s="776"/>
      <c r="B1591" s="38">
        <v>1586</v>
      </c>
      <c r="C1591" s="787" t="s">
        <v>13819</v>
      </c>
      <c r="D1591" s="779" t="s">
        <v>13801</v>
      </c>
      <c r="E1591" s="757" t="s">
        <v>13802</v>
      </c>
      <c r="F1591" s="760"/>
      <c r="G1591" s="760" t="s">
        <v>12372</v>
      </c>
      <c r="H1591" s="780"/>
      <c r="I1591" s="760"/>
      <c r="J1591" s="760"/>
      <c r="K1591" s="763">
        <v>44535</v>
      </c>
      <c r="L1591" s="781">
        <v>45631</v>
      </c>
      <c r="M1591" s="760">
        <v>36</v>
      </c>
      <c r="N1591" s="782">
        <v>57600000</v>
      </c>
      <c r="O1591" s="782">
        <f t="shared" si="139"/>
        <v>1600000</v>
      </c>
      <c r="P1591" s="311">
        <f t="shared" ca="1" si="140"/>
        <v>1.1211657253086742</v>
      </c>
      <c r="Q1591" s="312">
        <f t="shared" ca="1" si="141"/>
        <v>1600000</v>
      </c>
      <c r="R1591" s="759"/>
      <c r="S1591" s="759"/>
      <c r="T1591" s="160">
        <f t="shared" si="142"/>
        <v>57600000</v>
      </c>
      <c r="U1591" s="776"/>
      <c r="V1591" s="776"/>
      <c r="X1591" t="str">
        <f>IF(ISERROR(VLOOKUP(H1591,'FMC by DSF_Sistem'!$J$11:$J$1202,1,0)),"TIDAK ADA","ADA")</f>
        <v>TIDAK ADA</v>
      </c>
      <c r="Y1591" t="str">
        <f>IF(ISERROR(VLOOKUP(C1591,'Data Unit Agr Open'!$F$4:$F$7567,1,0)),"TIDAK ADA","ADA")</f>
        <v>TIDAK ADA</v>
      </c>
      <c r="Z1591" s="955" t="e">
        <f>VLOOKUP(H1591,'Data Unit Agr Open'!J1589:$J$7567,1,FALSE)</f>
        <v>#N/A</v>
      </c>
      <c r="AA1591" t="b">
        <f t="shared" si="138"/>
        <v>1</v>
      </c>
    </row>
    <row r="1592" spans="1:28" s="769" customFormat="1" ht="15" hidden="1" customHeight="1" x14ac:dyDescent="0.25">
      <c r="A1592" s="776"/>
      <c r="B1592" s="51">
        <v>1587</v>
      </c>
      <c r="C1592" s="787" t="s">
        <v>13820</v>
      </c>
      <c r="D1592" s="779" t="s">
        <v>13801</v>
      </c>
      <c r="E1592" s="757" t="s">
        <v>13802</v>
      </c>
      <c r="F1592" s="760"/>
      <c r="G1592" s="760" t="s">
        <v>12372</v>
      </c>
      <c r="H1592" s="780"/>
      <c r="I1592" s="760"/>
      <c r="J1592" s="760"/>
      <c r="K1592" s="763">
        <v>44535</v>
      </c>
      <c r="L1592" s="781">
        <v>45631</v>
      </c>
      <c r="M1592" s="760">
        <v>36</v>
      </c>
      <c r="N1592" s="782">
        <v>57600000</v>
      </c>
      <c r="O1592" s="782">
        <f t="shared" si="139"/>
        <v>1600000</v>
      </c>
      <c r="P1592" s="311">
        <f t="shared" ca="1" si="140"/>
        <v>1.1211657253086742</v>
      </c>
      <c r="Q1592" s="312">
        <f t="shared" ca="1" si="141"/>
        <v>1600000</v>
      </c>
      <c r="R1592" s="759"/>
      <c r="S1592" s="759"/>
      <c r="T1592" s="160">
        <f t="shared" si="142"/>
        <v>57600000</v>
      </c>
      <c r="U1592" s="776"/>
      <c r="V1592" s="776"/>
      <c r="X1592" t="str">
        <f>IF(ISERROR(VLOOKUP(H1592,'FMC by DSF_Sistem'!$J$11:$J$1202,1,0)),"TIDAK ADA","ADA")</f>
        <v>TIDAK ADA</v>
      </c>
      <c r="Y1592" t="str">
        <f>IF(ISERROR(VLOOKUP(C1592,'Data Unit Agr Open'!$F$4:$F$7567,1,0)),"TIDAK ADA","ADA")</f>
        <v>TIDAK ADA</v>
      </c>
      <c r="Z1592" s="955" t="e">
        <f>VLOOKUP(H1592,'Data Unit Agr Open'!J1590:$J$7567,1,FALSE)</f>
        <v>#N/A</v>
      </c>
      <c r="AA1592" t="b">
        <f t="shared" si="138"/>
        <v>1</v>
      </c>
    </row>
    <row r="1593" spans="1:28" s="769" customFormat="1" ht="15" hidden="1" customHeight="1" x14ac:dyDescent="0.25">
      <c r="A1593" s="776"/>
      <c r="B1593" s="38">
        <v>1588</v>
      </c>
      <c r="C1593" s="787" t="s">
        <v>13821</v>
      </c>
      <c r="D1593" s="779" t="s">
        <v>13801</v>
      </c>
      <c r="E1593" s="757" t="s">
        <v>13802</v>
      </c>
      <c r="F1593" s="760"/>
      <c r="G1593" s="760" t="s">
        <v>12372</v>
      </c>
      <c r="H1593" s="780"/>
      <c r="I1593" s="760"/>
      <c r="J1593" s="760"/>
      <c r="K1593" s="763">
        <v>44535</v>
      </c>
      <c r="L1593" s="781">
        <v>45631</v>
      </c>
      <c r="M1593" s="760">
        <v>36</v>
      </c>
      <c r="N1593" s="782">
        <v>57600000</v>
      </c>
      <c r="O1593" s="782">
        <f t="shared" si="139"/>
        <v>1600000</v>
      </c>
      <c r="P1593" s="311">
        <f t="shared" ca="1" si="140"/>
        <v>1.1211657253086742</v>
      </c>
      <c r="Q1593" s="312">
        <f t="shared" ca="1" si="141"/>
        <v>1600000</v>
      </c>
      <c r="R1593" s="759"/>
      <c r="S1593" s="759"/>
      <c r="T1593" s="160">
        <f t="shared" si="142"/>
        <v>57600000</v>
      </c>
      <c r="U1593" s="776"/>
      <c r="V1593" s="776"/>
      <c r="X1593" t="str">
        <f>IF(ISERROR(VLOOKUP(H1593,'FMC by DSF_Sistem'!$J$11:$J$1202,1,0)),"TIDAK ADA","ADA")</f>
        <v>TIDAK ADA</v>
      </c>
      <c r="Y1593" t="str">
        <f>IF(ISERROR(VLOOKUP(C1593,'Data Unit Agr Open'!$F$4:$F$7567,1,0)),"TIDAK ADA","ADA")</f>
        <v>TIDAK ADA</v>
      </c>
      <c r="Z1593" s="955" t="e">
        <f>VLOOKUP(H1593,'Data Unit Agr Open'!J1591:$J$7567,1,FALSE)</f>
        <v>#N/A</v>
      </c>
      <c r="AA1593" t="b">
        <f t="shared" si="138"/>
        <v>1</v>
      </c>
    </row>
    <row r="1594" spans="1:28" s="769" customFormat="1" ht="15" hidden="1" customHeight="1" x14ac:dyDescent="0.25">
      <c r="A1594" s="776"/>
      <c r="B1594" s="51">
        <v>1589</v>
      </c>
      <c r="C1594" s="787" t="s">
        <v>13822</v>
      </c>
      <c r="D1594" s="779" t="s">
        <v>13801</v>
      </c>
      <c r="E1594" s="757" t="s">
        <v>13802</v>
      </c>
      <c r="F1594" s="760"/>
      <c r="G1594" s="760" t="s">
        <v>12372</v>
      </c>
      <c r="H1594" s="780"/>
      <c r="I1594" s="760"/>
      <c r="J1594" s="760"/>
      <c r="K1594" s="763">
        <v>44535</v>
      </c>
      <c r="L1594" s="781">
        <v>45631</v>
      </c>
      <c r="M1594" s="760">
        <v>36</v>
      </c>
      <c r="N1594" s="782">
        <v>57600000</v>
      </c>
      <c r="O1594" s="782">
        <f t="shared" si="139"/>
        <v>1600000</v>
      </c>
      <c r="P1594" s="311">
        <f t="shared" ca="1" si="140"/>
        <v>1.1211657253086742</v>
      </c>
      <c r="Q1594" s="312">
        <f t="shared" ca="1" si="141"/>
        <v>1600000</v>
      </c>
      <c r="R1594" s="759"/>
      <c r="S1594" s="759"/>
      <c r="T1594" s="160">
        <f t="shared" si="142"/>
        <v>57600000</v>
      </c>
      <c r="U1594" s="776"/>
      <c r="V1594" s="776"/>
      <c r="X1594" t="str">
        <f>IF(ISERROR(VLOOKUP(H1594,'FMC by DSF_Sistem'!$J$11:$J$1202,1,0)),"TIDAK ADA","ADA")</f>
        <v>TIDAK ADA</v>
      </c>
      <c r="Y1594" t="str">
        <f>IF(ISERROR(VLOOKUP(C1594,'Data Unit Agr Open'!$F$4:$F$7567,1,0)),"TIDAK ADA","ADA")</f>
        <v>TIDAK ADA</v>
      </c>
      <c r="Z1594" s="955" t="e">
        <f>VLOOKUP(H1594,'Data Unit Agr Open'!J1592:$J$7567,1,FALSE)</f>
        <v>#N/A</v>
      </c>
      <c r="AA1594" t="b">
        <f t="shared" si="138"/>
        <v>1</v>
      </c>
    </row>
    <row r="1595" spans="1:28" s="769" customFormat="1" ht="15" hidden="1" customHeight="1" x14ac:dyDescent="0.25">
      <c r="A1595" s="776"/>
      <c r="B1595" s="38">
        <v>1590</v>
      </c>
      <c r="C1595" s="787" t="s">
        <v>13823</v>
      </c>
      <c r="D1595" s="779" t="s">
        <v>13801</v>
      </c>
      <c r="E1595" s="757" t="s">
        <v>13802</v>
      </c>
      <c r="F1595" s="760"/>
      <c r="G1595" s="760" t="s">
        <v>12372</v>
      </c>
      <c r="H1595" s="780"/>
      <c r="I1595" s="760"/>
      <c r="J1595" s="760"/>
      <c r="K1595" s="763">
        <v>44535</v>
      </c>
      <c r="L1595" s="781">
        <v>45631</v>
      </c>
      <c r="M1595" s="760">
        <v>36</v>
      </c>
      <c r="N1595" s="782">
        <v>57600000</v>
      </c>
      <c r="O1595" s="782">
        <f t="shared" si="139"/>
        <v>1600000</v>
      </c>
      <c r="P1595" s="311">
        <f t="shared" ca="1" si="140"/>
        <v>1.1211657253086742</v>
      </c>
      <c r="Q1595" s="312">
        <f t="shared" ca="1" si="141"/>
        <v>1600000</v>
      </c>
      <c r="R1595" s="759"/>
      <c r="S1595" s="759"/>
      <c r="T1595" s="160">
        <f t="shared" si="142"/>
        <v>57600000</v>
      </c>
      <c r="U1595" s="776"/>
      <c r="V1595" s="776"/>
      <c r="X1595" t="str">
        <f>IF(ISERROR(VLOOKUP(H1595,'FMC by DSF_Sistem'!$J$11:$J$1202,1,0)),"TIDAK ADA","ADA")</f>
        <v>TIDAK ADA</v>
      </c>
      <c r="Y1595" t="str">
        <f>IF(ISERROR(VLOOKUP(C1595,'Data Unit Agr Open'!$F$4:$F$7567,1,0)),"TIDAK ADA","ADA")</f>
        <v>TIDAK ADA</v>
      </c>
      <c r="Z1595" s="955" t="e">
        <f>VLOOKUP(H1595,'Data Unit Agr Open'!J1593:$J$7567,1,FALSE)</f>
        <v>#N/A</v>
      </c>
      <c r="AA1595" t="b">
        <f t="shared" si="138"/>
        <v>1</v>
      </c>
    </row>
    <row r="1596" spans="1:28" s="769" customFormat="1" ht="15" hidden="1" customHeight="1" x14ac:dyDescent="0.25">
      <c r="A1596" s="776"/>
      <c r="B1596" s="51">
        <v>1591</v>
      </c>
      <c r="C1596" s="787" t="s">
        <v>13824</v>
      </c>
      <c r="D1596" s="779" t="s">
        <v>13801</v>
      </c>
      <c r="E1596" s="757" t="s">
        <v>13802</v>
      </c>
      <c r="F1596" s="760"/>
      <c r="G1596" s="760" t="s">
        <v>12372</v>
      </c>
      <c r="H1596" s="780"/>
      <c r="I1596" s="760"/>
      <c r="J1596" s="760"/>
      <c r="K1596" s="763">
        <v>44535</v>
      </c>
      <c r="L1596" s="781">
        <v>45631</v>
      </c>
      <c r="M1596" s="760">
        <v>36</v>
      </c>
      <c r="N1596" s="782">
        <v>57600000</v>
      </c>
      <c r="O1596" s="782">
        <f t="shared" si="139"/>
        <v>1600000</v>
      </c>
      <c r="P1596" s="311">
        <f t="shared" ca="1" si="140"/>
        <v>1.1211657253086742</v>
      </c>
      <c r="Q1596" s="312">
        <f t="shared" ca="1" si="141"/>
        <v>1600000</v>
      </c>
      <c r="R1596" s="759"/>
      <c r="S1596" s="759"/>
      <c r="T1596" s="160">
        <f t="shared" si="142"/>
        <v>57600000</v>
      </c>
      <c r="U1596" s="776"/>
      <c r="V1596" s="776"/>
      <c r="X1596" t="str">
        <f>IF(ISERROR(VLOOKUP(H1596,'FMC by DSF_Sistem'!$J$11:$J$1202,1,0)),"TIDAK ADA","ADA")</f>
        <v>TIDAK ADA</v>
      </c>
      <c r="Y1596" t="str">
        <f>IF(ISERROR(VLOOKUP(C1596,'Data Unit Agr Open'!$F$4:$F$7567,1,0)),"TIDAK ADA","ADA")</f>
        <v>TIDAK ADA</v>
      </c>
      <c r="Z1596" s="955" t="e">
        <f>VLOOKUP(H1596,'Data Unit Agr Open'!J1594:$J$7567,1,FALSE)</f>
        <v>#N/A</v>
      </c>
      <c r="AA1596" t="b">
        <f t="shared" si="138"/>
        <v>1</v>
      </c>
    </row>
    <row r="1597" spans="1:28" s="769" customFormat="1" hidden="1" x14ac:dyDescent="0.25">
      <c r="A1597" s="776"/>
      <c r="B1597" s="38">
        <v>1592</v>
      </c>
      <c r="C1597" s="787" t="s">
        <v>13825</v>
      </c>
      <c r="D1597" s="779" t="s">
        <v>13801</v>
      </c>
      <c r="E1597" s="757" t="s">
        <v>13802</v>
      </c>
      <c r="F1597" s="760"/>
      <c r="G1597" s="760" t="s">
        <v>12372</v>
      </c>
      <c r="H1597" s="780"/>
      <c r="I1597" s="760"/>
      <c r="J1597" s="760"/>
      <c r="K1597" s="763">
        <v>44535</v>
      </c>
      <c r="L1597" s="781">
        <v>45631</v>
      </c>
      <c r="M1597" s="760">
        <v>36</v>
      </c>
      <c r="N1597" s="782">
        <v>57600000</v>
      </c>
      <c r="O1597" s="782">
        <f t="shared" si="139"/>
        <v>1600000</v>
      </c>
      <c r="P1597" s="311">
        <f t="shared" ca="1" si="140"/>
        <v>1.1211657253086742</v>
      </c>
      <c r="Q1597" s="312">
        <f t="shared" ca="1" si="141"/>
        <v>1600000</v>
      </c>
      <c r="R1597" s="759"/>
      <c r="S1597" s="759"/>
      <c r="T1597" s="160">
        <f t="shared" si="142"/>
        <v>57600000</v>
      </c>
      <c r="U1597" s="776"/>
      <c r="V1597" s="776"/>
      <c r="X1597" t="str">
        <f>IF(ISERROR(VLOOKUP(H1597,'FMC by DSF_Sistem'!$J$11:$J$1202,1,0)),"TIDAK ADA","ADA")</f>
        <v>TIDAK ADA</v>
      </c>
      <c r="Y1597" t="str">
        <f>IF(ISERROR(VLOOKUP(C1597,'Data Unit Agr Open'!$F$4:$F$7567,1,0)),"TIDAK ADA","ADA")</f>
        <v>TIDAK ADA</v>
      </c>
      <c r="Z1597" s="955" t="e">
        <f>VLOOKUP(H1597,'Data Unit Agr Open'!J1595:$J$7567,1,FALSE)</f>
        <v>#N/A</v>
      </c>
      <c r="AA1597" t="b">
        <f t="shared" si="138"/>
        <v>1</v>
      </c>
    </row>
    <row r="1598" spans="1:28" s="769" customFormat="1" hidden="1" x14ac:dyDescent="0.25">
      <c r="A1598" s="776"/>
      <c r="B1598" s="51">
        <v>1593</v>
      </c>
      <c r="C1598" s="787" t="s">
        <v>13826</v>
      </c>
      <c r="D1598" s="779" t="s">
        <v>13801</v>
      </c>
      <c r="E1598" s="757" t="s">
        <v>13802</v>
      </c>
      <c r="F1598" s="760"/>
      <c r="G1598" s="760" t="s">
        <v>12372</v>
      </c>
      <c r="H1598" s="780"/>
      <c r="I1598" s="760"/>
      <c r="J1598" s="760"/>
      <c r="K1598" s="763">
        <v>44535</v>
      </c>
      <c r="L1598" s="781">
        <v>45631</v>
      </c>
      <c r="M1598" s="760">
        <v>36</v>
      </c>
      <c r="N1598" s="782">
        <v>57600000</v>
      </c>
      <c r="O1598" s="782">
        <f t="shared" si="139"/>
        <v>1600000</v>
      </c>
      <c r="P1598" s="311">
        <f t="shared" ca="1" si="140"/>
        <v>1.1211657253086742</v>
      </c>
      <c r="Q1598" s="312">
        <f t="shared" ca="1" si="141"/>
        <v>1600000</v>
      </c>
      <c r="R1598" s="759"/>
      <c r="S1598" s="759"/>
      <c r="T1598" s="160">
        <f t="shared" si="142"/>
        <v>57600000</v>
      </c>
      <c r="U1598" s="776"/>
      <c r="V1598" s="776"/>
      <c r="X1598" t="str">
        <f>IF(ISERROR(VLOOKUP(H1598,'FMC by DSF_Sistem'!$J$11:$J$1202,1,0)),"TIDAK ADA","ADA")</f>
        <v>TIDAK ADA</v>
      </c>
      <c r="Y1598" t="str">
        <f>IF(ISERROR(VLOOKUP(C1598,'Data Unit Agr Open'!$F$4:$F$7567,1,0)),"TIDAK ADA","ADA")</f>
        <v>TIDAK ADA</v>
      </c>
      <c r="Z1598" s="955" t="e">
        <f>VLOOKUP(H1598,'Data Unit Agr Open'!J1596:$J$7567,1,FALSE)</f>
        <v>#N/A</v>
      </c>
      <c r="AA1598" t="b">
        <f t="shared" si="138"/>
        <v>1</v>
      </c>
    </row>
    <row r="1599" spans="1:28" s="769" customFormat="1" ht="60" hidden="1" x14ac:dyDescent="0.25">
      <c r="A1599" s="776"/>
      <c r="B1599" s="38">
        <v>1594</v>
      </c>
      <c r="C1599" s="778" t="s">
        <v>4900</v>
      </c>
      <c r="D1599" s="779" t="s">
        <v>13801</v>
      </c>
      <c r="E1599" s="757" t="s">
        <v>13494</v>
      </c>
      <c r="F1599" s="760"/>
      <c r="G1599" s="760" t="s">
        <v>12372</v>
      </c>
      <c r="H1599" s="780"/>
      <c r="I1599" s="760"/>
      <c r="J1599" s="760"/>
      <c r="K1599" s="763">
        <v>44535</v>
      </c>
      <c r="L1599" s="781">
        <v>45631</v>
      </c>
      <c r="M1599" s="760">
        <v>36</v>
      </c>
      <c r="N1599" s="782">
        <v>21600000</v>
      </c>
      <c r="O1599" s="782">
        <f t="shared" si="139"/>
        <v>600000</v>
      </c>
      <c r="P1599" s="311">
        <f t="shared" ca="1" si="140"/>
        <v>1.1211657253086742</v>
      </c>
      <c r="Q1599" s="312">
        <f t="shared" ca="1" si="141"/>
        <v>600000</v>
      </c>
      <c r="R1599" s="759"/>
      <c r="S1599" s="759"/>
      <c r="T1599" s="160">
        <f t="shared" si="142"/>
        <v>21600000</v>
      </c>
      <c r="U1599" s="776"/>
      <c r="V1599" s="776"/>
      <c r="X1599" t="str">
        <f>IF(ISERROR(VLOOKUP(H1599,'FMC by DSF_Sistem'!$J$11:$J$1202,1,0)),"TIDAK ADA","ADA")</f>
        <v>TIDAK ADA</v>
      </c>
      <c r="Y1599" t="str">
        <f>IF(ISERROR(VLOOKUP(C1599,'Data Unit Agr Open'!$F$4:$F$7567,1,0)),"TIDAK ADA","ADA")</f>
        <v>ADA</v>
      </c>
      <c r="Z1599" s="955" t="e">
        <f>VLOOKUP(H1599,'Data Unit Agr Open'!J1597:$J$7567,1,FALSE)</f>
        <v>#N/A</v>
      </c>
      <c r="AA1599" t="b">
        <f t="shared" si="138"/>
        <v>0</v>
      </c>
      <c r="AB1599" s="970" t="s">
        <v>25374</v>
      </c>
    </row>
    <row r="1600" spans="1:28" s="769" customFormat="1" hidden="1" x14ac:dyDescent="0.25">
      <c r="A1600" s="776"/>
      <c r="B1600" s="51">
        <v>1595</v>
      </c>
      <c r="C1600" s="778" t="s">
        <v>13827</v>
      </c>
      <c r="D1600" s="779" t="s">
        <v>13801</v>
      </c>
      <c r="E1600" s="757" t="s">
        <v>13494</v>
      </c>
      <c r="F1600" s="760"/>
      <c r="G1600" s="760" t="s">
        <v>12372</v>
      </c>
      <c r="H1600" s="780"/>
      <c r="I1600" s="760"/>
      <c r="J1600" s="760"/>
      <c r="K1600" s="763">
        <v>44535</v>
      </c>
      <c r="L1600" s="781">
        <v>45631</v>
      </c>
      <c r="M1600" s="760">
        <v>36</v>
      </c>
      <c r="N1600" s="782">
        <v>21600000</v>
      </c>
      <c r="O1600" s="782">
        <f t="shared" si="139"/>
        <v>600000</v>
      </c>
      <c r="P1600" s="311">
        <f t="shared" ca="1" si="140"/>
        <v>1.1211657253086742</v>
      </c>
      <c r="Q1600" s="312">
        <f t="shared" ca="1" si="141"/>
        <v>600000</v>
      </c>
      <c r="R1600" s="759"/>
      <c r="S1600" s="759"/>
      <c r="T1600" s="160">
        <f t="shared" si="142"/>
        <v>21600000</v>
      </c>
      <c r="U1600" s="776"/>
      <c r="V1600" s="776"/>
      <c r="X1600" t="str">
        <f>IF(ISERROR(VLOOKUP(H1600,'FMC by DSF_Sistem'!$J$11:$J$1202,1,0)),"TIDAK ADA","ADA")</f>
        <v>TIDAK ADA</v>
      </c>
      <c r="Y1600" t="str">
        <f>IF(ISERROR(VLOOKUP(C1600,'Data Unit Agr Open'!$F$4:$F$7567,1,0)),"TIDAK ADA","ADA")</f>
        <v>TIDAK ADA</v>
      </c>
      <c r="Z1600" s="955" t="e">
        <f>VLOOKUP(H1600,'Data Unit Agr Open'!J1598:$J$7567,1,FALSE)</f>
        <v>#N/A</v>
      </c>
      <c r="AA1600" t="b">
        <f t="shared" si="138"/>
        <v>1</v>
      </c>
    </row>
    <row r="1601" spans="1:27" s="769" customFormat="1" hidden="1" x14ac:dyDescent="0.25">
      <c r="A1601" s="776"/>
      <c r="B1601" s="38">
        <v>1596</v>
      </c>
      <c r="C1601" s="778" t="s">
        <v>13828</v>
      </c>
      <c r="D1601" s="779" t="s">
        <v>13801</v>
      </c>
      <c r="E1601" s="757" t="s">
        <v>13494</v>
      </c>
      <c r="F1601" s="760"/>
      <c r="G1601" s="760" t="s">
        <v>12372</v>
      </c>
      <c r="H1601" s="780"/>
      <c r="I1601" s="760"/>
      <c r="J1601" s="760"/>
      <c r="K1601" s="763">
        <v>44535</v>
      </c>
      <c r="L1601" s="781">
        <v>45631</v>
      </c>
      <c r="M1601" s="760">
        <v>36</v>
      </c>
      <c r="N1601" s="782">
        <v>21600000</v>
      </c>
      <c r="O1601" s="782">
        <f t="shared" si="139"/>
        <v>600000</v>
      </c>
      <c r="P1601" s="311">
        <f t="shared" ca="1" si="140"/>
        <v>1.1211657253086742</v>
      </c>
      <c r="Q1601" s="312">
        <f t="shared" ca="1" si="141"/>
        <v>600000</v>
      </c>
      <c r="R1601" s="759"/>
      <c r="S1601" s="759"/>
      <c r="T1601" s="160">
        <f t="shared" si="142"/>
        <v>21600000</v>
      </c>
      <c r="U1601" s="776"/>
      <c r="V1601" s="776"/>
      <c r="X1601" t="str">
        <f>IF(ISERROR(VLOOKUP(H1601,'FMC by DSF_Sistem'!$J$11:$J$1202,1,0)),"TIDAK ADA","ADA")</f>
        <v>TIDAK ADA</v>
      </c>
      <c r="Y1601" t="str">
        <f>IF(ISERROR(VLOOKUP(C1601,'Data Unit Agr Open'!$F$4:$F$7567,1,0)),"TIDAK ADA","ADA")</f>
        <v>TIDAK ADA</v>
      </c>
      <c r="Z1601" s="955" t="e">
        <f>VLOOKUP(H1601,'Data Unit Agr Open'!J1599:$J$7567,1,FALSE)</f>
        <v>#N/A</v>
      </c>
      <c r="AA1601" t="b">
        <f t="shared" si="138"/>
        <v>1</v>
      </c>
    </row>
    <row r="1602" spans="1:27" s="769" customFormat="1" hidden="1" x14ac:dyDescent="0.25">
      <c r="A1602" s="776"/>
      <c r="B1602" s="51">
        <v>1597</v>
      </c>
      <c r="C1602" s="778" t="s">
        <v>13829</v>
      </c>
      <c r="D1602" s="779" t="s">
        <v>13801</v>
      </c>
      <c r="E1602" s="757" t="s">
        <v>13494</v>
      </c>
      <c r="F1602" s="760"/>
      <c r="G1602" s="760" t="s">
        <v>12372</v>
      </c>
      <c r="H1602" s="780"/>
      <c r="I1602" s="760"/>
      <c r="J1602" s="760"/>
      <c r="K1602" s="763">
        <v>44535</v>
      </c>
      <c r="L1602" s="781">
        <v>45631</v>
      </c>
      <c r="M1602" s="760">
        <v>36</v>
      </c>
      <c r="N1602" s="782">
        <v>21600000</v>
      </c>
      <c r="O1602" s="782">
        <f t="shared" si="139"/>
        <v>600000</v>
      </c>
      <c r="P1602" s="311">
        <f t="shared" ca="1" si="140"/>
        <v>1.1211657253086742</v>
      </c>
      <c r="Q1602" s="312">
        <f t="shared" ca="1" si="141"/>
        <v>600000</v>
      </c>
      <c r="R1602" s="759"/>
      <c r="S1602" s="759"/>
      <c r="T1602" s="160">
        <f t="shared" si="142"/>
        <v>21600000</v>
      </c>
      <c r="U1602" s="776"/>
      <c r="V1602" s="776"/>
      <c r="X1602" t="str">
        <f>IF(ISERROR(VLOOKUP(H1602,'FMC by DSF_Sistem'!$J$11:$J$1202,1,0)),"TIDAK ADA","ADA")</f>
        <v>TIDAK ADA</v>
      </c>
      <c r="Y1602" t="str">
        <f>IF(ISERROR(VLOOKUP(C1602,'Data Unit Agr Open'!$F$4:$F$7567,1,0)),"TIDAK ADA","ADA")</f>
        <v>TIDAK ADA</v>
      </c>
      <c r="Z1602" s="955" t="e">
        <f>VLOOKUP(H1602,'Data Unit Agr Open'!J1600:$J$7567,1,FALSE)</f>
        <v>#N/A</v>
      </c>
      <c r="AA1602" t="b">
        <f t="shared" si="138"/>
        <v>1</v>
      </c>
    </row>
    <row r="1603" spans="1:27" s="769" customFormat="1" hidden="1" x14ac:dyDescent="0.25">
      <c r="A1603" s="776"/>
      <c r="B1603" s="38">
        <v>1598</v>
      </c>
      <c r="C1603" s="778" t="s">
        <v>13830</v>
      </c>
      <c r="D1603" s="779" t="s">
        <v>13801</v>
      </c>
      <c r="E1603" s="757" t="s">
        <v>13494</v>
      </c>
      <c r="F1603" s="760"/>
      <c r="G1603" s="760" t="s">
        <v>12372</v>
      </c>
      <c r="H1603" s="780"/>
      <c r="I1603" s="760"/>
      <c r="J1603" s="760"/>
      <c r="K1603" s="763">
        <v>44535</v>
      </c>
      <c r="L1603" s="781">
        <v>45631</v>
      </c>
      <c r="M1603" s="760">
        <v>36</v>
      </c>
      <c r="N1603" s="782">
        <v>21600000</v>
      </c>
      <c r="O1603" s="782">
        <f t="shared" si="139"/>
        <v>600000</v>
      </c>
      <c r="P1603" s="311">
        <f t="shared" ca="1" si="140"/>
        <v>1.1211657253086742</v>
      </c>
      <c r="Q1603" s="312">
        <f t="shared" ca="1" si="141"/>
        <v>600000</v>
      </c>
      <c r="R1603" s="759"/>
      <c r="S1603" s="759"/>
      <c r="T1603" s="160">
        <f t="shared" si="142"/>
        <v>21600000</v>
      </c>
      <c r="U1603" s="776"/>
      <c r="V1603" s="776"/>
      <c r="X1603" t="str">
        <f>IF(ISERROR(VLOOKUP(H1603,'FMC by DSF_Sistem'!$J$11:$J$1202,1,0)),"TIDAK ADA","ADA")</f>
        <v>TIDAK ADA</v>
      </c>
      <c r="Y1603" t="str">
        <f>IF(ISERROR(VLOOKUP(C1603,'Data Unit Agr Open'!$F$4:$F$7567,1,0)),"TIDAK ADA","ADA")</f>
        <v>TIDAK ADA</v>
      </c>
      <c r="Z1603" s="955" t="e">
        <f>VLOOKUP(H1603,'Data Unit Agr Open'!J1601:$J$7567,1,FALSE)</f>
        <v>#N/A</v>
      </c>
      <c r="AA1603" t="b">
        <f t="shared" si="138"/>
        <v>1</v>
      </c>
    </row>
    <row r="1604" spans="1:27" s="769" customFormat="1" x14ac:dyDescent="0.25">
      <c r="A1604" s="776"/>
      <c r="B1604" s="51">
        <v>1599</v>
      </c>
      <c r="C1604" s="778" t="s">
        <v>4680</v>
      </c>
      <c r="D1604" s="779" t="s">
        <v>13831</v>
      </c>
      <c r="E1604" s="757" t="s">
        <v>13400</v>
      </c>
      <c r="F1604" s="760"/>
      <c r="G1604" s="760"/>
      <c r="H1604" s="780" t="s">
        <v>13832</v>
      </c>
      <c r="I1604" s="760" t="s">
        <v>13833</v>
      </c>
      <c r="J1604" s="760" t="s">
        <v>13834</v>
      </c>
      <c r="K1604" s="763">
        <v>44501</v>
      </c>
      <c r="L1604" s="781">
        <v>45597</v>
      </c>
      <c r="M1604" s="760">
        <v>36</v>
      </c>
      <c r="N1604" s="782">
        <v>39600000</v>
      </c>
      <c r="O1604" s="782">
        <f t="shared" si="139"/>
        <v>1100000</v>
      </c>
      <c r="P1604" s="311">
        <f t="shared" ca="1" si="140"/>
        <v>2.2544990586420073</v>
      </c>
      <c r="Q1604" s="312">
        <f t="shared" ca="1" si="141"/>
        <v>2200000</v>
      </c>
      <c r="R1604" s="759"/>
      <c r="S1604" s="759"/>
      <c r="T1604" s="160">
        <f t="shared" si="142"/>
        <v>39600000</v>
      </c>
      <c r="U1604" s="776"/>
      <c r="V1604" s="776"/>
      <c r="X1604" t="str">
        <f>IF(ISERROR(VLOOKUP(H1604,'FMC by DSF_Sistem'!$J$11:$J$1202,1,0)),"TIDAK ADA","ADA")</f>
        <v>TIDAK ADA</v>
      </c>
      <c r="Y1604" t="str">
        <f>IF(ISERROR(VLOOKUP(C1604,'Data Unit Agr Open'!$F$4:$F$7567,1,0)),"TIDAK ADA","ADA")</f>
        <v>ADA</v>
      </c>
      <c r="Z1604" s="955" t="str">
        <f>VLOOKUP(H1604,'Data Unit Agr Open'!J1602:$J$7567,1,FALSE)</f>
        <v>B1400SSN</v>
      </c>
      <c r="AA1604" t="b">
        <f t="shared" si="138"/>
        <v>0</v>
      </c>
    </row>
    <row r="1605" spans="1:27" s="769" customFormat="1" x14ac:dyDescent="0.25">
      <c r="A1605" s="776"/>
      <c r="B1605" s="38">
        <v>1600</v>
      </c>
      <c r="C1605" s="778" t="s">
        <v>4950</v>
      </c>
      <c r="D1605" s="779" t="s">
        <v>13835</v>
      </c>
      <c r="E1605" s="757" t="s">
        <v>12837</v>
      </c>
      <c r="F1605" s="760"/>
      <c r="G1605" s="760"/>
      <c r="H1605" s="780" t="s">
        <v>13836</v>
      </c>
      <c r="I1605" s="760" t="s">
        <v>13837</v>
      </c>
      <c r="J1605" s="760" t="s">
        <v>13838</v>
      </c>
      <c r="K1605" s="763">
        <v>44560</v>
      </c>
      <c r="L1605" s="781">
        <v>45290</v>
      </c>
      <c r="M1605" s="760">
        <v>24</v>
      </c>
      <c r="N1605" s="782">
        <v>76800000</v>
      </c>
      <c r="O1605" s="782">
        <f t="shared" si="139"/>
        <v>3200000</v>
      </c>
      <c r="P1605" s="311">
        <f t="shared" ca="1" si="140"/>
        <v>0.28783239197534083</v>
      </c>
      <c r="Q1605" s="312">
        <f t="shared" ca="1" si="141"/>
        <v>0</v>
      </c>
      <c r="R1605" s="759"/>
      <c r="S1605" s="759"/>
      <c r="T1605" s="160">
        <f t="shared" si="142"/>
        <v>76800000</v>
      </c>
      <c r="U1605" s="776"/>
      <c r="V1605" s="776"/>
      <c r="X1605" t="str">
        <f>IF(ISERROR(VLOOKUP(H1605,'FMC by DSF_Sistem'!$J$11:$J$1202,1,0)),"TIDAK ADA","ADA")</f>
        <v>TIDAK ADA</v>
      </c>
      <c r="Y1605" t="str">
        <f>IF(ISERROR(VLOOKUP(C1605,'Data Unit Agr Open'!$F$4:$F$7567,1,0)),"TIDAK ADA","ADA")</f>
        <v>ADA</v>
      </c>
      <c r="Z1605" s="955" t="str">
        <f>VLOOKUP(H1605,'Data Unit Agr Open'!J1603:$J$7567,1,FALSE)</f>
        <v>H8150EA</v>
      </c>
      <c r="AA1605" t="b">
        <f t="shared" si="138"/>
        <v>0</v>
      </c>
    </row>
    <row r="1606" spans="1:27" s="769" customFormat="1" x14ac:dyDescent="0.25">
      <c r="A1606" s="776"/>
      <c r="B1606" s="51">
        <v>1601</v>
      </c>
      <c r="C1606" s="778" t="s">
        <v>4950</v>
      </c>
      <c r="D1606" s="779" t="s">
        <v>13835</v>
      </c>
      <c r="E1606" s="757" t="s">
        <v>12837</v>
      </c>
      <c r="F1606" s="760"/>
      <c r="G1606" s="760"/>
      <c r="H1606" s="780" t="s">
        <v>13839</v>
      </c>
      <c r="I1606" s="760" t="s">
        <v>13840</v>
      </c>
      <c r="J1606" s="760" t="s">
        <v>13841</v>
      </c>
      <c r="K1606" s="763">
        <v>44560</v>
      </c>
      <c r="L1606" s="781">
        <v>45290</v>
      </c>
      <c r="M1606" s="760">
        <v>24</v>
      </c>
      <c r="N1606" s="782">
        <v>76800000</v>
      </c>
      <c r="O1606" s="782">
        <f t="shared" si="139"/>
        <v>3200000</v>
      </c>
      <c r="P1606" s="311">
        <f t="shared" ca="1" si="140"/>
        <v>0.28783239197534083</v>
      </c>
      <c r="Q1606" s="312">
        <f t="shared" ca="1" si="141"/>
        <v>0</v>
      </c>
      <c r="R1606" s="759"/>
      <c r="S1606" s="759"/>
      <c r="T1606" s="160">
        <f t="shared" si="142"/>
        <v>76800000</v>
      </c>
      <c r="U1606" s="776"/>
      <c r="V1606" s="776"/>
      <c r="X1606" t="str">
        <f>IF(ISERROR(VLOOKUP(H1606,'FMC by DSF_Sistem'!$J$11:$J$1202,1,0)),"TIDAK ADA","ADA")</f>
        <v>TIDAK ADA</v>
      </c>
      <c r="Y1606" t="str">
        <f>IF(ISERROR(VLOOKUP(C1606,'Data Unit Agr Open'!$F$4:$F$7567,1,0)),"TIDAK ADA","ADA")</f>
        <v>ADA</v>
      </c>
      <c r="Z1606" s="955" t="str">
        <f>VLOOKUP(H1606,'Data Unit Agr Open'!J1604:$J$7567,1,FALSE)</f>
        <v>H8151EA</v>
      </c>
      <c r="AA1606" t="b">
        <f t="shared" si="138"/>
        <v>0</v>
      </c>
    </row>
    <row r="1607" spans="1:27" s="769" customFormat="1" x14ac:dyDescent="0.25">
      <c r="A1607" s="776"/>
      <c r="B1607" s="38">
        <v>1602</v>
      </c>
      <c r="C1607" s="778" t="s">
        <v>4799</v>
      </c>
      <c r="D1607" s="779" t="s">
        <v>13835</v>
      </c>
      <c r="E1607" s="757" t="s">
        <v>12837</v>
      </c>
      <c r="F1607" s="760"/>
      <c r="G1607" s="760"/>
      <c r="H1607" s="780" t="s">
        <v>13842</v>
      </c>
      <c r="I1607" s="760" t="s">
        <v>13843</v>
      </c>
      <c r="J1607" s="760" t="s">
        <v>13844</v>
      </c>
      <c r="K1607" s="763">
        <v>44508</v>
      </c>
      <c r="L1607" s="781">
        <v>45238</v>
      </c>
      <c r="M1607" s="760">
        <v>24</v>
      </c>
      <c r="N1607" s="782">
        <v>48000000</v>
      </c>
      <c r="O1607" s="782">
        <f t="shared" si="139"/>
        <v>2000000</v>
      </c>
      <c r="P1607" s="311">
        <f t="shared" ca="1" si="140"/>
        <v>2.0211657253086743</v>
      </c>
      <c r="Q1607" s="312">
        <f t="shared" ca="1" si="141"/>
        <v>4000000</v>
      </c>
      <c r="R1607" s="759"/>
      <c r="S1607" s="759"/>
      <c r="T1607" s="160">
        <f t="shared" si="142"/>
        <v>48000000</v>
      </c>
      <c r="U1607" s="776"/>
      <c r="V1607" s="776"/>
      <c r="X1607" t="str">
        <f>IF(ISERROR(VLOOKUP(H1607,'FMC by DSF_Sistem'!$J$11:$J$1202,1,0)),"TIDAK ADA","ADA")</f>
        <v>TIDAK ADA</v>
      </c>
      <c r="Y1607" t="str">
        <f>IF(ISERROR(VLOOKUP(C1607,'Data Unit Agr Open'!$F$4:$F$7567,1,0)),"TIDAK ADA","ADA")</f>
        <v>ADA</v>
      </c>
      <c r="Z1607" s="955" t="str">
        <f>VLOOKUP(H1607,'Data Unit Agr Open'!J1605:$J$7567,1,FALSE)</f>
        <v>B9083PCS</v>
      </c>
      <c r="AA1607" t="b">
        <f t="shared" ref="AA1607:AA1610" si="143">X1607=Y1607</f>
        <v>0</v>
      </c>
    </row>
    <row r="1608" spans="1:27" s="769" customFormat="1" x14ac:dyDescent="0.25">
      <c r="A1608" s="776"/>
      <c r="B1608" s="51">
        <v>1603</v>
      </c>
      <c r="C1608" s="778" t="s">
        <v>4799</v>
      </c>
      <c r="D1608" s="779" t="s">
        <v>13835</v>
      </c>
      <c r="E1608" s="757" t="s">
        <v>12837</v>
      </c>
      <c r="F1608" s="760"/>
      <c r="G1608" s="760"/>
      <c r="H1608" s="780" t="s">
        <v>13845</v>
      </c>
      <c r="I1608" s="760" t="s">
        <v>13846</v>
      </c>
      <c r="J1608" s="760" t="s">
        <v>13847</v>
      </c>
      <c r="K1608" s="763">
        <v>44508</v>
      </c>
      <c r="L1608" s="781">
        <v>45238</v>
      </c>
      <c r="M1608" s="760">
        <v>24</v>
      </c>
      <c r="N1608" s="782">
        <v>48000000</v>
      </c>
      <c r="O1608" s="782">
        <f t="shared" si="139"/>
        <v>2000000</v>
      </c>
      <c r="P1608" s="311">
        <f t="shared" ca="1" si="140"/>
        <v>2.0211657253086743</v>
      </c>
      <c r="Q1608" s="312">
        <f t="shared" ca="1" si="141"/>
        <v>4000000</v>
      </c>
      <c r="R1608" s="759"/>
      <c r="S1608" s="759"/>
      <c r="T1608" s="160">
        <f t="shared" si="142"/>
        <v>48000000</v>
      </c>
      <c r="U1608" s="776"/>
      <c r="V1608" s="776"/>
      <c r="X1608" t="str">
        <f>IF(ISERROR(VLOOKUP(H1608,'FMC by DSF_Sistem'!$J$11:$J$1202,1,0)),"TIDAK ADA","ADA")</f>
        <v>TIDAK ADA</v>
      </c>
      <c r="Y1608" t="str">
        <f>IF(ISERROR(VLOOKUP(C1608,'Data Unit Agr Open'!$F$4:$F$7567,1,0)),"TIDAK ADA","ADA")</f>
        <v>ADA</v>
      </c>
      <c r="Z1608" s="955" t="str">
        <f>VLOOKUP(H1608,'Data Unit Agr Open'!J1606:$J$7567,1,FALSE)</f>
        <v>B9085PCS</v>
      </c>
      <c r="AA1608" t="b">
        <f t="shared" si="143"/>
        <v>0</v>
      </c>
    </row>
    <row r="1609" spans="1:27" s="769" customFormat="1" x14ac:dyDescent="0.25">
      <c r="A1609" s="776"/>
      <c r="B1609" s="38">
        <v>1604</v>
      </c>
      <c r="C1609" s="778" t="s">
        <v>4799</v>
      </c>
      <c r="D1609" s="779" t="s">
        <v>13835</v>
      </c>
      <c r="E1609" s="757" t="s">
        <v>12837</v>
      </c>
      <c r="F1609" s="760"/>
      <c r="G1609" s="760"/>
      <c r="H1609" s="780" t="s">
        <v>13848</v>
      </c>
      <c r="I1609" s="760" t="s">
        <v>13849</v>
      </c>
      <c r="J1609" s="760" t="s">
        <v>13850</v>
      </c>
      <c r="K1609" s="763">
        <v>44508</v>
      </c>
      <c r="L1609" s="781">
        <v>45238</v>
      </c>
      <c r="M1609" s="760">
        <v>24</v>
      </c>
      <c r="N1609" s="782">
        <v>48000000</v>
      </c>
      <c r="O1609" s="782">
        <f t="shared" si="139"/>
        <v>2000000</v>
      </c>
      <c r="P1609" s="311">
        <f t="shared" ca="1" si="140"/>
        <v>2.0211657253086743</v>
      </c>
      <c r="Q1609" s="312">
        <f t="shared" ca="1" si="141"/>
        <v>4000000</v>
      </c>
      <c r="R1609" s="759"/>
      <c r="S1609" s="759"/>
      <c r="T1609" s="160">
        <f t="shared" si="142"/>
        <v>48000000</v>
      </c>
      <c r="U1609" s="776"/>
      <c r="V1609" s="776"/>
      <c r="X1609" t="str">
        <f>IF(ISERROR(VLOOKUP(H1609,'FMC by DSF_Sistem'!$J$11:$J$1202,1,0)),"TIDAK ADA","ADA")</f>
        <v>TIDAK ADA</v>
      </c>
      <c r="Y1609" t="str">
        <f>IF(ISERROR(VLOOKUP(C1609,'Data Unit Agr Open'!$F$4:$F$7567,1,0)),"TIDAK ADA","ADA")</f>
        <v>ADA</v>
      </c>
      <c r="Z1609" s="955" t="str">
        <f>VLOOKUP(H1609,'Data Unit Agr Open'!J1607:$J$7567,1,FALSE)</f>
        <v>B9956PCR</v>
      </c>
      <c r="AA1609" t="b">
        <f t="shared" si="143"/>
        <v>0</v>
      </c>
    </row>
    <row r="1610" spans="1:27" s="769" customFormat="1" x14ac:dyDescent="0.25">
      <c r="A1610" s="776"/>
      <c r="B1610" s="51">
        <v>1605</v>
      </c>
      <c r="C1610" s="778" t="s">
        <v>4799</v>
      </c>
      <c r="D1610" s="779" t="s">
        <v>13835</v>
      </c>
      <c r="E1610" s="757" t="s">
        <v>12837</v>
      </c>
      <c r="F1610" s="760"/>
      <c r="G1610" s="760"/>
      <c r="H1610" s="780" t="s">
        <v>13851</v>
      </c>
      <c r="I1610" s="760" t="s">
        <v>13852</v>
      </c>
      <c r="J1610" s="760" t="s">
        <v>13853</v>
      </c>
      <c r="K1610" s="763">
        <v>44508</v>
      </c>
      <c r="L1610" s="781">
        <v>45238</v>
      </c>
      <c r="M1610" s="760">
        <v>24</v>
      </c>
      <c r="N1610" s="782">
        <v>48000000</v>
      </c>
      <c r="O1610" s="782">
        <f t="shared" si="139"/>
        <v>2000000</v>
      </c>
      <c r="P1610" s="311">
        <f t="shared" ca="1" si="140"/>
        <v>2.0211657253086743</v>
      </c>
      <c r="Q1610" s="312">
        <f t="shared" ca="1" si="141"/>
        <v>4000000</v>
      </c>
      <c r="R1610" s="759"/>
      <c r="S1610" s="759"/>
      <c r="T1610" s="160">
        <f t="shared" si="142"/>
        <v>48000000</v>
      </c>
      <c r="U1610" s="776"/>
      <c r="V1610" s="776"/>
      <c r="X1610" t="str">
        <f>IF(ISERROR(VLOOKUP(H1610,'FMC by DSF_Sistem'!$J$11:$J$1202,1,0)),"TIDAK ADA","ADA")</f>
        <v>TIDAK ADA</v>
      </c>
      <c r="Y1610" t="str">
        <f>IF(ISERROR(VLOOKUP(C1610,'Data Unit Agr Open'!$F$4:$F$7567,1,0)),"TIDAK ADA","ADA")</f>
        <v>ADA</v>
      </c>
      <c r="Z1610" s="955" t="str">
        <f>VLOOKUP(H1610,'Data Unit Agr Open'!J1608:$J$7567,1,FALSE)</f>
        <v>B9954PCR</v>
      </c>
      <c r="AA1610" t="b">
        <f t="shared" si="143"/>
        <v>0</v>
      </c>
    </row>
    <row r="1611" spans="1:27" ht="17.45" customHeight="1" x14ac:dyDescent="0.4">
      <c r="B1611" s="525"/>
      <c r="C1611" s="389"/>
      <c r="D1611" s="659"/>
      <c r="E1611" s="221"/>
      <c r="F1611" s="222"/>
      <c r="G1611" s="222"/>
      <c r="H1611" s="223"/>
      <c r="I1611" s="224"/>
      <c r="J1611" s="224"/>
      <c r="K1611" s="225"/>
      <c r="L1611" s="225"/>
      <c r="M1611" s="226"/>
      <c r="N1611" s="227"/>
      <c r="O1611" s="226"/>
      <c r="P1611" s="228"/>
      <c r="Q1611" s="229"/>
      <c r="R1611" s="117"/>
      <c r="S1611" s="230"/>
      <c r="T1611" s="231"/>
      <c r="U1611" s="186"/>
    </row>
    <row r="1612" spans="1:27" ht="17.45" customHeight="1" x14ac:dyDescent="0.25">
      <c r="B1612" s="788"/>
      <c r="C1612" s="69"/>
      <c r="D1612" s="789"/>
      <c r="E1612" s="67"/>
      <c r="F1612" s="234"/>
      <c r="G1612" s="234"/>
      <c r="H1612" s="235"/>
      <c r="I1612" s="69"/>
      <c r="J1612" s="69"/>
      <c r="K1612" s="236"/>
      <c r="L1612" s="236"/>
      <c r="M1612" s="76"/>
      <c r="N1612" s="76"/>
      <c r="O1612" s="76"/>
      <c r="P1612" s="128"/>
      <c r="Q1612" s="48"/>
      <c r="R1612" s="73"/>
      <c r="S1612" s="130"/>
      <c r="T1612" s="541">
        <f t="shared" ref="T1612" si="144">N1612-R1612</f>
        <v>0</v>
      </c>
      <c r="U1612" s="186"/>
    </row>
    <row r="1613" spans="1:27" ht="17.45" customHeight="1" x14ac:dyDescent="0.25">
      <c r="B1613" s="790"/>
      <c r="C1613" s="791"/>
      <c r="D1613" s="792"/>
      <c r="E1613" s="793" t="s">
        <v>13854</v>
      </c>
      <c r="F1613" s="794"/>
      <c r="G1613" s="794"/>
      <c r="H1613" s="795">
        <f>B1610</f>
        <v>1605</v>
      </c>
      <c r="I1613" s="796"/>
      <c r="J1613" s="796"/>
      <c r="K1613" s="797"/>
      <c r="L1613" s="798"/>
      <c r="M1613" s="791"/>
      <c r="N1613" s="799">
        <f>SUM(N6:N1612)</f>
        <v>51578614062</v>
      </c>
      <c r="O1613" s="799">
        <f>SUM(O6:O1612)</f>
        <v>1445331913.5958331</v>
      </c>
      <c r="P1613" s="800"/>
      <c r="Q1613" s="799">
        <f ca="1">SUM(Q6:Q1612)</f>
        <v>19514744752.425003</v>
      </c>
      <c r="R1613" s="799">
        <f>SUM(R6:R1612)</f>
        <v>6792847736</v>
      </c>
      <c r="S1613" s="76"/>
      <c r="T1613" s="801">
        <f>SUM(T6:T1612)</f>
        <v>44769414194</v>
      </c>
      <c r="U1613" s="802"/>
    </row>
    <row r="1614" spans="1:27" ht="17.45" customHeight="1" x14ac:dyDescent="0.25">
      <c r="B1614" s="790"/>
      <c r="C1614" s="791"/>
      <c r="D1614" s="792"/>
      <c r="E1614" s="803" t="s">
        <v>13855</v>
      </c>
      <c r="F1614" s="123"/>
      <c r="G1614" s="123"/>
      <c r="H1614" s="804">
        <v>129</v>
      </c>
      <c r="I1614" s="796"/>
      <c r="J1614" s="796"/>
      <c r="K1614" s="797"/>
      <c r="L1614" s="798"/>
      <c r="M1614" s="791"/>
      <c r="N1614" s="805" t="s">
        <v>13856</v>
      </c>
      <c r="O1614" s="805" t="s">
        <v>13857</v>
      </c>
      <c r="P1614" s="806"/>
      <c r="Q1614" s="807" t="s">
        <v>13858</v>
      </c>
      <c r="R1614" s="808" t="s">
        <v>13859</v>
      </c>
      <c r="S1614" s="808"/>
      <c r="T1614" s="808" t="s">
        <v>13860</v>
      </c>
    </row>
    <row r="1615" spans="1:27" ht="17.45" customHeight="1" x14ac:dyDescent="0.25">
      <c r="B1615" s="790"/>
      <c r="C1615" s="791"/>
      <c r="D1615" s="792"/>
      <c r="E1615" s="809"/>
      <c r="F1615" s="810"/>
      <c r="G1615" s="810"/>
      <c r="H1615" s="811"/>
      <c r="I1615" s="796"/>
      <c r="J1615" s="796"/>
      <c r="K1615" s="797"/>
      <c r="L1615" s="798"/>
      <c r="M1615" s="791"/>
      <c r="N1615" s="812"/>
      <c r="O1615" s="812"/>
      <c r="P1615" s="800"/>
      <c r="Q1615" s="800"/>
    </row>
    <row r="1616" spans="1:27" ht="17.45" customHeight="1" x14ac:dyDescent="0.25">
      <c r="B1616" s="790"/>
      <c r="C1616" s="791"/>
      <c r="D1616" s="792"/>
      <c r="E1616" s="813"/>
      <c r="F1616" s="814"/>
      <c r="G1616" s="814"/>
      <c r="H1616" s="811"/>
      <c r="I1616" s="796"/>
      <c r="J1616" s="796"/>
      <c r="K1616" s="797"/>
      <c r="L1616" s="798"/>
      <c r="M1616" s="791"/>
      <c r="N1616" s="812"/>
      <c r="O1616" s="812"/>
      <c r="P1616" s="800"/>
      <c r="Q1616" s="800"/>
      <c r="T1616" s="815">
        <f>T1613+R1613</f>
        <v>51562261930</v>
      </c>
      <c r="U1616" s="802"/>
    </row>
    <row r="1617" spans="2:21" ht="17.45" customHeight="1" x14ac:dyDescent="0.25">
      <c r="B1617" s="816" t="s">
        <v>13861</v>
      </c>
      <c r="C1617" s="791"/>
      <c r="D1617" s="792"/>
      <c r="E1617" s="809"/>
      <c r="F1617" s="810"/>
      <c r="G1617" s="810"/>
      <c r="H1617" s="811"/>
      <c r="I1617" s="796"/>
      <c r="J1617" s="796"/>
      <c r="K1617" s="797"/>
      <c r="L1617" s="798"/>
      <c r="M1617" s="791"/>
      <c r="N1617" s="812"/>
      <c r="O1617" s="812"/>
      <c r="P1617" s="817"/>
      <c r="Q1617" s="800"/>
    </row>
    <row r="1618" spans="2:21" ht="17.45" customHeight="1" x14ac:dyDescent="0.25"/>
    <row r="1619" spans="2:21" ht="29.25" customHeight="1" x14ac:dyDescent="0.25">
      <c r="B1619" s="818" t="s">
        <v>11977</v>
      </c>
      <c r="C1619" s="819" t="s">
        <v>4999</v>
      </c>
      <c r="D1619" s="819" t="s">
        <v>5000</v>
      </c>
      <c r="E1619" s="819" t="s">
        <v>5001</v>
      </c>
      <c r="F1619" s="819"/>
      <c r="G1619" s="819"/>
      <c r="H1619" s="819" t="s">
        <v>11979</v>
      </c>
      <c r="I1619" s="819" t="s">
        <v>5006</v>
      </c>
      <c r="J1619" s="819" t="s">
        <v>5007</v>
      </c>
      <c r="K1619" s="1048" t="s">
        <v>5008</v>
      </c>
      <c r="L1619" s="1049"/>
      <c r="M1619" s="819" t="s">
        <v>11980</v>
      </c>
      <c r="N1619" s="820" t="s">
        <v>13862</v>
      </c>
      <c r="O1619" s="820" t="s">
        <v>11981</v>
      </c>
      <c r="P1619" s="819" t="s">
        <v>13863</v>
      </c>
      <c r="Q1619" s="819" t="s">
        <v>13858</v>
      </c>
      <c r="R1619" s="821" t="s">
        <v>13864</v>
      </c>
      <c r="S1619" s="822"/>
      <c r="T1619" s="823" t="s">
        <v>13865</v>
      </c>
      <c r="U1619" s="824" t="s">
        <v>13866</v>
      </c>
    </row>
    <row r="1620" spans="2:21" ht="17.45" customHeight="1" x14ac:dyDescent="0.25">
      <c r="B1620" s="788">
        <v>1</v>
      </c>
      <c r="C1620" s="1059" t="s">
        <v>13867</v>
      </c>
      <c r="D1620" s="1062" t="s">
        <v>13868</v>
      </c>
      <c r="E1620" s="119" t="s">
        <v>13869</v>
      </c>
      <c r="F1620" s="123"/>
      <c r="G1620" s="123"/>
      <c r="H1620" s="68" t="s">
        <v>13870</v>
      </c>
      <c r="I1620" s="825" t="s">
        <v>13871</v>
      </c>
      <c r="J1620" s="826" t="s">
        <v>13872</v>
      </c>
      <c r="K1620" s="70">
        <v>41460</v>
      </c>
      <c r="L1620" s="827">
        <v>42556</v>
      </c>
      <c r="M1620" s="137">
        <v>36</v>
      </c>
      <c r="N1620" s="127">
        <v>52123212</v>
      </c>
      <c r="O1620" s="76">
        <f>N1620/M1620</f>
        <v>1447867</v>
      </c>
      <c r="P1620" s="128">
        <v>36</v>
      </c>
      <c r="Q1620" s="129">
        <f>LEFT(P1620,2)*O1620</f>
        <v>52123212</v>
      </c>
      <c r="R1620" s="73">
        <f>[3]KRM!D431+[3]KRM!J431</f>
        <v>10437720</v>
      </c>
      <c r="S1620" s="73"/>
      <c r="T1620" s="828">
        <f>Q1620-R1620</f>
        <v>41685492</v>
      </c>
      <c r="U1620" s="829">
        <f>R1620/Q1620</f>
        <v>0.20025089781496966</v>
      </c>
    </row>
    <row r="1621" spans="2:21" ht="17.45" customHeight="1" x14ac:dyDescent="0.25">
      <c r="B1621" s="788">
        <v>2</v>
      </c>
      <c r="C1621" s="1060"/>
      <c r="D1621" s="1063"/>
      <c r="E1621" s="119" t="s">
        <v>13869</v>
      </c>
      <c r="F1621" s="123"/>
      <c r="G1621" s="123"/>
      <c r="H1621" s="68" t="s">
        <v>13873</v>
      </c>
      <c r="I1621" s="825" t="s">
        <v>13874</v>
      </c>
      <c r="J1621" s="826" t="s">
        <v>13875</v>
      </c>
      <c r="K1621" s="70">
        <v>41460</v>
      </c>
      <c r="L1621" s="827">
        <v>42556</v>
      </c>
      <c r="M1621" s="137">
        <v>36</v>
      </c>
      <c r="N1621" s="127">
        <v>52123212</v>
      </c>
      <c r="O1621" s="76">
        <f t="shared" ref="O1621:O1654" si="145">N1621/M1621</f>
        <v>1447867</v>
      </c>
      <c r="P1621" s="128">
        <v>36</v>
      </c>
      <c r="Q1621" s="129">
        <f t="shared" ref="Q1621:Q1684" si="146">LEFT(P1621,2)*O1621</f>
        <v>52123212</v>
      </c>
      <c r="R1621" s="73">
        <f>[3]KRM!D377+[3]KRM!J377</f>
        <v>10295613</v>
      </c>
      <c r="S1621" s="73"/>
      <c r="T1621" s="828">
        <f t="shared" ref="T1621:T1641" si="147">Q1621-R1621</f>
        <v>41827599</v>
      </c>
      <c r="U1621" s="829">
        <f t="shared" ref="U1621:U1684" si="148">R1621/Q1621</f>
        <v>0.19752453091340572</v>
      </c>
    </row>
    <row r="1622" spans="2:21" ht="17.45" customHeight="1" x14ac:dyDescent="0.25">
      <c r="B1622" s="788">
        <v>3</v>
      </c>
      <c r="C1622" s="1060"/>
      <c r="D1622" s="1063"/>
      <c r="E1622" s="119" t="s">
        <v>13869</v>
      </c>
      <c r="F1622" s="123"/>
      <c r="G1622" s="123"/>
      <c r="H1622" s="68" t="s">
        <v>13876</v>
      </c>
      <c r="I1622" s="825" t="s">
        <v>13877</v>
      </c>
      <c r="J1622" s="826" t="s">
        <v>13878</v>
      </c>
      <c r="K1622" s="70">
        <v>41460</v>
      </c>
      <c r="L1622" s="827">
        <v>42556</v>
      </c>
      <c r="M1622" s="137">
        <v>36</v>
      </c>
      <c r="N1622" s="127">
        <v>52123212</v>
      </c>
      <c r="O1622" s="76">
        <f t="shared" si="145"/>
        <v>1447867</v>
      </c>
      <c r="P1622" s="128">
        <v>36</v>
      </c>
      <c r="Q1622" s="129">
        <f t="shared" si="146"/>
        <v>52123212</v>
      </c>
      <c r="R1622" s="73">
        <f>[3]KRM!D104+[3]KRM!J104</f>
        <v>11723711</v>
      </c>
      <c r="S1622" s="73"/>
      <c r="T1622" s="828">
        <f t="shared" si="147"/>
        <v>40399501</v>
      </c>
      <c r="U1622" s="829">
        <f t="shared" si="148"/>
        <v>0.22492303429036567</v>
      </c>
    </row>
    <row r="1623" spans="2:21" ht="17.45" customHeight="1" x14ac:dyDescent="0.25">
      <c r="B1623" s="788">
        <v>4</v>
      </c>
      <c r="C1623" s="1060"/>
      <c r="D1623" s="1063"/>
      <c r="E1623" s="119" t="s">
        <v>13869</v>
      </c>
      <c r="F1623" s="123"/>
      <c r="G1623" s="123"/>
      <c r="H1623" s="68" t="s">
        <v>13879</v>
      </c>
      <c r="I1623" s="825" t="s">
        <v>13880</v>
      </c>
      <c r="J1623" s="826" t="s">
        <v>13881</v>
      </c>
      <c r="K1623" s="70">
        <v>41460</v>
      </c>
      <c r="L1623" s="827">
        <v>42556</v>
      </c>
      <c r="M1623" s="137">
        <v>36</v>
      </c>
      <c r="N1623" s="127">
        <v>52123212</v>
      </c>
      <c r="O1623" s="76">
        <f t="shared" si="145"/>
        <v>1447867</v>
      </c>
      <c r="P1623" s="128">
        <v>36</v>
      </c>
      <c r="Q1623" s="129">
        <f t="shared" si="146"/>
        <v>52123212</v>
      </c>
      <c r="R1623" s="73">
        <f>[3]KRM!D51+[3]KRM!J51</f>
        <v>8338868</v>
      </c>
      <c r="S1623" s="73"/>
      <c r="T1623" s="828">
        <f t="shared" si="147"/>
        <v>43784344</v>
      </c>
      <c r="U1623" s="829">
        <f t="shared" si="148"/>
        <v>0.15998377076224696</v>
      </c>
    </row>
    <row r="1624" spans="2:21" ht="17.45" customHeight="1" x14ac:dyDescent="0.25">
      <c r="B1624" s="788">
        <v>5</v>
      </c>
      <c r="C1624" s="1060"/>
      <c r="D1624" s="1063"/>
      <c r="E1624" s="119" t="s">
        <v>13869</v>
      </c>
      <c r="F1624" s="123"/>
      <c r="G1624" s="123"/>
      <c r="H1624" s="68" t="s">
        <v>13882</v>
      </c>
      <c r="I1624" s="825" t="s">
        <v>13883</v>
      </c>
      <c r="J1624" s="826" t="s">
        <v>13884</v>
      </c>
      <c r="K1624" s="70">
        <v>41460</v>
      </c>
      <c r="L1624" s="827">
        <v>42556</v>
      </c>
      <c r="M1624" s="137">
        <v>36</v>
      </c>
      <c r="N1624" s="127">
        <v>52123212</v>
      </c>
      <c r="O1624" s="76">
        <f t="shared" si="145"/>
        <v>1447867</v>
      </c>
      <c r="P1624" s="128">
        <v>36</v>
      </c>
      <c r="Q1624" s="129">
        <f t="shared" si="146"/>
        <v>52123212</v>
      </c>
      <c r="R1624" s="73">
        <f>[3]KRM!D267+[3]KRM!J267</f>
        <v>18427111</v>
      </c>
      <c r="S1624" s="73"/>
      <c r="T1624" s="828">
        <f t="shared" si="147"/>
        <v>33696101</v>
      </c>
      <c r="U1624" s="829">
        <f t="shared" si="148"/>
        <v>0.35352984386303743</v>
      </c>
    </row>
    <row r="1625" spans="2:21" ht="17.45" customHeight="1" x14ac:dyDescent="0.25">
      <c r="B1625" s="788">
        <v>6</v>
      </c>
      <c r="C1625" s="1060"/>
      <c r="D1625" s="1063"/>
      <c r="E1625" s="119" t="s">
        <v>13869</v>
      </c>
      <c r="F1625" s="123"/>
      <c r="G1625" s="123"/>
      <c r="H1625" s="68" t="s">
        <v>13885</v>
      </c>
      <c r="I1625" s="825" t="s">
        <v>13886</v>
      </c>
      <c r="J1625" s="826" t="s">
        <v>13887</v>
      </c>
      <c r="K1625" s="70">
        <v>41460</v>
      </c>
      <c r="L1625" s="827">
        <v>42556</v>
      </c>
      <c r="M1625" s="137">
        <v>36</v>
      </c>
      <c r="N1625" s="127">
        <v>52123212</v>
      </c>
      <c r="O1625" s="76">
        <f t="shared" si="145"/>
        <v>1447867</v>
      </c>
      <c r="P1625" s="128">
        <v>36</v>
      </c>
      <c r="Q1625" s="129">
        <f t="shared" si="146"/>
        <v>52123212</v>
      </c>
      <c r="R1625" s="73">
        <f>[3]KRM!D159+[3]KRM!J159</f>
        <v>9348499</v>
      </c>
      <c r="S1625" s="73"/>
      <c r="T1625" s="828">
        <f t="shared" si="147"/>
        <v>42774713</v>
      </c>
      <c r="U1625" s="829">
        <f t="shared" si="148"/>
        <v>0.17935385486220612</v>
      </c>
    </row>
    <row r="1626" spans="2:21" ht="17.45" customHeight="1" x14ac:dyDescent="0.25">
      <c r="B1626" s="788">
        <v>7</v>
      </c>
      <c r="C1626" s="1060"/>
      <c r="D1626" s="1063"/>
      <c r="E1626" s="119" t="s">
        <v>13869</v>
      </c>
      <c r="F1626" s="123"/>
      <c r="G1626" s="123"/>
      <c r="H1626" s="68" t="s">
        <v>13888</v>
      </c>
      <c r="I1626" s="825" t="s">
        <v>13889</v>
      </c>
      <c r="J1626" s="826" t="s">
        <v>13890</v>
      </c>
      <c r="K1626" s="70">
        <v>41460</v>
      </c>
      <c r="L1626" s="827">
        <v>42556</v>
      </c>
      <c r="M1626" s="137">
        <v>36</v>
      </c>
      <c r="N1626" s="127">
        <v>52123212</v>
      </c>
      <c r="O1626" s="76">
        <f t="shared" si="145"/>
        <v>1447867</v>
      </c>
      <c r="P1626" s="128">
        <v>36</v>
      </c>
      <c r="Q1626" s="129">
        <f t="shared" si="146"/>
        <v>52123212</v>
      </c>
      <c r="R1626" s="73">
        <f>[3]KRM!D213+[3]KRM!J213</f>
        <v>14982201.1</v>
      </c>
      <c r="S1626" s="73"/>
      <c r="T1626" s="828">
        <f t="shared" si="147"/>
        <v>37141010.899999999</v>
      </c>
      <c r="U1626" s="829">
        <f t="shared" si="148"/>
        <v>0.28743817821511075</v>
      </c>
    </row>
    <row r="1627" spans="2:21" ht="17.45" customHeight="1" x14ac:dyDescent="0.25">
      <c r="B1627" s="788">
        <v>8</v>
      </c>
      <c r="C1627" s="1061"/>
      <c r="D1627" s="1064"/>
      <c r="E1627" s="119" t="s">
        <v>13869</v>
      </c>
      <c r="F1627" s="123"/>
      <c r="G1627" s="123"/>
      <c r="H1627" s="68" t="s">
        <v>13891</v>
      </c>
      <c r="I1627" s="825" t="s">
        <v>13892</v>
      </c>
      <c r="J1627" s="826" t="s">
        <v>13893</v>
      </c>
      <c r="K1627" s="70">
        <v>41460</v>
      </c>
      <c r="L1627" s="827">
        <v>42556</v>
      </c>
      <c r="M1627" s="126">
        <v>36</v>
      </c>
      <c r="N1627" s="127">
        <v>52123212</v>
      </c>
      <c r="O1627" s="76">
        <f t="shared" si="145"/>
        <v>1447867</v>
      </c>
      <c r="P1627" s="128">
        <v>36</v>
      </c>
      <c r="Q1627" s="129">
        <f t="shared" si="146"/>
        <v>52123212</v>
      </c>
      <c r="R1627" s="73">
        <f>[3]KRM!D322+[3]KRM!J322</f>
        <v>9607664</v>
      </c>
      <c r="S1627" s="73"/>
      <c r="T1627" s="828">
        <f t="shared" si="147"/>
        <v>42515548</v>
      </c>
      <c r="U1627" s="829">
        <f t="shared" si="148"/>
        <v>0.1843260158257323</v>
      </c>
    </row>
    <row r="1628" spans="2:21" x14ac:dyDescent="0.25">
      <c r="B1628" s="788">
        <v>9</v>
      </c>
      <c r="C1628" s="69" t="s">
        <v>13894</v>
      </c>
      <c r="D1628" s="340" t="s">
        <v>13895</v>
      </c>
      <c r="E1628" s="67" t="s">
        <v>13896</v>
      </c>
      <c r="F1628" s="234"/>
      <c r="G1628" s="234"/>
      <c r="H1628" s="235" t="s">
        <v>13897</v>
      </c>
      <c r="I1628" s="69" t="s">
        <v>13898</v>
      </c>
      <c r="J1628" s="69" t="s">
        <v>13899</v>
      </c>
      <c r="K1628" s="236">
        <v>42373</v>
      </c>
      <c r="L1628" s="341">
        <v>42739</v>
      </c>
      <c r="M1628" s="126">
        <v>12</v>
      </c>
      <c r="N1628" s="76">
        <v>12000000</v>
      </c>
      <c r="O1628" s="76">
        <f t="shared" si="145"/>
        <v>1000000</v>
      </c>
      <c r="P1628" s="128">
        <v>12</v>
      </c>
      <c r="Q1628" s="48">
        <f t="shared" si="146"/>
        <v>12000000</v>
      </c>
      <c r="R1628" s="73">
        <f>'[3]MC Lei'!J26</f>
        <v>3598429</v>
      </c>
      <c r="S1628" s="73"/>
      <c r="T1628" s="828">
        <f t="shared" si="147"/>
        <v>8401571</v>
      </c>
      <c r="U1628" s="829">
        <f t="shared" si="148"/>
        <v>0.29986908333333334</v>
      </c>
    </row>
    <row r="1629" spans="2:21" ht="17.45" customHeight="1" x14ac:dyDescent="0.25">
      <c r="B1629" s="788">
        <v>10</v>
      </c>
      <c r="C1629" s="830" t="s">
        <v>13900</v>
      </c>
      <c r="D1629" s="831" t="s">
        <v>13901</v>
      </c>
      <c r="E1629" s="832" t="s">
        <v>13902</v>
      </c>
      <c r="F1629" s="224"/>
      <c r="G1629" s="224"/>
      <c r="H1629" s="833" t="s">
        <v>13903</v>
      </c>
      <c r="I1629" s="69" t="s">
        <v>13904</v>
      </c>
      <c r="J1629" s="69" t="s">
        <v>13905</v>
      </c>
      <c r="K1629" s="834">
        <v>41724</v>
      </c>
      <c r="L1629" s="835">
        <v>42820</v>
      </c>
      <c r="M1629" s="137">
        <v>36</v>
      </c>
      <c r="N1629" s="836">
        <v>88020000</v>
      </c>
      <c r="O1629" s="76">
        <f t="shared" si="145"/>
        <v>2445000</v>
      </c>
      <c r="P1629" s="47">
        <v>36</v>
      </c>
      <c r="Q1629" s="48">
        <f t="shared" si="146"/>
        <v>88020000</v>
      </c>
      <c r="R1629" s="73">
        <f>'[1]Berau Coal'!J72</f>
        <v>25598557</v>
      </c>
      <c r="S1629" s="73"/>
      <c r="T1629" s="828">
        <f t="shared" si="147"/>
        <v>62421443</v>
      </c>
      <c r="U1629" s="829">
        <f t="shared" si="148"/>
        <v>0.29082659622812995</v>
      </c>
    </row>
    <row r="1630" spans="2:21" ht="17.45" customHeight="1" x14ac:dyDescent="0.25">
      <c r="B1630" s="788">
        <v>11</v>
      </c>
      <c r="C1630" s="1065" t="s">
        <v>13906</v>
      </c>
      <c r="D1630" s="40" t="s">
        <v>13868</v>
      </c>
      <c r="E1630" s="119" t="s">
        <v>13869</v>
      </c>
      <c r="F1630" s="123"/>
      <c r="G1630" s="123"/>
      <c r="H1630" s="124" t="s">
        <v>13907</v>
      </c>
      <c r="I1630" s="125" t="s">
        <v>13908</v>
      </c>
      <c r="J1630" s="125" t="s">
        <v>13909</v>
      </c>
      <c r="K1630" s="70">
        <v>41880</v>
      </c>
      <c r="L1630" s="827">
        <v>42976</v>
      </c>
      <c r="M1630" s="837">
        <v>36</v>
      </c>
      <c r="N1630" s="127">
        <v>61200000</v>
      </c>
      <c r="O1630" s="801">
        <f t="shared" si="145"/>
        <v>1700000</v>
      </c>
      <c r="P1630" s="47">
        <v>36</v>
      </c>
      <c r="Q1630" s="48">
        <f t="shared" si="146"/>
        <v>61200000</v>
      </c>
      <c r="R1630" s="73">
        <f>[1]KRM!J569</f>
        <v>10957632</v>
      </c>
      <c r="S1630" s="73"/>
      <c r="T1630" s="828">
        <f t="shared" si="147"/>
        <v>50242368</v>
      </c>
      <c r="U1630" s="829">
        <f t="shared" si="148"/>
        <v>0.17904627450980393</v>
      </c>
    </row>
    <row r="1631" spans="2:21" ht="17.45" customHeight="1" x14ac:dyDescent="0.25">
      <c r="B1631" s="788">
        <v>12</v>
      </c>
      <c r="C1631" s="1066"/>
      <c r="D1631" s="65" t="s">
        <v>13868</v>
      </c>
      <c r="E1631" s="119" t="s">
        <v>13869</v>
      </c>
      <c r="F1631" s="123"/>
      <c r="G1631" s="123"/>
      <c r="H1631" s="124" t="s">
        <v>13910</v>
      </c>
      <c r="I1631" s="125" t="s">
        <v>13911</v>
      </c>
      <c r="J1631" s="125" t="s">
        <v>13912</v>
      </c>
      <c r="K1631" s="70">
        <v>41880</v>
      </c>
      <c r="L1631" s="827">
        <v>42976</v>
      </c>
      <c r="M1631" s="837">
        <v>36</v>
      </c>
      <c r="N1631" s="127">
        <v>61200000</v>
      </c>
      <c r="O1631" s="801">
        <f t="shared" si="145"/>
        <v>1700000</v>
      </c>
      <c r="P1631" s="47">
        <v>36</v>
      </c>
      <c r="Q1631" s="48">
        <f t="shared" si="146"/>
        <v>61200000</v>
      </c>
      <c r="R1631" s="73">
        <f>[1]KRM!J513</f>
        <v>10354636</v>
      </c>
      <c r="S1631" s="73"/>
      <c r="T1631" s="828">
        <f t="shared" si="147"/>
        <v>50845364</v>
      </c>
      <c r="U1631" s="829">
        <f t="shared" si="148"/>
        <v>0.16919339869281047</v>
      </c>
    </row>
    <row r="1632" spans="2:21" ht="17.45" customHeight="1" x14ac:dyDescent="0.25">
      <c r="B1632" s="788">
        <v>13</v>
      </c>
      <c r="C1632" s="838" t="s">
        <v>625</v>
      </c>
      <c r="D1632" s="257" t="s">
        <v>13913</v>
      </c>
      <c r="E1632" s="67" t="s">
        <v>13914</v>
      </c>
      <c r="F1632" s="234"/>
      <c r="G1632" s="234"/>
      <c r="H1632" s="235" t="s">
        <v>13915</v>
      </c>
      <c r="I1632" s="69" t="s">
        <v>13916</v>
      </c>
      <c r="J1632" s="69" t="s">
        <v>13917</v>
      </c>
      <c r="K1632" s="236">
        <v>42476</v>
      </c>
      <c r="L1632" s="341">
        <v>43937</v>
      </c>
      <c r="M1632" s="76">
        <v>48</v>
      </c>
      <c r="N1632" s="76">
        <v>20000000</v>
      </c>
      <c r="O1632" s="76">
        <f t="shared" si="145"/>
        <v>416666.66666666669</v>
      </c>
      <c r="P1632" s="128">
        <v>21</v>
      </c>
      <c r="Q1632" s="48">
        <f t="shared" si="146"/>
        <v>8750000</v>
      </c>
      <c r="R1632" s="73">
        <f>[1]Nissin!K2286</f>
        <v>888200</v>
      </c>
      <c r="S1632" s="73"/>
      <c r="T1632" s="828">
        <f t="shared" si="147"/>
        <v>7861800</v>
      </c>
      <c r="U1632" s="829">
        <f t="shared" si="148"/>
        <v>0.10150857142857143</v>
      </c>
    </row>
    <row r="1633" spans="2:23" ht="17.45" customHeight="1" x14ac:dyDescent="0.25">
      <c r="B1633" s="788">
        <v>14</v>
      </c>
      <c r="C1633" s="302" t="s">
        <v>530</v>
      </c>
      <c r="D1633" s="257" t="s">
        <v>13913</v>
      </c>
      <c r="E1633" s="67" t="s">
        <v>13914</v>
      </c>
      <c r="F1633" s="234"/>
      <c r="G1633" s="234"/>
      <c r="H1633" s="235" t="s">
        <v>13918</v>
      </c>
      <c r="I1633" s="69" t="s">
        <v>13919</v>
      </c>
      <c r="J1633" s="69" t="s">
        <v>13920</v>
      </c>
      <c r="K1633" s="236">
        <v>42517</v>
      </c>
      <c r="L1633" s="341">
        <v>43978</v>
      </c>
      <c r="M1633" s="76">
        <v>48</v>
      </c>
      <c r="N1633" s="76">
        <v>20000000</v>
      </c>
      <c r="O1633" s="76">
        <f t="shared" si="145"/>
        <v>416666.66666666669</v>
      </c>
      <c r="P1633" s="128">
        <v>20</v>
      </c>
      <c r="Q1633" s="48">
        <f t="shared" si="146"/>
        <v>8333333.333333334</v>
      </c>
      <c r="R1633" s="73">
        <f>[1]Nissin!K1331</f>
        <v>549051</v>
      </c>
      <c r="S1633" s="73"/>
      <c r="T1633" s="828">
        <f t="shared" si="147"/>
        <v>7784282.333333334</v>
      </c>
      <c r="U1633" s="829">
        <f t="shared" si="148"/>
        <v>6.5886119999999992E-2</v>
      </c>
    </row>
    <row r="1634" spans="2:23" ht="17.45" customHeight="1" x14ac:dyDescent="0.25">
      <c r="B1634" s="788">
        <v>15</v>
      </c>
      <c r="C1634" s="1067" t="s">
        <v>241</v>
      </c>
      <c r="D1634" s="257" t="s">
        <v>13913</v>
      </c>
      <c r="E1634" s="67" t="s">
        <v>13914</v>
      </c>
      <c r="F1634" s="234"/>
      <c r="G1634" s="234"/>
      <c r="H1634" s="235" t="s">
        <v>13921</v>
      </c>
      <c r="I1634" s="69" t="s">
        <v>13922</v>
      </c>
      <c r="J1634" s="69" t="s">
        <v>13923</v>
      </c>
      <c r="K1634" s="236">
        <v>42552</v>
      </c>
      <c r="L1634" s="341">
        <v>44013</v>
      </c>
      <c r="M1634" s="76">
        <v>48</v>
      </c>
      <c r="N1634" s="76">
        <v>20000000</v>
      </c>
      <c r="O1634" s="76">
        <f t="shared" si="145"/>
        <v>416666.66666666669</v>
      </c>
      <c r="P1634" s="128">
        <v>19</v>
      </c>
      <c r="Q1634" s="48">
        <f t="shared" si="146"/>
        <v>7916666.666666667</v>
      </c>
      <c r="R1634" s="73">
        <f>[1]Nissin!K1805</f>
        <v>786450</v>
      </c>
      <c r="S1634" s="73"/>
      <c r="T1634" s="828">
        <f t="shared" si="147"/>
        <v>7130216.666666667</v>
      </c>
      <c r="U1634" s="829">
        <f t="shared" si="148"/>
        <v>9.9341052631578941E-2</v>
      </c>
    </row>
    <row r="1635" spans="2:23" ht="17.45" customHeight="1" x14ac:dyDescent="0.25">
      <c r="B1635" s="788">
        <v>16</v>
      </c>
      <c r="C1635" s="1068"/>
      <c r="D1635" s="257" t="s">
        <v>13913</v>
      </c>
      <c r="E1635" s="67" t="s">
        <v>13914</v>
      </c>
      <c r="F1635" s="234"/>
      <c r="G1635" s="234"/>
      <c r="H1635" s="235" t="s">
        <v>13924</v>
      </c>
      <c r="I1635" s="69" t="s">
        <v>13925</v>
      </c>
      <c r="J1635" s="69" t="s">
        <v>13926</v>
      </c>
      <c r="K1635" s="236">
        <v>42552</v>
      </c>
      <c r="L1635" s="341">
        <v>44013</v>
      </c>
      <c r="M1635" s="76">
        <v>48</v>
      </c>
      <c r="N1635" s="76">
        <v>20000000</v>
      </c>
      <c r="O1635" s="76">
        <f t="shared" si="145"/>
        <v>416666.66666666669</v>
      </c>
      <c r="P1635" s="128">
        <v>19</v>
      </c>
      <c r="Q1635" s="48">
        <f t="shared" si="146"/>
        <v>7916666.666666667</v>
      </c>
      <c r="R1635" s="73">
        <f>[1]Nissin!K1736</f>
        <v>964898</v>
      </c>
      <c r="S1635" s="73"/>
      <c r="T1635" s="828">
        <f t="shared" si="147"/>
        <v>6951768.666666667</v>
      </c>
      <c r="U1635" s="829">
        <f t="shared" si="148"/>
        <v>0.12188185263157894</v>
      </c>
    </row>
    <row r="1636" spans="2:23" ht="17.45" customHeight="1" x14ac:dyDescent="0.25">
      <c r="B1636" s="788">
        <v>17</v>
      </c>
      <c r="C1636" s="839" t="s">
        <v>253</v>
      </c>
      <c r="D1636" s="257" t="s">
        <v>13913</v>
      </c>
      <c r="E1636" s="67" t="s">
        <v>13914</v>
      </c>
      <c r="F1636" s="234"/>
      <c r="G1636" s="234"/>
      <c r="H1636" s="235" t="s">
        <v>13927</v>
      </c>
      <c r="I1636" s="69" t="s">
        <v>13928</v>
      </c>
      <c r="J1636" s="69" t="s">
        <v>13929</v>
      </c>
      <c r="K1636" s="236">
        <v>42476</v>
      </c>
      <c r="L1636" s="341">
        <v>43937</v>
      </c>
      <c r="M1636" s="76">
        <v>48</v>
      </c>
      <c r="N1636" s="76">
        <v>20000000</v>
      </c>
      <c r="O1636" s="76">
        <f t="shared" si="145"/>
        <v>416666.66666666669</v>
      </c>
      <c r="P1636" s="128">
        <v>21</v>
      </c>
      <c r="Q1636" s="48">
        <f t="shared" si="146"/>
        <v>8750000</v>
      </c>
      <c r="R1636" s="73">
        <f>[1]Nissin!K1198</f>
        <v>2916595</v>
      </c>
      <c r="S1636" s="73"/>
      <c r="T1636" s="828">
        <f t="shared" si="147"/>
        <v>5833405</v>
      </c>
      <c r="U1636" s="829">
        <f t="shared" si="148"/>
        <v>0.33332514285714288</v>
      </c>
    </row>
    <row r="1637" spans="2:23" ht="17.45" customHeight="1" x14ac:dyDescent="0.25">
      <c r="B1637" s="788">
        <v>18</v>
      </c>
      <c r="C1637" s="839" t="s">
        <v>253</v>
      </c>
      <c r="D1637" s="257" t="s">
        <v>13913</v>
      </c>
      <c r="E1637" s="67" t="s">
        <v>13914</v>
      </c>
      <c r="F1637" s="234"/>
      <c r="G1637" s="234"/>
      <c r="H1637" s="235" t="s">
        <v>13930</v>
      </c>
      <c r="I1637" s="69" t="s">
        <v>13931</v>
      </c>
      <c r="J1637" s="69" t="s">
        <v>13932</v>
      </c>
      <c r="K1637" s="236">
        <v>42476</v>
      </c>
      <c r="L1637" s="341">
        <v>43937</v>
      </c>
      <c r="M1637" s="76">
        <v>48</v>
      </c>
      <c r="N1637" s="76">
        <v>20000000</v>
      </c>
      <c r="O1637" s="76">
        <f t="shared" si="145"/>
        <v>416666.66666666669</v>
      </c>
      <c r="P1637" s="128">
        <v>21</v>
      </c>
      <c r="Q1637" s="48">
        <f t="shared" si="146"/>
        <v>8750000</v>
      </c>
      <c r="R1637" s="73">
        <f>[1]Nissin!K2010</f>
        <v>7689213</v>
      </c>
      <c r="S1637" s="73"/>
      <c r="T1637" s="828">
        <f t="shared" si="147"/>
        <v>1060787</v>
      </c>
      <c r="U1637" s="829">
        <f t="shared" si="148"/>
        <v>0.87876719999999997</v>
      </c>
    </row>
    <row r="1638" spans="2:23" ht="17.45" customHeight="1" x14ac:dyDescent="0.25">
      <c r="B1638" s="788">
        <v>19</v>
      </c>
      <c r="C1638" s="839" t="s">
        <v>253</v>
      </c>
      <c r="D1638" s="257" t="s">
        <v>13913</v>
      </c>
      <c r="E1638" s="67" t="s">
        <v>13914</v>
      </c>
      <c r="F1638" s="234"/>
      <c r="G1638" s="234"/>
      <c r="H1638" s="235" t="s">
        <v>13933</v>
      </c>
      <c r="I1638" s="69" t="s">
        <v>13934</v>
      </c>
      <c r="J1638" s="69" t="s">
        <v>13935</v>
      </c>
      <c r="K1638" s="236">
        <v>42476</v>
      </c>
      <c r="L1638" s="341">
        <v>43937</v>
      </c>
      <c r="M1638" s="76">
        <v>48</v>
      </c>
      <c r="N1638" s="76">
        <v>20000000</v>
      </c>
      <c r="O1638" s="76">
        <f t="shared" si="145"/>
        <v>416666.66666666669</v>
      </c>
      <c r="P1638" s="128">
        <v>21</v>
      </c>
      <c r="Q1638" s="48">
        <f t="shared" si="146"/>
        <v>8750000</v>
      </c>
      <c r="R1638" s="840">
        <f>[1]Nissin!K65</f>
        <v>7083440</v>
      </c>
      <c r="S1638" s="840"/>
      <c r="T1638" s="828">
        <f t="shared" si="147"/>
        <v>1666560</v>
      </c>
      <c r="U1638" s="829">
        <f t="shared" si="148"/>
        <v>0.80953600000000003</v>
      </c>
    </row>
    <row r="1639" spans="2:23" ht="17.45" customHeight="1" x14ac:dyDescent="0.25">
      <c r="B1639" s="788">
        <v>20</v>
      </c>
      <c r="C1639" s="839" t="s">
        <v>257</v>
      </c>
      <c r="D1639" s="257" t="s">
        <v>13913</v>
      </c>
      <c r="E1639" s="67" t="s">
        <v>13914</v>
      </c>
      <c r="F1639" s="234"/>
      <c r="G1639" s="234"/>
      <c r="H1639" s="235" t="s">
        <v>13936</v>
      </c>
      <c r="I1639" s="69" t="s">
        <v>13937</v>
      </c>
      <c r="J1639" s="69" t="s">
        <v>13938</v>
      </c>
      <c r="K1639" s="236">
        <v>42476</v>
      </c>
      <c r="L1639" s="341">
        <v>43937</v>
      </c>
      <c r="M1639" s="76">
        <v>48</v>
      </c>
      <c r="N1639" s="76">
        <v>20000000</v>
      </c>
      <c r="O1639" s="76">
        <f t="shared" si="145"/>
        <v>416666.66666666669</v>
      </c>
      <c r="P1639" s="128">
        <v>21</v>
      </c>
      <c r="Q1639" s="48">
        <f t="shared" si="146"/>
        <v>8750000</v>
      </c>
      <c r="R1639" s="73">
        <f>[1]Nissin!K1667</f>
        <v>5564838</v>
      </c>
      <c r="S1639" s="73"/>
      <c r="T1639" s="828">
        <f t="shared" si="147"/>
        <v>3185162</v>
      </c>
      <c r="U1639" s="829">
        <f t="shared" si="148"/>
        <v>0.6359814857142857</v>
      </c>
    </row>
    <row r="1640" spans="2:23" ht="17.45" customHeight="1" x14ac:dyDescent="0.25">
      <c r="B1640" s="788">
        <v>21</v>
      </c>
      <c r="C1640" s="839" t="s">
        <v>257</v>
      </c>
      <c r="D1640" s="257" t="s">
        <v>13913</v>
      </c>
      <c r="E1640" s="67" t="s">
        <v>13914</v>
      </c>
      <c r="F1640" s="234"/>
      <c r="G1640" s="234"/>
      <c r="H1640" s="235" t="s">
        <v>13939</v>
      </c>
      <c r="I1640" s="69" t="s">
        <v>13940</v>
      </c>
      <c r="J1640" s="69" t="s">
        <v>13941</v>
      </c>
      <c r="K1640" s="236">
        <v>42476</v>
      </c>
      <c r="L1640" s="341">
        <v>43937</v>
      </c>
      <c r="M1640" s="76">
        <v>48</v>
      </c>
      <c r="N1640" s="76">
        <v>20000000</v>
      </c>
      <c r="O1640" s="76">
        <f t="shared" si="145"/>
        <v>416666.66666666669</v>
      </c>
      <c r="P1640" s="128">
        <v>21</v>
      </c>
      <c r="Q1640" s="48">
        <f t="shared" si="146"/>
        <v>8750000</v>
      </c>
      <c r="R1640" s="841">
        <f>[1]Nissin!K535</f>
        <v>11168058</v>
      </c>
      <c r="S1640" s="841"/>
      <c r="T1640" s="842">
        <f t="shared" si="147"/>
        <v>-2418058</v>
      </c>
      <c r="U1640" s="829">
        <f t="shared" si="148"/>
        <v>1.2763494857142856</v>
      </c>
    </row>
    <row r="1641" spans="2:23" ht="17.45" customHeight="1" x14ac:dyDescent="0.25">
      <c r="B1641" s="788">
        <v>22</v>
      </c>
      <c r="C1641" s="302" t="s">
        <v>267</v>
      </c>
      <c r="D1641" s="257" t="s">
        <v>13913</v>
      </c>
      <c r="E1641" s="67" t="s">
        <v>13914</v>
      </c>
      <c r="F1641" s="234"/>
      <c r="G1641" s="234"/>
      <c r="H1641" s="235" t="s">
        <v>13942</v>
      </c>
      <c r="I1641" s="69" t="s">
        <v>13943</v>
      </c>
      <c r="J1641" s="69" t="s">
        <v>13944</v>
      </c>
      <c r="K1641" s="236">
        <v>42476</v>
      </c>
      <c r="L1641" s="341">
        <v>43937</v>
      </c>
      <c r="M1641" s="76">
        <v>48</v>
      </c>
      <c r="N1641" s="76">
        <v>20000000</v>
      </c>
      <c r="O1641" s="76">
        <f t="shared" si="145"/>
        <v>416666.66666666669</v>
      </c>
      <c r="P1641" s="128">
        <v>21</v>
      </c>
      <c r="Q1641" s="48">
        <f t="shared" si="146"/>
        <v>8750000</v>
      </c>
      <c r="R1641" s="843">
        <f>[1]Nissin!K1465</f>
        <v>9010146</v>
      </c>
      <c r="S1641" s="843"/>
      <c r="T1641" s="842">
        <f t="shared" si="147"/>
        <v>-260146</v>
      </c>
      <c r="U1641" s="829">
        <f t="shared" si="148"/>
        <v>1.0297309714285714</v>
      </c>
    </row>
    <row r="1642" spans="2:23" ht="17.45" customHeight="1" x14ac:dyDescent="0.25">
      <c r="B1642" s="788">
        <v>23</v>
      </c>
      <c r="C1642" s="839" t="s">
        <v>257</v>
      </c>
      <c r="D1642" s="257" t="s">
        <v>13913</v>
      </c>
      <c r="E1642" s="67" t="s">
        <v>13914</v>
      </c>
      <c r="F1642" s="234"/>
      <c r="G1642" s="234"/>
      <c r="H1642" s="235" t="s">
        <v>13945</v>
      </c>
      <c r="I1642" s="69" t="s">
        <v>13946</v>
      </c>
      <c r="J1642" s="69" t="s">
        <v>13947</v>
      </c>
      <c r="K1642" s="236">
        <v>42476</v>
      </c>
      <c r="L1642" s="341">
        <v>43937</v>
      </c>
      <c r="M1642" s="76">
        <v>48</v>
      </c>
      <c r="N1642" s="76">
        <v>20000000</v>
      </c>
      <c r="O1642" s="76">
        <f t="shared" si="145"/>
        <v>416666.66666666669</v>
      </c>
      <c r="P1642" s="128">
        <v>21</v>
      </c>
      <c r="Q1642" s="48">
        <f t="shared" si="146"/>
        <v>8750000</v>
      </c>
      <c r="R1642" s="841">
        <f>[1]Nissin!K1001</f>
        <v>13641207</v>
      </c>
      <c r="S1642" s="841"/>
      <c r="T1642" s="842">
        <f>Q1642-R1642</f>
        <v>-4891207</v>
      </c>
      <c r="U1642" s="829">
        <f t="shared" si="148"/>
        <v>1.5589950857142858</v>
      </c>
      <c r="W1642" s="844">
        <f>R1642/24</f>
        <v>568383.625</v>
      </c>
    </row>
    <row r="1643" spans="2:23" ht="17.45" customHeight="1" x14ac:dyDescent="0.25">
      <c r="B1643" s="788">
        <v>24</v>
      </c>
      <c r="C1643" s="839" t="s">
        <v>253</v>
      </c>
      <c r="D1643" s="257" t="s">
        <v>13913</v>
      </c>
      <c r="E1643" s="67" t="s">
        <v>13914</v>
      </c>
      <c r="F1643" s="234"/>
      <c r="G1643" s="234"/>
      <c r="H1643" s="235" t="s">
        <v>13948</v>
      </c>
      <c r="I1643" s="69" t="s">
        <v>13949</v>
      </c>
      <c r="J1643" s="69" t="s">
        <v>13950</v>
      </c>
      <c r="K1643" s="236">
        <v>42476</v>
      </c>
      <c r="L1643" s="341">
        <v>43937</v>
      </c>
      <c r="M1643" s="76">
        <v>48</v>
      </c>
      <c r="N1643" s="76">
        <v>20000000</v>
      </c>
      <c r="O1643" s="76">
        <f t="shared" si="145"/>
        <v>416666.66666666669</v>
      </c>
      <c r="P1643" s="128">
        <v>21</v>
      </c>
      <c r="Q1643" s="48">
        <f t="shared" si="146"/>
        <v>8750000</v>
      </c>
      <c r="R1643" s="73">
        <f>[1]Nissin!K802</f>
        <v>4247237</v>
      </c>
      <c r="S1643" s="73"/>
      <c r="T1643" s="828">
        <f>Q1643-R1643</f>
        <v>4502763</v>
      </c>
      <c r="U1643" s="829">
        <f t="shared" si="148"/>
        <v>0.48539851428571429</v>
      </c>
    </row>
    <row r="1644" spans="2:23" ht="17.45" customHeight="1" x14ac:dyDescent="0.25">
      <c r="B1644" s="788">
        <v>25</v>
      </c>
      <c r="C1644" s="839" t="s">
        <v>253</v>
      </c>
      <c r="D1644" s="257" t="s">
        <v>13913</v>
      </c>
      <c r="E1644" s="67" t="s">
        <v>13914</v>
      </c>
      <c r="F1644" s="234"/>
      <c r="G1644" s="234"/>
      <c r="H1644" s="235" t="s">
        <v>13951</v>
      </c>
      <c r="I1644" s="69" t="s">
        <v>13952</v>
      </c>
      <c r="J1644" s="69" t="s">
        <v>13953</v>
      </c>
      <c r="K1644" s="236">
        <v>42476</v>
      </c>
      <c r="L1644" s="341">
        <v>43937</v>
      </c>
      <c r="M1644" s="76">
        <v>48</v>
      </c>
      <c r="N1644" s="76">
        <v>20000000</v>
      </c>
      <c r="O1644" s="76">
        <f t="shared" si="145"/>
        <v>416666.66666666669</v>
      </c>
      <c r="P1644" s="128">
        <v>21</v>
      </c>
      <c r="Q1644" s="48">
        <f t="shared" si="146"/>
        <v>8750000</v>
      </c>
      <c r="R1644" s="73">
        <f>[1]Nissin!K403</f>
        <v>4580626</v>
      </c>
      <c r="S1644" s="73"/>
      <c r="T1644" s="828">
        <f>Q1644-R1644</f>
        <v>4169374</v>
      </c>
      <c r="U1644" s="829">
        <f t="shared" si="148"/>
        <v>0.5235001142857143</v>
      </c>
    </row>
    <row r="1645" spans="2:23" ht="17.45" customHeight="1" x14ac:dyDescent="0.25">
      <c r="B1645" s="788">
        <v>26</v>
      </c>
      <c r="C1645" s="302" t="s">
        <v>253</v>
      </c>
      <c r="D1645" s="257" t="s">
        <v>13913</v>
      </c>
      <c r="E1645" s="67" t="s">
        <v>13914</v>
      </c>
      <c r="F1645" s="234"/>
      <c r="G1645" s="234"/>
      <c r="H1645" s="235" t="s">
        <v>13954</v>
      </c>
      <c r="I1645" s="69" t="s">
        <v>13955</v>
      </c>
      <c r="J1645" s="69" t="s">
        <v>13956</v>
      </c>
      <c r="K1645" s="236">
        <v>42476</v>
      </c>
      <c r="L1645" s="341">
        <v>43937</v>
      </c>
      <c r="M1645" s="76">
        <v>48</v>
      </c>
      <c r="N1645" s="76">
        <v>20000000</v>
      </c>
      <c r="O1645" s="76">
        <f t="shared" si="145"/>
        <v>416666.66666666669</v>
      </c>
      <c r="P1645" s="128">
        <v>21</v>
      </c>
      <c r="Q1645" s="48">
        <f t="shared" si="146"/>
        <v>8750000</v>
      </c>
      <c r="R1645" s="73">
        <f>[1]Nissin!K1264</f>
        <v>3464539</v>
      </c>
      <c r="S1645" s="73"/>
      <c r="T1645" s="828">
        <f t="shared" ref="T1645:T1650" si="149">Q1645-R1645</f>
        <v>5285461</v>
      </c>
      <c r="U1645" s="829">
        <f t="shared" si="148"/>
        <v>0.39594731428571428</v>
      </c>
    </row>
    <row r="1646" spans="2:23" ht="17.45" customHeight="1" x14ac:dyDescent="0.25">
      <c r="B1646" s="788">
        <v>27</v>
      </c>
      <c r="C1646" s="316" t="s">
        <v>625</v>
      </c>
      <c r="D1646" s="257" t="s">
        <v>13913</v>
      </c>
      <c r="E1646" s="67" t="s">
        <v>13914</v>
      </c>
      <c r="F1646" s="234"/>
      <c r="G1646" s="234"/>
      <c r="H1646" s="235" t="s">
        <v>13957</v>
      </c>
      <c r="I1646" s="69" t="s">
        <v>13958</v>
      </c>
      <c r="J1646" s="69" t="s">
        <v>13959</v>
      </c>
      <c r="K1646" s="236">
        <v>42476</v>
      </c>
      <c r="L1646" s="341">
        <v>43937</v>
      </c>
      <c r="M1646" s="76">
        <v>48</v>
      </c>
      <c r="N1646" s="76">
        <v>20000000</v>
      </c>
      <c r="O1646" s="76">
        <f t="shared" si="145"/>
        <v>416666.66666666669</v>
      </c>
      <c r="P1646" s="128">
        <v>21</v>
      </c>
      <c r="Q1646" s="48">
        <f t="shared" si="146"/>
        <v>8750000</v>
      </c>
      <c r="R1646" s="73">
        <f>[1]Nissin!K1874</f>
        <v>781780</v>
      </c>
      <c r="S1646" s="73"/>
      <c r="T1646" s="828">
        <f t="shared" si="149"/>
        <v>7968220</v>
      </c>
      <c r="U1646" s="829">
        <f t="shared" si="148"/>
        <v>8.9346285714285711E-2</v>
      </c>
    </row>
    <row r="1647" spans="2:23" ht="17.45" customHeight="1" x14ac:dyDescent="0.25">
      <c r="B1647" s="788">
        <v>28</v>
      </c>
      <c r="C1647" s="839" t="s">
        <v>13960</v>
      </c>
      <c r="D1647" s="257" t="s">
        <v>13913</v>
      </c>
      <c r="E1647" s="67" t="s">
        <v>13914</v>
      </c>
      <c r="F1647" s="234"/>
      <c r="G1647" s="234"/>
      <c r="H1647" s="235" t="s">
        <v>13961</v>
      </c>
      <c r="I1647" s="69" t="s">
        <v>13962</v>
      </c>
      <c r="J1647" s="69" t="s">
        <v>13963</v>
      </c>
      <c r="K1647" s="236">
        <v>42476</v>
      </c>
      <c r="L1647" s="341">
        <v>43937</v>
      </c>
      <c r="M1647" s="76">
        <v>48</v>
      </c>
      <c r="N1647" s="76">
        <v>20000000</v>
      </c>
      <c r="O1647" s="76">
        <f t="shared" si="145"/>
        <v>416666.66666666669</v>
      </c>
      <c r="P1647" s="128">
        <v>21</v>
      </c>
      <c r="Q1647" s="48">
        <f t="shared" si="146"/>
        <v>8750000</v>
      </c>
      <c r="R1647" s="73">
        <f>[1]Nissin!K867</f>
        <v>1994250</v>
      </c>
      <c r="S1647" s="73"/>
      <c r="T1647" s="828">
        <f>Q1647-R1647</f>
        <v>6755750</v>
      </c>
      <c r="U1647" s="829">
        <f t="shared" si="148"/>
        <v>0.22791428571428571</v>
      </c>
    </row>
    <row r="1648" spans="2:23" ht="17.45" customHeight="1" x14ac:dyDescent="0.25">
      <c r="B1648" s="788">
        <v>29</v>
      </c>
      <c r="C1648" s="302" t="s">
        <v>13964</v>
      </c>
      <c r="D1648" s="257" t="s">
        <v>13913</v>
      </c>
      <c r="E1648" s="67" t="s">
        <v>13914</v>
      </c>
      <c r="F1648" s="234"/>
      <c r="G1648" s="234"/>
      <c r="H1648" s="235" t="s">
        <v>13965</v>
      </c>
      <c r="I1648" s="69" t="s">
        <v>13966</v>
      </c>
      <c r="J1648" s="69" t="s">
        <v>13967</v>
      </c>
      <c r="K1648" s="236">
        <v>42517</v>
      </c>
      <c r="L1648" s="341">
        <v>43978</v>
      </c>
      <c r="M1648" s="76">
        <v>48</v>
      </c>
      <c r="N1648" s="76">
        <v>20000000</v>
      </c>
      <c r="O1648" s="76">
        <f t="shared" si="145"/>
        <v>416666.66666666669</v>
      </c>
      <c r="P1648" s="128">
        <v>20</v>
      </c>
      <c r="Q1648" s="48">
        <f t="shared" si="146"/>
        <v>8333333.333333334</v>
      </c>
      <c r="R1648" s="73">
        <f>[1]Nissin!K1599</f>
        <v>2756315</v>
      </c>
      <c r="S1648" s="73"/>
      <c r="T1648" s="828">
        <f t="shared" si="149"/>
        <v>5577018.333333334</v>
      </c>
      <c r="U1648" s="829">
        <f t="shared" si="148"/>
        <v>0.33075779999999999</v>
      </c>
    </row>
    <row r="1649" spans="2:23" ht="17.45" customHeight="1" x14ac:dyDescent="0.25">
      <c r="B1649" s="788">
        <v>30</v>
      </c>
      <c r="C1649" s="839" t="s">
        <v>253</v>
      </c>
      <c r="D1649" s="257" t="s">
        <v>13913</v>
      </c>
      <c r="E1649" s="67" t="s">
        <v>13914</v>
      </c>
      <c r="F1649" s="234"/>
      <c r="G1649" s="234"/>
      <c r="H1649" s="235" t="s">
        <v>13968</v>
      </c>
      <c r="I1649" s="69" t="s">
        <v>13969</v>
      </c>
      <c r="J1649" s="69" t="s">
        <v>13970</v>
      </c>
      <c r="K1649" s="236">
        <v>42476</v>
      </c>
      <c r="L1649" s="341">
        <v>43937</v>
      </c>
      <c r="M1649" s="76">
        <v>48</v>
      </c>
      <c r="N1649" s="76">
        <v>20000000</v>
      </c>
      <c r="O1649" s="76">
        <f t="shared" si="145"/>
        <v>416666.66666666669</v>
      </c>
      <c r="P1649" s="128">
        <v>21</v>
      </c>
      <c r="Q1649" s="48">
        <f t="shared" si="146"/>
        <v>8750000</v>
      </c>
      <c r="R1649" s="73">
        <f>[1]Nissin!K1132</f>
        <v>7524574</v>
      </c>
      <c r="S1649" s="73"/>
      <c r="T1649" s="828">
        <f t="shared" si="149"/>
        <v>1225426</v>
      </c>
      <c r="U1649" s="829">
        <f t="shared" si="148"/>
        <v>0.85995131428571425</v>
      </c>
    </row>
    <row r="1650" spans="2:23" ht="17.45" customHeight="1" x14ac:dyDescent="0.25">
      <c r="B1650" s="788">
        <v>31</v>
      </c>
      <c r="C1650" s="839" t="s">
        <v>13960</v>
      </c>
      <c r="D1650" s="257" t="s">
        <v>13913</v>
      </c>
      <c r="E1650" s="67" t="s">
        <v>13914</v>
      </c>
      <c r="F1650" s="234"/>
      <c r="G1650" s="234"/>
      <c r="H1650" s="235" t="s">
        <v>13971</v>
      </c>
      <c r="I1650" s="69" t="s">
        <v>13972</v>
      </c>
      <c r="J1650" s="69" t="s">
        <v>13973</v>
      </c>
      <c r="K1650" s="236">
        <v>42476</v>
      </c>
      <c r="L1650" s="341">
        <v>43937</v>
      </c>
      <c r="M1650" s="76">
        <v>48</v>
      </c>
      <c r="N1650" s="76">
        <v>20000000</v>
      </c>
      <c r="O1650" s="76">
        <f t="shared" si="145"/>
        <v>416666.66666666669</v>
      </c>
      <c r="P1650" s="128">
        <v>21</v>
      </c>
      <c r="Q1650" s="48">
        <f t="shared" si="146"/>
        <v>8750000</v>
      </c>
      <c r="R1650" s="73">
        <f>[1]Nissin!K1066</f>
        <v>4311432</v>
      </c>
      <c r="S1650" s="73"/>
      <c r="T1650" s="828">
        <f t="shared" si="149"/>
        <v>4438568</v>
      </c>
      <c r="U1650" s="829">
        <f t="shared" si="148"/>
        <v>0.4927350857142857</v>
      </c>
    </row>
    <row r="1651" spans="2:23" ht="17.45" customHeight="1" x14ac:dyDescent="0.25">
      <c r="B1651" s="788">
        <v>32</v>
      </c>
      <c r="C1651" s="839" t="s">
        <v>257</v>
      </c>
      <c r="D1651" s="257" t="s">
        <v>13913</v>
      </c>
      <c r="E1651" s="67" t="s">
        <v>13914</v>
      </c>
      <c r="F1651" s="234"/>
      <c r="G1651" s="234"/>
      <c r="H1651" s="235" t="s">
        <v>13974</v>
      </c>
      <c r="I1651" s="69" t="s">
        <v>13975</v>
      </c>
      <c r="J1651" s="69" t="s">
        <v>13976</v>
      </c>
      <c r="K1651" s="236">
        <v>42476</v>
      </c>
      <c r="L1651" s="341">
        <v>43937</v>
      </c>
      <c r="M1651" s="76">
        <v>48</v>
      </c>
      <c r="N1651" s="76">
        <v>20000000</v>
      </c>
      <c r="O1651" s="76">
        <f t="shared" si="145"/>
        <v>416666.66666666669</v>
      </c>
      <c r="P1651" s="128">
        <v>21</v>
      </c>
      <c r="Q1651" s="48">
        <f t="shared" si="146"/>
        <v>8750000</v>
      </c>
      <c r="R1651" s="841">
        <f>[1]Nissin!K735</f>
        <v>9558763</v>
      </c>
      <c r="S1651" s="841"/>
      <c r="T1651" s="842">
        <f>Q1651-R1651</f>
        <v>-808763</v>
      </c>
      <c r="U1651" s="829">
        <f t="shared" si="148"/>
        <v>1.0924300571428571</v>
      </c>
    </row>
    <row r="1652" spans="2:23" ht="17.45" customHeight="1" x14ac:dyDescent="0.25">
      <c r="B1652" s="788">
        <v>33</v>
      </c>
      <c r="C1652" s="839" t="s">
        <v>253</v>
      </c>
      <c r="D1652" s="257" t="s">
        <v>13913</v>
      </c>
      <c r="E1652" s="67" t="s">
        <v>13914</v>
      </c>
      <c r="F1652" s="234"/>
      <c r="G1652" s="234"/>
      <c r="H1652" s="235" t="s">
        <v>13977</v>
      </c>
      <c r="I1652" s="69" t="s">
        <v>13978</v>
      </c>
      <c r="J1652" s="69" t="s">
        <v>13979</v>
      </c>
      <c r="K1652" s="236">
        <v>42476</v>
      </c>
      <c r="L1652" s="341">
        <v>43937</v>
      </c>
      <c r="M1652" s="76">
        <v>48</v>
      </c>
      <c r="N1652" s="76">
        <v>20000000</v>
      </c>
      <c r="O1652" s="76">
        <f t="shared" si="145"/>
        <v>416666.66666666669</v>
      </c>
      <c r="P1652" s="128">
        <v>21</v>
      </c>
      <c r="Q1652" s="48">
        <f t="shared" si="146"/>
        <v>8750000</v>
      </c>
      <c r="R1652" s="73">
        <f>[1]Nissin!K601</f>
        <v>3788333</v>
      </c>
      <c r="S1652" s="73"/>
      <c r="T1652" s="828">
        <f>Q1652-R1652</f>
        <v>4961667</v>
      </c>
      <c r="U1652" s="829">
        <f t="shared" si="148"/>
        <v>0.43295234285714285</v>
      </c>
    </row>
    <row r="1653" spans="2:23" ht="17.45" customHeight="1" x14ac:dyDescent="0.25">
      <c r="B1653" s="788">
        <v>34</v>
      </c>
      <c r="C1653" s="316" t="s">
        <v>13980</v>
      </c>
      <c r="D1653" s="257" t="s">
        <v>13913</v>
      </c>
      <c r="E1653" s="67" t="s">
        <v>13914</v>
      </c>
      <c r="F1653" s="234"/>
      <c r="G1653" s="234"/>
      <c r="H1653" s="235" t="s">
        <v>13981</v>
      </c>
      <c r="I1653" s="69" t="s">
        <v>13982</v>
      </c>
      <c r="J1653" s="69" t="s">
        <v>13983</v>
      </c>
      <c r="K1653" s="236">
        <v>42476</v>
      </c>
      <c r="L1653" s="341">
        <v>43937</v>
      </c>
      <c r="M1653" s="76">
        <v>48</v>
      </c>
      <c r="N1653" s="76">
        <v>20000000</v>
      </c>
      <c r="O1653" s="76">
        <f t="shared" si="145"/>
        <v>416666.66666666669</v>
      </c>
      <c r="P1653" s="128">
        <v>21</v>
      </c>
      <c r="Q1653" s="48">
        <f t="shared" si="146"/>
        <v>8750000</v>
      </c>
      <c r="R1653" s="841">
        <f>[1]Nissin!K668</f>
        <v>10002198</v>
      </c>
      <c r="S1653" s="841"/>
      <c r="T1653" s="842">
        <f>Q1653-R1653</f>
        <v>-1252198</v>
      </c>
      <c r="U1653" s="829">
        <f t="shared" si="148"/>
        <v>1.1431083428571429</v>
      </c>
    </row>
    <row r="1654" spans="2:23" ht="17.45" customHeight="1" x14ac:dyDescent="0.25">
      <c r="B1654" s="788">
        <v>35</v>
      </c>
      <c r="C1654" s="302" t="s">
        <v>13980</v>
      </c>
      <c r="D1654" s="233" t="s">
        <v>13913</v>
      </c>
      <c r="E1654" s="67" t="s">
        <v>13914</v>
      </c>
      <c r="F1654" s="234"/>
      <c r="G1654" s="234"/>
      <c r="H1654" s="235" t="s">
        <v>13984</v>
      </c>
      <c r="I1654" s="69" t="s">
        <v>13985</v>
      </c>
      <c r="J1654" s="69" t="s">
        <v>13986</v>
      </c>
      <c r="K1654" s="236">
        <v>42476</v>
      </c>
      <c r="L1654" s="341">
        <v>43937</v>
      </c>
      <c r="M1654" s="76">
        <v>48</v>
      </c>
      <c r="N1654" s="76">
        <v>20000000</v>
      </c>
      <c r="O1654" s="76">
        <f t="shared" si="145"/>
        <v>416666.66666666669</v>
      </c>
      <c r="P1654" s="128">
        <v>21</v>
      </c>
      <c r="Q1654" s="48">
        <f t="shared" si="146"/>
        <v>8750000</v>
      </c>
      <c r="R1654" s="73">
        <f>[1]Nissin!K264</f>
        <v>7778886</v>
      </c>
      <c r="S1654" s="73"/>
      <c r="T1654" s="828">
        <f>Q1654-R1654</f>
        <v>971114</v>
      </c>
      <c r="U1654" s="829">
        <f t="shared" si="148"/>
        <v>0.8890155428571429</v>
      </c>
    </row>
    <row r="1655" spans="2:23" ht="17.45" customHeight="1" x14ac:dyDescent="0.25">
      <c r="B1655" s="788">
        <v>36</v>
      </c>
      <c r="C1655" s="69" t="s">
        <v>13987</v>
      </c>
      <c r="D1655" s="845" t="s">
        <v>13988</v>
      </c>
      <c r="E1655" s="67" t="s">
        <v>13989</v>
      </c>
      <c r="F1655" s="234"/>
      <c r="G1655" s="234"/>
      <c r="H1655" s="235" t="s">
        <v>13990</v>
      </c>
      <c r="I1655" s="69" t="s">
        <v>13991</v>
      </c>
      <c r="J1655" s="69" t="s">
        <v>13992</v>
      </c>
      <c r="K1655" s="846">
        <v>41995</v>
      </c>
      <c r="L1655" s="847">
        <v>43091</v>
      </c>
      <c r="M1655" s="801">
        <v>36</v>
      </c>
      <c r="N1655" s="801">
        <f>2530000*36</f>
        <v>91080000</v>
      </c>
      <c r="O1655" s="801">
        <f>N1655/M1655</f>
        <v>2530000</v>
      </c>
      <c r="P1655" s="47">
        <v>36</v>
      </c>
      <c r="Q1655" s="48">
        <f t="shared" si="146"/>
        <v>91080000</v>
      </c>
      <c r="R1655" s="73">
        <f>[1]JBA!J52</f>
        <v>18605182</v>
      </c>
      <c r="S1655" s="73"/>
      <c r="T1655" s="828">
        <f t="shared" ref="T1655:T1660" si="150">Q1655-R1655</f>
        <v>72474818</v>
      </c>
      <c r="U1655" s="829">
        <f t="shared" si="148"/>
        <v>0.204272968818621</v>
      </c>
    </row>
    <row r="1656" spans="2:23" ht="17.45" customHeight="1" x14ac:dyDescent="0.25">
      <c r="B1656" s="788">
        <v>37</v>
      </c>
      <c r="C1656" s="302" t="s">
        <v>13993</v>
      </c>
      <c r="D1656" s="233" t="s">
        <v>13994</v>
      </c>
      <c r="E1656" s="67" t="s">
        <v>13995</v>
      </c>
      <c r="F1656" s="234"/>
      <c r="G1656" s="234"/>
      <c r="H1656" s="235" t="s">
        <v>13996</v>
      </c>
      <c r="I1656" s="303" t="s">
        <v>13997</v>
      </c>
      <c r="J1656" s="303" t="s">
        <v>13998</v>
      </c>
      <c r="K1656" s="236">
        <v>42583</v>
      </c>
      <c r="L1656" s="341">
        <v>44409</v>
      </c>
      <c r="M1656" s="76">
        <v>60</v>
      </c>
      <c r="N1656" s="76">
        <f>390000000/5</f>
        <v>78000000</v>
      </c>
      <c r="O1656" s="76">
        <f>N1656/M1656</f>
        <v>1300000</v>
      </c>
      <c r="P1656" s="128">
        <v>23</v>
      </c>
      <c r="Q1656" s="48">
        <f t="shared" si="146"/>
        <v>29900000</v>
      </c>
      <c r="R1656" s="73">
        <f>[1]Indokarlo!K392</f>
        <v>13904185</v>
      </c>
      <c r="S1656" s="73"/>
      <c r="T1656" s="828">
        <f t="shared" si="150"/>
        <v>15995815</v>
      </c>
      <c r="U1656" s="829">
        <f t="shared" si="148"/>
        <v>0.46502290969899668</v>
      </c>
    </row>
    <row r="1657" spans="2:23" ht="17.45" customHeight="1" x14ac:dyDescent="0.25">
      <c r="B1657" s="788">
        <v>38</v>
      </c>
      <c r="C1657" s="126" t="s">
        <v>13999</v>
      </c>
      <c r="D1657" s="65" t="s">
        <v>12005</v>
      </c>
      <c r="E1657" s="119" t="s">
        <v>14000</v>
      </c>
      <c r="F1657" s="123"/>
      <c r="G1657" s="123"/>
      <c r="H1657" s="124" t="s">
        <v>14001</v>
      </c>
      <c r="I1657" s="125" t="s">
        <v>14002</v>
      </c>
      <c r="J1657" s="125" t="s">
        <v>14003</v>
      </c>
      <c r="K1657" s="70">
        <v>42158</v>
      </c>
      <c r="L1657" s="827">
        <v>43254</v>
      </c>
      <c r="M1657" s="137">
        <v>36</v>
      </c>
      <c r="N1657" s="127">
        <v>126000000</v>
      </c>
      <c r="O1657" s="801">
        <f t="shared" ref="O1657:O1720" si="151">N1657/M1657</f>
        <v>3500000</v>
      </c>
      <c r="P1657" s="128">
        <v>36</v>
      </c>
      <c r="Q1657" s="48">
        <f t="shared" si="146"/>
        <v>126000000</v>
      </c>
      <c r="R1657" s="73">
        <f>[1]KRM!J684</f>
        <v>34368129</v>
      </c>
      <c r="S1657" s="73"/>
      <c r="T1657" s="828">
        <f t="shared" si="150"/>
        <v>91631871</v>
      </c>
      <c r="U1657" s="829">
        <f t="shared" si="148"/>
        <v>0.27276292857142859</v>
      </c>
      <c r="W1657" s="844">
        <f>R1657/36</f>
        <v>954670.25</v>
      </c>
    </row>
    <row r="1658" spans="2:23" ht="17.45" customHeight="1" x14ac:dyDescent="0.25">
      <c r="B1658" s="788">
        <v>39</v>
      </c>
      <c r="C1658" s="848" t="s">
        <v>14004</v>
      </c>
      <c r="D1658" s="65" t="s">
        <v>12005</v>
      </c>
      <c r="E1658" s="119" t="s">
        <v>14000</v>
      </c>
      <c r="F1658" s="123"/>
      <c r="G1658" s="123"/>
      <c r="H1658" s="124" t="s">
        <v>14005</v>
      </c>
      <c r="I1658" s="849" t="s">
        <v>14006</v>
      </c>
      <c r="J1658" s="849" t="s">
        <v>14007</v>
      </c>
      <c r="K1658" s="70">
        <v>42129</v>
      </c>
      <c r="L1658" s="827">
        <v>43225</v>
      </c>
      <c r="M1658" s="137">
        <v>36</v>
      </c>
      <c r="N1658" s="127">
        <v>126000000</v>
      </c>
      <c r="O1658" s="76">
        <f t="shared" si="151"/>
        <v>3500000</v>
      </c>
      <c r="P1658" s="128">
        <v>36</v>
      </c>
      <c r="Q1658" s="48">
        <f t="shared" si="146"/>
        <v>126000000</v>
      </c>
      <c r="R1658" s="73">
        <f>[1]KRM!J628</f>
        <v>63193415</v>
      </c>
      <c r="S1658" s="73"/>
      <c r="T1658" s="828">
        <f t="shared" si="150"/>
        <v>62806585</v>
      </c>
      <c r="U1658" s="829">
        <f t="shared" si="148"/>
        <v>0.50153503968253965</v>
      </c>
      <c r="W1658" s="844">
        <f>R1658/36</f>
        <v>1755372.638888889</v>
      </c>
    </row>
    <row r="1659" spans="2:23" ht="17.45" customHeight="1" x14ac:dyDescent="0.25">
      <c r="B1659" s="788">
        <v>40</v>
      </c>
      <c r="C1659" s="848" t="s">
        <v>14008</v>
      </c>
      <c r="D1659" s="65" t="s">
        <v>12005</v>
      </c>
      <c r="E1659" s="119" t="s">
        <v>14009</v>
      </c>
      <c r="F1659" s="123"/>
      <c r="G1659" s="123"/>
      <c r="H1659" s="124" t="s">
        <v>14010</v>
      </c>
      <c r="I1659" s="125" t="s">
        <v>14011</v>
      </c>
      <c r="J1659" s="125" t="s">
        <v>14012</v>
      </c>
      <c r="K1659" s="70">
        <v>42158</v>
      </c>
      <c r="L1659" s="827">
        <v>43254</v>
      </c>
      <c r="M1659" s="137">
        <v>36</v>
      </c>
      <c r="N1659" s="127">
        <v>88200000</v>
      </c>
      <c r="O1659" s="76">
        <f t="shared" si="151"/>
        <v>2450000</v>
      </c>
      <c r="P1659" s="128">
        <v>36</v>
      </c>
      <c r="Q1659" s="48">
        <f t="shared" si="146"/>
        <v>88200000</v>
      </c>
      <c r="R1659" s="73">
        <f>[1]KRM!J741</f>
        <v>21953579</v>
      </c>
      <c r="S1659" s="73"/>
      <c r="T1659" s="828">
        <f t="shared" si="150"/>
        <v>66246421</v>
      </c>
      <c r="U1659" s="829">
        <f t="shared" si="148"/>
        <v>0.24890679138321994</v>
      </c>
    </row>
    <row r="1660" spans="2:23" ht="17.45" customHeight="1" x14ac:dyDescent="0.25">
      <c r="B1660" s="788">
        <v>41</v>
      </c>
      <c r="C1660" s="69" t="s">
        <v>14013</v>
      </c>
      <c r="D1660" s="340" t="s">
        <v>14014</v>
      </c>
      <c r="E1660" s="67" t="s">
        <v>13896</v>
      </c>
      <c r="F1660" s="234"/>
      <c r="G1660" s="234"/>
      <c r="H1660" s="235" t="s">
        <v>14015</v>
      </c>
      <c r="I1660" s="69" t="s">
        <v>14016</v>
      </c>
      <c r="J1660" s="69" t="s">
        <v>14017</v>
      </c>
      <c r="K1660" s="236">
        <v>42278</v>
      </c>
      <c r="L1660" s="341">
        <v>43009</v>
      </c>
      <c r="M1660" s="76">
        <v>24</v>
      </c>
      <c r="N1660" s="76">
        <v>24000000</v>
      </c>
      <c r="O1660" s="76">
        <f t="shared" si="151"/>
        <v>1000000</v>
      </c>
      <c r="P1660" s="128">
        <v>24</v>
      </c>
      <c r="Q1660" s="48">
        <f t="shared" si="146"/>
        <v>24000000</v>
      </c>
      <c r="R1660" s="73">
        <f>'[1]Mr. Inaba'!J44</f>
        <v>3022360</v>
      </c>
      <c r="S1660" s="73"/>
      <c r="T1660" s="828">
        <f t="shared" si="150"/>
        <v>20977640</v>
      </c>
      <c r="U1660" s="829">
        <f t="shared" si="148"/>
        <v>0.12593166666666666</v>
      </c>
    </row>
    <row r="1661" spans="2:23" ht="17.45" customHeight="1" x14ac:dyDescent="0.25">
      <c r="B1661" s="788">
        <v>42</v>
      </c>
      <c r="C1661" s="302" t="s">
        <v>14018</v>
      </c>
      <c r="D1661" s="257" t="s">
        <v>13994</v>
      </c>
      <c r="E1661" s="67" t="s">
        <v>14019</v>
      </c>
      <c r="F1661" s="234"/>
      <c r="G1661" s="234"/>
      <c r="H1661" s="235" t="s">
        <v>14020</v>
      </c>
      <c r="I1661" s="303" t="s">
        <v>14021</v>
      </c>
      <c r="J1661" s="303" t="s">
        <v>14022</v>
      </c>
      <c r="K1661" s="236">
        <v>42583</v>
      </c>
      <c r="L1661" s="341">
        <v>44409</v>
      </c>
      <c r="M1661" s="76">
        <v>60</v>
      </c>
      <c r="N1661" s="76">
        <v>90000000</v>
      </c>
      <c r="O1661" s="76">
        <f t="shared" si="151"/>
        <v>1500000</v>
      </c>
      <c r="P1661" s="128">
        <v>24</v>
      </c>
      <c r="Q1661" s="48">
        <f t="shared" si="146"/>
        <v>36000000</v>
      </c>
      <c r="R1661" s="73">
        <f>[1]Indokarlo!K236</f>
        <v>17277487</v>
      </c>
      <c r="S1661" s="73"/>
      <c r="T1661" s="828">
        <f>Q1661-R1661</f>
        <v>18722513</v>
      </c>
      <c r="U1661" s="829">
        <f t="shared" si="148"/>
        <v>0.47993019444444446</v>
      </c>
    </row>
    <row r="1662" spans="2:23" ht="17.45" customHeight="1" x14ac:dyDescent="0.25">
      <c r="B1662" s="788">
        <v>43</v>
      </c>
      <c r="C1662" s="850" t="s">
        <v>13993</v>
      </c>
      <c r="D1662" s="233" t="s">
        <v>13994</v>
      </c>
      <c r="E1662" s="67" t="s">
        <v>13995</v>
      </c>
      <c r="F1662" s="234"/>
      <c r="G1662" s="234"/>
      <c r="H1662" s="235" t="s">
        <v>14023</v>
      </c>
      <c r="I1662" s="303" t="s">
        <v>14024</v>
      </c>
      <c r="J1662" s="303" t="s">
        <v>14025</v>
      </c>
      <c r="K1662" s="236">
        <v>42583</v>
      </c>
      <c r="L1662" s="341">
        <v>44409</v>
      </c>
      <c r="M1662" s="76">
        <v>60</v>
      </c>
      <c r="N1662" s="76">
        <f t="shared" ref="N1662:N1732" si="152">390000000/5</f>
        <v>78000000</v>
      </c>
      <c r="O1662" s="76">
        <f t="shared" si="151"/>
        <v>1300000</v>
      </c>
      <c r="P1662" s="128">
        <v>24</v>
      </c>
      <c r="Q1662" s="48">
        <f t="shared" si="146"/>
        <v>31200000</v>
      </c>
      <c r="R1662" s="73">
        <f>[1]Indokarlo!K315</f>
        <v>9862561</v>
      </c>
      <c r="S1662" s="73"/>
      <c r="T1662" s="828">
        <f>Q1662-R1662</f>
        <v>21337439</v>
      </c>
      <c r="U1662" s="829">
        <f t="shared" si="148"/>
        <v>0.31610772435897438</v>
      </c>
    </row>
    <row r="1663" spans="2:23" ht="17.45" customHeight="1" x14ac:dyDescent="0.25">
      <c r="B1663" s="788">
        <v>44</v>
      </c>
      <c r="C1663" s="233" t="s">
        <v>14026</v>
      </c>
      <c r="D1663" s="65" t="s">
        <v>12005</v>
      </c>
      <c r="E1663" s="119" t="s">
        <v>14027</v>
      </c>
      <c r="F1663" s="123"/>
      <c r="G1663" s="123"/>
      <c r="H1663" s="124" t="s">
        <v>14028</v>
      </c>
      <c r="I1663" s="125" t="s">
        <v>14029</v>
      </c>
      <c r="J1663" s="125" t="s">
        <v>14030</v>
      </c>
      <c r="K1663" s="70">
        <v>42550</v>
      </c>
      <c r="L1663" s="827">
        <v>43645</v>
      </c>
      <c r="M1663" s="126">
        <v>36</v>
      </c>
      <c r="N1663" s="127">
        <v>54000000</v>
      </c>
      <c r="O1663" s="76">
        <f t="shared" si="151"/>
        <v>1500000</v>
      </c>
      <c r="P1663" s="128">
        <v>36</v>
      </c>
      <c r="Q1663" s="129">
        <f t="shared" si="146"/>
        <v>54000000</v>
      </c>
      <c r="R1663" s="73">
        <f>[1]KRM!J1791</f>
        <v>11789190</v>
      </c>
      <c r="S1663" s="73"/>
      <c r="T1663" s="828">
        <f>Q1663-R1663</f>
        <v>42210810</v>
      </c>
      <c r="U1663" s="829">
        <f t="shared" si="148"/>
        <v>0.21831833333333334</v>
      </c>
    </row>
    <row r="1664" spans="2:23" ht="17.45" customHeight="1" x14ac:dyDescent="0.25">
      <c r="B1664" s="788">
        <v>45</v>
      </c>
      <c r="C1664" s="851" t="s">
        <v>13993</v>
      </c>
      <c r="D1664" s="257" t="s">
        <v>13994</v>
      </c>
      <c r="E1664" s="67" t="s">
        <v>13995</v>
      </c>
      <c r="F1664" s="234"/>
      <c r="G1664" s="234"/>
      <c r="H1664" s="235" t="s">
        <v>14031</v>
      </c>
      <c r="I1664" s="303" t="s">
        <v>14032</v>
      </c>
      <c r="J1664" s="303" t="s">
        <v>14033</v>
      </c>
      <c r="K1664" s="236">
        <v>42583</v>
      </c>
      <c r="L1664" s="341">
        <v>44409</v>
      </c>
      <c r="M1664" s="76">
        <v>60</v>
      </c>
      <c r="N1664" s="76">
        <f t="shared" si="152"/>
        <v>78000000</v>
      </c>
      <c r="O1664" s="76">
        <f t="shared" si="151"/>
        <v>1300000</v>
      </c>
      <c r="P1664" s="128">
        <v>25</v>
      </c>
      <c r="Q1664" s="48">
        <f t="shared" si="146"/>
        <v>32500000</v>
      </c>
      <c r="R1664" s="73">
        <f>[1]Indokarlo!K624</f>
        <v>12747989</v>
      </c>
      <c r="S1664" s="73"/>
      <c r="T1664" s="828">
        <f>Q1664-R1664</f>
        <v>19752011</v>
      </c>
      <c r="U1664" s="829">
        <f t="shared" si="148"/>
        <v>0.39224581538461539</v>
      </c>
    </row>
    <row r="1665" spans="2:23" ht="17.45" customHeight="1" x14ac:dyDescent="0.25">
      <c r="B1665" s="788">
        <v>46</v>
      </c>
      <c r="C1665" s="850" t="s">
        <v>13993</v>
      </c>
      <c r="D1665" s="233" t="s">
        <v>13994</v>
      </c>
      <c r="E1665" s="67" t="s">
        <v>13995</v>
      </c>
      <c r="F1665" s="234"/>
      <c r="G1665" s="234"/>
      <c r="H1665" s="235" t="s">
        <v>14034</v>
      </c>
      <c r="I1665" s="303" t="s">
        <v>14035</v>
      </c>
      <c r="J1665" s="303" t="s">
        <v>14036</v>
      </c>
      <c r="K1665" s="236">
        <v>42583</v>
      </c>
      <c r="L1665" s="341">
        <v>44409</v>
      </c>
      <c r="M1665" s="76">
        <v>60</v>
      </c>
      <c r="N1665" s="76">
        <f t="shared" si="152"/>
        <v>78000000</v>
      </c>
      <c r="O1665" s="76">
        <f t="shared" si="151"/>
        <v>1300000</v>
      </c>
      <c r="P1665" s="128">
        <v>25</v>
      </c>
      <c r="Q1665" s="48">
        <f t="shared" si="146"/>
        <v>32500000</v>
      </c>
      <c r="R1665" s="73">
        <f>[1]Indokarlo!K548</f>
        <v>10540410</v>
      </c>
      <c r="S1665" s="73"/>
      <c r="T1665" s="828">
        <f>Q1665-R1665</f>
        <v>21959590</v>
      </c>
      <c r="U1665" s="829">
        <f t="shared" si="148"/>
        <v>0.32432030769230769</v>
      </c>
    </row>
    <row r="1666" spans="2:23" ht="17.45" customHeight="1" x14ac:dyDescent="0.25">
      <c r="B1666" s="788">
        <v>47</v>
      </c>
      <c r="C1666" s="69" t="s">
        <v>14037</v>
      </c>
      <c r="D1666" s="233" t="s">
        <v>12056</v>
      </c>
      <c r="E1666" s="67" t="s">
        <v>14000</v>
      </c>
      <c r="F1666" s="234"/>
      <c r="G1666" s="234"/>
      <c r="H1666" s="235" t="s">
        <v>14038</v>
      </c>
      <c r="I1666" s="69" t="s">
        <v>14039</v>
      </c>
      <c r="J1666" s="69" t="s">
        <v>14040</v>
      </c>
      <c r="K1666" s="236">
        <v>42216</v>
      </c>
      <c r="L1666" s="341">
        <v>43312</v>
      </c>
      <c r="M1666" s="76">
        <v>36</v>
      </c>
      <c r="N1666" s="76">
        <v>126000000</v>
      </c>
      <c r="O1666" s="76">
        <f t="shared" si="151"/>
        <v>3500000</v>
      </c>
      <c r="P1666" s="128">
        <v>36</v>
      </c>
      <c r="Q1666" s="48">
        <f t="shared" si="146"/>
        <v>126000000</v>
      </c>
      <c r="R1666" s="73">
        <f>[1]MKM!J108</f>
        <v>49926887</v>
      </c>
      <c r="S1666" s="73"/>
      <c r="T1666" s="828">
        <f t="shared" ref="T1666:T1673" si="153">Q1666-R1666</f>
        <v>76073113</v>
      </c>
      <c r="U1666" s="829">
        <f t="shared" si="148"/>
        <v>0.3962451349206349</v>
      </c>
      <c r="W1666" s="844">
        <f>R1666/36</f>
        <v>1386857.9722222222</v>
      </c>
    </row>
    <row r="1667" spans="2:23" ht="17.45" customHeight="1" x14ac:dyDescent="0.25">
      <c r="B1667" s="788">
        <v>48</v>
      </c>
      <c r="C1667" s="69" t="s">
        <v>14037</v>
      </c>
      <c r="D1667" s="233" t="s">
        <v>12056</v>
      </c>
      <c r="E1667" s="67" t="s">
        <v>14000</v>
      </c>
      <c r="F1667" s="234"/>
      <c r="G1667" s="234"/>
      <c r="H1667" s="235" t="s">
        <v>14041</v>
      </c>
      <c r="I1667" s="69" t="s">
        <v>14042</v>
      </c>
      <c r="J1667" s="69" t="s">
        <v>14043</v>
      </c>
      <c r="K1667" s="236">
        <v>42216</v>
      </c>
      <c r="L1667" s="341">
        <v>43312</v>
      </c>
      <c r="M1667" s="76">
        <v>36</v>
      </c>
      <c r="N1667" s="76">
        <v>126000000</v>
      </c>
      <c r="O1667" s="76">
        <f t="shared" si="151"/>
        <v>3500000</v>
      </c>
      <c r="P1667" s="128">
        <v>36</v>
      </c>
      <c r="Q1667" s="48">
        <f t="shared" si="146"/>
        <v>126000000</v>
      </c>
      <c r="R1667" s="73">
        <f>[1]MKM!J52</f>
        <v>42350999</v>
      </c>
      <c r="S1667" s="73"/>
      <c r="T1667" s="828">
        <f t="shared" si="153"/>
        <v>83649001</v>
      </c>
      <c r="U1667" s="829">
        <f t="shared" si="148"/>
        <v>0.3361190396825397</v>
      </c>
      <c r="W1667" s="844">
        <f>R1667/36</f>
        <v>1176416.638888889</v>
      </c>
    </row>
    <row r="1668" spans="2:23" ht="17.45" customHeight="1" x14ac:dyDescent="0.25">
      <c r="B1668" s="788">
        <v>49</v>
      </c>
      <c r="C1668" s="126" t="s">
        <v>14044</v>
      </c>
      <c r="D1668" s="65" t="s">
        <v>12005</v>
      </c>
      <c r="E1668" s="119" t="s">
        <v>14000</v>
      </c>
      <c r="F1668" s="123"/>
      <c r="G1668" s="123"/>
      <c r="H1668" s="124" t="s">
        <v>14045</v>
      </c>
      <c r="I1668" s="125" t="s">
        <v>14046</v>
      </c>
      <c r="J1668" s="125" t="s">
        <v>14047</v>
      </c>
      <c r="K1668" s="70">
        <v>42263</v>
      </c>
      <c r="L1668" s="827">
        <v>43359</v>
      </c>
      <c r="M1668" s="126">
        <v>36</v>
      </c>
      <c r="N1668" s="127">
        <v>118800000</v>
      </c>
      <c r="O1668" s="76">
        <f t="shared" si="151"/>
        <v>3300000</v>
      </c>
      <c r="P1668" s="128">
        <v>36</v>
      </c>
      <c r="Q1668" s="48">
        <f t="shared" si="146"/>
        <v>118800000</v>
      </c>
      <c r="R1668" s="73">
        <f>[1]KRM!J797</f>
        <v>53342783</v>
      </c>
      <c r="S1668" s="73"/>
      <c r="T1668" s="828">
        <f t="shared" si="153"/>
        <v>65457217</v>
      </c>
      <c r="U1668" s="829">
        <f t="shared" si="148"/>
        <v>0.44901332491582491</v>
      </c>
    </row>
    <row r="1669" spans="2:23" ht="17.45" customHeight="1" x14ac:dyDescent="0.25">
      <c r="B1669" s="788">
        <v>50</v>
      </c>
      <c r="C1669" s="40" t="s">
        <v>14048</v>
      </c>
      <c r="D1669" s="40" t="s">
        <v>11991</v>
      </c>
      <c r="E1669" s="346" t="s">
        <v>14049</v>
      </c>
      <c r="F1669" s="852"/>
      <c r="G1669" s="852"/>
      <c r="H1669" s="853" t="s">
        <v>14050</v>
      </c>
      <c r="I1669" s="69" t="s">
        <v>14051</v>
      </c>
      <c r="J1669" s="69" t="s">
        <v>14052</v>
      </c>
      <c r="K1669" s="70">
        <v>41612</v>
      </c>
      <c r="L1669" s="827">
        <v>43438</v>
      </c>
      <c r="M1669" s="854">
        <v>60</v>
      </c>
      <c r="N1669" s="855">
        <v>141770618</v>
      </c>
      <c r="O1669" s="801">
        <f t="shared" si="151"/>
        <v>2362843.6333333333</v>
      </c>
      <c r="P1669" s="47">
        <v>60</v>
      </c>
      <c r="Q1669" s="48">
        <f t="shared" si="146"/>
        <v>141770618</v>
      </c>
      <c r="R1669" s="73">
        <f>'[1]Tokio Marine'!H230</f>
        <v>16637152</v>
      </c>
      <c r="S1669" s="73"/>
      <c r="T1669" s="828">
        <f t="shared" si="153"/>
        <v>125133466</v>
      </c>
      <c r="U1669" s="829">
        <f t="shared" si="148"/>
        <v>0.11735260969236941</v>
      </c>
    </row>
    <row r="1670" spans="2:23" ht="17.45" customHeight="1" x14ac:dyDescent="0.25">
      <c r="B1670" s="788">
        <v>51</v>
      </c>
      <c r="C1670" s="40" t="s">
        <v>14048</v>
      </c>
      <c r="D1670" s="40" t="s">
        <v>11991</v>
      </c>
      <c r="E1670" s="346" t="s">
        <v>14049</v>
      </c>
      <c r="F1670" s="852"/>
      <c r="G1670" s="852"/>
      <c r="H1670" s="853" t="s">
        <v>14053</v>
      </c>
      <c r="I1670" s="69" t="s">
        <v>14054</v>
      </c>
      <c r="J1670" s="69" t="s">
        <v>14055</v>
      </c>
      <c r="K1670" s="70">
        <v>41612</v>
      </c>
      <c r="L1670" s="827">
        <v>43438</v>
      </c>
      <c r="M1670" s="854">
        <v>60</v>
      </c>
      <c r="N1670" s="855">
        <v>141770618</v>
      </c>
      <c r="O1670" s="801">
        <f t="shared" si="151"/>
        <v>2362843.6333333333</v>
      </c>
      <c r="P1670" s="47">
        <v>60</v>
      </c>
      <c r="Q1670" s="48">
        <f t="shared" si="146"/>
        <v>141770618</v>
      </c>
      <c r="R1670" s="73">
        <f>'[1]Tokio Marine'!H305</f>
        <v>22848786</v>
      </c>
      <c r="S1670" s="73"/>
      <c r="T1670" s="828">
        <f t="shared" si="153"/>
        <v>118921832</v>
      </c>
      <c r="U1670" s="829">
        <f t="shared" si="148"/>
        <v>0.16116728785085779</v>
      </c>
    </row>
    <row r="1671" spans="2:23" ht="17.45" customHeight="1" x14ac:dyDescent="0.25">
      <c r="B1671" s="788">
        <v>52</v>
      </c>
      <c r="C1671" s="65" t="s">
        <v>14048</v>
      </c>
      <c r="D1671" s="65" t="s">
        <v>11991</v>
      </c>
      <c r="E1671" s="67" t="s">
        <v>14049</v>
      </c>
      <c r="F1671" s="234"/>
      <c r="G1671" s="234"/>
      <c r="H1671" s="853" t="s">
        <v>14056</v>
      </c>
      <c r="I1671" s="69" t="s">
        <v>14057</v>
      </c>
      <c r="J1671" s="69" t="s">
        <v>14058</v>
      </c>
      <c r="K1671" s="70">
        <v>41612</v>
      </c>
      <c r="L1671" s="827">
        <v>43438</v>
      </c>
      <c r="M1671" s="854">
        <v>60</v>
      </c>
      <c r="N1671" s="855">
        <v>141770618</v>
      </c>
      <c r="O1671" s="801">
        <f t="shared" si="151"/>
        <v>2362843.6333333333</v>
      </c>
      <c r="P1671" s="47">
        <v>60</v>
      </c>
      <c r="Q1671" s="48">
        <f t="shared" si="146"/>
        <v>141770618</v>
      </c>
      <c r="R1671" s="73">
        <f>'[1]Tokio Marine'!H381</f>
        <v>14914028</v>
      </c>
      <c r="S1671" s="73"/>
      <c r="T1671" s="828">
        <f t="shared" si="153"/>
        <v>126856590</v>
      </c>
      <c r="U1671" s="829">
        <f t="shared" si="148"/>
        <v>0.10519829997496379</v>
      </c>
    </row>
    <row r="1672" spans="2:23" ht="17.45" customHeight="1" x14ac:dyDescent="0.25">
      <c r="B1672" s="788">
        <v>53</v>
      </c>
      <c r="C1672" s="78" t="s">
        <v>14059</v>
      </c>
      <c r="D1672" s="40" t="s">
        <v>12005</v>
      </c>
      <c r="E1672" s="119" t="s">
        <v>14060</v>
      </c>
      <c r="F1672" s="123"/>
      <c r="G1672" s="123"/>
      <c r="H1672" s="124" t="s">
        <v>14061</v>
      </c>
      <c r="I1672" s="125" t="s">
        <v>14062</v>
      </c>
      <c r="J1672" s="125" t="s">
        <v>14063</v>
      </c>
      <c r="K1672" s="70">
        <v>42373</v>
      </c>
      <c r="L1672" s="827">
        <v>43469</v>
      </c>
      <c r="M1672" s="137">
        <v>36</v>
      </c>
      <c r="N1672" s="127">
        <v>36000000</v>
      </c>
      <c r="O1672" s="76">
        <f t="shared" si="151"/>
        <v>1000000</v>
      </c>
      <c r="P1672" s="128">
        <v>36</v>
      </c>
      <c r="Q1672" s="48">
        <f t="shared" si="146"/>
        <v>36000000</v>
      </c>
      <c r="R1672" s="73">
        <f>[1]KRM!J853</f>
        <v>36178742</v>
      </c>
      <c r="S1672" s="73"/>
      <c r="T1672" s="842">
        <f t="shared" si="153"/>
        <v>-178742</v>
      </c>
      <c r="U1672" s="829">
        <f t="shared" si="148"/>
        <v>1.0049650555555556</v>
      </c>
    </row>
    <row r="1673" spans="2:23" ht="17.45" customHeight="1" x14ac:dyDescent="0.25">
      <c r="B1673" s="788">
        <v>54</v>
      </c>
      <c r="C1673" s="78" t="s">
        <v>14059</v>
      </c>
      <c r="D1673" s="40" t="s">
        <v>12005</v>
      </c>
      <c r="E1673" s="119" t="s">
        <v>14060</v>
      </c>
      <c r="F1673" s="123"/>
      <c r="G1673" s="123"/>
      <c r="H1673" s="124" t="s">
        <v>14064</v>
      </c>
      <c r="I1673" s="125" t="s">
        <v>14065</v>
      </c>
      <c r="J1673" s="125" t="s">
        <v>14066</v>
      </c>
      <c r="K1673" s="70">
        <v>42373</v>
      </c>
      <c r="L1673" s="827">
        <v>43469</v>
      </c>
      <c r="M1673" s="137">
        <v>36</v>
      </c>
      <c r="N1673" s="127">
        <v>36000000</v>
      </c>
      <c r="O1673" s="76">
        <f t="shared" si="151"/>
        <v>1000000</v>
      </c>
      <c r="P1673" s="128">
        <v>36</v>
      </c>
      <c r="Q1673" s="48">
        <f t="shared" si="146"/>
        <v>36000000</v>
      </c>
      <c r="R1673" s="73">
        <f>[1]KRM!J964</f>
        <v>14270027</v>
      </c>
      <c r="S1673" s="73"/>
      <c r="T1673" s="828">
        <f t="shared" si="153"/>
        <v>21729973</v>
      </c>
      <c r="U1673" s="829">
        <f t="shared" si="148"/>
        <v>0.3963896388888889</v>
      </c>
    </row>
    <row r="1674" spans="2:23" ht="17.45" customHeight="1" x14ac:dyDescent="0.25">
      <c r="B1674" s="788">
        <v>55</v>
      </c>
      <c r="C1674" s="78" t="s">
        <v>14059</v>
      </c>
      <c r="D1674" s="40" t="s">
        <v>12005</v>
      </c>
      <c r="E1674" s="119" t="s">
        <v>14060</v>
      </c>
      <c r="F1674" s="123"/>
      <c r="G1674" s="123"/>
      <c r="H1674" s="124" t="s">
        <v>14067</v>
      </c>
      <c r="I1674" s="125" t="s">
        <v>14068</v>
      </c>
      <c r="J1674" s="125" t="s">
        <v>14069</v>
      </c>
      <c r="K1674" s="70">
        <v>42373</v>
      </c>
      <c r="L1674" s="827">
        <v>43469</v>
      </c>
      <c r="M1674" s="137">
        <v>36</v>
      </c>
      <c r="N1674" s="127">
        <v>36000000</v>
      </c>
      <c r="O1674" s="76">
        <f t="shared" si="151"/>
        <v>1000000</v>
      </c>
      <c r="P1674" s="128">
        <v>36</v>
      </c>
      <c r="Q1674" s="48">
        <f t="shared" si="146"/>
        <v>36000000</v>
      </c>
      <c r="R1674" s="73">
        <f>[1]KRM!J1394</f>
        <v>13598821</v>
      </c>
      <c r="S1674" s="73"/>
      <c r="T1674" s="828">
        <f>Q1674-R1674</f>
        <v>22401179</v>
      </c>
      <c r="U1674" s="829">
        <f t="shared" si="148"/>
        <v>0.3777450277777778</v>
      </c>
    </row>
    <row r="1675" spans="2:23" ht="17.45" customHeight="1" x14ac:dyDescent="0.25">
      <c r="B1675" s="788">
        <v>56</v>
      </c>
      <c r="C1675" s="78" t="s">
        <v>14059</v>
      </c>
      <c r="D1675" s="40" t="s">
        <v>12005</v>
      </c>
      <c r="E1675" s="119" t="s">
        <v>14060</v>
      </c>
      <c r="F1675" s="123"/>
      <c r="G1675" s="123"/>
      <c r="H1675" s="124" t="s">
        <v>14070</v>
      </c>
      <c r="I1675" s="125" t="s">
        <v>14071</v>
      </c>
      <c r="J1675" s="125" t="s">
        <v>14072</v>
      </c>
      <c r="K1675" s="70">
        <v>42373</v>
      </c>
      <c r="L1675" s="827">
        <v>43469</v>
      </c>
      <c r="M1675" s="137">
        <v>36</v>
      </c>
      <c r="N1675" s="127">
        <v>36000000</v>
      </c>
      <c r="O1675" s="76">
        <f t="shared" si="151"/>
        <v>1000000</v>
      </c>
      <c r="P1675" s="128">
        <v>36</v>
      </c>
      <c r="Q1675" s="48">
        <f t="shared" si="146"/>
        <v>36000000</v>
      </c>
      <c r="R1675" s="73">
        <f>[1]KRM!J1509</f>
        <v>8478301</v>
      </c>
      <c r="S1675" s="73"/>
      <c r="T1675" s="828">
        <f>Q1675-R1675</f>
        <v>27521699</v>
      </c>
      <c r="U1675" s="829">
        <f t="shared" si="148"/>
        <v>0.23550836111111112</v>
      </c>
    </row>
    <row r="1676" spans="2:23" ht="17.45" customHeight="1" x14ac:dyDescent="0.25">
      <c r="B1676" s="788">
        <v>57</v>
      </c>
      <c r="C1676" s="78" t="s">
        <v>14059</v>
      </c>
      <c r="D1676" s="40" t="s">
        <v>12005</v>
      </c>
      <c r="E1676" s="119" t="s">
        <v>14060</v>
      </c>
      <c r="F1676" s="123"/>
      <c r="G1676" s="123"/>
      <c r="H1676" s="124" t="s">
        <v>14073</v>
      </c>
      <c r="I1676" s="125" t="s">
        <v>14074</v>
      </c>
      <c r="J1676" s="125" t="s">
        <v>14075</v>
      </c>
      <c r="K1676" s="70">
        <v>42373</v>
      </c>
      <c r="L1676" s="827">
        <v>43469</v>
      </c>
      <c r="M1676" s="137">
        <v>36</v>
      </c>
      <c r="N1676" s="127">
        <v>36000000</v>
      </c>
      <c r="O1676" s="76">
        <f t="shared" si="151"/>
        <v>1000000</v>
      </c>
      <c r="P1676" s="128">
        <v>36</v>
      </c>
      <c r="Q1676" s="48">
        <f t="shared" si="146"/>
        <v>36000000</v>
      </c>
      <c r="R1676" s="73">
        <f>[1]KRM!J1848</f>
        <v>7711380</v>
      </c>
      <c r="S1676" s="73"/>
      <c r="T1676" s="828">
        <f>Q1676-R1676</f>
        <v>28288620</v>
      </c>
      <c r="U1676" s="829">
        <f t="shared" si="148"/>
        <v>0.21420500000000001</v>
      </c>
    </row>
    <row r="1677" spans="2:23" ht="17.45" customHeight="1" x14ac:dyDescent="0.25">
      <c r="B1677" s="788">
        <v>58</v>
      </c>
      <c r="C1677" s="78" t="s">
        <v>14059</v>
      </c>
      <c r="D1677" s="40" t="s">
        <v>12005</v>
      </c>
      <c r="E1677" s="119" t="s">
        <v>14060</v>
      </c>
      <c r="F1677" s="123"/>
      <c r="G1677" s="123"/>
      <c r="H1677" s="124" t="s">
        <v>14076</v>
      </c>
      <c r="I1677" s="125" t="s">
        <v>14077</v>
      </c>
      <c r="J1677" s="125" t="s">
        <v>14078</v>
      </c>
      <c r="K1677" s="70">
        <v>42373</v>
      </c>
      <c r="L1677" s="827">
        <v>43469</v>
      </c>
      <c r="M1677" s="137">
        <v>36</v>
      </c>
      <c r="N1677" s="127">
        <v>36000000</v>
      </c>
      <c r="O1677" s="76">
        <f t="shared" si="151"/>
        <v>1000000</v>
      </c>
      <c r="P1677" s="128">
        <v>36</v>
      </c>
      <c r="Q1677" s="48">
        <f t="shared" si="146"/>
        <v>36000000</v>
      </c>
      <c r="R1677" s="73">
        <f>[1]KRM!J1278</f>
        <v>9488272</v>
      </c>
      <c r="S1677" s="73"/>
      <c r="T1677" s="828">
        <f>Q1677-R1677</f>
        <v>26511728</v>
      </c>
      <c r="U1677" s="829">
        <f t="shared" si="148"/>
        <v>0.26356311111111114</v>
      </c>
    </row>
    <row r="1678" spans="2:23" ht="17.45" customHeight="1" x14ac:dyDescent="0.25">
      <c r="B1678" s="788">
        <v>59</v>
      </c>
      <c r="C1678" s="78" t="s">
        <v>14059</v>
      </c>
      <c r="D1678" s="40" t="s">
        <v>12005</v>
      </c>
      <c r="E1678" s="119" t="s">
        <v>14060</v>
      </c>
      <c r="F1678" s="123"/>
      <c r="G1678" s="123"/>
      <c r="H1678" s="124" t="s">
        <v>14079</v>
      </c>
      <c r="I1678" s="125" t="s">
        <v>14080</v>
      </c>
      <c r="J1678" s="125" t="s">
        <v>14081</v>
      </c>
      <c r="K1678" s="70">
        <v>42373</v>
      </c>
      <c r="L1678" s="827">
        <v>43469</v>
      </c>
      <c r="M1678" s="137">
        <v>36</v>
      </c>
      <c r="N1678" s="127">
        <v>36000000</v>
      </c>
      <c r="O1678" s="76">
        <f t="shared" si="151"/>
        <v>1000000</v>
      </c>
      <c r="P1678" s="128">
        <v>36</v>
      </c>
      <c r="Q1678" s="48">
        <f t="shared" si="146"/>
        <v>36000000</v>
      </c>
      <c r="R1678" s="73">
        <f>[1]KRM!J1451</f>
        <v>11357181</v>
      </c>
      <c r="S1678" s="73"/>
      <c r="T1678" s="828">
        <f t="shared" ref="T1678:T1681" si="154">Q1678-R1678</f>
        <v>24642819</v>
      </c>
      <c r="U1678" s="829">
        <f t="shared" si="148"/>
        <v>0.31547724999999999</v>
      </c>
    </row>
    <row r="1679" spans="2:23" ht="17.45" customHeight="1" x14ac:dyDescent="0.25">
      <c r="B1679" s="788">
        <v>60</v>
      </c>
      <c r="C1679" s="78" t="s">
        <v>14059</v>
      </c>
      <c r="D1679" s="40" t="s">
        <v>12005</v>
      </c>
      <c r="E1679" s="119" t="s">
        <v>14060</v>
      </c>
      <c r="F1679" s="123"/>
      <c r="G1679" s="123"/>
      <c r="H1679" s="124" t="s">
        <v>14082</v>
      </c>
      <c r="I1679" s="125" t="s">
        <v>14083</v>
      </c>
      <c r="J1679" s="125" t="s">
        <v>14084</v>
      </c>
      <c r="K1679" s="70">
        <v>42373</v>
      </c>
      <c r="L1679" s="827">
        <v>43469</v>
      </c>
      <c r="M1679" s="137">
        <v>36</v>
      </c>
      <c r="N1679" s="127">
        <v>36000000</v>
      </c>
      <c r="O1679" s="76">
        <f t="shared" si="151"/>
        <v>1000000</v>
      </c>
      <c r="P1679" s="128">
        <v>36</v>
      </c>
      <c r="Q1679" s="48">
        <f t="shared" si="146"/>
        <v>36000000</v>
      </c>
      <c r="R1679" s="73">
        <f>[1]KRM!J908</f>
        <v>9313451</v>
      </c>
      <c r="S1679" s="73"/>
      <c r="T1679" s="828">
        <f t="shared" si="154"/>
        <v>26686549</v>
      </c>
      <c r="U1679" s="829">
        <f t="shared" si="148"/>
        <v>0.25870697222222222</v>
      </c>
    </row>
    <row r="1680" spans="2:23" ht="17.45" customHeight="1" x14ac:dyDescent="0.25">
      <c r="B1680" s="788">
        <v>61</v>
      </c>
      <c r="C1680" s="78" t="s">
        <v>14059</v>
      </c>
      <c r="D1680" s="40" t="s">
        <v>12005</v>
      </c>
      <c r="E1680" s="119" t="s">
        <v>14060</v>
      </c>
      <c r="F1680" s="123"/>
      <c r="G1680" s="123"/>
      <c r="H1680" s="124" t="s">
        <v>14085</v>
      </c>
      <c r="I1680" s="125" t="s">
        <v>14086</v>
      </c>
      <c r="J1680" s="125" t="s">
        <v>14087</v>
      </c>
      <c r="K1680" s="70">
        <v>42373</v>
      </c>
      <c r="L1680" s="827">
        <v>43469</v>
      </c>
      <c r="M1680" s="137">
        <v>36</v>
      </c>
      <c r="N1680" s="127">
        <v>36000000</v>
      </c>
      <c r="O1680" s="76">
        <f t="shared" si="151"/>
        <v>1000000</v>
      </c>
      <c r="P1680" s="128">
        <v>36</v>
      </c>
      <c r="Q1680" s="48">
        <f t="shared" si="146"/>
        <v>36000000</v>
      </c>
      <c r="R1680" s="73">
        <f>[1]KRM!J1336</f>
        <v>7034723</v>
      </c>
      <c r="S1680" s="73"/>
      <c r="T1680" s="828">
        <f t="shared" si="154"/>
        <v>28965277</v>
      </c>
      <c r="U1680" s="829">
        <f t="shared" si="148"/>
        <v>0.19540897222222223</v>
      </c>
    </row>
    <row r="1681" spans="2:23" ht="17.45" customHeight="1" x14ac:dyDescent="0.25">
      <c r="B1681" s="788">
        <v>62</v>
      </c>
      <c r="C1681" s="122" t="s">
        <v>14059</v>
      </c>
      <c r="D1681" s="65" t="s">
        <v>12005</v>
      </c>
      <c r="E1681" s="119" t="s">
        <v>14060</v>
      </c>
      <c r="F1681" s="123"/>
      <c r="G1681" s="123"/>
      <c r="H1681" s="124" t="s">
        <v>14088</v>
      </c>
      <c r="I1681" s="125" t="s">
        <v>14089</v>
      </c>
      <c r="J1681" s="125" t="s">
        <v>14090</v>
      </c>
      <c r="K1681" s="70">
        <v>42373</v>
      </c>
      <c r="L1681" s="827">
        <v>43469</v>
      </c>
      <c r="M1681" s="126">
        <v>36</v>
      </c>
      <c r="N1681" s="127">
        <v>36000000</v>
      </c>
      <c r="O1681" s="76">
        <f t="shared" si="151"/>
        <v>1000000</v>
      </c>
      <c r="P1681" s="128">
        <v>36</v>
      </c>
      <c r="Q1681" s="48">
        <f t="shared" si="146"/>
        <v>36000000</v>
      </c>
      <c r="R1681" s="73">
        <f>[1]KRM!J1020</f>
        <v>9187228</v>
      </c>
      <c r="S1681" s="73"/>
      <c r="T1681" s="828">
        <f t="shared" si="154"/>
        <v>26812772</v>
      </c>
      <c r="U1681" s="829">
        <f t="shared" si="148"/>
        <v>0.25520077777777778</v>
      </c>
    </row>
    <row r="1682" spans="2:23" ht="17.45" customHeight="1" x14ac:dyDescent="0.25">
      <c r="B1682" s="788">
        <v>63</v>
      </c>
      <c r="C1682" s="856" t="s">
        <v>14091</v>
      </c>
      <c r="D1682" s="857" t="s">
        <v>12005</v>
      </c>
      <c r="E1682" s="119" t="s">
        <v>14092</v>
      </c>
      <c r="F1682" s="123"/>
      <c r="G1682" s="123"/>
      <c r="H1682" s="68" t="s">
        <v>13876</v>
      </c>
      <c r="I1682" s="825" t="s">
        <v>14093</v>
      </c>
      <c r="J1682" s="826" t="s">
        <v>13878</v>
      </c>
      <c r="K1682" s="70">
        <v>42556</v>
      </c>
      <c r="L1682" s="827">
        <v>42860</v>
      </c>
      <c r="M1682" s="137">
        <v>10</v>
      </c>
      <c r="N1682" s="127">
        <v>10200000</v>
      </c>
      <c r="O1682" s="76">
        <f t="shared" si="151"/>
        <v>1020000</v>
      </c>
      <c r="P1682" s="128">
        <v>10</v>
      </c>
      <c r="Q1682" s="129">
        <f t="shared" si="146"/>
        <v>10200000</v>
      </c>
      <c r="R1682" s="73">
        <f>[1]KRM!J1163</f>
        <v>8816720</v>
      </c>
      <c r="S1682" s="73"/>
      <c r="T1682" s="828">
        <f>Q1682-R1682</f>
        <v>1383280</v>
      </c>
      <c r="U1682" s="829">
        <f t="shared" si="148"/>
        <v>0.86438431372549018</v>
      </c>
    </row>
    <row r="1683" spans="2:23" ht="17.45" customHeight="1" x14ac:dyDescent="0.25">
      <c r="B1683" s="788">
        <v>64</v>
      </c>
      <c r="C1683" s="856" t="s">
        <v>14094</v>
      </c>
      <c r="D1683" s="40" t="s">
        <v>12005</v>
      </c>
      <c r="E1683" s="119" t="s">
        <v>14095</v>
      </c>
      <c r="F1683" s="123"/>
      <c r="G1683" s="123"/>
      <c r="H1683" s="124" t="s">
        <v>14096</v>
      </c>
      <c r="I1683" s="125" t="s">
        <v>14097</v>
      </c>
      <c r="J1683" s="125" t="s">
        <v>14098</v>
      </c>
      <c r="K1683" s="70">
        <v>42430</v>
      </c>
      <c r="L1683" s="827">
        <v>43525</v>
      </c>
      <c r="M1683" s="137">
        <v>36</v>
      </c>
      <c r="N1683" s="127">
        <v>97200000</v>
      </c>
      <c r="O1683" s="76">
        <f t="shared" si="151"/>
        <v>2700000</v>
      </c>
      <c r="P1683" s="128">
        <v>36</v>
      </c>
      <c r="Q1683" s="129">
        <f t="shared" si="146"/>
        <v>97200000</v>
      </c>
      <c r="R1683" s="73">
        <f>[1]KRM!J1219</f>
        <v>7569815</v>
      </c>
      <c r="S1683" s="73"/>
      <c r="T1683" s="828">
        <f>Q1683-R1683</f>
        <v>89630185</v>
      </c>
      <c r="U1683" s="829">
        <f t="shared" si="148"/>
        <v>7.7878755144032918E-2</v>
      </c>
    </row>
    <row r="1684" spans="2:23" ht="17.45" customHeight="1" x14ac:dyDescent="0.25">
      <c r="B1684" s="788">
        <v>65</v>
      </c>
      <c r="C1684" s="856" t="s">
        <v>14099</v>
      </c>
      <c r="D1684" s="65" t="s">
        <v>12005</v>
      </c>
      <c r="E1684" s="119" t="s">
        <v>14100</v>
      </c>
      <c r="F1684" s="123"/>
      <c r="G1684" s="123"/>
      <c r="H1684" s="124" t="s">
        <v>14101</v>
      </c>
      <c r="I1684" s="125" t="s">
        <v>14102</v>
      </c>
      <c r="J1684" s="125" t="s">
        <v>14103</v>
      </c>
      <c r="K1684" s="70">
        <v>42430</v>
      </c>
      <c r="L1684" s="827">
        <v>43525</v>
      </c>
      <c r="M1684" s="137">
        <v>36</v>
      </c>
      <c r="N1684" s="127">
        <v>97200000</v>
      </c>
      <c r="O1684" s="76">
        <f t="shared" si="151"/>
        <v>2700000</v>
      </c>
      <c r="P1684" s="128">
        <v>36</v>
      </c>
      <c r="Q1684" s="129">
        <f t="shared" si="146"/>
        <v>97200000</v>
      </c>
      <c r="R1684" s="73">
        <f>[1]KRM!J1133</f>
        <v>14073057</v>
      </c>
      <c r="S1684" s="73"/>
      <c r="T1684" s="828">
        <f>Q1684-R1684</f>
        <v>83126943</v>
      </c>
      <c r="U1684" s="829">
        <f t="shared" si="148"/>
        <v>0.14478453703703703</v>
      </c>
    </row>
    <row r="1685" spans="2:23" ht="17.45" customHeight="1" x14ac:dyDescent="0.25">
      <c r="B1685" s="788">
        <v>66</v>
      </c>
      <c r="C1685" s="65" t="s">
        <v>14048</v>
      </c>
      <c r="D1685" s="65" t="s">
        <v>11991</v>
      </c>
      <c r="E1685" s="67" t="s">
        <v>14104</v>
      </c>
      <c r="F1685" s="234"/>
      <c r="G1685" s="234"/>
      <c r="H1685" s="853" t="s">
        <v>14105</v>
      </c>
      <c r="I1685" s="69" t="s">
        <v>14106</v>
      </c>
      <c r="J1685" s="69" t="s">
        <v>14107</v>
      </c>
      <c r="K1685" s="70">
        <v>41612</v>
      </c>
      <c r="L1685" s="827">
        <v>43438</v>
      </c>
      <c r="M1685" s="44">
        <v>60</v>
      </c>
      <c r="N1685" s="855">
        <v>141770618</v>
      </c>
      <c r="O1685" s="801">
        <f t="shared" si="151"/>
        <v>2362843.6333333333</v>
      </c>
      <c r="P1685" s="47">
        <v>60</v>
      </c>
      <c r="Q1685" s="48">
        <f t="shared" ref="Q1685:Q1748" si="155">LEFT(P1685,2)*O1685</f>
        <v>141770618</v>
      </c>
      <c r="R1685" s="73">
        <f>'[1]Tokio Marine'!I459</f>
        <v>62818510</v>
      </c>
      <c r="S1685" s="73"/>
      <c r="T1685" s="828">
        <f>Q1685-R1685</f>
        <v>78952108</v>
      </c>
      <c r="U1685" s="829">
        <f t="shared" ref="U1685:U1733" si="156">R1685/Q1685</f>
        <v>0.44309964142217395</v>
      </c>
    </row>
    <row r="1686" spans="2:23" ht="17.45" customHeight="1" x14ac:dyDescent="0.25">
      <c r="B1686" s="858">
        <v>67</v>
      </c>
      <c r="C1686" s="851" t="s">
        <v>14108</v>
      </c>
      <c r="D1686" s="257" t="s">
        <v>12068</v>
      </c>
      <c r="E1686" s="67" t="s">
        <v>14109</v>
      </c>
      <c r="F1686" s="234"/>
      <c r="G1686" s="234"/>
      <c r="H1686" s="235" t="s">
        <v>14110</v>
      </c>
      <c r="I1686" s="69" t="s">
        <v>14111</v>
      </c>
      <c r="J1686" s="69" t="s">
        <v>14112</v>
      </c>
      <c r="K1686" s="236">
        <v>42468</v>
      </c>
      <c r="L1686" s="341">
        <v>43563</v>
      </c>
      <c r="M1686" s="859">
        <v>36</v>
      </c>
      <c r="N1686" s="76">
        <v>25200000</v>
      </c>
      <c r="O1686" s="76">
        <f t="shared" si="151"/>
        <v>700000</v>
      </c>
      <c r="P1686" s="128">
        <v>36</v>
      </c>
      <c r="Q1686" s="129">
        <f t="shared" si="155"/>
        <v>25200000</v>
      </c>
      <c r="R1686" s="73">
        <f>[1]MMKI!J822</f>
        <v>22909100</v>
      </c>
      <c r="S1686" s="73"/>
      <c r="T1686" s="237">
        <f t="shared" ref="T1686:T1749" si="157">N1686-R1686</f>
        <v>2290900</v>
      </c>
      <c r="U1686" s="829">
        <f t="shared" si="156"/>
        <v>0.90909126984126987</v>
      </c>
    </row>
    <row r="1687" spans="2:23" ht="17.45" customHeight="1" x14ac:dyDescent="0.25">
      <c r="B1687" s="858">
        <v>68</v>
      </c>
      <c r="C1687" s="851" t="s">
        <v>14108</v>
      </c>
      <c r="D1687" s="257" t="s">
        <v>12068</v>
      </c>
      <c r="E1687" s="67" t="s">
        <v>14109</v>
      </c>
      <c r="F1687" s="234"/>
      <c r="G1687" s="234"/>
      <c r="H1687" s="235" t="s">
        <v>14113</v>
      </c>
      <c r="I1687" s="69" t="s">
        <v>14114</v>
      </c>
      <c r="J1687" s="69" t="s">
        <v>14115</v>
      </c>
      <c r="K1687" s="236">
        <v>42468</v>
      </c>
      <c r="L1687" s="341">
        <v>43563</v>
      </c>
      <c r="M1687" s="76">
        <v>36</v>
      </c>
      <c r="N1687" s="76">
        <v>25200000</v>
      </c>
      <c r="O1687" s="76">
        <f t="shared" si="151"/>
        <v>700000</v>
      </c>
      <c r="P1687" s="128">
        <v>36</v>
      </c>
      <c r="Q1687" s="129">
        <f t="shared" si="155"/>
        <v>25200000</v>
      </c>
      <c r="R1687" s="73">
        <f>[1]MMKI!J1534</f>
        <v>19631290</v>
      </c>
      <c r="S1687" s="73"/>
      <c r="T1687" s="237">
        <f t="shared" si="157"/>
        <v>5568710</v>
      </c>
      <c r="U1687" s="829">
        <f t="shared" si="156"/>
        <v>0.77901944444444449</v>
      </c>
    </row>
    <row r="1688" spans="2:23" ht="17.45" customHeight="1" x14ac:dyDescent="0.25">
      <c r="B1688" s="858">
        <v>69</v>
      </c>
      <c r="C1688" s="851" t="s">
        <v>14108</v>
      </c>
      <c r="D1688" s="257" t="s">
        <v>12068</v>
      </c>
      <c r="E1688" s="67" t="s">
        <v>14109</v>
      </c>
      <c r="F1688" s="234"/>
      <c r="G1688" s="234"/>
      <c r="H1688" s="235" t="s">
        <v>14116</v>
      </c>
      <c r="I1688" s="69" t="s">
        <v>14117</v>
      </c>
      <c r="J1688" s="69" t="s">
        <v>14118</v>
      </c>
      <c r="K1688" s="236">
        <v>42468</v>
      </c>
      <c r="L1688" s="341">
        <v>43563</v>
      </c>
      <c r="M1688" s="76">
        <v>36</v>
      </c>
      <c r="N1688" s="76">
        <v>25200000</v>
      </c>
      <c r="O1688" s="76">
        <f t="shared" si="151"/>
        <v>700000</v>
      </c>
      <c r="P1688" s="128">
        <v>36</v>
      </c>
      <c r="Q1688" s="129">
        <f t="shared" si="155"/>
        <v>25200000</v>
      </c>
      <c r="R1688" s="73">
        <f>[1]MMKI!J1152</f>
        <v>18784525</v>
      </c>
      <c r="S1688" s="73"/>
      <c r="T1688" s="237">
        <f t="shared" si="157"/>
        <v>6415475</v>
      </c>
      <c r="U1688" s="829">
        <f t="shared" si="156"/>
        <v>0.74541765873015875</v>
      </c>
    </row>
    <row r="1689" spans="2:23" ht="17.45" customHeight="1" x14ac:dyDescent="0.25">
      <c r="B1689" s="858">
        <v>70</v>
      </c>
      <c r="C1689" s="839" t="s">
        <v>14119</v>
      </c>
      <c r="D1689" s="257" t="s">
        <v>12068</v>
      </c>
      <c r="E1689" s="67" t="s">
        <v>14109</v>
      </c>
      <c r="F1689" s="234"/>
      <c r="G1689" s="234"/>
      <c r="H1689" s="235" t="s">
        <v>14120</v>
      </c>
      <c r="I1689" s="69" t="s">
        <v>14121</v>
      </c>
      <c r="J1689" s="69" t="s">
        <v>14122</v>
      </c>
      <c r="K1689" s="236">
        <v>42468</v>
      </c>
      <c r="L1689" s="341">
        <v>43563</v>
      </c>
      <c r="M1689" s="76">
        <v>36</v>
      </c>
      <c r="N1689" s="76">
        <v>25200000</v>
      </c>
      <c r="O1689" s="76">
        <f t="shared" si="151"/>
        <v>700000</v>
      </c>
      <c r="P1689" s="128">
        <v>36</v>
      </c>
      <c r="Q1689" s="129">
        <f t="shared" si="155"/>
        <v>25200000</v>
      </c>
      <c r="R1689" s="73">
        <f>[1]MMKI!J220</f>
        <v>32392822</v>
      </c>
      <c r="S1689" s="73"/>
      <c r="T1689" s="860">
        <f t="shared" si="157"/>
        <v>-7192822</v>
      </c>
      <c r="U1689" s="829">
        <f t="shared" si="156"/>
        <v>1.2854294444444445</v>
      </c>
    </row>
    <row r="1690" spans="2:23" ht="17.45" customHeight="1" x14ac:dyDescent="0.25">
      <c r="B1690" s="858">
        <v>71</v>
      </c>
      <c r="C1690" s="839" t="s">
        <v>14119</v>
      </c>
      <c r="D1690" s="257" t="s">
        <v>12068</v>
      </c>
      <c r="E1690" s="67" t="s">
        <v>14109</v>
      </c>
      <c r="F1690" s="234"/>
      <c r="G1690" s="234"/>
      <c r="H1690" s="235" t="s">
        <v>14123</v>
      </c>
      <c r="I1690" s="69" t="s">
        <v>14124</v>
      </c>
      <c r="J1690" s="69" t="s">
        <v>14125</v>
      </c>
      <c r="K1690" s="236">
        <v>42468</v>
      </c>
      <c r="L1690" s="341">
        <v>43563</v>
      </c>
      <c r="M1690" s="76">
        <v>36</v>
      </c>
      <c r="N1690" s="76">
        <v>25200000</v>
      </c>
      <c r="O1690" s="76">
        <f t="shared" si="151"/>
        <v>700000</v>
      </c>
      <c r="P1690" s="128">
        <v>36</v>
      </c>
      <c r="Q1690" s="129">
        <f t="shared" si="155"/>
        <v>25200000</v>
      </c>
      <c r="R1690" s="841">
        <f>[1]MMKI!J383</f>
        <v>25020793</v>
      </c>
      <c r="S1690" s="841"/>
      <c r="T1690" s="237">
        <f t="shared" si="157"/>
        <v>179207</v>
      </c>
      <c r="U1690" s="829">
        <f t="shared" si="156"/>
        <v>0.99288861111111115</v>
      </c>
    </row>
    <row r="1691" spans="2:23" ht="17.45" customHeight="1" x14ac:dyDescent="0.25">
      <c r="B1691" s="858">
        <v>72</v>
      </c>
      <c r="C1691" s="839" t="s">
        <v>14119</v>
      </c>
      <c r="D1691" s="257" t="s">
        <v>12068</v>
      </c>
      <c r="E1691" s="67" t="s">
        <v>14109</v>
      </c>
      <c r="F1691" s="234"/>
      <c r="G1691" s="234"/>
      <c r="H1691" s="235" t="s">
        <v>14126</v>
      </c>
      <c r="I1691" s="69" t="s">
        <v>14127</v>
      </c>
      <c r="J1691" s="69" t="s">
        <v>14128</v>
      </c>
      <c r="K1691" s="236">
        <v>42468</v>
      </c>
      <c r="L1691" s="341">
        <v>43563</v>
      </c>
      <c r="M1691" s="76">
        <v>36</v>
      </c>
      <c r="N1691" s="76">
        <v>25200000</v>
      </c>
      <c r="O1691" s="76">
        <f t="shared" si="151"/>
        <v>700000</v>
      </c>
      <c r="P1691" s="128">
        <v>36</v>
      </c>
      <c r="Q1691" s="129">
        <f t="shared" si="155"/>
        <v>25200000</v>
      </c>
      <c r="R1691" s="841">
        <f>[1]MMKI!J877</f>
        <v>28364978</v>
      </c>
      <c r="S1691" s="841"/>
      <c r="T1691" s="237">
        <f t="shared" si="157"/>
        <v>-3164978</v>
      </c>
      <c r="U1691" s="829">
        <f t="shared" si="156"/>
        <v>1.1255943650793652</v>
      </c>
    </row>
    <row r="1692" spans="2:23" ht="17.45" customHeight="1" x14ac:dyDescent="0.25">
      <c r="B1692" s="858">
        <v>73</v>
      </c>
      <c r="C1692" s="839" t="s">
        <v>14129</v>
      </c>
      <c r="D1692" s="257" t="s">
        <v>12068</v>
      </c>
      <c r="E1692" s="67" t="s">
        <v>14130</v>
      </c>
      <c r="F1692" s="234"/>
      <c r="G1692" s="234"/>
      <c r="H1692" s="235" t="s">
        <v>14131</v>
      </c>
      <c r="I1692" s="69" t="s">
        <v>14132</v>
      </c>
      <c r="J1692" s="69" t="s">
        <v>14133</v>
      </c>
      <c r="K1692" s="236">
        <v>42468</v>
      </c>
      <c r="L1692" s="341">
        <v>43563</v>
      </c>
      <c r="M1692" s="76">
        <v>36</v>
      </c>
      <c r="N1692" s="76">
        <v>25200000</v>
      </c>
      <c r="O1692" s="76">
        <f t="shared" si="151"/>
        <v>700000</v>
      </c>
      <c r="P1692" s="128">
        <v>36</v>
      </c>
      <c r="Q1692" s="129">
        <f t="shared" si="155"/>
        <v>25200000</v>
      </c>
      <c r="R1692" s="73">
        <f>[1]MMKI!J1425</f>
        <v>17434466</v>
      </c>
      <c r="S1692" s="73"/>
      <c r="T1692" s="237">
        <f t="shared" si="157"/>
        <v>7765534</v>
      </c>
      <c r="U1692" s="829">
        <f t="shared" si="156"/>
        <v>0.69184388888888892</v>
      </c>
    </row>
    <row r="1693" spans="2:23" ht="17.45" customHeight="1" x14ac:dyDescent="0.25">
      <c r="B1693" s="858">
        <v>74</v>
      </c>
      <c r="C1693" s="839" t="s">
        <v>14129</v>
      </c>
      <c r="D1693" s="257" t="s">
        <v>12068</v>
      </c>
      <c r="E1693" s="67" t="s">
        <v>14130</v>
      </c>
      <c r="F1693" s="234"/>
      <c r="G1693" s="234"/>
      <c r="H1693" s="235" t="s">
        <v>14134</v>
      </c>
      <c r="I1693" s="69" t="s">
        <v>14135</v>
      </c>
      <c r="J1693" s="69" t="s">
        <v>14136</v>
      </c>
      <c r="K1693" s="236">
        <v>42468</v>
      </c>
      <c r="L1693" s="341">
        <v>43563</v>
      </c>
      <c r="M1693" s="76">
        <v>36</v>
      </c>
      <c r="N1693" s="76">
        <v>25200000</v>
      </c>
      <c r="O1693" s="76">
        <f t="shared" si="151"/>
        <v>700000</v>
      </c>
      <c r="P1693" s="128">
        <v>36</v>
      </c>
      <c r="Q1693" s="129">
        <f t="shared" si="155"/>
        <v>25200000</v>
      </c>
      <c r="R1693" s="841">
        <f>[1]MMKI!J1262</f>
        <v>22490647</v>
      </c>
      <c r="S1693" s="841"/>
      <c r="T1693" s="237">
        <f t="shared" si="157"/>
        <v>2709353</v>
      </c>
      <c r="U1693" s="829">
        <f t="shared" si="156"/>
        <v>0.89248599206349211</v>
      </c>
    </row>
    <row r="1694" spans="2:23" ht="17.45" customHeight="1" x14ac:dyDescent="0.25">
      <c r="B1694" s="858">
        <v>75</v>
      </c>
      <c r="C1694" s="839" t="s">
        <v>14129</v>
      </c>
      <c r="D1694" s="257" t="s">
        <v>12068</v>
      </c>
      <c r="E1694" s="67" t="s">
        <v>14130</v>
      </c>
      <c r="F1694" s="234"/>
      <c r="G1694" s="234"/>
      <c r="H1694" s="235" t="s">
        <v>14137</v>
      </c>
      <c r="I1694" s="69" t="s">
        <v>14138</v>
      </c>
      <c r="J1694" s="69" t="s">
        <v>14139</v>
      </c>
      <c r="K1694" s="236">
        <v>42468</v>
      </c>
      <c r="L1694" s="341">
        <v>43563</v>
      </c>
      <c r="M1694" s="76">
        <v>36</v>
      </c>
      <c r="N1694" s="76">
        <v>25200000</v>
      </c>
      <c r="O1694" s="76">
        <f t="shared" si="151"/>
        <v>700000</v>
      </c>
      <c r="P1694" s="128">
        <v>36</v>
      </c>
      <c r="Q1694" s="129">
        <f t="shared" si="155"/>
        <v>25200000</v>
      </c>
      <c r="R1694" s="767">
        <f>[1]MMKI!J329</f>
        <v>26722098</v>
      </c>
      <c r="S1694" s="767"/>
      <c r="T1694" s="860">
        <f t="shared" si="157"/>
        <v>-1522098</v>
      </c>
      <c r="U1694" s="829">
        <f t="shared" si="156"/>
        <v>1.0604007142857144</v>
      </c>
    </row>
    <row r="1695" spans="2:23" ht="17.45" customHeight="1" x14ac:dyDescent="0.25">
      <c r="B1695" s="858">
        <v>76</v>
      </c>
      <c r="C1695" s="861" t="s">
        <v>14140</v>
      </c>
      <c r="D1695" s="257" t="s">
        <v>12068</v>
      </c>
      <c r="E1695" s="67" t="s">
        <v>14141</v>
      </c>
      <c r="F1695" s="234"/>
      <c r="G1695" s="234"/>
      <c r="H1695" s="235" t="s">
        <v>14142</v>
      </c>
      <c r="I1695" s="69" t="s">
        <v>14143</v>
      </c>
      <c r="J1695" s="69" t="s">
        <v>14144</v>
      </c>
      <c r="K1695" s="236">
        <v>42468</v>
      </c>
      <c r="L1695" s="341">
        <v>43563</v>
      </c>
      <c r="M1695" s="76">
        <v>36</v>
      </c>
      <c r="N1695" s="76">
        <v>33120000</v>
      </c>
      <c r="O1695" s="76">
        <f t="shared" si="151"/>
        <v>920000</v>
      </c>
      <c r="P1695" s="128">
        <v>36</v>
      </c>
      <c r="Q1695" s="129">
        <f t="shared" si="155"/>
        <v>33120000</v>
      </c>
      <c r="R1695" s="73">
        <f>[1]MMKI!J1643</f>
        <v>20014172</v>
      </c>
      <c r="S1695" s="73"/>
      <c r="T1695" s="237">
        <f t="shared" si="157"/>
        <v>13105828</v>
      </c>
      <c r="U1695" s="829">
        <f t="shared" si="156"/>
        <v>0.6042926328502416</v>
      </c>
      <c r="W1695" s="815"/>
    </row>
    <row r="1696" spans="2:23" ht="17.45" customHeight="1" x14ac:dyDescent="0.25">
      <c r="B1696" s="858">
        <v>77</v>
      </c>
      <c r="C1696" s="861" t="s">
        <v>14145</v>
      </c>
      <c r="D1696" s="257" t="s">
        <v>12068</v>
      </c>
      <c r="E1696" s="67" t="s">
        <v>14141</v>
      </c>
      <c r="F1696" s="234"/>
      <c r="G1696" s="234"/>
      <c r="H1696" s="235" t="s">
        <v>14146</v>
      </c>
      <c r="I1696" s="69" t="s">
        <v>14147</v>
      </c>
      <c r="J1696" s="69" t="s">
        <v>14148</v>
      </c>
      <c r="K1696" s="236">
        <v>42468</v>
      </c>
      <c r="L1696" s="341">
        <v>43563</v>
      </c>
      <c r="M1696" s="76">
        <v>36</v>
      </c>
      <c r="N1696" s="76">
        <v>33120000</v>
      </c>
      <c r="O1696" s="76">
        <f t="shared" si="151"/>
        <v>920000</v>
      </c>
      <c r="P1696" s="128">
        <v>36</v>
      </c>
      <c r="Q1696" s="129">
        <f t="shared" si="155"/>
        <v>33120000</v>
      </c>
      <c r="R1696" s="73">
        <f>[1]MMKI!J1097</f>
        <v>23002001</v>
      </c>
      <c r="S1696" s="73"/>
      <c r="T1696" s="237">
        <f t="shared" si="157"/>
        <v>10117999</v>
      </c>
      <c r="U1696" s="829">
        <f t="shared" si="156"/>
        <v>0.69450486111111109</v>
      </c>
      <c r="W1696" s="372"/>
    </row>
    <row r="1697" spans="2:23" ht="17.45" customHeight="1" x14ac:dyDescent="0.25">
      <c r="B1697" s="858">
        <v>78</v>
      </c>
      <c r="C1697" s="861" t="s">
        <v>14149</v>
      </c>
      <c r="D1697" s="257" t="s">
        <v>12068</v>
      </c>
      <c r="E1697" s="67" t="s">
        <v>14150</v>
      </c>
      <c r="F1697" s="234"/>
      <c r="G1697" s="234"/>
      <c r="H1697" s="235" t="s">
        <v>14151</v>
      </c>
      <c r="I1697" s="69" t="s">
        <v>14152</v>
      </c>
      <c r="J1697" s="69" t="s">
        <v>14153</v>
      </c>
      <c r="K1697" s="236">
        <v>42468</v>
      </c>
      <c r="L1697" s="341">
        <v>43563</v>
      </c>
      <c r="M1697" s="76">
        <v>36</v>
      </c>
      <c r="N1697" s="76">
        <v>33120000</v>
      </c>
      <c r="O1697" s="76">
        <f t="shared" si="151"/>
        <v>920000</v>
      </c>
      <c r="P1697" s="128">
        <v>36</v>
      </c>
      <c r="Q1697" s="129">
        <f t="shared" si="155"/>
        <v>33120000</v>
      </c>
      <c r="R1697" s="841">
        <f>[1]MMKI!J1042</f>
        <v>40262441</v>
      </c>
      <c r="S1697" s="841"/>
      <c r="T1697" s="860">
        <f t="shared" si="157"/>
        <v>-7142441</v>
      </c>
      <c r="U1697" s="829">
        <f t="shared" si="156"/>
        <v>1.2156534118357487</v>
      </c>
      <c r="V1697" s="461">
        <f>SUM(T1686:T1704)</f>
        <v>38834777</v>
      </c>
      <c r="W1697" s="862"/>
    </row>
    <row r="1698" spans="2:23" ht="17.45" customHeight="1" x14ac:dyDescent="0.25">
      <c r="B1698" s="858">
        <v>79</v>
      </c>
      <c r="C1698" s="851" t="s">
        <v>14154</v>
      </c>
      <c r="D1698" s="257" t="s">
        <v>12068</v>
      </c>
      <c r="E1698" s="67" t="s">
        <v>14109</v>
      </c>
      <c r="F1698" s="234"/>
      <c r="G1698" s="234"/>
      <c r="H1698" s="235" t="s">
        <v>14155</v>
      </c>
      <c r="I1698" s="69" t="s">
        <v>14156</v>
      </c>
      <c r="J1698" s="69" t="s">
        <v>14157</v>
      </c>
      <c r="K1698" s="236">
        <v>42468</v>
      </c>
      <c r="L1698" s="341">
        <v>43563</v>
      </c>
      <c r="M1698" s="76">
        <v>36</v>
      </c>
      <c r="N1698" s="76">
        <v>25200000</v>
      </c>
      <c r="O1698" s="76">
        <f t="shared" si="151"/>
        <v>700000</v>
      </c>
      <c r="P1698" s="128">
        <v>36</v>
      </c>
      <c r="Q1698" s="129">
        <f t="shared" si="155"/>
        <v>25200000</v>
      </c>
      <c r="R1698" s="73">
        <f>[1]MMKI!J767</f>
        <v>21196822</v>
      </c>
      <c r="S1698" s="73"/>
      <c r="T1698" s="237">
        <f t="shared" si="157"/>
        <v>4003178</v>
      </c>
      <c r="U1698" s="829">
        <f t="shared" si="156"/>
        <v>0.84114373015873012</v>
      </c>
    </row>
    <row r="1699" spans="2:23" ht="17.45" customHeight="1" x14ac:dyDescent="0.25">
      <c r="B1699" s="858">
        <v>80</v>
      </c>
      <c r="C1699" s="851" t="s">
        <v>14154</v>
      </c>
      <c r="D1699" s="257" t="s">
        <v>12068</v>
      </c>
      <c r="E1699" s="67" t="s">
        <v>14109</v>
      </c>
      <c r="F1699" s="234"/>
      <c r="G1699" s="234"/>
      <c r="H1699" s="235" t="s">
        <v>14158</v>
      </c>
      <c r="I1699" s="69" t="s">
        <v>14159</v>
      </c>
      <c r="J1699" s="69" t="s">
        <v>14160</v>
      </c>
      <c r="K1699" s="236">
        <v>42468</v>
      </c>
      <c r="L1699" s="341">
        <v>43563</v>
      </c>
      <c r="M1699" s="76">
        <v>36</v>
      </c>
      <c r="N1699" s="76">
        <v>25200000</v>
      </c>
      <c r="O1699" s="76">
        <f t="shared" si="151"/>
        <v>700000</v>
      </c>
      <c r="P1699" s="128">
        <v>36</v>
      </c>
      <c r="Q1699" s="129">
        <f t="shared" si="155"/>
        <v>25200000</v>
      </c>
      <c r="R1699" s="841">
        <f>[1]MMKI!J547</f>
        <v>32946021</v>
      </c>
      <c r="S1699" s="841"/>
      <c r="T1699" s="860">
        <f t="shared" si="157"/>
        <v>-7746021</v>
      </c>
      <c r="U1699" s="829">
        <f t="shared" si="156"/>
        <v>1.3073817857142858</v>
      </c>
    </row>
    <row r="1700" spans="2:23" ht="17.45" customHeight="1" x14ac:dyDescent="0.25">
      <c r="B1700" s="858">
        <v>81</v>
      </c>
      <c r="C1700" s="851" t="s">
        <v>14161</v>
      </c>
      <c r="D1700" s="257" t="s">
        <v>12068</v>
      </c>
      <c r="E1700" s="67" t="s">
        <v>14130</v>
      </c>
      <c r="F1700" s="234"/>
      <c r="G1700" s="234"/>
      <c r="H1700" s="235" t="s">
        <v>14162</v>
      </c>
      <c r="I1700" s="69" t="s">
        <v>14163</v>
      </c>
      <c r="J1700" s="69" t="s">
        <v>14164</v>
      </c>
      <c r="K1700" s="236">
        <v>42468</v>
      </c>
      <c r="L1700" s="341">
        <v>43563</v>
      </c>
      <c r="M1700" s="76">
        <v>36</v>
      </c>
      <c r="N1700" s="76">
        <v>25200000</v>
      </c>
      <c r="O1700" s="76">
        <f t="shared" si="151"/>
        <v>700000</v>
      </c>
      <c r="P1700" s="128">
        <v>36</v>
      </c>
      <c r="Q1700" s="129">
        <f t="shared" si="155"/>
        <v>25200000</v>
      </c>
      <c r="R1700" s="841">
        <f>[1]MMKI!J109</f>
        <v>25478591</v>
      </c>
      <c r="S1700" s="841"/>
      <c r="T1700" s="860">
        <f t="shared" si="157"/>
        <v>-278591</v>
      </c>
      <c r="U1700" s="829">
        <f t="shared" si="156"/>
        <v>1.0110551984126983</v>
      </c>
    </row>
    <row r="1701" spans="2:23" ht="17.45" customHeight="1" x14ac:dyDescent="0.25">
      <c r="B1701" s="858">
        <v>82</v>
      </c>
      <c r="C1701" s="851" t="s">
        <v>14161</v>
      </c>
      <c r="D1701" s="257" t="s">
        <v>12068</v>
      </c>
      <c r="E1701" s="67" t="s">
        <v>14130</v>
      </c>
      <c r="F1701" s="234"/>
      <c r="G1701" s="234"/>
      <c r="H1701" s="235" t="s">
        <v>14165</v>
      </c>
      <c r="I1701" s="69" t="s">
        <v>14166</v>
      </c>
      <c r="J1701" s="69" t="s">
        <v>14167</v>
      </c>
      <c r="K1701" s="236">
        <v>42468</v>
      </c>
      <c r="L1701" s="341">
        <v>43563</v>
      </c>
      <c r="M1701" s="76">
        <v>36</v>
      </c>
      <c r="N1701" s="76">
        <v>25200000</v>
      </c>
      <c r="O1701" s="76">
        <f t="shared" si="151"/>
        <v>700000</v>
      </c>
      <c r="P1701" s="128">
        <v>36</v>
      </c>
      <c r="Q1701" s="129">
        <f t="shared" si="155"/>
        <v>25200000</v>
      </c>
      <c r="R1701" s="73">
        <f>[1]MMKI!J1207</f>
        <v>19818803</v>
      </c>
      <c r="S1701" s="73"/>
      <c r="T1701" s="237">
        <f t="shared" si="157"/>
        <v>5381197</v>
      </c>
      <c r="U1701" s="829">
        <f t="shared" si="156"/>
        <v>0.78646043650793651</v>
      </c>
    </row>
    <row r="1702" spans="2:23" ht="17.45" customHeight="1" x14ac:dyDescent="0.25">
      <c r="B1702" s="858">
        <v>83</v>
      </c>
      <c r="C1702" s="861" t="s">
        <v>14168</v>
      </c>
      <c r="D1702" s="257" t="s">
        <v>12068</v>
      </c>
      <c r="E1702" s="67" t="s">
        <v>14130</v>
      </c>
      <c r="F1702" s="234"/>
      <c r="G1702" s="234"/>
      <c r="H1702" s="235" t="s">
        <v>14169</v>
      </c>
      <c r="I1702" s="69" t="s">
        <v>14170</v>
      </c>
      <c r="J1702" s="69" t="s">
        <v>14171</v>
      </c>
      <c r="K1702" s="236">
        <v>42498</v>
      </c>
      <c r="L1702" s="341">
        <v>43593</v>
      </c>
      <c r="M1702" s="76">
        <v>36</v>
      </c>
      <c r="N1702" s="76">
        <v>25200000</v>
      </c>
      <c r="O1702" s="76">
        <f t="shared" si="151"/>
        <v>700000</v>
      </c>
      <c r="P1702" s="128">
        <v>36</v>
      </c>
      <c r="Q1702" s="129">
        <f t="shared" si="155"/>
        <v>25200000</v>
      </c>
      <c r="R1702" s="73">
        <f>[1]MMKI!J712</f>
        <v>18977625</v>
      </c>
      <c r="S1702" s="73"/>
      <c r="T1702" s="237">
        <f t="shared" si="157"/>
        <v>6222375</v>
      </c>
      <c r="U1702" s="829">
        <f t="shared" si="156"/>
        <v>0.75308035714285715</v>
      </c>
    </row>
    <row r="1703" spans="2:23" ht="17.45" customHeight="1" x14ac:dyDescent="0.25">
      <c r="B1703" s="858">
        <v>84</v>
      </c>
      <c r="C1703" s="861" t="s">
        <v>14172</v>
      </c>
      <c r="D1703" s="257" t="s">
        <v>12068</v>
      </c>
      <c r="E1703" s="67" t="s">
        <v>14130</v>
      </c>
      <c r="F1703" s="234"/>
      <c r="G1703" s="234"/>
      <c r="H1703" s="235" t="s">
        <v>14173</v>
      </c>
      <c r="I1703" s="69" t="s">
        <v>14174</v>
      </c>
      <c r="J1703" s="69" t="s">
        <v>14175</v>
      </c>
      <c r="K1703" s="236">
        <v>42502</v>
      </c>
      <c r="L1703" s="341">
        <v>43597</v>
      </c>
      <c r="M1703" s="76">
        <v>36</v>
      </c>
      <c r="N1703" s="76">
        <v>25200000</v>
      </c>
      <c r="O1703" s="76">
        <f t="shared" si="151"/>
        <v>700000</v>
      </c>
      <c r="P1703" s="128">
        <v>36</v>
      </c>
      <c r="Q1703" s="129">
        <f t="shared" si="155"/>
        <v>25200000</v>
      </c>
      <c r="R1703" s="841">
        <f>[1]MMKI!J657</f>
        <v>28324644</v>
      </c>
      <c r="S1703" s="841"/>
      <c r="T1703" s="860">
        <f t="shared" si="157"/>
        <v>-3124644</v>
      </c>
      <c r="U1703" s="829">
        <f t="shared" si="156"/>
        <v>1.1239938095238096</v>
      </c>
    </row>
    <row r="1704" spans="2:23" ht="17.45" customHeight="1" x14ac:dyDescent="0.25">
      <c r="B1704" s="858">
        <v>85</v>
      </c>
      <c r="C1704" s="302" t="s">
        <v>14176</v>
      </c>
      <c r="D1704" s="233" t="s">
        <v>12068</v>
      </c>
      <c r="E1704" s="67" t="s">
        <v>14141</v>
      </c>
      <c r="F1704" s="234"/>
      <c r="G1704" s="234"/>
      <c r="H1704" s="235" t="s">
        <v>14177</v>
      </c>
      <c r="I1704" s="69" t="s">
        <v>14178</v>
      </c>
      <c r="J1704" s="69" t="s">
        <v>14179</v>
      </c>
      <c r="K1704" s="236">
        <v>42498</v>
      </c>
      <c r="L1704" s="341">
        <v>43593</v>
      </c>
      <c r="M1704" s="76">
        <v>36</v>
      </c>
      <c r="N1704" s="76">
        <v>33120000</v>
      </c>
      <c r="O1704" s="76">
        <f t="shared" si="151"/>
        <v>920000</v>
      </c>
      <c r="P1704" s="128">
        <v>36</v>
      </c>
      <c r="Q1704" s="129">
        <f t="shared" si="155"/>
        <v>33120000</v>
      </c>
      <c r="R1704" s="73">
        <f>[1]MMKI!J987</f>
        <v>27873384</v>
      </c>
      <c r="S1704" s="73"/>
      <c r="T1704" s="237">
        <f t="shared" si="157"/>
        <v>5246616</v>
      </c>
      <c r="U1704" s="829">
        <f t="shared" si="156"/>
        <v>0.84158768115942029</v>
      </c>
    </row>
    <row r="1705" spans="2:23" ht="17.45" customHeight="1" x14ac:dyDescent="0.25">
      <c r="B1705" s="858">
        <v>86</v>
      </c>
      <c r="C1705" s="302" t="s">
        <v>14180</v>
      </c>
      <c r="D1705" s="329" t="s">
        <v>12133</v>
      </c>
      <c r="E1705" s="67" t="s">
        <v>12720</v>
      </c>
      <c r="F1705" s="234"/>
      <c r="G1705" s="234"/>
      <c r="H1705" s="235" t="s">
        <v>14181</v>
      </c>
      <c r="I1705" s="303" t="s">
        <v>14182</v>
      </c>
      <c r="J1705" s="303" t="s">
        <v>14183</v>
      </c>
      <c r="K1705" s="236">
        <v>42851</v>
      </c>
      <c r="L1705" s="341">
        <v>43581</v>
      </c>
      <c r="M1705" s="76">
        <v>24</v>
      </c>
      <c r="N1705" s="76">
        <v>46122153</v>
      </c>
      <c r="O1705" s="76">
        <f t="shared" si="151"/>
        <v>1921756.375</v>
      </c>
      <c r="P1705" s="128">
        <v>24</v>
      </c>
      <c r="Q1705" s="129">
        <f t="shared" si="155"/>
        <v>46122153</v>
      </c>
      <c r="R1705" s="73">
        <f>[1]TMLI!J40</f>
        <v>5631078</v>
      </c>
      <c r="S1705" s="73"/>
      <c r="T1705" s="237">
        <f t="shared" si="157"/>
        <v>40491075</v>
      </c>
      <c r="U1705" s="829">
        <f t="shared" si="156"/>
        <v>0.12209052773403704</v>
      </c>
    </row>
    <row r="1706" spans="2:23" ht="17.45" customHeight="1" x14ac:dyDescent="0.25">
      <c r="B1706" s="858">
        <v>87</v>
      </c>
      <c r="C1706" s="851" t="s">
        <v>14184</v>
      </c>
      <c r="D1706" s="257" t="s">
        <v>12068</v>
      </c>
      <c r="E1706" s="67" t="s">
        <v>14185</v>
      </c>
      <c r="F1706" s="234"/>
      <c r="G1706" s="234"/>
      <c r="H1706" s="235" t="s">
        <v>14186</v>
      </c>
      <c r="I1706" s="224" t="s">
        <v>14187</v>
      </c>
      <c r="J1706" s="224" t="s">
        <v>14188</v>
      </c>
      <c r="K1706" s="236">
        <v>42541</v>
      </c>
      <c r="L1706" s="341">
        <v>43636</v>
      </c>
      <c r="M1706" s="76">
        <v>36</v>
      </c>
      <c r="N1706" s="76">
        <v>14400000</v>
      </c>
      <c r="O1706" s="76">
        <f t="shared" si="151"/>
        <v>400000</v>
      </c>
      <c r="P1706" s="128">
        <v>36</v>
      </c>
      <c r="Q1706" s="129">
        <f t="shared" si="155"/>
        <v>14400000</v>
      </c>
      <c r="R1706" s="841">
        <f>[1]MMKI!J52</f>
        <v>24683216</v>
      </c>
      <c r="S1706" s="841"/>
      <c r="T1706" s="860">
        <f t="shared" si="157"/>
        <v>-10283216</v>
      </c>
      <c r="U1706" s="829">
        <f t="shared" si="156"/>
        <v>1.7141122222222223</v>
      </c>
    </row>
    <row r="1707" spans="2:23" ht="17.45" customHeight="1" x14ac:dyDescent="0.25">
      <c r="B1707" s="858">
        <v>88</v>
      </c>
      <c r="C1707" s="851" t="s">
        <v>14184</v>
      </c>
      <c r="D1707" s="257" t="s">
        <v>12068</v>
      </c>
      <c r="E1707" s="67" t="s">
        <v>14185</v>
      </c>
      <c r="F1707" s="234"/>
      <c r="G1707" s="234"/>
      <c r="H1707" s="43" t="s">
        <v>14189</v>
      </c>
      <c r="I1707" s="44" t="s">
        <v>14190</v>
      </c>
      <c r="J1707" s="44" t="s">
        <v>14191</v>
      </c>
      <c r="K1707" s="236">
        <v>42541</v>
      </c>
      <c r="L1707" s="341">
        <v>43636</v>
      </c>
      <c r="M1707" s="76">
        <v>36</v>
      </c>
      <c r="N1707" s="76">
        <v>14400000</v>
      </c>
      <c r="O1707" s="76">
        <f t="shared" si="151"/>
        <v>400000</v>
      </c>
      <c r="P1707" s="128">
        <v>36</v>
      </c>
      <c r="Q1707" s="129">
        <f t="shared" si="155"/>
        <v>14400000</v>
      </c>
      <c r="R1707" s="841">
        <f>[1]MMKI!J1371</f>
        <v>20945057</v>
      </c>
      <c r="S1707" s="841"/>
      <c r="T1707" s="860">
        <f t="shared" si="157"/>
        <v>-6545057</v>
      </c>
      <c r="U1707" s="829">
        <f t="shared" si="156"/>
        <v>1.4545178472222222</v>
      </c>
    </row>
    <row r="1708" spans="2:23" ht="17.45" customHeight="1" x14ac:dyDescent="0.25">
      <c r="B1708" s="858">
        <v>89</v>
      </c>
      <c r="C1708" s="851" t="s">
        <v>14184</v>
      </c>
      <c r="D1708" s="257" t="s">
        <v>12068</v>
      </c>
      <c r="E1708" s="67" t="s">
        <v>14185</v>
      </c>
      <c r="F1708" s="234"/>
      <c r="G1708" s="234"/>
      <c r="H1708" s="235" t="s">
        <v>14192</v>
      </c>
      <c r="I1708" s="69" t="s">
        <v>14193</v>
      </c>
      <c r="J1708" s="69" t="s">
        <v>14194</v>
      </c>
      <c r="K1708" s="236">
        <v>42541</v>
      </c>
      <c r="L1708" s="341">
        <v>43636</v>
      </c>
      <c r="M1708" s="76">
        <v>36</v>
      </c>
      <c r="N1708" s="76">
        <v>14400000</v>
      </c>
      <c r="O1708" s="76">
        <f t="shared" si="151"/>
        <v>400000</v>
      </c>
      <c r="P1708" s="128">
        <v>36</v>
      </c>
      <c r="Q1708" s="129">
        <f t="shared" si="155"/>
        <v>14400000</v>
      </c>
      <c r="R1708" s="841">
        <f>[1]MMKI!J492</f>
        <v>26206691</v>
      </c>
      <c r="S1708" s="841"/>
      <c r="T1708" s="860">
        <f t="shared" si="157"/>
        <v>-11806691</v>
      </c>
      <c r="U1708" s="829">
        <f t="shared" si="156"/>
        <v>1.8199090972222223</v>
      </c>
    </row>
    <row r="1709" spans="2:23" ht="17.45" customHeight="1" x14ac:dyDescent="0.25">
      <c r="B1709" s="858">
        <v>90</v>
      </c>
      <c r="C1709" s="861" t="s">
        <v>14195</v>
      </c>
      <c r="D1709" s="257" t="s">
        <v>12068</v>
      </c>
      <c r="E1709" s="67" t="s">
        <v>14196</v>
      </c>
      <c r="F1709" s="234"/>
      <c r="G1709" s="234"/>
      <c r="H1709" s="235" t="s">
        <v>14197</v>
      </c>
      <c r="I1709" s="69" t="s">
        <v>14198</v>
      </c>
      <c r="J1709" s="69" t="s">
        <v>14199</v>
      </c>
      <c r="K1709" s="236">
        <v>42541</v>
      </c>
      <c r="L1709" s="341">
        <v>43636</v>
      </c>
      <c r="M1709" s="76">
        <v>36</v>
      </c>
      <c r="N1709" s="76">
        <v>25200000</v>
      </c>
      <c r="O1709" s="76">
        <f t="shared" si="151"/>
        <v>700000</v>
      </c>
      <c r="P1709" s="128">
        <v>36</v>
      </c>
      <c r="Q1709" s="129">
        <f t="shared" si="155"/>
        <v>25200000</v>
      </c>
      <c r="R1709" s="841">
        <f>[1]MMKI!J1480</f>
        <v>29058471</v>
      </c>
      <c r="S1709" s="841"/>
      <c r="T1709" s="860">
        <f t="shared" si="157"/>
        <v>-3858471</v>
      </c>
      <c r="U1709" s="829">
        <f t="shared" si="156"/>
        <v>1.1531139285714285</v>
      </c>
    </row>
    <row r="1710" spans="2:23" ht="17.45" customHeight="1" x14ac:dyDescent="0.25">
      <c r="B1710" s="858">
        <v>91</v>
      </c>
      <c r="C1710" s="851" t="s">
        <v>14200</v>
      </c>
      <c r="D1710" s="257" t="s">
        <v>12068</v>
      </c>
      <c r="E1710" s="67" t="s">
        <v>14185</v>
      </c>
      <c r="F1710" s="234"/>
      <c r="G1710" s="234"/>
      <c r="H1710" s="235" t="s">
        <v>14201</v>
      </c>
      <c r="I1710" s="69" t="s">
        <v>14202</v>
      </c>
      <c r="J1710" s="69" t="s">
        <v>14203</v>
      </c>
      <c r="K1710" s="236">
        <v>42541</v>
      </c>
      <c r="L1710" s="341">
        <v>43636</v>
      </c>
      <c r="M1710" s="76">
        <v>36</v>
      </c>
      <c r="N1710" s="76">
        <v>14400000</v>
      </c>
      <c r="O1710" s="76">
        <f t="shared" si="151"/>
        <v>400000</v>
      </c>
      <c r="P1710" s="128">
        <v>36</v>
      </c>
      <c r="Q1710" s="129">
        <f t="shared" si="155"/>
        <v>14400000</v>
      </c>
      <c r="R1710" s="841">
        <f>[1]MMKI!J437</f>
        <v>19257190</v>
      </c>
      <c r="S1710" s="841"/>
      <c r="T1710" s="860">
        <f t="shared" si="157"/>
        <v>-4857190</v>
      </c>
      <c r="U1710" s="829">
        <f t="shared" si="156"/>
        <v>1.3373048611111111</v>
      </c>
    </row>
    <row r="1711" spans="2:23" ht="17.45" customHeight="1" x14ac:dyDescent="0.25">
      <c r="B1711" s="858">
        <v>92</v>
      </c>
      <c r="C1711" s="851" t="s">
        <v>14200</v>
      </c>
      <c r="D1711" s="257" t="s">
        <v>12068</v>
      </c>
      <c r="E1711" s="67" t="s">
        <v>14185</v>
      </c>
      <c r="F1711" s="234"/>
      <c r="G1711" s="234"/>
      <c r="H1711" s="235" t="s">
        <v>14204</v>
      </c>
      <c r="I1711" s="69" t="s">
        <v>14205</v>
      </c>
      <c r="J1711" s="69" t="s">
        <v>14206</v>
      </c>
      <c r="K1711" s="236">
        <v>42541</v>
      </c>
      <c r="L1711" s="341">
        <v>43636</v>
      </c>
      <c r="M1711" s="76">
        <v>36</v>
      </c>
      <c r="N1711" s="76">
        <v>14400000</v>
      </c>
      <c r="O1711" s="76">
        <f t="shared" si="151"/>
        <v>400000</v>
      </c>
      <c r="P1711" s="128">
        <v>36</v>
      </c>
      <c r="Q1711" s="129">
        <f t="shared" si="155"/>
        <v>14400000</v>
      </c>
      <c r="R1711" s="73">
        <f>[1]MMKI!J2026</f>
        <v>14052194</v>
      </c>
      <c r="S1711" s="73"/>
      <c r="T1711" s="237">
        <f t="shared" si="157"/>
        <v>347806</v>
      </c>
      <c r="U1711" s="829">
        <f t="shared" si="156"/>
        <v>0.97584680555555559</v>
      </c>
    </row>
    <row r="1712" spans="2:23" ht="17.45" customHeight="1" x14ac:dyDescent="0.25">
      <c r="B1712" s="858">
        <v>93</v>
      </c>
      <c r="C1712" s="861" t="s">
        <v>14207</v>
      </c>
      <c r="D1712" s="257" t="s">
        <v>12068</v>
      </c>
      <c r="E1712" s="67" t="s">
        <v>14185</v>
      </c>
      <c r="F1712" s="234"/>
      <c r="G1712" s="234"/>
      <c r="H1712" s="235" t="s">
        <v>14208</v>
      </c>
      <c r="I1712" s="69" t="s">
        <v>14209</v>
      </c>
      <c r="J1712" s="69" t="s">
        <v>14210</v>
      </c>
      <c r="K1712" s="236">
        <v>42576</v>
      </c>
      <c r="L1712" s="341">
        <v>43671</v>
      </c>
      <c r="M1712" s="76">
        <v>36</v>
      </c>
      <c r="N1712" s="76">
        <v>14400000</v>
      </c>
      <c r="O1712" s="76">
        <f t="shared" si="151"/>
        <v>400000</v>
      </c>
      <c r="P1712" s="128">
        <v>36</v>
      </c>
      <c r="Q1712" s="129">
        <f t="shared" si="155"/>
        <v>14400000</v>
      </c>
      <c r="R1712" s="841">
        <f>[1]MMKI!J274</f>
        <v>14077453</v>
      </c>
      <c r="S1712" s="841"/>
      <c r="T1712" s="237">
        <f t="shared" si="157"/>
        <v>322547</v>
      </c>
      <c r="U1712" s="829">
        <f t="shared" si="156"/>
        <v>0.97760090277777778</v>
      </c>
    </row>
    <row r="1713" spans="2:23" ht="17.45" customHeight="1" x14ac:dyDescent="0.25">
      <c r="B1713" s="858">
        <v>94</v>
      </c>
      <c r="C1713" s="861" t="s">
        <v>14211</v>
      </c>
      <c r="D1713" s="257" t="s">
        <v>12068</v>
      </c>
      <c r="E1713" s="67" t="s">
        <v>14185</v>
      </c>
      <c r="F1713" s="234"/>
      <c r="G1713" s="234"/>
      <c r="H1713" s="235" t="s">
        <v>14212</v>
      </c>
      <c r="I1713" s="69" t="s">
        <v>14213</v>
      </c>
      <c r="J1713" s="69" t="s">
        <v>14214</v>
      </c>
      <c r="K1713" s="236">
        <v>42538</v>
      </c>
      <c r="L1713" s="341">
        <v>43633</v>
      </c>
      <c r="M1713" s="76">
        <v>36</v>
      </c>
      <c r="N1713" s="76">
        <v>14400000</v>
      </c>
      <c r="O1713" s="76">
        <f t="shared" si="151"/>
        <v>400000</v>
      </c>
      <c r="P1713" s="128">
        <v>36</v>
      </c>
      <c r="Q1713" s="129">
        <f t="shared" si="155"/>
        <v>14400000</v>
      </c>
      <c r="R1713" s="841">
        <f>[1]MMKI!J1861</f>
        <v>13026822</v>
      </c>
      <c r="S1713" s="841"/>
      <c r="T1713" s="237">
        <f t="shared" si="157"/>
        <v>1373178</v>
      </c>
      <c r="U1713" s="829">
        <f t="shared" si="156"/>
        <v>0.90464041666666661</v>
      </c>
    </row>
    <row r="1714" spans="2:23" ht="17.45" customHeight="1" x14ac:dyDescent="0.25">
      <c r="B1714" s="858">
        <v>95</v>
      </c>
      <c r="C1714" s="861" t="s">
        <v>14215</v>
      </c>
      <c r="D1714" s="257" t="s">
        <v>12068</v>
      </c>
      <c r="E1714" s="67" t="s">
        <v>14185</v>
      </c>
      <c r="F1714" s="234"/>
      <c r="G1714" s="234"/>
      <c r="H1714" s="235" t="s">
        <v>14216</v>
      </c>
      <c r="I1714" s="69" t="s">
        <v>14217</v>
      </c>
      <c r="J1714" s="69" t="s">
        <v>14218</v>
      </c>
      <c r="K1714" s="236">
        <v>42538</v>
      </c>
      <c r="L1714" s="341">
        <v>43633</v>
      </c>
      <c r="M1714" s="76">
        <v>36</v>
      </c>
      <c r="N1714" s="76">
        <v>14400000</v>
      </c>
      <c r="O1714" s="76">
        <f t="shared" si="151"/>
        <v>400000</v>
      </c>
      <c r="P1714" s="128">
        <v>36</v>
      </c>
      <c r="Q1714" s="129">
        <f t="shared" si="155"/>
        <v>14400000</v>
      </c>
      <c r="R1714" s="73">
        <f>[1]MMKI!J2138</f>
        <v>8749322</v>
      </c>
      <c r="S1714" s="73"/>
      <c r="T1714" s="237">
        <f t="shared" si="157"/>
        <v>5650678</v>
      </c>
      <c r="U1714" s="829">
        <f t="shared" si="156"/>
        <v>0.60759180555555559</v>
      </c>
    </row>
    <row r="1715" spans="2:23" ht="17.45" customHeight="1" x14ac:dyDescent="0.25">
      <c r="B1715" s="858">
        <v>96</v>
      </c>
      <c r="C1715" s="861" t="s">
        <v>14219</v>
      </c>
      <c r="D1715" s="257" t="s">
        <v>12068</v>
      </c>
      <c r="E1715" s="67" t="s">
        <v>14185</v>
      </c>
      <c r="F1715" s="234"/>
      <c r="G1715" s="234"/>
      <c r="H1715" s="235" t="s">
        <v>14220</v>
      </c>
      <c r="I1715" s="69" t="s">
        <v>14221</v>
      </c>
      <c r="J1715" s="69" t="s">
        <v>14222</v>
      </c>
      <c r="K1715" s="236">
        <v>42538</v>
      </c>
      <c r="L1715" s="341">
        <v>43633</v>
      </c>
      <c r="M1715" s="76">
        <v>36</v>
      </c>
      <c r="N1715" s="76">
        <v>14400000</v>
      </c>
      <c r="O1715" s="76">
        <f t="shared" si="151"/>
        <v>400000</v>
      </c>
      <c r="P1715" s="128">
        <v>36</v>
      </c>
      <c r="Q1715" s="129">
        <f t="shared" si="155"/>
        <v>14400000</v>
      </c>
      <c r="R1715" s="841">
        <f>[1]MMKI!J1316</f>
        <v>19111788</v>
      </c>
      <c r="S1715" s="841"/>
      <c r="T1715" s="860">
        <f t="shared" si="157"/>
        <v>-4711788</v>
      </c>
      <c r="U1715" s="829">
        <f t="shared" si="156"/>
        <v>1.3272075000000001</v>
      </c>
    </row>
    <row r="1716" spans="2:23" ht="17.45" customHeight="1" x14ac:dyDescent="0.25">
      <c r="B1716" s="858">
        <v>97</v>
      </c>
      <c r="C1716" s="851" t="s">
        <v>14223</v>
      </c>
      <c r="D1716" s="257" t="s">
        <v>12068</v>
      </c>
      <c r="E1716" s="67" t="s">
        <v>14185</v>
      </c>
      <c r="F1716" s="234"/>
      <c r="G1716" s="234"/>
      <c r="H1716" s="235" t="s">
        <v>14224</v>
      </c>
      <c r="I1716" s="69" t="s">
        <v>14225</v>
      </c>
      <c r="J1716" s="69" t="s">
        <v>14226</v>
      </c>
      <c r="K1716" s="236">
        <v>42538</v>
      </c>
      <c r="L1716" s="341">
        <v>43633</v>
      </c>
      <c r="M1716" s="76">
        <v>36</v>
      </c>
      <c r="N1716" s="76">
        <v>14400000</v>
      </c>
      <c r="O1716" s="76">
        <f t="shared" si="151"/>
        <v>400000</v>
      </c>
      <c r="P1716" s="128">
        <v>36</v>
      </c>
      <c r="Q1716" s="129">
        <f t="shared" si="155"/>
        <v>14400000</v>
      </c>
      <c r="R1716" s="73">
        <f>[1]MMKI!J2083</f>
        <v>12619716</v>
      </c>
      <c r="S1716" s="73"/>
      <c r="T1716" s="237">
        <f t="shared" si="157"/>
        <v>1780284</v>
      </c>
      <c r="U1716" s="829">
        <f t="shared" si="156"/>
        <v>0.87636916666666664</v>
      </c>
    </row>
    <row r="1717" spans="2:23" ht="17.45" customHeight="1" x14ac:dyDescent="0.25">
      <c r="B1717" s="858">
        <v>98</v>
      </c>
      <c r="C1717" s="851" t="s">
        <v>14223</v>
      </c>
      <c r="D1717" s="257" t="s">
        <v>12068</v>
      </c>
      <c r="E1717" s="67" t="s">
        <v>14185</v>
      </c>
      <c r="F1717" s="234"/>
      <c r="G1717" s="234"/>
      <c r="H1717" s="235" t="s">
        <v>14227</v>
      </c>
      <c r="I1717" s="69" t="s">
        <v>14228</v>
      </c>
      <c r="J1717" s="69" t="s">
        <v>14229</v>
      </c>
      <c r="K1717" s="236">
        <v>42538</v>
      </c>
      <c r="L1717" s="341">
        <v>43633</v>
      </c>
      <c r="M1717" s="76">
        <v>36</v>
      </c>
      <c r="N1717" s="76">
        <v>14400000</v>
      </c>
      <c r="O1717" s="76">
        <f t="shared" si="151"/>
        <v>400000</v>
      </c>
      <c r="P1717" s="128">
        <v>36</v>
      </c>
      <c r="Q1717" s="129">
        <f t="shared" si="155"/>
        <v>14400000</v>
      </c>
      <c r="R1717" s="73">
        <f>[1]MMKI!J1971</f>
        <v>13768158</v>
      </c>
      <c r="S1717" s="73"/>
      <c r="T1717" s="237">
        <f t="shared" si="157"/>
        <v>631842</v>
      </c>
      <c r="U1717" s="829">
        <f t="shared" si="156"/>
        <v>0.95612208333333337</v>
      </c>
    </row>
    <row r="1718" spans="2:23" ht="17.45" customHeight="1" x14ac:dyDescent="0.25">
      <c r="B1718" s="858">
        <v>99</v>
      </c>
      <c r="C1718" s="851" t="s">
        <v>14223</v>
      </c>
      <c r="D1718" s="257" t="s">
        <v>12068</v>
      </c>
      <c r="E1718" s="67" t="s">
        <v>14185</v>
      </c>
      <c r="F1718" s="234"/>
      <c r="G1718" s="234"/>
      <c r="H1718" s="235" t="s">
        <v>14230</v>
      </c>
      <c r="I1718" s="69" t="s">
        <v>14231</v>
      </c>
      <c r="J1718" s="69" t="s">
        <v>14232</v>
      </c>
      <c r="K1718" s="236">
        <v>42538</v>
      </c>
      <c r="L1718" s="341">
        <v>43633</v>
      </c>
      <c r="M1718" s="76">
        <v>36</v>
      </c>
      <c r="N1718" s="76">
        <v>14400000</v>
      </c>
      <c r="O1718" s="76">
        <f t="shared" si="151"/>
        <v>400000</v>
      </c>
      <c r="P1718" s="128">
        <v>36</v>
      </c>
      <c r="Q1718" s="129">
        <f t="shared" si="155"/>
        <v>14400000</v>
      </c>
      <c r="R1718" s="841">
        <f>[1]MMKI!J164</f>
        <v>20917477</v>
      </c>
      <c r="S1718" s="841"/>
      <c r="T1718" s="860">
        <f t="shared" si="157"/>
        <v>-6517477</v>
      </c>
      <c r="U1718" s="829">
        <f t="shared" si="156"/>
        <v>1.4526025694444444</v>
      </c>
    </row>
    <row r="1719" spans="2:23" ht="17.45" customHeight="1" x14ac:dyDescent="0.25">
      <c r="B1719" s="858">
        <v>100</v>
      </c>
      <c r="C1719" s="851" t="s">
        <v>14223</v>
      </c>
      <c r="D1719" s="257" t="s">
        <v>12068</v>
      </c>
      <c r="E1719" s="67" t="s">
        <v>14185</v>
      </c>
      <c r="F1719" s="234"/>
      <c r="G1719" s="234"/>
      <c r="H1719" s="235" t="s">
        <v>14233</v>
      </c>
      <c r="I1719" s="69" t="s">
        <v>14234</v>
      </c>
      <c r="J1719" s="69" t="s">
        <v>14235</v>
      </c>
      <c r="K1719" s="236">
        <v>42538</v>
      </c>
      <c r="L1719" s="341">
        <v>43633</v>
      </c>
      <c r="M1719" s="76">
        <v>36</v>
      </c>
      <c r="N1719" s="76">
        <v>14400000</v>
      </c>
      <c r="O1719" s="76">
        <f t="shared" si="151"/>
        <v>400000</v>
      </c>
      <c r="P1719" s="128">
        <v>36</v>
      </c>
      <c r="Q1719" s="129">
        <f t="shared" si="155"/>
        <v>14400000</v>
      </c>
      <c r="R1719" s="841">
        <f>[1]MMKI!J932</f>
        <v>25642347</v>
      </c>
      <c r="S1719" s="841"/>
      <c r="T1719" s="860">
        <f t="shared" si="157"/>
        <v>-11242347</v>
      </c>
      <c r="U1719" s="829">
        <f t="shared" si="156"/>
        <v>1.7807185416666667</v>
      </c>
    </row>
    <row r="1720" spans="2:23" ht="17.45" customHeight="1" x14ac:dyDescent="0.25">
      <c r="B1720" s="858">
        <v>101</v>
      </c>
      <c r="C1720" s="851" t="s">
        <v>14223</v>
      </c>
      <c r="D1720" s="257" t="s">
        <v>12068</v>
      </c>
      <c r="E1720" s="67" t="s">
        <v>14185</v>
      </c>
      <c r="F1720" s="234"/>
      <c r="G1720" s="234"/>
      <c r="H1720" s="235" t="s">
        <v>14236</v>
      </c>
      <c r="I1720" s="69" t="s">
        <v>14237</v>
      </c>
      <c r="J1720" s="69" t="s">
        <v>14238</v>
      </c>
      <c r="K1720" s="236">
        <v>42538</v>
      </c>
      <c r="L1720" s="341">
        <v>43633</v>
      </c>
      <c r="M1720" s="76">
        <v>36</v>
      </c>
      <c r="N1720" s="76">
        <v>14400000</v>
      </c>
      <c r="O1720" s="76">
        <f t="shared" si="151"/>
        <v>400000</v>
      </c>
      <c r="P1720" s="128">
        <v>36</v>
      </c>
      <c r="Q1720" s="129">
        <f t="shared" si="155"/>
        <v>14400000</v>
      </c>
      <c r="R1720" s="841">
        <f>[1]MMKI!J1807</f>
        <v>13674347</v>
      </c>
      <c r="S1720" s="841"/>
      <c r="T1720" s="237">
        <f t="shared" si="157"/>
        <v>725653</v>
      </c>
      <c r="U1720" s="829">
        <f t="shared" si="156"/>
        <v>0.94960743055555552</v>
      </c>
    </row>
    <row r="1721" spans="2:23" ht="17.45" customHeight="1" x14ac:dyDescent="0.25">
      <c r="B1721" s="858">
        <v>102</v>
      </c>
      <c r="C1721" s="851" t="s">
        <v>14239</v>
      </c>
      <c r="D1721" s="257" t="s">
        <v>12068</v>
      </c>
      <c r="E1721" s="67" t="s">
        <v>14185</v>
      </c>
      <c r="F1721" s="234"/>
      <c r="G1721" s="234"/>
      <c r="H1721" s="235" t="s">
        <v>14240</v>
      </c>
      <c r="I1721" s="69" t="s">
        <v>14241</v>
      </c>
      <c r="J1721" s="69" t="s">
        <v>14242</v>
      </c>
      <c r="K1721" s="236">
        <v>42541</v>
      </c>
      <c r="L1721" s="341">
        <v>43636</v>
      </c>
      <c r="M1721" s="76">
        <v>36</v>
      </c>
      <c r="N1721" s="76">
        <v>14400000</v>
      </c>
      <c r="O1721" s="76">
        <f t="shared" ref="O1721:O1725" si="158">N1721/M1721</f>
        <v>400000</v>
      </c>
      <c r="P1721" s="128">
        <v>36</v>
      </c>
      <c r="Q1721" s="129">
        <f t="shared" si="155"/>
        <v>14400000</v>
      </c>
      <c r="R1721" s="73">
        <f>[1]MMKI!J1916</f>
        <v>13830932</v>
      </c>
      <c r="S1721" s="73"/>
      <c r="T1721" s="237">
        <f t="shared" si="157"/>
        <v>569068</v>
      </c>
      <c r="U1721" s="829">
        <f t="shared" si="156"/>
        <v>0.9604813888888889</v>
      </c>
    </row>
    <row r="1722" spans="2:23" ht="17.45" customHeight="1" x14ac:dyDescent="0.25">
      <c r="B1722" s="858">
        <v>103</v>
      </c>
      <c r="C1722" s="851" t="s">
        <v>14239</v>
      </c>
      <c r="D1722" s="257" t="s">
        <v>12068</v>
      </c>
      <c r="E1722" s="67" t="s">
        <v>14185</v>
      </c>
      <c r="F1722" s="234"/>
      <c r="G1722" s="234"/>
      <c r="H1722" s="235" t="s">
        <v>14243</v>
      </c>
      <c r="I1722" s="69" t="s">
        <v>14244</v>
      </c>
      <c r="J1722" s="69" t="s">
        <v>14245</v>
      </c>
      <c r="K1722" s="236">
        <v>42541</v>
      </c>
      <c r="L1722" s="341">
        <v>43636</v>
      </c>
      <c r="M1722" s="76">
        <v>36</v>
      </c>
      <c r="N1722" s="76">
        <v>14400000</v>
      </c>
      <c r="O1722" s="76">
        <f t="shared" si="158"/>
        <v>400000</v>
      </c>
      <c r="P1722" s="128">
        <v>36</v>
      </c>
      <c r="Q1722" s="129">
        <f t="shared" si="155"/>
        <v>14400000</v>
      </c>
      <c r="R1722" s="841">
        <f>[1]MMKI!J1698</f>
        <v>19879120</v>
      </c>
      <c r="S1722" s="841"/>
      <c r="T1722" s="860">
        <f t="shared" si="157"/>
        <v>-5479120</v>
      </c>
      <c r="U1722" s="829">
        <f t="shared" si="156"/>
        <v>1.3804944444444445</v>
      </c>
    </row>
    <row r="1723" spans="2:23" ht="17.45" customHeight="1" x14ac:dyDescent="0.25">
      <c r="B1723" s="858">
        <v>104</v>
      </c>
      <c r="C1723" s="851" t="s">
        <v>14239</v>
      </c>
      <c r="D1723" s="257" t="s">
        <v>12068</v>
      </c>
      <c r="E1723" s="67" t="s">
        <v>14185</v>
      </c>
      <c r="F1723" s="234"/>
      <c r="G1723" s="234"/>
      <c r="H1723" s="235" t="s">
        <v>14246</v>
      </c>
      <c r="I1723" s="69" t="s">
        <v>14247</v>
      </c>
      <c r="J1723" s="69" t="s">
        <v>14248</v>
      </c>
      <c r="K1723" s="236">
        <v>42541</v>
      </c>
      <c r="L1723" s="341">
        <v>43636</v>
      </c>
      <c r="M1723" s="76">
        <v>36</v>
      </c>
      <c r="N1723" s="76">
        <v>14400000</v>
      </c>
      <c r="O1723" s="76">
        <f t="shared" si="158"/>
        <v>400000</v>
      </c>
      <c r="P1723" s="128">
        <v>36</v>
      </c>
      <c r="Q1723" s="129">
        <f t="shared" si="155"/>
        <v>14400000</v>
      </c>
      <c r="R1723" s="841">
        <f>[1]MMKI!J1752</f>
        <v>18206422</v>
      </c>
      <c r="S1723" s="841"/>
      <c r="T1723" s="860">
        <f t="shared" si="157"/>
        <v>-3806422</v>
      </c>
      <c r="U1723" s="829">
        <f t="shared" si="156"/>
        <v>1.2643348611111112</v>
      </c>
    </row>
    <row r="1724" spans="2:23" ht="17.45" customHeight="1" x14ac:dyDescent="0.25">
      <c r="B1724" s="858">
        <v>105</v>
      </c>
      <c r="C1724" s="851" t="s">
        <v>14239</v>
      </c>
      <c r="D1724" s="257" t="s">
        <v>12068</v>
      </c>
      <c r="E1724" s="67" t="s">
        <v>14185</v>
      </c>
      <c r="F1724" s="234"/>
      <c r="G1724" s="234"/>
      <c r="H1724" s="235" t="s">
        <v>14249</v>
      </c>
      <c r="I1724" s="69" t="s">
        <v>14250</v>
      </c>
      <c r="J1724" s="69" t="s">
        <v>14251</v>
      </c>
      <c r="K1724" s="236">
        <v>42541</v>
      </c>
      <c r="L1724" s="341">
        <v>43636</v>
      </c>
      <c r="M1724" s="76">
        <v>36</v>
      </c>
      <c r="N1724" s="76">
        <v>14400000</v>
      </c>
      <c r="O1724" s="76">
        <f t="shared" si="158"/>
        <v>400000</v>
      </c>
      <c r="P1724" s="128">
        <v>36</v>
      </c>
      <c r="Q1724" s="129">
        <f t="shared" si="155"/>
        <v>14400000</v>
      </c>
      <c r="R1724" s="841">
        <f>[1]MMKI!J602</f>
        <v>28134496</v>
      </c>
      <c r="S1724" s="841"/>
      <c r="T1724" s="860">
        <f t="shared" si="157"/>
        <v>-13734496</v>
      </c>
      <c r="U1724" s="829">
        <f t="shared" si="156"/>
        <v>1.9537844444444445</v>
      </c>
    </row>
    <row r="1725" spans="2:23" ht="17.45" customHeight="1" x14ac:dyDescent="0.25">
      <c r="B1725" s="858">
        <v>106</v>
      </c>
      <c r="C1725" s="302" t="s">
        <v>14252</v>
      </c>
      <c r="D1725" s="233" t="s">
        <v>12068</v>
      </c>
      <c r="E1725" s="67" t="s">
        <v>14185</v>
      </c>
      <c r="F1725" s="234"/>
      <c r="G1725" s="234"/>
      <c r="H1725" s="235" t="s">
        <v>14253</v>
      </c>
      <c r="I1725" s="69" t="s">
        <v>14254</v>
      </c>
      <c r="J1725" s="69" t="s">
        <v>14255</v>
      </c>
      <c r="K1725" s="236">
        <v>42541</v>
      </c>
      <c r="L1725" s="341">
        <v>43636</v>
      </c>
      <c r="M1725" s="76">
        <v>36</v>
      </c>
      <c r="N1725" s="76">
        <v>14400000</v>
      </c>
      <c r="O1725" s="76">
        <f t="shared" si="158"/>
        <v>400000</v>
      </c>
      <c r="P1725" s="128">
        <v>36</v>
      </c>
      <c r="Q1725" s="129">
        <f t="shared" si="155"/>
        <v>14400000</v>
      </c>
      <c r="R1725" s="841">
        <f>[1]MMKI!J1588</f>
        <v>18612885</v>
      </c>
      <c r="S1725" s="841"/>
      <c r="T1725" s="860">
        <f t="shared" si="157"/>
        <v>-4212885</v>
      </c>
      <c r="U1725" s="829">
        <f t="shared" si="156"/>
        <v>1.2925614583333334</v>
      </c>
    </row>
    <row r="1726" spans="2:23" ht="17.45" customHeight="1" x14ac:dyDescent="0.25">
      <c r="B1726" s="858">
        <v>107</v>
      </c>
      <c r="C1726" s="78" t="s">
        <v>14256</v>
      </c>
      <c r="D1726" s="78" t="s">
        <v>12005</v>
      </c>
      <c r="E1726" s="119" t="s">
        <v>13869</v>
      </c>
      <c r="F1726" s="123"/>
      <c r="G1726" s="123"/>
      <c r="H1726" s="124" t="s">
        <v>14257</v>
      </c>
      <c r="I1726" s="125" t="s">
        <v>14258</v>
      </c>
      <c r="J1726" s="125" t="s">
        <v>14259</v>
      </c>
      <c r="K1726" s="70">
        <v>42550</v>
      </c>
      <c r="L1726" s="827">
        <v>43645</v>
      </c>
      <c r="M1726" s="78">
        <v>36</v>
      </c>
      <c r="N1726" s="127">
        <f>162000000/5</f>
        <v>32400000</v>
      </c>
      <c r="O1726" s="76">
        <f>N1726/M1726</f>
        <v>900000</v>
      </c>
      <c r="P1726" s="128">
        <v>36</v>
      </c>
      <c r="Q1726" s="129">
        <f t="shared" si="155"/>
        <v>32400000</v>
      </c>
      <c r="R1726" s="73">
        <f>[1]KRM!J1077</f>
        <v>19052908</v>
      </c>
      <c r="S1726" s="73"/>
      <c r="T1726" s="237">
        <f t="shared" si="157"/>
        <v>13347092</v>
      </c>
      <c r="U1726" s="829">
        <f t="shared" si="156"/>
        <v>0.5880527160493827</v>
      </c>
      <c r="V1726" s="16">
        <v>43307</v>
      </c>
      <c r="W1726" t="s">
        <v>14260</v>
      </c>
    </row>
    <row r="1727" spans="2:23" ht="17.45" customHeight="1" x14ac:dyDescent="0.25">
      <c r="B1727" s="858">
        <v>108</v>
      </c>
      <c r="C1727" s="78" t="s">
        <v>14256</v>
      </c>
      <c r="D1727" s="78" t="s">
        <v>12005</v>
      </c>
      <c r="E1727" s="119" t="s">
        <v>13869</v>
      </c>
      <c r="F1727" s="123"/>
      <c r="G1727" s="123"/>
      <c r="H1727" s="124" t="s">
        <v>14261</v>
      </c>
      <c r="I1727" s="125" t="s">
        <v>14262</v>
      </c>
      <c r="J1727" s="125" t="s">
        <v>14263</v>
      </c>
      <c r="K1727" s="70">
        <v>42550</v>
      </c>
      <c r="L1727" s="827">
        <v>43645</v>
      </c>
      <c r="M1727" s="78">
        <v>36</v>
      </c>
      <c r="N1727" s="127">
        <f t="shared" ref="N1727:N1730" si="159">162000000/5</f>
        <v>32400000</v>
      </c>
      <c r="O1727" s="76">
        <f>N1727/M1727</f>
        <v>900000</v>
      </c>
      <c r="P1727" s="128">
        <v>36</v>
      </c>
      <c r="Q1727" s="129">
        <f t="shared" si="155"/>
        <v>32400000</v>
      </c>
      <c r="R1727" s="73">
        <f>[1]KRM!J1735</f>
        <v>5512548</v>
      </c>
      <c r="S1727" s="73"/>
      <c r="T1727" s="237">
        <f t="shared" si="157"/>
        <v>26887452</v>
      </c>
      <c r="U1727" s="829">
        <f t="shared" si="156"/>
        <v>0.17014037037037036</v>
      </c>
      <c r="V1727" s="16">
        <v>43295</v>
      </c>
      <c r="W1727" t="s">
        <v>14264</v>
      </c>
    </row>
    <row r="1728" spans="2:23" ht="17.45" customHeight="1" x14ac:dyDescent="0.25">
      <c r="B1728" s="858">
        <v>109</v>
      </c>
      <c r="C1728" s="78" t="s">
        <v>14256</v>
      </c>
      <c r="D1728" s="78" t="s">
        <v>12005</v>
      </c>
      <c r="E1728" s="119" t="s">
        <v>13869</v>
      </c>
      <c r="F1728" s="123"/>
      <c r="G1728" s="123"/>
      <c r="H1728" s="124" t="s">
        <v>14265</v>
      </c>
      <c r="I1728" s="125" t="s">
        <v>14266</v>
      </c>
      <c r="J1728" s="125" t="s">
        <v>14267</v>
      </c>
      <c r="K1728" s="70">
        <v>42550</v>
      </c>
      <c r="L1728" s="827">
        <v>43645</v>
      </c>
      <c r="M1728" s="78">
        <v>36</v>
      </c>
      <c r="N1728" s="127">
        <f t="shared" si="159"/>
        <v>32400000</v>
      </c>
      <c r="O1728" s="76">
        <f>N1728/M1728</f>
        <v>900000</v>
      </c>
      <c r="P1728" s="128">
        <v>36</v>
      </c>
      <c r="Q1728" s="129">
        <f t="shared" si="155"/>
        <v>32400000</v>
      </c>
      <c r="R1728" s="73">
        <f>[1]KRM!J1906</f>
        <v>8384208</v>
      </c>
      <c r="S1728" s="73"/>
      <c r="T1728" s="237">
        <f t="shared" si="157"/>
        <v>24015792</v>
      </c>
      <c r="U1728" s="829">
        <f t="shared" si="156"/>
        <v>0.25877185185185186</v>
      </c>
      <c r="V1728" s="16">
        <v>43307</v>
      </c>
      <c r="W1728" t="s">
        <v>14268</v>
      </c>
    </row>
    <row r="1729" spans="2:23" ht="17.45" customHeight="1" x14ac:dyDescent="0.25">
      <c r="B1729" s="858">
        <v>110</v>
      </c>
      <c r="C1729" s="78" t="s">
        <v>14256</v>
      </c>
      <c r="D1729" s="78" t="s">
        <v>12005</v>
      </c>
      <c r="E1729" s="119" t="s">
        <v>13869</v>
      </c>
      <c r="F1729" s="123"/>
      <c r="G1729" s="123"/>
      <c r="H1729" s="124" t="s">
        <v>14269</v>
      </c>
      <c r="I1729" s="125" t="s">
        <v>14270</v>
      </c>
      <c r="J1729" s="125" t="s">
        <v>14271</v>
      </c>
      <c r="K1729" s="70">
        <v>42550</v>
      </c>
      <c r="L1729" s="827">
        <v>43645</v>
      </c>
      <c r="M1729" s="78">
        <v>36</v>
      </c>
      <c r="N1729" s="127">
        <f t="shared" si="159"/>
        <v>32400000</v>
      </c>
      <c r="O1729" s="76">
        <f>N1729/M1729</f>
        <v>900000</v>
      </c>
      <c r="P1729" s="128">
        <v>36</v>
      </c>
      <c r="Q1729" s="129">
        <f t="shared" si="155"/>
        <v>32400000</v>
      </c>
      <c r="R1729" s="73">
        <f>[1]KRM!J1679</f>
        <v>16317443</v>
      </c>
      <c r="S1729" s="73"/>
      <c r="T1729" s="237">
        <f t="shared" si="157"/>
        <v>16082557</v>
      </c>
      <c r="U1729" s="829">
        <f t="shared" si="156"/>
        <v>0.50362478395061727</v>
      </c>
      <c r="V1729" s="16">
        <v>43295</v>
      </c>
      <c r="W1729" t="s">
        <v>14272</v>
      </c>
    </row>
    <row r="1730" spans="2:23" ht="17.45" customHeight="1" x14ac:dyDescent="0.25">
      <c r="B1730" s="858">
        <v>111</v>
      </c>
      <c r="C1730" s="122" t="s">
        <v>14256</v>
      </c>
      <c r="D1730" s="122" t="s">
        <v>12005</v>
      </c>
      <c r="E1730" s="119" t="s">
        <v>13869</v>
      </c>
      <c r="F1730" s="123"/>
      <c r="G1730" s="123"/>
      <c r="H1730" s="124" t="s">
        <v>14273</v>
      </c>
      <c r="I1730" s="125" t="s">
        <v>14274</v>
      </c>
      <c r="J1730" s="125" t="s">
        <v>14275</v>
      </c>
      <c r="K1730" s="70">
        <v>42550</v>
      </c>
      <c r="L1730" s="827">
        <v>43645</v>
      </c>
      <c r="M1730" s="122">
        <v>36</v>
      </c>
      <c r="N1730" s="127">
        <f t="shared" si="159"/>
        <v>32400000</v>
      </c>
      <c r="O1730" s="76">
        <f>N1730/M1730</f>
        <v>900000</v>
      </c>
      <c r="P1730" s="128">
        <v>36</v>
      </c>
      <c r="Q1730" s="129">
        <f t="shared" si="155"/>
        <v>32400000</v>
      </c>
      <c r="R1730" s="73">
        <f>[1]KRM!J1566</f>
        <v>15250244</v>
      </c>
      <c r="S1730" s="139"/>
      <c r="T1730" s="541">
        <f t="shared" si="157"/>
        <v>17149756</v>
      </c>
      <c r="U1730" s="829">
        <f t="shared" si="156"/>
        <v>0.47068654320987652</v>
      </c>
      <c r="V1730" s="16">
        <v>43307</v>
      </c>
      <c r="W1730" t="s">
        <v>14276</v>
      </c>
    </row>
    <row r="1731" spans="2:23" ht="17.45" customHeight="1" x14ac:dyDescent="0.25">
      <c r="B1731" s="858">
        <v>112</v>
      </c>
      <c r="C1731" s="340" t="s">
        <v>14277</v>
      </c>
      <c r="D1731" s="122" t="s">
        <v>12005</v>
      </c>
      <c r="E1731" s="119" t="s">
        <v>14027</v>
      </c>
      <c r="F1731" s="123"/>
      <c r="G1731" s="123"/>
      <c r="H1731" s="124" t="s">
        <v>14278</v>
      </c>
      <c r="I1731" s="125" t="s">
        <v>14279</v>
      </c>
      <c r="J1731" s="125" t="s">
        <v>14280</v>
      </c>
      <c r="K1731" s="70">
        <v>42550</v>
      </c>
      <c r="L1731" s="827">
        <v>43645</v>
      </c>
      <c r="M1731" s="122">
        <v>36</v>
      </c>
      <c r="N1731" s="127">
        <v>54000000</v>
      </c>
      <c r="O1731" s="76">
        <f t="shared" ref="O1731:O1732" si="160">N1731/M1731</f>
        <v>1500000</v>
      </c>
      <c r="P1731" s="128">
        <v>36</v>
      </c>
      <c r="Q1731" s="129">
        <f t="shared" si="155"/>
        <v>54000000</v>
      </c>
      <c r="R1731" s="73">
        <f>[1]KRM!J1623</f>
        <v>8018909</v>
      </c>
      <c r="S1731" s="73"/>
      <c r="T1731" s="237">
        <f t="shared" si="157"/>
        <v>45981091</v>
      </c>
      <c r="U1731" s="829">
        <f t="shared" si="156"/>
        <v>0.14849831481481482</v>
      </c>
    </row>
    <row r="1732" spans="2:23" ht="17.45" customHeight="1" x14ac:dyDescent="0.25">
      <c r="B1732" s="858">
        <v>113</v>
      </c>
      <c r="C1732" s="851" t="s">
        <v>13993</v>
      </c>
      <c r="D1732" s="257" t="s">
        <v>13994</v>
      </c>
      <c r="E1732" s="67" t="s">
        <v>13995</v>
      </c>
      <c r="F1732" s="234"/>
      <c r="G1732" s="234"/>
      <c r="H1732" s="235" t="s">
        <v>14281</v>
      </c>
      <c r="I1732" s="303" t="s">
        <v>14282</v>
      </c>
      <c r="J1732" s="303" t="s">
        <v>14283</v>
      </c>
      <c r="K1732" s="236">
        <v>42583</v>
      </c>
      <c r="L1732" s="341">
        <v>44409</v>
      </c>
      <c r="M1732" s="859">
        <v>60</v>
      </c>
      <c r="N1732" s="76">
        <f t="shared" si="152"/>
        <v>78000000</v>
      </c>
      <c r="O1732" s="76">
        <f t="shared" si="160"/>
        <v>1300000</v>
      </c>
      <c r="P1732" s="128">
        <v>37</v>
      </c>
      <c r="Q1732" s="129">
        <f t="shared" si="155"/>
        <v>48100000</v>
      </c>
      <c r="R1732" s="73">
        <f>[1]Indokarlo!K471</f>
        <v>17491342</v>
      </c>
      <c r="S1732" s="73"/>
      <c r="T1732" s="237">
        <f t="shared" si="157"/>
        <v>60508658</v>
      </c>
      <c r="U1732" s="829">
        <f t="shared" si="156"/>
        <v>0.36364536382536383</v>
      </c>
      <c r="V1732" s="863" t="s">
        <v>14284</v>
      </c>
    </row>
    <row r="1733" spans="2:23" ht="17.45" customHeight="1" x14ac:dyDescent="0.25">
      <c r="B1733" s="858">
        <v>114</v>
      </c>
      <c r="C1733" s="851" t="s">
        <v>14285</v>
      </c>
      <c r="D1733" s="257" t="s">
        <v>13994</v>
      </c>
      <c r="E1733" s="67" t="s">
        <v>13914</v>
      </c>
      <c r="F1733" s="234"/>
      <c r="G1733" s="234"/>
      <c r="H1733" s="235" t="s">
        <v>14286</v>
      </c>
      <c r="I1733" s="303" t="s">
        <v>9869</v>
      </c>
      <c r="J1733" s="303" t="s">
        <v>9870</v>
      </c>
      <c r="K1733" s="236">
        <v>42571</v>
      </c>
      <c r="L1733" s="341">
        <v>44397</v>
      </c>
      <c r="M1733" s="859">
        <v>60</v>
      </c>
      <c r="N1733" s="76">
        <v>30000000</v>
      </c>
      <c r="O1733" s="76">
        <f>N1733/M1733</f>
        <v>500000</v>
      </c>
      <c r="P1733" s="128">
        <v>37</v>
      </c>
      <c r="Q1733" s="129">
        <f t="shared" si="155"/>
        <v>18500000</v>
      </c>
      <c r="R1733" s="841">
        <f>[1]Indokarlo!K158</f>
        <v>29214684</v>
      </c>
      <c r="S1733" s="841"/>
      <c r="T1733" s="237">
        <f t="shared" si="157"/>
        <v>785316</v>
      </c>
      <c r="U1733" s="829">
        <f t="shared" si="156"/>
        <v>1.579172108108108</v>
      </c>
      <c r="V1733" s="863" t="s">
        <v>14284</v>
      </c>
    </row>
    <row r="1734" spans="2:23" ht="17.45" customHeight="1" x14ac:dyDescent="0.25">
      <c r="B1734" s="858">
        <v>115</v>
      </c>
      <c r="C1734" s="850" t="s">
        <v>14285</v>
      </c>
      <c r="D1734" s="233" t="s">
        <v>13994</v>
      </c>
      <c r="E1734" s="67" t="s">
        <v>13914</v>
      </c>
      <c r="F1734" s="234"/>
      <c r="G1734" s="234"/>
      <c r="H1734" s="235" t="s">
        <v>14287</v>
      </c>
      <c r="I1734" s="303" t="s">
        <v>9876</v>
      </c>
      <c r="J1734" s="303" t="s">
        <v>9877</v>
      </c>
      <c r="K1734" s="236">
        <v>42571</v>
      </c>
      <c r="L1734" s="341">
        <v>44397</v>
      </c>
      <c r="M1734" s="859">
        <v>60</v>
      </c>
      <c r="N1734" s="76">
        <v>30000000</v>
      </c>
      <c r="O1734" s="76">
        <f>N1734/M1734</f>
        <v>500000</v>
      </c>
      <c r="P1734" s="128">
        <v>37</v>
      </c>
      <c r="Q1734" s="129">
        <f t="shared" si="155"/>
        <v>18500000</v>
      </c>
      <c r="R1734" s="841">
        <f>[1]Indokarlo!K78</f>
        <v>23636160</v>
      </c>
      <c r="S1734" s="841"/>
      <c r="T1734" s="237">
        <f t="shared" si="157"/>
        <v>6363840</v>
      </c>
      <c r="U1734" s="829">
        <f>R1734/Q1734</f>
        <v>1.2776302702702702</v>
      </c>
      <c r="V1734" s="863" t="s">
        <v>14284</v>
      </c>
    </row>
    <row r="1735" spans="2:23" ht="21.75" customHeight="1" x14ac:dyDescent="0.25">
      <c r="B1735" s="858">
        <v>116</v>
      </c>
      <c r="C1735" s="864" t="s">
        <v>14288</v>
      </c>
      <c r="D1735" s="340" t="s">
        <v>14289</v>
      </c>
      <c r="E1735" s="122" t="s">
        <v>14290</v>
      </c>
      <c r="F1735" s="126"/>
      <c r="G1735" s="126"/>
      <c r="H1735" s="235" t="s">
        <v>14291</v>
      </c>
      <c r="I1735" s="865" t="s">
        <v>14292</v>
      </c>
      <c r="J1735" s="865" t="s">
        <v>14293</v>
      </c>
      <c r="K1735" s="866">
        <v>42583</v>
      </c>
      <c r="L1735" s="867">
        <v>43678</v>
      </c>
      <c r="M1735" s="76">
        <v>36</v>
      </c>
      <c r="N1735" s="76">
        <v>90000000</v>
      </c>
      <c r="O1735" s="76">
        <f t="shared" ref="O1735:O1798" si="161">N1735/M1735</f>
        <v>2500000</v>
      </c>
      <c r="P1735" s="128">
        <v>36</v>
      </c>
      <c r="Q1735" s="868">
        <f t="shared" si="155"/>
        <v>90000000</v>
      </c>
      <c r="R1735" s="869">
        <f>'[1]Diamond Realty'!J54</f>
        <v>20289197</v>
      </c>
      <c r="S1735" s="869"/>
      <c r="T1735" s="870">
        <f t="shared" si="157"/>
        <v>69710803</v>
      </c>
      <c r="U1735" s="871">
        <f>R1735/Q1735</f>
        <v>0.22543552222222221</v>
      </c>
    </row>
    <row r="1736" spans="2:23" ht="17.45" customHeight="1" x14ac:dyDescent="0.25">
      <c r="B1736" s="858">
        <v>117</v>
      </c>
      <c r="C1736" s="872" t="s">
        <v>14294</v>
      </c>
      <c r="D1736" s="340" t="s">
        <v>14295</v>
      </c>
      <c r="E1736" s="67" t="s">
        <v>12121</v>
      </c>
      <c r="F1736" s="234"/>
      <c r="G1736" s="234"/>
      <c r="H1736" s="235" t="s">
        <v>14296</v>
      </c>
      <c r="I1736" s="69" t="s">
        <v>14297</v>
      </c>
      <c r="J1736" s="69" t="s">
        <v>14298</v>
      </c>
      <c r="K1736" s="236">
        <v>43335</v>
      </c>
      <c r="L1736" s="236">
        <v>43700</v>
      </c>
      <c r="M1736" s="76">
        <v>12</v>
      </c>
      <c r="N1736" s="76">
        <v>3430200</v>
      </c>
      <c r="O1736" s="76">
        <f t="shared" si="161"/>
        <v>285850</v>
      </c>
      <c r="P1736" s="128">
        <v>12</v>
      </c>
      <c r="Q1736" s="87">
        <f t="shared" si="155"/>
        <v>3430200</v>
      </c>
      <c r="R1736" s="139"/>
      <c r="S1736" s="139"/>
      <c r="T1736" s="541">
        <f t="shared" si="157"/>
        <v>3430200</v>
      </c>
      <c r="U1736" s="186"/>
    </row>
    <row r="1737" spans="2:23" ht="17.45" customHeight="1" x14ac:dyDescent="0.25">
      <c r="B1737" s="858">
        <v>118</v>
      </c>
      <c r="C1737" s="122" t="s">
        <v>14299</v>
      </c>
      <c r="D1737" s="78" t="s">
        <v>11991</v>
      </c>
      <c r="E1737" s="67" t="s">
        <v>14300</v>
      </c>
      <c r="F1737" s="234"/>
      <c r="G1737" s="234"/>
      <c r="H1737" s="68" t="s">
        <v>14301</v>
      </c>
      <c r="I1737" s="69" t="s">
        <v>14302</v>
      </c>
      <c r="J1737" s="69" t="s">
        <v>14303</v>
      </c>
      <c r="K1737" s="70">
        <v>41887</v>
      </c>
      <c r="L1737" s="827">
        <v>43713</v>
      </c>
      <c r="M1737" s="44">
        <v>60</v>
      </c>
      <c r="N1737" s="71">
        <v>138000000</v>
      </c>
      <c r="O1737" s="76">
        <f t="shared" si="161"/>
        <v>2300000</v>
      </c>
      <c r="P1737" s="128">
        <v>60</v>
      </c>
      <c r="Q1737" s="129">
        <f t="shared" si="155"/>
        <v>138000000</v>
      </c>
      <c r="R1737" s="73">
        <f>'[1]Tokio Marine'!H75</f>
        <v>12773755</v>
      </c>
      <c r="S1737" s="73"/>
      <c r="T1737" s="237">
        <f t="shared" si="157"/>
        <v>125226245</v>
      </c>
      <c r="U1737" s="186" t="s">
        <v>14304</v>
      </c>
    </row>
    <row r="1738" spans="2:23" ht="17.45" customHeight="1" x14ac:dyDescent="0.25">
      <c r="B1738" s="858">
        <v>119</v>
      </c>
      <c r="C1738" s="122" t="s">
        <v>14299</v>
      </c>
      <c r="D1738" s="78" t="s">
        <v>11991</v>
      </c>
      <c r="E1738" s="67" t="s">
        <v>14300</v>
      </c>
      <c r="F1738" s="234"/>
      <c r="G1738" s="234"/>
      <c r="H1738" s="68" t="s">
        <v>14305</v>
      </c>
      <c r="I1738" s="69" t="s">
        <v>14306</v>
      </c>
      <c r="J1738" s="69" t="s">
        <v>14307</v>
      </c>
      <c r="K1738" s="70">
        <v>41887</v>
      </c>
      <c r="L1738" s="827">
        <v>43713</v>
      </c>
      <c r="M1738" s="44">
        <v>60</v>
      </c>
      <c r="N1738" s="71">
        <v>138000000</v>
      </c>
      <c r="O1738" s="76">
        <f t="shared" si="161"/>
        <v>2300000</v>
      </c>
      <c r="P1738" s="128">
        <v>60</v>
      </c>
      <c r="Q1738" s="129">
        <f t="shared" si="155"/>
        <v>138000000</v>
      </c>
      <c r="R1738" s="73">
        <f>'[1]Tokio Marine'!H153</f>
        <v>29264310</v>
      </c>
      <c r="S1738" s="73"/>
      <c r="T1738" s="237">
        <f t="shared" si="157"/>
        <v>108735690</v>
      </c>
    </row>
    <row r="1739" spans="2:23" ht="17.45" customHeight="1" x14ac:dyDescent="0.25">
      <c r="B1739" s="858">
        <v>120</v>
      </c>
      <c r="C1739" s="122" t="s">
        <v>14299</v>
      </c>
      <c r="D1739" s="122" t="s">
        <v>11991</v>
      </c>
      <c r="E1739" s="67" t="s">
        <v>14308</v>
      </c>
      <c r="F1739" s="234"/>
      <c r="G1739" s="234"/>
      <c r="H1739" s="68" t="s">
        <v>14309</v>
      </c>
      <c r="I1739" s="69" t="s">
        <v>14310</v>
      </c>
      <c r="J1739" s="69" t="s">
        <v>14311</v>
      </c>
      <c r="K1739" s="70">
        <v>41887</v>
      </c>
      <c r="L1739" s="827">
        <v>43713</v>
      </c>
      <c r="M1739" s="44">
        <v>60</v>
      </c>
      <c r="N1739" s="71">
        <v>77400000</v>
      </c>
      <c r="O1739" s="76">
        <f t="shared" si="161"/>
        <v>1290000</v>
      </c>
      <c r="P1739" s="128">
        <v>60</v>
      </c>
      <c r="Q1739" s="129">
        <f t="shared" si="155"/>
        <v>77400000</v>
      </c>
      <c r="R1739" s="73">
        <f>'[1]Tokio Marine'!H536</f>
        <v>8620980</v>
      </c>
      <c r="S1739" s="73"/>
      <c r="T1739" s="237">
        <f t="shared" si="157"/>
        <v>68779020</v>
      </c>
    </row>
    <row r="1740" spans="2:23" ht="17.45" customHeight="1" x14ac:dyDescent="0.25">
      <c r="B1740" s="858">
        <v>121</v>
      </c>
      <c r="C1740" s="69" t="s">
        <v>14312</v>
      </c>
      <c r="D1740" s="340" t="s">
        <v>12719</v>
      </c>
      <c r="E1740" s="67" t="s">
        <v>14313</v>
      </c>
      <c r="F1740" s="234"/>
      <c r="G1740" s="234"/>
      <c r="H1740" s="235" t="s">
        <v>14314</v>
      </c>
      <c r="I1740" s="69" t="s">
        <v>14315</v>
      </c>
      <c r="J1740" s="69" t="s">
        <v>14316</v>
      </c>
      <c r="K1740" s="236">
        <v>43551</v>
      </c>
      <c r="L1740" s="236">
        <v>45012</v>
      </c>
      <c r="M1740" s="76">
        <v>48</v>
      </c>
      <c r="N1740" s="121">
        <v>22800046</v>
      </c>
      <c r="O1740" s="76">
        <f t="shared" si="161"/>
        <v>475000.95833333331</v>
      </c>
      <c r="P1740" s="128">
        <v>7</v>
      </c>
      <c r="Q1740" s="129">
        <f t="shared" si="155"/>
        <v>3325006.708333333</v>
      </c>
      <c r="R1740" s="73"/>
      <c r="S1740" s="139"/>
      <c r="T1740" s="541">
        <f t="shared" si="157"/>
        <v>22800046</v>
      </c>
      <c r="U1740" s="186"/>
    </row>
    <row r="1741" spans="2:23" ht="17.45" customHeight="1" x14ac:dyDescent="0.25">
      <c r="B1741" s="858">
        <v>122</v>
      </c>
      <c r="C1741" s="69" t="s">
        <v>14317</v>
      </c>
      <c r="D1741" s="340" t="s">
        <v>12719</v>
      </c>
      <c r="E1741" s="67" t="s">
        <v>12121</v>
      </c>
      <c r="F1741" s="234"/>
      <c r="G1741" s="234"/>
      <c r="H1741" s="235" t="s">
        <v>14318</v>
      </c>
      <c r="I1741" s="69" t="s">
        <v>14319</v>
      </c>
      <c r="J1741" s="69" t="s">
        <v>14320</v>
      </c>
      <c r="K1741" s="236">
        <v>43551</v>
      </c>
      <c r="L1741" s="236">
        <v>45012</v>
      </c>
      <c r="M1741" s="76">
        <v>48</v>
      </c>
      <c r="N1741" s="121">
        <v>22800046</v>
      </c>
      <c r="O1741" s="76">
        <f t="shared" si="161"/>
        <v>475000.95833333331</v>
      </c>
      <c r="P1741" s="128">
        <v>7</v>
      </c>
      <c r="Q1741" s="129">
        <f t="shared" si="155"/>
        <v>3325006.708333333</v>
      </c>
      <c r="R1741" s="73"/>
      <c r="S1741" s="139"/>
      <c r="T1741" s="541">
        <f t="shared" si="157"/>
        <v>22800046</v>
      </c>
      <c r="U1741" s="186"/>
    </row>
    <row r="1742" spans="2:23" ht="17.45" customHeight="1" x14ac:dyDescent="0.25">
      <c r="B1742" s="858">
        <v>123</v>
      </c>
      <c r="C1742" s="69" t="s">
        <v>14317</v>
      </c>
      <c r="D1742" s="340" t="s">
        <v>12719</v>
      </c>
      <c r="E1742" s="67" t="s">
        <v>12121</v>
      </c>
      <c r="F1742" s="234"/>
      <c r="G1742" s="234"/>
      <c r="H1742" s="235" t="s">
        <v>14321</v>
      </c>
      <c r="I1742" s="69" t="s">
        <v>14322</v>
      </c>
      <c r="J1742" s="69" t="s">
        <v>14323</v>
      </c>
      <c r="K1742" s="236">
        <v>43551</v>
      </c>
      <c r="L1742" s="236">
        <v>45012</v>
      </c>
      <c r="M1742" s="76">
        <v>48</v>
      </c>
      <c r="N1742" s="121">
        <v>22800046</v>
      </c>
      <c r="O1742" s="76">
        <f t="shared" si="161"/>
        <v>475000.95833333331</v>
      </c>
      <c r="P1742" s="128">
        <v>7</v>
      </c>
      <c r="Q1742" s="129">
        <f t="shared" si="155"/>
        <v>3325006.708333333</v>
      </c>
      <c r="R1742" s="73"/>
      <c r="S1742" s="139"/>
      <c r="T1742" s="541">
        <f t="shared" si="157"/>
        <v>22800046</v>
      </c>
      <c r="U1742" s="186"/>
    </row>
    <row r="1743" spans="2:23" ht="17.45" customHeight="1" x14ac:dyDescent="0.25">
      <c r="B1743" s="858">
        <v>124</v>
      </c>
      <c r="C1743" s="69" t="s">
        <v>14317</v>
      </c>
      <c r="D1743" s="340" t="s">
        <v>12719</v>
      </c>
      <c r="E1743" s="67" t="s">
        <v>12121</v>
      </c>
      <c r="F1743" s="234"/>
      <c r="G1743" s="234"/>
      <c r="H1743" s="235" t="s">
        <v>14324</v>
      </c>
      <c r="I1743" s="69" t="s">
        <v>14325</v>
      </c>
      <c r="J1743" s="69" t="s">
        <v>14326</v>
      </c>
      <c r="K1743" s="236">
        <v>43551</v>
      </c>
      <c r="L1743" s="236">
        <v>45012</v>
      </c>
      <c r="M1743" s="76">
        <v>48</v>
      </c>
      <c r="N1743" s="121">
        <v>22800046</v>
      </c>
      <c r="O1743" s="76">
        <f t="shared" si="161"/>
        <v>475000.95833333331</v>
      </c>
      <c r="P1743" s="128">
        <v>7</v>
      </c>
      <c r="Q1743" s="129">
        <f t="shared" si="155"/>
        <v>3325006.708333333</v>
      </c>
      <c r="R1743" s="73"/>
      <c r="S1743" s="139"/>
      <c r="T1743" s="541">
        <f t="shared" si="157"/>
        <v>22800046</v>
      </c>
      <c r="U1743" s="186"/>
    </row>
    <row r="1744" spans="2:23" ht="17.45" customHeight="1" x14ac:dyDescent="0.25">
      <c r="B1744" s="858">
        <v>125</v>
      </c>
      <c r="C1744" s="69" t="s">
        <v>14327</v>
      </c>
      <c r="D1744" s="340" t="s">
        <v>12719</v>
      </c>
      <c r="E1744" s="67" t="s">
        <v>12720</v>
      </c>
      <c r="F1744" s="234"/>
      <c r="G1744" s="234"/>
      <c r="H1744" s="235" t="s">
        <v>14328</v>
      </c>
      <c r="I1744" s="69" t="s">
        <v>14329</v>
      </c>
      <c r="J1744" s="69" t="s">
        <v>14330</v>
      </c>
      <c r="K1744" s="236">
        <v>43545</v>
      </c>
      <c r="L1744" s="236">
        <v>45006</v>
      </c>
      <c r="M1744" s="76">
        <v>48</v>
      </c>
      <c r="N1744" s="121">
        <v>64800270</v>
      </c>
      <c r="O1744" s="76">
        <f t="shared" si="161"/>
        <v>1350005.625</v>
      </c>
      <c r="P1744" s="128">
        <v>7</v>
      </c>
      <c r="Q1744" s="129">
        <f t="shared" si="155"/>
        <v>9450039.375</v>
      </c>
      <c r="R1744" s="73">
        <f>[1]Selectric!J69</f>
        <v>1188495</v>
      </c>
      <c r="S1744" s="139"/>
      <c r="T1744" s="541">
        <f t="shared" si="157"/>
        <v>63611775</v>
      </c>
      <c r="U1744" s="186"/>
    </row>
    <row r="1745" spans="2:21" ht="17.45" customHeight="1" x14ac:dyDescent="0.25">
      <c r="B1745" s="858">
        <v>126</v>
      </c>
      <c r="C1745" s="69" t="s">
        <v>14312</v>
      </c>
      <c r="D1745" s="340" t="s">
        <v>12719</v>
      </c>
      <c r="E1745" s="67" t="s">
        <v>14313</v>
      </c>
      <c r="F1745" s="234"/>
      <c r="G1745" s="234"/>
      <c r="H1745" s="235" t="s">
        <v>7638</v>
      </c>
      <c r="I1745" s="69" t="s">
        <v>7639</v>
      </c>
      <c r="J1745" s="69" t="s">
        <v>7640</v>
      </c>
      <c r="K1745" s="236">
        <v>43551</v>
      </c>
      <c r="L1745" s="236">
        <v>45012</v>
      </c>
      <c r="M1745" s="76">
        <v>48</v>
      </c>
      <c r="N1745" s="121">
        <v>22800046</v>
      </c>
      <c r="O1745" s="76">
        <f t="shared" si="161"/>
        <v>475000.95833333331</v>
      </c>
      <c r="P1745" s="128">
        <v>7</v>
      </c>
      <c r="Q1745" s="129">
        <f t="shared" si="155"/>
        <v>3325006.708333333</v>
      </c>
      <c r="R1745" s="73"/>
      <c r="S1745" s="139"/>
      <c r="T1745" s="541">
        <f t="shared" si="157"/>
        <v>22800046</v>
      </c>
      <c r="U1745" s="186"/>
    </row>
    <row r="1746" spans="2:21" ht="17.45" customHeight="1" x14ac:dyDescent="0.25">
      <c r="B1746" s="858">
        <v>127</v>
      </c>
      <c r="C1746" s="69" t="s">
        <v>14331</v>
      </c>
      <c r="D1746" s="340" t="s">
        <v>12719</v>
      </c>
      <c r="E1746" s="67" t="s">
        <v>12720</v>
      </c>
      <c r="F1746" s="234"/>
      <c r="G1746" s="234"/>
      <c r="H1746" s="235" t="s">
        <v>14332</v>
      </c>
      <c r="I1746" s="69" t="s">
        <v>14333</v>
      </c>
      <c r="J1746" s="69" t="s">
        <v>14334</v>
      </c>
      <c r="K1746" s="236">
        <v>43545</v>
      </c>
      <c r="L1746" s="236">
        <v>45006</v>
      </c>
      <c r="M1746" s="76">
        <v>48</v>
      </c>
      <c r="N1746" s="121">
        <v>64800270</v>
      </c>
      <c r="O1746" s="76">
        <f t="shared" si="161"/>
        <v>1350005.625</v>
      </c>
      <c r="P1746" s="128">
        <v>7</v>
      </c>
      <c r="Q1746" s="129">
        <f t="shared" si="155"/>
        <v>9450039.375</v>
      </c>
      <c r="R1746" s="73"/>
      <c r="S1746" s="139"/>
      <c r="T1746" s="541">
        <f t="shared" si="157"/>
        <v>64800270</v>
      </c>
      <c r="U1746" s="186"/>
    </row>
    <row r="1747" spans="2:21" ht="17.45" customHeight="1" x14ac:dyDescent="0.25">
      <c r="B1747" s="858">
        <v>128</v>
      </c>
      <c r="C1747" s="232" t="s">
        <v>14335</v>
      </c>
      <c r="D1747" s="340" t="s">
        <v>12719</v>
      </c>
      <c r="E1747" s="258" t="s">
        <v>12725</v>
      </c>
      <c r="F1747" s="232"/>
      <c r="G1747" s="232"/>
      <c r="H1747" s="235" t="s">
        <v>14336</v>
      </c>
      <c r="I1747" s="69" t="s">
        <v>14337</v>
      </c>
      <c r="J1747" s="69" t="s">
        <v>14338</v>
      </c>
      <c r="K1747" s="427">
        <v>43613</v>
      </c>
      <c r="L1747" s="427">
        <v>45074</v>
      </c>
      <c r="M1747" s="76">
        <v>48</v>
      </c>
      <c r="N1747" s="370">
        <v>64800288</v>
      </c>
      <c r="O1747" s="76">
        <f t="shared" si="161"/>
        <v>1350006</v>
      </c>
      <c r="P1747" s="128">
        <v>5</v>
      </c>
      <c r="Q1747" s="129">
        <f t="shared" si="155"/>
        <v>6750030</v>
      </c>
      <c r="R1747" s="73"/>
      <c r="S1747" s="139"/>
      <c r="T1747" s="541">
        <f t="shared" si="157"/>
        <v>64800288</v>
      </c>
      <c r="U1747" s="186"/>
    </row>
    <row r="1748" spans="2:21" ht="17.45" customHeight="1" x14ac:dyDescent="0.25">
      <c r="B1748" s="858">
        <v>129</v>
      </c>
      <c r="C1748" s="232" t="s">
        <v>14335</v>
      </c>
      <c r="D1748" s="340" t="s">
        <v>12719</v>
      </c>
      <c r="E1748" s="258" t="s">
        <v>12725</v>
      </c>
      <c r="F1748" s="232"/>
      <c r="G1748" s="232"/>
      <c r="H1748" s="235" t="s">
        <v>14339</v>
      </c>
      <c r="I1748" s="69" t="s">
        <v>14340</v>
      </c>
      <c r="J1748" s="69" t="s">
        <v>14341</v>
      </c>
      <c r="K1748" s="427">
        <v>43613</v>
      </c>
      <c r="L1748" s="427">
        <v>45074</v>
      </c>
      <c r="M1748" s="76">
        <v>48</v>
      </c>
      <c r="N1748" s="370">
        <v>64800288</v>
      </c>
      <c r="O1748" s="76">
        <f t="shared" si="161"/>
        <v>1350006</v>
      </c>
      <c r="P1748" s="128">
        <v>5</v>
      </c>
      <c r="Q1748" s="129">
        <f t="shared" si="155"/>
        <v>6750030</v>
      </c>
      <c r="R1748" s="73"/>
      <c r="S1748" s="139"/>
      <c r="T1748" s="541">
        <f t="shared" si="157"/>
        <v>64800288</v>
      </c>
      <c r="U1748" s="186"/>
    </row>
    <row r="1749" spans="2:21" ht="17.45" customHeight="1" x14ac:dyDescent="0.25">
      <c r="B1749" s="858">
        <v>130</v>
      </c>
      <c r="C1749" s="316" t="s">
        <v>13980</v>
      </c>
      <c r="D1749" s="257" t="s">
        <v>13913</v>
      </c>
      <c r="E1749" s="67" t="s">
        <v>13914</v>
      </c>
      <c r="F1749" s="234"/>
      <c r="G1749" s="234"/>
      <c r="H1749" s="235" t="s">
        <v>14342</v>
      </c>
      <c r="I1749" s="69" t="s">
        <v>12463</v>
      </c>
      <c r="J1749" s="69" t="s">
        <v>12464</v>
      </c>
      <c r="K1749" s="236">
        <v>42476</v>
      </c>
      <c r="L1749" s="341">
        <v>43937</v>
      </c>
      <c r="M1749" s="76">
        <v>48</v>
      </c>
      <c r="N1749" s="76">
        <v>20000000</v>
      </c>
      <c r="O1749" s="76">
        <f t="shared" si="161"/>
        <v>416666.66666666669</v>
      </c>
      <c r="P1749" s="128">
        <v>45</v>
      </c>
      <c r="Q1749" s="129">
        <f t="shared" ref="Q1749:Q1753" si="162">LEFT(P1749,2)*O1749</f>
        <v>18750000</v>
      </c>
      <c r="R1749" s="73">
        <f>[1]Nissin!K333</f>
        <v>13106851</v>
      </c>
      <c r="S1749" s="139"/>
      <c r="T1749" s="541">
        <f t="shared" si="157"/>
        <v>6893149</v>
      </c>
      <c r="U1749" s="873"/>
    </row>
    <row r="1750" spans="2:21" ht="17.45" customHeight="1" x14ac:dyDescent="0.25">
      <c r="B1750" s="858">
        <v>131</v>
      </c>
      <c r="C1750" s="302" t="s">
        <v>14343</v>
      </c>
      <c r="D1750" s="257" t="s">
        <v>13913</v>
      </c>
      <c r="E1750" s="67" t="s">
        <v>13914</v>
      </c>
      <c r="F1750" s="234"/>
      <c r="G1750" s="234"/>
      <c r="H1750" s="235" t="s">
        <v>14344</v>
      </c>
      <c r="I1750" s="69" t="s">
        <v>12469</v>
      </c>
      <c r="J1750" s="69" t="s">
        <v>12470</v>
      </c>
      <c r="K1750" s="236">
        <v>42522</v>
      </c>
      <c r="L1750" s="341">
        <v>43983</v>
      </c>
      <c r="M1750" s="76">
        <v>48</v>
      </c>
      <c r="N1750" s="76">
        <v>20000000</v>
      </c>
      <c r="O1750" s="76">
        <f t="shared" si="161"/>
        <v>416666.66666666669</v>
      </c>
      <c r="P1750" s="128">
        <v>43</v>
      </c>
      <c r="Q1750" s="129">
        <f t="shared" si="162"/>
        <v>17916666.666666668</v>
      </c>
      <c r="R1750" s="73">
        <f>[1]Nissin!K1397</f>
        <v>10910777</v>
      </c>
      <c r="S1750" s="139"/>
      <c r="T1750" s="541">
        <f t="shared" ref="T1750:T1753" si="163">N1750-R1750</f>
        <v>9089223</v>
      </c>
      <c r="U1750" s="339"/>
    </row>
    <row r="1751" spans="2:21" ht="17.45" customHeight="1" x14ac:dyDescent="0.25">
      <c r="B1751" s="858">
        <v>132</v>
      </c>
      <c r="C1751" s="302" t="s">
        <v>14345</v>
      </c>
      <c r="D1751" s="257" t="s">
        <v>13913</v>
      </c>
      <c r="E1751" s="67" t="s">
        <v>13914</v>
      </c>
      <c r="F1751" s="234"/>
      <c r="G1751" s="234"/>
      <c r="H1751" s="235" t="s">
        <v>14346</v>
      </c>
      <c r="I1751" s="69" t="s">
        <v>12472</v>
      </c>
      <c r="J1751" s="69" t="s">
        <v>12473</v>
      </c>
      <c r="K1751" s="236">
        <v>42522</v>
      </c>
      <c r="L1751" s="341">
        <v>43983</v>
      </c>
      <c r="M1751" s="76">
        <v>48</v>
      </c>
      <c r="N1751" s="76">
        <v>20000000</v>
      </c>
      <c r="O1751" s="76">
        <f t="shared" si="161"/>
        <v>416666.66666666669</v>
      </c>
      <c r="P1751" s="128">
        <v>43</v>
      </c>
      <c r="Q1751" s="129">
        <f t="shared" si="162"/>
        <v>17916666.666666668</v>
      </c>
      <c r="R1751" s="73">
        <f>[1]Nissin!K1532</f>
        <v>12315359</v>
      </c>
      <c r="S1751" s="139"/>
      <c r="T1751" s="541">
        <f t="shared" si="163"/>
        <v>7684641</v>
      </c>
      <c r="U1751" s="339"/>
    </row>
    <row r="1752" spans="2:21" ht="17.45" customHeight="1" x14ac:dyDescent="0.25">
      <c r="B1752" s="858">
        <v>133</v>
      </c>
      <c r="C1752" s="839" t="s">
        <v>14347</v>
      </c>
      <c r="D1752" s="257" t="s">
        <v>13913</v>
      </c>
      <c r="E1752" s="67" t="s">
        <v>13914</v>
      </c>
      <c r="F1752" s="234"/>
      <c r="G1752" s="234"/>
      <c r="H1752" s="235" t="s">
        <v>14348</v>
      </c>
      <c r="I1752" s="69" t="s">
        <v>12460</v>
      </c>
      <c r="J1752" s="69" t="s">
        <v>12461</v>
      </c>
      <c r="K1752" s="236">
        <v>42552</v>
      </c>
      <c r="L1752" s="341">
        <v>44013</v>
      </c>
      <c r="M1752" s="76">
        <v>48</v>
      </c>
      <c r="N1752" s="76">
        <v>20000000</v>
      </c>
      <c r="O1752" s="76">
        <f t="shared" si="161"/>
        <v>416666.66666666669</v>
      </c>
      <c r="P1752" s="128">
        <v>42</v>
      </c>
      <c r="Q1752" s="129">
        <f t="shared" si="162"/>
        <v>17500000</v>
      </c>
      <c r="R1752" s="73">
        <f>[1]Nissin!K2077</f>
        <v>10930244</v>
      </c>
      <c r="S1752" s="139"/>
      <c r="T1752" s="541">
        <f t="shared" si="163"/>
        <v>9069756</v>
      </c>
      <c r="U1752" s="339"/>
    </row>
    <row r="1753" spans="2:21" ht="17.45" customHeight="1" x14ac:dyDescent="0.25">
      <c r="B1753" s="858">
        <v>134</v>
      </c>
      <c r="C1753" s="302" t="s">
        <v>14349</v>
      </c>
      <c r="D1753" s="233" t="s">
        <v>13913</v>
      </c>
      <c r="E1753" s="67" t="s">
        <v>13914</v>
      </c>
      <c r="F1753" s="234"/>
      <c r="G1753" s="234"/>
      <c r="H1753" s="235" t="s">
        <v>14350</v>
      </c>
      <c r="I1753" s="69" t="s">
        <v>12457</v>
      </c>
      <c r="J1753" s="69" t="s">
        <v>12458</v>
      </c>
      <c r="K1753" s="236">
        <v>42552</v>
      </c>
      <c r="L1753" s="341">
        <v>44013</v>
      </c>
      <c r="M1753" s="76">
        <v>48</v>
      </c>
      <c r="N1753" s="76">
        <v>20000000</v>
      </c>
      <c r="O1753" s="76">
        <f t="shared" si="161"/>
        <v>416666.66666666669</v>
      </c>
      <c r="P1753" s="128">
        <v>42</v>
      </c>
      <c r="Q1753" s="129">
        <f t="shared" si="162"/>
        <v>17500000</v>
      </c>
      <c r="R1753" s="73">
        <f>[1]Nissin!K1943</f>
        <v>5290329</v>
      </c>
      <c r="S1753" s="73"/>
      <c r="T1753" s="237">
        <f t="shared" si="163"/>
        <v>14709671</v>
      </c>
      <c r="U1753" s="339"/>
    </row>
    <row r="1754" spans="2:21" ht="17.45" customHeight="1" x14ac:dyDescent="0.25">
      <c r="B1754" s="788">
        <v>135</v>
      </c>
      <c r="C1754" s="232" t="s">
        <v>14351</v>
      </c>
      <c r="D1754" s="69" t="s">
        <v>14352</v>
      </c>
      <c r="E1754" s="41" t="s">
        <v>12694</v>
      </c>
      <c r="F1754" s="111"/>
      <c r="G1754" s="111"/>
      <c r="H1754" s="368" t="s">
        <v>14353</v>
      </c>
      <c r="I1754" s="232" t="s">
        <v>14354</v>
      </c>
      <c r="J1754" s="232" t="s">
        <v>14355</v>
      </c>
      <c r="K1754" s="369">
        <v>43731</v>
      </c>
      <c r="L1754" s="369">
        <v>44097</v>
      </c>
      <c r="M1754" s="76">
        <v>4</v>
      </c>
      <c r="N1754" s="429">
        <v>13200000</v>
      </c>
      <c r="O1754" s="76">
        <f t="shared" si="161"/>
        <v>3300000</v>
      </c>
      <c r="P1754" s="47">
        <v>4</v>
      </c>
      <c r="Q1754" s="48">
        <f>LEFT(P1754,2)*O1754</f>
        <v>13200000</v>
      </c>
      <c r="R1754" s="73">
        <f>[1]JNE!J135</f>
        <v>3700730</v>
      </c>
      <c r="S1754" s="139"/>
      <c r="T1754" s="541">
        <f>N1754-R1754</f>
        <v>9499270</v>
      </c>
      <c r="U1754" s="186"/>
    </row>
    <row r="1755" spans="2:21" ht="17.45" customHeight="1" x14ac:dyDescent="0.25">
      <c r="B1755" s="788">
        <v>136</v>
      </c>
      <c r="C1755" s="232" t="s">
        <v>14351</v>
      </c>
      <c r="D1755" s="69" t="s">
        <v>14352</v>
      </c>
      <c r="E1755" s="41" t="s">
        <v>12694</v>
      </c>
      <c r="F1755" s="111"/>
      <c r="G1755" s="111"/>
      <c r="H1755" s="368" t="s">
        <v>14356</v>
      </c>
      <c r="I1755" s="232" t="s">
        <v>14357</v>
      </c>
      <c r="J1755" s="232" t="s">
        <v>14358</v>
      </c>
      <c r="K1755" s="369">
        <v>43731</v>
      </c>
      <c r="L1755" s="369">
        <v>44097</v>
      </c>
      <c r="M1755" s="76">
        <v>4</v>
      </c>
      <c r="N1755" s="429">
        <v>13200000</v>
      </c>
      <c r="O1755" s="76">
        <f t="shared" si="161"/>
        <v>3300000</v>
      </c>
      <c r="P1755" s="47">
        <v>4</v>
      </c>
      <c r="Q1755" s="48">
        <f t="shared" ref="Q1755:Q1793" si="164">LEFT(P1755,2)*O1755</f>
        <v>13200000</v>
      </c>
      <c r="R1755" s="73"/>
      <c r="S1755" s="139"/>
      <c r="T1755" s="541">
        <f t="shared" ref="T1755:T1756" si="165">N1755-R1755</f>
        <v>13200000</v>
      </c>
      <c r="U1755" s="186"/>
    </row>
    <row r="1756" spans="2:21" ht="17.45" customHeight="1" x14ac:dyDescent="0.25">
      <c r="B1756" s="788">
        <v>137</v>
      </c>
      <c r="C1756" s="232" t="s">
        <v>14351</v>
      </c>
      <c r="D1756" s="69" t="s">
        <v>14352</v>
      </c>
      <c r="E1756" s="41" t="s">
        <v>12694</v>
      </c>
      <c r="F1756" s="111"/>
      <c r="G1756" s="111"/>
      <c r="H1756" s="368" t="s">
        <v>14359</v>
      </c>
      <c r="I1756" s="232" t="s">
        <v>14360</v>
      </c>
      <c r="J1756" s="232" t="s">
        <v>14361</v>
      </c>
      <c r="K1756" s="369">
        <v>43731</v>
      </c>
      <c r="L1756" s="369">
        <v>44097</v>
      </c>
      <c r="M1756" s="76">
        <v>4</v>
      </c>
      <c r="N1756" s="429">
        <v>13200000</v>
      </c>
      <c r="O1756" s="76">
        <f t="shared" si="161"/>
        <v>3300000</v>
      </c>
      <c r="P1756" s="47">
        <v>4</v>
      </c>
      <c r="Q1756" s="48">
        <f t="shared" si="164"/>
        <v>13200000</v>
      </c>
      <c r="R1756" s="73"/>
      <c r="S1756" s="139"/>
      <c r="T1756" s="541">
        <f t="shared" si="165"/>
        <v>13200000</v>
      </c>
      <c r="U1756" s="186"/>
    </row>
    <row r="1757" spans="2:21" ht="17.45" customHeight="1" x14ac:dyDescent="0.25">
      <c r="B1757" s="788">
        <v>138</v>
      </c>
      <c r="C1757" s="232" t="s">
        <v>14351</v>
      </c>
      <c r="D1757" s="69" t="s">
        <v>14352</v>
      </c>
      <c r="E1757" s="41" t="s">
        <v>12694</v>
      </c>
      <c r="F1757" s="111"/>
      <c r="G1757" s="111"/>
      <c r="H1757" s="368" t="s">
        <v>12706</v>
      </c>
      <c r="I1757" s="232" t="s">
        <v>12707</v>
      </c>
      <c r="J1757" s="232" t="s">
        <v>12708</v>
      </c>
      <c r="K1757" s="369">
        <v>43731</v>
      </c>
      <c r="L1757" s="369">
        <v>44097</v>
      </c>
      <c r="M1757" s="76">
        <v>4</v>
      </c>
      <c r="N1757" s="429">
        <v>13200000</v>
      </c>
      <c r="O1757" s="76">
        <f t="shared" si="161"/>
        <v>3300000</v>
      </c>
      <c r="P1757" s="47">
        <v>4</v>
      </c>
      <c r="Q1757" s="48">
        <f t="shared" si="164"/>
        <v>13200000</v>
      </c>
      <c r="R1757" s="73">
        <f>[1]JNE!J169</f>
        <v>4894230</v>
      </c>
      <c r="S1757" s="139"/>
      <c r="T1757" s="541">
        <f>N1757-R1757</f>
        <v>8305770</v>
      </c>
      <c r="U1757" s="186"/>
    </row>
    <row r="1758" spans="2:21" ht="17.45" customHeight="1" x14ac:dyDescent="0.25">
      <c r="B1758" s="788">
        <v>139</v>
      </c>
      <c r="C1758" s="232" t="s">
        <v>14351</v>
      </c>
      <c r="D1758" s="69" t="s">
        <v>14352</v>
      </c>
      <c r="E1758" s="41" t="s">
        <v>12694</v>
      </c>
      <c r="F1758" s="111"/>
      <c r="G1758" s="111"/>
      <c r="H1758" s="368" t="s">
        <v>14362</v>
      </c>
      <c r="I1758" s="232" t="s">
        <v>14363</v>
      </c>
      <c r="J1758" s="232" t="s">
        <v>14364</v>
      </c>
      <c r="K1758" s="369">
        <v>43731</v>
      </c>
      <c r="L1758" s="369">
        <v>44097</v>
      </c>
      <c r="M1758" s="76">
        <v>4</v>
      </c>
      <c r="N1758" s="429">
        <v>13200000</v>
      </c>
      <c r="O1758" s="76">
        <f t="shared" si="161"/>
        <v>3300000</v>
      </c>
      <c r="P1758" s="47">
        <v>4</v>
      </c>
      <c r="Q1758" s="48">
        <f t="shared" si="164"/>
        <v>13200000</v>
      </c>
      <c r="R1758" s="73"/>
      <c r="S1758" s="139"/>
      <c r="T1758" s="541">
        <f>N1758-R1758</f>
        <v>13200000</v>
      </c>
      <c r="U1758" s="186"/>
    </row>
    <row r="1759" spans="2:21" x14ac:dyDescent="0.25">
      <c r="B1759" s="788">
        <v>140</v>
      </c>
      <c r="C1759" s="366" t="s">
        <v>14365</v>
      </c>
      <c r="D1759" s="874" t="s">
        <v>14366</v>
      </c>
      <c r="E1759" s="41" t="s">
        <v>12445</v>
      </c>
      <c r="F1759" s="44"/>
      <c r="G1759" s="44"/>
      <c r="H1759" s="43" t="s">
        <v>13226</v>
      </c>
      <c r="I1759" s="44" t="s">
        <v>13227</v>
      </c>
      <c r="J1759" s="44" t="s">
        <v>13228</v>
      </c>
      <c r="K1759" s="530">
        <v>43668</v>
      </c>
      <c r="L1759" s="530">
        <v>44034</v>
      </c>
      <c r="M1759" s="531">
        <v>12</v>
      </c>
      <c r="N1759" s="46">
        <v>17400000</v>
      </c>
      <c r="O1759" s="237">
        <f t="shared" si="161"/>
        <v>1450000</v>
      </c>
      <c r="P1759" s="47">
        <v>10</v>
      </c>
      <c r="Q1759" s="532">
        <f t="shared" si="164"/>
        <v>14500000</v>
      </c>
      <c r="R1759" s="73">
        <f>[1]STOQO!J70</f>
        <v>19275995</v>
      </c>
      <c r="S1759" s="139"/>
      <c r="T1759" s="875">
        <f>Q1759-R1759</f>
        <v>-4775995</v>
      </c>
    </row>
    <row r="1760" spans="2:21" x14ac:dyDescent="0.25">
      <c r="B1760" s="788">
        <v>141</v>
      </c>
      <c r="C1760" s="366" t="s">
        <v>14367</v>
      </c>
      <c r="D1760" s="874" t="s">
        <v>14366</v>
      </c>
      <c r="E1760" s="41" t="s">
        <v>12445</v>
      </c>
      <c r="F1760" s="44"/>
      <c r="G1760" s="44"/>
      <c r="H1760" s="43" t="s">
        <v>14368</v>
      </c>
      <c r="I1760" s="44" t="s">
        <v>14369</v>
      </c>
      <c r="J1760" s="44" t="s">
        <v>14370</v>
      </c>
      <c r="K1760" s="530">
        <v>43649</v>
      </c>
      <c r="L1760" s="530">
        <v>44015</v>
      </c>
      <c r="M1760" s="531">
        <v>12</v>
      </c>
      <c r="N1760" s="46">
        <v>17400000</v>
      </c>
      <c r="O1760" s="237">
        <f t="shared" si="161"/>
        <v>1450000</v>
      </c>
      <c r="P1760" s="47">
        <v>10</v>
      </c>
      <c r="Q1760" s="532">
        <f t="shared" si="164"/>
        <v>14500000</v>
      </c>
      <c r="R1760" s="73">
        <f>[1]STOQO!J35</f>
        <v>20070488</v>
      </c>
      <c r="S1760" s="139"/>
      <c r="T1760" s="875">
        <f t="shared" ref="T1760:T1777" si="166">Q1760-R1760</f>
        <v>-5570488</v>
      </c>
    </row>
    <row r="1761" spans="2:21" x14ac:dyDescent="0.25">
      <c r="B1761" s="788">
        <v>142</v>
      </c>
      <c r="C1761" s="366" t="s">
        <v>14371</v>
      </c>
      <c r="D1761" s="874" t="s">
        <v>14366</v>
      </c>
      <c r="E1761" s="41" t="s">
        <v>12694</v>
      </c>
      <c r="F1761" s="44"/>
      <c r="G1761" s="44"/>
      <c r="H1761" s="43" t="s">
        <v>5174</v>
      </c>
      <c r="I1761" s="44" t="s">
        <v>5175</v>
      </c>
      <c r="J1761" s="44" t="s">
        <v>5176</v>
      </c>
      <c r="K1761" s="530">
        <v>43668</v>
      </c>
      <c r="L1761" s="530">
        <v>44034</v>
      </c>
      <c r="M1761" s="531">
        <v>12</v>
      </c>
      <c r="N1761" s="46">
        <v>25000000</v>
      </c>
      <c r="O1761" s="237">
        <f t="shared" si="161"/>
        <v>2083333.3333333333</v>
      </c>
      <c r="P1761" s="47">
        <v>10</v>
      </c>
      <c r="Q1761" s="532">
        <f t="shared" si="164"/>
        <v>20833333.333333332</v>
      </c>
      <c r="R1761" s="73">
        <f>[1]STOQO!J104</f>
        <v>16683361</v>
      </c>
      <c r="S1761" s="139"/>
      <c r="T1761" s="541">
        <f t="shared" si="166"/>
        <v>4149972.3333333321</v>
      </c>
    </row>
    <row r="1762" spans="2:21" x14ac:dyDescent="0.25">
      <c r="B1762" s="788">
        <v>143</v>
      </c>
      <c r="C1762" s="366" t="s">
        <v>14371</v>
      </c>
      <c r="D1762" s="874" t="s">
        <v>14366</v>
      </c>
      <c r="E1762" s="41" t="s">
        <v>12694</v>
      </c>
      <c r="F1762" s="44"/>
      <c r="G1762" s="44"/>
      <c r="H1762" s="43" t="s">
        <v>5167</v>
      </c>
      <c r="I1762" s="44" t="s">
        <v>5168</v>
      </c>
      <c r="J1762" s="44" t="s">
        <v>5169</v>
      </c>
      <c r="K1762" s="530">
        <v>43668</v>
      </c>
      <c r="L1762" s="530">
        <v>44034</v>
      </c>
      <c r="M1762" s="531">
        <v>12</v>
      </c>
      <c r="N1762" s="46">
        <v>25000000</v>
      </c>
      <c r="O1762" s="237">
        <f t="shared" si="161"/>
        <v>2083333.3333333333</v>
      </c>
      <c r="P1762" s="47">
        <v>10</v>
      </c>
      <c r="Q1762" s="532">
        <f t="shared" si="164"/>
        <v>20833333.333333332</v>
      </c>
      <c r="R1762" s="73">
        <f>[1]STOQO!J138</f>
        <v>13254875</v>
      </c>
      <c r="S1762" s="139"/>
      <c r="T1762" s="541">
        <f t="shared" si="166"/>
        <v>7578458.3333333321</v>
      </c>
    </row>
    <row r="1763" spans="2:21" x14ac:dyDescent="0.25">
      <c r="B1763" s="788">
        <v>144</v>
      </c>
      <c r="C1763" s="366" t="s">
        <v>14372</v>
      </c>
      <c r="D1763" s="874" t="s">
        <v>14366</v>
      </c>
      <c r="E1763" s="41" t="s">
        <v>12822</v>
      </c>
      <c r="F1763" s="44"/>
      <c r="G1763" s="44"/>
      <c r="H1763" s="43" t="s">
        <v>14373</v>
      </c>
      <c r="I1763" s="44" t="s">
        <v>14374</v>
      </c>
      <c r="J1763" s="44" t="s">
        <v>14375</v>
      </c>
      <c r="K1763" s="530">
        <v>43675</v>
      </c>
      <c r="L1763" s="530">
        <v>44041</v>
      </c>
      <c r="M1763" s="531">
        <v>12</v>
      </c>
      <c r="N1763" s="46">
        <v>4200000</v>
      </c>
      <c r="O1763" s="237">
        <f t="shared" si="161"/>
        <v>350000</v>
      </c>
      <c r="P1763" s="47">
        <v>9</v>
      </c>
      <c r="Q1763" s="532">
        <f t="shared" si="164"/>
        <v>3150000</v>
      </c>
      <c r="R1763" s="73">
        <f>[1]STOQO!J584</f>
        <v>441998</v>
      </c>
      <c r="S1763" s="139"/>
      <c r="T1763" s="541">
        <f t="shared" si="166"/>
        <v>2708002</v>
      </c>
    </row>
    <row r="1764" spans="2:21" x14ac:dyDescent="0.25">
      <c r="B1764" s="788">
        <v>145</v>
      </c>
      <c r="C1764" s="366" t="s">
        <v>14372</v>
      </c>
      <c r="D1764" s="874" t="s">
        <v>14366</v>
      </c>
      <c r="E1764" s="41" t="s">
        <v>12822</v>
      </c>
      <c r="F1764" s="44"/>
      <c r="G1764" s="44"/>
      <c r="H1764" s="43" t="s">
        <v>14376</v>
      </c>
      <c r="I1764" s="44" t="s">
        <v>14377</v>
      </c>
      <c r="J1764" s="44" t="s">
        <v>14378</v>
      </c>
      <c r="K1764" s="530">
        <v>43675</v>
      </c>
      <c r="L1764" s="530">
        <v>44041</v>
      </c>
      <c r="M1764" s="531">
        <v>12</v>
      </c>
      <c r="N1764" s="46">
        <v>4200000</v>
      </c>
      <c r="O1764" s="237">
        <f t="shared" si="161"/>
        <v>350000</v>
      </c>
      <c r="P1764" s="47">
        <v>9</v>
      </c>
      <c r="Q1764" s="532">
        <f t="shared" si="164"/>
        <v>3150000</v>
      </c>
      <c r="R1764" s="73">
        <f>[1]STOQO!J550</f>
        <v>441998</v>
      </c>
      <c r="S1764" s="139"/>
      <c r="T1764" s="541">
        <f t="shared" si="166"/>
        <v>2708002</v>
      </c>
    </row>
    <row r="1765" spans="2:21" x14ac:dyDescent="0.25">
      <c r="B1765" s="788">
        <v>146</v>
      </c>
      <c r="C1765" s="366" t="s">
        <v>14372</v>
      </c>
      <c r="D1765" s="874" t="s">
        <v>14366</v>
      </c>
      <c r="E1765" s="41" t="s">
        <v>12822</v>
      </c>
      <c r="F1765" s="44"/>
      <c r="G1765" s="44"/>
      <c r="H1765" s="43" t="s">
        <v>13437</v>
      </c>
      <c r="I1765" s="44" t="s">
        <v>13438</v>
      </c>
      <c r="J1765" s="44" t="s">
        <v>13439</v>
      </c>
      <c r="K1765" s="530">
        <v>43675</v>
      </c>
      <c r="L1765" s="530">
        <v>44041</v>
      </c>
      <c r="M1765" s="531">
        <v>12</v>
      </c>
      <c r="N1765" s="46">
        <v>4200000</v>
      </c>
      <c r="O1765" s="237">
        <f t="shared" si="161"/>
        <v>350000</v>
      </c>
      <c r="P1765" s="47">
        <v>9</v>
      </c>
      <c r="Q1765" s="532">
        <f t="shared" si="164"/>
        <v>3150000</v>
      </c>
      <c r="R1765" s="73">
        <f>[1]STOQO!J515</f>
        <v>1298998</v>
      </c>
      <c r="S1765" s="139"/>
      <c r="T1765" s="541">
        <f t="shared" si="166"/>
        <v>1851002</v>
      </c>
    </row>
    <row r="1766" spans="2:21" x14ac:dyDescent="0.25">
      <c r="B1766" s="788">
        <v>147</v>
      </c>
      <c r="C1766" s="366" t="s">
        <v>14372</v>
      </c>
      <c r="D1766" s="874" t="s">
        <v>14366</v>
      </c>
      <c r="E1766" s="41" t="s">
        <v>12822</v>
      </c>
      <c r="F1766" s="44"/>
      <c r="G1766" s="44"/>
      <c r="H1766" s="43" t="s">
        <v>10865</v>
      </c>
      <c r="I1766" s="44" t="s">
        <v>10866</v>
      </c>
      <c r="J1766" s="44" t="s">
        <v>10867</v>
      </c>
      <c r="K1766" s="530">
        <v>43675</v>
      </c>
      <c r="L1766" s="530">
        <v>44041</v>
      </c>
      <c r="M1766" s="531">
        <v>12</v>
      </c>
      <c r="N1766" s="46">
        <v>4200000</v>
      </c>
      <c r="O1766" s="237">
        <f t="shared" si="161"/>
        <v>350000</v>
      </c>
      <c r="P1766" s="47">
        <v>9</v>
      </c>
      <c r="Q1766" s="532">
        <f t="shared" si="164"/>
        <v>3150000</v>
      </c>
      <c r="R1766" s="73">
        <f>[1]STOQO!J620</f>
        <v>441998</v>
      </c>
      <c r="S1766" s="139"/>
      <c r="T1766" s="541">
        <f t="shared" si="166"/>
        <v>2708002</v>
      </c>
    </row>
    <row r="1767" spans="2:21" ht="17.45" customHeight="1" x14ac:dyDescent="0.25">
      <c r="B1767" s="788">
        <v>148</v>
      </c>
      <c r="C1767" s="366" t="s">
        <v>14372</v>
      </c>
      <c r="D1767" s="874" t="s">
        <v>14366</v>
      </c>
      <c r="E1767" s="41" t="s">
        <v>12822</v>
      </c>
      <c r="F1767" s="44"/>
      <c r="G1767" s="44"/>
      <c r="H1767" s="235" t="s">
        <v>14379</v>
      </c>
      <c r="I1767" s="69" t="s">
        <v>14380</v>
      </c>
      <c r="J1767" s="69" t="s">
        <v>14381</v>
      </c>
      <c r="K1767" s="530">
        <v>43675</v>
      </c>
      <c r="L1767" s="530">
        <v>44041</v>
      </c>
      <c r="M1767" s="531">
        <v>12</v>
      </c>
      <c r="N1767" s="46">
        <v>4200000</v>
      </c>
      <c r="O1767" s="237">
        <f t="shared" si="161"/>
        <v>350000</v>
      </c>
      <c r="P1767" s="47">
        <v>9</v>
      </c>
      <c r="Q1767" s="532">
        <f t="shared" si="164"/>
        <v>3150000</v>
      </c>
      <c r="R1767" s="73">
        <f>[1]STOQO!J691</f>
        <v>1891498</v>
      </c>
      <c r="S1767" s="139"/>
      <c r="T1767" s="541">
        <f t="shared" si="166"/>
        <v>1258502</v>
      </c>
      <c r="U1767" s="186"/>
    </row>
    <row r="1768" spans="2:21" ht="17.45" customHeight="1" x14ac:dyDescent="0.25">
      <c r="B1768" s="788">
        <v>149</v>
      </c>
      <c r="C1768" s="366" t="s">
        <v>14372</v>
      </c>
      <c r="D1768" s="874" t="s">
        <v>14366</v>
      </c>
      <c r="E1768" s="41" t="s">
        <v>12822</v>
      </c>
      <c r="F1768" s="44"/>
      <c r="G1768" s="44"/>
      <c r="H1768" s="235" t="s">
        <v>13440</v>
      </c>
      <c r="I1768" s="69" t="s">
        <v>13441</v>
      </c>
      <c r="J1768" s="69" t="s">
        <v>13442</v>
      </c>
      <c r="K1768" s="530">
        <v>43675</v>
      </c>
      <c r="L1768" s="530">
        <v>44041</v>
      </c>
      <c r="M1768" s="531">
        <v>12</v>
      </c>
      <c r="N1768" s="46">
        <v>4200000</v>
      </c>
      <c r="O1768" s="237">
        <f t="shared" si="161"/>
        <v>350000</v>
      </c>
      <c r="P1768" s="47">
        <v>9</v>
      </c>
      <c r="Q1768" s="532">
        <f t="shared" si="164"/>
        <v>3150000</v>
      </c>
      <c r="R1768" s="73">
        <f>[1]STOQO!J656</f>
        <v>441998</v>
      </c>
      <c r="S1768" s="139"/>
      <c r="T1768" s="541">
        <f t="shared" si="166"/>
        <v>2708002</v>
      </c>
      <c r="U1768" s="186"/>
    </row>
    <row r="1769" spans="2:21" ht="17.45" customHeight="1" x14ac:dyDescent="0.25">
      <c r="B1769" s="788">
        <v>150</v>
      </c>
      <c r="C1769" s="366" t="s">
        <v>14382</v>
      </c>
      <c r="D1769" s="874" t="s">
        <v>14366</v>
      </c>
      <c r="E1769" s="41" t="s">
        <v>12694</v>
      </c>
      <c r="F1769" s="44"/>
      <c r="G1769" s="44"/>
      <c r="H1769" s="235" t="s">
        <v>14383</v>
      </c>
      <c r="I1769" s="69" t="s">
        <v>14384</v>
      </c>
      <c r="J1769" s="69" t="s">
        <v>14385</v>
      </c>
      <c r="K1769" s="530">
        <v>43754</v>
      </c>
      <c r="L1769" s="530">
        <v>44120</v>
      </c>
      <c r="M1769" s="531">
        <v>12</v>
      </c>
      <c r="N1769" s="46">
        <v>26400000</v>
      </c>
      <c r="O1769" s="237">
        <f t="shared" si="161"/>
        <v>2200000</v>
      </c>
      <c r="P1769" s="47">
        <v>7</v>
      </c>
      <c r="Q1769" s="532">
        <f t="shared" si="164"/>
        <v>15400000</v>
      </c>
      <c r="R1769" s="73">
        <f>[1]STOQO!J70</f>
        <v>19275995</v>
      </c>
      <c r="S1769" s="139"/>
      <c r="T1769" s="875">
        <f t="shared" si="166"/>
        <v>-3875995</v>
      </c>
      <c r="U1769" s="186"/>
    </row>
    <row r="1770" spans="2:21" ht="17.45" customHeight="1" x14ac:dyDescent="0.25">
      <c r="B1770" s="788">
        <v>151</v>
      </c>
      <c r="C1770" s="366" t="s">
        <v>14382</v>
      </c>
      <c r="D1770" s="874" t="s">
        <v>14366</v>
      </c>
      <c r="E1770" s="41" t="s">
        <v>12694</v>
      </c>
      <c r="F1770" s="44"/>
      <c r="G1770" s="44"/>
      <c r="H1770" s="235" t="s">
        <v>5199</v>
      </c>
      <c r="I1770" s="69" t="s">
        <v>5200</v>
      </c>
      <c r="J1770" s="69" t="s">
        <v>5201</v>
      </c>
      <c r="K1770" s="530">
        <v>43754</v>
      </c>
      <c r="L1770" s="530">
        <v>44120</v>
      </c>
      <c r="M1770" s="531">
        <v>12</v>
      </c>
      <c r="N1770" s="46">
        <v>26400000</v>
      </c>
      <c r="O1770" s="237">
        <f t="shared" si="161"/>
        <v>2200000</v>
      </c>
      <c r="P1770" s="47">
        <v>7</v>
      </c>
      <c r="Q1770" s="532">
        <f t="shared" si="164"/>
        <v>15400000</v>
      </c>
      <c r="R1770" s="73">
        <f>[1]STOQO!J412</f>
        <v>17098251</v>
      </c>
      <c r="S1770" s="139"/>
      <c r="T1770" s="875">
        <f t="shared" si="166"/>
        <v>-1698251</v>
      </c>
      <c r="U1770" s="186"/>
    </row>
    <row r="1771" spans="2:21" ht="17.45" customHeight="1" x14ac:dyDescent="0.25">
      <c r="B1771" s="788">
        <v>152</v>
      </c>
      <c r="C1771" s="366" t="s">
        <v>14382</v>
      </c>
      <c r="D1771" s="874" t="s">
        <v>14366</v>
      </c>
      <c r="E1771" s="41" t="s">
        <v>12694</v>
      </c>
      <c r="F1771" s="44"/>
      <c r="G1771" s="44"/>
      <c r="H1771" s="235" t="s">
        <v>14386</v>
      </c>
      <c r="I1771" s="69" t="s">
        <v>14387</v>
      </c>
      <c r="J1771" s="69" t="s">
        <v>14388</v>
      </c>
      <c r="K1771" s="530">
        <v>43754</v>
      </c>
      <c r="L1771" s="530">
        <v>44120</v>
      </c>
      <c r="M1771" s="531">
        <v>12</v>
      </c>
      <c r="N1771" s="46">
        <v>26400000</v>
      </c>
      <c r="O1771" s="237">
        <f t="shared" si="161"/>
        <v>2200000</v>
      </c>
      <c r="P1771" s="47">
        <v>7</v>
      </c>
      <c r="Q1771" s="532">
        <f t="shared" si="164"/>
        <v>15400000</v>
      </c>
      <c r="R1771" s="73">
        <f>[1]STOQO!J480</f>
        <v>16625409</v>
      </c>
      <c r="S1771" s="139"/>
      <c r="T1771" s="875">
        <f t="shared" si="166"/>
        <v>-1225409</v>
      </c>
      <c r="U1771" s="186"/>
    </row>
    <row r="1772" spans="2:21" ht="17.45" customHeight="1" x14ac:dyDescent="0.25">
      <c r="B1772" s="788">
        <v>153</v>
      </c>
      <c r="C1772" s="366" t="s">
        <v>14382</v>
      </c>
      <c r="D1772" s="874" t="s">
        <v>14366</v>
      </c>
      <c r="E1772" s="41" t="s">
        <v>12694</v>
      </c>
      <c r="F1772" s="44"/>
      <c r="G1772" s="44"/>
      <c r="H1772" s="235" t="s">
        <v>14389</v>
      </c>
      <c r="I1772" s="69" t="s">
        <v>14390</v>
      </c>
      <c r="J1772" s="69" t="s">
        <v>14391</v>
      </c>
      <c r="K1772" s="530">
        <v>43754</v>
      </c>
      <c r="L1772" s="530">
        <v>44120</v>
      </c>
      <c r="M1772" s="531">
        <v>12</v>
      </c>
      <c r="N1772" s="46">
        <v>26400000</v>
      </c>
      <c r="O1772" s="237">
        <f t="shared" si="161"/>
        <v>2200000</v>
      </c>
      <c r="P1772" s="47">
        <v>7</v>
      </c>
      <c r="Q1772" s="532">
        <f t="shared" si="164"/>
        <v>15400000</v>
      </c>
      <c r="R1772" s="73">
        <f>[1]STOQO!J172</f>
        <v>25379341</v>
      </c>
      <c r="S1772" s="139"/>
      <c r="T1772" s="875">
        <f t="shared" si="166"/>
        <v>-9979341</v>
      </c>
      <c r="U1772" s="186"/>
    </row>
    <row r="1773" spans="2:21" ht="17.45" customHeight="1" x14ac:dyDescent="0.25">
      <c r="B1773" s="788">
        <v>154</v>
      </c>
      <c r="C1773" s="366" t="s">
        <v>14382</v>
      </c>
      <c r="D1773" s="874" t="s">
        <v>14366</v>
      </c>
      <c r="E1773" s="41" t="s">
        <v>12694</v>
      </c>
      <c r="F1773" s="44"/>
      <c r="G1773" s="44"/>
      <c r="H1773" s="235" t="s">
        <v>5194</v>
      </c>
      <c r="I1773" s="69" t="s">
        <v>5195</v>
      </c>
      <c r="J1773" s="69" t="s">
        <v>5196</v>
      </c>
      <c r="K1773" s="530">
        <v>43754</v>
      </c>
      <c r="L1773" s="530">
        <v>44120</v>
      </c>
      <c r="M1773" s="531">
        <v>12</v>
      </c>
      <c r="N1773" s="46">
        <v>26400000</v>
      </c>
      <c r="O1773" s="237">
        <f t="shared" si="161"/>
        <v>2200000</v>
      </c>
      <c r="P1773" s="47">
        <v>7</v>
      </c>
      <c r="Q1773" s="532">
        <f t="shared" si="164"/>
        <v>15400000</v>
      </c>
      <c r="R1773" s="73">
        <f>[1]STOQO!J446</f>
        <v>15847692</v>
      </c>
      <c r="S1773" s="139"/>
      <c r="T1773" s="875">
        <f t="shared" si="166"/>
        <v>-447692</v>
      </c>
      <c r="U1773" s="186"/>
    </row>
    <row r="1774" spans="2:21" ht="17.45" customHeight="1" x14ac:dyDescent="0.25">
      <c r="B1774" s="788">
        <v>155</v>
      </c>
      <c r="C1774" s="366" t="s">
        <v>14382</v>
      </c>
      <c r="D1774" s="874" t="s">
        <v>14366</v>
      </c>
      <c r="E1774" s="41" t="s">
        <v>12694</v>
      </c>
      <c r="F1774" s="44"/>
      <c r="G1774" s="44"/>
      <c r="H1774" s="235" t="s">
        <v>5189</v>
      </c>
      <c r="I1774" s="69" t="s">
        <v>5190</v>
      </c>
      <c r="J1774" s="69" t="s">
        <v>5191</v>
      </c>
      <c r="K1774" s="530">
        <v>43754</v>
      </c>
      <c r="L1774" s="530">
        <v>44120</v>
      </c>
      <c r="M1774" s="531">
        <v>12</v>
      </c>
      <c r="N1774" s="46">
        <v>26400000</v>
      </c>
      <c r="O1774" s="237">
        <f t="shared" si="161"/>
        <v>2200000</v>
      </c>
      <c r="P1774" s="47">
        <v>7</v>
      </c>
      <c r="Q1774" s="532">
        <f t="shared" si="164"/>
        <v>15400000</v>
      </c>
      <c r="R1774" s="73">
        <f>[1]STOQO!J308</f>
        <v>16698300</v>
      </c>
      <c r="S1774" s="139"/>
      <c r="T1774" s="875">
        <f t="shared" si="166"/>
        <v>-1298300</v>
      </c>
      <c r="U1774" s="186"/>
    </row>
    <row r="1775" spans="2:21" ht="17.45" customHeight="1" x14ac:dyDescent="0.25">
      <c r="B1775" s="788">
        <v>156</v>
      </c>
      <c r="C1775" s="366" t="s">
        <v>14382</v>
      </c>
      <c r="D1775" s="874" t="s">
        <v>14366</v>
      </c>
      <c r="E1775" s="41" t="s">
        <v>12694</v>
      </c>
      <c r="F1775" s="44"/>
      <c r="G1775" s="44"/>
      <c r="H1775" s="235" t="s">
        <v>5184</v>
      </c>
      <c r="I1775" s="69" t="s">
        <v>5185</v>
      </c>
      <c r="J1775" s="69" t="s">
        <v>5186</v>
      </c>
      <c r="K1775" s="530">
        <v>43754</v>
      </c>
      <c r="L1775" s="530">
        <v>44120</v>
      </c>
      <c r="M1775" s="531">
        <v>12</v>
      </c>
      <c r="N1775" s="46">
        <v>26400000</v>
      </c>
      <c r="O1775" s="237">
        <f t="shared" si="161"/>
        <v>2200000</v>
      </c>
      <c r="P1775" s="47">
        <v>7</v>
      </c>
      <c r="Q1775" s="532">
        <f t="shared" si="164"/>
        <v>15400000</v>
      </c>
      <c r="R1775" s="73">
        <f>[1]STOQO!J377</f>
        <v>13930412</v>
      </c>
      <c r="S1775" s="139"/>
      <c r="T1775" s="875">
        <f t="shared" si="166"/>
        <v>1469588</v>
      </c>
      <c r="U1775" s="186"/>
    </row>
    <row r="1776" spans="2:21" ht="17.45" customHeight="1" x14ac:dyDescent="0.25">
      <c r="B1776" s="788">
        <v>157</v>
      </c>
      <c r="C1776" s="366" t="s">
        <v>14382</v>
      </c>
      <c r="D1776" s="874" t="s">
        <v>14366</v>
      </c>
      <c r="E1776" s="41" t="s">
        <v>12694</v>
      </c>
      <c r="F1776" s="44"/>
      <c r="G1776" s="44"/>
      <c r="H1776" s="235" t="s">
        <v>14392</v>
      </c>
      <c r="I1776" s="69" t="s">
        <v>14393</v>
      </c>
      <c r="J1776" s="69" t="s">
        <v>14394</v>
      </c>
      <c r="K1776" s="530">
        <v>43754</v>
      </c>
      <c r="L1776" s="530">
        <v>44120</v>
      </c>
      <c r="M1776" s="531">
        <v>12</v>
      </c>
      <c r="N1776" s="46">
        <v>26400000</v>
      </c>
      <c r="O1776" s="237">
        <f t="shared" si="161"/>
        <v>2200000</v>
      </c>
      <c r="P1776" s="47">
        <v>7</v>
      </c>
      <c r="Q1776" s="532">
        <f t="shared" si="164"/>
        <v>15400000</v>
      </c>
      <c r="R1776" s="73">
        <f>[1]STOQO!J274</f>
        <v>24884631</v>
      </c>
      <c r="S1776" s="139"/>
      <c r="T1776" s="875">
        <f t="shared" si="166"/>
        <v>-9484631</v>
      </c>
      <c r="U1776" s="186"/>
    </row>
    <row r="1777" spans="2:22" ht="17.45" customHeight="1" x14ac:dyDescent="0.25">
      <c r="B1777" s="788">
        <v>158</v>
      </c>
      <c r="C1777" s="366" t="s">
        <v>14382</v>
      </c>
      <c r="D1777" s="874" t="s">
        <v>14366</v>
      </c>
      <c r="E1777" s="41" t="s">
        <v>12694</v>
      </c>
      <c r="F1777" s="44"/>
      <c r="G1777" s="44"/>
      <c r="H1777" s="235" t="s">
        <v>5179</v>
      </c>
      <c r="I1777" s="69" t="s">
        <v>5180</v>
      </c>
      <c r="J1777" s="69" t="s">
        <v>5181</v>
      </c>
      <c r="K1777" s="530">
        <v>43754</v>
      </c>
      <c r="L1777" s="530">
        <v>44120</v>
      </c>
      <c r="M1777" s="531">
        <v>12</v>
      </c>
      <c r="N1777" s="46">
        <v>26400000</v>
      </c>
      <c r="O1777" s="237">
        <f t="shared" si="161"/>
        <v>2200000</v>
      </c>
      <c r="P1777" s="47">
        <v>7</v>
      </c>
      <c r="Q1777" s="532">
        <f t="shared" si="164"/>
        <v>15400000</v>
      </c>
      <c r="R1777" s="73">
        <f>[1]STOQO!J206</f>
        <v>22165291</v>
      </c>
      <c r="S1777" s="139"/>
      <c r="T1777" s="875">
        <f t="shared" si="166"/>
        <v>-6765291</v>
      </c>
      <c r="U1777" s="186"/>
    </row>
    <row r="1778" spans="2:22" ht="17.45" customHeight="1" x14ac:dyDescent="0.25">
      <c r="B1778" s="788">
        <v>159</v>
      </c>
      <c r="C1778" s="366" t="s">
        <v>14382</v>
      </c>
      <c r="D1778" s="874" t="s">
        <v>14366</v>
      </c>
      <c r="E1778" s="41" t="s">
        <v>12694</v>
      </c>
      <c r="F1778" s="44"/>
      <c r="G1778" s="44"/>
      <c r="H1778" s="235" t="s">
        <v>14395</v>
      </c>
      <c r="I1778" s="69" t="s">
        <v>14396</v>
      </c>
      <c r="J1778" s="69" t="s">
        <v>14397</v>
      </c>
      <c r="K1778" s="530">
        <v>43754</v>
      </c>
      <c r="L1778" s="530">
        <v>44120</v>
      </c>
      <c r="M1778" s="531">
        <v>12</v>
      </c>
      <c r="N1778" s="46">
        <v>26400000</v>
      </c>
      <c r="O1778" s="237">
        <f t="shared" si="161"/>
        <v>2200000</v>
      </c>
      <c r="P1778" s="47">
        <v>7</v>
      </c>
      <c r="Q1778" s="532">
        <f t="shared" si="164"/>
        <v>15400000</v>
      </c>
      <c r="R1778" s="73">
        <f>[1]STOQO!J240</f>
        <v>19593945</v>
      </c>
      <c r="S1778" s="73"/>
      <c r="T1778" s="876">
        <f>Q1778-R1778</f>
        <v>-4193945</v>
      </c>
      <c r="U1778" s="186"/>
    </row>
    <row r="1779" spans="2:22" x14ac:dyDescent="0.25">
      <c r="B1779" s="788">
        <v>160</v>
      </c>
      <c r="C1779" s="366" t="s">
        <v>14398</v>
      </c>
      <c r="D1779" s="789" t="s">
        <v>12068</v>
      </c>
      <c r="E1779" s="258" t="s">
        <v>12075</v>
      </c>
      <c r="F1779" s="232"/>
      <c r="G1779" s="232"/>
      <c r="H1779" s="43" t="s">
        <v>14399</v>
      </c>
      <c r="I1779" s="41" t="s">
        <v>14400</v>
      </c>
      <c r="J1779" s="44" t="s">
        <v>14401</v>
      </c>
      <c r="K1779" s="266">
        <v>43636</v>
      </c>
      <c r="L1779" s="266">
        <v>45097</v>
      </c>
      <c r="M1779" s="44">
        <v>48</v>
      </c>
      <c r="N1779" s="46">
        <v>24000000</v>
      </c>
      <c r="O1779" s="46">
        <f t="shared" si="161"/>
        <v>500000</v>
      </c>
      <c r="P1779" s="47">
        <v>11</v>
      </c>
      <c r="Q1779" s="48">
        <f t="shared" si="164"/>
        <v>5500000</v>
      </c>
      <c r="R1779" s="41"/>
      <c r="S1779" s="41"/>
      <c r="T1779" s="237">
        <f>Q1779</f>
        <v>5500000</v>
      </c>
      <c r="U1779" s="565" t="s">
        <v>14402</v>
      </c>
    </row>
    <row r="1780" spans="2:22" ht="17.45" customHeight="1" x14ac:dyDescent="0.25">
      <c r="B1780" s="788">
        <v>161</v>
      </c>
      <c r="C1780" s="126" t="s">
        <v>14403</v>
      </c>
      <c r="D1780" s="877" t="s">
        <v>11991</v>
      </c>
      <c r="E1780" s="67" t="s">
        <v>14109</v>
      </c>
      <c r="F1780" s="234"/>
      <c r="G1780" s="234"/>
      <c r="H1780" s="68" t="s">
        <v>14404</v>
      </c>
      <c r="I1780" s="69" t="s">
        <v>14405</v>
      </c>
      <c r="J1780" s="69" t="s">
        <v>14406</v>
      </c>
      <c r="K1780" s="70">
        <v>42124</v>
      </c>
      <c r="L1780" s="827">
        <v>43951</v>
      </c>
      <c r="M1780" s="44">
        <v>60</v>
      </c>
      <c r="N1780" s="71">
        <v>150000000</v>
      </c>
      <c r="O1780" s="76">
        <f t="shared" si="161"/>
        <v>2500000</v>
      </c>
      <c r="P1780" s="47">
        <v>60</v>
      </c>
      <c r="Q1780" s="48">
        <f t="shared" si="164"/>
        <v>150000000</v>
      </c>
      <c r="R1780" s="73">
        <f>'[1]Tokio Marine'!H613</f>
        <v>37338054</v>
      </c>
      <c r="S1780" s="73"/>
      <c r="T1780" s="237">
        <f>N1780-R1780</f>
        <v>112661946</v>
      </c>
    </row>
    <row r="1781" spans="2:22" ht="17.45" customHeight="1" x14ac:dyDescent="0.4">
      <c r="B1781" s="41">
        <v>162</v>
      </c>
      <c r="C1781" s="529" t="s">
        <v>1290</v>
      </c>
      <c r="D1781" s="432" t="s">
        <v>12693</v>
      </c>
      <c r="E1781" s="41" t="s">
        <v>12694</v>
      </c>
      <c r="F1781" s="44"/>
      <c r="G1781" s="44"/>
      <c r="H1781" s="235" t="s">
        <v>5102</v>
      </c>
      <c r="I1781" s="69" t="s">
        <v>5103</v>
      </c>
      <c r="J1781" s="69" t="s">
        <v>5104</v>
      </c>
      <c r="K1781" s="530">
        <v>43722</v>
      </c>
      <c r="L1781" s="530">
        <v>44088</v>
      </c>
      <c r="M1781" s="531">
        <v>12</v>
      </c>
      <c r="N1781" s="370">
        <v>26400000</v>
      </c>
      <c r="O1781" s="237">
        <f t="shared" si="161"/>
        <v>2200000</v>
      </c>
      <c r="P1781" s="47">
        <v>6</v>
      </c>
      <c r="Q1781" s="532">
        <f t="shared" si="164"/>
        <v>13200000</v>
      </c>
      <c r="R1781" s="48">
        <f>'[1]Arta Boga Cemerlang'!J80</f>
        <v>11748910</v>
      </c>
      <c r="S1781" s="59"/>
      <c r="T1781" s="541">
        <f>Q1781-R1781</f>
        <v>1451090</v>
      </c>
      <c r="U1781" s="565" t="s">
        <v>14407</v>
      </c>
    </row>
    <row r="1782" spans="2:22" ht="17.45" customHeight="1" x14ac:dyDescent="0.25">
      <c r="B1782" s="788">
        <v>163</v>
      </c>
      <c r="C1782" s="302" t="s">
        <v>14408</v>
      </c>
      <c r="D1782" s="789" t="s">
        <v>13913</v>
      </c>
      <c r="E1782" s="67" t="s">
        <v>13914</v>
      </c>
      <c r="F1782" s="234"/>
      <c r="G1782" s="234"/>
      <c r="H1782" s="235" t="s">
        <v>14409</v>
      </c>
      <c r="I1782" s="69" t="s">
        <v>12824</v>
      </c>
      <c r="J1782" s="69" t="s">
        <v>12825</v>
      </c>
      <c r="K1782" s="236">
        <v>42476</v>
      </c>
      <c r="L1782" s="341">
        <v>43937</v>
      </c>
      <c r="M1782" s="76">
        <v>48</v>
      </c>
      <c r="N1782" s="76">
        <v>20000000</v>
      </c>
      <c r="O1782" s="76">
        <f t="shared" si="161"/>
        <v>416666.66666666669</v>
      </c>
      <c r="P1782" s="47">
        <v>48</v>
      </c>
      <c r="Q1782" s="48">
        <f t="shared" si="164"/>
        <v>20000000</v>
      </c>
      <c r="R1782" s="73">
        <f>[1]Nissin!K469</f>
        <v>9084000</v>
      </c>
      <c r="S1782" s="73"/>
      <c r="T1782" s="237">
        <f t="shared" ref="T1782:T1797" si="167">N1782-R1782</f>
        <v>10916000</v>
      </c>
      <c r="U1782" s="878"/>
    </row>
    <row r="1783" spans="2:22" ht="17.45" customHeight="1" x14ac:dyDescent="0.25">
      <c r="B1783" s="41">
        <v>164</v>
      </c>
      <c r="C1783" s="302" t="s">
        <v>499</v>
      </c>
      <c r="D1783" s="789" t="s">
        <v>13913</v>
      </c>
      <c r="E1783" s="67" t="s">
        <v>13914</v>
      </c>
      <c r="F1783" s="234"/>
      <c r="G1783" s="234"/>
      <c r="H1783" s="235" t="s">
        <v>14410</v>
      </c>
      <c r="I1783" s="69" t="s">
        <v>14411</v>
      </c>
      <c r="J1783" s="69" t="s">
        <v>14412</v>
      </c>
      <c r="K1783" s="236">
        <v>42476</v>
      </c>
      <c r="L1783" s="341">
        <v>43937</v>
      </c>
      <c r="M1783" s="76">
        <v>48</v>
      </c>
      <c r="N1783" s="76">
        <v>20000000</v>
      </c>
      <c r="O1783" s="76">
        <f t="shared" si="161"/>
        <v>416666.66666666669</v>
      </c>
      <c r="P1783" s="47">
        <v>48</v>
      </c>
      <c r="Q1783" s="48">
        <f t="shared" si="164"/>
        <v>20000000</v>
      </c>
      <c r="R1783" s="73">
        <f>[1]Nissin!K934</f>
        <v>14582000</v>
      </c>
      <c r="S1783" s="73"/>
      <c r="T1783" s="237">
        <f t="shared" si="167"/>
        <v>5418000</v>
      </c>
      <c r="U1783" s="878"/>
    </row>
    <row r="1784" spans="2:22" ht="17.45" customHeight="1" x14ac:dyDescent="0.25">
      <c r="B1784" s="788">
        <v>165</v>
      </c>
      <c r="C1784" s="302" t="s">
        <v>14408</v>
      </c>
      <c r="D1784" s="789" t="s">
        <v>13913</v>
      </c>
      <c r="E1784" s="67" t="s">
        <v>13914</v>
      </c>
      <c r="F1784" s="234"/>
      <c r="G1784" s="234"/>
      <c r="H1784" s="235" t="s">
        <v>14413</v>
      </c>
      <c r="I1784" s="69" t="s">
        <v>12835</v>
      </c>
      <c r="J1784" s="69" t="s">
        <v>12836</v>
      </c>
      <c r="K1784" s="236">
        <v>42476</v>
      </c>
      <c r="L1784" s="341">
        <v>43937</v>
      </c>
      <c r="M1784" s="76">
        <v>48</v>
      </c>
      <c r="N1784" s="76">
        <v>20000000</v>
      </c>
      <c r="O1784" s="76">
        <f t="shared" si="161"/>
        <v>416666.66666666669</v>
      </c>
      <c r="P1784" s="47">
        <v>48</v>
      </c>
      <c r="Q1784" s="48">
        <f t="shared" si="164"/>
        <v>20000000</v>
      </c>
      <c r="R1784" s="841">
        <f>[1]Nissin!K197</f>
        <v>25824650</v>
      </c>
      <c r="S1784" s="841"/>
      <c r="T1784" s="860">
        <f t="shared" si="167"/>
        <v>-5824650</v>
      </c>
      <c r="U1784" s="878"/>
    </row>
    <row r="1785" spans="2:22" ht="17.45" customHeight="1" x14ac:dyDescent="0.25">
      <c r="B1785" s="41">
        <v>166</v>
      </c>
      <c r="C1785" s="302" t="s">
        <v>13960</v>
      </c>
      <c r="D1785" s="789" t="s">
        <v>13913</v>
      </c>
      <c r="E1785" s="67" t="s">
        <v>13914</v>
      </c>
      <c r="F1785" s="234"/>
      <c r="G1785" s="234"/>
      <c r="H1785" s="235" t="s">
        <v>14414</v>
      </c>
      <c r="I1785" s="69" t="s">
        <v>12831</v>
      </c>
      <c r="J1785" s="69" t="s">
        <v>12832</v>
      </c>
      <c r="K1785" s="236">
        <v>42476</v>
      </c>
      <c r="L1785" s="341">
        <v>43937</v>
      </c>
      <c r="M1785" s="76">
        <v>48</v>
      </c>
      <c r="N1785" s="76">
        <v>20000000</v>
      </c>
      <c r="O1785" s="76">
        <f t="shared" si="161"/>
        <v>416666.66666666669</v>
      </c>
      <c r="P1785" s="47">
        <v>48</v>
      </c>
      <c r="Q1785" s="48">
        <f t="shared" si="164"/>
        <v>20000000</v>
      </c>
      <c r="R1785" s="73">
        <f>[1]Nissin!K131</f>
        <v>14256289</v>
      </c>
      <c r="S1785" s="73"/>
      <c r="T1785" s="237">
        <f t="shared" si="167"/>
        <v>5743711</v>
      </c>
      <c r="U1785" s="878"/>
    </row>
    <row r="1786" spans="2:22" ht="17.45" customHeight="1" x14ac:dyDescent="0.25">
      <c r="B1786" s="41">
        <v>167</v>
      </c>
      <c r="C1786" s="232" t="s">
        <v>14415</v>
      </c>
      <c r="D1786" s="69" t="s">
        <v>14352</v>
      </c>
      <c r="E1786" s="366" t="s">
        <v>12445</v>
      </c>
      <c r="F1786" s="222"/>
      <c r="G1786" s="222"/>
      <c r="H1786" s="368" t="s">
        <v>14416</v>
      </c>
      <c r="I1786" s="232" t="s">
        <v>14417</v>
      </c>
      <c r="J1786" s="232" t="s">
        <v>14418</v>
      </c>
      <c r="K1786" s="369">
        <v>43588</v>
      </c>
      <c r="L1786" s="369">
        <v>43954</v>
      </c>
      <c r="M1786" s="76">
        <v>12</v>
      </c>
      <c r="N1786" s="370">
        <v>13200000</v>
      </c>
      <c r="O1786" s="76">
        <f t="shared" si="161"/>
        <v>1100000</v>
      </c>
      <c r="P1786" s="47">
        <f ca="1">($P$3-K1786)/30</f>
        <v>32.687832391975341</v>
      </c>
      <c r="Q1786" s="48">
        <f t="shared" ca="1" si="164"/>
        <v>35200000</v>
      </c>
      <c r="R1786" s="73">
        <f>[1]JNE!J33</f>
        <v>27169972</v>
      </c>
      <c r="S1786" s="139"/>
      <c r="T1786" s="875">
        <f t="shared" si="167"/>
        <v>-13969972</v>
      </c>
      <c r="U1786" s="186"/>
    </row>
    <row r="1787" spans="2:22" ht="17.45" customHeight="1" x14ac:dyDescent="0.25">
      <c r="B1787" s="41">
        <v>168</v>
      </c>
      <c r="C1787" s="839" t="s">
        <v>14347</v>
      </c>
      <c r="D1787" s="879" t="s">
        <v>13913</v>
      </c>
      <c r="E1787" s="67" t="s">
        <v>13914</v>
      </c>
      <c r="F1787" s="234"/>
      <c r="G1787" s="234"/>
      <c r="H1787" s="235" t="s">
        <v>14419</v>
      </c>
      <c r="I1787" s="69" t="s">
        <v>12827</v>
      </c>
      <c r="J1787" s="69" t="s">
        <v>12828</v>
      </c>
      <c r="K1787" s="236">
        <v>42552</v>
      </c>
      <c r="L1787" s="341">
        <v>44013</v>
      </c>
      <c r="M1787" s="76">
        <v>48</v>
      </c>
      <c r="N1787" s="76">
        <v>20000000</v>
      </c>
      <c r="O1787" s="76">
        <f t="shared" si="161"/>
        <v>416666.66666666669</v>
      </c>
      <c r="P1787" s="47">
        <f ca="1">($P$3-K1787)/30</f>
        <v>67.22116572530868</v>
      </c>
      <c r="Q1787" s="48">
        <f t="shared" ca="1" si="164"/>
        <v>27916666.666666668</v>
      </c>
      <c r="R1787" s="73">
        <f>[1]Nissin!K2216</f>
        <v>4274501</v>
      </c>
      <c r="S1787" s="139"/>
      <c r="T1787" s="541">
        <f t="shared" si="167"/>
        <v>15725499</v>
      </c>
      <c r="U1787" s="878"/>
    </row>
    <row r="1788" spans="2:22" ht="17.45" customHeight="1" x14ac:dyDescent="0.25">
      <c r="B1788" s="53">
        <v>169</v>
      </c>
      <c r="C1788" s="839" t="s">
        <v>14349</v>
      </c>
      <c r="D1788" s="879" t="s">
        <v>13913</v>
      </c>
      <c r="E1788" s="346" t="s">
        <v>13914</v>
      </c>
      <c r="F1788" s="852"/>
      <c r="G1788" s="852"/>
      <c r="H1788" s="347" t="s">
        <v>14420</v>
      </c>
      <c r="I1788" s="348" t="s">
        <v>14421</v>
      </c>
      <c r="J1788" s="348" t="s">
        <v>14422</v>
      </c>
      <c r="K1788" s="349">
        <v>42552</v>
      </c>
      <c r="L1788" s="880">
        <v>44013</v>
      </c>
      <c r="M1788" s="72">
        <v>48</v>
      </c>
      <c r="N1788" s="72">
        <v>20000000</v>
      </c>
      <c r="O1788" s="72">
        <f t="shared" si="161"/>
        <v>416666.66666666669</v>
      </c>
      <c r="P1788" s="62">
        <f ca="1">($P$3-K1788)/30</f>
        <v>67.22116572530868</v>
      </c>
      <c r="Q1788" s="59">
        <f t="shared" ca="1" si="164"/>
        <v>27916666.666666668</v>
      </c>
      <c r="R1788" s="139">
        <f>[1]Nissin!K2146</f>
        <v>4390497</v>
      </c>
      <c r="S1788" s="139"/>
      <c r="T1788" s="541">
        <f t="shared" si="167"/>
        <v>15609503</v>
      </c>
      <c r="U1788" s="878"/>
    </row>
    <row r="1789" spans="2:22" ht="17.45" customHeight="1" x14ac:dyDescent="0.25">
      <c r="B1789" s="41">
        <v>170</v>
      </c>
      <c r="C1789" s="302" t="s">
        <v>14423</v>
      </c>
      <c r="D1789" s="233" t="s">
        <v>14424</v>
      </c>
      <c r="E1789" s="67" t="s">
        <v>13896</v>
      </c>
      <c r="F1789" s="234"/>
      <c r="G1789" s="234"/>
      <c r="H1789" s="235" t="s">
        <v>14425</v>
      </c>
      <c r="I1789" s="303" t="s">
        <v>14426</v>
      </c>
      <c r="J1789" s="303" t="s">
        <v>14427</v>
      </c>
      <c r="K1789" s="236">
        <v>42614</v>
      </c>
      <c r="L1789" s="341">
        <v>43709</v>
      </c>
      <c r="M1789" s="76">
        <v>36</v>
      </c>
      <c r="N1789" s="76">
        <v>14400000</v>
      </c>
      <c r="O1789" s="76">
        <f t="shared" si="161"/>
        <v>400000</v>
      </c>
      <c r="P1789" s="47">
        <v>36</v>
      </c>
      <c r="Q1789" s="48">
        <f t="shared" si="164"/>
        <v>14400000</v>
      </c>
      <c r="R1789" s="73">
        <f>[1]IWWI!J53</f>
        <v>8477989</v>
      </c>
      <c r="S1789" s="73"/>
      <c r="T1789" s="237">
        <f t="shared" si="167"/>
        <v>5922011</v>
      </c>
      <c r="U1789" s="186"/>
      <c r="V1789" s="16">
        <v>42987</v>
      </c>
    </row>
    <row r="1790" spans="2:22" ht="17.45" customHeight="1" x14ac:dyDescent="0.25">
      <c r="B1790" s="53">
        <v>171</v>
      </c>
      <c r="C1790" s="881" t="s">
        <v>14428</v>
      </c>
      <c r="D1790" s="882" t="s">
        <v>12531</v>
      </c>
      <c r="E1790" s="881" t="s">
        <v>14429</v>
      </c>
      <c r="F1790" s="426" t="s">
        <v>11993</v>
      </c>
      <c r="G1790" s="426" t="s">
        <v>125</v>
      </c>
      <c r="H1790" s="661" t="s">
        <v>14430</v>
      </c>
      <c r="I1790" s="883" t="s">
        <v>14431</v>
      </c>
      <c r="J1790" s="883" t="s">
        <v>14432</v>
      </c>
      <c r="K1790" s="884">
        <v>43614</v>
      </c>
      <c r="L1790" s="884">
        <v>43980</v>
      </c>
      <c r="M1790" s="885">
        <v>12</v>
      </c>
      <c r="N1790" s="886">
        <v>8400000</v>
      </c>
      <c r="O1790" s="885">
        <f t="shared" si="161"/>
        <v>700000</v>
      </c>
      <c r="P1790" s="887">
        <f ca="1">($P$3-K1790)/30</f>
        <v>31.821165725308674</v>
      </c>
      <c r="Q1790" s="888">
        <f t="shared" ca="1" si="164"/>
        <v>21700000</v>
      </c>
      <c r="R1790" s="889">
        <f>[1]NTT!J125</f>
        <v>2867903</v>
      </c>
      <c r="S1790" s="60">
        <f>[1]NTT!F126</f>
        <v>2</v>
      </c>
      <c r="T1790" s="890">
        <f t="shared" si="167"/>
        <v>5532097</v>
      </c>
      <c r="U1790" s="186"/>
    </row>
    <row r="1791" spans="2:22" ht="17.45" customHeight="1" x14ac:dyDescent="0.25">
      <c r="B1791" s="41">
        <v>172</v>
      </c>
      <c r="C1791" s="881" t="s">
        <v>14428</v>
      </c>
      <c r="D1791" s="882" t="s">
        <v>12531</v>
      </c>
      <c r="E1791" s="881" t="s">
        <v>14429</v>
      </c>
      <c r="F1791" s="426" t="s">
        <v>11993</v>
      </c>
      <c r="G1791" s="426" t="s">
        <v>125</v>
      </c>
      <c r="H1791" s="661" t="s">
        <v>13393</v>
      </c>
      <c r="I1791" s="883" t="s">
        <v>14433</v>
      </c>
      <c r="J1791" s="883" t="s">
        <v>14434</v>
      </c>
      <c r="K1791" s="884">
        <v>43614</v>
      </c>
      <c r="L1791" s="884">
        <v>43980</v>
      </c>
      <c r="M1791" s="885">
        <v>12</v>
      </c>
      <c r="N1791" s="886">
        <v>8400000</v>
      </c>
      <c r="O1791" s="885">
        <f t="shared" si="161"/>
        <v>700000</v>
      </c>
      <c r="P1791" s="887">
        <f ca="1">($P$3-K1791)/30</f>
        <v>31.821165725308674</v>
      </c>
      <c r="Q1791" s="888">
        <f t="shared" ca="1" si="164"/>
        <v>21700000</v>
      </c>
      <c r="R1791" s="889">
        <f>[1]NTT!J88</f>
        <v>1850369</v>
      </c>
      <c r="S1791" s="60">
        <f>[1]NTT!F89</f>
        <v>1</v>
      </c>
      <c r="T1791" s="890">
        <f t="shared" si="167"/>
        <v>6549631</v>
      </c>
      <c r="U1791" s="186"/>
    </row>
    <row r="1792" spans="2:22" ht="17.45" customHeight="1" x14ac:dyDescent="0.25">
      <c r="B1792" s="53">
        <v>173</v>
      </c>
      <c r="C1792" s="366" t="s">
        <v>14435</v>
      </c>
      <c r="D1792" s="340" t="s">
        <v>14436</v>
      </c>
      <c r="E1792" s="258" t="s">
        <v>14437</v>
      </c>
      <c r="F1792" s="426" t="s">
        <v>12802</v>
      </c>
      <c r="G1792" s="426" t="s">
        <v>2752</v>
      </c>
      <c r="H1792" s="235" t="s">
        <v>14438</v>
      </c>
      <c r="I1792" s="69" t="s">
        <v>14439</v>
      </c>
      <c r="J1792" s="69" t="s">
        <v>14440</v>
      </c>
      <c r="K1792" s="427">
        <v>43780</v>
      </c>
      <c r="L1792" s="427">
        <v>43962</v>
      </c>
      <c r="M1792" s="76">
        <v>6</v>
      </c>
      <c r="N1792" s="370">
        <v>9600000</v>
      </c>
      <c r="O1792" s="76">
        <f t="shared" si="161"/>
        <v>1600000</v>
      </c>
      <c r="P1792" s="47">
        <v>6</v>
      </c>
      <c r="Q1792" s="48">
        <f t="shared" si="164"/>
        <v>9600000</v>
      </c>
      <c r="R1792" s="73">
        <f>[1]Ecolab!J62</f>
        <v>25560546</v>
      </c>
      <c r="S1792" s="360">
        <f>[1]Ecolab!F63</f>
        <v>6</v>
      </c>
      <c r="T1792" s="876">
        <f t="shared" si="167"/>
        <v>-15960546</v>
      </c>
      <c r="U1792" s="186"/>
    </row>
    <row r="1793" spans="1:21" ht="17.45" customHeight="1" x14ac:dyDescent="0.4">
      <c r="B1793" s="41">
        <v>174</v>
      </c>
      <c r="C1793" s="392" t="s">
        <v>14441</v>
      </c>
      <c r="D1793" s="680" t="s">
        <v>13224</v>
      </c>
      <c r="E1793" s="258" t="s">
        <v>13010</v>
      </c>
      <c r="F1793" s="259" t="s">
        <v>12666</v>
      </c>
      <c r="G1793" s="259" t="s">
        <v>3052</v>
      </c>
      <c r="H1793" s="235" t="s">
        <v>14362</v>
      </c>
      <c r="I1793" s="69" t="s">
        <v>14363</v>
      </c>
      <c r="J1793" s="69" t="s">
        <v>14364</v>
      </c>
      <c r="K1793" s="427">
        <v>43852</v>
      </c>
      <c r="L1793" s="427">
        <v>44218</v>
      </c>
      <c r="M1793" s="76">
        <v>6</v>
      </c>
      <c r="N1793" s="370">
        <v>11400000</v>
      </c>
      <c r="O1793" s="76">
        <f t="shared" si="161"/>
        <v>1900000</v>
      </c>
      <c r="P1793" s="128">
        <v>6</v>
      </c>
      <c r="Q1793" s="129">
        <f t="shared" si="164"/>
        <v>11400000</v>
      </c>
      <c r="R1793" s="73">
        <f>'[1]OPPO(world Innovative)'!J32</f>
        <v>2725558</v>
      </c>
      <c r="S1793" s="360">
        <f>'[1]OPPO(world Innovative)'!F33</f>
        <v>2</v>
      </c>
      <c r="T1793" s="237">
        <f t="shared" si="167"/>
        <v>8674442</v>
      </c>
      <c r="U1793" s="186"/>
    </row>
    <row r="1794" spans="1:21" ht="17.45" customHeight="1" x14ac:dyDescent="0.4">
      <c r="B1794" s="53">
        <v>175</v>
      </c>
      <c r="C1794" s="891" t="s">
        <v>14442</v>
      </c>
      <c r="D1794" s="892" t="s">
        <v>12693</v>
      </c>
      <c r="E1794" s="893" t="s">
        <v>12448</v>
      </c>
      <c r="F1794" s="894" t="s">
        <v>13202</v>
      </c>
      <c r="G1794" s="894" t="s">
        <v>14443</v>
      </c>
      <c r="H1794" s="661" t="s">
        <v>14444</v>
      </c>
      <c r="I1794" s="883" t="s">
        <v>14445</v>
      </c>
      <c r="J1794" s="883" t="s">
        <v>14446</v>
      </c>
      <c r="K1794" s="895">
        <v>43764</v>
      </c>
      <c r="L1794" s="895">
        <v>44130</v>
      </c>
      <c r="M1794" s="896">
        <v>12</v>
      </c>
      <c r="N1794" s="897">
        <v>31800000</v>
      </c>
      <c r="O1794" s="898">
        <f t="shared" si="161"/>
        <v>2650000</v>
      </c>
      <c r="P1794" s="887">
        <v>10</v>
      </c>
      <c r="Q1794" s="899">
        <f>LEFT(P1794,2)*O1794</f>
        <v>26500000</v>
      </c>
      <c r="R1794" s="888">
        <f>'[1]Arta Boga Cemerlang'!J1007</f>
        <v>33940100</v>
      </c>
      <c r="S1794" s="900">
        <f>'[1]Arta Boga Cemerlang'!F1008</f>
        <v>15</v>
      </c>
      <c r="T1794" s="901">
        <f t="shared" si="167"/>
        <v>-2140100</v>
      </c>
      <c r="U1794" s="186" t="s">
        <v>14447</v>
      </c>
    </row>
    <row r="1795" spans="1:21" ht="17.45" customHeight="1" x14ac:dyDescent="0.4">
      <c r="B1795" s="41">
        <v>176</v>
      </c>
      <c r="C1795" s="891" t="s">
        <v>14448</v>
      </c>
      <c r="D1795" s="892" t="s">
        <v>12693</v>
      </c>
      <c r="E1795" s="893" t="s">
        <v>12694</v>
      </c>
      <c r="F1795" s="894" t="s">
        <v>13202</v>
      </c>
      <c r="G1795" s="894" t="s">
        <v>14443</v>
      </c>
      <c r="H1795" s="902" t="s">
        <v>14449</v>
      </c>
      <c r="I1795" s="883" t="s">
        <v>14450</v>
      </c>
      <c r="J1795" s="883" t="s">
        <v>14451</v>
      </c>
      <c r="K1795" s="895">
        <v>43777</v>
      </c>
      <c r="L1795" s="895">
        <v>44143</v>
      </c>
      <c r="M1795" s="896">
        <v>12</v>
      </c>
      <c r="N1795" s="897">
        <v>28200000</v>
      </c>
      <c r="O1795" s="898">
        <f t="shared" si="161"/>
        <v>2350000</v>
      </c>
      <c r="P1795" s="887">
        <v>10</v>
      </c>
      <c r="Q1795" s="899">
        <f>LEFT(P1795,2)*O1795</f>
        <v>23500000</v>
      </c>
      <c r="R1795" s="888">
        <f>'[1]Arta Boga Cemerlang'!J970</f>
        <v>22631100</v>
      </c>
      <c r="S1795" s="900">
        <f>'[1]Arta Boga Cemerlang'!F971</f>
        <v>13</v>
      </c>
      <c r="T1795" s="890">
        <f t="shared" si="167"/>
        <v>5568900</v>
      </c>
      <c r="U1795" s="186" t="s">
        <v>14447</v>
      </c>
    </row>
    <row r="1796" spans="1:21" ht="17.45" customHeight="1" x14ac:dyDescent="0.4">
      <c r="B1796" s="53">
        <v>177</v>
      </c>
      <c r="C1796" s="891" t="s">
        <v>14452</v>
      </c>
      <c r="D1796" s="892" t="s">
        <v>12693</v>
      </c>
      <c r="E1796" s="893" t="s">
        <v>14453</v>
      </c>
      <c r="F1796" s="894" t="s">
        <v>126</v>
      </c>
      <c r="G1796" s="894" t="s">
        <v>2116</v>
      </c>
      <c r="H1796" s="661" t="s">
        <v>14454</v>
      </c>
      <c r="I1796" s="883" t="s">
        <v>14282</v>
      </c>
      <c r="J1796" s="883" t="s">
        <v>14283</v>
      </c>
      <c r="K1796" s="895">
        <v>43794</v>
      </c>
      <c r="L1796" s="895">
        <v>44160</v>
      </c>
      <c r="M1796" s="896">
        <v>12</v>
      </c>
      <c r="N1796" s="897">
        <v>15000000</v>
      </c>
      <c r="O1796" s="898">
        <f t="shared" si="161"/>
        <v>1250000</v>
      </c>
      <c r="P1796" s="887">
        <v>9</v>
      </c>
      <c r="Q1796" s="899">
        <f>LEFT(P1796,2)*O1796</f>
        <v>11250000</v>
      </c>
      <c r="R1796" s="888">
        <f>'[1]Arta Boga Cemerlang'!J1081</f>
        <v>7125450</v>
      </c>
      <c r="S1796" s="900">
        <f>'[1]Arta Boga Cemerlang'!F1082</f>
        <v>3</v>
      </c>
      <c r="T1796" s="890">
        <f t="shared" si="167"/>
        <v>7874550</v>
      </c>
      <c r="U1796" s="186" t="s">
        <v>14455</v>
      </c>
    </row>
    <row r="1797" spans="1:21" ht="17.45" customHeight="1" x14ac:dyDescent="0.25">
      <c r="B1797" s="41">
        <v>178</v>
      </c>
      <c r="C1797" s="903" t="s">
        <v>14456</v>
      </c>
      <c r="D1797" s="904" t="s">
        <v>14295</v>
      </c>
      <c r="E1797" s="905" t="s">
        <v>12121</v>
      </c>
      <c r="F1797" s="894" t="s">
        <v>11993</v>
      </c>
      <c r="G1797" s="894" t="s">
        <v>125</v>
      </c>
      <c r="H1797" s="906" t="s">
        <v>14324</v>
      </c>
      <c r="I1797" s="883" t="s">
        <v>14325</v>
      </c>
      <c r="J1797" s="883" t="s">
        <v>14326</v>
      </c>
      <c r="K1797" s="907">
        <v>43759</v>
      </c>
      <c r="L1797" s="907">
        <v>44125</v>
      </c>
      <c r="M1797" s="885">
        <v>12</v>
      </c>
      <c r="N1797" s="885">
        <v>2924196</v>
      </c>
      <c r="O1797" s="885">
        <f t="shared" si="161"/>
        <v>243683</v>
      </c>
      <c r="P1797" s="887">
        <v>11</v>
      </c>
      <c r="Q1797" s="899">
        <f>LEFT(P1797,2)*O1797</f>
        <v>2680513</v>
      </c>
      <c r="R1797" s="889"/>
      <c r="S1797" s="908"/>
      <c r="T1797" s="909">
        <f t="shared" si="167"/>
        <v>2924196</v>
      </c>
      <c r="U1797" s="186"/>
    </row>
    <row r="1798" spans="1:21" ht="17.45" customHeight="1" x14ac:dyDescent="0.4">
      <c r="B1798" s="41">
        <v>179</v>
      </c>
      <c r="C1798" s="580" t="s">
        <v>14457</v>
      </c>
      <c r="D1798" s="424" t="s">
        <v>12587</v>
      </c>
      <c r="E1798" s="525" t="s">
        <v>12588</v>
      </c>
      <c r="F1798" s="435" t="s">
        <v>11993</v>
      </c>
      <c r="G1798" s="435" t="s">
        <v>125</v>
      </c>
      <c r="H1798" s="223" t="s">
        <v>12594</v>
      </c>
      <c r="I1798" s="224" t="s">
        <v>12595</v>
      </c>
      <c r="J1798" s="224" t="s">
        <v>12596</v>
      </c>
      <c r="K1798" s="526">
        <v>43706</v>
      </c>
      <c r="L1798" s="526">
        <v>44072</v>
      </c>
      <c r="M1798" s="527">
        <v>12</v>
      </c>
      <c r="N1798" s="227">
        <v>3600000</v>
      </c>
      <c r="O1798" s="226">
        <f t="shared" si="161"/>
        <v>300000</v>
      </c>
      <c r="P1798" s="115">
        <v>12</v>
      </c>
      <c r="Q1798" s="528">
        <f t="shared" ref="Q1798" si="168">LEFT(P1798,2)*O1798</f>
        <v>3600000</v>
      </c>
      <c r="R1798" s="117">
        <f>'[1]Champion Kurnia Djaja'!J81</f>
        <v>1480000</v>
      </c>
      <c r="S1798" s="473">
        <f>'[1]Champion Kurnia Djaja'!F82</f>
        <v>1</v>
      </c>
      <c r="T1798" s="542">
        <f>N1798-R1798</f>
        <v>2120000</v>
      </c>
      <c r="U1798" s="186"/>
    </row>
    <row r="1799" spans="1:21" ht="17.45" customHeight="1" x14ac:dyDescent="0.25">
      <c r="A1799" s="296" t="s">
        <v>12117</v>
      </c>
      <c r="B1799" s="41">
        <v>180</v>
      </c>
      <c r="C1799" s="69" t="s">
        <v>14458</v>
      </c>
      <c r="D1799" s="340" t="s">
        <v>14459</v>
      </c>
      <c r="E1799" s="67" t="s">
        <v>14460</v>
      </c>
      <c r="F1799" s="75" t="s">
        <v>11993</v>
      </c>
      <c r="G1799" s="75" t="s">
        <v>125</v>
      </c>
      <c r="H1799" s="235" t="s">
        <v>14461</v>
      </c>
      <c r="I1799" s="69" t="s">
        <v>14462</v>
      </c>
      <c r="J1799" s="69" t="s">
        <v>14463</v>
      </c>
      <c r="K1799" s="236">
        <v>43277</v>
      </c>
      <c r="L1799" s="236">
        <v>44069</v>
      </c>
      <c r="M1799" s="76">
        <v>26</v>
      </c>
      <c r="N1799" s="76">
        <v>13719596</v>
      </c>
      <c r="O1799" s="76">
        <f t="shared" ref="O1799:O1862" si="169">N1799/M1799</f>
        <v>527676.76923076925</v>
      </c>
      <c r="P1799" s="47">
        <v>26</v>
      </c>
      <c r="Q1799" s="48">
        <f>LEFT(P1799,2)*O1799</f>
        <v>13719596</v>
      </c>
      <c r="R1799" s="73"/>
      <c r="S1799" s="533"/>
      <c r="T1799" s="541">
        <f>N1799-R1799</f>
        <v>13719596</v>
      </c>
      <c r="U1799" s="186"/>
    </row>
    <row r="1800" spans="1:21" ht="17.45" customHeight="1" x14ac:dyDescent="0.4">
      <c r="B1800" s="41">
        <v>181</v>
      </c>
      <c r="C1800" s="529" t="s">
        <v>14464</v>
      </c>
      <c r="D1800" s="432" t="s">
        <v>14465</v>
      </c>
      <c r="E1800" s="910" t="s">
        <v>12710</v>
      </c>
      <c r="F1800" s="426" t="s">
        <v>11993</v>
      </c>
      <c r="G1800" s="426" t="s">
        <v>125</v>
      </c>
      <c r="H1800" s="609" t="s">
        <v>12512</v>
      </c>
      <c r="I1800" s="69" t="s">
        <v>12513</v>
      </c>
      <c r="J1800" s="69" t="s">
        <v>12514</v>
      </c>
      <c r="K1800" s="530">
        <v>43767</v>
      </c>
      <c r="L1800" s="530">
        <v>44863</v>
      </c>
      <c r="M1800" s="531">
        <v>36</v>
      </c>
      <c r="N1800" s="370">
        <v>39600000</v>
      </c>
      <c r="O1800" s="76">
        <f t="shared" si="169"/>
        <v>1100000</v>
      </c>
      <c r="P1800" s="47">
        <v>12</v>
      </c>
      <c r="Q1800" s="532">
        <f>LEFT(P1800,2)*O1800</f>
        <v>13200000</v>
      </c>
      <c r="R1800" s="73"/>
      <c r="S1800" s="360"/>
      <c r="T1800" s="237">
        <f>Q1800</f>
        <v>13200000</v>
      </c>
      <c r="U1800" s="186" t="s">
        <v>14466</v>
      </c>
    </row>
    <row r="1801" spans="1:21" ht="17.45" customHeight="1" x14ac:dyDescent="0.25">
      <c r="B1801" s="41">
        <v>182</v>
      </c>
      <c r="C1801" s="221" t="s">
        <v>14467</v>
      </c>
      <c r="D1801" s="911" t="s">
        <v>14468</v>
      </c>
      <c r="E1801" s="221" t="s">
        <v>14469</v>
      </c>
      <c r="F1801" s="367" t="s">
        <v>2035</v>
      </c>
      <c r="G1801" s="367" t="s">
        <v>2643</v>
      </c>
      <c r="H1801" s="223" t="s">
        <v>6700</v>
      </c>
      <c r="I1801" s="224" t="s">
        <v>6701</v>
      </c>
      <c r="J1801" s="224" t="s">
        <v>6702</v>
      </c>
      <c r="K1801" s="225">
        <v>43642</v>
      </c>
      <c r="L1801" s="225">
        <v>44008</v>
      </c>
      <c r="M1801" s="226">
        <v>12</v>
      </c>
      <c r="N1801" s="912">
        <v>4200000</v>
      </c>
      <c r="O1801" s="226">
        <f t="shared" si="169"/>
        <v>350000</v>
      </c>
      <c r="P1801" s="115">
        <v>16</v>
      </c>
      <c r="Q1801" s="581">
        <f>LEFT(P1801,2)*O1801</f>
        <v>5600000</v>
      </c>
      <c r="R1801" s="117">
        <f>[1]Madusari!J32</f>
        <v>702659</v>
      </c>
      <c r="S1801" s="360">
        <f>[1]Madusari!F33</f>
        <v>1</v>
      </c>
      <c r="T1801" s="237">
        <f>N1801-R1801</f>
        <v>3497341</v>
      </c>
      <c r="U1801" s="186" t="s">
        <v>14470</v>
      </c>
    </row>
    <row r="1802" spans="1:21" ht="17.45" customHeight="1" x14ac:dyDescent="0.25">
      <c r="B1802" s="41">
        <v>183</v>
      </c>
      <c r="C1802" s="366" t="s">
        <v>14471</v>
      </c>
      <c r="D1802" s="340" t="s">
        <v>14436</v>
      </c>
      <c r="E1802" s="258" t="s">
        <v>14472</v>
      </c>
      <c r="F1802" s="426" t="s">
        <v>126</v>
      </c>
      <c r="G1802" s="426" t="s">
        <v>4410</v>
      </c>
      <c r="H1802" s="235" t="s">
        <v>14473</v>
      </c>
      <c r="I1802" s="69" t="s">
        <v>14474</v>
      </c>
      <c r="J1802" s="69" t="s">
        <v>14475</v>
      </c>
      <c r="K1802" s="427">
        <v>43773</v>
      </c>
      <c r="L1802" s="427">
        <v>43955</v>
      </c>
      <c r="M1802" s="76">
        <v>6</v>
      </c>
      <c r="N1802" s="370">
        <v>6000000</v>
      </c>
      <c r="O1802" s="76">
        <f t="shared" si="169"/>
        <v>1000000</v>
      </c>
      <c r="P1802" s="47">
        <v>6</v>
      </c>
      <c r="Q1802" s="48">
        <f>LEFT(P1802,2)*O1802</f>
        <v>6000000</v>
      </c>
      <c r="R1802" s="73">
        <f>[1]Ecolab!J30</f>
        <v>24301200</v>
      </c>
      <c r="S1802" s="360">
        <f>[1]Ecolab!F31</f>
        <v>4</v>
      </c>
      <c r="T1802" s="876">
        <f>N1802-R1802</f>
        <v>-18301200</v>
      </c>
      <c r="U1802" s="186" t="s">
        <v>14476</v>
      </c>
    </row>
    <row r="1803" spans="1:21" ht="17.45" customHeight="1" x14ac:dyDescent="0.4">
      <c r="B1803" s="41">
        <v>184</v>
      </c>
      <c r="C1803" s="529" t="s">
        <v>14477</v>
      </c>
      <c r="D1803" s="432" t="s">
        <v>12693</v>
      </c>
      <c r="E1803" s="41" t="s">
        <v>12694</v>
      </c>
      <c r="F1803" s="426" t="s">
        <v>12408</v>
      </c>
      <c r="G1803" s="426" t="s">
        <v>14478</v>
      </c>
      <c r="H1803" s="235" t="s">
        <v>14479</v>
      </c>
      <c r="I1803" s="69" t="s">
        <v>14480</v>
      </c>
      <c r="J1803" s="69" t="s">
        <v>14481</v>
      </c>
      <c r="K1803" s="530">
        <v>43769</v>
      </c>
      <c r="L1803" s="530">
        <v>44135</v>
      </c>
      <c r="M1803" s="531">
        <v>12</v>
      </c>
      <c r="N1803" s="370">
        <v>26400000</v>
      </c>
      <c r="O1803" s="237">
        <f t="shared" si="169"/>
        <v>2200000</v>
      </c>
      <c r="P1803" s="47">
        <v>12</v>
      </c>
      <c r="Q1803" s="532">
        <f>LEFT(P1803,2)*O1803</f>
        <v>26400000</v>
      </c>
      <c r="R1803" s="48">
        <f>'[1]Arta Boga Cemerlang'!J1116</f>
        <v>18770470</v>
      </c>
      <c r="S1803" s="584">
        <f>'[1]Arta Boga Cemerlang'!F1117</f>
        <v>8</v>
      </c>
      <c r="T1803" s="120">
        <f>N1803-R1803</f>
        <v>7629530</v>
      </c>
      <c r="U1803" s="186"/>
    </row>
    <row r="1804" spans="1:21" ht="17.45" customHeight="1" x14ac:dyDescent="0.4">
      <c r="B1804" s="41">
        <v>185</v>
      </c>
      <c r="C1804" s="529" t="s">
        <v>14482</v>
      </c>
      <c r="D1804" s="432" t="s">
        <v>12693</v>
      </c>
      <c r="E1804" s="41" t="s">
        <v>12694</v>
      </c>
      <c r="F1804" s="426" t="s">
        <v>12408</v>
      </c>
      <c r="G1804" s="426" t="s">
        <v>1516</v>
      </c>
      <c r="H1804" s="913" t="s">
        <v>14483</v>
      </c>
      <c r="I1804" s="69" t="s">
        <v>14484</v>
      </c>
      <c r="J1804" s="69" t="s">
        <v>14485</v>
      </c>
      <c r="K1804" s="530">
        <v>43776</v>
      </c>
      <c r="L1804" s="530">
        <v>44142</v>
      </c>
      <c r="M1804" s="531">
        <v>12</v>
      </c>
      <c r="N1804" s="370">
        <v>26400000</v>
      </c>
      <c r="O1804" s="237">
        <f t="shared" si="169"/>
        <v>2200000</v>
      </c>
      <c r="P1804" s="47">
        <v>12</v>
      </c>
      <c r="Q1804" s="532">
        <f t="shared" ref="Q1804" si="170">LEFT(P1804,2)*O1804</f>
        <v>26400000</v>
      </c>
      <c r="R1804" s="48">
        <f>'[1]Arta Boga Cemerlang'!J897</f>
        <v>23559415</v>
      </c>
      <c r="S1804" s="584">
        <f>'[1]Arta Boga Cemerlang'!F898</f>
        <v>11</v>
      </c>
      <c r="T1804" s="120">
        <f>N1804-R1804</f>
        <v>2840585</v>
      </c>
      <c r="U1804" s="186"/>
    </row>
    <row r="1805" spans="1:21" ht="17.45" customHeight="1" x14ac:dyDescent="0.4">
      <c r="B1805" s="41">
        <v>186</v>
      </c>
      <c r="C1805" s="529" t="s">
        <v>14486</v>
      </c>
      <c r="D1805" s="432" t="s">
        <v>12693</v>
      </c>
      <c r="E1805" s="41" t="s">
        <v>12694</v>
      </c>
      <c r="F1805" s="426" t="s">
        <v>126</v>
      </c>
      <c r="G1805" s="426" t="s">
        <v>2116</v>
      </c>
      <c r="H1805" s="913" t="s">
        <v>14487</v>
      </c>
      <c r="I1805" s="69" t="s">
        <v>14488</v>
      </c>
      <c r="J1805" s="69" t="s">
        <v>14489</v>
      </c>
      <c r="K1805" s="530">
        <v>43791</v>
      </c>
      <c r="L1805" s="530">
        <v>44157</v>
      </c>
      <c r="M1805" s="531">
        <v>12</v>
      </c>
      <c r="N1805" s="370">
        <v>28200000</v>
      </c>
      <c r="O1805" s="237">
        <f t="shared" si="169"/>
        <v>2350000</v>
      </c>
      <c r="P1805" s="47">
        <v>12</v>
      </c>
      <c r="Q1805" s="532">
        <f>LEFT(P1805,2)*O1805</f>
        <v>28200000</v>
      </c>
      <c r="R1805" s="48">
        <f>'[1]Arta Boga Cemerlang'!J931</f>
        <v>10711184</v>
      </c>
      <c r="S1805" s="584">
        <f>'[1]Arta Boga Cemerlang'!F932</f>
        <v>5</v>
      </c>
      <c r="T1805" s="120">
        <f t="shared" ref="T1805:T1868" si="171">N1805-R1805</f>
        <v>17488816</v>
      </c>
      <c r="U1805" s="186"/>
    </row>
    <row r="1806" spans="1:21" ht="17.45" customHeight="1" x14ac:dyDescent="0.4">
      <c r="B1806" s="41">
        <v>187</v>
      </c>
      <c r="C1806" s="529" t="s">
        <v>14490</v>
      </c>
      <c r="D1806" s="432" t="s">
        <v>12693</v>
      </c>
      <c r="E1806" s="41" t="s">
        <v>14491</v>
      </c>
      <c r="F1806" s="426" t="s">
        <v>126</v>
      </c>
      <c r="G1806" s="426" t="s">
        <v>2116</v>
      </c>
      <c r="H1806" s="235" t="s">
        <v>14492</v>
      </c>
      <c r="I1806" s="69" t="s">
        <v>14493</v>
      </c>
      <c r="J1806" s="69" t="s">
        <v>14494</v>
      </c>
      <c r="K1806" s="530">
        <v>43794</v>
      </c>
      <c r="L1806" s="530">
        <v>44160</v>
      </c>
      <c r="M1806" s="531">
        <v>12</v>
      </c>
      <c r="N1806" s="370">
        <v>28200000</v>
      </c>
      <c r="O1806" s="237">
        <f t="shared" si="169"/>
        <v>2350000</v>
      </c>
      <c r="P1806" s="47">
        <v>12</v>
      </c>
      <c r="Q1806" s="532">
        <f t="shared" ref="Q1806" si="172">LEFT(P1806,2)*O1806</f>
        <v>28200000</v>
      </c>
      <c r="R1806" s="48">
        <f>'[1]Arta Boga Cemerlang'!J1047</f>
        <v>27957142</v>
      </c>
      <c r="S1806" s="584">
        <f>'[1]Arta Boga Cemerlang'!F1048</f>
        <v>8</v>
      </c>
      <c r="T1806" s="120">
        <f t="shared" si="171"/>
        <v>242858</v>
      </c>
      <c r="U1806" s="186"/>
    </row>
    <row r="1807" spans="1:21" ht="17.45" customHeight="1" x14ac:dyDescent="0.25">
      <c r="B1807" s="41">
        <v>188</v>
      </c>
      <c r="C1807" s="232" t="s">
        <v>14495</v>
      </c>
      <c r="D1807" s="69" t="s">
        <v>12167</v>
      </c>
      <c r="E1807" s="258" t="s">
        <v>12172</v>
      </c>
      <c r="F1807" s="367" t="s">
        <v>11993</v>
      </c>
      <c r="G1807" s="367" t="s">
        <v>125</v>
      </c>
      <c r="H1807" s="368" t="s">
        <v>14496</v>
      </c>
      <c r="I1807" s="232" t="s">
        <v>14497</v>
      </c>
      <c r="J1807" s="232" t="s">
        <v>14498</v>
      </c>
      <c r="K1807" s="369">
        <v>43768</v>
      </c>
      <c r="L1807" s="369">
        <v>44499</v>
      </c>
      <c r="M1807" s="76">
        <v>24</v>
      </c>
      <c r="N1807" s="370">
        <v>16800000</v>
      </c>
      <c r="O1807" s="76">
        <f t="shared" si="169"/>
        <v>700000</v>
      </c>
      <c r="P1807" s="47">
        <v>13</v>
      </c>
      <c r="Q1807" s="48">
        <f>LEFT(P1807,2)*O1807</f>
        <v>9100000</v>
      </c>
      <c r="R1807" s="73"/>
      <c r="S1807" s="360"/>
      <c r="T1807" s="237">
        <f t="shared" si="171"/>
        <v>16800000</v>
      </c>
      <c r="U1807" s="914" t="s">
        <v>14499</v>
      </c>
    </row>
    <row r="1808" spans="1:21" ht="17.45" customHeight="1" x14ac:dyDescent="0.25">
      <c r="B1808" s="41">
        <v>189</v>
      </c>
      <c r="C1808" s="126" t="s">
        <v>787</v>
      </c>
      <c r="D1808" s="65" t="s">
        <v>12005</v>
      </c>
      <c r="E1808" s="119" t="s">
        <v>12006</v>
      </c>
      <c r="F1808" s="42" t="s">
        <v>11993</v>
      </c>
      <c r="G1808" s="42" t="s">
        <v>125</v>
      </c>
      <c r="H1808" s="124" t="s">
        <v>14500</v>
      </c>
      <c r="I1808" s="125" t="s">
        <v>14501</v>
      </c>
      <c r="J1808" s="125" t="s">
        <v>14502</v>
      </c>
      <c r="K1808" s="70">
        <v>43033</v>
      </c>
      <c r="L1808" s="827">
        <v>44129</v>
      </c>
      <c r="M1808" s="126">
        <v>36</v>
      </c>
      <c r="N1808" s="127">
        <v>33660000</v>
      </c>
      <c r="O1808" s="76">
        <f t="shared" si="169"/>
        <v>935000</v>
      </c>
      <c r="P1808" s="47">
        <v>37</v>
      </c>
      <c r="Q1808" s="129">
        <f>LEFT(P1808,2)*O1808</f>
        <v>34595000</v>
      </c>
      <c r="R1808" s="73">
        <f>[1]KRM!J2080</f>
        <v>4603520</v>
      </c>
      <c r="S1808" s="360">
        <f>[1]KRM!F2081</f>
        <v>4</v>
      </c>
      <c r="T1808" s="237">
        <f t="shared" si="171"/>
        <v>29056480</v>
      </c>
      <c r="U1808" s="915" t="s">
        <v>14503</v>
      </c>
    </row>
    <row r="1809" spans="2:21" ht="17.45" customHeight="1" x14ac:dyDescent="0.25">
      <c r="B1809" s="41">
        <v>190</v>
      </c>
      <c r="C1809" s="126" t="s">
        <v>787</v>
      </c>
      <c r="D1809" s="65" t="s">
        <v>12005</v>
      </c>
      <c r="E1809" s="119" t="s">
        <v>12006</v>
      </c>
      <c r="F1809" s="42" t="s">
        <v>11993</v>
      </c>
      <c r="G1809" s="42" t="s">
        <v>125</v>
      </c>
      <c r="H1809" s="124" t="s">
        <v>14504</v>
      </c>
      <c r="I1809" s="125" t="s">
        <v>14505</v>
      </c>
      <c r="J1809" s="125" t="s">
        <v>14506</v>
      </c>
      <c r="K1809" s="70">
        <v>43033</v>
      </c>
      <c r="L1809" s="827">
        <v>44129</v>
      </c>
      <c r="M1809" s="126">
        <v>36</v>
      </c>
      <c r="N1809" s="127">
        <v>33660000</v>
      </c>
      <c r="O1809" s="76">
        <f t="shared" si="169"/>
        <v>935000</v>
      </c>
      <c r="P1809" s="47">
        <v>36</v>
      </c>
      <c r="Q1809" s="129">
        <f>LEFT(P1809,2)*O1809</f>
        <v>33660000</v>
      </c>
      <c r="R1809" s="73">
        <f>[1]KRM!J2137</f>
        <v>12681016</v>
      </c>
      <c r="S1809" s="360">
        <f>[1]KRM!F2138</f>
        <v>8</v>
      </c>
      <c r="T1809" s="237">
        <f t="shared" si="171"/>
        <v>20978984</v>
      </c>
      <c r="U1809" s="915" t="s">
        <v>14507</v>
      </c>
    </row>
    <row r="1810" spans="2:21" ht="17.45" customHeight="1" x14ac:dyDescent="0.4">
      <c r="B1810" s="41">
        <v>191</v>
      </c>
      <c r="C1810" s="392" t="s">
        <v>14508</v>
      </c>
      <c r="D1810" s="655" t="s">
        <v>13234</v>
      </c>
      <c r="E1810" s="258" t="s">
        <v>14509</v>
      </c>
      <c r="F1810" s="259"/>
      <c r="G1810" s="259"/>
      <c r="H1810" s="235" t="s">
        <v>14510</v>
      </c>
      <c r="I1810" s="69" t="s">
        <v>14511</v>
      </c>
      <c r="J1810" s="69" t="s">
        <v>14512</v>
      </c>
      <c r="K1810" s="427">
        <v>44071</v>
      </c>
      <c r="L1810" s="427">
        <v>44132</v>
      </c>
      <c r="M1810" s="76">
        <v>2</v>
      </c>
      <c r="N1810" s="370">
        <v>2000000</v>
      </c>
      <c r="O1810" s="76">
        <f t="shared" si="169"/>
        <v>1000000</v>
      </c>
      <c r="P1810" s="128">
        <f t="shared" ref="P1810" ca="1" si="173">($P$3-K1810)/30</f>
        <v>16.58783239197534</v>
      </c>
      <c r="Q1810" s="129">
        <f t="shared" ref="Q1810:Q1864" ca="1" si="174">LEFT(P1810,2)*O1810</f>
        <v>16000000</v>
      </c>
      <c r="R1810" s="73">
        <f>'[1]Indotruck Utama'!J106</f>
        <v>346500</v>
      </c>
      <c r="S1810" s="360">
        <f>'[1]Indotruck Utama'!F107</f>
        <v>1</v>
      </c>
      <c r="T1810" s="50">
        <f t="shared" si="171"/>
        <v>1653500</v>
      </c>
      <c r="U1810" s="186" t="s">
        <v>14513</v>
      </c>
    </row>
    <row r="1811" spans="2:21" ht="17.45" customHeight="1" x14ac:dyDescent="0.25">
      <c r="B1811" s="41">
        <v>192</v>
      </c>
      <c r="C1811" s="258" t="s">
        <v>14514</v>
      </c>
      <c r="D1811" s="512" t="s">
        <v>12531</v>
      </c>
      <c r="E1811" s="258" t="s">
        <v>14429</v>
      </c>
      <c r="F1811" s="426" t="s">
        <v>11993</v>
      </c>
      <c r="G1811" s="426" t="s">
        <v>125</v>
      </c>
      <c r="H1811" s="235" t="s">
        <v>6861</v>
      </c>
      <c r="I1811" s="69" t="s">
        <v>6862</v>
      </c>
      <c r="J1811" s="69" t="s">
        <v>6863</v>
      </c>
      <c r="K1811" s="427">
        <v>43755</v>
      </c>
      <c r="L1811" s="427">
        <v>44121</v>
      </c>
      <c r="M1811" s="76">
        <v>12</v>
      </c>
      <c r="N1811" s="916">
        <v>7800000</v>
      </c>
      <c r="O1811" s="76">
        <f t="shared" si="169"/>
        <v>650000</v>
      </c>
      <c r="P1811" s="47">
        <v>12</v>
      </c>
      <c r="Q1811" s="48">
        <f t="shared" si="174"/>
        <v>7800000</v>
      </c>
      <c r="R1811" s="73">
        <f>[1]NTT!J265</f>
        <v>839193</v>
      </c>
      <c r="S1811" s="60">
        <f>[1]NTT!F266</f>
        <v>0</v>
      </c>
      <c r="T1811" s="120">
        <f t="shared" si="171"/>
        <v>6960807</v>
      </c>
      <c r="U1811" s="511" t="s">
        <v>12536</v>
      </c>
    </row>
    <row r="1812" spans="2:21" ht="17.45" customHeight="1" x14ac:dyDescent="0.25">
      <c r="B1812" s="41">
        <v>193</v>
      </c>
      <c r="C1812" s="258" t="s">
        <v>14514</v>
      </c>
      <c r="D1812" s="512" t="s">
        <v>12531</v>
      </c>
      <c r="E1812" s="258" t="s">
        <v>14429</v>
      </c>
      <c r="F1812" s="426" t="s">
        <v>11993</v>
      </c>
      <c r="G1812" s="426" t="s">
        <v>125</v>
      </c>
      <c r="H1812" s="235" t="s">
        <v>14515</v>
      </c>
      <c r="I1812" s="69" t="s">
        <v>14516</v>
      </c>
      <c r="J1812" s="69" t="s">
        <v>14517</v>
      </c>
      <c r="K1812" s="427">
        <v>43755</v>
      </c>
      <c r="L1812" s="427">
        <v>44121</v>
      </c>
      <c r="M1812" s="76">
        <v>12</v>
      </c>
      <c r="N1812" s="916">
        <v>7800000</v>
      </c>
      <c r="O1812" s="76">
        <f t="shared" si="169"/>
        <v>650000</v>
      </c>
      <c r="P1812" s="47">
        <v>12</v>
      </c>
      <c r="Q1812" s="48">
        <f t="shared" si="174"/>
        <v>7800000</v>
      </c>
      <c r="R1812" s="73">
        <f>[1]NTT!J305</f>
        <v>1845293</v>
      </c>
      <c r="S1812" s="60"/>
      <c r="T1812" s="120">
        <f t="shared" si="171"/>
        <v>5954707</v>
      </c>
      <c r="U1812" s="511" t="s">
        <v>12536</v>
      </c>
    </row>
    <row r="1813" spans="2:21" ht="17.45" customHeight="1" x14ac:dyDescent="0.25">
      <c r="B1813" s="41">
        <v>194</v>
      </c>
      <c r="C1813" s="258" t="s">
        <v>14514</v>
      </c>
      <c r="D1813" s="512" t="s">
        <v>12531</v>
      </c>
      <c r="E1813" s="258" t="s">
        <v>14429</v>
      </c>
      <c r="F1813" s="426" t="s">
        <v>11993</v>
      </c>
      <c r="G1813" s="426" t="s">
        <v>125</v>
      </c>
      <c r="H1813" s="235" t="s">
        <v>14518</v>
      </c>
      <c r="I1813" s="69" t="s">
        <v>14519</v>
      </c>
      <c r="J1813" s="69" t="s">
        <v>14520</v>
      </c>
      <c r="K1813" s="427">
        <v>43755</v>
      </c>
      <c r="L1813" s="427">
        <v>44121</v>
      </c>
      <c r="M1813" s="76">
        <v>12</v>
      </c>
      <c r="N1813" s="916">
        <v>7800000</v>
      </c>
      <c r="O1813" s="76">
        <f t="shared" si="169"/>
        <v>650000</v>
      </c>
      <c r="P1813" s="47">
        <v>12</v>
      </c>
      <c r="Q1813" s="48">
        <f t="shared" si="174"/>
        <v>7800000</v>
      </c>
      <c r="R1813" s="73">
        <f>[1]NTT!J344</f>
        <v>1830892</v>
      </c>
      <c r="S1813" s="60">
        <f>[1]NTT!F345</f>
        <v>1</v>
      </c>
      <c r="T1813" s="120">
        <f t="shared" si="171"/>
        <v>5969108</v>
      </c>
      <c r="U1813" s="511" t="s">
        <v>12536</v>
      </c>
    </row>
    <row r="1814" spans="2:21" ht="17.45" customHeight="1" x14ac:dyDescent="0.25">
      <c r="B1814" s="41">
        <v>195</v>
      </c>
      <c r="C1814" s="258" t="s">
        <v>14514</v>
      </c>
      <c r="D1814" s="512" t="s">
        <v>12531</v>
      </c>
      <c r="E1814" s="258" t="s">
        <v>14429</v>
      </c>
      <c r="F1814" s="426" t="s">
        <v>11993</v>
      </c>
      <c r="G1814" s="426" t="s">
        <v>125</v>
      </c>
      <c r="H1814" s="235" t="s">
        <v>14521</v>
      </c>
      <c r="I1814" s="69" t="s">
        <v>14522</v>
      </c>
      <c r="J1814" s="69" t="s">
        <v>14523</v>
      </c>
      <c r="K1814" s="427">
        <v>43755</v>
      </c>
      <c r="L1814" s="427">
        <v>44121</v>
      </c>
      <c r="M1814" s="76">
        <v>12</v>
      </c>
      <c r="N1814" s="916">
        <v>7800000</v>
      </c>
      <c r="O1814" s="76">
        <f t="shared" si="169"/>
        <v>650000</v>
      </c>
      <c r="P1814" s="47">
        <v>12</v>
      </c>
      <c r="Q1814" s="48">
        <f t="shared" si="174"/>
        <v>7800000</v>
      </c>
      <c r="R1814" s="73">
        <f>[1]NTT!J384</f>
        <v>1746892</v>
      </c>
      <c r="S1814" s="60"/>
      <c r="T1814" s="120">
        <f t="shared" si="171"/>
        <v>6053108</v>
      </c>
      <c r="U1814" s="511" t="s">
        <v>12536</v>
      </c>
    </row>
    <row r="1815" spans="2:21" ht="17.45" customHeight="1" x14ac:dyDescent="0.25">
      <c r="B1815" s="41">
        <v>196</v>
      </c>
      <c r="C1815" s="258" t="s">
        <v>14514</v>
      </c>
      <c r="D1815" s="512" t="s">
        <v>12531</v>
      </c>
      <c r="E1815" s="258" t="s">
        <v>14429</v>
      </c>
      <c r="F1815" s="426" t="s">
        <v>11993</v>
      </c>
      <c r="G1815" s="426" t="s">
        <v>125</v>
      </c>
      <c r="H1815" s="235" t="s">
        <v>14524</v>
      </c>
      <c r="I1815" s="69" t="s">
        <v>14525</v>
      </c>
      <c r="J1815" s="69" t="s">
        <v>14526</v>
      </c>
      <c r="K1815" s="427">
        <v>43755</v>
      </c>
      <c r="L1815" s="427">
        <v>44121</v>
      </c>
      <c r="M1815" s="76">
        <v>12</v>
      </c>
      <c r="N1815" s="916">
        <v>7800000</v>
      </c>
      <c r="O1815" s="76">
        <f t="shared" si="169"/>
        <v>650000</v>
      </c>
      <c r="P1815" s="47">
        <v>12</v>
      </c>
      <c r="Q1815" s="48">
        <f t="shared" si="174"/>
        <v>7800000</v>
      </c>
      <c r="R1815" s="73">
        <f>[1]NTT!J424</f>
        <v>1998768</v>
      </c>
      <c r="S1815" s="60">
        <f>[1]NTT!F425</f>
        <v>1</v>
      </c>
      <c r="T1815" s="120">
        <f t="shared" si="171"/>
        <v>5801232</v>
      </c>
      <c r="U1815" s="511" t="s">
        <v>12536</v>
      </c>
    </row>
    <row r="1816" spans="2:21" ht="17.45" customHeight="1" x14ac:dyDescent="0.4">
      <c r="B1816" s="41">
        <v>197</v>
      </c>
      <c r="C1816" s="529" t="s">
        <v>1311</v>
      </c>
      <c r="D1816" s="432" t="s">
        <v>12693</v>
      </c>
      <c r="E1816" s="41" t="s">
        <v>12694</v>
      </c>
      <c r="F1816" s="426" t="s">
        <v>2035</v>
      </c>
      <c r="G1816" s="426" t="s">
        <v>1291</v>
      </c>
      <c r="H1816" s="235" t="s">
        <v>5125</v>
      </c>
      <c r="I1816" s="69" t="s">
        <v>5126</v>
      </c>
      <c r="J1816" s="69" t="s">
        <v>5127</v>
      </c>
      <c r="K1816" s="530">
        <v>43736</v>
      </c>
      <c r="L1816" s="530">
        <v>44102</v>
      </c>
      <c r="M1816" s="531">
        <v>12</v>
      </c>
      <c r="N1816" s="370">
        <v>26400000</v>
      </c>
      <c r="O1816" s="237">
        <f t="shared" si="169"/>
        <v>2200000</v>
      </c>
      <c r="P1816" s="47">
        <v>17</v>
      </c>
      <c r="Q1816" s="532">
        <f t="shared" si="174"/>
        <v>37400000</v>
      </c>
      <c r="R1816" s="48">
        <f>'[1]Arta Boga Cemerlang'!J407</f>
        <v>13866230</v>
      </c>
      <c r="S1816" s="917">
        <f>'[1]Arta Boga Cemerlang'!F408</f>
        <v>9</v>
      </c>
      <c r="T1816" s="50">
        <f t="shared" si="171"/>
        <v>12533770</v>
      </c>
      <c r="U1816" s="186"/>
    </row>
    <row r="1817" spans="2:21" ht="17.45" customHeight="1" x14ac:dyDescent="0.25">
      <c r="B1817" s="41">
        <v>198</v>
      </c>
      <c r="C1817" s="232" t="s">
        <v>14527</v>
      </c>
      <c r="D1817" s="69" t="s">
        <v>12167</v>
      </c>
      <c r="E1817" s="258" t="s">
        <v>14528</v>
      </c>
      <c r="F1817" s="367" t="s">
        <v>11993</v>
      </c>
      <c r="G1817" s="367" t="s">
        <v>125</v>
      </c>
      <c r="H1817" s="368" t="s">
        <v>14529</v>
      </c>
      <c r="I1817" s="232" t="s">
        <v>14530</v>
      </c>
      <c r="J1817" s="232" t="s">
        <v>14531</v>
      </c>
      <c r="K1817" s="369">
        <v>43611</v>
      </c>
      <c r="L1817" s="369">
        <v>44342</v>
      </c>
      <c r="M1817" s="76">
        <v>24</v>
      </c>
      <c r="N1817" s="370">
        <v>9600000</v>
      </c>
      <c r="O1817" s="76">
        <f t="shared" si="169"/>
        <v>400000</v>
      </c>
      <c r="P1817" s="47">
        <v>22</v>
      </c>
      <c r="Q1817" s="48">
        <f t="shared" si="174"/>
        <v>8800000</v>
      </c>
      <c r="R1817" s="73">
        <f>'[1]KTB FMC'!J617</f>
        <v>3187220</v>
      </c>
      <c r="S1817" s="60">
        <f>'[1]KTB FMC'!F618</f>
        <v>2</v>
      </c>
      <c r="T1817" s="120">
        <f t="shared" si="171"/>
        <v>6412780</v>
      </c>
      <c r="U1817" s="186" t="s">
        <v>14532</v>
      </c>
    </row>
    <row r="1818" spans="2:21" ht="17.45" customHeight="1" x14ac:dyDescent="0.25">
      <c r="B1818" s="41">
        <v>199</v>
      </c>
      <c r="C1818" s="258" t="s">
        <v>14533</v>
      </c>
      <c r="D1818" s="512" t="s">
        <v>12531</v>
      </c>
      <c r="E1818" s="258" t="s">
        <v>14429</v>
      </c>
      <c r="F1818" s="426" t="s">
        <v>11993</v>
      </c>
      <c r="G1818" s="426" t="s">
        <v>125</v>
      </c>
      <c r="H1818" s="235" t="s">
        <v>14534</v>
      </c>
      <c r="I1818" s="69" t="s">
        <v>14535</v>
      </c>
      <c r="J1818" s="69" t="s">
        <v>14536</v>
      </c>
      <c r="K1818" s="427">
        <v>43840</v>
      </c>
      <c r="L1818" s="427">
        <v>44206</v>
      </c>
      <c r="M1818" s="76">
        <v>12</v>
      </c>
      <c r="N1818" s="916">
        <v>8460000</v>
      </c>
      <c r="O1818" s="76">
        <f>N1818/M1818</f>
        <v>705000</v>
      </c>
      <c r="P1818" s="47">
        <f ca="1">($P$3-K1818)/30</f>
        <v>24.287832391975339</v>
      </c>
      <c r="Q1818" s="48">
        <f ca="1">LEFT(P1818,2)*O1818</f>
        <v>16920000</v>
      </c>
      <c r="R1818" s="73">
        <f>[1]NTT!J458</f>
        <v>715000</v>
      </c>
      <c r="S1818" s="60">
        <f>[1]NTT!F459</f>
        <v>0</v>
      </c>
      <c r="T1818" s="120">
        <f>N1818-R1818</f>
        <v>7745000</v>
      </c>
      <c r="U1818" s="511" t="s">
        <v>12536</v>
      </c>
    </row>
    <row r="1819" spans="2:21" ht="17.45" customHeight="1" x14ac:dyDescent="0.25">
      <c r="B1819" s="41">
        <v>200</v>
      </c>
      <c r="C1819" s="258" t="s">
        <v>14533</v>
      </c>
      <c r="D1819" s="512" t="s">
        <v>12531</v>
      </c>
      <c r="E1819" s="258" t="s">
        <v>14429</v>
      </c>
      <c r="F1819" s="426" t="s">
        <v>11993</v>
      </c>
      <c r="G1819" s="426" t="s">
        <v>125</v>
      </c>
      <c r="H1819" s="235" t="s">
        <v>14537</v>
      </c>
      <c r="I1819" s="69" t="s">
        <v>14538</v>
      </c>
      <c r="J1819" s="69" t="s">
        <v>14539</v>
      </c>
      <c r="K1819" s="427">
        <v>43840</v>
      </c>
      <c r="L1819" s="427">
        <v>44206</v>
      </c>
      <c r="M1819" s="76">
        <v>12</v>
      </c>
      <c r="N1819" s="916">
        <v>8460000</v>
      </c>
      <c r="O1819" s="76">
        <f>N1819/M1819</f>
        <v>705000</v>
      </c>
      <c r="P1819" s="47">
        <f ca="1">($P$3-K1819)/30</f>
        <v>24.287832391975339</v>
      </c>
      <c r="Q1819" s="48">
        <f ca="1">LEFT(P1819,2)*O1819</f>
        <v>16920000</v>
      </c>
      <c r="R1819" s="73">
        <f>[1]NTT!J494</f>
        <v>2184817</v>
      </c>
      <c r="S1819" s="74">
        <f>[1]NTT!F495</f>
        <v>1</v>
      </c>
      <c r="T1819" s="50">
        <f>N1819-R1819</f>
        <v>6275183</v>
      </c>
      <c r="U1819" s="511" t="s">
        <v>12536</v>
      </c>
    </row>
    <row r="1820" spans="2:21" ht="17.45" customHeight="1" x14ac:dyDescent="0.25">
      <c r="B1820" s="41">
        <v>201</v>
      </c>
      <c r="C1820" s="221" t="s">
        <v>14540</v>
      </c>
      <c r="D1820" s="222" t="s">
        <v>12413</v>
      </c>
      <c r="E1820" s="221" t="s">
        <v>14541</v>
      </c>
      <c r="F1820" s="918" t="s">
        <v>2035</v>
      </c>
      <c r="G1820" s="918" t="s">
        <v>12398</v>
      </c>
      <c r="H1820" s="368" t="s">
        <v>14542</v>
      </c>
      <c r="I1820" s="222" t="s">
        <v>14543</v>
      </c>
      <c r="J1820" s="222" t="s">
        <v>14544</v>
      </c>
      <c r="K1820" s="225">
        <v>43610</v>
      </c>
      <c r="L1820" s="225">
        <v>45437</v>
      </c>
      <c r="M1820" s="226">
        <v>60</v>
      </c>
      <c r="N1820" s="227">
        <v>21000000</v>
      </c>
      <c r="O1820" s="226">
        <f t="shared" si="169"/>
        <v>350000</v>
      </c>
      <c r="P1820" s="115">
        <f t="shared" ref="P1820:P1832" ca="1" si="175">($P$3-K1820)/30</f>
        <v>31.954499058642007</v>
      </c>
      <c r="Q1820" s="581">
        <f t="shared" ca="1" si="174"/>
        <v>10850000</v>
      </c>
      <c r="R1820" s="117"/>
      <c r="S1820" s="118"/>
      <c r="T1820" s="90">
        <f t="shared" si="171"/>
        <v>21000000</v>
      </c>
      <c r="U1820" s="186"/>
    </row>
    <row r="1821" spans="2:21" ht="17.45" customHeight="1" x14ac:dyDescent="0.25">
      <c r="B1821" s="41">
        <v>202</v>
      </c>
      <c r="C1821" s="258" t="s">
        <v>14540</v>
      </c>
      <c r="D1821" s="232" t="s">
        <v>12413</v>
      </c>
      <c r="E1821" s="258" t="s">
        <v>14541</v>
      </c>
      <c r="F1821" s="403" t="s">
        <v>2035</v>
      </c>
      <c r="G1821" s="403" t="s">
        <v>12398</v>
      </c>
      <c r="H1821" s="373" t="s">
        <v>13230</v>
      </c>
      <c r="I1821" s="232" t="s">
        <v>13231</v>
      </c>
      <c r="J1821" s="232" t="s">
        <v>13232</v>
      </c>
      <c r="K1821" s="427">
        <v>43610</v>
      </c>
      <c r="L1821" s="427">
        <v>45437</v>
      </c>
      <c r="M1821" s="76">
        <v>60</v>
      </c>
      <c r="N1821" s="370">
        <v>21000000</v>
      </c>
      <c r="O1821" s="76">
        <f t="shared" si="169"/>
        <v>350000</v>
      </c>
      <c r="P1821" s="47">
        <f t="shared" ca="1" si="175"/>
        <v>31.954499058642007</v>
      </c>
      <c r="Q1821" s="48">
        <f t="shared" ca="1" si="174"/>
        <v>10850000</v>
      </c>
      <c r="R1821" s="73">
        <f>[1]TPG!J975</f>
        <v>492900</v>
      </c>
      <c r="S1821" s="60">
        <f>[1]TPG!F976</f>
        <v>1</v>
      </c>
      <c r="T1821" s="120">
        <f t="shared" si="171"/>
        <v>20507100</v>
      </c>
      <c r="U1821" s="186"/>
    </row>
    <row r="1822" spans="2:21" ht="17.45" customHeight="1" x14ac:dyDescent="0.25">
      <c r="B1822" s="41">
        <v>203</v>
      </c>
      <c r="C1822" s="258" t="s">
        <v>12412</v>
      </c>
      <c r="D1822" s="232" t="s">
        <v>12413</v>
      </c>
      <c r="E1822" s="258" t="s">
        <v>12414</v>
      </c>
      <c r="F1822" s="403" t="s">
        <v>2035</v>
      </c>
      <c r="G1822" s="403" t="s">
        <v>12398</v>
      </c>
      <c r="H1822" s="373" t="s">
        <v>14545</v>
      </c>
      <c r="I1822" s="232" t="s">
        <v>14546</v>
      </c>
      <c r="J1822" s="232" t="s">
        <v>14547</v>
      </c>
      <c r="K1822" s="427">
        <v>43610</v>
      </c>
      <c r="L1822" s="427">
        <v>45437</v>
      </c>
      <c r="M1822" s="76">
        <v>60</v>
      </c>
      <c r="N1822" s="370">
        <v>31500000</v>
      </c>
      <c r="O1822" s="76">
        <f t="shared" si="169"/>
        <v>525000</v>
      </c>
      <c r="P1822" s="47">
        <f t="shared" ca="1" si="175"/>
        <v>31.954499058642007</v>
      </c>
      <c r="Q1822" s="48">
        <f t="shared" ca="1" si="174"/>
        <v>16275000</v>
      </c>
      <c r="R1822" s="73"/>
      <c r="S1822" s="60"/>
      <c r="T1822" s="120">
        <f t="shared" si="171"/>
        <v>31500000</v>
      </c>
      <c r="U1822" s="186"/>
    </row>
    <row r="1823" spans="2:21" ht="17.45" customHeight="1" x14ac:dyDescent="0.25">
      <c r="B1823" s="41">
        <v>204</v>
      </c>
      <c r="C1823" s="258" t="s">
        <v>12412</v>
      </c>
      <c r="D1823" s="232" t="s">
        <v>12413</v>
      </c>
      <c r="E1823" s="258" t="s">
        <v>12414</v>
      </c>
      <c r="F1823" s="403" t="s">
        <v>2035</v>
      </c>
      <c r="G1823" s="403" t="s">
        <v>12398</v>
      </c>
      <c r="H1823" s="373" t="s">
        <v>14548</v>
      </c>
      <c r="I1823" s="232" t="s">
        <v>14549</v>
      </c>
      <c r="J1823" s="232" t="s">
        <v>14550</v>
      </c>
      <c r="K1823" s="427">
        <v>43610</v>
      </c>
      <c r="L1823" s="427">
        <v>45437</v>
      </c>
      <c r="M1823" s="76">
        <v>60</v>
      </c>
      <c r="N1823" s="370">
        <v>31500000</v>
      </c>
      <c r="O1823" s="76">
        <f t="shared" si="169"/>
        <v>525000</v>
      </c>
      <c r="P1823" s="47">
        <f t="shared" ca="1" si="175"/>
        <v>31.954499058642007</v>
      </c>
      <c r="Q1823" s="48">
        <f t="shared" ca="1" si="174"/>
        <v>16275000</v>
      </c>
      <c r="R1823" s="73"/>
      <c r="S1823" s="60"/>
      <c r="T1823" s="120">
        <f t="shared" si="171"/>
        <v>31500000</v>
      </c>
      <c r="U1823" s="186"/>
    </row>
    <row r="1824" spans="2:21" ht="17.45" customHeight="1" x14ac:dyDescent="0.25">
      <c r="B1824" s="41">
        <v>205</v>
      </c>
      <c r="C1824" s="258" t="s">
        <v>12412</v>
      </c>
      <c r="D1824" s="232" t="s">
        <v>12413</v>
      </c>
      <c r="E1824" s="258" t="s">
        <v>12414</v>
      </c>
      <c r="F1824" s="403" t="s">
        <v>2035</v>
      </c>
      <c r="G1824" s="403" t="s">
        <v>12398</v>
      </c>
      <c r="H1824" s="373" t="s">
        <v>14551</v>
      </c>
      <c r="I1824" s="232" t="s">
        <v>14552</v>
      </c>
      <c r="J1824" s="232" t="s">
        <v>14553</v>
      </c>
      <c r="K1824" s="427">
        <v>43610</v>
      </c>
      <c r="L1824" s="427">
        <v>45437</v>
      </c>
      <c r="M1824" s="76">
        <v>60</v>
      </c>
      <c r="N1824" s="370">
        <v>31500000</v>
      </c>
      <c r="O1824" s="76">
        <f t="shared" si="169"/>
        <v>525000</v>
      </c>
      <c r="P1824" s="47">
        <f t="shared" ca="1" si="175"/>
        <v>31.954499058642007</v>
      </c>
      <c r="Q1824" s="48">
        <f t="shared" ca="1" si="174"/>
        <v>16275000</v>
      </c>
      <c r="R1824" s="73"/>
      <c r="S1824" s="60"/>
      <c r="T1824" s="120">
        <f t="shared" si="171"/>
        <v>31500000</v>
      </c>
      <c r="U1824" s="186"/>
    </row>
    <row r="1825" spans="1:21" ht="17.45" customHeight="1" x14ac:dyDescent="0.25">
      <c r="B1825" s="41">
        <v>206</v>
      </c>
      <c r="C1825" s="258" t="s">
        <v>12412</v>
      </c>
      <c r="D1825" s="232" t="s">
        <v>12413</v>
      </c>
      <c r="E1825" s="258" t="s">
        <v>12414</v>
      </c>
      <c r="F1825" s="403" t="s">
        <v>11993</v>
      </c>
      <c r="G1825" s="403" t="s">
        <v>125</v>
      </c>
      <c r="H1825" s="373" t="s">
        <v>14554</v>
      </c>
      <c r="I1825" s="232" t="s">
        <v>14555</v>
      </c>
      <c r="J1825" s="232" t="s">
        <v>14556</v>
      </c>
      <c r="K1825" s="427">
        <v>43610</v>
      </c>
      <c r="L1825" s="427">
        <v>45437</v>
      </c>
      <c r="M1825" s="76">
        <v>60</v>
      </c>
      <c r="N1825" s="370">
        <v>31500000</v>
      </c>
      <c r="O1825" s="76">
        <f t="shared" si="169"/>
        <v>525000</v>
      </c>
      <c r="P1825" s="47">
        <f t="shared" ca="1" si="175"/>
        <v>31.954499058642007</v>
      </c>
      <c r="Q1825" s="48">
        <f t="shared" ca="1" si="174"/>
        <v>16275000</v>
      </c>
      <c r="R1825" s="73">
        <f>[1]TPG!J237</f>
        <v>2325270</v>
      </c>
      <c r="S1825" s="60">
        <f>[1]TPG!F238</f>
        <v>3</v>
      </c>
      <c r="T1825" s="120">
        <f t="shared" si="171"/>
        <v>29174730</v>
      </c>
      <c r="U1825" s="186"/>
    </row>
    <row r="1826" spans="1:21" ht="17.45" customHeight="1" x14ac:dyDescent="0.25">
      <c r="B1826" s="41">
        <v>207</v>
      </c>
      <c r="C1826" s="258" t="s">
        <v>12412</v>
      </c>
      <c r="D1826" s="232" t="s">
        <v>12413</v>
      </c>
      <c r="E1826" s="258" t="s">
        <v>12414</v>
      </c>
      <c r="F1826" s="403" t="s">
        <v>2035</v>
      </c>
      <c r="G1826" s="403" t="s">
        <v>12398</v>
      </c>
      <c r="H1826" s="373" t="s">
        <v>14557</v>
      </c>
      <c r="I1826" s="232" t="s">
        <v>14558</v>
      </c>
      <c r="J1826" s="232" t="s">
        <v>14559</v>
      </c>
      <c r="K1826" s="427">
        <v>43610</v>
      </c>
      <c r="L1826" s="427">
        <v>45437</v>
      </c>
      <c r="M1826" s="76">
        <v>60</v>
      </c>
      <c r="N1826" s="370">
        <v>31500000</v>
      </c>
      <c r="O1826" s="76">
        <f t="shared" si="169"/>
        <v>525000</v>
      </c>
      <c r="P1826" s="47">
        <f t="shared" ca="1" si="175"/>
        <v>31.954499058642007</v>
      </c>
      <c r="Q1826" s="48">
        <f t="shared" ca="1" si="174"/>
        <v>16275000</v>
      </c>
      <c r="R1826" s="73"/>
      <c r="S1826" s="60"/>
      <c r="T1826" s="120">
        <f t="shared" si="171"/>
        <v>31500000</v>
      </c>
      <c r="U1826" s="186"/>
    </row>
    <row r="1827" spans="1:21" ht="17.45" customHeight="1" x14ac:dyDescent="0.25">
      <c r="B1827" s="41">
        <v>208</v>
      </c>
      <c r="C1827" s="258" t="s">
        <v>12412</v>
      </c>
      <c r="D1827" s="232" t="s">
        <v>12413</v>
      </c>
      <c r="E1827" s="258" t="s">
        <v>12414</v>
      </c>
      <c r="F1827" s="403" t="s">
        <v>2035</v>
      </c>
      <c r="G1827" s="403" t="s">
        <v>12398</v>
      </c>
      <c r="H1827" s="373" t="s">
        <v>14560</v>
      </c>
      <c r="I1827" s="232" t="s">
        <v>14561</v>
      </c>
      <c r="J1827" s="232" t="s">
        <v>14562</v>
      </c>
      <c r="K1827" s="427">
        <v>43610</v>
      </c>
      <c r="L1827" s="427">
        <v>45437</v>
      </c>
      <c r="M1827" s="76">
        <v>60</v>
      </c>
      <c r="N1827" s="370">
        <v>31500000</v>
      </c>
      <c r="O1827" s="76">
        <f t="shared" si="169"/>
        <v>525000</v>
      </c>
      <c r="P1827" s="47">
        <f t="shared" ca="1" si="175"/>
        <v>31.954499058642007</v>
      </c>
      <c r="Q1827" s="48">
        <f t="shared" ca="1" si="174"/>
        <v>16275000</v>
      </c>
      <c r="R1827" s="73">
        <f>[1]TPG!J483</f>
        <v>740800</v>
      </c>
      <c r="S1827" s="60">
        <f>[1]TPG!F484</f>
        <v>1</v>
      </c>
      <c r="T1827" s="120">
        <f t="shared" si="171"/>
        <v>30759200</v>
      </c>
      <c r="U1827" s="186"/>
    </row>
    <row r="1828" spans="1:21" ht="17.45" customHeight="1" x14ac:dyDescent="0.25">
      <c r="B1828" s="41">
        <v>209</v>
      </c>
      <c r="C1828" s="258" t="s">
        <v>12412</v>
      </c>
      <c r="D1828" s="232" t="s">
        <v>12413</v>
      </c>
      <c r="E1828" s="258" t="s">
        <v>12414</v>
      </c>
      <c r="F1828" s="403" t="s">
        <v>2035</v>
      </c>
      <c r="G1828" s="403" t="s">
        <v>12398</v>
      </c>
      <c r="H1828" s="373" t="s">
        <v>14563</v>
      </c>
      <c r="I1828" s="232" t="s">
        <v>14564</v>
      </c>
      <c r="J1828" s="232" t="s">
        <v>14565</v>
      </c>
      <c r="K1828" s="427">
        <v>43610</v>
      </c>
      <c r="L1828" s="427">
        <v>45437</v>
      </c>
      <c r="M1828" s="76">
        <v>60</v>
      </c>
      <c r="N1828" s="370">
        <v>31500000</v>
      </c>
      <c r="O1828" s="76">
        <f t="shared" si="169"/>
        <v>525000</v>
      </c>
      <c r="P1828" s="47">
        <f t="shared" ca="1" si="175"/>
        <v>31.954499058642007</v>
      </c>
      <c r="Q1828" s="48">
        <f t="shared" ca="1" si="174"/>
        <v>16275000</v>
      </c>
      <c r="R1828" s="73">
        <f>[1]TPG!J77</f>
        <v>688763</v>
      </c>
      <c r="S1828" s="60">
        <f>[1]TPG!F78</f>
        <v>1</v>
      </c>
      <c r="T1828" s="120">
        <f t="shared" si="171"/>
        <v>30811237</v>
      </c>
      <c r="U1828" s="186"/>
    </row>
    <row r="1829" spans="1:21" ht="17.45" customHeight="1" x14ac:dyDescent="0.25">
      <c r="B1829" s="41">
        <v>210</v>
      </c>
      <c r="C1829" s="258" t="s">
        <v>12412</v>
      </c>
      <c r="D1829" s="232" t="s">
        <v>12413</v>
      </c>
      <c r="E1829" s="258" t="s">
        <v>12414</v>
      </c>
      <c r="F1829" s="403" t="s">
        <v>2035</v>
      </c>
      <c r="G1829" s="403" t="s">
        <v>12398</v>
      </c>
      <c r="H1829" s="235" t="s">
        <v>14566</v>
      </c>
      <c r="I1829" s="69" t="s">
        <v>14567</v>
      </c>
      <c r="J1829" s="69" t="s">
        <v>14568</v>
      </c>
      <c r="K1829" s="427">
        <v>43610</v>
      </c>
      <c r="L1829" s="427">
        <v>45437</v>
      </c>
      <c r="M1829" s="76">
        <v>60</v>
      </c>
      <c r="N1829" s="370">
        <v>31500000</v>
      </c>
      <c r="O1829" s="76">
        <f t="shared" si="169"/>
        <v>525000</v>
      </c>
      <c r="P1829" s="47">
        <f t="shared" ca="1" si="175"/>
        <v>31.954499058642007</v>
      </c>
      <c r="Q1829" s="48">
        <f t="shared" ca="1" si="174"/>
        <v>16275000</v>
      </c>
      <c r="R1829" s="73"/>
      <c r="S1829" s="60"/>
      <c r="T1829" s="120">
        <f t="shared" si="171"/>
        <v>31500000</v>
      </c>
      <c r="U1829" s="186"/>
    </row>
    <row r="1830" spans="1:21" ht="17.45" customHeight="1" x14ac:dyDescent="0.4">
      <c r="B1830" s="41">
        <v>211</v>
      </c>
      <c r="C1830" s="258" t="s">
        <v>14569</v>
      </c>
      <c r="D1830" s="232" t="s">
        <v>12413</v>
      </c>
      <c r="E1830" s="425" t="s">
        <v>14570</v>
      </c>
      <c r="F1830" s="403" t="s">
        <v>11993</v>
      </c>
      <c r="G1830" s="403" t="s">
        <v>125</v>
      </c>
      <c r="H1830" s="235" t="s">
        <v>14571</v>
      </c>
      <c r="I1830" s="69" t="s">
        <v>14555</v>
      </c>
      <c r="J1830" s="69" t="s">
        <v>14556</v>
      </c>
      <c r="K1830" s="427">
        <v>43613</v>
      </c>
      <c r="L1830" s="427">
        <v>45440</v>
      </c>
      <c r="M1830" s="76">
        <v>60</v>
      </c>
      <c r="N1830" s="454">
        <f>63000000/2</f>
        <v>31500000</v>
      </c>
      <c r="O1830" s="76">
        <f t="shared" si="169"/>
        <v>525000</v>
      </c>
      <c r="P1830" s="47">
        <f t="shared" ca="1" si="175"/>
        <v>31.854499058642009</v>
      </c>
      <c r="Q1830" s="48">
        <f t="shared" ca="1" si="174"/>
        <v>16275000</v>
      </c>
      <c r="R1830" s="73"/>
      <c r="S1830" s="60"/>
      <c r="T1830" s="120">
        <f t="shared" si="171"/>
        <v>31500000</v>
      </c>
      <c r="U1830" s="186"/>
    </row>
    <row r="1831" spans="1:21" ht="17.45" customHeight="1" x14ac:dyDescent="0.4">
      <c r="B1831" s="41">
        <v>212</v>
      </c>
      <c r="C1831" s="258" t="s">
        <v>14569</v>
      </c>
      <c r="D1831" s="232" t="s">
        <v>12413</v>
      </c>
      <c r="E1831" s="425" t="s">
        <v>14570</v>
      </c>
      <c r="F1831" s="403" t="s">
        <v>11993</v>
      </c>
      <c r="G1831" s="403" t="s">
        <v>125</v>
      </c>
      <c r="H1831" s="235" t="s">
        <v>14572</v>
      </c>
      <c r="I1831" s="69" t="s">
        <v>14573</v>
      </c>
      <c r="J1831" s="69" t="s">
        <v>14574</v>
      </c>
      <c r="K1831" s="427">
        <v>43613</v>
      </c>
      <c r="L1831" s="427">
        <v>45440</v>
      </c>
      <c r="M1831" s="76">
        <v>60</v>
      </c>
      <c r="N1831" s="454">
        <f t="shared" si="32"/>
        <v>31500000</v>
      </c>
      <c r="O1831" s="76">
        <f t="shared" si="169"/>
        <v>525000</v>
      </c>
      <c r="P1831" s="47">
        <f t="shared" ca="1" si="175"/>
        <v>31.854499058642009</v>
      </c>
      <c r="Q1831" s="48">
        <f t="shared" ca="1" si="174"/>
        <v>16275000</v>
      </c>
      <c r="R1831" s="73">
        <f>[1]TPG!J401</f>
        <v>1882700</v>
      </c>
      <c r="S1831" s="60">
        <f>[1]TPG!F402</f>
        <v>2</v>
      </c>
      <c r="T1831" s="120">
        <f t="shared" si="171"/>
        <v>29617300</v>
      </c>
      <c r="U1831" s="186"/>
    </row>
    <row r="1832" spans="1:21" ht="17.45" customHeight="1" x14ac:dyDescent="0.4">
      <c r="B1832" s="41">
        <v>213</v>
      </c>
      <c r="C1832" s="258" t="s">
        <v>14575</v>
      </c>
      <c r="D1832" s="232" t="s">
        <v>12413</v>
      </c>
      <c r="E1832" s="425" t="s">
        <v>14576</v>
      </c>
      <c r="F1832" s="403" t="s">
        <v>11993</v>
      </c>
      <c r="G1832" s="403" t="s">
        <v>125</v>
      </c>
      <c r="H1832" s="235" t="s">
        <v>14577</v>
      </c>
      <c r="I1832" s="69" t="s">
        <v>14578</v>
      </c>
      <c r="J1832" s="69" t="s">
        <v>14579</v>
      </c>
      <c r="K1832" s="427">
        <v>43613</v>
      </c>
      <c r="L1832" s="427">
        <v>45440</v>
      </c>
      <c r="M1832" s="76">
        <v>60</v>
      </c>
      <c r="N1832" s="454">
        <f t="shared" si="32"/>
        <v>31500000</v>
      </c>
      <c r="O1832" s="76">
        <f t="shared" si="169"/>
        <v>525000</v>
      </c>
      <c r="P1832" s="47">
        <f t="shared" ca="1" si="175"/>
        <v>31.854499058642009</v>
      </c>
      <c r="Q1832" s="48">
        <f t="shared" ca="1" si="174"/>
        <v>16275000</v>
      </c>
      <c r="R1832" s="73">
        <f>[1]TPG!J1137</f>
        <v>992900</v>
      </c>
      <c r="S1832" s="60">
        <f>[1]TPG!F1138</f>
        <v>1</v>
      </c>
      <c r="T1832" s="120">
        <f t="shared" si="171"/>
        <v>30507100</v>
      </c>
      <c r="U1832" s="186"/>
    </row>
    <row r="1833" spans="1:21" ht="17.45" customHeight="1" x14ac:dyDescent="0.25">
      <c r="A1833" s="171" t="s">
        <v>12048</v>
      </c>
      <c r="B1833" s="41">
        <v>214</v>
      </c>
      <c r="C1833" s="81" t="s">
        <v>14580</v>
      </c>
      <c r="D1833" s="635" t="s">
        <v>14581</v>
      </c>
      <c r="E1833" s="318" t="s">
        <v>12121</v>
      </c>
      <c r="F1833" s="919" t="s">
        <v>11993</v>
      </c>
      <c r="G1833" s="919" t="s">
        <v>125</v>
      </c>
      <c r="H1833" s="320" t="s">
        <v>14582</v>
      </c>
      <c r="I1833" s="81" t="s">
        <v>14583</v>
      </c>
      <c r="J1833" s="81" t="s">
        <v>14584</v>
      </c>
      <c r="K1833" s="322">
        <v>43229</v>
      </c>
      <c r="L1833" s="322">
        <v>44325</v>
      </c>
      <c r="M1833" s="85">
        <v>36</v>
      </c>
      <c r="N1833" s="85">
        <v>14733934</v>
      </c>
      <c r="O1833" s="85">
        <f t="shared" si="169"/>
        <v>409275.94444444444</v>
      </c>
      <c r="P1833" s="577">
        <v>33</v>
      </c>
      <c r="Q1833" s="636">
        <f t="shared" si="174"/>
        <v>13506106.166666666</v>
      </c>
      <c r="R1833" s="88">
        <f>'[1]Mr. Inaba'!J106</f>
        <v>844600</v>
      </c>
      <c r="S1833" s="473">
        <f>'[1]Mr. Inaba'!F107</f>
        <v>1</v>
      </c>
      <c r="T1833" s="542">
        <f t="shared" si="171"/>
        <v>13889334</v>
      </c>
      <c r="U1833" s="186" t="s">
        <v>14585</v>
      </c>
    </row>
    <row r="1834" spans="1:21" ht="17.45" customHeight="1" x14ac:dyDescent="0.4">
      <c r="A1834" s="171" t="s">
        <v>12048</v>
      </c>
      <c r="B1834" s="910">
        <v>215</v>
      </c>
      <c r="C1834" s="432" t="s">
        <v>14586</v>
      </c>
      <c r="D1834" s="233" t="s">
        <v>12059</v>
      </c>
      <c r="E1834" s="67" t="s">
        <v>14587</v>
      </c>
      <c r="F1834" s="75" t="s">
        <v>11993</v>
      </c>
      <c r="G1834" s="75" t="s">
        <v>125</v>
      </c>
      <c r="H1834" s="235" t="s">
        <v>14588</v>
      </c>
      <c r="I1834" s="69" t="s">
        <v>14589</v>
      </c>
      <c r="J1834" s="69" t="s">
        <v>14590</v>
      </c>
      <c r="K1834" s="236">
        <v>42373</v>
      </c>
      <c r="L1834" s="341">
        <v>44259</v>
      </c>
      <c r="M1834" s="76">
        <v>60</v>
      </c>
      <c r="N1834" s="76">
        <f>50400000+19375345</f>
        <v>69775345</v>
      </c>
      <c r="O1834" s="76">
        <f t="shared" si="169"/>
        <v>1162922.4166666667</v>
      </c>
      <c r="P1834" s="128">
        <v>63</v>
      </c>
      <c r="Q1834" s="129">
        <f t="shared" si="174"/>
        <v>73264112.25</v>
      </c>
      <c r="R1834" s="73">
        <f>'[1]Steel Center'!J168</f>
        <v>26674713</v>
      </c>
      <c r="S1834" s="360">
        <f>'[1]Steel Center'!F169</f>
        <v>15</v>
      </c>
      <c r="T1834" s="237">
        <f t="shared" si="171"/>
        <v>43100632</v>
      </c>
      <c r="U1834" s="186"/>
    </row>
    <row r="1835" spans="1:21" x14ac:dyDescent="0.25">
      <c r="A1835">
        <v>1</v>
      </c>
      <c r="B1835" s="41">
        <v>216</v>
      </c>
      <c r="C1835" s="232" t="s">
        <v>12067</v>
      </c>
      <c r="D1835" s="257" t="s">
        <v>12068</v>
      </c>
      <c r="E1835" s="258" t="s">
        <v>12069</v>
      </c>
      <c r="F1835" s="259" t="s">
        <v>4923</v>
      </c>
      <c r="G1835" s="259" t="s">
        <v>4385</v>
      </c>
      <c r="H1835" s="920" t="s">
        <v>14591</v>
      </c>
      <c r="I1835" s="258" t="s">
        <v>14592</v>
      </c>
      <c r="J1835" s="232" t="s">
        <v>14593</v>
      </c>
      <c r="K1835" s="261">
        <v>43595</v>
      </c>
      <c r="L1835" s="261">
        <v>45056</v>
      </c>
      <c r="M1835" s="44">
        <v>48</v>
      </c>
      <c r="N1835" s="46">
        <v>24000000</v>
      </c>
      <c r="O1835" s="46">
        <f t="shared" si="169"/>
        <v>500000</v>
      </c>
      <c r="P1835" s="47">
        <v>24</v>
      </c>
      <c r="Q1835" s="59">
        <f t="shared" si="174"/>
        <v>12000000</v>
      </c>
      <c r="R1835" s="41"/>
      <c r="S1835" s="60"/>
      <c r="T1835" s="120">
        <f t="shared" si="171"/>
        <v>24000000</v>
      </c>
      <c r="U1835" s="186" t="s">
        <v>14594</v>
      </c>
    </row>
    <row r="1836" spans="1:21" x14ac:dyDescent="0.25">
      <c r="A1836">
        <v>2</v>
      </c>
      <c r="B1836" s="910">
        <v>217</v>
      </c>
      <c r="C1836" s="232" t="s">
        <v>14595</v>
      </c>
      <c r="D1836" s="233" t="s">
        <v>12068</v>
      </c>
      <c r="E1836" s="258" t="s">
        <v>12069</v>
      </c>
      <c r="F1836" s="259" t="s">
        <v>4923</v>
      </c>
      <c r="G1836" s="259" t="s">
        <v>4385</v>
      </c>
      <c r="H1836" s="43" t="s">
        <v>14596</v>
      </c>
      <c r="I1836" s="41" t="s">
        <v>14597</v>
      </c>
      <c r="J1836" s="44" t="s">
        <v>14598</v>
      </c>
      <c r="K1836" s="266">
        <v>43990</v>
      </c>
      <c r="L1836" s="266">
        <v>45451</v>
      </c>
      <c r="M1836" s="44">
        <v>48</v>
      </c>
      <c r="N1836" s="197">
        <v>28800000</v>
      </c>
      <c r="O1836" s="197">
        <f t="shared" si="169"/>
        <v>600000</v>
      </c>
      <c r="P1836" s="86">
        <v>11</v>
      </c>
      <c r="Q1836" s="87">
        <f t="shared" si="174"/>
        <v>6600000</v>
      </c>
      <c r="R1836" s="41"/>
      <c r="S1836" s="74"/>
      <c r="T1836" s="272">
        <f t="shared" si="171"/>
        <v>28800000</v>
      </c>
      <c r="U1836" s="186" t="s">
        <v>14594</v>
      </c>
    </row>
    <row r="1837" spans="1:21" x14ac:dyDescent="0.25">
      <c r="A1837">
        <v>3</v>
      </c>
      <c r="B1837" s="41">
        <v>218</v>
      </c>
      <c r="C1837" s="232" t="s">
        <v>14599</v>
      </c>
      <c r="D1837" s="257" t="s">
        <v>12068</v>
      </c>
      <c r="E1837" s="258" t="s">
        <v>14600</v>
      </c>
      <c r="F1837" s="259" t="s">
        <v>4923</v>
      </c>
      <c r="G1837" s="259" t="s">
        <v>4385</v>
      </c>
      <c r="H1837" s="260" t="s">
        <v>14601</v>
      </c>
      <c r="I1837" s="258" t="s">
        <v>14602</v>
      </c>
      <c r="J1837" s="232" t="s">
        <v>14603</v>
      </c>
      <c r="K1837" s="261">
        <v>43595</v>
      </c>
      <c r="L1837" s="261">
        <v>45056</v>
      </c>
      <c r="M1837" s="44">
        <v>48</v>
      </c>
      <c r="N1837" s="46">
        <v>60000000</v>
      </c>
      <c r="O1837" s="46">
        <f t="shared" si="169"/>
        <v>1250000</v>
      </c>
      <c r="P1837" s="47">
        <v>24</v>
      </c>
      <c r="Q1837" s="59">
        <f t="shared" si="174"/>
        <v>30000000</v>
      </c>
      <c r="R1837" s="73">
        <f>'[1]MMKI Tahap 2'!J1460</f>
        <v>11758264</v>
      </c>
      <c r="S1837" s="60">
        <f>'[1]MMKI Tahap 2'!F1461</f>
        <v>4</v>
      </c>
      <c r="T1837" s="120">
        <f t="shared" si="171"/>
        <v>48241736</v>
      </c>
      <c r="U1837" s="186" t="s">
        <v>14594</v>
      </c>
    </row>
    <row r="1838" spans="1:21" x14ac:dyDescent="0.25">
      <c r="A1838">
        <v>4</v>
      </c>
      <c r="B1838" s="910">
        <v>219</v>
      </c>
      <c r="C1838" s="232" t="s">
        <v>12067</v>
      </c>
      <c r="D1838" s="257" t="s">
        <v>12068</v>
      </c>
      <c r="E1838" s="258" t="s">
        <v>12069</v>
      </c>
      <c r="F1838" s="259" t="s">
        <v>4923</v>
      </c>
      <c r="G1838" s="259" t="s">
        <v>4385</v>
      </c>
      <c r="H1838" s="920" t="s">
        <v>14604</v>
      </c>
      <c r="I1838" s="258" t="s">
        <v>14605</v>
      </c>
      <c r="J1838" s="232" t="s">
        <v>14606</v>
      </c>
      <c r="K1838" s="261">
        <v>43595</v>
      </c>
      <c r="L1838" s="261">
        <v>45056</v>
      </c>
      <c r="M1838" s="44">
        <v>48</v>
      </c>
      <c r="N1838" s="46">
        <v>24000000</v>
      </c>
      <c r="O1838" s="46">
        <f t="shared" si="169"/>
        <v>500000</v>
      </c>
      <c r="P1838" s="47">
        <f ca="1">($P$3-K1838)/30</f>
        <v>32.454499058642007</v>
      </c>
      <c r="Q1838" s="59">
        <f t="shared" ca="1" si="174"/>
        <v>16000000</v>
      </c>
      <c r="R1838" s="73">
        <f>'[1]MMKI Tahap 2'!J1529</f>
        <v>448650</v>
      </c>
      <c r="S1838" s="60">
        <f>'[1]MMKI Tahap 2'!F1530</f>
        <v>1</v>
      </c>
      <c r="T1838" s="120">
        <f t="shared" si="171"/>
        <v>23551350</v>
      </c>
      <c r="U1838" s="186" t="s">
        <v>14607</v>
      </c>
    </row>
    <row r="1839" spans="1:21" x14ac:dyDescent="0.25">
      <c r="A1839">
        <v>5</v>
      </c>
      <c r="B1839" s="53">
        <v>220</v>
      </c>
      <c r="C1839" s="274" t="s">
        <v>14608</v>
      </c>
      <c r="D1839" s="257" t="s">
        <v>12068</v>
      </c>
      <c r="E1839" s="265" t="s">
        <v>12074</v>
      </c>
      <c r="F1839" s="651" t="s">
        <v>4923</v>
      </c>
      <c r="G1839" s="651" t="s">
        <v>4385</v>
      </c>
      <c r="H1839" s="921" t="s">
        <v>14609</v>
      </c>
      <c r="I1839" s="265" t="s">
        <v>14610</v>
      </c>
      <c r="J1839" s="274" t="s">
        <v>14611</v>
      </c>
      <c r="K1839" s="922">
        <v>43598</v>
      </c>
      <c r="L1839" s="922">
        <v>45059</v>
      </c>
      <c r="M1839" s="56">
        <v>48</v>
      </c>
      <c r="N1839" s="58">
        <v>40800000</v>
      </c>
      <c r="O1839" s="58">
        <f t="shared" si="169"/>
        <v>850000</v>
      </c>
      <c r="P1839" s="62">
        <v>24</v>
      </c>
      <c r="Q1839" s="59">
        <f t="shared" si="174"/>
        <v>20400000</v>
      </c>
      <c r="R1839" s="139">
        <f>'[1]MMKI Tahap 2'!J272</f>
        <v>11566111</v>
      </c>
      <c r="S1839" s="60">
        <f>'[1]MMKI Tahap 2'!F273</f>
        <v>7</v>
      </c>
      <c r="T1839" s="120">
        <f t="shared" si="171"/>
        <v>29233889</v>
      </c>
      <c r="U1839" s="186" t="s">
        <v>14607</v>
      </c>
    </row>
    <row r="1840" spans="1:21" ht="17.45" customHeight="1" x14ac:dyDescent="0.4">
      <c r="B1840" s="41">
        <v>221</v>
      </c>
      <c r="C1840" s="258" t="s">
        <v>14612</v>
      </c>
      <c r="D1840" s="431" t="s">
        <v>14613</v>
      </c>
      <c r="E1840" s="258" t="s">
        <v>12694</v>
      </c>
      <c r="F1840" s="259" t="s">
        <v>11993</v>
      </c>
      <c r="G1840" s="259" t="s">
        <v>125</v>
      </c>
      <c r="H1840" s="235" t="s">
        <v>14614</v>
      </c>
      <c r="I1840" s="69" t="s">
        <v>14615</v>
      </c>
      <c r="J1840" s="69" t="s">
        <v>14616</v>
      </c>
      <c r="K1840" s="427">
        <v>43860</v>
      </c>
      <c r="L1840" s="427">
        <v>44226</v>
      </c>
      <c r="M1840" s="76">
        <v>12</v>
      </c>
      <c r="N1840" s="370">
        <v>26400000</v>
      </c>
      <c r="O1840" s="76">
        <f t="shared" si="169"/>
        <v>2200000</v>
      </c>
      <c r="P1840" s="47">
        <v>12</v>
      </c>
      <c r="Q1840" s="48">
        <f t="shared" si="174"/>
        <v>26400000</v>
      </c>
      <c r="R1840" s="73">
        <f>'[1]Kreatif Maju Bersama'!J105</f>
        <v>11540268</v>
      </c>
      <c r="S1840" s="360">
        <f>'[1]Kreatif Maju Bersama'!F106</f>
        <v>7</v>
      </c>
      <c r="T1840" s="237">
        <f t="shared" si="171"/>
        <v>14859732</v>
      </c>
      <c r="U1840" s="186"/>
    </row>
    <row r="1841" spans="1:21" ht="17.45" customHeight="1" x14ac:dyDescent="0.4">
      <c r="B1841" s="41">
        <v>222</v>
      </c>
      <c r="C1841" s="258" t="s">
        <v>14612</v>
      </c>
      <c r="D1841" s="431" t="s">
        <v>14613</v>
      </c>
      <c r="E1841" s="258" t="s">
        <v>12694</v>
      </c>
      <c r="F1841" s="259" t="s">
        <v>11993</v>
      </c>
      <c r="G1841" s="259" t="s">
        <v>125</v>
      </c>
      <c r="H1841" s="235" t="s">
        <v>14617</v>
      </c>
      <c r="I1841" s="69" t="s">
        <v>14618</v>
      </c>
      <c r="J1841" s="69" t="s">
        <v>14619</v>
      </c>
      <c r="K1841" s="427">
        <v>43860</v>
      </c>
      <c r="L1841" s="427">
        <v>44226</v>
      </c>
      <c r="M1841" s="76">
        <v>12</v>
      </c>
      <c r="N1841" s="370">
        <v>26400000</v>
      </c>
      <c r="O1841" s="76">
        <f t="shared" si="169"/>
        <v>2200000</v>
      </c>
      <c r="P1841" s="47">
        <v>12</v>
      </c>
      <c r="Q1841" s="48">
        <f t="shared" si="174"/>
        <v>26400000</v>
      </c>
      <c r="R1841" s="73">
        <f>'[1]Kreatif Maju Bersama'!J68</f>
        <v>10733106</v>
      </c>
      <c r="S1841" s="360">
        <f>'[1]Kreatif Maju Bersama'!F69</f>
        <v>7</v>
      </c>
      <c r="T1841" s="237">
        <f t="shared" si="171"/>
        <v>15666894</v>
      </c>
      <c r="U1841" s="186"/>
    </row>
    <row r="1842" spans="1:21" ht="17.45" customHeight="1" x14ac:dyDescent="0.4">
      <c r="B1842" s="41">
        <v>223</v>
      </c>
      <c r="C1842" s="258" t="s">
        <v>14612</v>
      </c>
      <c r="D1842" s="431" t="s">
        <v>14613</v>
      </c>
      <c r="E1842" s="258" t="s">
        <v>12694</v>
      </c>
      <c r="F1842" s="259" t="s">
        <v>11993</v>
      </c>
      <c r="G1842" s="259" t="s">
        <v>125</v>
      </c>
      <c r="H1842" s="235" t="s">
        <v>14620</v>
      </c>
      <c r="I1842" s="69" t="s">
        <v>14621</v>
      </c>
      <c r="J1842" s="69" t="s">
        <v>14622</v>
      </c>
      <c r="K1842" s="427">
        <v>43860</v>
      </c>
      <c r="L1842" s="427">
        <v>44226</v>
      </c>
      <c r="M1842" s="76">
        <v>12</v>
      </c>
      <c r="N1842" s="370">
        <v>26400000</v>
      </c>
      <c r="O1842" s="76">
        <f t="shared" si="169"/>
        <v>2200000</v>
      </c>
      <c r="P1842" s="47">
        <v>12</v>
      </c>
      <c r="Q1842" s="48">
        <f t="shared" si="174"/>
        <v>26400000</v>
      </c>
      <c r="R1842" s="73">
        <f>'[1]Kreatif Maju Bersama'!J33</f>
        <v>16884676</v>
      </c>
      <c r="S1842" s="360">
        <f>'[1]Kreatif Maju Bersama'!F34</f>
        <v>10</v>
      </c>
      <c r="T1842" s="237">
        <f t="shared" si="171"/>
        <v>9515324</v>
      </c>
      <c r="U1842" s="186"/>
    </row>
    <row r="1843" spans="1:21" x14ac:dyDescent="0.25">
      <c r="A1843">
        <v>6</v>
      </c>
      <c r="B1843" s="41">
        <v>224</v>
      </c>
      <c r="C1843" s="232" t="s">
        <v>12067</v>
      </c>
      <c r="D1843" s="233" t="s">
        <v>12068</v>
      </c>
      <c r="E1843" s="258" t="s">
        <v>12069</v>
      </c>
      <c r="F1843" s="259" t="s">
        <v>4923</v>
      </c>
      <c r="G1843" s="259" t="s">
        <v>4385</v>
      </c>
      <c r="H1843" s="920" t="s">
        <v>14623</v>
      </c>
      <c r="I1843" s="258" t="s">
        <v>14624</v>
      </c>
      <c r="J1843" s="232" t="s">
        <v>14625</v>
      </c>
      <c r="K1843" s="261">
        <v>43595</v>
      </c>
      <c r="L1843" s="261">
        <v>45056</v>
      </c>
      <c r="M1843" s="44">
        <v>48</v>
      </c>
      <c r="N1843" s="46">
        <v>24000000</v>
      </c>
      <c r="O1843" s="46">
        <f t="shared" si="169"/>
        <v>500000</v>
      </c>
      <c r="P1843" s="47">
        <v>24</v>
      </c>
      <c r="Q1843" s="48">
        <f t="shared" si="174"/>
        <v>12000000</v>
      </c>
      <c r="R1843" s="41"/>
      <c r="S1843" s="360"/>
      <c r="T1843" s="237">
        <f t="shared" si="171"/>
        <v>24000000</v>
      </c>
    </row>
    <row r="1844" spans="1:21" x14ac:dyDescent="0.25">
      <c r="A1844">
        <v>7</v>
      </c>
      <c r="B1844" s="41">
        <v>225</v>
      </c>
      <c r="C1844" s="232" t="s">
        <v>12067</v>
      </c>
      <c r="D1844" s="233" t="s">
        <v>12068</v>
      </c>
      <c r="E1844" s="258" t="s">
        <v>12069</v>
      </c>
      <c r="F1844" s="259" t="s">
        <v>4923</v>
      </c>
      <c r="G1844" s="259" t="s">
        <v>4385</v>
      </c>
      <c r="H1844" s="920" t="s">
        <v>14626</v>
      </c>
      <c r="I1844" s="258" t="s">
        <v>14627</v>
      </c>
      <c r="J1844" s="232" t="s">
        <v>14628</v>
      </c>
      <c r="K1844" s="261">
        <v>43595</v>
      </c>
      <c r="L1844" s="261">
        <v>45056</v>
      </c>
      <c r="M1844" s="44">
        <v>48</v>
      </c>
      <c r="N1844" s="46">
        <v>24000000</v>
      </c>
      <c r="O1844" s="46">
        <f t="shared" si="169"/>
        <v>500000</v>
      </c>
      <c r="P1844" s="47">
        <v>24</v>
      </c>
      <c r="Q1844" s="48">
        <f t="shared" si="174"/>
        <v>12000000</v>
      </c>
      <c r="R1844" s="73">
        <f>'[1]MMKI Tahap 2'!J761</f>
        <v>1238678</v>
      </c>
      <c r="S1844" s="360">
        <f>'[1]MMKI Tahap 2'!F762</f>
        <v>2</v>
      </c>
      <c r="T1844" s="237">
        <f t="shared" si="171"/>
        <v>22761322</v>
      </c>
    </row>
    <row r="1845" spans="1:21" x14ac:dyDescent="0.25">
      <c r="A1845">
        <v>8</v>
      </c>
      <c r="B1845" s="41">
        <v>226</v>
      </c>
      <c r="C1845" s="232" t="s">
        <v>14629</v>
      </c>
      <c r="D1845" s="233" t="s">
        <v>12068</v>
      </c>
      <c r="E1845" s="258" t="s">
        <v>12168</v>
      </c>
      <c r="F1845" s="259" t="s">
        <v>4923</v>
      </c>
      <c r="G1845" s="259" t="s">
        <v>4385</v>
      </c>
      <c r="H1845" s="260" t="s">
        <v>14630</v>
      </c>
      <c r="I1845" s="258" t="s">
        <v>14631</v>
      </c>
      <c r="J1845" s="232" t="s">
        <v>14632</v>
      </c>
      <c r="K1845" s="261">
        <v>43595</v>
      </c>
      <c r="L1845" s="261">
        <v>45056</v>
      </c>
      <c r="M1845" s="44">
        <v>48</v>
      </c>
      <c r="N1845" s="46">
        <v>24000000</v>
      </c>
      <c r="O1845" s="46">
        <f t="shared" si="169"/>
        <v>500000</v>
      </c>
      <c r="P1845" s="47">
        <v>24</v>
      </c>
      <c r="Q1845" s="48">
        <f t="shared" si="174"/>
        <v>12000000</v>
      </c>
      <c r="R1845" s="41"/>
      <c r="S1845" s="360"/>
      <c r="T1845" s="237">
        <f t="shared" si="171"/>
        <v>24000000</v>
      </c>
    </row>
    <row r="1846" spans="1:21" ht="17.45" customHeight="1" x14ac:dyDescent="0.25">
      <c r="B1846" s="41">
        <v>227</v>
      </c>
      <c r="C1846" s="302" t="s">
        <v>14633</v>
      </c>
      <c r="D1846" s="233" t="s">
        <v>14424</v>
      </c>
      <c r="E1846" s="67" t="s">
        <v>14460</v>
      </c>
      <c r="F1846" s="75" t="s">
        <v>11993</v>
      </c>
      <c r="G1846" s="75" t="s">
        <v>125</v>
      </c>
      <c r="H1846" s="235" t="s">
        <v>14634</v>
      </c>
      <c r="I1846" s="303" t="s">
        <v>14635</v>
      </c>
      <c r="J1846" s="303" t="s">
        <v>14636</v>
      </c>
      <c r="K1846" s="236">
        <v>43209</v>
      </c>
      <c r="L1846" s="236">
        <v>44305</v>
      </c>
      <c r="M1846" s="76">
        <v>36</v>
      </c>
      <c r="N1846" s="76">
        <v>22844460</v>
      </c>
      <c r="O1846" s="76">
        <f t="shared" si="169"/>
        <v>634568.33333333337</v>
      </c>
      <c r="P1846" s="47">
        <v>36</v>
      </c>
      <c r="Q1846" s="48">
        <f t="shared" si="174"/>
        <v>22844460</v>
      </c>
      <c r="R1846" s="73">
        <f>[1]IWWI!J170</f>
        <v>2588760</v>
      </c>
      <c r="S1846" s="360">
        <f>[1]IWWI!F171</f>
        <v>3</v>
      </c>
      <c r="T1846" s="237">
        <f t="shared" si="171"/>
        <v>20255700</v>
      </c>
      <c r="U1846" s="186"/>
    </row>
    <row r="1847" spans="1:21" ht="17.45" customHeight="1" x14ac:dyDescent="0.25">
      <c r="B1847" s="53">
        <v>228</v>
      </c>
      <c r="C1847" s="302" t="s">
        <v>14633</v>
      </c>
      <c r="D1847" s="233" t="s">
        <v>14424</v>
      </c>
      <c r="E1847" s="67" t="s">
        <v>14460</v>
      </c>
      <c r="F1847" s="75" t="s">
        <v>11993</v>
      </c>
      <c r="G1847" s="75" t="s">
        <v>125</v>
      </c>
      <c r="H1847" s="235" t="s">
        <v>14637</v>
      </c>
      <c r="I1847" s="303" t="s">
        <v>14638</v>
      </c>
      <c r="J1847" s="303" t="s">
        <v>14639</v>
      </c>
      <c r="K1847" s="236">
        <v>43209</v>
      </c>
      <c r="L1847" s="236">
        <v>44305</v>
      </c>
      <c r="M1847" s="76">
        <v>36</v>
      </c>
      <c r="N1847" s="76">
        <v>22844460</v>
      </c>
      <c r="O1847" s="76">
        <f t="shared" si="169"/>
        <v>634568.33333333337</v>
      </c>
      <c r="P1847" s="47">
        <v>36</v>
      </c>
      <c r="Q1847" s="48">
        <f t="shared" si="174"/>
        <v>22844460</v>
      </c>
      <c r="R1847" s="73">
        <f>[1]IWWI!J111</f>
        <v>3332290</v>
      </c>
      <c r="S1847" s="360">
        <f>[1]IWWI!F112</f>
        <v>3</v>
      </c>
      <c r="T1847" s="237">
        <f t="shared" si="171"/>
        <v>19512170</v>
      </c>
      <c r="U1847" s="186"/>
    </row>
    <row r="1848" spans="1:21" x14ac:dyDescent="0.25">
      <c r="A1848">
        <v>9</v>
      </c>
      <c r="B1848" s="41">
        <v>229</v>
      </c>
      <c r="C1848" s="232" t="s">
        <v>1794</v>
      </c>
      <c r="D1848" s="233" t="s">
        <v>12068</v>
      </c>
      <c r="E1848" s="258" t="s">
        <v>14640</v>
      </c>
      <c r="F1848" s="259" t="s">
        <v>4923</v>
      </c>
      <c r="G1848" s="259" t="s">
        <v>4385</v>
      </c>
      <c r="H1848" s="43" t="s">
        <v>8314</v>
      </c>
      <c r="I1848" s="41" t="s">
        <v>8315</v>
      </c>
      <c r="J1848" s="44" t="s">
        <v>8316</v>
      </c>
      <c r="K1848" s="266">
        <v>43985</v>
      </c>
      <c r="L1848" s="266">
        <v>45446</v>
      </c>
      <c r="M1848" s="44">
        <v>48</v>
      </c>
      <c r="N1848" s="197">
        <v>28800000</v>
      </c>
      <c r="O1848" s="197">
        <f t="shared" si="169"/>
        <v>600000</v>
      </c>
      <c r="P1848" s="128">
        <v>11</v>
      </c>
      <c r="Q1848" s="129">
        <f t="shared" si="174"/>
        <v>6600000</v>
      </c>
      <c r="R1848" s="41"/>
      <c r="S1848" s="360"/>
      <c r="T1848" s="197">
        <f t="shared" si="171"/>
        <v>28800000</v>
      </c>
      <c r="U1848" s="186" t="s">
        <v>14641</v>
      </c>
    </row>
    <row r="1849" spans="1:21" x14ac:dyDescent="0.25">
      <c r="A1849">
        <v>10</v>
      </c>
      <c r="B1849" s="53">
        <v>230</v>
      </c>
      <c r="C1849" s="232" t="s">
        <v>14595</v>
      </c>
      <c r="D1849" s="233" t="s">
        <v>12068</v>
      </c>
      <c r="E1849" s="258" t="s">
        <v>12069</v>
      </c>
      <c r="F1849" s="259" t="s">
        <v>4923</v>
      </c>
      <c r="G1849" s="259" t="s">
        <v>4385</v>
      </c>
      <c r="H1849" s="43" t="s">
        <v>14642</v>
      </c>
      <c r="I1849" s="41" t="s">
        <v>14643</v>
      </c>
      <c r="J1849" s="44" t="s">
        <v>14644</v>
      </c>
      <c r="K1849" s="266">
        <v>43990</v>
      </c>
      <c r="L1849" s="266">
        <v>45451</v>
      </c>
      <c r="M1849" s="44">
        <v>48</v>
      </c>
      <c r="N1849" s="197">
        <v>28800000</v>
      </c>
      <c r="O1849" s="197">
        <f t="shared" si="169"/>
        <v>600000</v>
      </c>
      <c r="P1849" s="128">
        <v>11</v>
      </c>
      <c r="Q1849" s="129">
        <f t="shared" si="174"/>
        <v>6600000</v>
      </c>
      <c r="R1849" s="41"/>
      <c r="S1849" s="360"/>
      <c r="T1849" s="197">
        <f t="shared" si="171"/>
        <v>28800000</v>
      </c>
      <c r="U1849" s="186" t="s">
        <v>14641</v>
      </c>
    </row>
    <row r="1850" spans="1:21" x14ac:dyDescent="0.25">
      <c r="A1850">
        <v>11</v>
      </c>
      <c r="B1850" s="41">
        <v>231</v>
      </c>
      <c r="C1850" s="232" t="s">
        <v>1798</v>
      </c>
      <c r="D1850" s="233" t="s">
        <v>12068</v>
      </c>
      <c r="E1850" s="258" t="s">
        <v>12069</v>
      </c>
      <c r="F1850" s="259" t="s">
        <v>4923</v>
      </c>
      <c r="G1850" s="259" t="s">
        <v>4385</v>
      </c>
      <c r="H1850" s="43" t="s">
        <v>8326</v>
      </c>
      <c r="I1850" s="41" t="s">
        <v>8327</v>
      </c>
      <c r="J1850" s="44" t="s">
        <v>8328</v>
      </c>
      <c r="K1850" s="266">
        <v>43985</v>
      </c>
      <c r="L1850" s="266">
        <v>45446</v>
      </c>
      <c r="M1850" s="44">
        <v>48</v>
      </c>
      <c r="N1850" s="197">
        <v>28800000</v>
      </c>
      <c r="O1850" s="197">
        <f t="shared" si="169"/>
        <v>600000</v>
      </c>
      <c r="P1850" s="128">
        <v>11</v>
      </c>
      <c r="Q1850" s="129">
        <f t="shared" si="174"/>
        <v>6600000</v>
      </c>
      <c r="R1850" s="73">
        <f>'[1]MMKI Tahap 2'!J1598</f>
        <v>763250</v>
      </c>
      <c r="S1850" s="360">
        <f>'[1]MMKI Tahap 2'!F1599</f>
        <v>1</v>
      </c>
      <c r="T1850" s="197">
        <f t="shared" si="171"/>
        <v>28036750</v>
      </c>
      <c r="U1850" s="186" t="s">
        <v>14641</v>
      </c>
    </row>
    <row r="1851" spans="1:21" x14ac:dyDescent="0.25">
      <c r="A1851">
        <v>12</v>
      </c>
      <c r="B1851" s="53">
        <v>232</v>
      </c>
      <c r="C1851" s="232" t="s">
        <v>1798</v>
      </c>
      <c r="D1851" s="233" t="s">
        <v>12068</v>
      </c>
      <c r="E1851" s="258" t="s">
        <v>12069</v>
      </c>
      <c r="F1851" s="259" t="s">
        <v>4923</v>
      </c>
      <c r="G1851" s="259" t="s">
        <v>4385</v>
      </c>
      <c r="H1851" s="43" t="s">
        <v>8323</v>
      </c>
      <c r="I1851" s="41" t="s">
        <v>8324</v>
      </c>
      <c r="J1851" s="44" t="s">
        <v>8325</v>
      </c>
      <c r="K1851" s="266">
        <v>43985</v>
      </c>
      <c r="L1851" s="266">
        <v>45446</v>
      </c>
      <c r="M1851" s="44">
        <v>48</v>
      </c>
      <c r="N1851" s="197">
        <v>28800000</v>
      </c>
      <c r="O1851" s="197">
        <f t="shared" si="169"/>
        <v>600000</v>
      </c>
      <c r="P1851" s="128">
        <f ca="1">($P$3-K1851)/30</f>
        <v>19.454499058642007</v>
      </c>
      <c r="Q1851" s="129">
        <f t="shared" ca="1" si="174"/>
        <v>11400000</v>
      </c>
      <c r="R1851" s="41"/>
      <c r="S1851" s="360"/>
      <c r="T1851" s="197">
        <f t="shared" si="171"/>
        <v>28800000</v>
      </c>
      <c r="U1851" s="186" t="s">
        <v>14645</v>
      </c>
    </row>
    <row r="1852" spans="1:21" x14ac:dyDescent="0.25">
      <c r="A1852">
        <v>13</v>
      </c>
      <c r="B1852" s="41">
        <v>233</v>
      </c>
      <c r="C1852" s="232" t="s">
        <v>12067</v>
      </c>
      <c r="D1852" s="233" t="s">
        <v>12068</v>
      </c>
      <c r="E1852" s="258" t="s">
        <v>12069</v>
      </c>
      <c r="F1852" s="259" t="s">
        <v>4923</v>
      </c>
      <c r="G1852" s="259" t="s">
        <v>4385</v>
      </c>
      <c r="H1852" s="920" t="s">
        <v>13512</v>
      </c>
      <c r="I1852" s="258" t="s">
        <v>13513</v>
      </c>
      <c r="J1852" s="232" t="s">
        <v>13514</v>
      </c>
      <c r="K1852" s="261">
        <v>43595</v>
      </c>
      <c r="L1852" s="261">
        <v>45056</v>
      </c>
      <c r="M1852" s="44">
        <v>48</v>
      </c>
      <c r="N1852" s="46">
        <v>24000000</v>
      </c>
      <c r="O1852" s="46">
        <f t="shared" si="169"/>
        <v>500000</v>
      </c>
      <c r="P1852" s="47">
        <v>24</v>
      </c>
      <c r="Q1852" s="48">
        <f t="shared" si="174"/>
        <v>12000000</v>
      </c>
      <c r="R1852" s="73">
        <f>'[1]MMKI Tahap 2'!J1250</f>
        <v>4297956</v>
      </c>
      <c r="S1852" s="360">
        <f>'[1]MMKI Tahap 2'!F1251</f>
        <v>4</v>
      </c>
      <c r="T1852" s="237">
        <f t="shared" si="171"/>
        <v>19702044</v>
      </c>
      <c r="U1852" s="186" t="s">
        <v>14645</v>
      </c>
    </row>
    <row r="1853" spans="1:21" x14ac:dyDescent="0.25">
      <c r="A1853">
        <v>14</v>
      </c>
      <c r="B1853" s="53">
        <v>234</v>
      </c>
      <c r="C1853" s="232" t="s">
        <v>12067</v>
      </c>
      <c r="D1853" s="233" t="s">
        <v>12068</v>
      </c>
      <c r="E1853" s="258" t="s">
        <v>12069</v>
      </c>
      <c r="F1853" s="259" t="s">
        <v>4923</v>
      </c>
      <c r="G1853" s="259" t="s">
        <v>4385</v>
      </c>
      <c r="H1853" s="920" t="s">
        <v>14646</v>
      </c>
      <c r="I1853" s="258" t="s">
        <v>14647</v>
      </c>
      <c r="J1853" s="232" t="s">
        <v>14648</v>
      </c>
      <c r="K1853" s="261">
        <v>43595</v>
      </c>
      <c r="L1853" s="261">
        <v>45056</v>
      </c>
      <c r="M1853" s="44">
        <v>48</v>
      </c>
      <c r="N1853" s="46">
        <v>24000000</v>
      </c>
      <c r="O1853" s="46">
        <f t="shared" si="169"/>
        <v>500000</v>
      </c>
      <c r="P1853" s="47">
        <v>24</v>
      </c>
      <c r="Q1853" s="48">
        <f t="shared" si="174"/>
        <v>12000000</v>
      </c>
      <c r="R1853" s="73">
        <f>'[1]MMKI Tahap 2'!J831</f>
        <v>1813800</v>
      </c>
      <c r="S1853" s="360">
        <f>'[1]MMKI Tahap 2'!F832</f>
        <v>2</v>
      </c>
      <c r="T1853" s="237">
        <f t="shared" si="171"/>
        <v>22186200</v>
      </c>
      <c r="U1853" s="186" t="s">
        <v>14641</v>
      </c>
    </row>
    <row r="1854" spans="1:21" x14ac:dyDescent="0.25">
      <c r="A1854">
        <v>15</v>
      </c>
      <c r="B1854" s="41">
        <v>235</v>
      </c>
      <c r="C1854" s="274" t="s">
        <v>14649</v>
      </c>
      <c r="D1854" s="257" t="s">
        <v>12068</v>
      </c>
      <c r="E1854" s="265" t="s">
        <v>12069</v>
      </c>
      <c r="F1854" s="259" t="s">
        <v>4923</v>
      </c>
      <c r="G1854" s="259" t="s">
        <v>4385</v>
      </c>
      <c r="H1854" s="55" t="s">
        <v>13506</v>
      </c>
      <c r="I1854" s="923" t="s">
        <v>14650</v>
      </c>
      <c r="J1854" s="924" t="s">
        <v>13508</v>
      </c>
      <c r="K1854" s="922">
        <v>43607</v>
      </c>
      <c r="L1854" s="922">
        <v>45068</v>
      </c>
      <c r="M1854" s="56">
        <v>48</v>
      </c>
      <c r="N1854" s="58">
        <v>24000000</v>
      </c>
      <c r="O1854" s="58">
        <f t="shared" si="169"/>
        <v>500000</v>
      </c>
      <c r="P1854" s="47">
        <v>24</v>
      </c>
      <c r="Q1854" s="59">
        <f t="shared" si="174"/>
        <v>12000000</v>
      </c>
      <c r="R1854" s="53"/>
      <c r="S1854" s="60"/>
      <c r="T1854" s="237">
        <f t="shared" si="171"/>
        <v>24000000</v>
      </c>
      <c r="U1854" s="186" t="s">
        <v>14651</v>
      </c>
    </row>
    <row r="1855" spans="1:21" x14ac:dyDescent="0.25">
      <c r="A1855">
        <v>16</v>
      </c>
      <c r="B1855" s="53">
        <v>236</v>
      </c>
      <c r="C1855" s="232" t="s">
        <v>14652</v>
      </c>
      <c r="D1855" s="233" t="s">
        <v>12068</v>
      </c>
      <c r="E1855" s="258" t="s">
        <v>14640</v>
      </c>
      <c r="F1855" s="259" t="s">
        <v>4923</v>
      </c>
      <c r="G1855" s="259" t="s">
        <v>4385</v>
      </c>
      <c r="H1855" s="43" t="s">
        <v>14653</v>
      </c>
      <c r="I1855" s="41" t="s">
        <v>14654</v>
      </c>
      <c r="J1855" s="44" t="s">
        <v>14655</v>
      </c>
      <c r="K1855" s="266">
        <v>43990</v>
      </c>
      <c r="L1855" s="266">
        <v>45451</v>
      </c>
      <c r="M1855" s="44">
        <v>48</v>
      </c>
      <c r="N1855" s="197">
        <v>28800000</v>
      </c>
      <c r="O1855" s="197">
        <f t="shared" si="169"/>
        <v>600000</v>
      </c>
      <c r="P1855" s="86">
        <v>12</v>
      </c>
      <c r="Q1855" s="87">
        <f t="shared" si="174"/>
        <v>7200000</v>
      </c>
      <c r="R1855" s="41"/>
      <c r="S1855" s="74"/>
      <c r="T1855" s="197">
        <f t="shared" si="171"/>
        <v>28800000</v>
      </c>
      <c r="U1855" s="186" t="s">
        <v>14651</v>
      </c>
    </row>
    <row r="1856" spans="1:21" x14ac:dyDescent="0.25">
      <c r="A1856">
        <v>17</v>
      </c>
      <c r="B1856" s="41">
        <v>237</v>
      </c>
      <c r="C1856" s="232" t="s">
        <v>14656</v>
      </c>
      <c r="D1856" s="257" t="s">
        <v>12068</v>
      </c>
      <c r="E1856" s="258" t="s">
        <v>12074</v>
      </c>
      <c r="F1856" s="259" t="s">
        <v>4923</v>
      </c>
      <c r="G1856" s="259" t="s">
        <v>4385</v>
      </c>
      <c r="H1856" s="260" t="s">
        <v>14657</v>
      </c>
      <c r="I1856" s="258" t="s">
        <v>14658</v>
      </c>
      <c r="J1856" s="232" t="s">
        <v>14659</v>
      </c>
      <c r="K1856" s="261">
        <v>43595</v>
      </c>
      <c r="L1856" s="261">
        <v>45056</v>
      </c>
      <c r="M1856" s="44">
        <v>48</v>
      </c>
      <c r="N1856" s="46">
        <v>40800000</v>
      </c>
      <c r="O1856" s="46">
        <f t="shared" si="169"/>
        <v>850000</v>
      </c>
      <c r="P1856" s="47">
        <v>24</v>
      </c>
      <c r="Q1856" s="59">
        <f t="shared" si="174"/>
        <v>20400000</v>
      </c>
      <c r="R1856" s="73">
        <f>'[1]MMKI Tahap 2'!J551</f>
        <v>2772959</v>
      </c>
      <c r="S1856" s="60">
        <f>'[1]MMKI Tahap 2'!F552</f>
        <v>3</v>
      </c>
      <c r="T1856" s="237">
        <f t="shared" si="171"/>
        <v>38027041</v>
      </c>
      <c r="U1856" s="186" t="s">
        <v>14651</v>
      </c>
    </row>
    <row r="1857" spans="1:21" x14ac:dyDescent="0.25">
      <c r="A1857">
        <v>18</v>
      </c>
      <c r="B1857" s="53">
        <v>238</v>
      </c>
      <c r="C1857" s="232" t="s">
        <v>14660</v>
      </c>
      <c r="D1857" s="233" t="s">
        <v>12068</v>
      </c>
      <c r="E1857" s="258" t="s">
        <v>14661</v>
      </c>
      <c r="F1857" s="259" t="s">
        <v>4923</v>
      </c>
      <c r="G1857" s="259" t="s">
        <v>4385</v>
      </c>
      <c r="H1857" s="43" t="s">
        <v>13539</v>
      </c>
      <c r="I1857" s="41" t="s">
        <v>13540</v>
      </c>
      <c r="J1857" s="44" t="s">
        <v>13541</v>
      </c>
      <c r="K1857" s="266">
        <v>43965</v>
      </c>
      <c r="L1857" s="266">
        <v>45426</v>
      </c>
      <c r="M1857" s="44">
        <v>48</v>
      </c>
      <c r="N1857" s="197">
        <v>28800000</v>
      </c>
      <c r="O1857" s="197">
        <f t="shared" si="169"/>
        <v>600000</v>
      </c>
      <c r="P1857" s="86">
        <v>12</v>
      </c>
      <c r="Q1857" s="87">
        <f t="shared" si="174"/>
        <v>7200000</v>
      </c>
      <c r="R1857" s="41"/>
      <c r="S1857" s="74"/>
      <c r="T1857" s="197">
        <f t="shared" si="171"/>
        <v>28800000</v>
      </c>
      <c r="U1857" s="186" t="s">
        <v>14651</v>
      </c>
    </row>
    <row r="1858" spans="1:21" x14ac:dyDescent="0.25">
      <c r="A1858">
        <v>19</v>
      </c>
      <c r="B1858" s="41">
        <v>239</v>
      </c>
      <c r="C1858" s="232" t="s">
        <v>14662</v>
      </c>
      <c r="D1858" s="233" t="s">
        <v>12068</v>
      </c>
      <c r="E1858" s="258" t="s">
        <v>14640</v>
      </c>
      <c r="F1858" s="259" t="s">
        <v>4923</v>
      </c>
      <c r="G1858" s="259" t="s">
        <v>4385</v>
      </c>
      <c r="H1858" s="43" t="s">
        <v>14663</v>
      </c>
      <c r="I1858" s="41" t="s">
        <v>14664</v>
      </c>
      <c r="J1858" s="44" t="s">
        <v>14665</v>
      </c>
      <c r="K1858" s="266">
        <v>43965</v>
      </c>
      <c r="L1858" s="266">
        <v>45426</v>
      </c>
      <c r="M1858" s="44">
        <v>48</v>
      </c>
      <c r="N1858" s="197">
        <v>28800000</v>
      </c>
      <c r="O1858" s="197">
        <f t="shared" si="169"/>
        <v>600000</v>
      </c>
      <c r="P1858" s="86">
        <v>12</v>
      </c>
      <c r="Q1858" s="87">
        <f t="shared" si="174"/>
        <v>7200000</v>
      </c>
      <c r="R1858" s="73">
        <f>'[1]MMKI Tahap 2'!J1667</f>
        <v>856450</v>
      </c>
      <c r="S1858" s="74">
        <f>'[1]MMKI Tahap 2'!F1668</f>
        <v>1</v>
      </c>
      <c r="T1858" s="197">
        <f t="shared" si="171"/>
        <v>27943550</v>
      </c>
      <c r="U1858" s="186" t="s">
        <v>14651</v>
      </c>
    </row>
    <row r="1859" spans="1:21" x14ac:dyDescent="0.25">
      <c r="A1859">
        <v>20</v>
      </c>
      <c r="B1859" s="53">
        <v>240</v>
      </c>
      <c r="C1859" s="232" t="s">
        <v>14656</v>
      </c>
      <c r="D1859" s="257" t="s">
        <v>12068</v>
      </c>
      <c r="E1859" s="258" t="s">
        <v>12074</v>
      </c>
      <c r="F1859" s="259" t="s">
        <v>4923</v>
      </c>
      <c r="G1859" s="259" t="s">
        <v>4385</v>
      </c>
      <c r="H1859" s="260" t="s">
        <v>14666</v>
      </c>
      <c r="I1859" s="258" t="s">
        <v>14667</v>
      </c>
      <c r="J1859" s="232" t="s">
        <v>14668</v>
      </c>
      <c r="K1859" s="261">
        <v>43595</v>
      </c>
      <c r="L1859" s="261">
        <v>45056</v>
      </c>
      <c r="M1859" s="44">
        <v>48</v>
      </c>
      <c r="N1859" s="46">
        <v>40800000</v>
      </c>
      <c r="O1859" s="46">
        <f t="shared" si="169"/>
        <v>850000</v>
      </c>
      <c r="P1859" s="47">
        <v>24</v>
      </c>
      <c r="Q1859" s="59">
        <f t="shared" si="174"/>
        <v>20400000</v>
      </c>
      <c r="R1859" s="73">
        <f>'[1]MMKI Tahap 2'!J341</f>
        <v>2966253</v>
      </c>
      <c r="S1859" s="60">
        <f>'[1]MMKI Tahap 2'!F342</f>
        <v>4</v>
      </c>
      <c r="T1859" s="237">
        <f t="shared" si="171"/>
        <v>37833747</v>
      </c>
      <c r="U1859" s="186" t="s">
        <v>14651</v>
      </c>
    </row>
    <row r="1860" spans="1:21" x14ac:dyDescent="0.25">
      <c r="A1860">
        <v>21</v>
      </c>
      <c r="B1860" s="41">
        <v>241</v>
      </c>
      <c r="C1860" s="232" t="s">
        <v>14595</v>
      </c>
      <c r="D1860" s="233" t="s">
        <v>12068</v>
      </c>
      <c r="E1860" s="258" t="s">
        <v>12069</v>
      </c>
      <c r="F1860" s="259" t="s">
        <v>4923</v>
      </c>
      <c r="G1860" s="259" t="s">
        <v>4385</v>
      </c>
      <c r="H1860" s="43" t="s">
        <v>14669</v>
      </c>
      <c r="I1860" s="41" t="s">
        <v>14670</v>
      </c>
      <c r="J1860" s="44" t="s">
        <v>14671</v>
      </c>
      <c r="K1860" s="266">
        <v>43990</v>
      </c>
      <c r="L1860" s="266">
        <v>45451</v>
      </c>
      <c r="M1860" s="44">
        <v>48</v>
      </c>
      <c r="N1860" s="197">
        <v>28800000</v>
      </c>
      <c r="O1860" s="197">
        <f t="shared" si="169"/>
        <v>600000</v>
      </c>
      <c r="P1860" s="86">
        <v>12</v>
      </c>
      <c r="Q1860" s="87">
        <f t="shared" si="174"/>
        <v>7200000</v>
      </c>
      <c r="R1860" s="73">
        <f>'[1]MMKI Tahap 2'!J1739</f>
        <v>398178</v>
      </c>
      <c r="S1860" s="74">
        <f>'[1]MMKI Tahap 2'!F1740</f>
        <v>1</v>
      </c>
      <c r="T1860" s="197">
        <f t="shared" si="171"/>
        <v>28401822</v>
      </c>
      <c r="U1860" s="186" t="s">
        <v>14672</v>
      </c>
    </row>
    <row r="1861" spans="1:21" x14ac:dyDescent="0.25">
      <c r="A1861">
        <v>22</v>
      </c>
      <c r="B1861" s="53">
        <v>242</v>
      </c>
      <c r="C1861" s="232" t="s">
        <v>14649</v>
      </c>
      <c r="D1861" s="257" t="s">
        <v>12068</v>
      </c>
      <c r="E1861" s="258" t="s">
        <v>12069</v>
      </c>
      <c r="F1861" s="259" t="s">
        <v>4923</v>
      </c>
      <c r="G1861" s="259" t="s">
        <v>4385</v>
      </c>
      <c r="H1861" s="55" t="s">
        <v>13509</v>
      </c>
      <c r="I1861" s="925" t="s">
        <v>14673</v>
      </c>
      <c r="J1861" s="826" t="s">
        <v>13511</v>
      </c>
      <c r="K1861" s="261">
        <v>43607</v>
      </c>
      <c r="L1861" s="261">
        <v>45068</v>
      </c>
      <c r="M1861" s="44">
        <v>48</v>
      </c>
      <c r="N1861" s="46">
        <v>24000000</v>
      </c>
      <c r="O1861" s="46">
        <f t="shared" si="169"/>
        <v>500000</v>
      </c>
      <c r="P1861" s="47">
        <v>24</v>
      </c>
      <c r="Q1861" s="59">
        <f t="shared" si="174"/>
        <v>12000000</v>
      </c>
      <c r="R1861" s="41"/>
      <c r="S1861" s="60"/>
      <c r="T1861" s="237">
        <f t="shared" si="171"/>
        <v>24000000</v>
      </c>
      <c r="U1861" s="186" t="s">
        <v>14672</v>
      </c>
    </row>
    <row r="1862" spans="1:21" x14ac:dyDescent="0.25">
      <c r="A1862">
        <v>23</v>
      </c>
      <c r="B1862" s="41">
        <v>243</v>
      </c>
      <c r="C1862" s="232" t="s">
        <v>14652</v>
      </c>
      <c r="D1862" s="233" t="s">
        <v>12068</v>
      </c>
      <c r="E1862" s="258" t="s">
        <v>14640</v>
      </c>
      <c r="F1862" s="259" t="s">
        <v>4923</v>
      </c>
      <c r="G1862" s="259" t="s">
        <v>4385</v>
      </c>
      <c r="H1862" s="43" t="s">
        <v>14674</v>
      </c>
      <c r="I1862" s="41" t="s">
        <v>14675</v>
      </c>
      <c r="J1862" s="44" t="s">
        <v>14676</v>
      </c>
      <c r="K1862" s="266">
        <v>43990</v>
      </c>
      <c r="L1862" s="266">
        <v>45451</v>
      </c>
      <c r="M1862" s="44">
        <v>48</v>
      </c>
      <c r="N1862" s="197">
        <v>28800000</v>
      </c>
      <c r="O1862" s="197">
        <f t="shared" si="169"/>
        <v>600000</v>
      </c>
      <c r="P1862" s="128">
        <v>12</v>
      </c>
      <c r="Q1862" s="129">
        <f t="shared" si="174"/>
        <v>7200000</v>
      </c>
      <c r="R1862" s="41"/>
      <c r="S1862" s="74"/>
      <c r="T1862" s="197">
        <f t="shared" si="171"/>
        <v>28800000</v>
      </c>
      <c r="U1862" s="186" t="s">
        <v>14672</v>
      </c>
    </row>
    <row r="1863" spans="1:21" ht="17.45" customHeight="1" x14ac:dyDescent="0.4">
      <c r="B1863" s="41">
        <v>244</v>
      </c>
      <c r="C1863" s="258" t="s">
        <v>14677</v>
      </c>
      <c r="D1863" s="608" t="s">
        <v>9705</v>
      </c>
      <c r="E1863" s="41" t="s">
        <v>12324</v>
      </c>
      <c r="F1863" s="42" t="s">
        <v>11993</v>
      </c>
      <c r="G1863" s="42" t="s">
        <v>125</v>
      </c>
      <c r="H1863" s="235" t="s">
        <v>12567</v>
      </c>
      <c r="I1863" s="69" t="s">
        <v>12568</v>
      </c>
      <c r="J1863" s="69" t="s">
        <v>12569</v>
      </c>
      <c r="K1863" s="530">
        <v>43839</v>
      </c>
      <c r="L1863" s="530">
        <v>45300</v>
      </c>
      <c r="M1863" s="531">
        <v>48</v>
      </c>
      <c r="N1863" s="370">
        <v>33600000</v>
      </c>
      <c r="O1863" s="237">
        <f t="shared" ref="O1863:O1869" si="176">N1863/M1863</f>
        <v>700000</v>
      </c>
      <c r="P1863" s="47">
        <v>17</v>
      </c>
      <c r="Q1863" s="532">
        <f t="shared" si="174"/>
        <v>11900000</v>
      </c>
      <c r="R1863" s="73"/>
      <c r="S1863" s="360"/>
      <c r="T1863" s="237">
        <f t="shared" si="171"/>
        <v>33600000</v>
      </c>
      <c r="U1863" s="186"/>
    </row>
    <row r="1864" spans="1:21" ht="17.45" customHeight="1" x14ac:dyDescent="0.4">
      <c r="B1864" s="41">
        <v>245</v>
      </c>
      <c r="C1864" s="366" t="s">
        <v>14678</v>
      </c>
      <c r="D1864" s="608" t="s">
        <v>12587</v>
      </c>
      <c r="E1864" s="41" t="s">
        <v>14679</v>
      </c>
      <c r="F1864" s="426" t="s">
        <v>11993</v>
      </c>
      <c r="G1864" s="426" t="s">
        <v>125</v>
      </c>
      <c r="H1864" s="235" t="s">
        <v>14680</v>
      </c>
      <c r="I1864" s="69" t="s">
        <v>14681</v>
      </c>
      <c r="J1864" s="69" t="s">
        <v>14682</v>
      </c>
      <c r="K1864" s="530">
        <v>43843</v>
      </c>
      <c r="L1864" s="530">
        <v>44209</v>
      </c>
      <c r="M1864" s="531">
        <v>12</v>
      </c>
      <c r="N1864" s="370">
        <v>10800000</v>
      </c>
      <c r="O1864" s="76">
        <f t="shared" si="176"/>
        <v>900000</v>
      </c>
      <c r="P1864" s="47">
        <f t="shared" ref="P1864" ca="1" si="177">($P$3-K1864)/30</f>
        <v>24.187832391975341</v>
      </c>
      <c r="Q1864" s="532">
        <f t="shared" ca="1" si="174"/>
        <v>21600000</v>
      </c>
      <c r="R1864" s="73"/>
      <c r="S1864" s="360"/>
      <c r="T1864" s="237">
        <f t="shared" si="171"/>
        <v>10800000</v>
      </c>
      <c r="U1864" s="186"/>
    </row>
    <row r="1865" spans="1:21" ht="17.45" customHeight="1" x14ac:dyDescent="0.25">
      <c r="A1865" s="296" t="s">
        <v>12117</v>
      </c>
      <c r="B1865" s="41">
        <v>246</v>
      </c>
      <c r="C1865" s="258" t="s">
        <v>14683</v>
      </c>
      <c r="D1865" s="926" t="s">
        <v>12531</v>
      </c>
      <c r="E1865" s="258" t="s">
        <v>14684</v>
      </c>
      <c r="F1865" s="426" t="s">
        <v>11993</v>
      </c>
      <c r="G1865" s="426" t="s">
        <v>125</v>
      </c>
      <c r="H1865" s="235" t="s">
        <v>14685</v>
      </c>
      <c r="I1865" s="69" t="s">
        <v>14686</v>
      </c>
      <c r="J1865" s="69" t="s">
        <v>14687</v>
      </c>
      <c r="K1865" s="427">
        <v>43614</v>
      </c>
      <c r="L1865" s="427">
        <v>44369</v>
      </c>
      <c r="M1865" s="76">
        <v>24</v>
      </c>
      <c r="N1865" s="513">
        <f>4800000+4800000</f>
        <v>9600000</v>
      </c>
      <c r="O1865" s="76">
        <f t="shared" si="176"/>
        <v>400000</v>
      </c>
      <c r="P1865" s="128">
        <v>24</v>
      </c>
      <c r="Q1865" s="129">
        <f>LEFT(P1865,2)*O1865</f>
        <v>9600000</v>
      </c>
      <c r="R1865" s="73">
        <f>[1]NTT!J177</f>
        <v>1540000</v>
      </c>
      <c r="S1865" s="360">
        <f>[1]NTT!F178</f>
        <v>0</v>
      </c>
      <c r="T1865" s="237">
        <f t="shared" si="171"/>
        <v>8060000</v>
      </c>
      <c r="U1865" s="186" t="s">
        <v>14688</v>
      </c>
    </row>
    <row r="1866" spans="1:21" ht="17.45" customHeight="1" x14ac:dyDescent="0.25">
      <c r="B1866" s="41">
        <v>247</v>
      </c>
      <c r="C1866" s="258" t="s">
        <v>14689</v>
      </c>
      <c r="D1866" s="926" t="s">
        <v>12531</v>
      </c>
      <c r="E1866" s="258" t="s">
        <v>14429</v>
      </c>
      <c r="F1866" s="426" t="s">
        <v>11993</v>
      </c>
      <c r="G1866" s="426" t="s">
        <v>125</v>
      </c>
      <c r="H1866" s="235" t="s">
        <v>14690</v>
      </c>
      <c r="I1866" s="69" t="s">
        <v>14691</v>
      </c>
      <c r="J1866" s="69" t="s">
        <v>14692</v>
      </c>
      <c r="K1866" s="427">
        <v>43951</v>
      </c>
      <c r="L1866" s="427">
        <v>44316</v>
      </c>
      <c r="M1866" s="76">
        <v>12</v>
      </c>
      <c r="N1866" s="513">
        <v>8460000</v>
      </c>
      <c r="O1866" s="76">
        <f t="shared" si="176"/>
        <v>705000</v>
      </c>
      <c r="P1866" s="128">
        <v>12</v>
      </c>
      <c r="Q1866" s="129">
        <f t="shared" ref="Q1866:Q1879" si="178">LEFT(P1866,2)*O1866</f>
        <v>8460000</v>
      </c>
      <c r="R1866" s="73">
        <f>[1]NTT!J563</f>
        <v>597666</v>
      </c>
      <c r="S1866" s="360">
        <f>[1]NTT!F564</f>
        <v>0</v>
      </c>
      <c r="T1866" s="237">
        <f t="shared" si="171"/>
        <v>7862334</v>
      </c>
      <c r="U1866" s="511"/>
    </row>
    <row r="1867" spans="1:21" x14ac:dyDescent="0.25">
      <c r="A1867">
        <v>24</v>
      </c>
      <c r="B1867" s="41">
        <v>248</v>
      </c>
      <c r="C1867" s="232" t="s">
        <v>1806</v>
      </c>
      <c r="D1867" s="233" t="s">
        <v>12068</v>
      </c>
      <c r="E1867" s="258" t="s">
        <v>14693</v>
      </c>
      <c r="F1867" s="259" t="s">
        <v>4923</v>
      </c>
      <c r="G1867" s="259" t="s">
        <v>4385</v>
      </c>
      <c r="H1867" s="43" t="s">
        <v>8333</v>
      </c>
      <c r="I1867" s="41" t="s">
        <v>8334</v>
      </c>
      <c r="J1867" s="44" t="s">
        <v>8335</v>
      </c>
      <c r="K1867" s="266">
        <v>43990</v>
      </c>
      <c r="L1867" s="266">
        <v>45451</v>
      </c>
      <c r="M1867" s="44">
        <v>48</v>
      </c>
      <c r="N1867" s="197">
        <v>28800000</v>
      </c>
      <c r="O1867" s="197">
        <f t="shared" si="176"/>
        <v>600000</v>
      </c>
      <c r="P1867" s="128">
        <v>1</v>
      </c>
      <c r="Q1867" s="129">
        <f t="shared" si="178"/>
        <v>600000</v>
      </c>
      <c r="R1867" s="41"/>
      <c r="S1867" s="360"/>
      <c r="T1867" s="197">
        <f t="shared" si="171"/>
        <v>28800000</v>
      </c>
      <c r="U1867" s="186" t="s">
        <v>14694</v>
      </c>
    </row>
    <row r="1868" spans="1:21" x14ac:dyDescent="0.25">
      <c r="A1868">
        <v>25</v>
      </c>
      <c r="B1868" s="41">
        <v>249</v>
      </c>
      <c r="C1868" s="232" t="s">
        <v>1693</v>
      </c>
      <c r="D1868" s="233" t="s">
        <v>12068</v>
      </c>
      <c r="E1868" s="258" t="s">
        <v>12069</v>
      </c>
      <c r="F1868" s="259" t="s">
        <v>4923</v>
      </c>
      <c r="G1868" s="259" t="s">
        <v>4385</v>
      </c>
      <c r="H1868" s="43" t="s">
        <v>8293</v>
      </c>
      <c r="I1868" s="41" t="s">
        <v>8294</v>
      </c>
      <c r="J1868" s="44" t="s">
        <v>8295</v>
      </c>
      <c r="K1868" s="266">
        <v>43924</v>
      </c>
      <c r="L1868" s="266">
        <v>45385</v>
      </c>
      <c r="M1868" s="44">
        <v>48</v>
      </c>
      <c r="N1868" s="197">
        <v>28800000</v>
      </c>
      <c r="O1868" s="197">
        <f t="shared" si="176"/>
        <v>600000</v>
      </c>
      <c r="P1868" s="128">
        <v>15</v>
      </c>
      <c r="Q1868" s="129">
        <f t="shared" si="178"/>
        <v>9000000</v>
      </c>
      <c r="R1868" s="41"/>
      <c r="S1868" s="360"/>
      <c r="T1868" s="197">
        <f t="shared" si="171"/>
        <v>28800000</v>
      </c>
      <c r="U1868" s="186" t="s">
        <v>14694</v>
      </c>
    </row>
    <row r="1869" spans="1:21" x14ac:dyDescent="0.25">
      <c r="A1869">
        <v>26</v>
      </c>
      <c r="B1869" s="41">
        <v>250</v>
      </c>
      <c r="C1869" s="232" t="s">
        <v>12067</v>
      </c>
      <c r="D1869" s="233" t="s">
        <v>12068</v>
      </c>
      <c r="E1869" s="258" t="s">
        <v>12069</v>
      </c>
      <c r="F1869" s="259" t="s">
        <v>4923</v>
      </c>
      <c r="G1869" s="259" t="s">
        <v>4385</v>
      </c>
      <c r="H1869" s="920" t="s">
        <v>13480</v>
      </c>
      <c r="I1869" s="258" t="s">
        <v>13481</v>
      </c>
      <c r="J1869" s="232" t="s">
        <v>13482</v>
      </c>
      <c r="K1869" s="261">
        <v>43595</v>
      </c>
      <c r="L1869" s="261">
        <v>45056</v>
      </c>
      <c r="M1869" s="44">
        <v>48</v>
      </c>
      <c r="N1869" s="46">
        <v>24000000</v>
      </c>
      <c r="O1869" s="46">
        <f t="shared" si="176"/>
        <v>500000</v>
      </c>
      <c r="P1869" s="47">
        <v>25</v>
      </c>
      <c r="Q1869" s="48">
        <f t="shared" si="178"/>
        <v>12500000</v>
      </c>
      <c r="R1869" s="73">
        <f>'[1]MMKI Tahap 2'!J970</f>
        <v>6581922</v>
      </c>
      <c r="S1869" s="360">
        <f>'[1]MMKI Tahap 2'!F971</f>
        <v>4</v>
      </c>
      <c r="T1869" s="237">
        <f t="shared" ref="T1869:T1932" si="179">N1869-R1869</f>
        <v>17418078</v>
      </c>
      <c r="U1869" s="186" t="s">
        <v>14695</v>
      </c>
    </row>
    <row r="1870" spans="1:21" ht="17.45" customHeight="1" x14ac:dyDescent="0.4">
      <c r="B1870" s="41">
        <v>251</v>
      </c>
      <c r="C1870" s="389" t="s">
        <v>14696</v>
      </c>
      <c r="D1870" s="659" t="s">
        <v>14697</v>
      </c>
      <c r="E1870" s="258" t="s">
        <v>13488</v>
      </c>
      <c r="F1870" s="222"/>
      <c r="G1870" s="222"/>
      <c r="H1870" s="223" t="s">
        <v>14698</v>
      </c>
      <c r="I1870" s="224" t="s">
        <v>14699</v>
      </c>
      <c r="J1870" s="224" t="s">
        <v>14700</v>
      </c>
      <c r="K1870" s="225">
        <v>44232</v>
      </c>
      <c r="L1870" s="225">
        <v>44597</v>
      </c>
      <c r="M1870" s="226">
        <v>12</v>
      </c>
      <c r="N1870" s="227">
        <v>7500000</v>
      </c>
      <c r="O1870" s="226">
        <f>N1870/M1870</f>
        <v>625000</v>
      </c>
      <c r="P1870" s="128">
        <v>5</v>
      </c>
      <c r="Q1870" s="129">
        <f t="shared" si="178"/>
        <v>3125000</v>
      </c>
      <c r="R1870" s="117">
        <f>'[1]Kartika Utama'!J205</f>
        <v>2891111</v>
      </c>
      <c r="S1870" s="230">
        <f>'[1]Kartika Utama'!F206</f>
        <v>1</v>
      </c>
      <c r="T1870" s="231">
        <f t="shared" si="179"/>
        <v>4608889</v>
      </c>
      <c r="U1870" s="186" t="s">
        <v>14701</v>
      </c>
    </row>
    <row r="1871" spans="1:21" ht="17.45" customHeight="1" x14ac:dyDescent="0.4">
      <c r="B1871" s="41">
        <v>252</v>
      </c>
      <c r="C1871" s="389" t="s">
        <v>2869</v>
      </c>
      <c r="D1871" s="659" t="s">
        <v>14697</v>
      </c>
      <c r="E1871" s="258" t="s">
        <v>13488</v>
      </c>
      <c r="F1871" s="222"/>
      <c r="G1871" s="222"/>
      <c r="H1871" s="223" t="s">
        <v>6892</v>
      </c>
      <c r="I1871" s="224" t="s">
        <v>6893</v>
      </c>
      <c r="J1871" s="224" t="s">
        <v>6894</v>
      </c>
      <c r="K1871" s="225">
        <v>44225</v>
      </c>
      <c r="L1871" s="225">
        <v>44590</v>
      </c>
      <c r="M1871" s="226">
        <v>12</v>
      </c>
      <c r="N1871" s="227">
        <v>7500000</v>
      </c>
      <c r="O1871" s="226">
        <f>N1871/M1871</f>
        <v>625000</v>
      </c>
      <c r="P1871" s="128">
        <v>5</v>
      </c>
      <c r="Q1871" s="129">
        <f t="shared" si="178"/>
        <v>3125000</v>
      </c>
      <c r="R1871" s="117">
        <f>'[1]Kartika Utama'!J136</f>
        <v>2456074</v>
      </c>
      <c r="S1871" s="230">
        <f>'[1]Kartika Utama'!F137</f>
        <v>2</v>
      </c>
      <c r="T1871" s="231">
        <f t="shared" si="179"/>
        <v>5043926</v>
      </c>
      <c r="U1871" s="186" t="s">
        <v>14701</v>
      </c>
    </row>
    <row r="1872" spans="1:21" ht="17.45" customHeight="1" x14ac:dyDescent="0.4">
      <c r="B1872" s="41">
        <v>253</v>
      </c>
      <c r="C1872" s="389" t="s">
        <v>14696</v>
      </c>
      <c r="D1872" s="659" t="s">
        <v>14697</v>
      </c>
      <c r="E1872" s="258" t="s">
        <v>13488</v>
      </c>
      <c r="F1872" s="222"/>
      <c r="G1872" s="222"/>
      <c r="H1872" s="223" t="s">
        <v>14702</v>
      </c>
      <c r="I1872" s="224" t="s">
        <v>14703</v>
      </c>
      <c r="J1872" s="224" t="s">
        <v>14704</v>
      </c>
      <c r="K1872" s="225">
        <v>44232</v>
      </c>
      <c r="L1872" s="225">
        <v>44597</v>
      </c>
      <c r="M1872" s="226">
        <v>12</v>
      </c>
      <c r="N1872" s="227">
        <v>7500000</v>
      </c>
      <c r="O1872" s="226">
        <f t="shared" ref="O1872:O1879" si="180">N1872/M1872</f>
        <v>625000</v>
      </c>
      <c r="P1872" s="128">
        <v>5</v>
      </c>
      <c r="Q1872" s="129">
        <f t="shared" si="178"/>
        <v>3125000</v>
      </c>
      <c r="R1872" s="117">
        <f>'[1]Kartika Utama'!J31</f>
        <v>3203300</v>
      </c>
      <c r="S1872" s="230">
        <f>'[1]Kartika Utama'!F32</f>
        <v>2</v>
      </c>
      <c r="T1872" s="231">
        <f t="shared" si="179"/>
        <v>4296700</v>
      </c>
      <c r="U1872" s="186" t="s">
        <v>14701</v>
      </c>
    </row>
    <row r="1873" spans="1:22" ht="17.45" customHeight="1" x14ac:dyDescent="0.4">
      <c r="B1873" s="41">
        <v>254</v>
      </c>
      <c r="C1873" s="392" t="s">
        <v>2928</v>
      </c>
      <c r="D1873" s="680" t="s">
        <v>14697</v>
      </c>
      <c r="E1873" s="258" t="s">
        <v>13488</v>
      </c>
      <c r="F1873" s="232"/>
      <c r="G1873" s="232"/>
      <c r="H1873" s="235" t="s">
        <v>6911</v>
      </c>
      <c r="I1873" s="69" t="s">
        <v>6912</v>
      </c>
      <c r="J1873" s="69" t="s">
        <v>6913</v>
      </c>
      <c r="K1873" s="427">
        <v>44235</v>
      </c>
      <c r="L1873" s="427">
        <v>44600</v>
      </c>
      <c r="M1873" s="76">
        <v>12</v>
      </c>
      <c r="N1873" s="370">
        <v>7500000</v>
      </c>
      <c r="O1873" s="76">
        <f t="shared" si="180"/>
        <v>625000</v>
      </c>
      <c r="P1873" s="128">
        <v>5</v>
      </c>
      <c r="Q1873" s="129">
        <f t="shared" si="178"/>
        <v>3125000</v>
      </c>
      <c r="R1873" s="73">
        <f>'[1]Kartika Utama'!J240</f>
        <v>2768150</v>
      </c>
      <c r="S1873" s="130">
        <f>'[1]Kartika Utama'!F241</f>
        <v>2</v>
      </c>
      <c r="T1873" s="237">
        <f t="shared" si="179"/>
        <v>4731850</v>
      </c>
      <c r="U1873" s="186" t="s">
        <v>14701</v>
      </c>
    </row>
    <row r="1874" spans="1:22" ht="17.45" customHeight="1" x14ac:dyDescent="0.4">
      <c r="B1874" s="41">
        <v>255</v>
      </c>
      <c r="C1874" s="770" t="s">
        <v>14705</v>
      </c>
      <c r="D1874" s="927" t="s">
        <v>11938</v>
      </c>
      <c r="E1874" s="928" t="s">
        <v>14706</v>
      </c>
      <c r="F1874" s="929" t="s">
        <v>11993</v>
      </c>
      <c r="G1874" s="929" t="s">
        <v>125</v>
      </c>
      <c r="H1874" s="368" t="s">
        <v>14707</v>
      </c>
      <c r="I1874" s="222" t="s">
        <v>14057</v>
      </c>
      <c r="J1874" s="222" t="s">
        <v>14708</v>
      </c>
      <c r="K1874" s="391">
        <v>43536</v>
      </c>
      <c r="L1874" s="391">
        <v>43902</v>
      </c>
      <c r="M1874" s="226">
        <v>12</v>
      </c>
      <c r="N1874" s="930">
        <v>16800000</v>
      </c>
      <c r="O1874" s="226">
        <f t="shared" si="180"/>
        <v>1400000</v>
      </c>
      <c r="P1874" s="115">
        <f ca="1">($P$3-K1874)/30</f>
        <v>34.421165725308676</v>
      </c>
      <c r="Q1874" s="581">
        <f t="shared" ca="1" si="178"/>
        <v>47600000</v>
      </c>
      <c r="R1874" s="117">
        <f>[1]TUV!J31</f>
        <v>1615340</v>
      </c>
      <c r="S1874" s="931">
        <f>[1]TUV!F32</f>
        <v>1</v>
      </c>
      <c r="T1874" s="642">
        <f t="shared" si="179"/>
        <v>15184660</v>
      </c>
      <c r="U1874" s="186" t="s">
        <v>14709</v>
      </c>
    </row>
    <row r="1875" spans="1:22" ht="17.45" customHeight="1" x14ac:dyDescent="0.4">
      <c r="A1875" s="171" t="s">
        <v>12048</v>
      </c>
      <c r="B1875" s="41">
        <v>256</v>
      </c>
      <c r="C1875" s="932" t="s">
        <v>3111</v>
      </c>
      <c r="D1875" s="233" t="s">
        <v>12059</v>
      </c>
      <c r="E1875" s="67" t="s">
        <v>12720</v>
      </c>
      <c r="F1875" s="234" t="s">
        <v>11993</v>
      </c>
      <c r="G1875" s="234" t="s">
        <v>125</v>
      </c>
      <c r="H1875" s="235" t="s">
        <v>14710</v>
      </c>
      <c r="I1875" s="69" t="s">
        <v>11695</v>
      </c>
      <c r="J1875" s="69" t="s">
        <v>11696</v>
      </c>
      <c r="K1875" s="236">
        <v>42453</v>
      </c>
      <c r="L1875" s="933">
        <v>44644</v>
      </c>
      <c r="M1875" s="76">
        <v>72</v>
      </c>
      <c r="N1875" s="76">
        <f>50400000+16200000+16650000+15600000</f>
        <v>98850000</v>
      </c>
      <c r="O1875" s="76">
        <f t="shared" si="180"/>
        <v>1372916.6666666667</v>
      </c>
      <c r="P1875" s="128">
        <v>65</v>
      </c>
      <c r="Q1875" s="129">
        <f t="shared" si="178"/>
        <v>89239583.333333343</v>
      </c>
      <c r="R1875" s="73">
        <f>'[1]Steel Center'!J89</f>
        <v>42586285</v>
      </c>
      <c r="S1875" s="271">
        <f>'[1]Steel Center'!F90</f>
        <v>18</v>
      </c>
      <c r="T1875" s="50">
        <f t="shared" si="179"/>
        <v>56263715</v>
      </c>
      <c r="U1875" s="186" t="s">
        <v>14711</v>
      </c>
      <c r="V1875" s="16" t="s">
        <v>14712</v>
      </c>
    </row>
    <row r="1876" spans="1:22" ht="17.45" customHeight="1" x14ac:dyDescent="0.25">
      <c r="B1876" s="41">
        <v>257</v>
      </c>
      <c r="C1876" s="144" t="s">
        <v>14713</v>
      </c>
      <c r="D1876" s="40" t="s">
        <v>14714</v>
      </c>
      <c r="E1876" s="132" t="s">
        <v>12006</v>
      </c>
      <c r="F1876" s="934" t="s">
        <v>11993</v>
      </c>
      <c r="G1876" s="934" t="s">
        <v>125</v>
      </c>
      <c r="H1876" s="134" t="s">
        <v>14715</v>
      </c>
      <c r="I1876" s="135" t="s">
        <v>14716</v>
      </c>
      <c r="J1876" s="135" t="s">
        <v>14717</v>
      </c>
      <c r="K1876" s="136">
        <v>43256</v>
      </c>
      <c r="L1876" s="136">
        <v>44352</v>
      </c>
      <c r="M1876" s="137">
        <v>36</v>
      </c>
      <c r="N1876" s="138">
        <v>46290519</v>
      </c>
      <c r="O1876" s="72">
        <f t="shared" si="180"/>
        <v>1285847.75</v>
      </c>
      <c r="P1876" s="62">
        <v>36</v>
      </c>
      <c r="Q1876" s="87">
        <f t="shared" si="178"/>
        <v>46290519</v>
      </c>
      <c r="R1876" s="139">
        <f>[1]KRM!J2023</f>
        <v>17292090</v>
      </c>
      <c r="S1876" s="60">
        <f>[1]KRM!F2024</f>
        <v>11</v>
      </c>
      <c r="T1876" s="120">
        <f t="shared" si="179"/>
        <v>28998429</v>
      </c>
    </row>
    <row r="1877" spans="1:22" ht="17.45" customHeight="1" x14ac:dyDescent="0.25">
      <c r="B1877" s="41">
        <v>258</v>
      </c>
      <c r="C1877" s="856" t="s">
        <v>14718</v>
      </c>
      <c r="D1877" s="65" t="s">
        <v>14719</v>
      </c>
      <c r="E1877" s="119" t="s">
        <v>12016</v>
      </c>
      <c r="F1877" s="42" t="s">
        <v>11993</v>
      </c>
      <c r="G1877" s="42" t="s">
        <v>125</v>
      </c>
      <c r="H1877" s="124" t="s">
        <v>14720</v>
      </c>
      <c r="I1877" s="125" t="s">
        <v>14721</v>
      </c>
      <c r="J1877" s="125" t="s">
        <v>14722</v>
      </c>
      <c r="K1877" s="70">
        <v>43234</v>
      </c>
      <c r="L1877" s="70">
        <v>44330</v>
      </c>
      <c r="M1877" s="137">
        <v>36</v>
      </c>
      <c r="N1877" s="127">
        <v>70077207</v>
      </c>
      <c r="O1877" s="76">
        <f t="shared" si="180"/>
        <v>1946589.0833333333</v>
      </c>
      <c r="P1877" s="47">
        <v>36</v>
      </c>
      <c r="Q1877" s="129">
        <f t="shared" si="178"/>
        <v>70077207</v>
      </c>
      <c r="R1877" s="73">
        <f>[1]KRM!J1965</f>
        <v>28004899</v>
      </c>
      <c r="S1877" s="60">
        <f>[1]KRM!F1966</f>
        <v>13</v>
      </c>
      <c r="T1877" s="120">
        <f t="shared" si="179"/>
        <v>42072308</v>
      </c>
    </row>
    <row r="1878" spans="1:22" ht="17.45" customHeight="1" x14ac:dyDescent="0.25">
      <c r="B1878" s="41">
        <v>259</v>
      </c>
      <c r="C1878" s="856" t="s">
        <v>14723</v>
      </c>
      <c r="D1878" s="65" t="s">
        <v>14724</v>
      </c>
      <c r="E1878" s="119" t="s">
        <v>12016</v>
      </c>
      <c r="F1878" s="42" t="s">
        <v>11993</v>
      </c>
      <c r="G1878" s="42" t="s">
        <v>125</v>
      </c>
      <c r="H1878" s="124" t="s">
        <v>14725</v>
      </c>
      <c r="I1878" s="125" t="s">
        <v>14726</v>
      </c>
      <c r="J1878" s="125" t="s">
        <v>14727</v>
      </c>
      <c r="K1878" s="70">
        <v>43256</v>
      </c>
      <c r="L1878" s="70">
        <v>44352</v>
      </c>
      <c r="M1878" s="137">
        <v>36</v>
      </c>
      <c r="N1878" s="127">
        <v>70200000</v>
      </c>
      <c r="O1878" s="76">
        <f t="shared" si="180"/>
        <v>1950000</v>
      </c>
      <c r="P1878" s="47">
        <v>36</v>
      </c>
      <c r="Q1878" s="129">
        <f t="shared" si="178"/>
        <v>70200000</v>
      </c>
      <c r="R1878" s="73">
        <f>[1]KRM!J2477</f>
        <v>23619888</v>
      </c>
      <c r="S1878" s="60">
        <f>[1]KRM!F2478</f>
        <v>10</v>
      </c>
      <c r="T1878" s="120">
        <f t="shared" si="179"/>
        <v>46580112</v>
      </c>
    </row>
    <row r="1879" spans="1:22" ht="17.45" customHeight="1" x14ac:dyDescent="0.25">
      <c r="B1879" s="41">
        <v>260</v>
      </c>
      <c r="C1879" s="126" t="s">
        <v>14728</v>
      </c>
      <c r="D1879" s="65" t="s">
        <v>14729</v>
      </c>
      <c r="E1879" s="119" t="s">
        <v>12016</v>
      </c>
      <c r="F1879" s="42" t="s">
        <v>11993</v>
      </c>
      <c r="G1879" s="42" t="s">
        <v>125</v>
      </c>
      <c r="H1879" s="124" t="s">
        <v>14730</v>
      </c>
      <c r="I1879" s="125" t="s">
        <v>14731</v>
      </c>
      <c r="J1879" s="125" t="s">
        <v>14732</v>
      </c>
      <c r="K1879" s="70">
        <v>43287</v>
      </c>
      <c r="L1879" s="70">
        <v>44383</v>
      </c>
      <c r="M1879" s="126">
        <v>36</v>
      </c>
      <c r="N1879" s="127">
        <v>70200000</v>
      </c>
      <c r="O1879" s="76">
        <f t="shared" si="180"/>
        <v>1950000</v>
      </c>
      <c r="P1879" s="47">
        <v>36</v>
      </c>
      <c r="Q1879" s="129">
        <f t="shared" si="178"/>
        <v>70200000</v>
      </c>
      <c r="R1879" s="73">
        <f>[1]KRM!J2307</f>
        <v>27695979</v>
      </c>
      <c r="S1879" s="74">
        <f>[1]KRM!F2308</f>
        <v>12</v>
      </c>
      <c r="T1879" s="50">
        <f t="shared" si="179"/>
        <v>42504021</v>
      </c>
    </row>
    <row r="1880" spans="1:22" ht="17.45" customHeight="1" x14ac:dyDescent="0.4">
      <c r="B1880" s="41">
        <v>261</v>
      </c>
      <c r="C1880" s="389" t="s">
        <v>2796</v>
      </c>
      <c r="D1880" s="659" t="s">
        <v>14697</v>
      </c>
      <c r="E1880" s="221" t="s">
        <v>12001</v>
      </c>
      <c r="F1880" s="222"/>
      <c r="G1880" s="222"/>
      <c r="H1880" s="223" t="s">
        <v>6870</v>
      </c>
      <c r="I1880" s="224" t="s">
        <v>6871</v>
      </c>
      <c r="J1880" s="224" t="s">
        <v>6872</v>
      </c>
      <c r="K1880" s="225">
        <v>44215</v>
      </c>
      <c r="L1880" s="225">
        <v>44580</v>
      </c>
      <c r="M1880" s="226">
        <v>12</v>
      </c>
      <c r="N1880" s="227">
        <v>4200000</v>
      </c>
      <c r="O1880" s="226">
        <f>N1880/M1880</f>
        <v>350000</v>
      </c>
      <c r="P1880" s="128">
        <f ca="1">($P$3-K1880)/30</f>
        <v>11.787832391975341</v>
      </c>
      <c r="Q1880" s="129">
        <f ca="1">LEFT(P1880,2)*O1880</f>
        <v>3850000</v>
      </c>
      <c r="R1880" s="117"/>
      <c r="S1880" s="230"/>
      <c r="T1880" s="50">
        <f t="shared" si="179"/>
        <v>4200000</v>
      </c>
      <c r="U1880" s="186"/>
    </row>
    <row r="1881" spans="1:22" ht="17.45" customHeight="1" x14ac:dyDescent="0.4">
      <c r="B1881" s="41">
        <v>262</v>
      </c>
      <c r="C1881" s="389" t="s">
        <v>2796</v>
      </c>
      <c r="D1881" s="659" t="s">
        <v>14697</v>
      </c>
      <c r="E1881" s="221" t="s">
        <v>12001</v>
      </c>
      <c r="F1881" s="222"/>
      <c r="G1881" s="222"/>
      <c r="H1881" s="223" t="s">
        <v>6877</v>
      </c>
      <c r="I1881" s="224" t="s">
        <v>6878</v>
      </c>
      <c r="J1881" s="224" t="s">
        <v>6879</v>
      </c>
      <c r="K1881" s="225">
        <v>44215</v>
      </c>
      <c r="L1881" s="225">
        <v>44580</v>
      </c>
      <c r="M1881" s="226">
        <v>12</v>
      </c>
      <c r="N1881" s="227">
        <v>4200000</v>
      </c>
      <c r="O1881" s="226">
        <f>N1881/M1881</f>
        <v>350000</v>
      </c>
      <c r="P1881" s="128">
        <f t="shared" ref="P1881:P1888" ca="1" si="181">($P$3-K1881)/30</f>
        <v>11.787832391975341</v>
      </c>
      <c r="Q1881" s="129">
        <f t="shared" ref="Q1881:Q1888" ca="1" si="182">LEFT(P1881,2)*O1881</f>
        <v>3850000</v>
      </c>
      <c r="R1881" s="117"/>
      <c r="S1881" s="230"/>
      <c r="T1881" s="50">
        <f t="shared" si="179"/>
        <v>4200000</v>
      </c>
      <c r="U1881" s="186"/>
    </row>
    <row r="1882" spans="1:22" ht="17.45" customHeight="1" x14ac:dyDescent="0.4">
      <c r="B1882" s="41">
        <v>263</v>
      </c>
      <c r="C1882" s="389" t="s">
        <v>2800</v>
      </c>
      <c r="D1882" s="659" t="s">
        <v>14697</v>
      </c>
      <c r="E1882" s="221" t="s">
        <v>12310</v>
      </c>
      <c r="F1882" s="222"/>
      <c r="G1882" s="222"/>
      <c r="H1882" s="223" t="s">
        <v>6880</v>
      </c>
      <c r="I1882" s="224" t="s">
        <v>6881</v>
      </c>
      <c r="J1882" s="224" t="s">
        <v>6882</v>
      </c>
      <c r="K1882" s="225">
        <v>44215</v>
      </c>
      <c r="L1882" s="225">
        <v>44580</v>
      </c>
      <c r="M1882" s="226">
        <v>12</v>
      </c>
      <c r="N1882" s="227">
        <v>7800000</v>
      </c>
      <c r="O1882" s="226">
        <f>N1882/M1882</f>
        <v>650000</v>
      </c>
      <c r="P1882" s="128">
        <f t="shared" ca="1" si="181"/>
        <v>11.787832391975341</v>
      </c>
      <c r="Q1882" s="129">
        <f t="shared" ca="1" si="182"/>
        <v>7150000</v>
      </c>
      <c r="R1882" s="117"/>
      <c r="S1882" s="230"/>
      <c r="T1882" s="50">
        <f t="shared" si="179"/>
        <v>7800000</v>
      </c>
      <c r="U1882" s="186"/>
    </row>
    <row r="1883" spans="1:22" ht="17.45" customHeight="1" x14ac:dyDescent="0.4">
      <c r="B1883" s="41">
        <v>264</v>
      </c>
      <c r="C1883" s="389" t="s">
        <v>2869</v>
      </c>
      <c r="D1883" s="659" t="s">
        <v>14697</v>
      </c>
      <c r="E1883" s="258" t="s">
        <v>13488</v>
      </c>
      <c r="F1883" s="222"/>
      <c r="G1883" s="222"/>
      <c r="H1883" s="223" t="s">
        <v>6884</v>
      </c>
      <c r="I1883" s="224" t="s">
        <v>6885</v>
      </c>
      <c r="J1883" s="224" t="s">
        <v>6886</v>
      </c>
      <c r="K1883" s="225">
        <v>44225</v>
      </c>
      <c r="L1883" s="225">
        <v>44590</v>
      </c>
      <c r="M1883" s="226">
        <v>12</v>
      </c>
      <c r="N1883" s="227">
        <v>7500000</v>
      </c>
      <c r="O1883" s="226">
        <f>N1883/M1883</f>
        <v>625000</v>
      </c>
      <c r="P1883" s="128">
        <f t="shared" ca="1" si="181"/>
        <v>11.454499058642007</v>
      </c>
      <c r="Q1883" s="129">
        <f t="shared" ca="1" si="182"/>
        <v>6875000</v>
      </c>
      <c r="R1883" s="117">
        <f>'[1]Kartika Utama'!J67</f>
        <v>3230507</v>
      </c>
      <c r="S1883" s="230">
        <f>'[1]Kartika Utama'!F68</f>
        <v>3</v>
      </c>
      <c r="T1883" s="50">
        <f t="shared" si="179"/>
        <v>4269493</v>
      </c>
      <c r="U1883" s="186"/>
    </row>
    <row r="1884" spans="1:22" ht="17.45" customHeight="1" x14ac:dyDescent="0.4">
      <c r="B1884" s="41">
        <v>265</v>
      </c>
      <c r="C1884" s="389" t="s">
        <v>2869</v>
      </c>
      <c r="D1884" s="659" t="s">
        <v>14697</v>
      </c>
      <c r="E1884" s="258" t="s">
        <v>13488</v>
      </c>
      <c r="F1884" s="222"/>
      <c r="G1884" s="222"/>
      <c r="H1884" s="223" t="s">
        <v>6897</v>
      </c>
      <c r="I1884" s="224" t="s">
        <v>6898</v>
      </c>
      <c r="J1884" s="224" t="s">
        <v>6899</v>
      </c>
      <c r="K1884" s="225">
        <v>44225</v>
      </c>
      <c r="L1884" s="225">
        <v>44590</v>
      </c>
      <c r="M1884" s="226">
        <v>12</v>
      </c>
      <c r="N1884" s="227">
        <v>7500000</v>
      </c>
      <c r="O1884" s="226">
        <f t="shared" ref="O1884" si="183">N1884/M1884</f>
        <v>625000</v>
      </c>
      <c r="P1884" s="128">
        <f t="shared" ca="1" si="181"/>
        <v>11.454499058642007</v>
      </c>
      <c r="Q1884" s="129">
        <f t="shared" ca="1" si="182"/>
        <v>6875000</v>
      </c>
      <c r="R1884" s="117">
        <f>'[1]Kartika Utama'!J171</f>
        <v>2454074</v>
      </c>
      <c r="S1884" s="230">
        <f>'[1]Kartika Utama'!F172</f>
        <v>2</v>
      </c>
      <c r="T1884" s="50">
        <f t="shared" si="179"/>
        <v>5045926</v>
      </c>
      <c r="U1884" s="186"/>
    </row>
    <row r="1885" spans="1:22" ht="17.45" customHeight="1" x14ac:dyDescent="0.4">
      <c r="B1885" s="41">
        <v>266</v>
      </c>
      <c r="C1885" s="389" t="s">
        <v>2870</v>
      </c>
      <c r="D1885" s="659" t="s">
        <v>14697</v>
      </c>
      <c r="E1885" s="258" t="s">
        <v>13488</v>
      </c>
      <c r="F1885" s="222"/>
      <c r="G1885" s="222"/>
      <c r="H1885" s="223" t="s">
        <v>6902</v>
      </c>
      <c r="I1885" s="224" t="s">
        <v>6903</v>
      </c>
      <c r="J1885" s="224" t="s">
        <v>6904</v>
      </c>
      <c r="K1885" s="225">
        <v>44232</v>
      </c>
      <c r="L1885" s="225">
        <v>44597</v>
      </c>
      <c r="M1885" s="226">
        <v>12</v>
      </c>
      <c r="N1885" s="227">
        <v>7500000</v>
      </c>
      <c r="O1885" s="226">
        <f>N1885/M1885</f>
        <v>625000</v>
      </c>
      <c r="P1885" s="128">
        <f t="shared" ca="1" si="181"/>
        <v>11.221165725308675</v>
      </c>
      <c r="Q1885" s="129">
        <f t="shared" ca="1" si="182"/>
        <v>6875000</v>
      </c>
      <c r="R1885" s="117">
        <f>'[1]Kartika Utama'!J102</f>
        <v>7161459</v>
      </c>
      <c r="S1885" s="230">
        <f>'[1]Kartika Utama'!F103</f>
        <v>3</v>
      </c>
      <c r="T1885" s="50">
        <f t="shared" si="179"/>
        <v>338541</v>
      </c>
      <c r="U1885" s="186"/>
    </row>
    <row r="1886" spans="1:22" ht="17.45" customHeight="1" x14ac:dyDescent="0.4">
      <c r="B1886" s="41">
        <v>267</v>
      </c>
      <c r="C1886" s="389" t="s">
        <v>3044</v>
      </c>
      <c r="D1886" s="659" t="s">
        <v>14697</v>
      </c>
      <c r="E1886" s="258" t="s">
        <v>14733</v>
      </c>
      <c r="F1886" s="222"/>
      <c r="G1886" s="222"/>
      <c r="H1886" s="223" t="s">
        <v>6918</v>
      </c>
      <c r="I1886" s="224" t="s">
        <v>6919</v>
      </c>
      <c r="J1886" s="224" t="s">
        <v>6920</v>
      </c>
      <c r="K1886" s="225">
        <v>44250</v>
      </c>
      <c r="L1886" s="225">
        <v>44615</v>
      </c>
      <c r="M1886" s="226">
        <v>12</v>
      </c>
      <c r="N1886" s="227">
        <v>7200000</v>
      </c>
      <c r="O1886" s="226">
        <f>N1886/M1886</f>
        <v>600000</v>
      </c>
      <c r="P1886" s="128">
        <f t="shared" ca="1" si="181"/>
        <v>10.621165725308675</v>
      </c>
      <c r="Q1886" s="129">
        <f t="shared" ca="1" si="182"/>
        <v>6000000</v>
      </c>
      <c r="R1886" s="117"/>
      <c r="S1886" s="230"/>
      <c r="T1886" s="50">
        <f t="shared" si="179"/>
        <v>7200000</v>
      </c>
      <c r="U1886" s="186"/>
    </row>
    <row r="1887" spans="1:22" ht="17.45" customHeight="1" x14ac:dyDescent="0.4">
      <c r="B1887" s="41">
        <v>268</v>
      </c>
      <c r="C1887" s="389" t="s">
        <v>3044</v>
      </c>
      <c r="D1887" s="659" t="s">
        <v>14697</v>
      </c>
      <c r="E1887" s="258" t="s">
        <v>14733</v>
      </c>
      <c r="F1887" s="222"/>
      <c r="G1887" s="222"/>
      <c r="H1887" s="223" t="s">
        <v>6926</v>
      </c>
      <c r="I1887" s="224" t="s">
        <v>6927</v>
      </c>
      <c r="J1887" s="224" t="s">
        <v>6928</v>
      </c>
      <c r="K1887" s="225">
        <v>44250</v>
      </c>
      <c r="L1887" s="225">
        <v>44615</v>
      </c>
      <c r="M1887" s="226">
        <v>12</v>
      </c>
      <c r="N1887" s="227">
        <v>7200000</v>
      </c>
      <c r="O1887" s="226">
        <f t="shared" ref="O1887:O1906" si="184">N1887/M1887</f>
        <v>600000</v>
      </c>
      <c r="P1887" s="128">
        <f t="shared" ca="1" si="181"/>
        <v>10.621165725308675</v>
      </c>
      <c r="Q1887" s="129">
        <f t="shared" ca="1" si="182"/>
        <v>6000000</v>
      </c>
      <c r="R1887" s="117"/>
      <c r="S1887" s="230"/>
      <c r="T1887" s="50">
        <f t="shared" si="179"/>
        <v>7200000</v>
      </c>
      <c r="U1887" s="186"/>
    </row>
    <row r="1888" spans="1:22" ht="17.45" customHeight="1" x14ac:dyDescent="0.4">
      <c r="B1888" s="41">
        <v>269</v>
      </c>
      <c r="C1888" s="392" t="s">
        <v>3044</v>
      </c>
      <c r="D1888" s="680" t="s">
        <v>14697</v>
      </c>
      <c r="E1888" s="258" t="s">
        <v>14733</v>
      </c>
      <c r="F1888" s="232"/>
      <c r="G1888" s="232"/>
      <c r="H1888" s="235" t="s">
        <v>6929</v>
      </c>
      <c r="I1888" s="69" t="s">
        <v>6930</v>
      </c>
      <c r="J1888" s="69" t="s">
        <v>6931</v>
      </c>
      <c r="K1888" s="427">
        <v>44250</v>
      </c>
      <c r="L1888" s="427">
        <v>44615</v>
      </c>
      <c r="M1888" s="76">
        <v>12</v>
      </c>
      <c r="N1888" s="370">
        <v>7200000</v>
      </c>
      <c r="O1888" s="76">
        <f t="shared" si="184"/>
        <v>600000</v>
      </c>
      <c r="P1888" s="128">
        <f t="shared" ca="1" si="181"/>
        <v>10.621165725308675</v>
      </c>
      <c r="Q1888" s="129">
        <f t="shared" ca="1" si="182"/>
        <v>6000000</v>
      </c>
      <c r="R1888" s="73"/>
      <c r="S1888" s="130"/>
      <c r="T1888" s="50">
        <f t="shared" si="179"/>
        <v>7200000</v>
      </c>
      <c r="U1888" s="186"/>
    </row>
    <row r="1889" spans="1:22" ht="17.45" customHeight="1" x14ac:dyDescent="0.25">
      <c r="B1889" s="41">
        <v>270</v>
      </c>
      <c r="C1889" s="222" t="s">
        <v>14734</v>
      </c>
      <c r="D1889" s="525" t="s">
        <v>14735</v>
      </c>
      <c r="E1889" s="525" t="s">
        <v>14736</v>
      </c>
      <c r="F1889" s="109" t="s">
        <v>11993</v>
      </c>
      <c r="G1889" s="109" t="s">
        <v>125</v>
      </c>
      <c r="H1889" s="110" t="s">
        <v>14737</v>
      </c>
      <c r="I1889" s="111" t="s">
        <v>14738</v>
      </c>
      <c r="J1889" s="111" t="s">
        <v>14739</v>
      </c>
      <c r="K1889" s="935">
        <v>43313</v>
      </c>
      <c r="L1889" s="935">
        <v>44409</v>
      </c>
      <c r="M1889" s="144">
        <v>36</v>
      </c>
      <c r="N1889" s="113">
        <v>54000000</v>
      </c>
      <c r="O1889" s="226">
        <f t="shared" si="184"/>
        <v>1500000</v>
      </c>
      <c r="P1889" s="115">
        <v>36</v>
      </c>
      <c r="Q1889" s="581">
        <f>LEFT(P1889,2)*O1889</f>
        <v>54000000</v>
      </c>
      <c r="R1889" s="117">
        <f>[1]MKM!J168</f>
        <v>22858016</v>
      </c>
      <c r="S1889" s="118">
        <f>[1]MKM!F169</f>
        <v>12</v>
      </c>
      <c r="T1889" s="90">
        <f t="shared" si="179"/>
        <v>31141984</v>
      </c>
      <c r="U1889" s="186"/>
      <c r="V1889" s="16">
        <v>43725</v>
      </c>
    </row>
    <row r="1890" spans="1:22" ht="17.45" customHeight="1" x14ac:dyDescent="0.25">
      <c r="B1890" s="41">
        <v>271</v>
      </c>
      <c r="C1890" s="232" t="s">
        <v>14734</v>
      </c>
      <c r="D1890" s="41" t="s">
        <v>14740</v>
      </c>
      <c r="E1890" s="41" t="s">
        <v>14736</v>
      </c>
      <c r="F1890" s="42" t="s">
        <v>11993</v>
      </c>
      <c r="G1890" s="42" t="s">
        <v>125</v>
      </c>
      <c r="H1890" s="43" t="s">
        <v>14741</v>
      </c>
      <c r="I1890" s="44" t="s">
        <v>14742</v>
      </c>
      <c r="J1890" s="44" t="s">
        <v>14743</v>
      </c>
      <c r="K1890" s="194">
        <v>43313</v>
      </c>
      <c r="L1890" s="194">
        <v>44409</v>
      </c>
      <c r="M1890" s="137">
        <v>36</v>
      </c>
      <c r="N1890" s="46">
        <v>54000000</v>
      </c>
      <c r="O1890" s="76">
        <f t="shared" si="184"/>
        <v>1500000</v>
      </c>
      <c r="P1890" s="47">
        <v>36</v>
      </c>
      <c r="Q1890" s="48">
        <f>LEFT(P1890,2)*O1890</f>
        <v>54000000</v>
      </c>
      <c r="R1890" s="73">
        <f>[1]MKM!J227</f>
        <v>24768768</v>
      </c>
      <c r="S1890" s="60">
        <f>[1]MKM!F228</f>
        <v>17</v>
      </c>
      <c r="T1890" s="120">
        <f t="shared" si="179"/>
        <v>29231232</v>
      </c>
      <c r="U1890" s="186"/>
      <c r="V1890" s="16">
        <v>43725</v>
      </c>
    </row>
    <row r="1891" spans="1:22" ht="17.45" customHeight="1" x14ac:dyDescent="0.4">
      <c r="B1891" s="41">
        <v>272</v>
      </c>
      <c r="C1891" s="529" t="s">
        <v>14744</v>
      </c>
      <c r="D1891" s="608" t="s">
        <v>12693</v>
      </c>
      <c r="E1891" s="41" t="s">
        <v>12694</v>
      </c>
      <c r="F1891" s="426" t="s">
        <v>12408</v>
      </c>
      <c r="G1891" s="426" t="s">
        <v>14745</v>
      </c>
      <c r="H1891" s="235" t="s">
        <v>14746</v>
      </c>
      <c r="I1891" s="69" t="s">
        <v>14747</v>
      </c>
      <c r="J1891" s="69" t="s">
        <v>14748</v>
      </c>
      <c r="K1891" s="530">
        <v>43769</v>
      </c>
      <c r="L1891" s="530">
        <v>44135</v>
      </c>
      <c r="M1891" s="531">
        <v>12</v>
      </c>
      <c r="N1891" s="370">
        <v>26400000</v>
      </c>
      <c r="O1891" s="237">
        <f t="shared" si="184"/>
        <v>2200000</v>
      </c>
      <c r="P1891" s="47">
        <v>23</v>
      </c>
      <c r="Q1891" s="532">
        <f t="shared" ref="Q1891:Q1893" si="185">LEFT(P1891,2)*O1891</f>
        <v>50600000</v>
      </c>
      <c r="R1891" s="48">
        <f>'[1]Arta Boga Cemerlang'!J1164</f>
        <v>52826325</v>
      </c>
      <c r="S1891" s="584">
        <f>'[1]Arta Boga Cemerlang'!F1165</f>
        <v>28</v>
      </c>
      <c r="T1891" s="506">
        <f t="shared" si="179"/>
        <v>-26426325</v>
      </c>
      <c r="U1891" s="186"/>
    </row>
    <row r="1892" spans="1:22" ht="17.45" customHeight="1" x14ac:dyDescent="0.25">
      <c r="A1892" t="s">
        <v>13204</v>
      </c>
      <c r="B1892" s="41">
        <v>273</v>
      </c>
      <c r="C1892" s="343" t="s">
        <v>14749</v>
      </c>
      <c r="D1892" s="936" t="s">
        <v>5947</v>
      </c>
      <c r="E1892" s="392" t="s">
        <v>13693</v>
      </c>
      <c r="F1892" s="393"/>
      <c r="G1892" s="393"/>
      <c r="H1892" s="373"/>
      <c r="I1892" s="343" t="s">
        <v>13695</v>
      </c>
      <c r="J1892" s="343" t="s">
        <v>13696</v>
      </c>
      <c r="K1892" s="369">
        <v>44215</v>
      </c>
      <c r="L1892" s="369">
        <v>46041</v>
      </c>
      <c r="M1892" s="76">
        <v>60</v>
      </c>
      <c r="N1892" s="370">
        <v>60000000</v>
      </c>
      <c r="O1892" s="76">
        <f t="shared" si="184"/>
        <v>1000000</v>
      </c>
      <c r="P1892" s="128">
        <v>6</v>
      </c>
      <c r="Q1892" s="129">
        <f t="shared" si="185"/>
        <v>6000000</v>
      </c>
      <c r="R1892" s="73"/>
      <c r="S1892" s="130"/>
      <c r="T1892" s="50">
        <f t="shared" si="179"/>
        <v>60000000</v>
      </c>
      <c r="U1892" s="186" t="s">
        <v>14750</v>
      </c>
    </row>
    <row r="1893" spans="1:22" ht="17.45" customHeight="1" x14ac:dyDescent="0.4">
      <c r="B1893" s="41">
        <v>274</v>
      </c>
      <c r="C1893" s="392" t="s">
        <v>14751</v>
      </c>
      <c r="D1893" s="655" t="s">
        <v>10216</v>
      </c>
      <c r="E1893" s="258" t="s">
        <v>12694</v>
      </c>
      <c r="F1893" s="426" t="s">
        <v>4923</v>
      </c>
      <c r="G1893" s="426" t="s">
        <v>14752</v>
      </c>
      <c r="H1893" s="235" t="s">
        <v>14368</v>
      </c>
      <c r="I1893" s="69" t="s">
        <v>14369</v>
      </c>
      <c r="J1893" s="69" t="s">
        <v>14370</v>
      </c>
      <c r="K1893" s="427">
        <v>43963</v>
      </c>
      <c r="L1893" s="427">
        <v>44328</v>
      </c>
      <c r="M1893" s="76">
        <v>12</v>
      </c>
      <c r="N1893" s="370">
        <v>26400000</v>
      </c>
      <c r="O1893" s="76">
        <f t="shared" si="184"/>
        <v>2200000</v>
      </c>
      <c r="P1893" s="128">
        <f t="shared" ref="P1893" ca="1" si="186">($P$3-K1893)/30</f>
        <v>20.187832391975341</v>
      </c>
      <c r="Q1893" s="129">
        <f t="shared" ca="1" si="185"/>
        <v>44000000</v>
      </c>
      <c r="R1893" s="73">
        <f>'[1]Si Cepat'!J114</f>
        <v>33103842</v>
      </c>
      <c r="S1893" s="74">
        <f>'[1]Si Cepat'!F115</f>
        <v>15</v>
      </c>
      <c r="T1893" s="50">
        <f t="shared" si="179"/>
        <v>-6703842</v>
      </c>
      <c r="U1893" s="511" t="s">
        <v>12795</v>
      </c>
    </row>
    <row r="1894" spans="1:22" ht="17.45" customHeight="1" x14ac:dyDescent="0.4">
      <c r="B1894" s="41">
        <v>275</v>
      </c>
      <c r="C1894" s="392" t="s">
        <v>2414</v>
      </c>
      <c r="D1894" s="680" t="s">
        <v>13340</v>
      </c>
      <c r="E1894" s="258" t="s">
        <v>14753</v>
      </c>
      <c r="F1894" s="232"/>
      <c r="G1894" s="232"/>
      <c r="H1894" s="235" t="s">
        <v>7418</v>
      </c>
      <c r="I1894" s="69" t="s">
        <v>14754</v>
      </c>
      <c r="J1894" s="69" t="s">
        <v>7420</v>
      </c>
      <c r="K1894" s="427">
        <v>44153</v>
      </c>
      <c r="L1894" s="427">
        <v>44245</v>
      </c>
      <c r="M1894" s="76">
        <v>3</v>
      </c>
      <c r="N1894" s="370">
        <v>6000000</v>
      </c>
      <c r="O1894" s="76">
        <f t="shared" si="184"/>
        <v>2000000</v>
      </c>
      <c r="P1894" s="128">
        <f ca="1">($P$3-K1894)/30</f>
        <v>13.854499058642007</v>
      </c>
      <c r="Q1894" s="129">
        <f ca="1">LEFT(P1894,2)*O1894</f>
        <v>26000000</v>
      </c>
      <c r="R1894" s="73">
        <f>'[1]Farra Kosmetik'!J94</f>
        <v>7546111</v>
      </c>
      <c r="S1894" s="360">
        <f>'[1]Farra Kosmetik'!F95</f>
        <v>3</v>
      </c>
      <c r="T1894" s="937">
        <f t="shared" si="179"/>
        <v>-1546111</v>
      </c>
      <c r="U1894" s="186"/>
    </row>
    <row r="1895" spans="1:22" ht="17.45" customHeight="1" x14ac:dyDescent="0.4">
      <c r="B1895" s="41">
        <v>276</v>
      </c>
      <c r="C1895" s="392" t="s">
        <v>14755</v>
      </c>
      <c r="D1895" s="680" t="s">
        <v>14756</v>
      </c>
      <c r="E1895" s="258" t="s">
        <v>14757</v>
      </c>
      <c r="F1895" s="259" t="s">
        <v>11993</v>
      </c>
      <c r="G1895" s="259" t="s">
        <v>125</v>
      </c>
      <c r="H1895" s="235" t="s">
        <v>14758</v>
      </c>
      <c r="I1895" s="69" t="s">
        <v>14462</v>
      </c>
      <c r="J1895" s="69" t="s">
        <v>14463</v>
      </c>
      <c r="K1895" s="427">
        <v>44096</v>
      </c>
      <c r="L1895" s="427">
        <v>44461</v>
      </c>
      <c r="M1895" s="76">
        <v>12</v>
      </c>
      <c r="N1895" s="370">
        <v>6859800</v>
      </c>
      <c r="O1895" s="76">
        <f t="shared" si="184"/>
        <v>571650</v>
      </c>
      <c r="P1895" s="128">
        <f t="shared" ref="P1895" ca="1" si="187">($P$3-K1895)/30</f>
        <v>15.754499058642008</v>
      </c>
      <c r="Q1895" s="129">
        <f t="shared" ref="Q1895" ca="1" si="188">LEFT(P1895,2)*O1895</f>
        <v>8574750</v>
      </c>
      <c r="R1895" s="73">
        <f>[1]Quine!J31</f>
        <v>5936213</v>
      </c>
      <c r="S1895" s="360">
        <f>[1]Quine!F32</f>
        <v>3</v>
      </c>
      <c r="T1895" s="50">
        <f t="shared" si="179"/>
        <v>923587</v>
      </c>
      <c r="U1895" s="186"/>
    </row>
    <row r="1896" spans="1:22" ht="17.45" customHeight="1" x14ac:dyDescent="0.25">
      <c r="B1896" s="53">
        <v>277</v>
      </c>
      <c r="C1896" s="137" t="s">
        <v>14759</v>
      </c>
      <c r="D1896" s="40" t="s">
        <v>14760</v>
      </c>
      <c r="E1896" s="132" t="s">
        <v>12016</v>
      </c>
      <c r="F1896" s="54" t="s">
        <v>11993</v>
      </c>
      <c r="G1896" s="54" t="s">
        <v>125</v>
      </c>
      <c r="H1896" s="134" t="s">
        <v>14761</v>
      </c>
      <c r="I1896" s="135" t="s">
        <v>14762</v>
      </c>
      <c r="J1896" s="135" t="s">
        <v>14763</v>
      </c>
      <c r="K1896" s="136">
        <v>43362</v>
      </c>
      <c r="L1896" s="136">
        <v>44458</v>
      </c>
      <c r="M1896" s="137">
        <v>36</v>
      </c>
      <c r="N1896" s="138">
        <v>65679196</v>
      </c>
      <c r="O1896" s="72">
        <f t="shared" si="184"/>
        <v>1824422.111111111</v>
      </c>
      <c r="P1896" s="62">
        <f ca="1">($P$3-K1896)/30</f>
        <v>40.221165725308673</v>
      </c>
      <c r="Q1896" s="87">
        <f ca="1">LEFT(P1896,2)*O1896</f>
        <v>72976884.444444448</v>
      </c>
      <c r="R1896" s="139">
        <f>[1]KRM!J2420</f>
        <v>24918137</v>
      </c>
      <c r="S1896" s="60">
        <f>[1]KRM!F2421</f>
        <v>13</v>
      </c>
      <c r="T1896" s="120">
        <f t="shared" si="179"/>
        <v>40761059</v>
      </c>
    </row>
    <row r="1897" spans="1:22" ht="17.45" customHeight="1" x14ac:dyDescent="0.4">
      <c r="B1897" s="41">
        <v>278</v>
      </c>
      <c r="C1897" s="258" t="s">
        <v>14764</v>
      </c>
      <c r="D1897" s="431" t="s">
        <v>14765</v>
      </c>
      <c r="E1897" s="258" t="s">
        <v>12694</v>
      </c>
      <c r="F1897" s="259" t="s">
        <v>697</v>
      </c>
      <c r="G1897" s="259" t="s">
        <v>570</v>
      </c>
      <c r="H1897" s="235" t="s">
        <v>14353</v>
      </c>
      <c r="I1897" s="69" t="s">
        <v>14354</v>
      </c>
      <c r="J1897" s="69" t="s">
        <v>14355</v>
      </c>
      <c r="K1897" s="427">
        <v>43888</v>
      </c>
      <c r="L1897" s="427">
        <v>44254</v>
      </c>
      <c r="M1897" s="76">
        <v>12</v>
      </c>
      <c r="N1897" s="370">
        <v>26400000</v>
      </c>
      <c r="O1897" s="76">
        <f t="shared" si="184"/>
        <v>2200000</v>
      </c>
      <c r="P1897" s="47">
        <f t="shared" ref="P1897:P1906" ca="1" si="189">($P$3-K1897)/30</f>
        <v>22.687832391975341</v>
      </c>
      <c r="Q1897" s="48">
        <f t="shared" ref="Q1897:Q1906" ca="1" si="190">LEFT(P1897,2)*O1897</f>
        <v>48400000</v>
      </c>
      <c r="R1897" s="73">
        <f>'[1]Adhya Avia Prima'!J32</f>
        <v>5595500</v>
      </c>
      <c r="S1897" s="360">
        <f>'[1]Adhya Avia Prima'!F33</f>
        <v>2</v>
      </c>
      <c r="T1897" s="237">
        <f t="shared" si="179"/>
        <v>20804500</v>
      </c>
      <c r="U1897" s="186"/>
    </row>
    <row r="1898" spans="1:22" ht="17.45" customHeight="1" x14ac:dyDescent="0.25">
      <c r="B1898" s="53">
        <v>279</v>
      </c>
      <c r="C1898" s="232" t="s">
        <v>14766</v>
      </c>
      <c r="D1898" s="872" t="s">
        <v>12167</v>
      </c>
      <c r="E1898" s="67" t="s">
        <v>12173</v>
      </c>
      <c r="F1898" s="259" t="s">
        <v>11993</v>
      </c>
      <c r="G1898" s="259" t="s">
        <v>125</v>
      </c>
      <c r="H1898" s="373" t="s">
        <v>14767</v>
      </c>
      <c r="I1898" s="232" t="s">
        <v>14768</v>
      </c>
      <c r="J1898" s="232" t="s">
        <v>14769</v>
      </c>
      <c r="K1898" s="369">
        <v>43767</v>
      </c>
      <c r="L1898" s="369">
        <v>44498</v>
      </c>
      <c r="M1898" s="76">
        <v>24</v>
      </c>
      <c r="N1898" s="370">
        <v>21600000</v>
      </c>
      <c r="O1898" s="76">
        <f t="shared" si="184"/>
        <v>900000</v>
      </c>
      <c r="P1898" s="47">
        <f t="shared" ca="1" si="189"/>
        <v>26.721165725308673</v>
      </c>
      <c r="Q1898" s="48">
        <f t="shared" ca="1" si="190"/>
        <v>23400000</v>
      </c>
      <c r="R1898" s="73">
        <f>'[1]KTB FMC'!J658</f>
        <v>180675</v>
      </c>
      <c r="S1898" s="360">
        <f>'[1]KTB FMC'!F659</f>
        <v>1</v>
      </c>
      <c r="T1898" s="237">
        <f t="shared" si="179"/>
        <v>21419325</v>
      </c>
      <c r="U1898" s="186"/>
    </row>
    <row r="1899" spans="1:22" ht="17.45" customHeight="1" x14ac:dyDescent="0.4">
      <c r="B1899" s="41">
        <v>280</v>
      </c>
      <c r="C1899" s="529" t="s">
        <v>1311</v>
      </c>
      <c r="D1899" s="608" t="s">
        <v>12693</v>
      </c>
      <c r="E1899" s="41" t="s">
        <v>12694</v>
      </c>
      <c r="F1899" s="426" t="s">
        <v>2035</v>
      </c>
      <c r="G1899" s="426" t="s">
        <v>14770</v>
      </c>
      <c r="H1899" s="938" t="s">
        <v>5155</v>
      </c>
      <c r="I1899" s="69" t="s">
        <v>5156</v>
      </c>
      <c r="J1899" s="69" t="s">
        <v>5157</v>
      </c>
      <c r="K1899" s="530">
        <v>43736</v>
      </c>
      <c r="L1899" s="530">
        <v>44102</v>
      </c>
      <c r="M1899" s="531">
        <v>12</v>
      </c>
      <c r="N1899" s="370">
        <v>26400000</v>
      </c>
      <c r="O1899" s="237">
        <f t="shared" si="184"/>
        <v>2200000</v>
      </c>
      <c r="P1899" s="47">
        <f t="shared" ca="1" si="189"/>
        <v>27.754499058642008</v>
      </c>
      <c r="Q1899" s="532">
        <f t="shared" ca="1" si="190"/>
        <v>59400000</v>
      </c>
      <c r="R1899" s="48">
        <f>'[1]Arta Boga Cemerlang'!J335</f>
        <v>24191332</v>
      </c>
      <c r="S1899" s="584">
        <f>'[1]Arta Boga Cemerlang'!F336</f>
        <v>11</v>
      </c>
      <c r="T1899" s="120">
        <f t="shared" si="179"/>
        <v>2208668</v>
      </c>
      <c r="U1899" s="186"/>
    </row>
    <row r="1900" spans="1:22" ht="17.45" customHeight="1" x14ac:dyDescent="0.4">
      <c r="B1900" s="53">
        <v>281</v>
      </c>
      <c r="C1900" s="529" t="s">
        <v>1311</v>
      </c>
      <c r="D1900" s="608" t="s">
        <v>12693</v>
      </c>
      <c r="E1900" s="41" t="s">
        <v>12694</v>
      </c>
      <c r="F1900" s="426" t="s">
        <v>2035</v>
      </c>
      <c r="G1900" s="426" t="s">
        <v>2999</v>
      </c>
      <c r="H1900" s="938" t="s">
        <v>5150</v>
      </c>
      <c r="I1900" s="69" t="s">
        <v>5151</v>
      </c>
      <c r="J1900" s="69" t="s">
        <v>5152</v>
      </c>
      <c r="K1900" s="530">
        <v>43736</v>
      </c>
      <c r="L1900" s="530">
        <v>44102</v>
      </c>
      <c r="M1900" s="531">
        <v>12</v>
      </c>
      <c r="N1900" s="370">
        <v>26400000</v>
      </c>
      <c r="O1900" s="237">
        <f t="shared" si="184"/>
        <v>2200000</v>
      </c>
      <c r="P1900" s="47">
        <f t="shared" ca="1" si="189"/>
        <v>27.754499058642008</v>
      </c>
      <c r="Q1900" s="532">
        <f t="shared" ca="1" si="190"/>
        <v>59400000</v>
      </c>
      <c r="R1900" s="48">
        <f>'[1]Arta Boga Cemerlang'!J125</f>
        <v>28936069</v>
      </c>
      <c r="S1900" s="584">
        <f>'[1]Arta Boga Cemerlang'!F126</f>
        <v>13</v>
      </c>
      <c r="T1900" s="120">
        <f t="shared" si="179"/>
        <v>-2536069</v>
      </c>
      <c r="U1900" s="186"/>
    </row>
    <row r="1901" spans="1:22" ht="17.45" customHeight="1" x14ac:dyDescent="0.4">
      <c r="B1901" s="41">
        <v>282</v>
      </c>
      <c r="C1901" s="529" t="s">
        <v>1311</v>
      </c>
      <c r="D1901" s="608" t="s">
        <v>12693</v>
      </c>
      <c r="E1901" s="41" t="s">
        <v>12694</v>
      </c>
      <c r="F1901" s="426" t="s">
        <v>2035</v>
      </c>
      <c r="G1901" s="426" t="s">
        <v>14771</v>
      </c>
      <c r="H1901" s="938" t="s">
        <v>5130</v>
      </c>
      <c r="I1901" s="69" t="s">
        <v>5131</v>
      </c>
      <c r="J1901" s="69" t="s">
        <v>5132</v>
      </c>
      <c r="K1901" s="530">
        <v>43736</v>
      </c>
      <c r="L1901" s="530">
        <v>44102</v>
      </c>
      <c r="M1901" s="531">
        <v>12</v>
      </c>
      <c r="N1901" s="370">
        <v>26400000</v>
      </c>
      <c r="O1901" s="237">
        <f t="shared" si="184"/>
        <v>2200000</v>
      </c>
      <c r="P1901" s="47">
        <f t="shared" ca="1" si="189"/>
        <v>27.754499058642008</v>
      </c>
      <c r="Q1901" s="532">
        <f t="shared" ca="1" si="190"/>
        <v>59400000</v>
      </c>
      <c r="R1901" s="48">
        <f>'[1]Arta Boga Cemerlang'!J298</f>
        <v>33118951</v>
      </c>
      <c r="S1901" s="584">
        <f>'[1]Arta Boga Cemerlang'!F299</f>
        <v>16</v>
      </c>
      <c r="T1901" s="120">
        <f t="shared" si="179"/>
        <v>-6718951</v>
      </c>
      <c r="U1901" s="186"/>
    </row>
    <row r="1902" spans="1:22" ht="17.45" customHeight="1" x14ac:dyDescent="0.4">
      <c r="B1902" s="53">
        <v>283</v>
      </c>
      <c r="C1902" s="529" t="s">
        <v>1311</v>
      </c>
      <c r="D1902" s="608" t="s">
        <v>12693</v>
      </c>
      <c r="E1902" s="41" t="s">
        <v>12694</v>
      </c>
      <c r="F1902" s="426" t="s">
        <v>2035</v>
      </c>
      <c r="G1902" s="426" t="s">
        <v>12398</v>
      </c>
      <c r="H1902" s="661" t="s">
        <v>5120</v>
      </c>
      <c r="I1902" s="69" t="s">
        <v>5121</v>
      </c>
      <c r="J1902" s="69" t="s">
        <v>5122</v>
      </c>
      <c r="K1902" s="530">
        <v>43736</v>
      </c>
      <c r="L1902" s="530">
        <v>44102</v>
      </c>
      <c r="M1902" s="531">
        <v>12</v>
      </c>
      <c r="N1902" s="370">
        <v>26400000</v>
      </c>
      <c r="O1902" s="237">
        <f t="shared" si="184"/>
        <v>2200000</v>
      </c>
      <c r="P1902" s="47">
        <f t="shared" ca="1" si="189"/>
        <v>27.754499058642008</v>
      </c>
      <c r="Q1902" s="532">
        <f t="shared" ca="1" si="190"/>
        <v>59400000</v>
      </c>
      <c r="R1902" s="48">
        <f>'[1]Arta Boga Cemerlang'!J169</f>
        <v>22766763</v>
      </c>
      <c r="S1902" s="584">
        <f>'[1]Arta Boga Cemerlang'!F170</f>
        <v>6</v>
      </c>
      <c r="T1902" s="120">
        <f t="shared" si="179"/>
        <v>3633237</v>
      </c>
      <c r="U1902" s="186"/>
    </row>
    <row r="1903" spans="1:22" ht="17.45" customHeight="1" x14ac:dyDescent="0.4">
      <c r="B1903" s="41">
        <v>284</v>
      </c>
      <c r="C1903" s="529" t="s">
        <v>1311</v>
      </c>
      <c r="D1903" s="608" t="s">
        <v>12693</v>
      </c>
      <c r="E1903" s="41" t="s">
        <v>12694</v>
      </c>
      <c r="F1903" s="426" t="s">
        <v>2035</v>
      </c>
      <c r="G1903" s="426" t="s">
        <v>12398</v>
      </c>
      <c r="H1903" s="938" t="s">
        <v>5135</v>
      </c>
      <c r="I1903" s="69" t="s">
        <v>5136</v>
      </c>
      <c r="J1903" s="69" t="s">
        <v>5137</v>
      </c>
      <c r="K1903" s="530">
        <v>43736</v>
      </c>
      <c r="L1903" s="530">
        <v>44102</v>
      </c>
      <c r="M1903" s="531">
        <v>12</v>
      </c>
      <c r="N1903" s="370">
        <v>26400000</v>
      </c>
      <c r="O1903" s="237">
        <f t="shared" si="184"/>
        <v>2200000</v>
      </c>
      <c r="P1903" s="47">
        <f t="shared" ca="1" si="189"/>
        <v>27.754499058642008</v>
      </c>
      <c r="Q1903" s="532">
        <f t="shared" ca="1" si="190"/>
        <v>59400000</v>
      </c>
      <c r="R1903" s="48">
        <f>'[1]Arta Boga Cemerlang'!J373</f>
        <v>28436043</v>
      </c>
      <c r="S1903" s="584">
        <f>'[1]Arta Boga Cemerlang'!F374</f>
        <v>11</v>
      </c>
      <c r="T1903" s="120">
        <f t="shared" si="179"/>
        <v>-2036043</v>
      </c>
      <c r="U1903" s="186"/>
    </row>
    <row r="1904" spans="1:22" ht="17.45" customHeight="1" x14ac:dyDescent="0.4">
      <c r="B1904" s="53">
        <v>285</v>
      </c>
      <c r="C1904" s="529" t="s">
        <v>1290</v>
      </c>
      <c r="D1904" s="608" t="s">
        <v>12693</v>
      </c>
      <c r="E1904" s="41" t="s">
        <v>12694</v>
      </c>
      <c r="F1904" s="426" t="s">
        <v>2035</v>
      </c>
      <c r="G1904" s="426" t="s">
        <v>14771</v>
      </c>
      <c r="H1904" s="938" t="s">
        <v>5087</v>
      </c>
      <c r="I1904" s="69" t="s">
        <v>5088</v>
      </c>
      <c r="J1904" s="69" t="s">
        <v>5089</v>
      </c>
      <c r="K1904" s="530">
        <v>43722</v>
      </c>
      <c r="L1904" s="530">
        <v>44088</v>
      </c>
      <c r="M1904" s="531">
        <v>12</v>
      </c>
      <c r="N1904" s="370">
        <v>26400000</v>
      </c>
      <c r="O1904" s="237">
        <f t="shared" si="184"/>
        <v>2200000</v>
      </c>
      <c r="P1904" s="47">
        <f t="shared" ca="1" si="189"/>
        <v>28.221165725308673</v>
      </c>
      <c r="Q1904" s="532">
        <f t="shared" ca="1" si="190"/>
        <v>61600000</v>
      </c>
      <c r="R1904" s="48">
        <f>'[1]Arta Boga Cemerlang'!J587</f>
        <v>32096644</v>
      </c>
      <c r="S1904" s="584">
        <f>'[1]Arta Boga Cemerlang'!F588</f>
        <v>17</v>
      </c>
      <c r="T1904" s="120">
        <f t="shared" si="179"/>
        <v>-5696644</v>
      </c>
      <c r="U1904" s="186"/>
    </row>
    <row r="1905" spans="2:21" ht="17.45" customHeight="1" x14ac:dyDescent="0.4">
      <c r="B1905" s="41">
        <v>286</v>
      </c>
      <c r="C1905" s="529" t="s">
        <v>1290</v>
      </c>
      <c r="D1905" s="608" t="s">
        <v>12693</v>
      </c>
      <c r="E1905" s="41" t="s">
        <v>12694</v>
      </c>
      <c r="F1905" s="426" t="s">
        <v>2035</v>
      </c>
      <c r="G1905" s="426" t="s">
        <v>12699</v>
      </c>
      <c r="H1905" s="938" t="s">
        <v>5072</v>
      </c>
      <c r="I1905" s="69" t="s">
        <v>5073</v>
      </c>
      <c r="J1905" s="69" t="s">
        <v>5074</v>
      </c>
      <c r="K1905" s="530">
        <v>43722</v>
      </c>
      <c r="L1905" s="530">
        <v>44088</v>
      </c>
      <c r="M1905" s="531">
        <v>12</v>
      </c>
      <c r="N1905" s="370">
        <v>26400000</v>
      </c>
      <c r="O1905" s="237">
        <f t="shared" si="184"/>
        <v>2200000</v>
      </c>
      <c r="P1905" s="47">
        <f t="shared" ca="1" si="189"/>
        <v>28.221165725308673</v>
      </c>
      <c r="Q1905" s="532">
        <f t="shared" ca="1" si="190"/>
        <v>61600000</v>
      </c>
      <c r="R1905" s="48">
        <f>'[1]Arta Boga Cemerlang'!J678</f>
        <v>32548347</v>
      </c>
      <c r="S1905" s="584">
        <f>'[1]Arta Boga Cemerlang'!F679</f>
        <v>15</v>
      </c>
      <c r="T1905" s="120">
        <f t="shared" si="179"/>
        <v>-6148347</v>
      </c>
      <c r="U1905" s="186"/>
    </row>
    <row r="1906" spans="2:21" ht="17.45" customHeight="1" x14ac:dyDescent="0.4">
      <c r="B1906" s="53">
        <v>287</v>
      </c>
      <c r="C1906" s="529" t="s">
        <v>1290</v>
      </c>
      <c r="D1906" s="608" t="s">
        <v>12693</v>
      </c>
      <c r="E1906" s="41" t="s">
        <v>12694</v>
      </c>
      <c r="F1906" s="426" t="s">
        <v>2035</v>
      </c>
      <c r="G1906" s="426" t="s">
        <v>14772</v>
      </c>
      <c r="H1906" s="938" t="s">
        <v>5067</v>
      </c>
      <c r="I1906" s="69" t="s">
        <v>5068</v>
      </c>
      <c r="J1906" s="69" t="s">
        <v>5069</v>
      </c>
      <c r="K1906" s="530">
        <v>43722</v>
      </c>
      <c r="L1906" s="530">
        <v>44088</v>
      </c>
      <c r="M1906" s="531">
        <v>12</v>
      </c>
      <c r="N1906" s="370">
        <v>26400000</v>
      </c>
      <c r="O1906" s="237">
        <f t="shared" si="184"/>
        <v>2200000</v>
      </c>
      <c r="P1906" s="47">
        <f t="shared" ca="1" si="189"/>
        <v>28.221165725308673</v>
      </c>
      <c r="Q1906" s="532">
        <f t="shared" ca="1" si="190"/>
        <v>61600000</v>
      </c>
      <c r="R1906" s="48">
        <f>'[1]Arta Boga Cemerlang'!J632</f>
        <v>22981338</v>
      </c>
      <c r="S1906" s="584">
        <f>'[1]Arta Boga Cemerlang'!F633</f>
        <v>7</v>
      </c>
      <c r="T1906" s="120">
        <f t="shared" si="179"/>
        <v>3418662</v>
      </c>
      <c r="U1906" s="186"/>
    </row>
    <row r="1907" spans="2:21" ht="17.45" customHeight="1" x14ac:dyDescent="0.4">
      <c r="B1907" s="41">
        <v>288</v>
      </c>
      <c r="C1907" s="529" t="s">
        <v>1235</v>
      </c>
      <c r="D1907" s="608" t="s">
        <v>12583</v>
      </c>
      <c r="E1907" s="41" t="s">
        <v>12586</v>
      </c>
      <c r="F1907" s="426" t="s">
        <v>11993</v>
      </c>
      <c r="G1907" s="426" t="s">
        <v>12585</v>
      </c>
      <c r="H1907" s="235" t="s">
        <v>9948</v>
      </c>
      <c r="I1907" s="69" t="s">
        <v>9949</v>
      </c>
      <c r="J1907" s="69" t="s">
        <v>9950</v>
      </c>
      <c r="K1907" s="530">
        <v>43763</v>
      </c>
      <c r="L1907" s="530">
        <v>44859</v>
      </c>
      <c r="M1907" s="531">
        <v>36</v>
      </c>
      <c r="N1907" s="370">
        <v>14400000</v>
      </c>
      <c r="O1907" s="237">
        <f>N1907/M1907</f>
        <v>400000</v>
      </c>
      <c r="P1907" s="47">
        <f ca="1">($P$3-K1907)/30</f>
        <v>26.854499058642009</v>
      </c>
      <c r="Q1907" s="532">
        <f ca="1">LEFT(P1907,2)*O1907</f>
        <v>10400000</v>
      </c>
      <c r="R1907" s="73">
        <f>'[1]UHA Trading'!J235</f>
        <v>5446885</v>
      </c>
      <c r="S1907" s="60">
        <f>'[1]UHA Trading'!F236</f>
        <v>2</v>
      </c>
      <c r="T1907" s="120">
        <f t="shared" si="179"/>
        <v>8953115</v>
      </c>
      <c r="U1907" s="186" t="s">
        <v>14773</v>
      </c>
    </row>
    <row r="1908" spans="2:21" ht="17.45" customHeight="1" x14ac:dyDescent="0.4">
      <c r="B1908" s="53">
        <v>289</v>
      </c>
      <c r="C1908" s="529" t="s">
        <v>1231</v>
      </c>
      <c r="D1908" s="608" t="s">
        <v>12583</v>
      </c>
      <c r="E1908" s="41" t="s">
        <v>12586</v>
      </c>
      <c r="F1908" s="426" t="s">
        <v>11993</v>
      </c>
      <c r="G1908" s="426" t="s">
        <v>12585</v>
      </c>
      <c r="H1908" s="235" t="s">
        <v>9935</v>
      </c>
      <c r="I1908" s="69" t="s">
        <v>9936</v>
      </c>
      <c r="J1908" s="69" t="s">
        <v>9937</v>
      </c>
      <c r="K1908" s="530">
        <v>43707</v>
      </c>
      <c r="L1908" s="530">
        <v>44803</v>
      </c>
      <c r="M1908" s="531">
        <v>36</v>
      </c>
      <c r="N1908" s="370">
        <v>14400000</v>
      </c>
      <c r="O1908" s="237">
        <f>N1908/M1908</f>
        <v>400000</v>
      </c>
      <c r="P1908" s="47">
        <f ca="1">($P$3-K1908)/30</f>
        <v>28.721165725308673</v>
      </c>
      <c r="Q1908" s="532">
        <f ca="1">LEFT(P1908,2)*O1908</f>
        <v>11200000</v>
      </c>
      <c r="R1908" s="73">
        <f>'[1]UHA Trading'!J356</f>
        <v>2628920</v>
      </c>
      <c r="S1908" s="60">
        <f>'[1]UHA Trading'!F357</f>
        <v>1</v>
      </c>
      <c r="T1908" s="120">
        <f t="shared" si="179"/>
        <v>11771080</v>
      </c>
      <c r="U1908" s="186" t="s">
        <v>14773</v>
      </c>
    </row>
    <row r="1909" spans="2:21" ht="17.45" customHeight="1" x14ac:dyDescent="0.4">
      <c r="B1909" s="41">
        <v>290</v>
      </c>
      <c r="C1909" s="529" t="s">
        <v>1231</v>
      </c>
      <c r="D1909" s="608" t="s">
        <v>12583</v>
      </c>
      <c r="E1909" s="41" t="s">
        <v>12586</v>
      </c>
      <c r="F1909" s="426" t="s">
        <v>1223</v>
      </c>
      <c r="G1909" s="426" t="s">
        <v>1990</v>
      </c>
      <c r="H1909" s="235" t="s">
        <v>9927</v>
      </c>
      <c r="I1909" s="69" t="s">
        <v>9928</v>
      </c>
      <c r="J1909" s="69" t="s">
        <v>9929</v>
      </c>
      <c r="K1909" s="530">
        <v>43707</v>
      </c>
      <c r="L1909" s="530">
        <v>44803</v>
      </c>
      <c r="M1909" s="531">
        <v>36</v>
      </c>
      <c r="N1909" s="370">
        <v>14400000</v>
      </c>
      <c r="O1909" s="237">
        <f t="shared" ref="O1909" si="191">N1909/M1909</f>
        <v>400000</v>
      </c>
      <c r="P1909" s="47">
        <f t="shared" ref="P1909:P1910" ca="1" si="192">($P$3-K1909)/30</f>
        <v>28.721165725308673</v>
      </c>
      <c r="Q1909" s="532">
        <f t="shared" ref="Q1909:Q1910" ca="1" si="193">LEFT(P1909,2)*O1909</f>
        <v>11200000</v>
      </c>
      <c r="R1909" s="73">
        <f>'[1]UHA Trading'!J115</f>
        <v>11683050</v>
      </c>
      <c r="S1909" s="60">
        <f>'[1]UHA Trading'!F116</f>
        <v>7</v>
      </c>
      <c r="T1909" s="120">
        <f t="shared" si="179"/>
        <v>2716950</v>
      </c>
      <c r="U1909" s="186" t="s">
        <v>14773</v>
      </c>
    </row>
    <row r="1910" spans="2:21" ht="17.45" customHeight="1" x14ac:dyDescent="0.4">
      <c r="B1910" s="41">
        <v>291</v>
      </c>
      <c r="C1910" s="529" t="s">
        <v>14774</v>
      </c>
      <c r="D1910" s="608" t="s">
        <v>12583</v>
      </c>
      <c r="E1910" s="41" t="s">
        <v>12665</v>
      </c>
      <c r="F1910" s="426" t="s">
        <v>11993</v>
      </c>
      <c r="G1910" s="426" t="s">
        <v>12585</v>
      </c>
      <c r="H1910" s="235" t="s">
        <v>14775</v>
      </c>
      <c r="I1910" s="69" t="s">
        <v>14776</v>
      </c>
      <c r="J1910" s="69" t="s">
        <v>14777</v>
      </c>
      <c r="K1910" s="530">
        <v>43812</v>
      </c>
      <c r="L1910" s="530">
        <v>44908</v>
      </c>
      <c r="M1910" s="531">
        <v>36</v>
      </c>
      <c r="N1910" s="370">
        <v>18000000</v>
      </c>
      <c r="O1910" s="237">
        <f>N1910/M1910</f>
        <v>500000</v>
      </c>
      <c r="P1910" s="47">
        <f t="shared" ca="1" si="192"/>
        <v>25.221165725308673</v>
      </c>
      <c r="Q1910" s="532">
        <f t="shared" ca="1" si="193"/>
        <v>12500000</v>
      </c>
      <c r="R1910" s="73"/>
      <c r="S1910" s="74"/>
      <c r="T1910" s="50">
        <f t="shared" si="179"/>
        <v>18000000</v>
      </c>
      <c r="U1910" s="186" t="s">
        <v>14773</v>
      </c>
    </row>
    <row r="1911" spans="2:21" ht="17.45" customHeight="1" x14ac:dyDescent="0.4">
      <c r="B1911" s="41">
        <v>292</v>
      </c>
      <c r="C1911" s="366" t="s">
        <v>14778</v>
      </c>
      <c r="D1911" s="608" t="s">
        <v>11938</v>
      </c>
      <c r="E1911" s="67" t="s">
        <v>12121</v>
      </c>
      <c r="F1911" s="75" t="s">
        <v>11993</v>
      </c>
      <c r="G1911" s="75" t="s">
        <v>125</v>
      </c>
      <c r="H1911" s="373" t="s">
        <v>14779</v>
      </c>
      <c r="I1911" s="232" t="s">
        <v>14297</v>
      </c>
      <c r="J1911" s="232" t="s">
        <v>14298</v>
      </c>
      <c r="K1911" s="369">
        <v>43721</v>
      </c>
      <c r="L1911" s="369">
        <v>44452</v>
      </c>
      <c r="M1911" s="76">
        <v>24</v>
      </c>
      <c r="N1911" s="939">
        <v>14400000</v>
      </c>
      <c r="O1911" s="76">
        <f>N1911/M1911</f>
        <v>600000</v>
      </c>
      <c r="P1911" s="47">
        <f ca="1">($P$3-K1911)/30</f>
        <v>28.254499058642008</v>
      </c>
      <c r="Q1911" s="48">
        <f ca="1">LEFT(P1911,2)*O1911</f>
        <v>16800000</v>
      </c>
      <c r="R1911" s="73">
        <f>[1]TUV!J134</f>
        <v>9759068</v>
      </c>
      <c r="S1911" s="360">
        <f>[1]TUV!F135</f>
        <v>6</v>
      </c>
      <c r="T1911" s="237">
        <f t="shared" si="179"/>
        <v>4640932</v>
      </c>
      <c r="U1911" s="186"/>
    </row>
    <row r="1912" spans="2:21" ht="17.45" customHeight="1" x14ac:dyDescent="0.4">
      <c r="B1912" s="41">
        <v>293</v>
      </c>
      <c r="C1912" s="258" t="s">
        <v>14780</v>
      </c>
      <c r="D1912" s="431" t="s">
        <v>12772</v>
      </c>
      <c r="E1912" s="258" t="s">
        <v>12764</v>
      </c>
      <c r="F1912" s="259" t="s">
        <v>11993</v>
      </c>
      <c r="G1912" s="259" t="s">
        <v>125</v>
      </c>
      <c r="H1912" s="235" t="s">
        <v>14321</v>
      </c>
      <c r="I1912" s="69" t="s">
        <v>14322</v>
      </c>
      <c r="J1912" s="69" t="s">
        <v>14323</v>
      </c>
      <c r="K1912" s="427">
        <v>43839</v>
      </c>
      <c r="L1912" s="427">
        <v>44205</v>
      </c>
      <c r="M1912" s="76">
        <v>12</v>
      </c>
      <c r="N1912" s="370">
        <v>6000000</v>
      </c>
      <c r="O1912" s="76">
        <f t="shared" ref="O1912:O1934" si="194">N1912/M1912</f>
        <v>500000</v>
      </c>
      <c r="P1912" s="47">
        <f t="shared" ref="P1912:P1913" ca="1" si="195">($P$3-K1912)/30</f>
        <v>24.321165725308674</v>
      </c>
      <c r="Q1912" s="48">
        <f t="shared" ref="Q1912:Q1913" ca="1" si="196">LEFT(P1912,2)*O1912</f>
        <v>12000000</v>
      </c>
      <c r="R1912" s="73"/>
      <c r="S1912" s="360"/>
      <c r="T1912" s="237">
        <f t="shared" si="179"/>
        <v>6000000</v>
      </c>
      <c r="U1912" s="186"/>
    </row>
    <row r="1913" spans="2:21" ht="17.45" customHeight="1" x14ac:dyDescent="0.4">
      <c r="B1913" s="41">
        <v>294</v>
      </c>
      <c r="C1913" s="258" t="s">
        <v>14781</v>
      </c>
      <c r="D1913" s="431" t="s">
        <v>12772</v>
      </c>
      <c r="E1913" s="258" t="s">
        <v>12173</v>
      </c>
      <c r="F1913" s="259" t="s">
        <v>11993</v>
      </c>
      <c r="G1913" s="259" t="s">
        <v>125</v>
      </c>
      <c r="H1913" s="235" t="s">
        <v>14782</v>
      </c>
      <c r="I1913" s="69" t="s">
        <v>14783</v>
      </c>
      <c r="J1913" s="69" t="s">
        <v>14784</v>
      </c>
      <c r="K1913" s="427">
        <v>43882</v>
      </c>
      <c r="L1913" s="427">
        <v>43882</v>
      </c>
      <c r="M1913" s="76">
        <v>60</v>
      </c>
      <c r="N1913" s="370">
        <v>60000000</v>
      </c>
      <c r="O1913" s="76">
        <f t="shared" si="194"/>
        <v>1000000</v>
      </c>
      <c r="P1913" s="47">
        <f t="shared" ca="1" si="195"/>
        <v>22.887832391975341</v>
      </c>
      <c r="Q1913" s="48">
        <f t="shared" ca="1" si="196"/>
        <v>22000000</v>
      </c>
      <c r="R1913" s="73"/>
      <c r="S1913" s="360"/>
      <c r="T1913" s="237">
        <f t="shared" si="179"/>
        <v>60000000</v>
      </c>
      <c r="U1913" s="186"/>
    </row>
    <row r="1914" spans="2:21" ht="17.45" customHeight="1" x14ac:dyDescent="0.4">
      <c r="B1914" s="41">
        <v>295</v>
      </c>
      <c r="C1914" s="392" t="s">
        <v>14785</v>
      </c>
      <c r="D1914" s="655" t="s">
        <v>13234</v>
      </c>
      <c r="E1914" s="258" t="s">
        <v>13235</v>
      </c>
      <c r="F1914" s="259" t="s">
        <v>14786</v>
      </c>
      <c r="G1914" s="259" t="s">
        <v>14787</v>
      </c>
      <c r="H1914" s="235" t="s">
        <v>14788</v>
      </c>
      <c r="I1914" s="69" t="s">
        <v>14789</v>
      </c>
      <c r="J1914" s="69" t="s">
        <v>14790</v>
      </c>
      <c r="K1914" s="427">
        <v>44057</v>
      </c>
      <c r="L1914" s="427">
        <v>44422</v>
      </c>
      <c r="M1914" s="76">
        <v>12</v>
      </c>
      <c r="N1914" s="370">
        <v>26400000</v>
      </c>
      <c r="O1914" s="76">
        <f t="shared" si="194"/>
        <v>2200000</v>
      </c>
      <c r="P1914" s="128">
        <f ca="1">($P$3-K1914)/30</f>
        <v>17.054499058642008</v>
      </c>
      <c r="Q1914" s="129">
        <f ca="1">LEFT(P1914,2)*O1914</f>
        <v>37400000</v>
      </c>
      <c r="R1914" s="73">
        <f>'[1]Indotruck Utama'!J35</f>
        <v>32359487</v>
      </c>
      <c r="S1914" s="360">
        <f>'[1]Indotruck Utama'!F36</f>
        <v>10</v>
      </c>
      <c r="T1914" s="237">
        <f t="shared" si="179"/>
        <v>-5959487</v>
      </c>
      <c r="U1914" s="186"/>
    </row>
    <row r="1915" spans="2:21" ht="17.45" customHeight="1" x14ac:dyDescent="0.4">
      <c r="B1915" s="41">
        <v>296</v>
      </c>
      <c r="C1915" s="366" t="s">
        <v>1290</v>
      </c>
      <c r="D1915" s="608" t="s">
        <v>12693</v>
      </c>
      <c r="E1915" s="41" t="s">
        <v>12694</v>
      </c>
      <c r="F1915" s="426" t="s">
        <v>2035</v>
      </c>
      <c r="G1915" s="426" t="s">
        <v>14791</v>
      </c>
      <c r="H1915" s="235" t="s">
        <v>5092</v>
      </c>
      <c r="I1915" s="69" t="s">
        <v>5093</v>
      </c>
      <c r="J1915" s="69" t="s">
        <v>5094</v>
      </c>
      <c r="K1915" s="530">
        <v>43722</v>
      </c>
      <c r="L1915" s="530">
        <v>44088</v>
      </c>
      <c r="M1915" s="531">
        <v>12</v>
      </c>
      <c r="N1915" s="370">
        <v>26400000</v>
      </c>
      <c r="O1915" s="237">
        <f t="shared" si="194"/>
        <v>2200000</v>
      </c>
      <c r="P1915" s="47">
        <f ca="1">($P$3-K1915)/30</f>
        <v>28.221165725308673</v>
      </c>
      <c r="Q1915" s="532">
        <f ca="1">LEFT(P1915,2)*O1915</f>
        <v>61600000</v>
      </c>
      <c r="R1915" s="48">
        <f>'[1]Arta Boga Cemerlang'!J542</f>
        <v>18030329</v>
      </c>
      <c r="S1915" s="940">
        <f>'[1]Arta Boga Cemerlang'!F543</f>
        <v>13</v>
      </c>
      <c r="T1915" s="237">
        <f t="shared" si="179"/>
        <v>8369671</v>
      </c>
      <c r="U1915" s="186"/>
    </row>
    <row r="1916" spans="2:21" ht="17.45" customHeight="1" x14ac:dyDescent="0.4">
      <c r="B1916" s="41">
        <v>297</v>
      </c>
      <c r="C1916" s="366" t="s">
        <v>1290</v>
      </c>
      <c r="D1916" s="608" t="s">
        <v>12693</v>
      </c>
      <c r="E1916" s="41" t="s">
        <v>12694</v>
      </c>
      <c r="F1916" s="426" t="s">
        <v>2035</v>
      </c>
      <c r="G1916" s="426" t="s">
        <v>1291</v>
      </c>
      <c r="H1916" s="235" t="s">
        <v>5082</v>
      </c>
      <c r="I1916" s="69" t="s">
        <v>5083</v>
      </c>
      <c r="J1916" s="69" t="s">
        <v>5084</v>
      </c>
      <c r="K1916" s="530">
        <v>43722</v>
      </c>
      <c r="L1916" s="530">
        <v>44088</v>
      </c>
      <c r="M1916" s="531">
        <v>12</v>
      </c>
      <c r="N1916" s="370">
        <v>26400000</v>
      </c>
      <c r="O1916" s="237">
        <f t="shared" si="194"/>
        <v>2200000</v>
      </c>
      <c r="P1916" s="47">
        <f ca="1">($P$3-K1916)/30</f>
        <v>28.221165725308673</v>
      </c>
      <c r="Q1916" s="532">
        <f ca="1">LEFT(P1916,2)*O1916</f>
        <v>61600000</v>
      </c>
      <c r="R1916" s="48">
        <f>'[1]Arta Boga Cemerlang'!J454</f>
        <v>32854493</v>
      </c>
      <c r="S1916" s="940">
        <f>'[1]Arta Boga Cemerlang'!F455</f>
        <v>13</v>
      </c>
      <c r="T1916" s="237">
        <f t="shared" si="179"/>
        <v>-6454493</v>
      </c>
      <c r="U1916" s="186"/>
    </row>
    <row r="1917" spans="2:21" ht="17.45" customHeight="1" x14ac:dyDescent="0.4">
      <c r="B1917" s="41">
        <v>298</v>
      </c>
      <c r="C1917" s="366" t="s">
        <v>1311</v>
      </c>
      <c r="D1917" s="608" t="s">
        <v>12693</v>
      </c>
      <c r="E1917" s="41" t="s">
        <v>12694</v>
      </c>
      <c r="F1917" s="426" t="s">
        <v>2035</v>
      </c>
      <c r="G1917" s="426" t="s">
        <v>12398</v>
      </c>
      <c r="H1917" s="938" t="s">
        <v>5115</v>
      </c>
      <c r="I1917" s="69" t="s">
        <v>5116</v>
      </c>
      <c r="J1917" s="69" t="s">
        <v>5117</v>
      </c>
      <c r="K1917" s="530">
        <v>43736</v>
      </c>
      <c r="L1917" s="530">
        <v>44102</v>
      </c>
      <c r="M1917" s="531">
        <v>12</v>
      </c>
      <c r="N1917" s="370">
        <v>26400000</v>
      </c>
      <c r="O1917" s="237">
        <f t="shared" si="194"/>
        <v>2200000</v>
      </c>
      <c r="P1917" s="47">
        <f ca="1">($P$3-K1917)/30</f>
        <v>27.754499058642008</v>
      </c>
      <c r="Q1917" s="532">
        <f ca="1">LEFT(P1917,2)*O1917</f>
        <v>59400000</v>
      </c>
      <c r="R1917" s="48">
        <f>'[1]Arta Boga Cemerlang'!J815</f>
        <v>30072977</v>
      </c>
      <c r="S1917" s="940">
        <f>'[1]Arta Boga Cemerlang'!F816</f>
        <v>11</v>
      </c>
      <c r="T1917" s="237">
        <f t="shared" si="179"/>
        <v>-3672977</v>
      </c>
      <c r="U1917" s="186"/>
    </row>
    <row r="1918" spans="2:21" ht="17.45" customHeight="1" x14ac:dyDescent="0.4">
      <c r="B1918" s="41">
        <v>299</v>
      </c>
      <c r="C1918" s="366" t="s">
        <v>1740</v>
      </c>
      <c r="D1918" s="608" t="s">
        <v>12693</v>
      </c>
      <c r="E1918" s="41" t="s">
        <v>12694</v>
      </c>
      <c r="F1918" s="426" t="s">
        <v>2035</v>
      </c>
      <c r="G1918" s="426" t="s">
        <v>1669</v>
      </c>
      <c r="H1918" s="235" t="s">
        <v>5174</v>
      </c>
      <c r="I1918" s="69" t="s">
        <v>5175</v>
      </c>
      <c r="J1918" s="69" t="s">
        <v>5176</v>
      </c>
      <c r="K1918" s="530">
        <v>43968</v>
      </c>
      <c r="L1918" s="530">
        <v>44333</v>
      </c>
      <c r="M1918" s="531">
        <v>12</v>
      </c>
      <c r="N1918" s="370">
        <v>26400000</v>
      </c>
      <c r="O1918" s="237">
        <f t="shared" si="194"/>
        <v>2200000</v>
      </c>
      <c r="P1918" s="128">
        <f ca="1">($P$3-K1918)/30</f>
        <v>20.021165725308673</v>
      </c>
      <c r="Q1918" s="535">
        <f ca="1">LEFT(P1918,2)*O1918</f>
        <v>44000000</v>
      </c>
      <c r="R1918" s="129">
        <f>'[1]Arta Boga Cemerlang'!J1446</f>
        <v>15493196</v>
      </c>
      <c r="S1918" s="940">
        <f>'[1]Arta Boga Cemerlang'!F1447</f>
        <v>8</v>
      </c>
      <c r="T1918" s="237">
        <f t="shared" si="179"/>
        <v>10906804</v>
      </c>
      <c r="U1918" s="186"/>
    </row>
    <row r="1919" spans="2:21" ht="17.45" customHeight="1" x14ac:dyDescent="0.4">
      <c r="B1919" s="41">
        <v>300</v>
      </c>
      <c r="C1919" s="392" t="s">
        <v>2495</v>
      </c>
      <c r="D1919" s="941" t="s">
        <v>13392</v>
      </c>
      <c r="E1919" s="258" t="s">
        <v>13229</v>
      </c>
      <c r="F1919" s="232"/>
      <c r="G1919" s="232"/>
      <c r="H1919" s="235" t="s">
        <v>14792</v>
      </c>
      <c r="I1919" s="69" t="s">
        <v>14793</v>
      </c>
      <c r="J1919" s="69" t="s">
        <v>14794</v>
      </c>
      <c r="K1919" s="427">
        <v>44145</v>
      </c>
      <c r="L1919" s="427">
        <v>44510</v>
      </c>
      <c r="M1919" s="76">
        <v>12</v>
      </c>
      <c r="N1919" s="370">
        <v>6000000</v>
      </c>
      <c r="O1919" s="76">
        <f t="shared" si="194"/>
        <v>500000</v>
      </c>
      <c r="P1919" s="128">
        <f t="shared" ref="P1919:P1934" ca="1" si="197">($P$3-K1919)/30</f>
        <v>14.121165725308675</v>
      </c>
      <c r="Q1919" s="129">
        <f t="shared" ref="Q1919:Q1934" ca="1" si="198">LEFT(P1919,2)*O1919</f>
        <v>7000000</v>
      </c>
      <c r="R1919" s="73">
        <f>[1]Doosan!J31</f>
        <v>1829796</v>
      </c>
      <c r="S1919" s="360">
        <f>[1]Doosan!F32</f>
        <v>2</v>
      </c>
      <c r="T1919" s="237">
        <f t="shared" si="179"/>
        <v>4170204</v>
      </c>
      <c r="U1919" s="186"/>
    </row>
    <row r="1920" spans="2:21" ht="17.45" customHeight="1" x14ac:dyDescent="0.25">
      <c r="B1920" s="41">
        <v>301</v>
      </c>
      <c r="C1920" s="366" t="s">
        <v>14795</v>
      </c>
      <c r="D1920" s="942" t="s">
        <v>14796</v>
      </c>
      <c r="E1920" s="41" t="s">
        <v>14797</v>
      </c>
      <c r="F1920" s="42" t="s">
        <v>11993</v>
      </c>
      <c r="G1920" s="42" t="s">
        <v>125</v>
      </c>
      <c r="H1920" s="235" t="s">
        <v>14798</v>
      </c>
      <c r="I1920" s="69" t="s">
        <v>14799</v>
      </c>
      <c r="J1920" s="69" t="s">
        <v>14800</v>
      </c>
      <c r="K1920" s="530">
        <v>43669</v>
      </c>
      <c r="L1920" s="530">
        <v>44400</v>
      </c>
      <c r="M1920" s="531">
        <v>24</v>
      </c>
      <c r="N1920" s="370">
        <v>38400000</v>
      </c>
      <c r="O1920" s="237">
        <f t="shared" si="194"/>
        <v>1600000</v>
      </c>
      <c r="P1920" s="47">
        <f t="shared" ca="1" si="197"/>
        <v>29.987832391975342</v>
      </c>
      <c r="Q1920" s="532">
        <f t="shared" ca="1" si="198"/>
        <v>46400000</v>
      </c>
      <c r="R1920" s="73">
        <f>[1]Kajima!J47</f>
        <v>36610707</v>
      </c>
      <c r="S1920" s="360">
        <f>[1]Kajima!F48</f>
        <v>11</v>
      </c>
      <c r="T1920" s="237">
        <f t="shared" si="179"/>
        <v>1789293</v>
      </c>
      <c r="U1920" s="186"/>
    </row>
    <row r="1921" spans="1:21" ht="17.45" customHeight="1" x14ac:dyDescent="0.25">
      <c r="A1921" s="476"/>
      <c r="B1921" s="41">
        <v>302</v>
      </c>
      <c r="C1921" s="258" t="s">
        <v>14801</v>
      </c>
      <c r="D1921" s="926" t="s">
        <v>12531</v>
      </c>
      <c r="E1921" s="258" t="s">
        <v>14684</v>
      </c>
      <c r="F1921" s="426" t="s">
        <v>11993</v>
      </c>
      <c r="G1921" s="426" t="s">
        <v>125</v>
      </c>
      <c r="H1921" s="235" t="s">
        <v>13710</v>
      </c>
      <c r="I1921" s="69" t="s">
        <v>13711</v>
      </c>
      <c r="J1921" s="69" t="s">
        <v>13712</v>
      </c>
      <c r="K1921" s="427">
        <v>43922</v>
      </c>
      <c r="L1921" s="427">
        <v>44287</v>
      </c>
      <c r="M1921" s="76">
        <v>12</v>
      </c>
      <c r="N1921" s="513">
        <v>5460000</v>
      </c>
      <c r="O1921" s="76">
        <f t="shared" si="194"/>
        <v>455000</v>
      </c>
      <c r="P1921" s="128">
        <f t="shared" ca="1" si="197"/>
        <v>21.554499058642008</v>
      </c>
      <c r="Q1921" s="129">
        <f t="shared" ca="1" si="198"/>
        <v>9555000</v>
      </c>
      <c r="R1921" s="73">
        <f>[1]NTT!J528</f>
        <v>1602445</v>
      </c>
      <c r="S1921" s="360">
        <f>[1]NTT!F529</f>
        <v>1</v>
      </c>
      <c r="T1921" s="237">
        <f t="shared" si="179"/>
        <v>3857555</v>
      </c>
      <c r="U1921" s="511" t="s">
        <v>12536</v>
      </c>
    </row>
    <row r="1922" spans="1:21" ht="17.45" customHeight="1" x14ac:dyDescent="0.4">
      <c r="B1922" s="41">
        <v>303</v>
      </c>
      <c r="C1922" s="366" t="s">
        <v>1202</v>
      </c>
      <c r="D1922" s="608" t="s">
        <v>12583</v>
      </c>
      <c r="E1922" s="41" t="s">
        <v>12586</v>
      </c>
      <c r="F1922" s="426" t="s">
        <v>11993</v>
      </c>
      <c r="G1922" s="426" t="s">
        <v>12585</v>
      </c>
      <c r="H1922" s="235" t="s">
        <v>9918</v>
      </c>
      <c r="I1922" s="69" t="s">
        <v>9919</v>
      </c>
      <c r="J1922" s="69" t="s">
        <v>9920</v>
      </c>
      <c r="K1922" s="530">
        <v>43700</v>
      </c>
      <c r="L1922" s="530">
        <v>44796</v>
      </c>
      <c r="M1922" s="531">
        <v>36</v>
      </c>
      <c r="N1922" s="370">
        <v>14400000</v>
      </c>
      <c r="O1922" s="237">
        <f t="shared" si="194"/>
        <v>400000</v>
      </c>
      <c r="P1922" s="47">
        <f t="shared" ca="1" si="197"/>
        <v>28.954499058642007</v>
      </c>
      <c r="Q1922" s="532">
        <f t="shared" ca="1" si="198"/>
        <v>11200000</v>
      </c>
      <c r="R1922" s="73">
        <f>'[1]UHA Trading'!J296</f>
        <v>2608088</v>
      </c>
      <c r="S1922" s="360">
        <f>'[1]UHA Trading'!F297</f>
        <v>1</v>
      </c>
      <c r="T1922" s="237">
        <f t="shared" si="179"/>
        <v>11791912</v>
      </c>
      <c r="U1922" s="186"/>
    </row>
    <row r="1923" spans="1:21" ht="17.45" customHeight="1" x14ac:dyDescent="0.25">
      <c r="B1923" s="41">
        <v>304</v>
      </c>
      <c r="C1923" s="343" t="s">
        <v>14802</v>
      </c>
      <c r="D1923" s="233" t="s">
        <v>12119</v>
      </c>
      <c r="E1923" s="67" t="s">
        <v>12122</v>
      </c>
      <c r="F1923" s="75" t="s">
        <v>11993</v>
      </c>
      <c r="G1923" s="75" t="s">
        <v>125</v>
      </c>
      <c r="H1923" s="235" t="s">
        <v>14803</v>
      </c>
      <c r="I1923" s="943" t="s">
        <v>14804</v>
      </c>
      <c r="J1923" s="943" t="s">
        <v>14805</v>
      </c>
      <c r="K1923" s="236">
        <v>43376</v>
      </c>
      <c r="L1923" s="236">
        <v>44472</v>
      </c>
      <c r="M1923" s="76">
        <v>36</v>
      </c>
      <c r="N1923" s="76">
        <v>20138932</v>
      </c>
      <c r="O1923" s="76">
        <f t="shared" si="194"/>
        <v>559414.77777777775</v>
      </c>
      <c r="P1923" s="47">
        <f t="shared" ca="1" si="197"/>
        <v>39.754499058642004</v>
      </c>
      <c r="Q1923" s="48">
        <f t="shared" ca="1" si="198"/>
        <v>21817176.333333332</v>
      </c>
      <c r="R1923" s="73">
        <f>'[1]IIJ Global'!J241</f>
        <v>844560</v>
      </c>
      <c r="S1923" s="360">
        <f>'[1]IIJ Global'!F242</f>
        <v>1</v>
      </c>
      <c r="T1923" s="237">
        <f t="shared" si="179"/>
        <v>19294372</v>
      </c>
      <c r="U1923" s="186"/>
    </row>
    <row r="1924" spans="1:21" x14ac:dyDescent="0.25">
      <c r="B1924" s="41">
        <v>305</v>
      </c>
      <c r="C1924" s="232" t="s">
        <v>14806</v>
      </c>
      <c r="D1924" s="65" t="s">
        <v>12005</v>
      </c>
      <c r="E1924" s="41" t="s">
        <v>14807</v>
      </c>
      <c r="F1924" s="42" t="s">
        <v>11993</v>
      </c>
      <c r="G1924" s="42" t="s">
        <v>125</v>
      </c>
      <c r="H1924" s="43" t="s">
        <v>14808</v>
      </c>
      <c r="I1924" s="44" t="s">
        <v>14809</v>
      </c>
      <c r="J1924" s="44" t="s">
        <v>14810</v>
      </c>
      <c r="K1924" s="45">
        <v>43453</v>
      </c>
      <c r="L1924" s="944">
        <v>44549</v>
      </c>
      <c r="M1924" s="44">
        <v>36</v>
      </c>
      <c r="N1924" s="46">
        <v>14625545</v>
      </c>
      <c r="O1924" s="46">
        <f t="shared" si="194"/>
        <v>406265.13888888888</v>
      </c>
      <c r="P1924" s="47">
        <f t="shared" ca="1" si="197"/>
        <v>37.187832391975341</v>
      </c>
      <c r="Q1924" s="48">
        <f t="shared" ca="1" si="198"/>
        <v>15031810.138888888</v>
      </c>
      <c r="R1924" s="73">
        <f>[1]KRM!J2533</f>
        <v>1607600</v>
      </c>
      <c r="S1924" s="360">
        <f>[1]KRM!E2534</f>
        <v>1</v>
      </c>
      <c r="T1924" s="237">
        <f t="shared" si="179"/>
        <v>13017945</v>
      </c>
      <c r="U1924" s="14" t="s">
        <v>14811</v>
      </c>
    </row>
    <row r="1925" spans="1:21" x14ac:dyDescent="0.25">
      <c r="B1925" s="41">
        <v>306</v>
      </c>
      <c r="C1925" s="232" t="s">
        <v>14806</v>
      </c>
      <c r="D1925" s="65" t="s">
        <v>12005</v>
      </c>
      <c r="E1925" s="41" t="s">
        <v>14807</v>
      </c>
      <c r="F1925" s="42" t="s">
        <v>11993</v>
      </c>
      <c r="G1925" s="42" t="s">
        <v>125</v>
      </c>
      <c r="H1925" s="43" t="s">
        <v>14812</v>
      </c>
      <c r="I1925" s="44" t="s">
        <v>14813</v>
      </c>
      <c r="J1925" s="44" t="s">
        <v>14814</v>
      </c>
      <c r="K1925" s="45">
        <v>43453</v>
      </c>
      <c r="L1925" s="944">
        <v>44549</v>
      </c>
      <c r="M1925" s="44">
        <v>36</v>
      </c>
      <c r="N1925" s="46">
        <v>14625545</v>
      </c>
      <c r="O1925" s="46">
        <f t="shared" si="194"/>
        <v>406265.13888888888</v>
      </c>
      <c r="P1925" s="47">
        <f t="shared" ca="1" si="197"/>
        <v>37.187832391975341</v>
      </c>
      <c r="Q1925" s="48">
        <f t="shared" ca="1" si="198"/>
        <v>15031810.138888888</v>
      </c>
      <c r="R1925" s="73">
        <f>[1]KRM!J2761</f>
        <v>3972260</v>
      </c>
      <c r="S1925" s="360">
        <f>[1]KRM!E2762</f>
        <v>3</v>
      </c>
      <c r="T1925" s="237">
        <f t="shared" si="179"/>
        <v>10653285</v>
      </c>
    </row>
    <row r="1926" spans="1:21" x14ac:dyDescent="0.25">
      <c r="B1926" s="41">
        <v>307</v>
      </c>
      <c r="C1926" s="232" t="s">
        <v>14806</v>
      </c>
      <c r="D1926" s="65" t="s">
        <v>12005</v>
      </c>
      <c r="E1926" s="41" t="s">
        <v>14807</v>
      </c>
      <c r="F1926" s="42" t="s">
        <v>11993</v>
      </c>
      <c r="G1926" s="42" t="s">
        <v>125</v>
      </c>
      <c r="H1926" s="43" t="s">
        <v>14815</v>
      </c>
      <c r="I1926" s="44" t="s">
        <v>14816</v>
      </c>
      <c r="J1926" s="44" t="s">
        <v>14817</v>
      </c>
      <c r="K1926" s="45">
        <v>43453</v>
      </c>
      <c r="L1926" s="944">
        <v>44549</v>
      </c>
      <c r="M1926" s="44">
        <v>36</v>
      </c>
      <c r="N1926" s="46">
        <v>14625545</v>
      </c>
      <c r="O1926" s="46">
        <f t="shared" si="194"/>
        <v>406265.13888888888</v>
      </c>
      <c r="P1926" s="47">
        <f t="shared" ca="1" si="197"/>
        <v>37.187832391975341</v>
      </c>
      <c r="Q1926" s="48">
        <f t="shared" ca="1" si="198"/>
        <v>15031810.138888888</v>
      </c>
      <c r="R1926" s="73">
        <f>[1]KRM!J2193</f>
        <v>4771860</v>
      </c>
      <c r="S1926" s="360">
        <f>[1]KRM!E2194</f>
        <v>3</v>
      </c>
      <c r="T1926" s="237">
        <f t="shared" si="179"/>
        <v>9853685</v>
      </c>
    </row>
    <row r="1927" spans="1:21" x14ac:dyDescent="0.25">
      <c r="B1927" s="41">
        <v>308</v>
      </c>
      <c r="C1927" s="232" t="s">
        <v>14806</v>
      </c>
      <c r="D1927" s="65" t="s">
        <v>12005</v>
      </c>
      <c r="E1927" s="41" t="s">
        <v>14807</v>
      </c>
      <c r="F1927" s="42" t="s">
        <v>11993</v>
      </c>
      <c r="G1927" s="42" t="s">
        <v>125</v>
      </c>
      <c r="H1927" s="43" t="s">
        <v>14818</v>
      </c>
      <c r="I1927" s="44" t="s">
        <v>14819</v>
      </c>
      <c r="J1927" s="44" t="s">
        <v>14820</v>
      </c>
      <c r="K1927" s="45">
        <v>43453</v>
      </c>
      <c r="L1927" s="944">
        <v>44549</v>
      </c>
      <c r="M1927" s="44">
        <v>36</v>
      </c>
      <c r="N1927" s="46">
        <v>14625545</v>
      </c>
      <c r="O1927" s="46">
        <f t="shared" si="194"/>
        <v>406265.13888888888</v>
      </c>
      <c r="P1927" s="47">
        <f t="shared" ca="1" si="197"/>
        <v>37.187832391975341</v>
      </c>
      <c r="Q1927" s="48">
        <f t="shared" ca="1" si="198"/>
        <v>15031810.138888888</v>
      </c>
      <c r="R1927" s="73">
        <f>[1]KRM!J2819</f>
        <v>3348860</v>
      </c>
      <c r="S1927" s="360">
        <f>[1]KRM!F2820</f>
        <v>2</v>
      </c>
      <c r="T1927" s="237">
        <f t="shared" si="179"/>
        <v>11276685</v>
      </c>
    </row>
    <row r="1928" spans="1:21" x14ac:dyDescent="0.25">
      <c r="B1928" s="41">
        <v>309</v>
      </c>
      <c r="C1928" s="232" t="s">
        <v>14806</v>
      </c>
      <c r="D1928" s="65" t="s">
        <v>12005</v>
      </c>
      <c r="E1928" s="41" t="s">
        <v>14807</v>
      </c>
      <c r="F1928" s="42" t="s">
        <v>11993</v>
      </c>
      <c r="G1928" s="42" t="s">
        <v>125</v>
      </c>
      <c r="H1928" s="43" t="s">
        <v>14821</v>
      </c>
      <c r="I1928" s="44" t="s">
        <v>14822</v>
      </c>
      <c r="J1928" s="44" t="s">
        <v>14823</v>
      </c>
      <c r="K1928" s="45">
        <v>43453</v>
      </c>
      <c r="L1928" s="944">
        <v>44549</v>
      </c>
      <c r="M1928" s="44">
        <v>36</v>
      </c>
      <c r="N1928" s="46">
        <v>14625545</v>
      </c>
      <c r="O1928" s="46">
        <f t="shared" si="194"/>
        <v>406265.13888888888</v>
      </c>
      <c r="P1928" s="47">
        <f t="shared" ca="1" si="197"/>
        <v>37.187832391975341</v>
      </c>
      <c r="Q1928" s="48">
        <f t="shared" ca="1" si="198"/>
        <v>15031810.138888888</v>
      </c>
      <c r="R1928" s="73">
        <f>[1]KRM!J2363</f>
        <v>4195360</v>
      </c>
      <c r="S1928" s="360">
        <f>[1]KRM!E2364</f>
        <v>4</v>
      </c>
      <c r="T1928" s="237">
        <f t="shared" si="179"/>
        <v>10430185</v>
      </c>
    </row>
    <row r="1929" spans="1:21" x14ac:dyDescent="0.25">
      <c r="B1929" s="41">
        <v>310</v>
      </c>
      <c r="C1929" s="232" t="s">
        <v>14824</v>
      </c>
      <c r="D1929" s="65" t="s">
        <v>12005</v>
      </c>
      <c r="E1929" s="41" t="s">
        <v>14825</v>
      </c>
      <c r="F1929" s="42" t="s">
        <v>11993</v>
      </c>
      <c r="G1929" s="42" t="s">
        <v>125</v>
      </c>
      <c r="H1929" s="945" t="s">
        <v>14826</v>
      </c>
      <c r="I1929" s="943" t="s">
        <v>14827</v>
      </c>
      <c r="J1929" s="943" t="s">
        <v>14828</v>
      </c>
      <c r="K1929" s="45">
        <v>43453</v>
      </c>
      <c r="L1929" s="944">
        <v>44549</v>
      </c>
      <c r="M1929" s="44">
        <v>36</v>
      </c>
      <c r="N1929" s="46">
        <v>14625545</v>
      </c>
      <c r="O1929" s="46">
        <f t="shared" si="194"/>
        <v>406265.13888888888</v>
      </c>
      <c r="P1929" s="47">
        <f t="shared" ca="1" si="197"/>
        <v>37.187832391975341</v>
      </c>
      <c r="Q1929" s="48">
        <f t="shared" ca="1" si="198"/>
        <v>15031810.138888888</v>
      </c>
      <c r="R1929" s="73">
        <f>[1]KRM!J3104</f>
        <v>3957700</v>
      </c>
      <c r="S1929" s="360">
        <f>[1]KRM!F3105</f>
        <v>3</v>
      </c>
      <c r="T1929" s="237">
        <f t="shared" si="179"/>
        <v>10667845</v>
      </c>
    </row>
    <row r="1930" spans="1:21" x14ac:dyDescent="0.25">
      <c r="B1930" s="41">
        <v>311</v>
      </c>
      <c r="C1930" s="232" t="s">
        <v>14824</v>
      </c>
      <c r="D1930" s="65" t="s">
        <v>12005</v>
      </c>
      <c r="E1930" s="41" t="s">
        <v>14825</v>
      </c>
      <c r="F1930" s="42" t="s">
        <v>11993</v>
      </c>
      <c r="G1930" s="42" t="s">
        <v>125</v>
      </c>
      <c r="H1930" s="945" t="s">
        <v>14829</v>
      </c>
      <c r="I1930" s="943" t="s">
        <v>14830</v>
      </c>
      <c r="J1930" s="943" t="s">
        <v>14831</v>
      </c>
      <c r="K1930" s="45">
        <v>43453</v>
      </c>
      <c r="L1930" s="944">
        <v>44549</v>
      </c>
      <c r="M1930" s="44">
        <v>36</v>
      </c>
      <c r="N1930" s="46">
        <v>14625545</v>
      </c>
      <c r="O1930" s="46">
        <f t="shared" si="194"/>
        <v>406265.13888888888</v>
      </c>
      <c r="P1930" s="47">
        <f t="shared" ca="1" si="197"/>
        <v>37.187832391975341</v>
      </c>
      <c r="Q1930" s="48">
        <f t="shared" ca="1" si="198"/>
        <v>15031810.138888888</v>
      </c>
      <c r="R1930" s="73">
        <f>[1]KRM!J3164</f>
        <v>4111640</v>
      </c>
      <c r="S1930" s="360">
        <f>[1]KRM!F3165</f>
        <v>2</v>
      </c>
      <c r="T1930" s="237">
        <f t="shared" si="179"/>
        <v>10513905</v>
      </c>
    </row>
    <row r="1931" spans="1:21" x14ac:dyDescent="0.25">
      <c r="B1931" s="41">
        <v>312</v>
      </c>
      <c r="C1931" s="232" t="s">
        <v>14824</v>
      </c>
      <c r="D1931" s="65" t="s">
        <v>12005</v>
      </c>
      <c r="E1931" s="41" t="s">
        <v>14825</v>
      </c>
      <c r="F1931" s="42" t="s">
        <v>11993</v>
      </c>
      <c r="G1931" s="42" t="s">
        <v>125</v>
      </c>
      <c r="H1931" s="945" t="s">
        <v>14832</v>
      </c>
      <c r="I1931" s="943" t="s">
        <v>14833</v>
      </c>
      <c r="J1931" s="943" t="s">
        <v>14834</v>
      </c>
      <c r="K1931" s="45">
        <v>43453</v>
      </c>
      <c r="L1931" s="944">
        <v>44549</v>
      </c>
      <c r="M1931" s="44">
        <v>36</v>
      </c>
      <c r="N1931" s="46">
        <v>14625545</v>
      </c>
      <c r="O1931" s="46">
        <f t="shared" si="194"/>
        <v>406265.13888888888</v>
      </c>
      <c r="P1931" s="47">
        <f t="shared" ca="1" si="197"/>
        <v>37.187832391975341</v>
      </c>
      <c r="Q1931" s="48">
        <f t="shared" ca="1" si="198"/>
        <v>15031810.138888888</v>
      </c>
      <c r="R1931" s="73">
        <f>[1]KRM!J2250</f>
        <v>4651355</v>
      </c>
      <c r="S1931" s="360">
        <f>[1]KRM!F2251</f>
        <v>5</v>
      </c>
      <c r="T1931" s="237">
        <f t="shared" si="179"/>
        <v>9974190</v>
      </c>
    </row>
    <row r="1932" spans="1:21" x14ac:dyDescent="0.25">
      <c r="B1932" s="41">
        <v>313</v>
      </c>
      <c r="C1932" s="232" t="s">
        <v>14835</v>
      </c>
      <c r="D1932" s="65" t="s">
        <v>12005</v>
      </c>
      <c r="E1932" s="41" t="s">
        <v>14836</v>
      </c>
      <c r="F1932" s="42" t="s">
        <v>11993</v>
      </c>
      <c r="G1932" s="42" t="s">
        <v>125</v>
      </c>
      <c r="H1932" s="43" t="s">
        <v>14837</v>
      </c>
      <c r="I1932" s="44" t="s">
        <v>14838</v>
      </c>
      <c r="J1932" s="44" t="s">
        <v>14839</v>
      </c>
      <c r="K1932" s="45">
        <v>43453</v>
      </c>
      <c r="L1932" s="944">
        <v>44549</v>
      </c>
      <c r="M1932" s="44">
        <v>36</v>
      </c>
      <c r="N1932" s="46">
        <v>14625545</v>
      </c>
      <c r="O1932" s="46">
        <f t="shared" si="194"/>
        <v>406265.13888888888</v>
      </c>
      <c r="P1932" s="47">
        <f t="shared" ca="1" si="197"/>
        <v>37.187832391975341</v>
      </c>
      <c r="Q1932" s="48">
        <f t="shared" ca="1" si="198"/>
        <v>15031810.138888888</v>
      </c>
      <c r="R1932" s="73">
        <f>[1]KRM!J2704</f>
        <v>15200213</v>
      </c>
      <c r="S1932" s="360">
        <f>[1]KRM!F2705</f>
        <v>10</v>
      </c>
      <c r="T1932" s="237">
        <f t="shared" si="179"/>
        <v>-574668</v>
      </c>
    </row>
    <row r="1933" spans="1:21" x14ac:dyDescent="0.25">
      <c r="B1933" s="41">
        <v>314</v>
      </c>
      <c r="C1933" s="232" t="s">
        <v>886</v>
      </c>
      <c r="D1933" s="65" t="s">
        <v>12005</v>
      </c>
      <c r="E1933" s="41" t="s">
        <v>14840</v>
      </c>
      <c r="F1933" s="42" t="s">
        <v>11993</v>
      </c>
      <c r="G1933" s="42" t="s">
        <v>125</v>
      </c>
      <c r="H1933" s="43" t="s">
        <v>9583</v>
      </c>
      <c r="I1933" s="44" t="s">
        <v>9584</v>
      </c>
      <c r="J1933" s="44" t="s">
        <v>9585</v>
      </c>
      <c r="K1933" s="45">
        <v>43453</v>
      </c>
      <c r="L1933" s="944">
        <v>44549</v>
      </c>
      <c r="M1933" s="44">
        <v>36</v>
      </c>
      <c r="N1933" s="46">
        <v>14625545</v>
      </c>
      <c r="O1933" s="46">
        <f t="shared" si="194"/>
        <v>406265.13888888888</v>
      </c>
      <c r="P1933" s="47">
        <f t="shared" ca="1" si="197"/>
        <v>37.187832391975341</v>
      </c>
      <c r="Q1933" s="48">
        <f t="shared" ca="1" si="198"/>
        <v>15031810.138888888</v>
      </c>
      <c r="R1933" s="73">
        <f>[1]KRM!J3225</f>
        <v>8440375</v>
      </c>
      <c r="S1933" s="360">
        <f>[1]KRM!F3226</f>
        <v>4</v>
      </c>
      <c r="T1933" s="237">
        <f t="shared" ref="T1933:T1934" si="199">N1933-R1933</f>
        <v>6185170</v>
      </c>
    </row>
    <row r="1934" spans="1:21" ht="17.45" customHeight="1" x14ac:dyDescent="0.4">
      <c r="B1934" s="41">
        <v>315</v>
      </c>
      <c r="C1934" s="392" t="s">
        <v>14841</v>
      </c>
      <c r="D1934" s="655" t="s">
        <v>10216</v>
      </c>
      <c r="E1934" s="258" t="s">
        <v>12822</v>
      </c>
      <c r="F1934" s="463"/>
      <c r="G1934" s="69" t="s">
        <v>14842</v>
      </c>
      <c r="H1934" s="235" t="s">
        <v>14843</v>
      </c>
      <c r="I1934" s="69" t="s">
        <v>14411</v>
      </c>
      <c r="J1934" s="69" t="s">
        <v>14412</v>
      </c>
      <c r="K1934" s="427">
        <v>44149</v>
      </c>
      <c r="L1934" s="427">
        <v>44514</v>
      </c>
      <c r="M1934" s="76">
        <v>12</v>
      </c>
      <c r="N1934" s="370">
        <v>15000000</v>
      </c>
      <c r="O1934" s="76">
        <f t="shared" si="194"/>
        <v>1250000</v>
      </c>
      <c r="P1934" s="128">
        <f t="shared" ca="1" si="197"/>
        <v>13.98783239197534</v>
      </c>
      <c r="Q1934" s="129">
        <f t="shared" ca="1" si="198"/>
        <v>16250000</v>
      </c>
      <c r="R1934" s="73">
        <f>'[1]Si Cepat'!J8257</f>
        <v>12848166</v>
      </c>
      <c r="S1934" s="360">
        <f>'[1]Si Cepat'!F8258</f>
        <v>7</v>
      </c>
      <c r="T1934" s="237">
        <f t="shared" si="199"/>
        <v>2151834</v>
      </c>
      <c r="U1934" s="511"/>
    </row>
  </sheetData>
  <autoFilter ref="A2:AA1610" xr:uid="{9039A307-FFA2-4BC3-BAFB-DFDF2D31170C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23">
      <filters>
        <filter val="TIDAK ADA"/>
      </filters>
    </filterColumn>
    <filterColumn colId="24">
      <filters>
        <filter val="ADA"/>
      </filters>
    </filterColumn>
    <filterColumn colId="25">
      <filters>
        <filter val=" B9383UAR"/>
        <filter val=" B9384UAR"/>
        <filter val=" B9386UAR"/>
        <filter val=" B9388UAR"/>
        <filter val=" B9389UAR"/>
        <filter val=" B9391UAR"/>
        <filter val=" B9394UAR"/>
        <filter val=" B9395UAR"/>
        <filter val=" B9416UAR"/>
        <filter val=" B9433UAR"/>
        <filter val=" B9435UAR"/>
        <filter val="AB8392EB"/>
        <filter val="AB8393EB"/>
        <filter val="AB8952EA"/>
        <filter val="AD8984HA"/>
        <filter val="B1004DFD"/>
        <filter val="B1006DFD"/>
        <filter val="B1012DFD"/>
        <filter val="B1020UJU"/>
        <filter val="B1022UJU"/>
        <filter val="B1029SSK"/>
        <filter val="B1044DFD"/>
        <filter val="B1054SSQ"/>
        <filter val="B1055SSQ"/>
        <filter val="B1056SSQ"/>
        <filter val="B1064UJT"/>
        <filter val="B1071UJU"/>
        <filter val="B1072PJS"/>
        <filter val="B1073UJU"/>
        <filter val="B1131UJU"/>
        <filter val="B1132PJQ"/>
        <filter val="B1151QK"/>
        <filter val="B1172PJS"/>
        <filter val="B1177DFE"/>
        <filter val="B1181DFE"/>
        <filter val="B1195SSL"/>
        <filter val="B1197DFE"/>
        <filter val="B1201DFE"/>
        <filter val="B1201PJT"/>
        <filter val="B1203PJT"/>
        <filter val="B1205DFE"/>
        <filter val="B1206UJU"/>
        <filter val="B1207DFE"/>
        <filter val="B1239UJV"/>
        <filter val="B1241PJQ"/>
        <filter val="B1247PJT"/>
        <filter val="B1259UJV"/>
        <filter val="B125DOM"/>
        <filter val="B1269DFF"/>
        <filter val="B1272UJV"/>
        <filter val="B1279DFG"/>
        <filter val="B1291UJW"/>
        <filter val="B1295UJV"/>
        <filter val="B1298DFC"/>
        <filter val="B1302DFC"/>
        <filter val="B1302UJT"/>
        <filter val="B1304UJT"/>
        <filter val="B1307T"/>
        <filter val="B1311PJQ"/>
        <filter val="B1318SSM"/>
        <filter val="B1320UJT"/>
        <filter val="B1328UJT"/>
        <filter val="B1343UJV"/>
        <filter val="B1353SSJ"/>
        <filter val="B1396UJT"/>
        <filter val="B1397UJU"/>
        <filter val="B1398UJT"/>
        <filter val="B1400SSN"/>
        <filter val="B1404NZR"/>
        <filter val="B1406UJT"/>
        <filter val="B1422UJW"/>
        <filter val="B1424UJT"/>
        <filter val="B1425UJT"/>
        <filter val="B1430UJT"/>
        <filter val="B1453UJR"/>
        <filter val="B1455UJT"/>
        <filter val="B1457UJT"/>
        <filter val="B1467UJR"/>
        <filter val="B1477UJT"/>
        <filter val="B1483UJT"/>
        <filter val="B1485UJT"/>
        <filter val="B1502UJV"/>
        <filter val="B1505UJV"/>
        <filter val="B1519UJV"/>
        <filter val="B1528UJT"/>
        <filter val="B1533UJT"/>
        <filter val="B1539DFD"/>
        <filter val="B1547UJW"/>
        <filter val="B1549SST"/>
        <filter val="B1550SST"/>
        <filter val="B1552SST"/>
        <filter val="B1564DFA"/>
        <filter val="B1571UJR"/>
        <filter val="B1583UJT"/>
        <filter val="B1586PJS"/>
        <filter val="B1631UJT"/>
        <filter val="B1633PYM"/>
        <filter val="B1668SSU"/>
        <filter val="B1674SSM"/>
        <filter val="B1678UJR"/>
        <filter val="B1694PRY"/>
        <filter val="B1699UJT"/>
        <filter val="B1707UJW"/>
        <filter val="B1749UJW"/>
        <filter val="B1751UJW"/>
        <filter val="B1753UJW"/>
        <filter val="B1754UJR"/>
        <filter val="B1777SSV"/>
        <filter val="B1814UJS"/>
        <filter val="B1868PJJ"/>
        <filter val="B1889GAS"/>
        <filter val="B1904SSV"/>
        <filter val="B1905SSV"/>
        <filter val="B1905UJS"/>
        <filter val="B1906SSV"/>
        <filter val="B1907SSV"/>
        <filter val="B1908SSV"/>
        <filter val="B1923UJU"/>
        <filter val="B1928SST"/>
        <filter val="B1938SSL"/>
        <filter val="B1950UJT"/>
        <filter val="B1952IS"/>
        <filter val="B1970PYM"/>
        <filter val="B1983PYN"/>
        <filter val="B2001SID"/>
        <filter val="B2001SRN"/>
        <filter val="B2004SRM"/>
        <filter val="B2006SIG"/>
        <filter val="B2006SRM"/>
        <filter val="B2007PKN"/>
        <filter val="B2010SRM"/>
        <filter val="B2012SRM"/>
        <filter val="B2013UKR"/>
        <filter val="B2015SRN"/>
        <filter val="B2017SRN"/>
        <filter val="B2019PKG"/>
        <filter val="B2019SID"/>
        <filter val="B2027POG"/>
        <filter val="B2027UON"/>
        <filter val="B2030POE"/>
        <filter val="B2030UZF"/>
        <filter val="B2032PKT"/>
        <filter val="B2034UOQ"/>
        <filter val="B2036UOQ"/>
        <filter val="B2038UOQ"/>
        <filter val="B2039POG"/>
        <filter val="B2052UOQ"/>
        <filter val="B2056UZH"/>
        <filter val="B2069SRP"/>
        <filter val="B2074PKM"/>
        <filter val="B2075UOT"/>
        <filter val="B2077UZD"/>
        <filter val="B2092UZH"/>
        <filter val="B2099UKX"/>
        <filter val="B2101UOR"/>
        <filter val="B2101UOU"/>
        <filter val="B2104PFG"/>
        <filter val="B2105UZC"/>
        <filter val="B2106POG"/>
        <filter val="B2108POG"/>
        <filter val="B2112UOA"/>
        <filter val="B2114UOA"/>
        <filter val="B2123SIZ"/>
        <filter val="B2124UOA"/>
        <filter val="B2124UOQ"/>
        <filter val="B2127UOY"/>
        <filter val="B2127UZL"/>
        <filter val="B2128UOQ"/>
        <filter val="B2131PKQ"/>
        <filter val="B2131UZL"/>
        <filter val="B2133UZL"/>
        <filter val="B2135UZL"/>
        <filter val="B2139UOO"/>
        <filter val="B2147UZL"/>
        <filter val="B2149PKG"/>
        <filter val="B2150UOA"/>
        <filter val="B2150UOU"/>
        <filter val="B2151UOR"/>
        <filter val="B2152UON"/>
        <filter val="B2159UOA"/>
        <filter val="B2161UOA"/>
        <filter val="B2163UOA"/>
        <filter val="B2164UOT"/>
        <filter val="B2165PKM"/>
        <filter val="B2165UOA"/>
        <filter val="B2165UZG"/>
        <filter val="B2166POA"/>
        <filter val="B2167UOA"/>
        <filter val="B2167UOU"/>
        <filter val="B2169POB"/>
        <filter val="B2171UOA"/>
        <filter val="B2174POC"/>
        <filter val="B2177UOA"/>
        <filter val="B2178POG"/>
        <filter val="B2180SRP"/>
        <filter val="B2184UOQ"/>
        <filter val="B2191UOA"/>
        <filter val="B2193UOA"/>
        <filter val="B2200PKJ"/>
        <filter val="B2203UZL"/>
        <filter val="B2205UOV"/>
        <filter val="B2208UZC"/>
        <filter val="B2208UZD"/>
        <filter val="B2209SIE"/>
        <filter val="B2211SRQ"/>
        <filter val="B2217SIZ"/>
        <filter val="B2218UZH"/>
        <filter val="B2219SRP"/>
        <filter val="B2221PKU"/>
        <filter val="B2221SIZ"/>
        <filter val="B2221SRP"/>
        <filter val="B2230SRV"/>
        <filter val="B2232SRL"/>
        <filter val="B2234PFP"/>
        <filter val="B2239UOR"/>
        <filter val="B224"/>
        <filter val="B2241UOR"/>
        <filter val="B2242SIY"/>
        <filter val="B2244SIY"/>
        <filter val="B2245UOR"/>
        <filter val="B2247UOR"/>
        <filter val="B2248SIY"/>
        <filter val="B2249UOR"/>
        <filter val="B2249UOU"/>
        <filter val="B2250SIY"/>
        <filter val="B2251PKY"/>
        <filter val="B2253UOR"/>
        <filter val="B2254SIY"/>
        <filter val="B2255SRM"/>
        <filter val="B2256SIY"/>
        <filter val="B2258PKY"/>
        <filter val="B2258SIY"/>
        <filter val="B2258UOA"/>
        <filter val="B2260POC"/>
        <filter val="B2260SIY"/>
        <filter val="B2261UKY"/>
        <filter val="B2262UOA"/>
        <filter val="B2263UZB"/>
        <filter val="B2264SIY"/>
        <filter val="B2265UZB"/>
        <filter val="B2267PKN"/>
        <filter val="B2268POE"/>
        <filter val="B2269UOS"/>
        <filter val="B2271UOS"/>
        <filter val="B2271UZB"/>
        <filter val="B2272UZK"/>
        <filter val="B2276UOA"/>
        <filter val="B2276UZK"/>
        <filter val="B2277UZB"/>
        <filter val="B2278UOA"/>
        <filter val="B2278UOW"/>
        <filter val="B2278UZK"/>
        <filter val="B2279SRM"/>
        <filter val="B2280UKG"/>
        <filter val="B2280UOA"/>
        <filter val="B2282UZK"/>
        <filter val="B2284SRP"/>
        <filter val="B2285UOO"/>
        <filter val="B2289UOA"/>
        <filter val="B2291UOA"/>
        <filter val="B2292UKY"/>
        <filter val="B2292UOU"/>
        <filter val="B2293UOA"/>
        <filter val="B2293UOR"/>
        <filter val="B2294PKU"/>
        <filter val="B2294UKY"/>
        <filter val="B2296UOA"/>
        <filter val="B2296UZK"/>
        <filter val="B2298UOA"/>
        <filter val="B2300PKX"/>
        <filter val="B2300UOA"/>
        <filter val="B2302UOA"/>
        <filter val="B2304UOA"/>
        <filter val="B2306UOA"/>
        <filter val="B2315UOA"/>
        <filter val="B2317UOA"/>
        <filter val="B2326SRL"/>
        <filter val="B2328PKG"/>
        <filter val="B2329SRQ"/>
        <filter val="B2338POH"/>
        <filter val="B2338SRL"/>
        <filter val="B2340SRL"/>
        <filter val="B2342SRL"/>
        <filter val="B2344UOW"/>
        <filter val="B2346UOW"/>
        <filter val="B2350SIP"/>
        <filter val="B2350UOQ"/>
        <filter val="B2352SIP"/>
        <filter val="B2352SJE"/>
        <filter val="B2354PKJ"/>
        <filter val="B2361UOR"/>
        <filter val="B2374UZK"/>
        <filter val="B2380UOT"/>
        <filter val="B2383SRM"/>
        <filter val="B2387SRM"/>
        <filter val="B2389SRM"/>
        <filter val="B2390UZA"/>
        <filter val="B2391UZD"/>
        <filter val="B2392PKC"/>
        <filter val="B2394UOR"/>
        <filter val="B2395POA"/>
        <filter val="B2396PKE"/>
        <filter val="B2397PKG"/>
        <filter val="B2397UKY"/>
        <filter val="B2398UKZ"/>
        <filter val="B2399UKY"/>
        <filter val="B2401PKN"/>
        <filter val="B2402PKO"/>
        <filter val="B2402POF"/>
        <filter val="B2404UOQ"/>
        <filter val="B2413UOU"/>
        <filter val="B2414UOQ"/>
        <filter val="B2418UKR"/>
        <filter val="B2422UZC"/>
        <filter val="B2427UZD"/>
        <filter val="B2432PKM"/>
        <filter val="B2432UOT"/>
        <filter val="B2434SIW"/>
        <filter val="B2434UOQ"/>
        <filter val="B2437UOA"/>
        <filter val="B2440UOQ"/>
        <filter val="B2443UOU"/>
        <filter val="B2444PKJ"/>
        <filter val="B2446UOR"/>
        <filter val="B2446UOU"/>
        <filter val="B2450PKT"/>
        <filter val="B2450UOT"/>
        <filter val="B2452PFP"/>
        <filter val="B2454PKY"/>
        <filter val="B2454SIW"/>
        <filter val="B2454UOQ"/>
        <filter val="B2456SIW"/>
        <filter val="B2457PFV"/>
        <filter val="B2458SIW"/>
        <filter val="B2460SIW"/>
        <filter val="B2464UOM"/>
        <filter val="B2467SRM"/>
        <filter val="B2472PKQ"/>
        <filter val="B2476PKM"/>
        <filter val="B2479SRM"/>
        <filter val="B2481SRM"/>
        <filter val="B2482PKF"/>
        <filter val="B2485POD"/>
        <filter val="B2486UZA"/>
        <filter val="B2487POE"/>
        <filter val="B2492PKV"/>
        <filter val="B2502SRO"/>
        <filter val="B2506SRJ"/>
        <filter val="B2511UOU"/>
        <filter val="B2511UOZ"/>
        <filter val="B2513UOU"/>
        <filter val="B2519SRP"/>
        <filter val="B2521POD"/>
        <filter val="B2532PKW"/>
        <filter val="B2532UON"/>
        <filter val="B2535PKK"/>
        <filter val="B2539POE"/>
        <filter val="B2544POC"/>
        <filter val="B2547UOZ"/>
        <filter val="B2549UOU"/>
        <filter val="B2551UOU"/>
        <filter val="B2553UOU"/>
        <filter val="B2553UOX"/>
        <filter val="B2563PKR"/>
        <filter val="B2563UOZ"/>
        <filter val="B2566SRY"/>
        <filter val="B2566UZD"/>
        <filter val="B2583PKR"/>
        <filter val="B2583POG"/>
        <filter val="B2584PKY"/>
        <filter val="B2584UOU"/>
        <filter val="B2586PKL"/>
        <filter val="B2591PKX"/>
        <filter val="B2600SRX"/>
        <filter val="B2602PKR"/>
        <filter val="B2602SRJ"/>
        <filter val="B2604SRJ"/>
        <filter val="B2604UOW"/>
        <filter val="B2607PKF"/>
        <filter val="B2608POC"/>
        <filter val="B2617UOF"/>
        <filter val="B2619SOL"/>
        <filter val="B2629LIA"/>
        <filter val="B2632PKQ"/>
        <filter val="B2632PKV"/>
        <filter val="B2635PKR"/>
        <filter val="B2644SRL"/>
        <filter val="B2650PKV"/>
        <filter val="B2656SRG"/>
        <filter val="B2656SRL"/>
        <filter val="B2657UOU"/>
        <filter val="B2659UOU"/>
        <filter val="B2660SRJ"/>
        <filter val="B2664SRJ"/>
        <filter val="B2664SRL"/>
        <filter val="B2665UOP"/>
        <filter val="B2668SRL"/>
        <filter val="B2670PKY"/>
        <filter val="B2672SRL"/>
        <filter val="B2674SRL"/>
        <filter val="B2674UZB"/>
        <filter val="B2676SRL"/>
        <filter val="B2677UZC"/>
        <filter val="B2678SRL"/>
        <filter val="B2679PKN"/>
        <filter val="B2680SRL"/>
        <filter val="B2682SRL"/>
        <filter val="B2684SRL"/>
        <filter val="B2686SRL"/>
        <filter val="B2687POE"/>
        <filter val="B2688SRL"/>
        <filter val="B2688UOR"/>
        <filter val="B2689PKE"/>
        <filter val="B2690SRL"/>
        <filter val="B2692SRL"/>
        <filter val="B2694SRL"/>
        <filter val="B2694UOU"/>
        <filter val="B2696SRL"/>
        <filter val="B2697PKN"/>
        <filter val="B2697SRM"/>
        <filter val="B2698PKQ"/>
        <filter val="B2698SRL"/>
        <filter val="B2699PKN"/>
        <filter val="B2699SRM"/>
        <filter val="B2700PKQ"/>
        <filter val="B2700SRL"/>
        <filter val="B2701SRM"/>
        <filter val="B2702SRL"/>
        <filter val="B2703PKN"/>
        <filter val="B2704POF"/>
        <filter val="B2705PKN"/>
        <filter val="B2705SRM"/>
        <filter val="B2706SRL"/>
        <filter val="B2707PKN"/>
        <filter val="B2707SRM"/>
        <filter val="B2708SRL"/>
        <filter val="B2709SRM"/>
        <filter val="B2710SRL"/>
        <filter val="B2711SRK"/>
        <filter val="B2711SRM"/>
        <filter val="B2712SRL"/>
        <filter val="B2714SRL"/>
        <filter val="B2715UKQ"/>
        <filter val="B2716SRL"/>
        <filter val="B2717PKR"/>
        <filter val="B2717SRM"/>
        <filter val="B2718SRK"/>
        <filter val="B2718SRL"/>
        <filter val="B2719PKR"/>
        <filter val="B2719SRM"/>
        <filter val="B2720SRL"/>
        <filter val="B2721SRM"/>
        <filter val="B2722PKX"/>
        <filter val="B2722SRL"/>
        <filter val="B2723SRM"/>
        <filter val="B2725SRM"/>
        <filter val="B2725UOI"/>
        <filter val="B2729PKW"/>
        <filter val="B2729SIY"/>
        <filter val="B2729SRM"/>
        <filter val="B2731SIY"/>
        <filter val="B2731SRM"/>
        <filter val="B2733SIY"/>
        <filter val="B2733SRM"/>
        <filter val="B2735POA"/>
        <filter val="B2735SIY"/>
        <filter val="B2737SIY"/>
        <filter val="B2737SRM"/>
        <filter val="B2737UOR"/>
        <filter val="B2739PFE"/>
        <filter val="B2739SIY"/>
        <filter val="B2739SRM"/>
        <filter val="B2739UOR"/>
        <filter val="B2741PKC"/>
        <filter val="B2741SRM"/>
        <filter val="B2742UOT"/>
        <filter val="B2742UZB"/>
        <filter val="B2743SRM"/>
        <filter val="B2744UZB"/>
        <filter val="B2745SRM"/>
        <filter val="B2747SRM"/>
        <filter val="B2751SRM"/>
        <filter val="B2755SRK"/>
        <filter val="B2755SRM"/>
        <filter val="B2756PKN"/>
        <filter val="B2757SRM"/>
        <filter val="B2759SRM"/>
        <filter val="B2761SRM"/>
        <filter val="B2763SRM"/>
        <filter val="B2765SRM"/>
        <filter val="B2778PKM"/>
        <filter val="B2786UZG"/>
        <filter val="B2794UOY"/>
        <filter val="B2796UOT"/>
        <filter val="B2798PKD"/>
        <filter val="B2801SRC"/>
        <filter val="B2809UOR"/>
        <filter val="B2812SRL"/>
        <filter val="B2813PKO"/>
        <filter val="B2813UKY"/>
        <filter val="B2814SRL"/>
        <filter val="B2815PKO"/>
        <filter val="B2816SRL"/>
        <filter val="B2818SRL"/>
        <filter val="B2820SJE"/>
        <filter val="B2820SRL"/>
        <filter val="B2822PKK"/>
        <filter val="B2822SRL"/>
        <filter val="B2824SRL"/>
        <filter val="B2825PKZ"/>
        <filter val="B2825UKY"/>
        <filter val="B2826SRL"/>
        <filter val="B2827PKZ"/>
        <filter val="B2830SRL"/>
        <filter val="B2831UKY"/>
        <filter val="B2832SRL"/>
        <filter val="B2833UZC"/>
        <filter val="B2834SRL"/>
        <filter val="B2835UOO"/>
        <filter val="B2836SRL"/>
        <filter val="B2839UOO"/>
        <filter val="B2841SRM"/>
        <filter val="B2843SRM"/>
        <filter val="B2844SRM"/>
        <filter val="B2844UOT"/>
        <filter val="B2845PFY"/>
        <filter val="B2845SRM"/>
        <filter val="B2845UZG"/>
        <filter val="B2847SRM"/>
        <filter val="B2848SRL"/>
        <filter val="B2849PKO"/>
        <filter val="B2849SRM"/>
        <filter val="B2850UOQ"/>
        <filter val="B2851SRM"/>
        <filter val="B2852SRL"/>
        <filter val="B2852SRM"/>
        <filter val="B2853SRM"/>
        <filter val="B2854PKM"/>
        <filter val="B2854SRL"/>
        <filter val="B2854SRM"/>
        <filter val="B2856SRL"/>
        <filter val="B2857SRM"/>
        <filter val="B2858SRL"/>
        <filter val="B2859SRM"/>
        <filter val="B2860SRL"/>
        <filter val="B2861SRM"/>
        <filter val="B2862PKM"/>
        <filter val="B2862SRL"/>
        <filter val="B2862UKY"/>
        <filter val="B2863SRM"/>
        <filter val="B2863UOQ"/>
        <filter val="B2864PKM"/>
        <filter val="B2864SRL"/>
        <filter val="B2865SRM"/>
        <filter val="B2866PKZ"/>
        <filter val="B2866SRL"/>
        <filter val="B2866SRM"/>
        <filter val="B2867PKG"/>
        <filter val="B2867UOQ"/>
        <filter val="B2868PKM"/>
        <filter val="B2868SRL"/>
        <filter val="B2868SRM"/>
        <filter val="B2870SRL"/>
        <filter val="B2870SRM"/>
        <filter val="B2871UOQ"/>
        <filter val="B2872PKM"/>
        <filter val="B2872SRL"/>
        <filter val="B2872SRM"/>
        <filter val="B2873UOQ"/>
        <filter val="B2873UOY"/>
        <filter val="B2875UOT"/>
        <filter val="B2880UKY"/>
        <filter val="B2883POG"/>
        <filter val="B2887PKK"/>
        <filter val="B2890UOR"/>
        <filter val="B2893SRN"/>
        <filter val="B2895SRM"/>
        <filter val="B2895SRN"/>
        <filter val="B2896UOT"/>
        <filter val="B2897PKW"/>
        <filter val="B2897SRM"/>
        <filter val="B2899SRM"/>
        <filter val="B2901SRM"/>
        <filter val="B2901SRN"/>
        <filter val="B2903SRM"/>
        <filter val="B2905SRM"/>
        <filter val="B2907SRM"/>
        <filter val="B2909SRM"/>
        <filter val="B2911SRM"/>
        <filter val="B2915SRM"/>
        <filter val="B2917SRM"/>
        <filter val="B2917UZC"/>
        <filter val="B2919SRM"/>
        <filter val="B2921SRM"/>
        <filter val="B2923SIW"/>
        <filter val="B2923SRM"/>
        <filter val="B2925SIW"/>
        <filter val="B2925SRM"/>
        <filter val="B2926SRL"/>
        <filter val="B2928UOT"/>
        <filter val="B2930SRL"/>
        <filter val="B2932SRL"/>
        <filter val="B2933SIW"/>
        <filter val="B2935SIW"/>
        <filter val="B2936SRL"/>
        <filter val="B2938SIF"/>
        <filter val="B2938SRL"/>
        <filter val="B2940SRL"/>
        <filter val="B2942SRL"/>
        <filter val="B2944PKR"/>
        <filter val="B2944SRL"/>
        <filter val="B2945SIW"/>
        <filter val="B2946SRL"/>
        <filter val="B2948SRL"/>
        <filter val="B2948UZI"/>
        <filter val="B2949SIW"/>
        <filter val="B2950SRL"/>
        <filter val="B2951SRM"/>
        <filter val="B2952PKW"/>
        <filter val="B2952SRL"/>
        <filter val="B2952UOQ"/>
        <filter val="B2953SRM"/>
        <filter val="B2954SRL"/>
        <filter val="B2955SIW"/>
        <filter val="B2955SRM"/>
        <filter val="B2956SRL"/>
        <filter val="B2957SIW"/>
        <filter val="B2957SRM"/>
        <filter val="B2958UZB"/>
        <filter val="B2959SIW"/>
        <filter val="B2959SRM"/>
        <filter val="B2960SRL"/>
        <filter val="B2961SRM"/>
        <filter val="B2962SIK"/>
        <filter val="B2962UOT"/>
        <filter val="B2963SRM"/>
        <filter val="B2964SRL"/>
        <filter val="B2964UZF"/>
        <filter val="B2965SRM"/>
        <filter val="B2967SRM"/>
        <filter val="B2969SRM"/>
        <filter val="B2971SRM"/>
        <filter val="B2973SRM"/>
        <filter val="B2975SRM"/>
        <filter val="B2977PFV"/>
        <filter val="B2977SRM"/>
        <filter val="B2978SRL"/>
        <filter val="B2979SRM"/>
        <filter val="B2980SRL"/>
        <filter val="B2981SRM"/>
        <filter val="B2982SRL"/>
        <filter val="B2983SRM"/>
        <filter val="B2984PKV"/>
        <filter val="B2984SRL"/>
        <filter val="B2984UOX"/>
        <filter val="B2989SRM"/>
        <filter val="B2991SRM"/>
        <filter val="B2995SRM"/>
        <filter val="B2996SRL"/>
        <filter val="B2997SRM"/>
        <filter val="B2997UKQ"/>
        <filter val="B2998SRL"/>
        <filter val="B378AAL"/>
        <filter val="B7089UDB"/>
        <filter val="B7770PDA"/>
        <filter val="B7774PDA"/>
        <filter val="B89MAM"/>
        <filter val="B9006PCR"/>
        <filter val="B9008PCS"/>
        <filter val="B9010PCR"/>
        <filter val="B9011UCX"/>
        <filter val="B9012PCR"/>
        <filter val="B9014PCR"/>
        <filter val="B9016PCR"/>
        <filter val="B9018PCR"/>
        <filter val="B9020PCR"/>
        <filter val="B9024PCR"/>
        <filter val="B9026PCR"/>
        <filter val="B9047UBC"/>
        <filter val="B9054UCX"/>
        <filter val="B9056UCX"/>
        <filter val="B9068UBC"/>
        <filter val="B9070UBC"/>
        <filter val="B9076PCH"/>
        <filter val="B9076PCQ"/>
        <filter val="B9077PCH"/>
        <filter val="B9081PCH"/>
        <filter val="B9081PCP"/>
        <filter val="B9083PCH"/>
        <filter val="B9083PCS"/>
        <filter val="B9085PCH"/>
        <filter val="B9085PCS"/>
        <filter val="B9086PCH"/>
        <filter val="B9087PCH"/>
        <filter val="B9089PCH"/>
        <filter val="B9092PCH"/>
        <filter val="B9094PCH"/>
        <filter val="B9095PCH"/>
        <filter val="B9099PCH"/>
        <filter val="B9101PCH"/>
        <filter val="B9103PCH"/>
        <filter val="B9105PCH"/>
        <filter val="B9107PCH"/>
        <filter val="B9107UBC"/>
        <filter val="B9108PCR"/>
        <filter val="B9110PCH"/>
        <filter val="B9115PCH"/>
        <filter val="B9116PCH"/>
        <filter val="B9117PCR"/>
        <filter val="B9121PCR"/>
        <filter val="B9123PCR"/>
        <filter val="B9124PCR"/>
        <filter val="B9137PCS"/>
        <filter val="B9154PCL"/>
        <filter val="B9163PCL"/>
        <filter val="B9169PCQ"/>
        <filter val="B9176PCL"/>
        <filter val="B9181PCL"/>
        <filter val="B9183PCL"/>
        <filter val="B9184PCL"/>
        <filter val="B9185PAK"/>
        <filter val="B9195UAR"/>
        <filter val="B9201PCL"/>
        <filter val="B9202PCL"/>
        <filter val="B9202PCQ"/>
        <filter val="B9204PCQ"/>
        <filter val="B9206PCR"/>
        <filter val="B9208UBC"/>
        <filter val="B9219PCQ"/>
        <filter val="B9221PCQ"/>
        <filter val="B9223PCQ"/>
        <filter val="B9225PCQ"/>
        <filter val="B9227PCQ"/>
        <filter val="B9227PCR"/>
        <filter val="B9231PCQ"/>
        <filter val="B9233PCQ"/>
        <filter val="B9234PCQ"/>
        <filter val="B9235PCQ"/>
        <filter val="B9235PCR"/>
        <filter val="B9236PCQ"/>
        <filter val="B9237PCQ"/>
        <filter val="B9238PCQ"/>
        <filter val="B9239PCQ"/>
        <filter val="B9240PCQ"/>
        <filter val="B9240UBC"/>
        <filter val="B9241PCQ"/>
        <filter val="B9242PCQ"/>
        <filter val="B9242UBC"/>
        <filter val="B9244PCQ"/>
        <filter val="B9244UBC"/>
        <filter val="B9245PCQ"/>
        <filter val="B9246PCQ"/>
        <filter val="B9248PCQ"/>
        <filter val="B9250PCQ"/>
        <filter val="B9252PCQ"/>
        <filter val="B9254PCQ"/>
        <filter val="B9255UBC"/>
        <filter val="B9256PCQ"/>
        <filter val="B9256UBC"/>
        <filter val="B9257UBC"/>
        <filter val="B9258PCR"/>
        <filter val="B9260PCP"/>
        <filter val="B9260PCR"/>
        <filter val="B9261PCQ"/>
        <filter val="B9261UBC"/>
        <filter val="B9264PCR"/>
        <filter val="B9266PCR"/>
        <filter val="B9268PCL"/>
        <filter val="B9268PCR"/>
        <filter val="B9269PCL"/>
        <filter val="B9270PCR"/>
        <filter val="B9271UBC"/>
        <filter val="B9272PCR"/>
        <filter val="B9274PCQ"/>
        <filter val="B9274PCR"/>
        <filter val="B9274UBC"/>
        <filter val="B9275PCR"/>
        <filter val="B9276PCQ"/>
        <filter val="B9277UBC"/>
        <filter val="B9278PCQ"/>
        <filter val="B9280PCR"/>
        <filter val="B9282PCQ"/>
        <filter val="B9282PCR"/>
        <filter val="B9283PCP"/>
        <filter val="B9283PCR"/>
        <filter val="B9284PCQ"/>
        <filter val="B9286PCQ"/>
        <filter val="B9288PCQ"/>
        <filter val="B9289PCR"/>
        <filter val="B9290PCQ"/>
        <filter val="B9291PCR"/>
        <filter val="B9293PAK"/>
        <filter val="B9293PCR"/>
        <filter val="B9294PCR"/>
        <filter val="B9294UAR"/>
        <filter val="B9295PCR"/>
        <filter val="B9298PCR"/>
        <filter val="B9299PCR"/>
        <filter val="B9301PCR"/>
        <filter val="B9303PCR"/>
        <filter val="B9304PCR"/>
        <filter val="B9305PCR"/>
        <filter val="B9306PCR"/>
        <filter val="B9308PCR"/>
        <filter val="B9311PCR"/>
        <filter val="B9313PCR"/>
        <filter val="B9315PCR"/>
        <filter val="B9315UBC"/>
        <filter val="B9317PCR"/>
        <filter val="B9317UAQ"/>
        <filter val="B9318PCR"/>
        <filter val="B9321PCR"/>
        <filter val="B9323PCR"/>
        <filter val="B9327PCR"/>
        <filter val="B9330PCR"/>
        <filter val="B9337PCR"/>
        <filter val="B9341PCR"/>
        <filter val="B9341UCW"/>
        <filter val="B9360UCW"/>
        <filter val="B9370PCQ"/>
        <filter val="B9374PCR"/>
        <filter val="B9376PCR"/>
        <filter val="B9378PCR"/>
        <filter val="B9380PCR"/>
        <filter val="B9381PCR"/>
        <filter val="B9382PCR"/>
        <filter val="B9383PCR"/>
        <filter val="B9384PCR"/>
        <filter val="B9385PCR"/>
        <filter val="B9389PCR"/>
        <filter val="B9395PCR"/>
        <filter val="B9396PCP"/>
        <filter val="B9398PCR"/>
        <filter val="B9400PCP"/>
        <filter val="B9400PCR"/>
        <filter val="B9402PCP"/>
        <filter val="B9407PCP"/>
        <filter val="B9408PBE"/>
        <filter val="B9411PCP"/>
        <filter val="B9414PCR"/>
        <filter val="B9419PCR"/>
        <filter val="B9426UAR"/>
        <filter val="B9439UAQ"/>
        <filter val="B9446UAR"/>
        <filter val="B9448UAR"/>
        <filter val="B9450UAR"/>
        <filter val="B9452UAR"/>
        <filter val="B9454UAR"/>
        <filter val="B9465UAR"/>
        <filter val="B9468UAR"/>
        <filter val="B9469UAR"/>
        <filter val="B9470UAR"/>
        <filter val="B9471UAR"/>
        <filter val="B9473UAR"/>
        <filter val="B9475UAR"/>
        <filter val="B9476UAR"/>
        <filter val="B9477UAR"/>
        <filter val="B9478UAR"/>
        <filter val="B9479UAR"/>
        <filter val="B9480PCR"/>
        <filter val="B9480UAR"/>
        <filter val="B9482UAR"/>
        <filter val="B9483UAR"/>
        <filter val="B9487UAR"/>
        <filter val="B9491UAR"/>
        <filter val="B9499PCR"/>
        <filter val="B9503UAR"/>
        <filter val="B9505PCQ"/>
        <filter val="B9505UAR"/>
        <filter val="B9517PCR"/>
        <filter val="B9521PCR"/>
        <filter val="B9523PCR"/>
        <filter val="B9527PCR"/>
        <filter val="B9530PAK"/>
        <filter val="B9530PCR"/>
        <filter val="B9532PCR"/>
        <filter val="B9534PCR"/>
        <filter val="B9549PCP"/>
        <filter val="B9549PCQ"/>
        <filter val="B9551PCP"/>
        <filter val="B9553PCQ"/>
        <filter val="B9553PCR"/>
        <filter val="B9557PCR"/>
        <filter val="B9558PCP"/>
        <filter val="B9560PCP"/>
        <filter val="B9573PCQ"/>
        <filter val="B9574PCP"/>
        <filter val="B9575PCQ"/>
        <filter val="B9575PCR"/>
        <filter val="B9577PCQ"/>
        <filter val="B9579PCQ"/>
        <filter val="B9581PCQ"/>
        <filter val="B9583PCQ"/>
        <filter val="B9585PCQ"/>
        <filter val="B9585PCR"/>
        <filter val="B9587PCQ"/>
        <filter val="B9587PCR"/>
        <filter val="B9588PCR"/>
        <filter val="B9589PCQ"/>
        <filter val="B9589PCR"/>
        <filter val="B9591PCQ"/>
        <filter val="B9597PCQ"/>
        <filter val="B9598PCR"/>
        <filter val="B9606PCQ"/>
        <filter val="B9607PCR"/>
        <filter val="B9611PCQ"/>
        <filter val="B9613PCQ"/>
        <filter val="B9614PCR"/>
        <filter val="B9615PAI"/>
        <filter val="B9615PCN"/>
        <filter val="B9616UAQ"/>
        <filter val="B9619PCQ"/>
        <filter val="B9622PCQ"/>
        <filter val="B9624PCQ"/>
        <filter val="B9626UCZ"/>
        <filter val="B9628PCQ"/>
        <filter val="B9629PCQ"/>
        <filter val="B9630PCQ"/>
        <filter val="B9630PCR"/>
        <filter val="B9631PCQ"/>
        <filter val="B9632PCQ"/>
        <filter val="B9634PCQ"/>
        <filter val="B9637PCQ"/>
        <filter val="B9640PCR"/>
        <filter val="B9642PCR"/>
        <filter val="B9644PCR"/>
        <filter val="B9647PCQ"/>
        <filter val="B9650PCR"/>
        <filter val="B9652PCR"/>
        <filter val="B9654PCR"/>
        <filter val="B9656PCQ"/>
        <filter val="B9656PCR"/>
        <filter val="B9664PCQ"/>
        <filter val="B9665PCQ"/>
        <filter val="B9668PCQ"/>
        <filter val="B9670PCQ"/>
        <filter val="B9673PCQ"/>
        <filter val="B9675PCQ"/>
        <filter val="B9676PCR"/>
        <filter val="B9677PAK"/>
        <filter val="B9677PCQ"/>
        <filter val="B9680PCQ"/>
        <filter val="B9680PCR"/>
        <filter val="B9681PCQ"/>
        <filter val="B9682PCR"/>
        <filter val="B9684PAK"/>
        <filter val="B9685PCQ"/>
        <filter val="B9686PAK"/>
        <filter val="B9686PCR"/>
        <filter val="B9687PCN"/>
        <filter val="B9689PCN"/>
        <filter val="B9690PAK"/>
        <filter val="B9690PCQ"/>
        <filter val="B9690PCR"/>
        <filter val="B9694PCQ"/>
        <filter val="B9694PCR"/>
        <filter val="B9695PCR"/>
        <filter val="B9704PCQ"/>
        <filter val="B9705PCQ"/>
        <filter val="B9706PCQ"/>
        <filter val="B9710PCQ"/>
        <filter val="B9710PCR"/>
        <filter val="B9712PCR"/>
        <filter val="B9714PCR"/>
        <filter val="B9716PCR"/>
        <filter val="B9727PCR"/>
        <filter val="B9728PCQ"/>
        <filter val="B9730PCQ"/>
        <filter val="B9731PBE"/>
        <filter val="B9744PCQ"/>
        <filter val="B9746PCQ"/>
        <filter val="B9748PCI"/>
        <filter val="B9748PCQ"/>
        <filter val="B9749PCI"/>
        <filter val="B9752PCI"/>
        <filter val="B9753PCR"/>
        <filter val="B9755PCI"/>
        <filter val="B9764UAQ"/>
        <filter val="B9771PCQ"/>
        <filter val="B9778UDG"/>
        <filter val="B9780PCR"/>
        <filter val="B9780UDG"/>
        <filter val="B9783UDG"/>
        <filter val="B9784PCR"/>
        <filter val="B9785PCR"/>
        <filter val="B9787PCR"/>
        <filter val="B9788UDG"/>
        <filter val="B9789UDG"/>
        <filter val="B9790UDG"/>
        <filter val="B9791UDG"/>
        <filter val="B9793PCR"/>
        <filter val="B9793UDG"/>
        <filter val="B9799PCR"/>
        <filter val="B9801PCR"/>
        <filter val="B9811PCR"/>
        <filter val="B9813PCR"/>
        <filter val="B9815PCQ"/>
        <filter val="B9815PCR"/>
        <filter val="B9817PCR"/>
        <filter val="B9819PCR"/>
        <filter val="B9825PCR"/>
        <filter val="B9826PAI"/>
        <filter val="B9827PCR"/>
        <filter val="B9831PCR"/>
        <filter val="B9834PCQ"/>
        <filter val="B9838PCQ"/>
        <filter val="B9842PCQ"/>
        <filter val="B9850PCR"/>
        <filter val="B9852PCQ"/>
        <filter val="B9852PCR"/>
        <filter val="B9854PCR"/>
        <filter val="B9854UDG"/>
        <filter val="B9855PCR"/>
        <filter val="B9857PCR"/>
        <filter val="B9858PCQ"/>
        <filter val="B9859PCR"/>
        <filter val="B9861PBC"/>
        <filter val="B9861PCR"/>
        <filter val="B9862SCJ"/>
        <filter val="B9865PCR"/>
        <filter val="B9867PCQ"/>
        <filter val="B9868SCJ"/>
        <filter val="B9869PCQ"/>
        <filter val="B9873UDG"/>
        <filter val="B9877PCR"/>
        <filter val="B9877SBC"/>
        <filter val="B9879UDG"/>
        <filter val="B9893PCR"/>
        <filter val="B9897SCJ"/>
        <filter val="B9904SBC"/>
        <filter val="B9912PCQ"/>
        <filter val="B9916PCQ"/>
        <filter val="B9916PCR"/>
        <filter val="B9918PCQ"/>
        <filter val="B9918PCR"/>
        <filter val="B9920PCQ"/>
        <filter val="B9925PCQ"/>
        <filter val="B9927PCQ"/>
        <filter val="B9929PCQ"/>
        <filter val="B9931PCQ"/>
        <filter val="B9933PCQ"/>
        <filter val="B9937PCQ"/>
        <filter val="B9945PCQ"/>
        <filter val="B9951PCQ"/>
        <filter val="B9953PCQ"/>
        <filter val="B9954PCR"/>
        <filter val="B9956PCR"/>
        <filter val="B9957PCQ"/>
        <filter val="B9961PCQ"/>
        <filter val="B9968PCQ"/>
        <filter val="B9970PCQ"/>
        <filter val="B9972PCQ"/>
        <filter val="B9974PCQ"/>
        <filter val="B9979PCQ"/>
        <filter val="B9982PCQ"/>
        <filter val="B9984PCQ"/>
        <filter val="B9985PCQ"/>
        <filter val="B9987PCQ"/>
        <filter val="B9992PCQ"/>
        <filter val="B9996PCQ"/>
        <filter val="B9998PCQ"/>
        <filter val="BA1193IQ"/>
        <filter val="BA1194IQ"/>
        <filter val="BA8247QZ"/>
        <filter val="BG1318UE"/>
        <filter val="BG7033OI"/>
        <filter val="BG8517NJ"/>
        <filter val="BG8679NK"/>
        <filter val="BH8502MQ"/>
        <filter val="BK1316AAN"/>
        <filter val="BK1324ACR"/>
        <filter val="BK1549ACS"/>
        <filter val="BK8016EV"/>
        <filter val="BM1060OK"/>
        <filter val="BM1617VG"/>
        <filter val="BM1618VG"/>
        <filter val="BM1873OE"/>
        <filter val="BM8360QA"/>
        <filter val="BM8629QA"/>
        <filter val="BM8630QA"/>
        <filter val="BM8631QA"/>
        <filter val="BM8632DK"/>
        <filter val="BM8632QA"/>
        <filter val="BM8633DK"/>
        <filter val="BM8634DK"/>
        <filter val="BM8634QA"/>
        <filter val="BM8635QA"/>
        <filter val="BM8636QA"/>
        <filter val="BM8637QA"/>
        <filter val="BM8638QA"/>
        <filter val="BM8639QA"/>
        <filter val="BM8640QA"/>
        <filter val="BM8641QA"/>
        <filter val="BM8643QA"/>
        <filter val="BM8645QA"/>
        <filter val="BM8647QA"/>
        <filter val="BM8732DK"/>
        <filter val="BM9279TY"/>
        <filter val="BM9280TY"/>
        <filter val="BM9841TX"/>
        <filter val="BM9842TX"/>
        <filter val="BM9843TX"/>
        <filter val="BM9908TX"/>
        <filter val="BM9909TX"/>
        <filter val="BP1356OJ"/>
        <filter val="D1173AIY"/>
        <filter val="D1302XYY"/>
        <filter val="D1641AJE"/>
        <filter val="D8641FQ"/>
        <filter val="D8879FM"/>
        <filter val="DA8137JA"/>
        <filter val="DD1694UW"/>
        <filter val="DD8247SA"/>
        <filter val="DK8914BQ"/>
        <filter val="E1088DI"/>
        <filter val="E1132DK"/>
        <filter val="E1208DK"/>
        <filter val="E1263DK"/>
        <filter val="E1268DK"/>
        <filter val="E1824DE"/>
        <filter val="E1825DE"/>
        <filter val="E1826DE"/>
        <filter val="E1832DE"/>
        <filter val="E1866DE"/>
        <filter val="E7252AA"/>
        <filter val="E7253AA"/>
        <filter val="E7255AA"/>
        <filter val="E8229BF"/>
        <filter val="E8879CA"/>
        <filter val="E8890CA"/>
        <filter val="H1172KH"/>
        <filter val="H8041CA"/>
        <filter val="H8042CA"/>
        <filter val="H8044CA"/>
        <filter val="H8045CA"/>
        <filter val="H8046CA"/>
        <filter val="H8047CA"/>
        <filter val="H8048CA"/>
        <filter val="H8049CA"/>
        <filter val="H8052CA"/>
        <filter val="H8053CA"/>
        <filter val="H8054CA"/>
        <filter val="H8056CA"/>
        <filter val="H8057CA"/>
        <filter val="H8058CA"/>
        <filter val="H8059CA"/>
        <filter val="H8066CA"/>
        <filter val="H8067CA"/>
        <filter val="H8068CA"/>
        <filter val="H8069CA"/>
        <filter val="H8070CA"/>
        <filter val="H8071CA"/>
        <filter val="H8072CA"/>
        <filter val="H8073CA"/>
        <filter val="H8074CA"/>
        <filter val="H8075CA"/>
        <filter val="H8076CA"/>
        <filter val="H8077CA"/>
        <filter val="H8078CA"/>
        <filter val="H8079CA"/>
        <filter val="H8081CA"/>
        <filter val="H8082CA"/>
        <filter val="H8085CA"/>
        <filter val="H8086CA"/>
        <filter val="H8087CA"/>
        <filter val="H8089CA"/>
        <filter val="H8090CA"/>
        <filter val="H8091CA"/>
        <filter val="H8092CA"/>
        <filter val="H8093CA"/>
        <filter val="H8094CA"/>
        <filter val="H8095CA"/>
        <filter val="H8096CA"/>
        <filter val="H8097CA"/>
        <filter val="H8098CA"/>
        <filter val="H8150CA"/>
        <filter val="H8150EA"/>
        <filter val="H8151EA"/>
        <filter val="H8158CA"/>
        <filter val="H8159CA"/>
        <filter val="H8289CA"/>
        <filter val="H8291CA"/>
        <filter val="H8324CA"/>
        <filter val="H8325CA"/>
        <filter val="H8326CA"/>
        <filter val="H8754BA"/>
        <filter val="H8756BA"/>
        <filter val="H8757BA"/>
        <filter val="H8758BA"/>
        <filter val="H8835BA"/>
        <filter val="H8837BA"/>
        <filter val="H9245CA"/>
        <filter val="H9246CA"/>
        <filter val="H9249CA"/>
        <filter val="H9567CA"/>
        <filter val="H9616CA"/>
        <filter val="H9617CA"/>
        <filter val="KB1892MH"/>
        <filter val="KB8768AY"/>
        <filter val="KT1183Y"/>
        <filter val="KT8186YQ"/>
        <filter val="KT8509NH"/>
        <filter val="KT8518YQ"/>
        <filter val="KT8552YP"/>
        <filter val="KT8665YP"/>
        <filter val="KT8892YP"/>
        <filter val="L1110UO"/>
        <filter val="L1117UO"/>
        <filter val="L1183AAB"/>
        <filter val="L1262AAD"/>
        <filter val="L1324XQ"/>
        <filter val="L1418KA"/>
        <filter val="L1521UF"/>
        <filter val="L1545UI"/>
        <filter val="L1721QS"/>
        <filter val="L1749BF"/>
        <filter val="L1824QS"/>
        <filter val="L1826QS"/>
        <filter val="L1852EX"/>
        <filter val="L1866EX"/>
        <filter val="L1901RJ"/>
        <filter val="L1925RD"/>
        <filter val="L8065CJ"/>
        <filter val="L8068CJ"/>
        <filter val="L8072CJ"/>
        <filter val="L8073UI"/>
        <filter val="L8089CJ"/>
        <filter val="L8090CJ"/>
        <filter val="L8092CJ"/>
        <filter val="L8097CJ"/>
        <filter val="L8101CJ"/>
        <filter val="L8105C"/>
        <filter val="L8119C"/>
        <filter val="L8169C"/>
        <filter val="L8178C"/>
        <filter val="L8192C"/>
        <filter val="L8198C"/>
        <filter val="L8205C"/>
        <filter val="L8215CJ"/>
        <filter val="L8219CJ"/>
        <filter val="L8254CJ"/>
        <filter val="L8266CJ"/>
        <filter val="L8274AK"/>
        <filter val="L8277AK"/>
        <filter val="L8279AK"/>
        <filter val="L8281AK"/>
        <filter val="L8283AK"/>
        <filter val="L8284AK"/>
        <filter val="L8285AK"/>
        <filter val="L8286AK"/>
        <filter val="L8287CJ"/>
        <filter val="L8288AK"/>
        <filter val="L8290AK"/>
        <filter val="L8291AK"/>
        <filter val="L8292AK"/>
        <filter val="L8293AK"/>
        <filter val="L8294AK"/>
        <filter val="L8294CJ"/>
        <filter val="L8295AK"/>
        <filter val="L8303CJ"/>
        <filter val="L8320CJ"/>
        <filter val="L8322CJ"/>
        <filter val="L8324CJ"/>
        <filter val="L8326CJ"/>
        <filter val="L8335CJ"/>
        <filter val="L8339CJ"/>
        <filter val="L8340CJ"/>
        <filter val="L8366CJ"/>
        <filter val="L8547CJ"/>
        <filter val="L8549CJ"/>
        <filter val="L8552CJ"/>
        <filter val="L8556CJ"/>
        <filter val="L8560CJ"/>
        <filter val="L8566CJ"/>
        <filter val="L8569CJ"/>
        <filter val="L8592CJ"/>
        <filter val="L8594CJ"/>
        <filter val="L8599CJ"/>
        <filter val="L8603CJ"/>
        <filter val="L8605CJ"/>
        <filter val="L8606CJ"/>
        <filter val="L8621CJ"/>
        <filter val="L8801AC"/>
        <filter val="L8803AC"/>
        <filter val="L8804AC"/>
        <filter val="L8805AC"/>
        <filter val="L8807AC"/>
        <filter val="L8808AC"/>
        <filter val="L8809AC"/>
        <filter val="L8813AC"/>
        <filter val="L8815AC"/>
        <filter val="L8816AC"/>
        <filter val="L8817AC"/>
        <filter val="L8837CJ"/>
        <filter val="L8843CJ"/>
        <filter val="L8846CJ"/>
        <filter val="L8849CJ"/>
        <filter val="L8851CJ"/>
        <filter val="L8852CJ"/>
        <filter val="L8864CJ"/>
        <filter val="L8867CJ"/>
        <filter val="L8868CJ"/>
        <filter val="L8873CJ"/>
        <filter val="L8893CJ"/>
        <filter val="L8895CJ"/>
        <filter val="L8912AC"/>
        <filter val="L8914AC"/>
        <filter val="L8915AC"/>
        <filter val="L8916AC"/>
        <filter val="L8918AC"/>
        <filter val="L8920AC"/>
        <filter val="L8921AC"/>
        <filter val="L8922AC"/>
        <filter val="L8923AC"/>
        <filter val="L8924AC"/>
        <filter val="L8987AE"/>
        <filter val="L9355CD"/>
        <filter val="L9383CD"/>
        <filter val="L9384CD"/>
        <filter val="L9385CD"/>
        <filter val="L9386CD"/>
        <filter val="L9388CD"/>
        <filter val="L9389CD"/>
        <filter val="L9390CD"/>
        <filter val="L9391CD"/>
        <filter val="L9392CD"/>
        <filter val="L9404CF"/>
        <filter val="L9407CE"/>
        <filter val="L9426CD"/>
        <filter val="L9552CD"/>
        <filter val="L9627BV"/>
        <filter val="L9627CF"/>
        <filter val="L9677BX"/>
        <filter val="L9678BX"/>
        <filter val="L9679BX"/>
        <filter val="L9680BX"/>
        <filter val="L9681BX"/>
        <filter val="L9688BX"/>
        <filter val="L9689BX"/>
        <filter val="L9690BX"/>
        <filter val="L9691BX"/>
        <filter val="L9692BX"/>
        <filter val="L9694BX"/>
        <filter val="L9695BX"/>
        <filter val="L9697AE"/>
        <filter val="L9698AE"/>
        <filter val="L9708AE"/>
        <filter val="L9714AE"/>
        <filter val="L9715AE"/>
        <filter val="L9717AE"/>
        <filter val="L9718AE"/>
        <filter val="L9941AK"/>
        <filter val="L9947AK"/>
        <filter val="N1295AAR"/>
      </filters>
    </filterColumn>
  </autoFilter>
  <mergeCells count="35">
    <mergeCell ref="AB260:AB261"/>
    <mergeCell ref="AB662:AB663"/>
    <mergeCell ref="AB1219:AB1221"/>
    <mergeCell ref="AB1242:AB1385"/>
    <mergeCell ref="AB1483:AB1501"/>
    <mergeCell ref="AB4:AB5"/>
    <mergeCell ref="AB6:AB8"/>
    <mergeCell ref="AB83:AB84"/>
    <mergeCell ref="AB94:AB119"/>
    <mergeCell ref="B2:R2"/>
    <mergeCell ref="B4:B5"/>
    <mergeCell ref="C4:C5"/>
    <mergeCell ref="D4:D5"/>
    <mergeCell ref="E4:E5"/>
    <mergeCell ref="F4:G4"/>
    <mergeCell ref="H4:H5"/>
    <mergeCell ref="J4:J5"/>
    <mergeCell ref="K4:L5"/>
    <mergeCell ref="M4:M5"/>
    <mergeCell ref="X4:X5"/>
    <mergeCell ref="Y4:Y5"/>
    <mergeCell ref="C1620:C1627"/>
    <mergeCell ref="D1620:D1627"/>
    <mergeCell ref="C1630:C1631"/>
    <mergeCell ref="C1634:C1635"/>
    <mergeCell ref="N4:N5"/>
    <mergeCell ref="AA4:AA5"/>
    <mergeCell ref="T4:T5"/>
    <mergeCell ref="K1619:L1619"/>
    <mergeCell ref="O4:O5"/>
    <mergeCell ref="P4:P5"/>
    <mergeCell ref="Q4:Q5"/>
    <mergeCell ref="R4:R5"/>
    <mergeCell ref="S4:S5"/>
    <mergeCell ref="Z4:Z5"/>
  </mergeCells>
  <conditionalFormatting sqref="C1566:C1598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6A992-643E-4EA5-A18F-26843E4A39F4}">
  <dimension ref="A1:D6"/>
  <sheetViews>
    <sheetView workbookViewId="0">
      <selection activeCell="A6" sqref="A6"/>
    </sheetView>
  </sheetViews>
  <sheetFormatPr defaultRowHeight="15" x14ac:dyDescent="0.25"/>
  <sheetData>
    <row r="1" spans="1:4" x14ac:dyDescent="0.25">
      <c r="A1" s="1087" t="s">
        <v>25381</v>
      </c>
      <c r="B1" s="1087"/>
      <c r="C1" s="1087"/>
    </row>
    <row r="2" spans="1:4" x14ac:dyDescent="0.25">
      <c r="A2" s="41" t="s">
        <v>25382</v>
      </c>
      <c r="B2" s="41" t="s">
        <v>25383</v>
      </c>
      <c r="C2" s="41" t="s">
        <v>25384</v>
      </c>
    </row>
    <row r="3" spans="1:4" x14ac:dyDescent="0.25">
      <c r="A3" s="41">
        <f>'FMC by DSF_Sistem'!A1202</f>
        <v>1192</v>
      </c>
      <c r="B3" s="41">
        <f>'FMC by DSF_Excel'!B1610</f>
        <v>1605</v>
      </c>
      <c r="C3" s="41">
        <f>B3-A3</f>
        <v>413</v>
      </c>
      <c r="D3">
        <f>C3-92</f>
        <v>321</v>
      </c>
    </row>
    <row r="5" spans="1:4" x14ac:dyDescent="0.25">
      <c r="A5" t="s">
        <v>25385</v>
      </c>
    </row>
    <row r="6" spans="1:4" x14ac:dyDescent="0.25">
      <c r="A6" t="s">
        <v>25386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6D894-C953-4E7E-8A29-B5A4C1CC46A5}">
  <dimension ref="A1:T97"/>
  <sheetViews>
    <sheetView workbookViewId="0">
      <selection activeCell="I13" sqref="I13"/>
    </sheetView>
  </sheetViews>
  <sheetFormatPr defaultRowHeight="15" x14ac:dyDescent="0.25"/>
  <cols>
    <col min="1" max="2" width="9.140625" style="952"/>
    <col min="3" max="3" width="20.7109375" bestFit="1" customWidth="1"/>
    <col min="4" max="4" width="35.7109375" bestFit="1" customWidth="1"/>
    <col min="5" max="5" width="36.5703125" bestFit="1" customWidth="1"/>
    <col min="6" max="6" width="16.7109375" bestFit="1" customWidth="1"/>
    <col min="7" max="7" width="15" bestFit="1" customWidth="1"/>
    <col min="8" max="8" width="10.42578125" bestFit="1" customWidth="1"/>
    <col min="9" max="9" width="21.42578125" bestFit="1" customWidth="1"/>
    <col min="10" max="10" width="14.42578125" bestFit="1" customWidth="1"/>
    <col min="11" max="12" width="10.140625" bestFit="1" customWidth="1"/>
    <col min="13" max="13" width="16" bestFit="1" customWidth="1"/>
    <col min="14" max="14" width="12.5703125" bestFit="1" customWidth="1"/>
    <col min="15" max="15" width="10.5703125" bestFit="1" customWidth="1"/>
    <col min="16" max="16" width="14.140625" bestFit="1" customWidth="1"/>
    <col min="17" max="18" width="12.5703125" bestFit="1" customWidth="1"/>
    <col min="19" max="19" width="3" bestFit="1" customWidth="1"/>
    <col min="20" max="20" width="12.28515625" bestFit="1" customWidth="1"/>
  </cols>
  <sheetData>
    <row r="1" spans="2:20" s="952" customFormat="1" x14ac:dyDescent="0.25"/>
    <row r="2" spans="2:20" s="952" customFormat="1" x14ac:dyDescent="0.25"/>
    <row r="3" spans="2:20" s="952" customFormat="1" ht="15.75" thickBot="1" x14ac:dyDescent="0.3"/>
    <row r="4" spans="2:20" s="952" customFormat="1" x14ac:dyDescent="0.25">
      <c r="B4" s="1074" t="s">
        <v>11977</v>
      </c>
      <c r="C4" s="1076" t="s">
        <v>4999</v>
      </c>
      <c r="D4" s="1052" t="s">
        <v>5000</v>
      </c>
      <c r="E4" s="1076" t="s">
        <v>5001</v>
      </c>
      <c r="F4" s="1080" t="s">
        <v>11978</v>
      </c>
      <c r="G4" s="1081"/>
      <c r="H4" s="1052" t="s">
        <v>11979</v>
      </c>
      <c r="I4" s="953" t="s">
        <v>5006</v>
      </c>
      <c r="J4" s="1052" t="s">
        <v>5007</v>
      </c>
      <c r="K4" s="1076" t="s">
        <v>5008</v>
      </c>
      <c r="L4" s="1082"/>
      <c r="M4" s="1052" t="s">
        <v>11980</v>
      </c>
      <c r="N4" s="1050" t="s">
        <v>5010</v>
      </c>
      <c r="O4" s="1050" t="s">
        <v>11981</v>
      </c>
      <c r="P4" s="1052" t="s">
        <v>11982</v>
      </c>
      <c r="Q4" s="1052" t="s">
        <v>5012</v>
      </c>
      <c r="R4" s="1054" t="s">
        <v>11983</v>
      </c>
      <c r="S4" s="1056" t="s">
        <v>11984</v>
      </c>
      <c r="T4" s="1046" t="s">
        <v>11985</v>
      </c>
    </row>
    <row r="5" spans="2:20" ht="15" customHeight="1" thickBot="1" x14ac:dyDescent="0.3">
      <c r="B5" s="1075"/>
      <c r="C5" s="1077"/>
      <c r="D5" s="1078"/>
      <c r="E5" s="1079"/>
      <c r="F5" s="23" t="s">
        <v>11989</v>
      </c>
      <c r="G5" s="23" t="s">
        <v>5003</v>
      </c>
      <c r="H5" s="1053"/>
      <c r="I5" s="954"/>
      <c r="J5" s="1053"/>
      <c r="K5" s="1079"/>
      <c r="L5" s="1083"/>
      <c r="M5" s="1053"/>
      <c r="N5" s="1051"/>
      <c r="O5" s="1051"/>
      <c r="P5" s="1053"/>
      <c r="Q5" s="1053"/>
      <c r="R5" s="1055"/>
      <c r="S5" s="1057"/>
      <c r="T5" s="1047"/>
    </row>
    <row r="6" spans="2:20" ht="15.75" thickBot="1" x14ac:dyDescent="0.3">
      <c r="B6" s="44">
        <v>1</v>
      </c>
      <c r="C6" s="975" t="s">
        <v>12049</v>
      </c>
      <c r="D6" s="173" t="s">
        <v>12050</v>
      </c>
      <c r="E6" s="174" t="s">
        <v>12051</v>
      </c>
      <c r="F6" s="175" t="s">
        <v>4923</v>
      </c>
      <c r="G6" s="175" t="s">
        <v>4385</v>
      </c>
      <c r="H6" s="176" t="s">
        <v>12052</v>
      </c>
      <c r="I6" s="172" t="s">
        <v>12053</v>
      </c>
      <c r="J6" s="172" t="s">
        <v>12054</v>
      </c>
      <c r="K6" s="177">
        <v>41940</v>
      </c>
      <c r="L6" s="178">
        <v>44275</v>
      </c>
      <c r="M6" s="179">
        <v>72</v>
      </c>
      <c r="N6" s="180">
        <v>209587535</v>
      </c>
      <c r="O6" s="180"/>
      <c r="P6" s="181">
        <v>87.579007658179037</v>
      </c>
      <c r="Q6" s="182">
        <v>209587535</v>
      </c>
      <c r="R6" s="183">
        <v>131457152</v>
      </c>
      <c r="S6" s="184">
        <v>47</v>
      </c>
      <c r="T6" s="185">
        <v>78130383</v>
      </c>
    </row>
    <row r="7" spans="2:20" ht="15.75" thickBot="1" x14ac:dyDescent="0.3">
      <c r="B7" s="44">
        <v>2</v>
      </c>
      <c r="C7" s="976" t="s">
        <v>12067</v>
      </c>
      <c r="D7" s="251" t="s">
        <v>12068</v>
      </c>
      <c r="E7" s="252" t="s">
        <v>12069</v>
      </c>
      <c r="F7" s="253" t="s">
        <v>4923</v>
      </c>
      <c r="G7" s="253" t="s">
        <v>4385</v>
      </c>
      <c r="H7" s="254" t="s">
        <v>12070</v>
      </c>
      <c r="I7" s="252" t="s">
        <v>12071</v>
      </c>
      <c r="J7" s="211" t="s">
        <v>12072</v>
      </c>
      <c r="K7" s="255">
        <v>43595</v>
      </c>
      <c r="L7" s="255">
        <v>45056</v>
      </c>
      <c r="M7" s="31">
        <v>48</v>
      </c>
      <c r="N7" s="33">
        <v>24000000</v>
      </c>
      <c r="O7" s="33">
        <v>500000</v>
      </c>
      <c r="P7" s="34">
        <v>32.412340991512366</v>
      </c>
      <c r="Q7" s="256">
        <v>16000000</v>
      </c>
      <c r="R7" s="191">
        <v>1988100</v>
      </c>
      <c r="S7" s="192">
        <v>1</v>
      </c>
      <c r="T7" s="193">
        <v>22011900</v>
      </c>
    </row>
    <row r="8" spans="2:20" ht="15.75" thickBot="1" x14ac:dyDescent="0.3">
      <c r="B8" s="44">
        <v>3</v>
      </c>
      <c r="C8" s="977" t="s">
        <v>12132</v>
      </c>
      <c r="D8" s="325" t="s">
        <v>12133</v>
      </c>
      <c r="E8" s="213" t="s">
        <v>12134</v>
      </c>
      <c r="F8" s="326" t="s">
        <v>11993</v>
      </c>
      <c r="G8" s="326" t="s">
        <v>125</v>
      </c>
      <c r="H8" s="215" t="s">
        <v>12135</v>
      </c>
      <c r="I8" s="298" t="s">
        <v>12136</v>
      </c>
      <c r="J8" s="298" t="s">
        <v>12137</v>
      </c>
      <c r="K8" s="217">
        <v>43326</v>
      </c>
      <c r="L8" s="217">
        <v>45152</v>
      </c>
      <c r="M8" s="190">
        <v>60</v>
      </c>
      <c r="N8" s="190">
        <v>79636413</v>
      </c>
      <c r="O8" s="190">
        <v>1327273.55</v>
      </c>
      <c r="P8" s="300">
        <v>41.379007658179034</v>
      </c>
      <c r="Q8" s="301">
        <v>54418215.550000004</v>
      </c>
      <c r="R8" s="191">
        <v>9032676</v>
      </c>
      <c r="S8" s="327">
        <v>7</v>
      </c>
      <c r="T8" s="193">
        <v>70603737</v>
      </c>
    </row>
    <row r="9" spans="2:20" x14ac:dyDescent="0.25">
      <c r="B9" s="44">
        <v>4</v>
      </c>
      <c r="C9" s="978" t="s">
        <v>12157</v>
      </c>
      <c r="D9" s="325" t="s">
        <v>12158</v>
      </c>
      <c r="E9" s="213" t="s">
        <v>12159</v>
      </c>
      <c r="F9" s="214" t="s">
        <v>11993</v>
      </c>
      <c r="G9" s="214" t="s">
        <v>125</v>
      </c>
      <c r="H9" s="215" t="s">
        <v>12160</v>
      </c>
      <c r="I9" s="216" t="s">
        <v>12161</v>
      </c>
      <c r="J9" s="216" t="s">
        <v>12162</v>
      </c>
      <c r="K9" s="217">
        <v>43287</v>
      </c>
      <c r="L9" s="217">
        <v>44383</v>
      </c>
      <c r="M9" s="190">
        <v>36</v>
      </c>
      <c r="N9" s="190">
        <v>71400207</v>
      </c>
      <c r="O9" s="190">
        <v>1983339.0833333333</v>
      </c>
      <c r="P9" s="34">
        <v>42.679007658179032</v>
      </c>
      <c r="Q9" s="35">
        <v>83300241.5</v>
      </c>
      <c r="R9" s="191">
        <v>8994265</v>
      </c>
      <c r="S9" s="358">
        <v>4</v>
      </c>
      <c r="T9" s="193">
        <v>62405942</v>
      </c>
    </row>
    <row r="10" spans="2:20" x14ac:dyDescent="0.25">
      <c r="B10" s="44">
        <v>5</v>
      </c>
      <c r="C10" s="979" t="s">
        <v>12175</v>
      </c>
      <c r="D10" s="69" t="s">
        <v>12167</v>
      </c>
      <c r="E10" s="258" t="s">
        <v>12170</v>
      </c>
      <c r="F10" s="367" t="s">
        <v>11993</v>
      </c>
      <c r="G10" s="367" t="s">
        <v>125</v>
      </c>
      <c r="H10" s="368" t="s">
        <v>12176</v>
      </c>
      <c r="I10" s="232" t="s">
        <v>12177</v>
      </c>
      <c r="J10" s="232" t="s">
        <v>12178</v>
      </c>
      <c r="K10" s="369">
        <v>43788</v>
      </c>
      <c r="L10" s="369">
        <v>44154</v>
      </c>
      <c r="M10" s="76">
        <v>12</v>
      </c>
      <c r="N10" s="370">
        <v>3600000</v>
      </c>
      <c r="O10" s="76">
        <v>300000</v>
      </c>
      <c r="P10" s="47">
        <v>25.979007658179036</v>
      </c>
      <c r="Q10" s="48">
        <v>7500000</v>
      </c>
      <c r="R10" s="73"/>
      <c r="S10" s="60"/>
      <c r="T10" s="120">
        <v>3600000</v>
      </c>
    </row>
    <row r="11" spans="2:20" x14ac:dyDescent="0.25">
      <c r="B11" s="44">
        <v>6</v>
      </c>
      <c r="C11" s="980" t="s">
        <v>12226</v>
      </c>
      <c r="D11" s="405" t="s">
        <v>5947</v>
      </c>
      <c r="E11" s="392" t="s">
        <v>12227</v>
      </c>
      <c r="F11" s="393"/>
      <c r="G11" s="393"/>
      <c r="H11" s="373" t="s">
        <v>12228</v>
      </c>
      <c r="I11" s="343" t="s">
        <v>12229</v>
      </c>
      <c r="J11" s="343" t="s">
        <v>12230</v>
      </c>
      <c r="K11" s="369">
        <v>44186</v>
      </c>
      <c r="L11" s="369">
        <v>46012</v>
      </c>
      <c r="M11" s="76">
        <v>60</v>
      </c>
      <c r="N11" s="370">
        <v>36000000</v>
      </c>
      <c r="O11" s="76">
        <v>600000</v>
      </c>
      <c r="P11" s="86">
        <v>12.712340991512368</v>
      </c>
      <c r="Q11" s="87">
        <v>7200000</v>
      </c>
      <c r="R11" s="73"/>
      <c r="S11" s="360"/>
      <c r="T11" s="50">
        <v>36000000</v>
      </c>
    </row>
    <row r="12" spans="2:20" x14ac:dyDescent="0.25">
      <c r="B12" s="44">
        <v>7</v>
      </c>
      <c r="C12" s="980" t="s">
        <v>12231</v>
      </c>
      <c r="D12" s="405" t="s">
        <v>5947</v>
      </c>
      <c r="E12" s="392" t="s">
        <v>12227</v>
      </c>
      <c r="F12" s="393"/>
      <c r="G12" s="393"/>
      <c r="H12" s="373" t="s">
        <v>12232</v>
      </c>
      <c r="I12" s="343" t="s">
        <v>12233</v>
      </c>
      <c r="J12" s="343" t="s">
        <v>12234</v>
      </c>
      <c r="K12" s="369">
        <v>44186</v>
      </c>
      <c r="L12" s="369">
        <v>46012</v>
      </c>
      <c r="M12" s="76">
        <v>60</v>
      </c>
      <c r="N12" s="370">
        <v>36000000</v>
      </c>
      <c r="O12" s="76">
        <v>600000</v>
      </c>
      <c r="P12" s="86">
        <v>12.712340991512368</v>
      </c>
      <c r="Q12" s="87">
        <v>7200000</v>
      </c>
      <c r="R12" s="73"/>
      <c r="S12" s="360"/>
      <c r="T12" s="50">
        <v>36000000</v>
      </c>
    </row>
    <row r="13" spans="2:20" x14ac:dyDescent="0.25">
      <c r="B13" s="44">
        <v>8</v>
      </c>
      <c r="C13" s="980" t="s">
        <v>12235</v>
      </c>
      <c r="D13" s="405" t="s">
        <v>5947</v>
      </c>
      <c r="E13" s="392" t="s">
        <v>12236</v>
      </c>
      <c r="F13" s="393"/>
      <c r="G13" s="393"/>
      <c r="H13" s="373" t="s">
        <v>12237</v>
      </c>
      <c r="I13" s="343" t="s">
        <v>12238</v>
      </c>
      <c r="J13" s="343" t="s">
        <v>12239</v>
      </c>
      <c r="K13" s="369">
        <v>44183</v>
      </c>
      <c r="L13" s="369">
        <v>46009</v>
      </c>
      <c r="M13" s="76">
        <v>60</v>
      </c>
      <c r="N13" s="370">
        <v>54000000</v>
      </c>
      <c r="O13" s="76">
        <v>900000</v>
      </c>
      <c r="P13" s="86">
        <v>12.812340991512368</v>
      </c>
      <c r="Q13" s="87">
        <v>10800000</v>
      </c>
      <c r="R13" s="73">
        <v>3228542</v>
      </c>
      <c r="S13" s="360">
        <v>2</v>
      </c>
      <c r="T13" s="50">
        <v>50771458</v>
      </c>
    </row>
    <row r="14" spans="2:20" x14ac:dyDescent="0.25">
      <c r="B14" s="44">
        <v>9</v>
      </c>
      <c r="C14" s="980" t="s">
        <v>12240</v>
      </c>
      <c r="D14" s="405" t="s">
        <v>5947</v>
      </c>
      <c r="E14" s="392" t="s">
        <v>12058</v>
      </c>
      <c r="F14" s="393"/>
      <c r="G14" s="393"/>
      <c r="H14" s="373"/>
      <c r="I14" s="343" t="s">
        <v>12241</v>
      </c>
      <c r="J14" s="343" t="s">
        <v>12242</v>
      </c>
      <c r="K14" s="369">
        <v>44186</v>
      </c>
      <c r="L14" s="369">
        <v>46012</v>
      </c>
      <c r="M14" s="76">
        <v>60</v>
      </c>
      <c r="N14" s="370">
        <v>54000000</v>
      </c>
      <c r="O14" s="76">
        <v>900000</v>
      </c>
      <c r="P14" s="86">
        <v>12.712340991512368</v>
      </c>
      <c r="Q14" s="87">
        <v>10800000</v>
      </c>
      <c r="R14" s="73"/>
      <c r="S14" s="360"/>
      <c r="T14" s="50">
        <v>54000000</v>
      </c>
    </row>
    <row r="15" spans="2:20" x14ac:dyDescent="0.25">
      <c r="B15" s="44">
        <v>10</v>
      </c>
      <c r="C15" s="980" t="s">
        <v>12243</v>
      </c>
      <c r="D15" s="405" t="s">
        <v>5947</v>
      </c>
      <c r="E15" s="392" t="s">
        <v>12244</v>
      </c>
      <c r="F15" s="393"/>
      <c r="G15" s="393"/>
      <c r="H15" s="373" t="s">
        <v>12245</v>
      </c>
      <c r="I15" s="343" t="s">
        <v>12246</v>
      </c>
      <c r="J15" s="343" t="s">
        <v>12247</v>
      </c>
      <c r="K15" s="369">
        <v>44186</v>
      </c>
      <c r="L15" s="369">
        <v>46012</v>
      </c>
      <c r="M15" s="76">
        <v>60</v>
      </c>
      <c r="N15" s="370">
        <v>42000000</v>
      </c>
      <c r="O15" s="76">
        <v>700000</v>
      </c>
      <c r="P15" s="86">
        <v>12.712340991512368</v>
      </c>
      <c r="Q15" s="87">
        <v>8400000</v>
      </c>
      <c r="R15" s="73"/>
      <c r="S15" s="360"/>
      <c r="T15" s="50">
        <v>42000000</v>
      </c>
    </row>
    <row r="16" spans="2:20" x14ac:dyDescent="0.25">
      <c r="B16" s="44">
        <v>11</v>
      </c>
      <c r="C16" s="980" t="s">
        <v>12248</v>
      </c>
      <c r="D16" s="405" t="s">
        <v>5947</v>
      </c>
      <c r="E16" s="392" t="s">
        <v>12227</v>
      </c>
      <c r="F16" s="393"/>
      <c r="G16" s="393"/>
      <c r="H16" s="410" t="s">
        <v>12249</v>
      </c>
      <c r="I16" s="343" t="s">
        <v>12250</v>
      </c>
      <c r="J16" s="343" t="s">
        <v>12251</v>
      </c>
      <c r="K16" s="369">
        <v>44186</v>
      </c>
      <c r="L16" s="369">
        <v>46012</v>
      </c>
      <c r="M16" s="76">
        <v>60</v>
      </c>
      <c r="N16" s="370">
        <v>36000000</v>
      </c>
      <c r="O16" s="76">
        <v>600000</v>
      </c>
      <c r="P16" s="86">
        <v>12.712340991512368</v>
      </c>
      <c r="Q16" s="87">
        <v>7200000</v>
      </c>
      <c r="R16" s="73"/>
      <c r="S16" s="360"/>
      <c r="T16" s="50">
        <v>36000000</v>
      </c>
    </row>
    <row r="17" spans="2:20" x14ac:dyDescent="0.25">
      <c r="B17" s="44">
        <v>12</v>
      </c>
      <c r="C17" s="980" t="s">
        <v>12252</v>
      </c>
      <c r="D17" s="405" t="s">
        <v>5947</v>
      </c>
      <c r="E17" s="392" t="s">
        <v>12253</v>
      </c>
      <c r="F17" s="393"/>
      <c r="G17" s="393"/>
      <c r="H17" s="373"/>
      <c r="I17" s="343" t="s">
        <v>12254</v>
      </c>
      <c r="J17" s="343" t="s">
        <v>12255</v>
      </c>
      <c r="K17" s="369">
        <v>44188</v>
      </c>
      <c r="L17" s="369">
        <v>46014</v>
      </c>
      <c r="M17" s="76">
        <v>60</v>
      </c>
      <c r="N17" s="370">
        <v>48000000</v>
      </c>
      <c r="O17" s="76">
        <v>800000</v>
      </c>
      <c r="P17" s="86">
        <v>12.645674324845702</v>
      </c>
      <c r="Q17" s="87">
        <v>9600000</v>
      </c>
      <c r="R17" s="73"/>
      <c r="S17" s="360"/>
      <c r="T17" s="50">
        <v>48000000</v>
      </c>
    </row>
    <row r="18" spans="2:20" x14ac:dyDescent="0.25">
      <c r="B18" s="44">
        <v>13</v>
      </c>
      <c r="C18" s="980" t="s">
        <v>12256</v>
      </c>
      <c r="D18" s="405" t="s">
        <v>5947</v>
      </c>
      <c r="E18" s="392" t="s">
        <v>12257</v>
      </c>
      <c r="F18" s="393"/>
      <c r="G18" s="393"/>
      <c r="H18" s="373" t="s">
        <v>12258</v>
      </c>
      <c r="I18" s="343" t="s">
        <v>12259</v>
      </c>
      <c r="J18" s="343" t="s">
        <v>12260</v>
      </c>
      <c r="K18" s="369">
        <v>44186</v>
      </c>
      <c r="L18" s="369">
        <v>46012</v>
      </c>
      <c r="M18" s="76">
        <v>60</v>
      </c>
      <c r="N18" s="370">
        <v>36000000</v>
      </c>
      <c r="O18" s="76">
        <v>600000</v>
      </c>
      <c r="P18" s="86">
        <v>12.712340991512368</v>
      </c>
      <c r="Q18" s="87">
        <v>7200000</v>
      </c>
      <c r="R18" s="73">
        <v>632500</v>
      </c>
      <c r="S18" s="360">
        <v>1</v>
      </c>
      <c r="T18" s="50">
        <v>35367500</v>
      </c>
    </row>
    <row r="19" spans="2:20" x14ac:dyDescent="0.25">
      <c r="B19" s="44">
        <v>14</v>
      </c>
      <c r="C19" s="980" t="s">
        <v>12261</v>
      </c>
      <c r="D19" s="405" t="s">
        <v>5947</v>
      </c>
      <c r="E19" s="392" t="s">
        <v>12262</v>
      </c>
      <c r="F19" s="393"/>
      <c r="G19" s="393"/>
      <c r="H19" s="373" t="s">
        <v>12263</v>
      </c>
      <c r="I19" s="343" t="s">
        <v>12264</v>
      </c>
      <c r="J19" s="343" t="s">
        <v>12265</v>
      </c>
      <c r="K19" s="369">
        <v>44186</v>
      </c>
      <c r="L19" s="369">
        <v>46012</v>
      </c>
      <c r="M19" s="76">
        <v>60</v>
      </c>
      <c r="N19" s="370">
        <v>51000000</v>
      </c>
      <c r="O19" s="76">
        <v>850000</v>
      </c>
      <c r="P19" s="86">
        <v>12.712340991512368</v>
      </c>
      <c r="Q19" s="87">
        <v>10200000</v>
      </c>
      <c r="R19" s="73">
        <v>1024650</v>
      </c>
      <c r="S19" s="360">
        <v>1</v>
      </c>
      <c r="T19" s="50">
        <v>49975350</v>
      </c>
    </row>
    <row r="20" spans="2:20" x14ac:dyDescent="0.25">
      <c r="B20" s="44">
        <v>15</v>
      </c>
      <c r="C20" s="980" t="s">
        <v>12266</v>
      </c>
      <c r="D20" s="405" t="s">
        <v>5947</v>
      </c>
      <c r="E20" s="392" t="s">
        <v>12262</v>
      </c>
      <c r="F20" s="393"/>
      <c r="G20" s="393"/>
      <c r="H20" s="373" t="s">
        <v>12267</v>
      </c>
      <c r="I20" s="343" t="s">
        <v>12268</v>
      </c>
      <c r="J20" s="343" t="s">
        <v>12269</v>
      </c>
      <c r="K20" s="369">
        <v>44186</v>
      </c>
      <c r="L20" s="369">
        <v>46012</v>
      </c>
      <c r="M20" s="76">
        <v>60</v>
      </c>
      <c r="N20" s="370">
        <v>51000000</v>
      </c>
      <c r="O20" s="76">
        <v>850000</v>
      </c>
      <c r="P20" s="86">
        <v>12.712340991512368</v>
      </c>
      <c r="Q20" s="87">
        <v>10200000</v>
      </c>
      <c r="R20" s="73"/>
      <c r="S20" s="360"/>
      <c r="T20" s="50">
        <v>51000000</v>
      </c>
    </row>
    <row r="21" spans="2:20" x14ac:dyDescent="0.25">
      <c r="B21" s="44">
        <v>16</v>
      </c>
      <c r="C21" s="980" t="s">
        <v>12270</v>
      </c>
      <c r="D21" s="405" t="s">
        <v>5947</v>
      </c>
      <c r="E21" s="392" t="s">
        <v>12262</v>
      </c>
      <c r="F21" s="393"/>
      <c r="G21" s="393"/>
      <c r="H21" s="373" t="s">
        <v>12271</v>
      </c>
      <c r="I21" s="343" t="s">
        <v>12272</v>
      </c>
      <c r="J21" s="343" t="s">
        <v>12273</v>
      </c>
      <c r="K21" s="369">
        <v>44186</v>
      </c>
      <c r="L21" s="369">
        <v>46012</v>
      </c>
      <c r="M21" s="76">
        <v>60</v>
      </c>
      <c r="N21" s="370">
        <v>51000000</v>
      </c>
      <c r="O21" s="76">
        <v>850000</v>
      </c>
      <c r="P21" s="86">
        <v>12.712340991512368</v>
      </c>
      <c r="Q21" s="87">
        <v>10200000</v>
      </c>
      <c r="R21" s="73"/>
      <c r="S21" s="360"/>
      <c r="T21" s="50">
        <v>51000000</v>
      </c>
    </row>
    <row r="22" spans="2:20" x14ac:dyDescent="0.25">
      <c r="B22" s="44">
        <v>17</v>
      </c>
      <c r="C22" s="980" t="s">
        <v>12274</v>
      </c>
      <c r="D22" s="405" t="s">
        <v>5947</v>
      </c>
      <c r="E22" s="392" t="s">
        <v>12262</v>
      </c>
      <c r="F22" s="393"/>
      <c r="G22" s="393"/>
      <c r="H22" s="373" t="s">
        <v>12275</v>
      </c>
      <c r="I22" s="343" t="s">
        <v>12276</v>
      </c>
      <c r="J22" s="343" t="s">
        <v>12277</v>
      </c>
      <c r="K22" s="369">
        <v>44186</v>
      </c>
      <c r="L22" s="369">
        <v>46012</v>
      </c>
      <c r="M22" s="76">
        <v>60</v>
      </c>
      <c r="N22" s="370">
        <v>51000000</v>
      </c>
      <c r="O22" s="76">
        <v>850000</v>
      </c>
      <c r="P22" s="86">
        <v>12.712340991512368</v>
      </c>
      <c r="Q22" s="87">
        <v>10200000</v>
      </c>
      <c r="R22" s="73">
        <v>2159300</v>
      </c>
      <c r="S22" s="360">
        <v>3</v>
      </c>
      <c r="T22" s="50">
        <v>48840700</v>
      </c>
    </row>
    <row r="23" spans="2:20" x14ac:dyDescent="0.25">
      <c r="B23" s="44">
        <v>18</v>
      </c>
      <c r="C23" s="981" t="s">
        <v>12278</v>
      </c>
      <c r="D23" s="405" t="s">
        <v>5947</v>
      </c>
      <c r="E23" s="411" t="s">
        <v>12262</v>
      </c>
      <c r="F23" s="407"/>
      <c r="G23" s="407"/>
      <c r="H23" s="373" t="s">
        <v>12279</v>
      </c>
      <c r="I23" s="408" t="s">
        <v>12280</v>
      </c>
      <c r="J23" s="408" t="s">
        <v>12281</v>
      </c>
      <c r="K23" s="381">
        <v>44186</v>
      </c>
      <c r="L23" s="381">
        <v>46012</v>
      </c>
      <c r="M23" s="72">
        <v>60</v>
      </c>
      <c r="N23" s="383">
        <v>51000000</v>
      </c>
      <c r="O23" s="72">
        <v>850000</v>
      </c>
      <c r="P23" s="86">
        <v>12.712340991512368</v>
      </c>
      <c r="Q23" s="87">
        <v>10200000</v>
      </c>
      <c r="R23" s="88"/>
      <c r="S23" s="118"/>
      <c r="T23" s="120">
        <v>51000000</v>
      </c>
    </row>
    <row r="24" spans="2:20" x14ac:dyDescent="0.25">
      <c r="B24" s="44">
        <v>19</v>
      </c>
      <c r="C24" s="980" t="s">
        <v>12282</v>
      </c>
      <c r="D24" s="405" t="s">
        <v>5947</v>
      </c>
      <c r="E24" s="392" t="s">
        <v>12058</v>
      </c>
      <c r="F24" s="393"/>
      <c r="G24" s="393"/>
      <c r="H24" s="373" t="s">
        <v>12283</v>
      </c>
      <c r="I24" s="343" t="s">
        <v>12284</v>
      </c>
      <c r="J24" s="343" t="s">
        <v>12285</v>
      </c>
      <c r="K24" s="369">
        <v>44201</v>
      </c>
      <c r="L24" s="369">
        <v>46027</v>
      </c>
      <c r="M24" s="72">
        <v>60</v>
      </c>
      <c r="N24" s="370">
        <v>60000000</v>
      </c>
      <c r="O24" s="76">
        <v>1000000</v>
      </c>
      <c r="P24" s="86">
        <v>12.212340991512368</v>
      </c>
      <c r="Q24" s="87">
        <v>12000000</v>
      </c>
      <c r="R24" s="73"/>
      <c r="S24" s="130"/>
      <c r="T24" s="120">
        <v>60000000</v>
      </c>
    </row>
    <row r="25" spans="2:20" x14ac:dyDescent="0.25">
      <c r="B25" s="44">
        <v>20</v>
      </c>
      <c r="C25" s="980" t="s">
        <v>12286</v>
      </c>
      <c r="D25" s="405" t="s">
        <v>5947</v>
      </c>
      <c r="E25" s="392" t="s">
        <v>12227</v>
      </c>
      <c r="F25" s="393"/>
      <c r="G25" s="393"/>
      <c r="H25" s="373" t="s">
        <v>12287</v>
      </c>
      <c r="I25" s="343" t="s">
        <v>12288</v>
      </c>
      <c r="J25" s="343" t="s">
        <v>12289</v>
      </c>
      <c r="K25" s="369">
        <v>44194</v>
      </c>
      <c r="L25" s="369">
        <v>46020</v>
      </c>
      <c r="M25" s="72">
        <v>60</v>
      </c>
      <c r="N25" s="370">
        <v>36000000</v>
      </c>
      <c r="O25" s="76">
        <v>600000</v>
      </c>
      <c r="P25" s="86">
        <v>12.445674324845701</v>
      </c>
      <c r="Q25" s="87">
        <v>7200000</v>
      </c>
      <c r="R25" s="73"/>
      <c r="S25" s="130"/>
      <c r="T25" s="120">
        <v>36000000</v>
      </c>
    </row>
    <row r="26" spans="2:20" x14ac:dyDescent="0.25">
      <c r="B26" s="44">
        <v>21</v>
      </c>
      <c r="C26" s="980" t="s">
        <v>12290</v>
      </c>
      <c r="D26" s="405" t="s">
        <v>5947</v>
      </c>
      <c r="E26" s="392" t="s">
        <v>12291</v>
      </c>
      <c r="F26" s="393"/>
      <c r="G26" s="393"/>
      <c r="H26" s="373" t="s">
        <v>12292</v>
      </c>
      <c r="I26" s="343" t="s">
        <v>12293</v>
      </c>
      <c r="J26" s="343" t="s">
        <v>12294</v>
      </c>
      <c r="K26" s="369">
        <v>44218</v>
      </c>
      <c r="L26" s="369">
        <v>46044</v>
      </c>
      <c r="M26" s="76">
        <v>60</v>
      </c>
      <c r="N26" s="370">
        <v>48000000</v>
      </c>
      <c r="O26" s="76">
        <v>800000</v>
      </c>
      <c r="P26" s="86">
        <v>11.645674324845702</v>
      </c>
      <c r="Q26" s="87">
        <v>8800000</v>
      </c>
      <c r="R26" s="73">
        <v>246998</v>
      </c>
      <c r="S26" s="130">
        <v>1</v>
      </c>
      <c r="T26" s="120">
        <v>47753002</v>
      </c>
    </row>
    <row r="27" spans="2:20" x14ac:dyDescent="0.25">
      <c r="B27" s="44">
        <v>22</v>
      </c>
      <c r="C27" s="980" t="s">
        <v>12295</v>
      </c>
      <c r="D27" s="405" t="s">
        <v>5947</v>
      </c>
      <c r="E27" s="392" t="s">
        <v>12296</v>
      </c>
      <c r="F27" s="393"/>
      <c r="G27" s="393"/>
      <c r="H27" s="373"/>
      <c r="I27" s="343" t="s">
        <v>12297</v>
      </c>
      <c r="J27" s="343" t="s">
        <v>12298</v>
      </c>
      <c r="K27" s="369">
        <v>44195</v>
      </c>
      <c r="L27" s="369">
        <v>46021</v>
      </c>
      <c r="M27" s="76">
        <v>60</v>
      </c>
      <c r="N27" s="370">
        <v>36000000</v>
      </c>
      <c r="O27" s="76">
        <v>600000</v>
      </c>
      <c r="P27" s="86">
        <v>12.412340991512368</v>
      </c>
      <c r="Q27" s="87">
        <v>7200000</v>
      </c>
      <c r="R27" s="73"/>
      <c r="S27" s="130"/>
      <c r="T27" s="120">
        <v>36000000</v>
      </c>
    </row>
    <row r="28" spans="2:20" x14ac:dyDescent="0.25">
      <c r="B28" s="44">
        <v>23</v>
      </c>
      <c r="C28" s="980" t="s">
        <v>12299</v>
      </c>
      <c r="D28" s="405" t="s">
        <v>5947</v>
      </c>
      <c r="E28" s="392" t="s">
        <v>12296</v>
      </c>
      <c r="F28" s="393"/>
      <c r="G28" s="393"/>
      <c r="H28" s="373"/>
      <c r="I28" s="343" t="s">
        <v>12300</v>
      </c>
      <c r="J28" s="343" t="s">
        <v>12301</v>
      </c>
      <c r="K28" s="369">
        <v>44192</v>
      </c>
      <c r="L28" s="369">
        <v>46018</v>
      </c>
      <c r="M28" s="76">
        <v>60</v>
      </c>
      <c r="N28" s="370">
        <v>36000000</v>
      </c>
      <c r="O28" s="76">
        <v>600000</v>
      </c>
      <c r="P28" s="86">
        <v>12.512340991512367</v>
      </c>
      <c r="Q28" s="87">
        <v>7200000</v>
      </c>
      <c r="R28" s="73"/>
      <c r="S28" s="130"/>
      <c r="T28" s="120">
        <v>36000000</v>
      </c>
    </row>
    <row r="29" spans="2:20" x14ac:dyDescent="0.25">
      <c r="B29" s="44">
        <v>24</v>
      </c>
      <c r="C29" s="980" t="s">
        <v>12302</v>
      </c>
      <c r="D29" s="405" t="s">
        <v>5947</v>
      </c>
      <c r="E29" s="392" t="s">
        <v>12296</v>
      </c>
      <c r="F29" s="393"/>
      <c r="G29" s="393"/>
      <c r="H29" s="373" t="s">
        <v>12303</v>
      </c>
      <c r="I29" s="343" t="s">
        <v>12304</v>
      </c>
      <c r="J29" s="343" t="s">
        <v>12305</v>
      </c>
      <c r="K29" s="369">
        <v>44188</v>
      </c>
      <c r="L29" s="369">
        <v>46014</v>
      </c>
      <c r="M29" s="76">
        <v>60</v>
      </c>
      <c r="N29" s="370">
        <v>36000000</v>
      </c>
      <c r="O29" s="76">
        <v>600000</v>
      </c>
      <c r="P29" s="86">
        <v>12.645674324845702</v>
      </c>
      <c r="Q29" s="87">
        <v>7200000</v>
      </c>
      <c r="R29" s="73">
        <v>2189977</v>
      </c>
      <c r="S29" s="130">
        <v>2</v>
      </c>
      <c r="T29" s="120">
        <v>33810023</v>
      </c>
    </row>
    <row r="30" spans="2:20" x14ac:dyDescent="0.25">
      <c r="B30" s="44">
        <v>25</v>
      </c>
      <c r="C30" s="980" t="s">
        <v>12306</v>
      </c>
      <c r="D30" s="343" t="s">
        <v>5947</v>
      </c>
      <c r="E30" s="392" t="s">
        <v>12296</v>
      </c>
      <c r="F30" s="393"/>
      <c r="G30" s="393"/>
      <c r="H30" s="373"/>
      <c r="I30" s="343" t="s">
        <v>12307</v>
      </c>
      <c r="J30" s="343" t="s">
        <v>12308</v>
      </c>
      <c r="K30" s="369">
        <v>44216</v>
      </c>
      <c r="L30" s="369">
        <v>46042</v>
      </c>
      <c r="M30" s="76">
        <v>60</v>
      </c>
      <c r="N30" s="370">
        <v>36000000</v>
      </c>
      <c r="O30" s="76">
        <v>600000</v>
      </c>
      <c r="P30" s="128">
        <v>11.712340991512368</v>
      </c>
      <c r="Q30" s="129">
        <v>6600000</v>
      </c>
      <c r="R30" s="73"/>
      <c r="S30" s="130"/>
      <c r="T30" s="120">
        <v>36000000</v>
      </c>
    </row>
    <row r="31" spans="2:20" x14ac:dyDescent="0.25">
      <c r="B31" s="44">
        <v>26</v>
      </c>
      <c r="C31" s="980" t="s">
        <v>12309</v>
      </c>
      <c r="D31" s="343" t="s">
        <v>5947</v>
      </c>
      <c r="E31" s="392" t="s">
        <v>12310</v>
      </c>
      <c r="F31" s="393"/>
      <c r="G31" s="393"/>
      <c r="H31" s="373" t="s">
        <v>12311</v>
      </c>
      <c r="I31" s="343" t="s">
        <v>12312</v>
      </c>
      <c r="J31" s="343" t="s">
        <v>12313</v>
      </c>
      <c r="K31" s="369">
        <v>44228</v>
      </c>
      <c r="L31" s="369">
        <v>46054</v>
      </c>
      <c r="M31" s="76">
        <v>60</v>
      </c>
      <c r="N31" s="370">
        <v>54000000</v>
      </c>
      <c r="O31" s="76">
        <v>900000</v>
      </c>
      <c r="P31" s="128">
        <v>11.312340991512368</v>
      </c>
      <c r="Q31" s="129">
        <v>9900000</v>
      </c>
      <c r="R31" s="73"/>
      <c r="S31" s="130"/>
      <c r="T31" s="120">
        <v>54000000</v>
      </c>
    </row>
    <row r="32" spans="2:20" x14ac:dyDescent="0.25">
      <c r="B32" s="44">
        <v>27</v>
      </c>
      <c r="C32" s="980" t="s">
        <v>12314</v>
      </c>
      <c r="D32" s="343" t="s">
        <v>5947</v>
      </c>
      <c r="E32" s="392" t="s">
        <v>12315</v>
      </c>
      <c r="F32" s="393"/>
      <c r="G32" s="393"/>
      <c r="H32" s="373" t="s">
        <v>12316</v>
      </c>
      <c r="I32" s="343" t="s">
        <v>12317</v>
      </c>
      <c r="J32" s="343" t="s">
        <v>12318</v>
      </c>
      <c r="K32" s="369">
        <v>44228</v>
      </c>
      <c r="L32" s="369">
        <v>46054</v>
      </c>
      <c r="M32" s="76">
        <v>60</v>
      </c>
      <c r="N32" s="370">
        <v>57000000</v>
      </c>
      <c r="O32" s="76">
        <v>950000</v>
      </c>
      <c r="P32" s="128">
        <v>11.312340991512368</v>
      </c>
      <c r="Q32" s="129">
        <v>10450000</v>
      </c>
      <c r="R32" s="73"/>
      <c r="S32" s="130"/>
      <c r="T32" s="120">
        <v>57000000</v>
      </c>
    </row>
    <row r="33" spans="2:20" x14ac:dyDescent="0.25">
      <c r="B33" s="44">
        <v>28</v>
      </c>
      <c r="C33" s="980" t="s">
        <v>12319</v>
      </c>
      <c r="D33" s="343" t="s">
        <v>5947</v>
      </c>
      <c r="E33" s="392" t="s">
        <v>12058</v>
      </c>
      <c r="F33" s="393"/>
      <c r="G33" s="393"/>
      <c r="H33" s="373" t="s">
        <v>12320</v>
      </c>
      <c r="I33" s="343" t="s">
        <v>12321</v>
      </c>
      <c r="J33" s="343" t="s">
        <v>12322</v>
      </c>
      <c r="K33" s="369">
        <v>44242</v>
      </c>
      <c r="L33" s="369">
        <v>46068</v>
      </c>
      <c r="M33" s="76">
        <v>60</v>
      </c>
      <c r="N33" s="370">
        <v>54000000</v>
      </c>
      <c r="O33" s="76">
        <v>900000</v>
      </c>
      <c r="P33" s="128">
        <v>10.845674324845701</v>
      </c>
      <c r="Q33" s="129">
        <v>9000000</v>
      </c>
      <c r="R33" s="73"/>
      <c r="S33" s="130"/>
      <c r="T33" s="120">
        <v>54000000</v>
      </c>
    </row>
    <row r="34" spans="2:20" x14ac:dyDescent="0.25">
      <c r="B34" s="44">
        <v>29</v>
      </c>
      <c r="C34" s="980" t="s">
        <v>12323</v>
      </c>
      <c r="D34" s="343" t="s">
        <v>5947</v>
      </c>
      <c r="E34" s="392" t="s">
        <v>12324</v>
      </c>
      <c r="F34" s="393"/>
      <c r="G34" s="393"/>
      <c r="H34" s="373" t="s">
        <v>12325</v>
      </c>
      <c r="I34" s="343" t="s">
        <v>12326</v>
      </c>
      <c r="J34" s="343" t="s">
        <v>12327</v>
      </c>
      <c r="K34" s="369">
        <v>44256</v>
      </c>
      <c r="L34" s="369">
        <v>46082</v>
      </c>
      <c r="M34" s="76">
        <v>60</v>
      </c>
      <c r="N34" s="370">
        <v>54000000</v>
      </c>
      <c r="O34" s="76">
        <v>900000</v>
      </c>
      <c r="P34" s="128">
        <v>10.379007658179034</v>
      </c>
      <c r="Q34" s="129">
        <v>9000000</v>
      </c>
      <c r="R34" s="73">
        <v>1406899</v>
      </c>
      <c r="S34" s="271">
        <v>1</v>
      </c>
      <c r="T34" s="50">
        <v>52593101</v>
      </c>
    </row>
    <row r="35" spans="2:20" x14ac:dyDescent="0.25">
      <c r="B35" s="44">
        <v>30</v>
      </c>
      <c r="C35" s="981" t="s">
        <v>12328</v>
      </c>
      <c r="D35" s="343" t="s">
        <v>5947</v>
      </c>
      <c r="E35" s="406" t="s">
        <v>12324</v>
      </c>
      <c r="F35" s="407"/>
      <c r="G35" s="407"/>
      <c r="H35" s="376" t="s">
        <v>12329</v>
      </c>
      <c r="I35" s="408" t="s">
        <v>12330</v>
      </c>
      <c r="J35" s="408" t="s">
        <v>12331</v>
      </c>
      <c r="K35" s="378">
        <v>44270</v>
      </c>
      <c r="L35" s="378">
        <v>46096</v>
      </c>
      <c r="M35" s="85">
        <v>60</v>
      </c>
      <c r="N35" s="383">
        <v>54000000</v>
      </c>
      <c r="O35" s="72">
        <v>900000</v>
      </c>
      <c r="P35" s="86">
        <v>9.9123409915123677</v>
      </c>
      <c r="Q35" s="87">
        <v>8100000</v>
      </c>
      <c r="R35" s="139"/>
      <c r="S35" s="264"/>
      <c r="T35" s="120">
        <v>54000000</v>
      </c>
    </row>
    <row r="36" spans="2:20" x14ac:dyDescent="0.25">
      <c r="B36" s="44">
        <v>31</v>
      </c>
      <c r="C36" s="982" t="s">
        <v>12412</v>
      </c>
      <c r="D36" s="232" t="s">
        <v>12413</v>
      </c>
      <c r="E36" s="258" t="s">
        <v>12414</v>
      </c>
      <c r="F36" s="403" t="s">
        <v>2035</v>
      </c>
      <c r="G36" s="403" t="s">
        <v>12398</v>
      </c>
      <c r="H36" s="373" t="s">
        <v>12415</v>
      </c>
      <c r="I36" s="232" t="s">
        <v>12416</v>
      </c>
      <c r="J36" s="232" t="s">
        <v>12417</v>
      </c>
      <c r="K36" s="427">
        <v>43610</v>
      </c>
      <c r="L36" s="427">
        <v>45437</v>
      </c>
      <c r="M36" s="76">
        <v>60</v>
      </c>
      <c r="N36" s="370">
        <v>31500000</v>
      </c>
      <c r="O36" s="76">
        <v>525000</v>
      </c>
      <c r="P36" s="47">
        <v>31.912340991512369</v>
      </c>
      <c r="Q36" s="48">
        <v>16275000</v>
      </c>
      <c r="R36" s="73">
        <v>1695202</v>
      </c>
      <c r="S36" s="60">
        <v>2</v>
      </c>
      <c r="T36" s="120">
        <v>29804798</v>
      </c>
    </row>
    <row r="37" spans="2:20" ht="17.25" x14ac:dyDescent="0.4">
      <c r="B37" s="44">
        <v>32</v>
      </c>
      <c r="C37" s="982" t="s">
        <v>12418</v>
      </c>
      <c r="D37" s="232" t="s">
        <v>12413</v>
      </c>
      <c r="E37" s="258" t="s">
        <v>12419</v>
      </c>
      <c r="F37" s="403" t="s">
        <v>2035</v>
      </c>
      <c r="G37" s="426" t="s">
        <v>12420</v>
      </c>
      <c r="H37" s="235" t="s">
        <v>12421</v>
      </c>
      <c r="I37" s="69" t="s">
        <v>12422</v>
      </c>
      <c r="J37" s="69" t="s">
        <v>12423</v>
      </c>
      <c r="K37" s="427">
        <v>43613</v>
      </c>
      <c r="L37" s="427">
        <v>45440</v>
      </c>
      <c r="M37" s="76">
        <v>60</v>
      </c>
      <c r="N37" s="452">
        <v>21000000</v>
      </c>
      <c r="O37" s="76">
        <v>350000</v>
      </c>
      <c r="P37" s="47">
        <v>31.812340991512368</v>
      </c>
      <c r="Q37" s="48">
        <v>10850000</v>
      </c>
      <c r="R37" s="73">
        <v>492900</v>
      </c>
      <c r="S37" s="60">
        <v>1</v>
      </c>
      <c r="T37" s="120">
        <v>20507100</v>
      </c>
    </row>
    <row r="38" spans="2:20" ht="17.25" x14ac:dyDescent="0.4">
      <c r="B38" s="44">
        <v>33</v>
      </c>
      <c r="C38" s="982" t="s">
        <v>12424</v>
      </c>
      <c r="D38" s="232" t="s">
        <v>12413</v>
      </c>
      <c r="E38" s="258" t="s">
        <v>12315</v>
      </c>
      <c r="F38" s="403" t="s">
        <v>2035</v>
      </c>
      <c r="G38" s="426" t="s">
        <v>12420</v>
      </c>
      <c r="H38" s="235" t="s">
        <v>12425</v>
      </c>
      <c r="I38" s="69" t="s">
        <v>12426</v>
      </c>
      <c r="J38" s="69" t="s">
        <v>12427</v>
      </c>
      <c r="K38" s="427">
        <v>43613</v>
      </c>
      <c r="L38" s="427">
        <v>45440</v>
      </c>
      <c r="M38" s="76">
        <v>60</v>
      </c>
      <c r="N38" s="453">
        <v>31500000</v>
      </c>
      <c r="O38" s="76">
        <v>525000</v>
      </c>
      <c r="P38" s="47">
        <v>31.812340991512368</v>
      </c>
      <c r="Q38" s="48">
        <v>16275000</v>
      </c>
      <c r="R38" s="73">
        <v>743900</v>
      </c>
      <c r="S38" s="60">
        <v>1</v>
      </c>
      <c r="T38" s="120">
        <v>30756100</v>
      </c>
    </row>
    <row r="39" spans="2:20" ht="17.25" x14ac:dyDescent="0.4">
      <c r="B39" s="44">
        <v>34</v>
      </c>
      <c r="C39" s="982" t="s">
        <v>12428</v>
      </c>
      <c r="D39" s="232" t="s">
        <v>12413</v>
      </c>
      <c r="E39" s="258" t="s">
        <v>12315</v>
      </c>
      <c r="F39" s="426" t="s">
        <v>12207</v>
      </c>
      <c r="G39" s="426" t="s">
        <v>12420</v>
      </c>
      <c r="H39" s="235" t="s">
        <v>12429</v>
      </c>
      <c r="I39" s="69" t="s">
        <v>12430</v>
      </c>
      <c r="J39" s="69" t="s">
        <v>12431</v>
      </c>
      <c r="K39" s="427">
        <v>43613</v>
      </c>
      <c r="L39" s="427">
        <v>45440</v>
      </c>
      <c r="M39" s="76">
        <v>60</v>
      </c>
      <c r="N39" s="454">
        <v>31500000</v>
      </c>
      <c r="O39" s="76">
        <v>525000</v>
      </c>
      <c r="P39" s="47">
        <v>31.812340991512368</v>
      </c>
      <c r="Q39" s="48">
        <v>16275000</v>
      </c>
      <c r="R39" s="73">
        <v>743900</v>
      </c>
      <c r="S39" s="60">
        <v>1</v>
      </c>
      <c r="T39" s="120">
        <v>30756100</v>
      </c>
    </row>
    <row r="40" spans="2:20" ht="17.25" x14ac:dyDescent="0.4">
      <c r="B40" s="44">
        <v>35</v>
      </c>
      <c r="C40" s="982" t="s">
        <v>12428</v>
      </c>
      <c r="D40" s="232" t="s">
        <v>12413</v>
      </c>
      <c r="E40" s="258" t="s">
        <v>12315</v>
      </c>
      <c r="F40" s="426" t="s">
        <v>12207</v>
      </c>
      <c r="G40" s="426" t="s">
        <v>12420</v>
      </c>
      <c r="H40" s="235" t="s">
        <v>12432</v>
      </c>
      <c r="I40" s="69" t="s">
        <v>12433</v>
      </c>
      <c r="J40" s="69" t="s">
        <v>12434</v>
      </c>
      <c r="K40" s="427">
        <v>43613</v>
      </c>
      <c r="L40" s="427">
        <v>45440</v>
      </c>
      <c r="M40" s="76">
        <v>60</v>
      </c>
      <c r="N40" s="454">
        <v>31500000</v>
      </c>
      <c r="O40" s="76">
        <v>525000</v>
      </c>
      <c r="P40" s="47">
        <v>31.812340991512368</v>
      </c>
      <c r="Q40" s="48">
        <v>16275000</v>
      </c>
      <c r="R40" s="73">
        <v>492900</v>
      </c>
      <c r="S40" s="60">
        <v>1</v>
      </c>
      <c r="T40" s="120">
        <v>31007100</v>
      </c>
    </row>
    <row r="41" spans="2:20" ht="17.25" x14ac:dyDescent="0.4">
      <c r="B41" s="44">
        <v>36</v>
      </c>
      <c r="C41" s="982" t="s">
        <v>12428</v>
      </c>
      <c r="D41" s="232" t="s">
        <v>12413</v>
      </c>
      <c r="E41" s="258" t="s">
        <v>12315</v>
      </c>
      <c r="F41" s="426" t="s">
        <v>12207</v>
      </c>
      <c r="G41" s="426" t="s">
        <v>12420</v>
      </c>
      <c r="H41" s="235" t="s">
        <v>12435</v>
      </c>
      <c r="I41" s="69" t="s">
        <v>12436</v>
      </c>
      <c r="J41" s="69" t="s">
        <v>12437</v>
      </c>
      <c r="K41" s="427">
        <v>43613</v>
      </c>
      <c r="L41" s="427">
        <v>45440</v>
      </c>
      <c r="M41" s="76">
        <v>60</v>
      </c>
      <c r="N41" s="454">
        <v>31500000</v>
      </c>
      <c r="O41" s="76">
        <v>525000</v>
      </c>
      <c r="P41" s="47">
        <v>31.812340991512368</v>
      </c>
      <c r="Q41" s="48">
        <v>16275000</v>
      </c>
      <c r="R41" s="73">
        <v>743900</v>
      </c>
      <c r="S41" s="60">
        <v>1</v>
      </c>
      <c r="T41" s="120">
        <v>30756100</v>
      </c>
    </row>
    <row r="42" spans="2:20" x14ac:dyDescent="0.25">
      <c r="B42" s="44">
        <v>37</v>
      </c>
      <c r="C42" s="982" t="s">
        <v>12438</v>
      </c>
      <c r="D42" s="232" t="s">
        <v>12413</v>
      </c>
      <c r="E42" s="258" t="s">
        <v>12419</v>
      </c>
      <c r="F42" s="426" t="s">
        <v>12207</v>
      </c>
      <c r="G42" s="426" t="s">
        <v>12420</v>
      </c>
      <c r="H42" s="235" t="s">
        <v>12439</v>
      </c>
      <c r="I42" s="69" t="s">
        <v>12440</v>
      </c>
      <c r="J42" s="69" t="s">
        <v>12441</v>
      </c>
      <c r="K42" s="427">
        <v>43613</v>
      </c>
      <c r="L42" s="427">
        <v>45440</v>
      </c>
      <c r="M42" s="76">
        <v>60</v>
      </c>
      <c r="N42" s="370">
        <v>21000000</v>
      </c>
      <c r="O42" s="76">
        <v>350000</v>
      </c>
      <c r="P42" s="47">
        <v>31.812340991512368</v>
      </c>
      <c r="Q42" s="48">
        <v>10850000</v>
      </c>
      <c r="R42" s="73">
        <v>1171050</v>
      </c>
      <c r="S42" s="60">
        <v>2</v>
      </c>
      <c r="T42" s="120">
        <v>19828950</v>
      </c>
    </row>
    <row r="43" spans="2:20" ht="15.75" thickBot="1" x14ac:dyDescent="0.3">
      <c r="B43" s="44">
        <v>38</v>
      </c>
      <c r="C43" s="983" t="s">
        <v>12438</v>
      </c>
      <c r="D43" s="384" t="s">
        <v>12413</v>
      </c>
      <c r="E43" s="385" t="s">
        <v>12419</v>
      </c>
      <c r="F43" s="455" t="s">
        <v>12207</v>
      </c>
      <c r="G43" s="455" t="s">
        <v>12420</v>
      </c>
      <c r="H43" s="334" t="s">
        <v>12442</v>
      </c>
      <c r="I43" s="355" t="s">
        <v>12443</v>
      </c>
      <c r="J43" s="355" t="s">
        <v>12444</v>
      </c>
      <c r="K43" s="456">
        <v>43613</v>
      </c>
      <c r="L43" s="456">
        <v>45440</v>
      </c>
      <c r="M43" s="205">
        <v>60</v>
      </c>
      <c r="N43" s="388">
        <v>21000000</v>
      </c>
      <c r="O43" s="205">
        <v>350000</v>
      </c>
      <c r="P43" s="449">
        <v>31.812340991512368</v>
      </c>
      <c r="Q43" s="450">
        <v>10850000</v>
      </c>
      <c r="R43" s="337">
        <v>492900</v>
      </c>
      <c r="S43" s="357">
        <v>1</v>
      </c>
      <c r="T43" s="210">
        <v>20507100</v>
      </c>
    </row>
    <row r="44" spans="2:20" x14ac:dyDescent="0.25">
      <c r="B44" s="44">
        <v>39</v>
      </c>
      <c r="C44" s="984" t="s">
        <v>12455</v>
      </c>
      <c r="D44" s="232" t="s">
        <v>9737</v>
      </c>
      <c r="E44" s="67" t="s">
        <v>12454</v>
      </c>
      <c r="F44" s="463" t="s">
        <v>2035</v>
      </c>
      <c r="G44" s="463" t="s">
        <v>1291</v>
      </c>
      <c r="H44" s="235" t="s">
        <v>12456</v>
      </c>
      <c r="I44" s="69" t="s">
        <v>12457</v>
      </c>
      <c r="J44" s="69" t="s">
        <v>12458</v>
      </c>
      <c r="K44" s="427">
        <v>43822</v>
      </c>
      <c r="L44" s="465">
        <v>44553</v>
      </c>
      <c r="M44" s="76">
        <v>24</v>
      </c>
      <c r="N44" s="383">
        <v>16800000</v>
      </c>
      <c r="O44" s="76">
        <v>700000</v>
      </c>
      <c r="P44" s="128">
        <v>24.845674324845699</v>
      </c>
      <c r="Q44" s="129">
        <v>16800000</v>
      </c>
      <c r="R44" s="73">
        <v>22315896</v>
      </c>
      <c r="S44" s="264">
        <v>23</v>
      </c>
      <c r="T44" s="466">
        <v>-5515896</v>
      </c>
    </row>
    <row r="45" spans="2:20" x14ac:dyDescent="0.25">
      <c r="B45" s="44">
        <v>40</v>
      </c>
      <c r="C45" s="984" t="s">
        <v>12455</v>
      </c>
      <c r="D45" s="232" t="s">
        <v>9737</v>
      </c>
      <c r="E45" s="67" t="s">
        <v>12454</v>
      </c>
      <c r="F45" s="463" t="s">
        <v>2035</v>
      </c>
      <c r="G45" s="463" t="s">
        <v>1291</v>
      </c>
      <c r="H45" s="235" t="s">
        <v>12459</v>
      </c>
      <c r="I45" s="69" t="s">
        <v>12460</v>
      </c>
      <c r="J45" s="69" t="s">
        <v>12461</v>
      </c>
      <c r="K45" s="427">
        <v>43822</v>
      </c>
      <c r="L45" s="465">
        <v>44553</v>
      </c>
      <c r="M45" s="76">
        <v>24</v>
      </c>
      <c r="N45" s="383">
        <v>16800000</v>
      </c>
      <c r="O45" s="76">
        <v>700000</v>
      </c>
      <c r="P45" s="128">
        <v>24.845674324845699</v>
      </c>
      <c r="Q45" s="129">
        <v>16800000</v>
      </c>
      <c r="R45" s="73">
        <v>24653181</v>
      </c>
      <c r="S45" s="264">
        <v>23</v>
      </c>
      <c r="T45" s="466">
        <v>-7853181</v>
      </c>
    </row>
    <row r="46" spans="2:20" x14ac:dyDescent="0.25">
      <c r="B46" s="44">
        <v>41</v>
      </c>
      <c r="C46" s="984" t="s">
        <v>12455</v>
      </c>
      <c r="D46" s="232" t="s">
        <v>9737</v>
      </c>
      <c r="E46" s="67" t="s">
        <v>12454</v>
      </c>
      <c r="F46" s="463" t="s">
        <v>2035</v>
      </c>
      <c r="G46" s="463" t="s">
        <v>1291</v>
      </c>
      <c r="H46" s="235" t="s">
        <v>12462</v>
      </c>
      <c r="I46" s="69" t="s">
        <v>12463</v>
      </c>
      <c r="J46" s="69" t="s">
        <v>12464</v>
      </c>
      <c r="K46" s="427">
        <v>43822</v>
      </c>
      <c r="L46" s="465">
        <v>44553</v>
      </c>
      <c r="M46" s="76">
        <v>24</v>
      </c>
      <c r="N46" s="383">
        <v>16800000</v>
      </c>
      <c r="O46" s="76">
        <v>700000</v>
      </c>
      <c r="P46" s="128">
        <v>24.845674324845699</v>
      </c>
      <c r="Q46" s="129">
        <v>16800000</v>
      </c>
      <c r="R46" s="73">
        <v>4767290</v>
      </c>
      <c r="S46" s="264">
        <v>8</v>
      </c>
      <c r="T46" s="120">
        <v>12032710</v>
      </c>
    </row>
    <row r="47" spans="2:20" x14ac:dyDescent="0.25">
      <c r="B47" s="44">
        <v>42</v>
      </c>
      <c r="C47" s="982" t="s">
        <v>12465</v>
      </c>
      <c r="D47" s="232" t="s">
        <v>9737</v>
      </c>
      <c r="E47" s="67" t="s">
        <v>12454</v>
      </c>
      <c r="F47" s="426" t="s">
        <v>12466</v>
      </c>
      <c r="G47" s="426" t="s">
        <v>12467</v>
      </c>
      <c r="H47" s="235" t="s">
        <v>12468</v>
      </c>
      <c r="I47" s="69" t="s">
        <v>12469</v>
      </c>
      <c r="J47" s="69" t="s">
        <v>12470</v>
      </c>
      <c r="K47" s="427">
        <v>43826</v>
      </c>
      <c r="L47" s="427">
        <v>44192</v>
      </c>
      <c r="M47" s="76">
        <v>12</v>
      </c>
      <c r="N47" s="383">
        <v>8400000</v>
      </c>
      <c r="O47" s="76">
        <v>700000</v>
      </c>
      <c r="P47" s="47">
        <v>24.712340991512367</v>
      </c>
      <c r="Q47" s="48">
        <v>16800000</v>
      </c>
      <c r="R47" s="73">
        <v>8498694</v>
      </c>
      <c r="S47" s="60">
        <v>7</v>
      </c>
      <c r="T47" s="466">
        <v>-98694</v>
      </c>
    </row>
    <row r="48" spans="2:20" x14ac:dyDescent="0.25">
      <c r="B48" s="44">
        <v>43</v>
      </c>
      <c r="C48" s="982" t="s">
        <v>12465</v>
      </c>
      <c r="D48" s="232" t="s">
        <v>9737</v>
      </c>
      <c r="E48" s="67" t="s">
        <v>12454</v>
      </c>
      <c r="F48" s="426" t="s">
        <v>12466</v>
      </c>
      <c r="G48" s="426" t="s">
        <v>12467</v>
      </c>
      <c r="H48" s="235" t="s">
        <v>12471</v>
      </c>
      <c r="I48" s="69" t="s">
        <v>12472</v>
      </c>
      <c r="J48" s="69" t="s">
        <v>12473</v>
      </c>
      <c r="K48" s="427">
        <v>43826</v>
      </c>
      <c r="L48" s="427">
        <v>44192</v>
      </c>
      <c r="M48" s="76">
        <v>12</v>
      </c>
      <c r="N48" s="383">
        <v>8400000</v>
      </c>
      <c r="O48" s="76">
        <v>700000</v>
      </c>
      <c r="P48" s="47">
        <v>24.712340991512367</v>
      </c>
      <c r="Q48" s="48">
        <v>16800000</v>
      </c>
      <c r="R48" s="73">
        <v>12940244</v>
      </c>
      <c r="S48" s="60">
        <v>10</v>
      </c>
      <c r="T48" s="466">
        <v>-4540244</v>
      </c>
    </row>
    <row r="49" spans="2:20" ht="15.75" thickBot="1" x14ac:dyDescent="0.3">
      <c r="B49" s="44">
        <v>44</v>
      </c>
      <c r="C49" s="983" t="s">
        <v>12475</v>
      </c>
      <c r="D49" s="384" t="s">
        <v>9737</v>
      </c>
      <c r="E49" s="385" t="s">
        <v>12474</v>
      </c>
      <c r="F49" s="467" t="s">
        <v>11993</v>
      </c>
      <c r="G49" s="467" t="s">
        <v>125</v>
      </c>
      <c r="H49" s="334" t="s">
        <v>12476</v>
      </c>
      <c r="I49" s="355" t="s">
        <v>12477</v>
      </c>
      <c r="J49" s="355" t="s">
        <v>12478</v>
      </c>
      <c r="K49" s="456">
        <v>43863</v>
      </c>
      <c r="L49" s="456">
        <v>44594</v>
      </c>
      <c r="M49" s="205">
        <v>24</v>
      </c>
      <c r="N49" s="388">
        <v>48000000</v>
      </c>
      <c r="O49" s="205">
        <v>2000000</v>
      </c>
      <c r="P49" s="206">
        <v>23.479007658179036</v>
      </c>
      <c r="Q49" s="207">
        <v>46000000</v>
      </c>
      <c r="R49" s="337">
        <v>14553027</v>
      </c>
      <c r="S49" s="338">
        <v>7</v>
      </c>
      <c r="T49" s="210">
        <v>33446973</v>
      </c>
    </row>
    <row r="50" spans="2:20" ht="18" thickBot="1" x14ac:dyDescent="0.45">
      <c r="B50" s="44">
        <v>45</v>
      </c>
      <c r="C50" s="985" t="s">
        <v>12590</v>
      </c>
      <c r="D50" s="538" t="s">
        <v>12587</v>
      </c>
      <c r="E50" s="53" t="s">
        <v>12591</v>
      </c>
      <c r="F50" s="433" t="s">
        <v>12592</v>
      </c>
      <c r="G50" s="433" t="s">
        <v>12593</v>
      </c>
      <c r="H50" s="347" t="s">
        <v>12594</v>
      </c>
      <c r="I50" s="348" t="s">
        <v>12595</v>
      </c>
      <c r="J50" s="348" t="s">
        <v>12596</v>
      </c>
      <c r="K50" s="562">
        <v>44075</v>
      </c>
      <c r="L50" s="562">
        <v>44440</v>
      </c>
      <c r="M50" s="563">
        <v>12</v>
      </c>
      <c r="N50" s="383">
        <v>9300000</v>
      </c>
      <c r="O50" s="72">
        <v>775000</v>
      </c>
      <c r="P50" s="86">
        <v>16.412340991512369</v>
      </c>
      <c r="Q50" s="534">
        <v>12400000</v>
      </c>
      <c r="R50" s="139">
        <v>15477849</v>
      </c>
      <c r="S50" s="533">
        <v>9</v>
      </c>
      <c r="T50" s="466">
        <v>-6177849</v>
      </c>
    </row>
    <row r="51" spans="2:20" ht="17.25" x14ac:dyDescent="0.4">
      <c r="B51" s="44">
        <v>46</v>
      </c>
      <c r="C51" s="986" t="s">
        <v>12700</v>
      </c>
      <c r="D51" s="419" t="s">
        <v>12701</v>
      </c>
      <c r="E51" s="588" t="s">
        <v>12694</v>
      </c>
      <c r="F51" s="457" t="s">
        <v>11993</v>
      </c>
      <c r="G51" s="457" t="s">
        <v>125</v>
      </c>
      <c r="H51" s="589" t="s">
        <v>12702</v>
      </c>
      <c r="I51" s="216" t="s">
        <v>12703</v>
      </c>
      <c r="J51" s="216" t="s">
        <v>12704</v>
      </c>
      <c r="K51" s="590">
        <v>43728</v>
      </c>
      <c r="L51" s="590">
        <v>44094</v>
      </c>
      <c r="M51" s="591">
        <v>12</v>
      </c>
      <c r="N51" s="365">
        <v>26400000</v>
      </c>
      <c r="O51" s="592">
        <v>2200000</v>
      </c>
      <c r="P51" s="34">
        <v>27.979007658179036</v>
      </c>
      <c r="Q51" s="593">
        <v>59400000</v>
      </c>
      <c r="R51" s="35">
        <v>22537001</v>
      </c>
      <c r="S51" s="594">
        <v>10</v>
      </c>
      <c r="T51" s="193">
        <v>3862999</v>
      </c>
    </row>
    <row r="52" spans="2:20" ht="18" thickBot="1" x14ac:dyDescent="0.45">
      <c r="B52" s="44">
        <v>47</v>
      </c>
      <c r="C52" s="987" t="s">
        <v>12705</v>
      </c>
      <c r="D52" s="437" t="s">
        <v>12701</v>
      </c>
      <c r="E52" s="595" t="s">
        <v>12694</v>
      </c>
      <c r="F52" s="455" t="s">
        <v>11993</v>
      </c>
      <c r="G52" s="455" t="s">
        <v>125</v>
      </c>
      <c r="H52" s="596" t="s">
        <v>12706</v>
      </c>
      <c r="I52" s="355" t="s">
        <v>12707</v>
      </c>
      <c r="J52" s="355" t="s">
        <v>12708</v>
      </c>
      <c r="K52" s="554">
        <v>43888</v>
      </c>
      <c r="L52" s="554">
        <v>44254</v>
      </c>
      <c r="M52" s="555">
        <v>12</v>
      </c>
      <c r="N52" s="388">
        <v>28800000</v>
      </c>
      <c r="O52" s="556">
        <v>2400000</v>
      </c>
      <c r="P52" s="449">
        <v>22.6456743248457</v>
      </c>
      <c r="Q52" s="557">
        <v>52800000</v>
      </c>
      <c r="R52" s="450">
        <v>20709941</v>
      </c>
      <c r="S52" s="597">
        <v>8</v>
      </c>
      <c r="T52" s="210">
        <v>8090059</v>
      </c>
    </row>
    <row r="53" spans="2:20" ht="16.5" x14ac:dyDescent="0.3">
      <c r="B53" s="44">
        <v>48</v>
      </c>
      <c r="C53" s="988" t="s">
        <v>12718</v>
      </c>
      <c r="D53" s="329" t="s">
        <v>12719</v>
      </c>
      <c r="E53" s="612" t="s">
        <v>12720</v>
      </c>
      <c r="F53" s="435" t="s">
        <v>4923</v>
      </c>
      <c r="G53" s="435" t="s">
        <v>901</v>
      </c>
      <c r="H53" s="613" t="s">
        <v>12721</v>
      </c>
      <c r="I53" s="614" t="s">
        <v>12722</v>
      </c>
      <c r="J53" s="615" t="s">
        <v>12723</v>
      </c>
      <c r="K53" s="616">
        <v>43560</v>
      </c>
      <c r="L53" s="616">
        <v>45021</v>
      </c>
      <c r="M53" s="226">
        <v>48</v>
      </c>
      <c r="N53" s="617">
        <v>64800288</v>
      </c>
      <c r="O53" s="226">
        <v>1350006</v>
      </c>
      <c r="P53" s="115">
        <v>3</v>
      </c>
      <c r="Q53" s="581">
        <v>4050018</v>
      </c>
      <c r="R53" s="117"/>
      <c r="S53" s="473"/>
      <c r="T53" s="542">
        <v>64800288</v>
      </c>
    </row>
    <row r="54" spans="2:20" ht="15.75" thickBot="1" x14ac:dyDescent="0.3">
      <c r="B54" s="44">
        <v>49</v>
      </c>
      <c r="C54" s="989" t="s">
        <v>12724</v>
      </c>
      <c r="D54" s="345" t="s">
        <v>12719</v>
      </c>
      <c r="E54" s="561" t="s">
        <v>12725</v>
      </c>
      <c r="F54" s="433" t="s">
        <v>4923</v>
      </c>
      <c r="G54" s="433" t="s">
        <v>901</v>
      </c>
      <c r="H54" s="619" t="s">
        <v>12726</v>
      </c>
      <c r="I54" s="348" t="s">
        <v>12727</v>
      </c>
      <c r="J54" s="348" t="s">
        <v>12728</v>
      </c>
      <c r="K54" s="434">
        <v>43613</v>
      </c>
      <c r="L54" s="434">
        <v>45074</v>
      </c>
      <c r="M54" s="72">
        <v>48</v>
      </c>
      <c r="N54" s="383">
        <v>64800288</v>
      </c>
      <c r="O54" s="72">
        <v>1350006</v>
      </c>
      <c r="P54" s="62">
        <v>1</v>
      </c>
      <c r="Q54" s="59">
        <v>1350006</v>
      </c>
      <c r="R54" s="139"/>
      <c r="S54" s="533"/>
      <c r="T54" s="541">
        <v>64800288</v>
      </c>
    </row>
    <row r="55" spans="2:20" ht="15.75" thickBot="1" x14ac:dyDescent="0.3">
      <c r="B55" s="44">
        <v>50</v>
      </c>
      <c r="C55" s="990" t="s">
        <v>12729</v>
      </c>
      <c r="D55" s="621" t="s">
        <v>12730</v>
      </c>
      <c r="E55" s="622" t="s">
        <v>12731</v>
      </c>
      <c r="F55" s="623" t="s">
        <v>11993</v>
      </c>
      <c r="G55" s="623" t="s">
        <v>125</v>
      </c>
      <c r="H55" s="483" t="s">
        <v>12732</v>
      </c>
      <c r="I55" s="484" t="s">
        <v>12733</v>
      </c>
      <c r="J55" s="484" t="s">
        <v>12734</v>
      </c>
      <c r="K55" s="485">
        <v>43787</v>
      </c>
      <c r="L55" s="485">
        <v>44531</v>
      </c>
      <c r="M55" s="487">
        <v>24</v>
      </c>
      <c r="N55" s="488">
        <v>11400000</v>
      </c>
      <c r="O55" s="487">
        <v>475000</v>
      </c>
      <c r="P55" s="489">
        <v>26.012340991512367</v>
      </c>
      <c r="Q55" s="490">
        <v>12350000</v>
      </c>
      <c r="R55" s="491">
        <v>899049</v>
      </c>
      <c r="S55" s="624">
        <v>2</v>
      </c>
      <c r="T55" s="493">
        <v>10500951</v>
      </c>
    </row>
    <row r="56" spans="2:20" ht="18" thickBot="1" x14ac:dyDescent="0.45">
      <c r="B56" s="44">
        <v>51</v>
      </c>
      <c r="C56" s="991" t="s">
        <v>12758</v>
      </c>
      <c r="D56" s="640" t="s">
        <v>12759</v>
      </c>
      <c r="E56" s="374" t="s">
        <v>12760</v>
      </c>
      <c r="F56" s="375" t="s">
        <v>126</v>
      </c>
      <c r="G56" s="375" t="s">
        <v>4410</v>
      </c>
      <c r="H56" s="641" t="s">
        <v>12761</v>
      </c>
      <c r="I56" s="81" t="s">
        <v>12762</v>
      </c>
      <c r="J56" s="81" t="s">
        <v>12763</v>
      </c>
      <c r="K56" s="471">
        <v>43794</v>
      </c>
      <c r="L56" s="471">
        <v>44160</v>
      </c>
      <c r="M56" s="85">
        <v>24</v>
      </c>
      <c r="N56" s="379">
        <v>36000000</v>
      </c>
      <c r="O56" s="85">
        <v>1500000</v>
      </c>
      <c r="P56" s="472">
        <v>25.779007658179033</v>
      </c>
      <c r="Q56" s="116">
        <v>37500000</v>
      </c>
      <c r="R56" s="88">
        <v>7931670</v>
      </c>
      <c r="S56" s="473">
        <v>3</v>
      </c>
      <c r="T56" s="642">
        <v>28068330</v>
      </c>
    </row>
    <row r="57" spans="2:20" ht="17.25" x14ac:dyDescent="0.4">
      <c r="B57" s="44">
        <v>52</v>
      </c>
      <c r="C57" s="992" t="s">
        <v>12766</v>
      </c>
      <c r="D57" s="645" t="s">
        <v>11661</v>
      </c>
      <c r="E57" s="252" t="s">
        <v>12767</v>
      </c>
      <c r="F57" s="253" t="s">
        <v>697</v>
      </c>
      <c r="G57" s="253" t="s">
        <v>570</v>
      </c>
      <c r="H57" s="215" t="s">
        <v>12768</v>
      </c>
      <c r="I57" s="216" t="s">
        <v>12769</v>
      </c>
      <c r="J57" s="216" t="s">
        <v>12770</v>
      </c>
      <c r="K57" s="458">
        <v>43830</v>
      </c>
      <c r="L57" s="458">
        <v>44561</v>
      </c>
      <c r="M57" s="190">
        <v>24</v>
      </c>
      <c r="N57" s="365">
        <v>16800000</v>
      </c>
      <c r="O57" s="190">
        <v>700000</v>
      </c>
      <c r="P57" s="34">
        <v>24.579007658179034</v>
      </c>
      <c r="Q57" s="35">
        <v>16800000</v>
      </c>
      <c r="R57" s="191">
        <v>6415246</v>
      </c>
      <c r="S57" s="358">
        <v>6</v>
      </c>
      <c r="T57" s="193">
        <v>10384754</v>
      </c>
    </row>
    <row r="58" spans="2:20" ht="17.25" x14ac:dyDescent="0.4">
      <c r="B58" s="44">
        <v>53</v>
      </c>
      <c r="C58" s="993" t="s">
        <v>13003</v>
      </c>
      <c r="D58" s="676" t="s">
        <v>13004</v>
      </c>
      <c r="E58" s="374" t="s">
        <v>13005</v>
      </c>
      <c r="F58" s="377" t="s">
        <v>126</v>
      </c>
      <c r="G58" s="377" t="s">
        <v>13006</v>
      </c>
      <c r="H58" s="320" t="s">
        <v>13007</v>
      </c>
      <c r="I58" s="81" t="s">
        <v>13008</v>
      </c>
      <c r="J58" s="81" t="s">
        <v>13009</v>
      </c>
      <c r="K58" s="471">
        <v>43830</v>
      </c>
      <c r="L58" s="471">
        <v>44561</v>
      </c>
      <c r="M58" s="85">
        <v>24</v>
      </c>
      <c r="N58" s="379">
        <v>12900000</v>
      </c>
      <c r="O58" s="85">
        <v>537500</v>
      </c>
      <c r="P58" s="577">
        <v>24.579007658179034</v>
      </c>
      <c r="Q58" s="636">
        <v>12900000</v>
      </c>
      <c r="R58" s="88">
        <v>10459900</v>
      </c>
      <c r="S58" s="146">
        <v>10</v>
      </c>
      <c r="T58" s="90">
        <v>2440100</v>
      </c>
    </row>
    <row r="59" spans="2:20" ht="17.25" x14ac:dyDescent="0.4">
      <c r="B59" s="44">
        <v>54</v>
      </c>
      <c r="C59" s="994" t="s">
        <v>13233</v>
      </c>
      <c r="D59" s="655" t="s">
        <v>13234</v>
      </c>
      <c r="E59" s="258" t="s">
        <v>13235</v>
      </c>
      <c r="F59" s="259" t="s">
        <v>126</v>
      </c>
      <c r="G59" s="259" t="s">
        <v>4410</v>
      </c>
      <c r="H59" s="235" t="s">
        <v>13236</v>
      </c>
      <c r="I59" s="69" t="s">
        <v>13237</v>
      </c>
      <c r="J59" s="69" t="s">
        <v>13238</v>
      </c>
      <c r="K59" s="427">
        <v>44054</v>
      </c>
      <c r="L59" s="427">
        <v>44419</v>
      </c>
      <c r="M59" s="76">
        <v>12</v>
      </c>
      <c r="N59" s="370">
        <v>21600000</v>
      </c>
      <c r="O59" s="76">
        <v>1800000</v>
      </c>
      <c r="P59" s="128">
        <v>17.112340991512369</v>
      </c>
      <c r="Q59" s="129">
        <v>30600000</v>
      </c>
      <c r="R59" s="73">
        <v>38729945</v>
      </c>
      <c r="S59" s="360">
        <v>9</v>
      </c>
      <c r="T59" s="688">
        <v>-17129945</v>
      </c>
    </row>
    <row r="60" spans="2:20" ht="17.25" x14ac:dyDescent="0.4">
      <c r="B60" s="44">
        <v>55</v>
      </c>
      <c r="C60" s="994" t="s">
        <v>13240</v>
      </c>
      <c r="D60" s="655" t="s">
        <v>13234</v>
      </c>
      <c r="E60" s="258" t="s">
        <v>12610</v>
      </c>
      <c r="F60" s="232"/>
      <c r="G60" s="232"/>
      <c r="H60" s="235" t="s">
        <v>13241</v>
      </c>
      <c r="I60" s="69" t="s">
        <v>13242</v>
      </c>
      <c r="J60" s="69" t="s">
        <v>13243</v>
      </c>
      <c r="K60" s="427">
        <v>44167</v>
      </c>
      <c r="L60" s="427">
        <v>44532</v>
      </c>
      <c r="M60" s="76">
        <v>12</v>
      </c>
      <c r="N60" s="370">
        <v>12000000</v>
      </c>
      <c r="O60" s="76">
        <v>1000000</v>
      </c>
      <c r="P60" s="128">
        <v>13.345674324845701</v>
      </c>
      <c r="Q60" s="129">
        <v>13000000</v>
      </c>
      <c r="R60" s="73"/>
      <c r="S60" s="360"/>
      <c r="T60" s="50">
        <v>12000000</v>
      </c>
    </row>
    <row r="61" spans="2:20" ht="17.25" x14ac:dyDescent="0.4">
      <c r="B61" s="44">
        <v>56</v>
      </c>
      <c r="C61" s="994" t="s">
        <v>13244</v>
      </c>
      <c r="D61" s="655" t="s">
        <v>13234</v>
      </c>
      <c r="E61" s="258" t="s">
        <v>13235</v>
      </c>
      <c r="F61" s="232"/>
      <c r="G61" s="232"/>
      <c r="H61" s="235" t="s">
        <v>13245</v>
      </c>
      <c r="I61" s="69" t="s">
        <v>13246</v>
      </c>
      <c r="J61" s="69" t="s">
        <v>13247</v>
      </c>
      <c r="K61" s="427">
        <v>44193</v>
      </c>
      <c r="L61" s="427">
        <v>44558</v>
      </c>
      <c r="M61" s="76">
        <v>12</v>
      </c>
      <c r="N61" s="370">
        <v>10800000</v>
      </c>
      <c r="O61" s="76">
        <v>900000</v>
      </c>
      <c r="P61" s="128">
        <v>12.479007658179034</v>
      </c>
      <c r="Q61" s="129">
        <v>10800000</v>
      </c>
      <c r="R61" s="73"/>
      <c r="S61" s="130"/>
      <c r="T61" s="50">
        <v>10800000</v>
      </c>
    </row>
    <row r="62" spans="2:20" ht="17.25" x14ac:dyDescent="0.4">
      <c r="B62" s="44">
        <v>57</v>
      </c>
      <c r="C62" s="994" t="s">
        <v>13244</v>
      </c>
      <c r="D62" s="655" t="s">
        <v>13234</v>
      </c>
      <c r="E62" s="258" t="s">
        <v>13235</v>
      </c>
      <c r="F62" s="232"/>
      <c r="G62" s="232" t="s">
        <v>13248</v>
      </c>
      <c r="H62" s="235" t="s">
        <v>13249</v>
      </c>
      <c r="I62" s="69" t="s">
        <v>13250</v>
      </c>
      <c r="J62" s="69" t="s">
        <v>13251</v>
      </c>
      <c r="K62" s="427">
        <v>44193</v>
      </c>
      <c r="L62" s="427">
        <v>44558</v>
      </c>
      <c r="M62" s="76">
        <v>12</v>
      </c>
      <c r="N62" s="370">
        <v>10800000</v>
      </c>
      <c r="O62" s="76">
        <v>900000</v>
      </c>
      <c r="P62" s="128">
        <v>12.479007658179034</v>
      </c>
      <c r="Q62" s="129">
        <v>10800000</v>
      </c>
      <c r="R62" s="73">
        <v>1303830</v>
      </c>
      <c r="S62" s="130">
        <v>2</v>
      </c>
      <c r="T62" s="50">
        <v>9496170</v>
      </c>
    </row>
    <row r="63" spans="2:20" ht="17.25" x14ac:dyDescent="0.4">
      <c r="B63" s="44">
        <v>58</v>
      </c>
      <c r="C63" s="994" t="s">
        <v>13252</v>
      </c>
      <c r="D63" s="655" t="s">
        <v>13234</v>
      </c>
      <c r="E63" s="258" t="s">
        <v>12610</v>
      </c>
      <c r="F63" s="232"/>
      <c r="G63" s="232"/>
      <c r="H63" s="235" t="s">
        <v>13253</v>
      </c>
      <c r="I63" s="69" t="s">
        <v>13254</v>
      </c>
      <c r="J63" s="69" t="s">
        <v>13255</v>
      </c>
      <c r="K63" s="427">
        <v>44183</v>
      </c>
      <c r="L63" s="427">
        <v>44548</v>
      </c>
      <c r="M63" s="76">
        <v>12</v>
      </c>
      <c r="N63" s="370">
        <v>12000000</v>
      </c>
      <c r="O63" s="76">
        <v>1000000</v>
      </c>
      <c r="P63" s="128">
        <v>12.812340991512368</v>
      </c>
      <c r="Q63" s="129">
        <v>12000000</v>
      </c>
      <c r="R63" s="73">
        <v>1553090</v>
      </c>
      <c r="S63" s="130">
        <v>2</v>
      </c>
      <c r="T63" s="50">
        <v>10446910</v>
      </c>
    </row>
    <row r="64" spans="2:20" ht="18" thickBot="1" x14ac:dyDescent="0.45">
      <c r="B64" s="44">
        <v>59</v>
      </c>
      <c r="C64" s="994" t="s">
        <v>2623</v>
      </c>
      <c r="D64" s="680" t="s">
        <v>13234</v>
      </c>
      <c r="E64" s="258" t="s">
        <v>12610</v>
      </c>
      <c r="F64" s="232"/>
      <c r="G64" s="232"/>
      <c r="H64" s="235" t="s">
        <v>13256</v>
      </c>
      <c r="I64" s="69" t="s">
        <v>13257</v>
      </c>
      <c r="J64" s="69" t="s">
        <v>13258</v>
      </c>
      <c r="K64" s="427">
        <v>44195</v>
      </c>
      <c r="L64" s="427">
        <v>44560</v>
      </c>
      <c r="M64" s="76">
        <v>12</v>
      </c>
      <c r="N64" s="370">
        <v>12000000</v>
      </c>
      <c r="O64" s="76">
        <v>1000000</v>
      </c>
      <c r="P64" s="128">
        <v>12.412340991512368</v>
      </c>
      <c r="Q64" s="129">
        <v>12000000</v>
      </c>
      <c r="R64" s="73">
        <v>12005000</v>
      </c>
      <c r="S64" s="130">
        <v>4</v>
      </c>
      <c r="T64" s="688">
        <v>-5000</v>
      </c>
    </row>
    <row r="65" spans="2:20" ht="17.25" x14ac:dyDescent="0.4">
      <c r="B65" s="44">
        <v>60</v>
      </c>
      <c r="C65" s="995" t="s">
        <v>13295</v>
      </c>
      <c r="D65" s="677" t="s">
        <v>13296</v>
      </c>
      <c r="E65" s="252" t="s">
        <v>12694</v>
      </c>
      <c r="F65" s="253"/>
      <c r="G65" s="253"/>
      <c r="H65" s="215" t="s">
        <v>13297</v>
      </c>
      <c r="I65" s="216" t="s">
        <v>13298</v>
      </c>
      <c r="J65" s="216" t="s">
        <v>13299</v>
      </c>
      <c r="K65" s="458">
        <v>44067</v>
      </c>
      <c r="L65" s="458">
        <v>44432</v>
      </c>
      <c r="M65" s="190">
        <v>12</v>
      </c>
      <c r="N65" s="365">
        <v>25800000</v>
      </c>
      <c r="O65" s="190">
        <v>2150000</v>
      </c>
      <c r="P65" s="300">
        <v>16.679007658179035</v>
      </c>
      <c r="Q65" s="301">
        <v>34400000</v>
      </c>
      <c r="R65" s="191">
        <v>17583139</v>
      </c>
      <c r="S65" s="358">
        <v>6</v>
      </c>
      <c r="T65" s="193">
        <v>8216861</v>
      </c>
    </row>
    <row r="66" spans="2:20" ht="17.25" x14ac:dyDescent="0.4">
      <c r="B66" s="44">
        <v>61</v>
      </c>
      <c r="C66" s="994" t="s">
        <v>13295</v>
      </c>
      <c r="D66" s="659" t="s">
        <v>13296</v>
      </c>
      <c r="E66" s="258" t="s">
        <v>12694</v>
      </c>
      <c r="F66" s="259"/>
      <c r="G66" s="259"/>
      <c r="H66" s="235" t="s">
        <v>13300</v>
      </c>
      <c r="I66" s="69" t="s">
        <v>13301</v>
      </c>
      <c r="J66" s="69" t="s">
        <v>13302</v>
      </c>
      <c r="K66" s="427">
        <v>44067</v>
      </c>
      <c r="L66" s="427">
        <v>44432</v>
      </c>
      <c r="M66" s="76">
        <v>12</v>
      </c>
      <c r="N66" s="370">
        <v>25800000</v>
      </c>
      <c r="O66" s="76">
        <v>2150000</v>
      </c>
      <c r="P66" s="128">
        <v>16.679007658179035</v>
      </c>
      <c r="Q66" s="129">
        <v>34400000</v>
      </c>
      <c r="R66" s="73">
        <v>12536691</v>
      </c>
      <c r="S66" s="533">
        <v>6</v>
      </c>
      <c r="T66" s="120">
        <v>13263309</v>
      </c>
    </row>
    <row r="67" spans="2:20" ht="17.25" x14ac:dyDescent="0.4">
      <c r="B67" s="44">
        <v>62</v>
      </c>
      <c r="C67" s="996" t="s">
        <v>13295</v>
      </c>
      <c r="D67" s="676" t="s">
        <v>13296</v>
      </c>
      <c r="E67" s="265" t="s">
        <v>12694</v>
      </c>
      <c r="F67" s="651"/>
      <c r="G67" s="651"/>
      <c r="H67" s="347" t="s">
        <v>13303</v>
      </c>
      <c r="I67" s="348" t="s">
        <v>13304</v>
      </c>
      <c r="J67" s="348" t="s">
        <v>13305</v>
      </c>
      <c r="K67" s="434">
        <v>44067</v>
      </c>
      <c r="L67" s="434">
        <v>44432</v>
      </c>
      <c r="M67" s="72">
        <v>12</v>
      </c>
      <c r="N67" s="383">
        <v>25800000</v>
      </c>
      <c r="O67" s="72">
        <v>2150000</v>
      </c>
      <c r="P67" s="86">
        <v>16.679007658179035</v>
      </c>
      <c r="Q67" s="87">
        <v>34400000</v>
      </c>
      <c r="R67" s="139">
        <v>11860058</v>
      </c>
      <c r="S67" s="533">
        <v>4</v>
      </c>
      <c r="T67" s="120">
        <v>13939942</v>
      </c>
    </row>
    <row r="68" spans="2:20" ht="17.25" x14ac:dyDescent="0.4">
      <c r="B68" s="44">
        <v>63</v>
      </c>
      <c r="C68" s="994" t="s">
        <v>13373</v>
      </c>
      <c r="D68" s="659" t="s">
        <v>13371</v>
      </c>
      <c r="E68" s="258" t="s">
        <v>13374</v>
      </c>
      <c r="F68" s="232"/>
      <c r="G68" s="232"/>
      <c r="H68" s="235" t="s">
        <v>13375</v>
      </c>
      <c r="I68" s="69" t="s">
        <v>13376</v>
      </c>
      <c r="J68" s="69" t="s">
        <v>13377</v>
      </c>
      <c r="K68" s="427">
        <v>44182</v>
      </c>
      <c r="L68" s="427">
        <v>44547</v>
      </c>
      <c r="M68" s="76">
        <v>12</v>
      </c>
      <c r="N68" s="370">
        <v>7800000</v>
      </c>
      <c r="O68" s="76">
        <v>650000</v>
      </c>
      <c r="P68" s="128">
        <v>12.845674324845701</v>
      </c>
      <c r="Q68" s="129">
        <v>7800000</v>
      </c>
      <c r="R68" s="73">
        <v>3151993</v>
      </c>
      <c r="S68" s="533">
        <v>4</v>
      </c>
      <c r="T68" s="50">
        <v>4648007</v>
      </c>
    </row>
    <row r="69" spans="2:20" x14ac:dyDescent="0.25">
      <c r="B69" s="44">
        <v>64</v>
      </c>
      <c r="C69" s="997" t="s">
        <v>13800</v>
      </c>
      <c r="D69" s="779" t="s">
        <v>13801</v>
      </c>
      <c r="E69" s="757" t="s">
        <v>13802</v>
      </c>
      <c r="F69" s="760"/>
      <c r="G69" s="760" t="s">
        <v>12372</v>
      </c>
      <c r="H69" s="780"/>
      <c r="I69" s="760"/>
      <c r="J69" s="760"/>
      <c r="K69" s="763">
        <v>44535</v>
      </c>
      <c r="L69" s="781">
        <v>45631</v>
      </c>
      <c r="M69" s="760">
        <v>36</v>
      </c>
      <c r="N69" s="782">
        <v>57600000</v>
      </c>
      <c r="O69" s="782">
        <v>1600000</v>
      </c>
      <c r="P69" s="311">
        <v>1.0790076581790344</v>
      </c>
      <c r="Q69" s="312">
        <v>1600000</v>
      </c>
      <c r="R69" s="759"/>
      <c r="S69" s="759"/>
      <c r="T69" s="160">
        <v>57600000</v>
      </c>
    </row>
    <row r="70" spans="2:20" x14ac:dyDescent="0.25">
      <c r="B70" s="44">
        <v>65</v>
      </c>
      <c r="C70" s="997" t="s">
        <v>13803</v>
      </c>
      <c r="D70" s="779" t="s">
        <v>13801</v>
      </c>
      <c r="E70" s="757" t="s">
        <v>13802</v>
      </c>
      <c r="F70" s="760"/>
      <c r="G70" s="760" t="s">
        <v>12372</v>
      </c>
      <c r="H70" s="780"/>
      <c r="I70" s="760"/>
      <c r="J70" s="760"/>
      <c r="K70" s="763">
        <v>44535</v>
      </c>
      <c r="L70" s="781">
        <v>45631</v>
      </c>
      <c r="M70" s="760">
        <v>36</v>
      </c>
      <c r="N70" s="782">
        <v>57600000</v>
      </c>
      <c r="O70" s="782">
        <v>1600000</v>
      </c>
      <c r="P70" s="311">
        <v>1.0790076581790344</v>
      </c>
      <c r="Q70" s="312">
        <v>1600000</v>
      </c>
      <c r="R70" s="759"/>
      <c r="S70" s="759"/>
      <c r="T70" s="160">
        <v>57600000</v>
      </c>
    </row>
    <row r="71" spans="2:20" x14ac:dyDescent="0.25">
      <c r="B71" s="44">
        <v>66</v>
      </c>
      <c r="C71" s="997" t="s">
        <v>13804</v>
      </c>
      <c r="D71" s="779" t="s">
        <v>13801</v>
      </c>
      <c r="E71" s="757" t="s">
        <v>13802</v>
      </c>
      <c r="F71" s="760"/>
      <c r="G71" s="760" t="s">
        <v>12372</v>
      </c>
      <c r="H71" s="780"/>
      <c r="I71" s="760"/>
      <c r="J71" s="760"/>
      <c r="K71" s="763">
        <v>44535</v>
      </c>
      <c r="L71" s="781">
        <v>45631</v>
      </c>
      <c r="M71" s="760">
        <v>36</v>
      </c>
      <c r="N71" s="782">
        <v>57600000</v>
      </c>
      <c r="O71" s="782">
        <v>1600000</v>
      </c>
      <c r="P71" s="311">
        <v>1.0790076581790344</v>
      </c>
      <c r="Q71" s="312">
        <v>1600000</v>
      </c>
      <c r="R71" s="759"/>
      <c r="S71" s="759"/>
      <c r="T71" s="160">
        <v>57600000</v>
      </c>
    </row>
    <row r="72" spans="2:20" x14ac:dyDescent="0.25">
      <c r="B72" s="44">
        <v>67</v>
      </c>
      <c r="C72" s="997" t="s">
        <v>13805</v>
      </c>
      <c r="D72" s="779" t="s">
        <v>13801</v>
      </c>
      <c r="E72" s="757" t="s">
        <v>13802</v>
      </c>
      <c r="F72" s="760"/>
      <c r="G72" s="760" t="s">
        <v>12372</v>
      </c>
      <c r="H72" s="780"/>
      <c r="I72" s="760"/>
      <c r="J72" s="760"/>
      <c r="K72" s="763">
        <v>44535</v>
      </c>
      <c r="L72" s="781">
        <v>45631</v>
      </c>
      <c r="M72" s="760">
        <v>36</v>
      </c>
      <c r="N72" s="782">
        <v>57600000</v>
      </c>
      <c r="O72" s="782">
        <v>1600000</v>
      </c>
      <c r="P72" s="311">
        <v>1.0790076581790344</v>
      </c>
      <c r="Q72" s="312">
        <v>1600000</v>
      </c>
      <c r="R72" s="759"/>
      <c r="S72" s="759"/>
      <c r="T72" s="160">
        <v>57600000</v>
      </c>
    </row>
    <row r="73" spans="2:20" x14ac:dyDescent="0.25">
      <c r="B73" s="44">
        <v>68</v>
      </c>
      <c r="C73" s="997" t="s">
        <v>13806</v>
      </c>
      <c r="D73" s="779" t="s">
        <v>13801</v>
      </c>
      <c r="E73" s="757" t="s">
        <v>13802</v>
      </c>
      <c r="F73" s="760"/>
      <c r="G73" s="760" t="s">
        <v>12372</v>
      </c>
      <c r="H73" s="780"/>
      <c r="I73" s="760"/>
      <c r="J73" s="760"/>
      <c r="K73" s="763">
        <v>44535</v>
      </c>
      <c r="L73" s="781">
        <v>45631</v>
      </c>
      <c r="M73" s="760">
        <v>36</v>
      </c>
      <c r="N73" s="782">
        <v>57600000</v>
      </c>
      <c r="O73" s="782">
        <v>1600000</v>
      </c>
      <c r="P73" s="311">
        <v>1.0790076581790344</v>
      </c>
      <c r="Q73" s="312">
        <v>1600000</v>
      </c>
      <c r="R73" s="759"/>
      <c r="S73" s="759"/>
      <c r="T73" s="160">
        <v>57600000</v>
      </c>
    </row>
    <row r="74" spans="2:20" x14ac:dyDescent="0.25">
      <c r="B74" s="44">
        <v>69</v>
      </c>
      <c r="C74" s="997" t="s">
        <v>13807</v>
      </c>
      <c r="D74" s="779" t="s">
        <v>13801</v>
      </c>
      <c r="E74" s="757" t="s">
        <v>13802</v>
      </c>
      <c r="F74" s="760"/>
      <c r="G74" s="760" t="s">
        <v>12372</v>
      </c>
      <c r="H74" s="780"/>
      <c r="I74" s="760"/>
      <c r="J74" s="760"/>
      <c r="K74" s="763">
        <v>44535</v>
      </c>
      <c r="L74" s="781">
        <v>45631</v>
      </c>
      <c r="M74" s="760">
        <v>36</v>
      </c>
      <c r="N74" s="782">
        <v>57600000</v>
      </c>
      <c r="O74" s="782">
        <v>1600000</v>
      </c>
      <c r="P74" s="311">
        <v>1.0790076581790344</v>
      </c>
      <c r="Q74" s="312">
        <v>1600000</v>
      </c>
      <c r="R74" s="759"/>
      <c r="S74" s="759"/>
      <c r="T74" s="160">
        <v>57600000</v>
      </c>
    </row>
    <row r="75" spans="2:20" x14ac:dyDescent="0.25">
      <c r="B75" s="44">
        <v>70</v>
      </c>
      <c r="C75" s="997" t="s">
        <v>13808</v>
      </c>
      <c r="D75" s="779" t="s">
        <v>13801</v>
      </c>
      <c r="E75" s="757" t="s">
        <v>13802</v>
      </c>
      <c r="F75" s="760"/>
      <c r="G75" s="760" t="s">
        <v>12372</v>
      </c>
      <c r="H75" s="780"/>
      <c r="I75" s="760"/>
      <c r="J75" s="760"/>
      <c r="K75" s="763">
        <v>44535</v>
      </c>
      <c r="L75" s="781">
        <v>45631</v>
      </c>
      <c r="M75" s="760">
        <v>36</v>
      </c>
      <c r="N75" s="782">
        <v>57600000</v>
      </c>
      <c r="O75" s="782">
        <v>1600000</v>
      </c>
      <c r="P75" s="311">
        <v>1.0790076581790344</v>
      </c>
      <c r="Q75" s="312">
        <v>1600000</v>
      </c>
      <c r="R75" s="759"/>
      <c r="S75" s="759"/>
      <c r="T75" s="160">
        <v>57600000</v>
      </c>
    </row>
    <row r="76" spans="2:20" x14ac:dyDescent="0.25">
      <c r="B76" s="44">
        <v>71</v>
      </c>
      <c r="C76" s="997" t="s">
        <v>13809</v>
      </c>
      <c r="D76" s="779" t="s">
        <v>13801</v>
      </c>
      <c r="E76" s="757" t="s">
        <v>13802</v>
      </c>
      <c r="F76" s="760"/>
      <c r="G76" s="760" t="s">
        <v>12372</v>
      </c>
      <c r="H76" s="780"/>
      <c r="I76" s="760"/>
      <c r="J76" s="760"/>
      <c r="K76" s="763">
        <v>44535</v>
      </c>
      <c r="L76" s="781">
        <v>45631</v>
      </c>
      <c r="M76" s="760">
        <v>36</v>
      </c>
      <c r="N76" s="782">
        <v>57600000</v>
      </c>
      <c r="O76" s="782">
        <v>1600000</v>
      </c>
      <c r="P76" s="311">
        <v>1.0790076581790344</v>
      </c>
      <c r="Q76" s="312">
        <v>1600000</v>
      </c>
      <c r="R76" s="759"/>
      <c r="S76" s="759"/>
      <c r="T76" s="160">
        <v>57600000</v>
      </c>
    </row>
    <row r="77" spans="2:20" x14ac:dyDescent="0.25">
      <c r="B77" s="44">
        <v>72</v>
      </c>
      <c r="C77" s="997" t="s">
        <v>13810</v>
      </c>
      <c r="D77" s="779" t="s">
        <v>13801</v>
      </c>
      <c r="E77" s="757" t="s">
        <v>13802</v>
      </c>
      <c r="F77" s="760"/>
      <c r="G77" s="760" t="s">
        <v>12372</v>
      </c>
      <c r="H77" s="780"/>
      <c r="I77" s="760"/>
      <c r="J77" s="760"/>
      <c r="K77" s="763">
        <v>44535</v>
      </c>
      <c r="L77" s="781">
        <v>45631</v>
      </c>
      <c r="M77" s="760">
        <v>36</v>
      </c>
      <c r="N77" s="782">
        <v>57600000</v>
      </c>
      <c r="O77" s="782">
        <v>1600000</v>
      </c>
      <c r="P77" s="311">
        <v>1.0790076581790344</v>
      </c>
      <c r="Q77" s="312">
        <v>1600000</v>
      </c>
      <c r="R77" s="759"/>
      <c r="S77" s="759"/>
      <c r="T77" s="160">
        <v>57600000</v>
      </c>
    </row>
    <row r="78" spans="2:20" x14ac:dyDescent="0.25">
      <c r="B78" s="44">
        <v>73</v>
      </c>
      <c r="C78" s="997" t="s">
        <v>13811</v>
      </c>
      <c r="D78" s="779" t="s">
        <v>13801</v>
      </c>
      <c r="E78" s="757" t="s">
        <v>13802</v>
      </c>
      <c r="F78" s="760"/>
      <c r="G78" s="760" t="s">
        <v>12372</v>
      </c>
      <c r="H78" s="780"/>
      <c r="I78" s="760"/>
      <c r="J78" s="760"/>
      <c r="K78" s="763">
        <v>44535</v>
      </c>
      <c r="L78" s="781">
        <v>45631</v>
      </c>
      <c r="M78" s="760">
        <v>36</v>
      </c>
      <c r="N78" s="782">
        <v>57600000</v>
      </c>
      <c r="O78" s="782">
        <v>1600000</v>
      </c>
      <c r="P78" s="311">
        <v>1.0790076581790344</v>
      </c>
      <c r="Q78" s="312">
        <v>1600000</v>
      </c>
      <c r="R78" s="759"/>
      <c r="S78" s="759"/>
      <c r="T78" s="160">
        <v>57600000</v>
      </c>
    </row>
    <row r="79" spans="2:20" x14ac:dyDescent="0.25">
      <c r="B79" s="44">
        <v>74</v>
      </c>
      <c r="C79" s="997" t="s">
        <v>13812</v>
      </c>
      <c r="D79" s="779" t="s">
        <v>13801</v>
      </c>
      <c r="E79" s="757" t="s">
        <v>13802</v>
      </c>
      <c r="F79" s="760"/>
      <c r="G79" s="760" t="s">
        <v>12372</v>
      </c>
      <c r="H79" s="780"/>
      <c r="I79" s="760"/>
      <c r="J79" s="760"/>
      <c r="K79" s="763">
        <v>44535</v>
      </c>
      <c r="L79" s="781">
        <v>45631</v>
      </c>
      <c r="M79" s="760">
        <v>36</v>
      </c>
      <c r="N79" s="782">
        <v>57600000</v>
      </c>
      <c r="O79" s="782">
        <v>1600000</v>
      </c>
      <c r="P79" s="311">
        <v>1.0790076581790344</v>
      </c>
      <c r="Q79" s="312">
        <v>1600000</v>
      </c>
      <c r="R79" s="759"/>
      <c r="S79" s="759"/>
      <c r="T79" s="160">
        <v>57600000</v>
      </c>
    </row>
    <row r="80" spans="2:20" x14ac:dyDescent="0.25">
      <c r="B80" s="44">
        <v>75</v>
      </c>
      <c r="C80" s="997" t="s">
        <v>13813</v>
      </c>
      <c r="D80" s="779" t="s">
        <v>13801</v>
      </c>
      <c r="E80" s="757" t="s">
        <v>13802</v>
      </c>
      <c r="F80" s="760"/>
      <c r="G80" s="760" t="s">
        <v>12372</v>
      </c>
      <c r="H80" s="780"/>
      <c r="I80" s="760"/>
      <c r="J80" s="760"/>
      <c r="K80" s="763">
        <v>44535</v>
      </c>
      <c r="L80" s="781">
        <v>45631</v>
      </c>
      <c r="M80" s="760">
        <v>36</v>
      </c>
      <c r="N80" s="782">
        <v>57600000</v>
      </c>
      <c r="O80" s="782">
        <v>1600000</v>
      </c>
      <c r="P80" s="311">
        <v>1.0790076581790344</v>
      </c>
      <c r="Q80" s="312">
        <v>1600000</v>
      </c>
      <c r="R80" s="759"/>
      <c r="S80" s="759"/>
      <c r="T80" s="160">
        <v>57600000</v>
      </c>
    </row>
    <row r="81" spans="2:20" x14ac:dyDescent="0.25">
      <c r="B81" s="44">
        <v>76</v>
      </c>
      <c r="C81" s="997" t="s">
        <v>13814</v>
      </c>
      <c r="D81" s="779" t="s">
        <v>13801</v>
      </c>
      <c r="E81" s="757" t="s">
        <v>13802</v>
      </c>
      <c r="F81" s="760"/>
      <c r="G81" s="760" t="s">
        <v>12372</v>
      </c>
      <c r="H81" s="780"/>
      <c r="I81" s="760"/>
      <c r="J81" s="760"/>
      <c r="K81" s="763">
        <v>44535</v>
      </c>
      <c r="L81" s="781">
        <v>45631</v>
      </c>
      <c r="M81" s="760">
        <v>36</v>
      </c>
      <c r="N81" s="782">
        <v>57600000</v>
      </c>
      <c r="O81" s="782">
        <v>1600000</v>
      </c>
      <c r="P81" s="311">
        <v>1.0790076581790344</v>
      </c>
      <c r="Q81" s="312">
        <v>1600000</v>
      </c>
      <c r="R81" s="759"/>
      <c r="S81" s="759"/>
      <c r="T81" s="160">
        <v>57600000</v>
      </c>
    </row>
    <row r="82" spans="2:20" x14ac:dyDescent="0.25">
      <c r="B82" s="44">
        <v>77</v>
      </c>
      <c r="C82" s="997" t="s">
        <v>13815</v>
      </c>
      <c r="D82" s="779" t="s">
        <v>13801</v>
      </c>
      <c r="E82" s="757" t="s">
        <v>13802</v>
      </c>
      <c r="F82" s="760"/>
      <c r="G82" s="760" t="s">
        <v>12372</v>
      </c>
      <c r="H82" s="780"/>
      <c r="I82" s="760"/>
      <c r="J82" s="760"/>
      <c r="K82" s="763">
        <v>44535</v>
      </c>
      <c r="L82" s="781">
        <v>45631</v>
      </c>
      <c r="M82" s="760">
        <v>36</v>
      </c>
      <c r="N82" s="782">
        <v>57600000</v>
      </c>
      <c r="O82" s="782">
        <v>1600000</v>
      </c>
      <c r="P82" s="311">
        <v>1.0790076581790344</v>
      </c>
      <c r="Q82" s="312">
        <v>1600000</v>
      </c>
      <c r="R82" s="759"/>
      <c r="S82" s="759"/>
      <c r="T82" s="160">
        <v>57600000</v>
      </c>
    </row>
    <row r="83" spans="2:20" x14ac:dyDescent="0.25">
      <c r="B83" s="44">
        <v>78</v>
      </c>
      <c r="C83" s="997" t="s">
        <v>13816</v>
      </c>
      <c r="D83" s="779" t="s">
        <v>13801</v>
      </c>
      <c r="E83" s="757" t="s">
        <v>13802</v>
      </c>
      <c r="F83" s="760"/>
      <c r="G83" s="760" t="s">
        <v>12372</v>
      </c>
      <c r="H83" s="780"/>
      <c r="I83" s="760"/>
      <c r="J83" s="760"/>
      <c r="K83" s="763">
        <v>44535</v>
      </c>
      <c r="L83" s="781">
        <v>45631</v>
      </c>
      <c r="M83" s="760">
        <v>36</v>
      </c>
      <c r="N83" s="782">
        <v>57600000</v>
      </c>
      <c r="O83" s="782">
        <v>1600000</v>
      </c>
      <c r="P83" s="311">
        <v>1.0790076581790344</v>
      </c>
      <c r="Q83" s="312">
        <v>1600000</v>
      </c>
      <c r="R83" s="759"/>
      <c r="S83" s="759"/>
      <c r="T83" s="160">
        <v>57600000</v>
      </c>
    </row>
    <row r="84" spans="2:20" x14ac:dyDescent="0.25">
      <c r="B84" s="44">
        <v>79</v>
      </c>
      <c r="C84" s="997" t="s">
        <v>13817</v>
      </c>
      <c r="D84" s="779" t="s">
        <v>13801</v>
      </c>
      <c r="E84" s="757" t="s">
        <v>13802</v>
      </c>
      <c r="F84" s="760"/>
      <c r="G84" s="760" t="s">
        <v>12372</v>
      </c>
      <c r="H84" s="780"/>
      <c r="I84" s="760"/>
      <c r="J84" s="760"/>
      <c r="K84" s="763">
        <v>44535</v>
      </c>
      <c r="L84" s="781">
        <v>45631</v>
      </c>
      <c r="M84" s="760">
        <v>36</v>
      </c>
      <c r="N84" s="782">
        <v>57600000</v>
      </c>
      <c r="O84" s="782">
        <v>1600000</v>
      </c>
      <c r="P84" s="311">
        <v>1.0790076581790344</v>
      </c>
      <c r="Q84" s="312">
        <v>1600000</v>
      </c>
      <c r="R84" s="759"/>
      <c r="S84" s="759"/>
      <c r="T84" s="160">
        <v>57600000</v>
      </c>
    </row>
    <row r="85" spans="2:20" x14ac:dyDescent="0.25">
      <c r="B85" s="44">
        <v>80</v>
      </c>
      <c r="C85" s="997" t="s">
        <v>13818</v>
      </c>
      <c r="D85" s="779" t="s">
        <v>13801</v>
      </c>
      <c r="E85" s="757" t="s">
        <v>13802</v>
      </c>
      <c r="F85" s="760"/>
      <c r="G85" s="760" t="s">
        <v>12372</v>
      </c>
      <c r="H85" s="780"/>
      <c r="I85" s="760"/>
      <c r="J85" s="760"/>
      <c r="K85" s="763">
        <v>44535</v>
      </c>
      <c r="L85" s="781">
        <v>45631</v>
      </c>
      <c r="M85" s="760">
        <v>36</v>
      </c>
      <c r="N85" s="782">
        <v>57600000</v>
      </c>
      <c r="O85" s="782">
        <v>1600000</v>
      </c>
      <c r="P85" s="311">
        <v>1.0790076581790344</v>
      </c>
      <c r="Q85" s="312">
        <v>1600000</v>
      </c>
      <c r="R85" s="759"/>
      <c r="S85" s="759"/>
      <c r="T85" s="160">
        <v>57600000</v>
      </c>
    </row>
    <row r="86" spans="2:20" x14ac:dyDescent="0.25">
      <c r="B86" s="44">
        <v>81</v>
      </c>
      <c r="C86" s="997" t="s">
        <v>13819</v>
      </c>
      <c r="D86" s="779" t="s">
        <v>13801</v>
      </c>
      <c r="E86" s="757" t="s">
        <v>13802</v>
      </c>
      <c r="F86" s="760"/>
      <c r="G86" s="760" t="s">
        <v>12372</v>
      </c>
      <c r="H86" s="780"/>
      <c r="I86" s="760"/>
      <c r="J86" s="760"/>
      <c r="K86" s="763">
        <v>44535</v>
      </c>
      <c r="L86" s="781">
        <v>45631</v>
      </c>
      <c r="M86" s="760">
        <v>36</v>
      </c>
      <c r="N86" s="782">
        <v>57600000</v>
      </c>
      <c r="O86" s="782">
        <v>1600000</v>
      </c>
      <c r="P86" s="311">
        <v>1.0790076581790344</v>
      </c>
      <c r="Q86" s="312">
        <v>1600000</v>
      </c>
      <c r="R86" s="759"/>
      <c r="S86" s="759"/>
      <c r="T86" s="160">
        <v>57600000</v>
      </c>
    </row>
    <row r="87" spans="2:20" x14ac:dyDescent="0.25">
      <c r="B87" s="44">
        <v>82</v>
      </c>
      <c r="C87" s="997" t="s">
        <v>13820</v>
      </c>
      <c r="D87" s="779" t="s">
        <v>13801</v>
      </c>
      <c r="E87" s="757" t="s">
        <v>13802</v>
      </c>
      <c r="F87" s="760"/>
      <c r="G87" s="760" t="s">
        <v>12372</v>
      </c>
      <c r="H87" s="780"/>
      <c r="I87" s="760"/>
      <c r="J87" s="760"/>
      <c r="K87" s="763">
        <v>44535</v>
      </c>
      <c r="L87" s="781">
        <v>45631</v>
      </c>
      <c r="M87" s="760">
        <v>36</v>
      </c>
      <c r="N87" s="782">
        <v>57600000</v>
      </c>
      <c r="O87" s="782">
        <v>1600000</v>
      </c>
      <c r="P87" s="311">
        <v>1.0790076581790344</v>
      </c>
      <c r="Q87" s="312">
        <v>1600000</v>
      </c>
      <c r="R87" s="759"/>
      <c r="S87" s="759"/>
      <c r="T87" s="160">
        <v>57600000</v>
      </c>
    </row>
    <row r="88" spans="2:20" x14ac:dyDescent="0.25">
      <c r="B88" s="44">
        <v>83</v>
      </c>
      <c r="C88" s="997" t="s">
        <v>13821</v>
      </c>
      <c r="D88" s="779" t="s">
        <v>13801</v>
      </c>
      <c r="E88" s="757" t="s">
        <v>13802</v>
      </c>
      <c r="F88" s="760"/>
      <c r="G88" s="760" t="s">
        <v>12372</v>
      </c>
      <c r="H88" s="780"/>
      <c r="I88" s="760"/>
      <c r="J88" s="760"/>
      <c r="K88" s="763">
        <v>44535</v>
      </c>
      <c r="L88" s="781">
        <v>45631</v>
      </c>
      <c r="M88" s="760">
        <v>36</v>
      </c>
      <c r="N88" s="782">
        <v>57600000</v>
      </c>
      <c r="O88" s="782">
        <v>1600000</v>
      </c>
      <c r="P88" s="311">
        <v>1.0790076581790344</v>
      </c>
      <c r="Q88" s="312">
        <v>1600000</v>
      </c>
      <c r="R88" s="759"/>
      <c r="S88" s="759"/>
      <c r="T88" s="160">
        <v>57600000</v>
      </c>
    </row>
    <row r="89" spans="2:20" x14ac:dyDescent="0.25">
      <c r="B89" s="44">
        <v>84</v>
      </c>
      <c r="C89" s="997" t="s">
        <v>13822</v>
      </c>
      <c r="D89" s="779" t="s">
        <v>13801</v>
      </c>
      <c r="E89" s="757" t="s">
        <v>13802</v>
      </c>
      <c r="F89" s="760"/>
      <c r="G89" s="760" t="s">
        <v>12372</v>
      </c>
      <c r="H89" s="780"/>
      <c r="I89" s="760"/>
      <c r="J89" s="760"/>
      <c r="K89" s="763">
        <v>44535</v>
      </c>
      <c r="L89" s="781">
        <v>45631</v>
      </c>
      <c r="M89" s="760">
        <v>36</v>
      </c>
      <c r="N89" s="782">
        <v>57600000</v>
      </c>
      <c r="O89" s="782">
        <v>1600000</v>
      </c>
      <c r="P89" s="311">
        <v>1.0790076581790344</v>
      </c>
      <c r="Q89" s="312">
        <v>1600000</v>
      </c>
      <c r="R89" s="759"/>
      <c r="S89" s="759"/>
      <c r="T89" s="160">
        <v>57600000</v>
      </c>
    </row>
    <row r="90" spans="2:20" x14ac:dyDescent="0.25">
      <c r="B90" s="44">
        <v>85</v>
      </c>
      <c r="C90" s="997" t="s">
        <v>13823</v>
      </c>
      <c r="D90" s="779" t="s">
        <v>13801</v>
      </c>
      <c r="E90" s="757" t="s">
        <v>13802</v>
      </c>
      <c r="F90" s="760"/>
      <c r="G90" s="760" t="s">
        <v>12372</v>
      </c>
      <c r="H90" s="780"/>
      <c r="I90" s="760"/>
      <c r="J90" s="760"/>
      <c r="K90" s="763">
        <v>44535</v>
      </c>
      <c r="L90" s="781">
        <v>45631</v>
      </c>
      <c r="M90" s="760">
        <v>36</v>
      </c>
      <c r="N90" s="782">
        <v>57600000</v>
      </c>
      <c r="O90" s="782">
        <v>1600000</v>
      </c>
      <c r="P90" s="311">
        <v>1.0790076581790344</v>
      </c>
      <c r="Q90" s="312">
        <v>1600000</v>
      </c>
      <c r="R90" s="759"/>
      <c r="S90" s="759"/>
      <c r="T90" s="160">
        <v>57600000</v>
      </c>
    </row>
    <row r="91" spans="2:20" x14ac:dyDescent="0.25">
      <c r="B91" s="44">
        <v>86</v>
      </c>
      <c r="C91" s="997" t="s">
        <v>13824</v>
      </c>
      <c r="D91" s="779" t="s">
        <v>13801</v>
      </c>
      <c r="E91" s="757" t="s">
        <v>13802</v>
      </c>
      <c r="F91" s="760"/>
      <c r="G91" s="760" t="s">
        <v>12372</v>
      </c>
      <c r="H91" s="780"/>
      <c r="I91" s="760"/>
      <c r="J91" s="760"/>
      <c r="K91" s="763">
        <v>44535</v>
      </c>
      <c r="L91" s="781">
        <v>45631</v>
      </c>
      <c r="M91" s="760">
        <v>36</v>
      </c>
      <c r="N91" s="782">
        <v>57600000</v>
      </c>
      <c r="O91" s="782">
        <v>1600000</v>
      </c>
      <c r="P91" s="311">
        <v>1.0790076581790344</v>
      </c>
      <c r="Q91" s="312">
        <v>1600000</v>
      </c>
      <c r="R91" s="759"/>
      <c r="S91" s="759"/>
      <c r="T91" s="160">
        <v>57600000</v>
      </c>
    </row>
    <row r="92" spans="2:20" x14ac:dyDescent="0.25">
      <c r="B92" s="44">
        <v>87</v>
      </c>
      <c r="C92" s="997" t="s">
        <v>13825</v>
      </c>
      <c r="D92" s="779" t="s">
        <v>13801</v>
      </c>
      <c r="E92" s="757" t="s">
        <v>13802</v>
      </c>
      <c r="F92" s="760"/>
      <c r="G92" s="760" t="s">
        <v>12372</v>
      </c>
      <c r="H92" s="780"/>
      <c r="I92" s="760"/>
      <c r="J92" s="760"/>
      <c r="K92" s="763">
        <v>44535</v>
      </c>
      <c r="L92" s="781">
        <v>45631</v>
      </c>
      <c r="M92" s="760">
        <v>36</v>
      </c>
      <c r="N92" s="782">
        <v>57600000</v>
      </c>
      <c r="O92" s="782">
        <v>1600000</v>
      </c>
      <c r="P92" s="311">
        <v>1.0790076581790344</v>
      </c>
      <c r="Q92" s="312">
        <v>1600000</v>
      </c>
      <c r="R92" s="759"/>
      <c r="S92" s="759"/>
      <c r="T92" s="160">
        <v>57600000</v>
      </c>
    </row>
    <row r="93" spans="2:20" x14ac:dyDescent="0.25">
      <c r="B93" s="44">
        <v>88</v>
      </c>
      <c r="C93" s="997" t="s">
        <v>13826</v>
      </c>
      <c r="D93" s="779" t="s">
        <v>13801</v>
      </c>
      <c r="E93" s="757" t="s">
        <v>13802</v>
      </c>
      <c r="F93" s="760"/>
      <c r="G93" s="760" t="s">
        <v>12372</v>
      </c>
      <c r="H93" s="780"/>
      <c r="I93" s="760"/>
      <c r="J93" s="760"/>
      <c r="K93" s="763">
        <v>44535</v>
      </c>
      <c r="L93" s="781">
        <v>45631</v>
      </c>
      <c r="M93" s="760">
        <v>36</v>
      </c>
      <c r="N93" s="782">
        <v>57600000</v>
      </c>
      <c r="O93" s="782">
        <v>1600000</v>
      </c>
      <c r="P93" s="311">
        <v>1.0790076581790344</v>
      </c>
      <c r="Q93" s="312">
        <v>1600000</v>
      </c>
      <c r="R93" s="759"/>
      <c r="S93" s="759"/>
      <c r="T93" s="160">
        <v>57600000</v>
      </c>
    </row>
    <row r="94" spans="2:20" x14ac:dyDescent="0.25">
      <c r="B94" s="44">
        <v>89</v>
      </c>
      <c r="C94" s="998" t="s">
        <v>13827</v>
      </c>
      <c r="D94" s="779" t="s">
        <v>13801</v>
      </c>
      <c r="E94" s="757" t="s">
        <v>13494</v>
      </c>
      <c r="F94" s="760"/>
      <c r="G94" s="760" t="s">
        <v>12372</v>
      </c>
      <c r="H94" s="780"/>
      <c r="I94" s="760"/>
      <c r="J94" s="760"/>
      <c r="K94" s="763">
        <v>44535</v>
      </c>
      <c r="L94" s="781">
        <v>45631</v>
      </c>
      <c r="M94" s="760">
        <v>36</v>
      </c>
      <c r="N94" s="782">
        <v>21600000</v>
      </c>
      <c r="O94" s="782">
        <v>600000</v>
      </c>
      <c r="P94" s="311">
        <v>1.0790076581790344</v>
      </c>
      <c r="Q94" s="312">
        <v>600000</v>
      </c>
      <c r="R94" s="759"/>
      <c r="S94" s="759"/>
      <c r="T94" s="160">
        <v>21600000</v>
      </c>
    </row>
    <row r="95" spans="2:20" x14ac:dyDescent="0.25">
      <c r="B95" s="44">
        <v>90</v>
      </c>
      <c r="C95" s="998" t="s">
        <v>13828</v>
      </c>
      <c r="D95" s="779" t="s">
        <v>13801</v>
      </c>
      <c r="E95" s="757" t="s">
        <v>13494</v>
      </c>
      <c r="F95" s="760"/>
      <c r="G95" s="760" t="s">
        <v>12372</v>
      </c>
      <c r="H95" s="780"/>
      <c r="I95" s="760"/>
      <c r="J95" s="760"/>
      <c r="K95" s="763">
        <v>44535</v>
      </c>
      <c r="L95" s="781">
        <v>45631</v>
      </c>
      <c r="M95" s="760">
        <v>36</v>
      </c>
      <c r="N95" s="782">
        <v>21600000</v>
      </c>
      <c r="O95" s="782">
        <v>600000</v>
      </c>
      <c r="P95" s="311">
        <v>1.0790076581790344</v>
      </c>
      <c r="Q95" s="312">
        <v>600000</v>
      </c>
      <c r="R95" s="759"/>
      <c r="S95" s="759"/>
      <c r="T95" s="160">
        <v>21600000</v>
      </c>
    </row>
    <row r="96" spans="2:20" x14ac:dyDescent="0.25">
      <c r="B96" s="44">
        <v>91</v>
      </c>
      <c r="C96" s="998" t="s">
        <v>13829</v>
      </c>
      <c r="D96" s="779" t="s">
        <v>13801</v>
      </c>
      <c r="E96" s="757" t="s">
        <v>13494</v>
      </c>
      <c r="F96" s="760"/>
      <c r="G96" s="760" t="s">
        <v>12372</v>
      </c>
      <c r="H96" s="780"/>
      <c r="I96" s="760"/>
      <c r="J96" s="760"/>
      <c r="K96" s="763">
        <v>44535</v>
      </c>
      <c r="L96" s="781">
        <v>45631</v>
      </c>
      <c r="M96" s="760">
        <v>36</v>
      </c>
      <c r="N96" s="782">
        <v>21600000</v>
      </c>
      <c r="O96" s="782">
        <v>600000</v>
      </c>
      <c r="P96" s="311">
        <v>1.0790076581790344</v>
      </c>
      <c r="Q96" s="312">
        <v>600000</v>
      </c>
      <c r="R96" s="759"/>
      <c r="S96" s="759"/>
      <c r="T96" s="160">
        <v>21600000</v>
      </c>
    </row>
    <row r="97" spans="2:20" x14ac:dyDescent="0.25">
      <c r="B97" s="44">
        <v>92</v>
      </c>
      <c r="C97" s="998" t="s">
        <v>13830</v>
      </c>
      <c r="D97" s="779" t="s">
        <v>13801</v>
      </c>
      <c r="E97" s="757" t="s">
        <v>13494</v>
      </c>
      <c r="F97" s="760"/>
      <c r="G97" s="760" t="s">
        <v>12372</v>
      </c>
      <c r="H97" s="780"/>
      <c r="I97" s="760"/>
      <c r="J97" s="760"/>
      <c r="K97" s="763">
        <v>44535</v>
      </c>
      <c r="L97" s="781">
        <v>45631</v>
      </c>
      <c r="M97" s="760">
        <v>36</v>
      </c>
      <c r="N97" s="782">
        <v>21600000</v>
      </c>
      <c r="O97" s="782">
        <v>600000</v>
      </c>
      <c r="P97" s="311">
        <v>1.0790076581790344</v>
      </c>
      <c r="Q97" s="312">
        <v>600000</v>
      </c>
      <c r="R97" s="759"/>
      <c r="S97" s="759"/>
      <c r="T97" s="160">
        <v>21600000</v>
      </c>
    </row>
  </sheetData>
  <autoFilter ref="B4:T97" xr:uid="{92A6D894-C953-4E7E-8A29-B5A4C1CC46A5}">
    <filterColumn colId="4" showButton="0"/>
    <filterColumn colId="9" showButton="0"/>
  </autoFilter>
  <mergeCells count="16">
    <mergeCell ref="T4:T5"/>
    <mergeCell ref="B4:B5"/>
    <mergeCell ref="C4:C5"/>
    <mergeCell ref="D4:D5"/>
    <mergeCell ref="E4:E5"/>
    <mergeCell ref="F4:G4"/>
    <mergeCell ref="H4:H5"/>
    <mergeCell ref="J4:J5"/>
    <mergeCell ref="K4:L5"/>
    <mergeCell ref="M4:M5"/>
    <mergeCell ref="N4:N5"/>
    <mergeCell ref="O4:O5"/>
    <mergeCell ref="P4:P5"/>
    <mergeCell ref="Q4:Q5"/>
    <mergeCell ref="R4:R5"/>
    <mergeCell ref="S4:S5"/>
  </mergeCells>
  <conditionalFormatting sqref="C69:C93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8776-92BD-467E-8CEE-8E5788033911}">
  <dimension ref="A1:T307"/>
  <sheetViews>
    <sheetView topLeftCell="J1" workbookViewId="0">
      <selection activeCell="AE7" sqref="AE7"/>
    </sheetView>
  </sheetViews>
  <sheetFormatPr defaultRowHeight="15" x14ac:dyDescent="0.25"/>
  <cols>
    <col min="1" max="1" width="9.140625" style="971"/>
    <col min="2" max="2" width="8.140625" style="972" customWidth="1"/>
    <col min="3" max="3" width="20.7109375" bestFit="1" customWidth="1"/>
    <col min="4" max="4" width="47.7109375" bestFit="1" customWidth="1"/>
    <col min="5" max="5" width="42.28515625" bestFit="1" customWidth="1"/>
    <col min="6" max="6" width="16.5703125" bestFit="1" customWidth="1"/>
    <col min="7" max="7" width="10.85546875" bestFit="1" customWidth="1"/>
    <col min="8" max="8" width="16.42578125" bestFit="1" customWidth="1"/>
    <col min="9" max="9" width="24.85546875" bestFit="1" customWidth="1"/>
    <col min="10" max="10" width="17.42578125" bestFit="1" customWidth="1"/>
    <col min="11" max="12" width="10.140625" bestFit="1" customWidth="1"/>
    <col min="13" max="13" width="4.42578125" bestFit="1" customWidth="1"/>
    <col min="14" max="14" width="11.5703125" bestFit="1" customWidth="1"/>
    <col min="15" max="15" width="10.5703125" bestFit="1" customWidth="1"/>
    <col min="16" max="16" width="3" bestFit="1" customWidth="1"/>
    <col min="17" max="18" width="11.5703125" bestFit="1" customWidth="1"/>
    <col min="19" max="19" width="5.85546875" bestFit="1" customWidth="1"/>
    <col min="20" max="20" width="12.5703125" bestFit="1" customWidth="1"/>
  </cols>
  <sheetData>
    <row r="1" spans="2:20" s="971" customFormat="1" x14ac:dyDescent="0.25">
      <c r="B1" s="972"/>
    </row>
    <row r="2" spans="2:20" s="971" customFormat="1" x14ac:dyDescent="0.25">
      <c r="B2" s="972"/>
    </row>
    <row r="3" spans="2:20" s="971" customFormat="1" x14ac:dyDescent="0.25">
      <c r="B3" s="972"/>
    </row>
    <row r="4" spans="2:20" s="971" customFormat="1" ht="15.75" thickBot="1" x14ac:dyDescent="0.3">
      <c r="B4" s="972"/>
    </row>
    <row r="5" spans="2:20" x14ac:dyDescent="0.25">
      <c r="B5" s="1088" t="s">
        <v>11977</v>
      </c>
      <c r="C5" s="1089" t="s">
        <v>4999</v>
      </c>
      <c r="D5" s="1052" t="s">
        <v>5000</v>
      </c>
      <c r="E5" s="1076" t="s">
        <v>5001</v>
      </c>
      <c r="F5" s="1080" t="s">
        <v>11978</v>
      </c>
      <c r="G5" s="1081"/>
      <c r="H5" s="1052" t="s">
        <v>11979</v>
      </c>
      <c r="I5" s="973" t="s">
        <v>5006</v>
      </c>
      <c r="J5" s="1052" t="s">
        <v>5007</v>
      </c>
      <c r="K5" s="1076" t="s">
        <v>5008</v>
      </c>
      <c r="L5" s="1082"/>
      <c r="M5" s="1052" t="s">
        <v>11980</v>
      </c>
      <c r="N5" s="1050" t="s">
        <v>5010</v>
      </c>
      <c r="O5" s="1050" t="s">
        <v>11981</v>
      </c>
      <c r="P5" s="1052" t="s">
        <v>11982</v>
      </c>
      <c r="Q5" s="1052" t="s">
        <v>5012</v>
      </c>
      <c r="R5" s="1054" t="s">
        <v>11983</v>
      </c>
      <c r="S5" s="1056" t="s">
        <v>11984</v>
      </c>
      <c r="T5" s="1046" t="s">
        <v>11985</v>
      </c>
    </row>
    <row r="6" spans="2:20" ht="15.75" thickBot="1" x14ac:dyDescent="0.3">
      <c r="B6" s="1088"/>
      <c r="C6" s="1090"/>
      <c r="D6" s="1078"/>
      <c r="E6" s="1079"/>
      <c r="F6" s="23" t="s">
        <v>11989</v>
      </c>
      <c r="G6" s="23" t="s">
        <v>5003</v>
      </c>
      <c r="H6" s="1053"/>
      <c r="I6" s="974"/>
      <c r="J6" s="1053"/>
      <c r="K6" s="1079"/>
      <c r="L6" s="1083"/>
      <c r="M6" s="1053"/>
      <c r="N6" s="1051"/>
      <c r="O6" s="1051"/>
      <c r="P6" s="1053"/>
      <c r="Q6" s="1053"/>
      <c r="R6" s="1055"/>
      <c r="S6" s="1057"/>
      <c r="T6" s="1047"/>
    </row>
    <row r="7" spans="2:20" ht="15.75" thickBot="1" x14ac:dyDescent="0.3">
      <c r="B7" s="125">
        <v>1</v>
      </c>
      <c r="C7" s="1000" t="s">
        <v>4853</v>
      </c>
      <c r="D7" s="92" t="s">
        <v>11991</v>
      </c>
      <c r="E7" s="93" t="s">
        <v>12001</v>
      </c>
      <c r="F7" s="94"/>
      <c r="G7" s="94"/>
      <c r="H7" s="95" t="s">
        <v>12002</v>
      </c>
      <c r="I7" s="96" t="s">
        <v>12003</v>
      </c>
      <c r="J7" s="96" t="s">
        <v>12004</v>
      </c>
      <c r="K7" s="97">
        <v>44545</v>
      </c>
      <c r="L7" s="97">
        <v>45641</v>
      </c>
      <c r="M7" s="98">
        <v>36</v>
      </c>
      <c r="N7" s="99">
        <v>23400000</v>
      </c>
      <c r="O7" s="100">
        <v>650000</v>
      </c>
      <c r="P7" s="101">
        <v>0.78672947916663061</v>
      </c>
      <c r="Q7" s="102">
        <v>0</v>
      </c>
      <c r="R7" s="103"/>
      <c r="S7" s="104"/>
      <c r="T7" s="105">
        <v>23400000</v>
      </c>
    </row>
    <row r="8" spans="2:20" x14ac:dyDescent="0.25">
      <c r="B8" s="125">
        <v>2</v>
      </c>
      <c r="C8" s="1001" t="s">
        <v>4904</v>
      </c>
      <c r="D8" s="148" t="s">
        <v>12005</v>
      </c>
      <c r="E8" s="149" t="s">
        <v>12018</v>
      </c>
      <c r="F8" s="150"/>
      <c r="G8" s="150"/>
      <c r="H8" s="151" t="s">
        <v>12019</v>
      </c>
      <c r="I8" s="152" t="s">
        <v>12020</v>
      </c>
      <c r="J8" s="152" t="s">
        <v>12021</v>
      </c>
      <c r="K8" s="153">
        <v>44545</v>
      </c>
      <c r="L8" s="153">
        <v>45641</v>
      </c>
      <c r="M8" s="147">
        <v>36</v>
      </c>
      <c r="N8" s="154">
        <v>19800000</v>
      </c>
      <c r="O8" s="155">
        <v>550000</v>
      </c>
      <c r="P8" s="156">
        <v>0.78672947916663061</v>
      </c>
      <c r="Q8" s="157">
        <v>0</v>
      </c>
      <c r="R8" s="158"/>
      <c r="S8" s="159"/>
      <c r="T8" s="160">
        <v>19800000</v>
      </c>
    </row>
    <row r="9" spans="2:20" x14ac:dyDescent="0.25">
      <c r="B9" s="125">
        <v>3</v>
      </c>
      <c r="C9" s="1001" t="s">
        <v>4904</v>
      </c>
      <c r="D9" s="148" t="s">
        <v>12005</v>
      </c>
      <c r="E9" s="149" t="s">
        <v>12018</v>
      </c>
      <c r="F9" s="150"/>
      <c r="G9" s="150"/>
      <c r="H9" s="151" t="s">
        <v>12022</v>
      </c>
      <c r="I9" s="152" t="s">
        <v>12023</v>
      </c>
      <c r="J9" s="152" t="s">
        <v>12024</v>
      </c>
      <c r="K9" s="153">
        <v>44545</v>
      </c>
      <c r="L9" s="153">
        <v>45641</v>
      </c>
      <c r="M9" s="147">
        <v>36</v>
      </c>
      <c r="N9" s="154">
        <v>19800000</v>
      </c>
      <c r="O9" s="155">
        <v>550000</v>
      </c>
      <c r="P9" s="156">
        <v>0.78672947916663061</v>
      </c>
      <c r="Q9" s="157">
        <v>0</v>
      </c>
      <c r="R9" s="158"/>
      <c r="S9" s="159"/>
      <c r="T9" s="160">
        <v>19800000</v>
      </c>
    </row>
    <row r="10" spans="2:20" x14ac:dyDescent="0.25">
      <c r="B10" s="125">
        <v>4</v>
      </c>
      <c r="C10" s="1001" t="s">
        <v>4904</v>
      </c>
      <c r="D10" s="148" t="s">
        <v>12005</v>
      </c>
      <c r="E10" s="149" t="s">
        <v>12018</v>
      </c>
      <c r="F10" s="150"/>
      <c r="G10" s="150"/>
      <c r="H10" s="151" t="s">
        <v>12025</v>
      </c>
      <c r="I10" s="152" t="s">
        <v>12026</v>
      </c>
      <c r="J10" s="152" t="s">
        <v>12027</v>
      </c>
      <c r="K10" s="153">
        <v>44545</v>
      </c>
      <c r="L10" s="153">
        <v>45641</v>
      </c>
      <c r="M10" s="147">
        <v>36</v>
      </c>
      <c r="N10" s="154">
        <v>19800000</v>
      </c>
      <c r="O10" s="155">
        <v>550000</v>
      </c>
      <c r="P10" s="156">
        <v>0.78672947916663061</v>
      </c>
      <c r="Q10" s="157">
        <v>0</v>
      </c>
      <c r="R10" s="158"/>
      <c r="S10" s="159"/>
      <c r="T10" s="160">
        <v>19800000</v>
      </c>
    </row>
    <row r="11" spans="2:20" x14ac:dyDescent="0.25">
      <c r="B11" s="125">
        <v>5</v>
      </c>
      <c r="C11" s="1001" t="s">
        <v>4904</v>
      </c>
      <c r="D11" s="148" t="s">
        <v>12005</v>
      </c>
      <c r="E11" s="149" t="s">
        <v>12018</v>
      </c>
      <c r="F11" s="150"/>
      <c r="G11" s="150"/>
      <c r="H11" s="151" t="s">
        <v>12028</v>
      </c>
      <c r="I11" s="152" t="s">
        <v>12029</v>
      </c>
      <c r="J11" s="152" t="s">
        <v>12030</v>
      </c>
      <c r="K11" s="153">
        <v>44545</v>
      </c>
      <c r="L11" s="153">
        <v>45641</v>
      </c>
      <c r="M11" s="147">
        <v>36</v>
      </c>
      <c r="N11" s="154">
        <v>19800000</v>
      </c>
      <c r="O11" s="155">
        <v>550000</v>
      </c>
      <c r="P11" s="156">
        <v>0.78672947916663061</v>
      </c>
      <c r="Q11" s="157">
        <v>0</v>
      </c>
      <c r="R11" s="158"/>
      <c r="S11" s="159"/>
      <c r="T11" s="160">
        <v>19800000</v>
      </c>
    </row>
    <row r="12" spans="2:20" x14ac:dyDescent="0.25">
      <c r="B12" s="125">
        <v>6</v>
      </c>
      <c r="C12" s="1001" t="s">
        <v>4908</v>
      </c>
      <c r="D12" s="148" t="s">
        <v>12005</v>
      </c>
      <c r="E12" s="149" t="s">
        <v>12031</v>
      </c>
      <c r="F12" s="150"/>
      <c r="G12" s="150"/>
      <c r="H12" s="151" t="s">
        <v>12032</v>
      </c>
      <c r="I12" s="152" t="s">
        <v>12033</v>
      </c>
      <c r="J12" s="152" t="s">
        <v>12034</v>
      </c>
      <c r="K12" s="153">
        <v>44545</v>
      </c>
      <c r="L12" s="153">
        <v>45641</v>
      </c>
      <c r="M12" s="147">
        <v>36</v>
      </c>
      <c r="N12" s="154">
        <v>19800000</v>
      </c>
      <c r="O12" s="155">
        <v>550000</v>
      </c>
      <c r="P12" s="156">
        <v>0.78672947916663061</v>
      </c>
      <c r="Q12" s="157">
        <v>0</v>
      </c>
      <c r="R12" s="158"/>
      <c r="S12" s="159"/>
      <c r="T12" s="160">
        <v>19800000</v>
      </c>
    </row>
    <row r="13" spans="2:20" x14ac:dyDescent="0.25">
      <c r="B13" s="125">
        <v>7</v>
      </c>
      <c r="C13" s="1001" t="s">
        <v>4912</v>
      </c>
      <c r="D13" s="148" t="s">
        <v>12005</v>
      </c>
      <c r="E13" s="149" t="s">
        <v>12035</v>
      </c>
      <c r="F13" s="150"/>
      <c r="G13" s="150"/>
      <c r="H13" s="151" t="s">
        <v>12036</v>
      </c>
      <c r="I13" s="152" t="s">
        <v>12037</v>
      </c>
      <c r="J13" s="152" t="s">
        <v>12038</v>
      </c>
      <c r="K13" s="153">
        <v>44545</v>
      </c>
      <c r="L13" s="153">
        <v>45641</v>
      </c>
      <c r="M13" s="147">
        <v>36</v>
      </c>
      <c r="N13" s="154">
        <v>19800000</v>
      </c>
      <c r="O13" s="155">
        <v>550000</v>
      </c>
      <c r="P13" s="156">
        <v>0.78672947916663061</v>
      </c>
      <c r="Q13" s="157">
        <v>0</v>
      </c>
      <c r="R13" s="158"/>
      <c r="S13" s="159"/>
      <c r="T13" s="160">
        <v>19800000</v>
      </c>
    </row>
    <row r="14" spans="2:20" x14ac:dyDescent="0.25">
      <c r="B14" s="125">
        <v>8</v>
      </c>
      <c r="C14" s="1001" t="s">
        <v>4912</v>
      </c>
      <c r="D14" s="148" t="s">
        <v>12005</v>
      </c>
      <c r="E14" s="149" t="s">
        <v>12035</v>
      </c>
      <c r="F14" s="150"/>
      <c r="G14" s="150"/>
      <c r="H14" s="151" t="s">
        <v>12039</v>
      </c>
      <c r="I14" s="152" t="s">
        <v>12040</v>
      </c>
      <c r="J14" s="152" t="s">
        <v>12041</v>
      </c>
      <c r="K14" s="153">
        <v>44545</v>
      </c>
      <c r="L14" s="153">
        <v>45641</v>
      </c>
      <c r="M14" s="147">
        <v>36</v>
      </c>
      <c r="N14" s="154">
        <v>19800000</v>
      </c>
      <c r="O14" s="155">
        <v>550000</v>
      </c>
      <c r="P14" s="156">
        <v>0.78672947916663061</v>
      </c>
      <c r="Q14" s="157">
        <v>0</v>
      </c>
      <c r="R14" s="158"/>
      <c r="S14" s="159"/>
      <c r="T14" s="160">
        <v>19800000</v>
      </c>
    </row>
    <row r="15" spans="2:20" x14ac:dyDescent="0.25">
      <c r="B15" s="125">
        <v>9</v>
      </c>
      <c r="C15" s="1001" t="s">
        <v>4912</v>
      </c>
      <c r="D15" s="148" t="s">
        <v>12005</v>
      </c>
      <c r="E15" s="149" t="s">
        <v>12035</v>
      </c>
      <c r="F15" s="150"/>
      <c r="G15" s="150"/>
      <c r="H15" s="151" t="s">
        <v>12042</v>
      </c>
      <c r="I15" s="152" t="s">
        <v>12043</v>
      </c>
      <c r="J15" s="152" t="s">
        <v>12044</v>
      </c>
      <c r="K15" s="153">
        <v>44545</v>
      </c>
      <c r="L15" s="153">
        <v>45641</v>
      </c>
      <c r="M15" s="147">
        <v>36</v>
      </c>
      <c r="N15" s="154">
        <v>19800000</v>
      </c>
      <c r="O15" s="155">
        <v>550000</v>
      </c>
      <c r="P15" s="156">
        <v>0.78672947916663061</v>
      </c>
      <c r="Q15" s="157">
        <v>0</v>
      </c>
      <c r="R15" s="158"/>
      <c r="S15" s="159"/>
      <c r="T15" s="160">
        <v>19800000</v>
      </c>
    </row>
    <row r="16" spans="2:20" ht="15.75" thickBot="1" x14ac:dyDescent="0.3">
      <c r="B16" s="125">
        <v>10</v>
      </c>
      <c r="C16" s="1000" t="s">
        <v>4912</v>
      </c>
      <c r="D16" s="92" t="s">
        <v>12005</v>
      </c>
      <c r="E16" s="162" t="s">
        <v>12035</v>
      </c>
      <c r="F16" s="163"/>
      <c r="G16" s="164"/>
      <c r="H16" s="165" t="s">
        <v>12045</v>
      </c>
      <c r="I16" s="166" t="s">
        <v>12046</v>
      </c>
      <c r="J16" s="166" t="s">
        <v>12047</v>
      </c>
      <c r="K16" s="97">
        <v>44545</v>
      </c>
      <c r="L16" s="97">
        <v>45641</v>
      </c>
      <c r="M16" s="161">
        <v>36</v>
      </c>
      <c r="N16" s="167">
        <v>19800000</v>
      </c>
      <c r="O16" s="100">
        <v>550000</v>
      </c>
      <c r="P16" s="101">
        <v>0.78672947916663061</v>
      </c>
      <c r="Q16" s="102">
        <v>0</v>
      </c>
      <c r="R16" s="168"/>
      <c r="S16" s="169"/>
      <c r="T16" s="170">
        <v>19800000</v>
      </c>
    </row>
    <row r="17" spans="2:20" x14ac:dyDescent="0.25">
      <c r="B17" s="125">
        <v>11</v>
      </c>
      <c r="C17" s="238" t="s">
        <v>4834</v>
      </c>
      <c r="D17" s="239" t="s">
        <v>12059</v>
      </c>
      <c r="E17" s="240" t="s">
        <v>12063</v>
      </c>
      <c r="F17" s="241"/>
      <c r="G17" s="241"/>
      <c r="H17" s="242" t="s">
        <v>12064</v>
      </c>
      <c r="I17" s="243" t="s">
        <v>12065</v>
      </c>
      <c r="J17" s="243" t="s">
        <v>12066</v>
      </c>
      <c r="K17" s="244">
        <v>44539</v>
      </c>
      <c r="L17" s="244">
        <v>46000</v>
      </c>
      <c r="M17" s="245">
        <v>48</v>
      </c>
      <c r="N17" s="245">
        <v>39600000</v>
      </c>
      <c r="O17" s="245">
        <v>825000</v>
      </c>
      <c r="P17" s="246">
        <v>0.98672947916663056</v>
      </c>
      <c r="Q17" s="247">
        <v>0</v>
      </c>
      <c r="R17" s="248"/>
      <c r="S17" s="249"/>
      <c r="T17" s="250">
        <v>39600000</v>
      </c>
    </row>
    <row r="18" spans="2:20" x14ac:dyDescent="0.25">
      <c r="B18" s="125">
        <v>12</v>
      </c>
      <c r="C18" s="1002" t="s">
        <v>4717</v>
      </c>
      <c r="D18" s="257" t="s">
        <v>12119</v>
      </c>
      <c r="E18" s="67" t="s">
        <v>12122</v>
      </c>
      <c r="F18" s="234" t="s">
        <v>11993</v>
      </c>
      <c r="G18" s="234" t="s">
        <v>125</v>
      </c>
      <c r="H18" s="235" t="s">
        <v>12123</v>
      </c>
      <c r="I18" s="303" t="s">
        <v>12124</v>
      </c>
      <c r="J18" s="303" t="s">
        <v>12125</v>
      </c>
      <c r="K18" s="236">
        <v>43416</v>
      </c>
      <c r="L18" s="236">
        <v>45242</v>
      </c>
      <c r="M18" s="76">
        <v>60</v>
      </c>
      <c r="N18" s="76">
        <v>36321807</v>
      </c>
      <c r="O18" s="76">
        <v>605363.44999999995</v>
      </c>
      <c r="P18" s="128">
        <v>38.420062812499964</v>
      </c>
      <c r="Q18" s="129">
        <v>23003811.099999998</v>
      </c>
      <c r="R18" s="73"/>
      <c r="S18" s="264"/>
      <c r="T18" s="120">
        <v>36321807</v>
      </c>
    </row>
    <row r="19" spans="2:20" x14ac:dyDescent="0.25">
      <c r="B19" s="125">
        <v>13</v>
      </c>
      <c r="C19" s="1003" t="s">
        <v>4830</v>
      </c>
      <c r="D19" s="281" t="s">
        <v>12119</v>
      </c>
      <c r="E19" s="306" t="s">
        <v>12122</v>
      </c>
      <c r="F19" s="307" t="s">
        <v>11993</v>
      </c>
      <c r="G19" s="307" t="s">
        <v>125</v>
      </c>
      <c r="H19" s="308" t="s">
        <v>12126</v>
      </c>
      <c r="I19" s="309" t="s">
        <v>12127</v>
      </c>
      <c r="J19" s="309" t="s">
        <v>12128</v>
      </c>
      <c r="K19" s="310">
        <v>43441</v>
      </c>
      <c r="L19" s="310">
        <v>45267</v>
      </c>
      <c r="M19" s="155">
        <v>60</v>
      </c>
      <c r="N19" s="155">
        <v>36421807</v>
      </c>
      <c r="O19" s="155">
        <v>607030.1166666667</v>
      </c>
      <c r="P19" s="311">
        <v>37.586729479166628</v>
      </c>
      <c r="Q19" s="312">
        <v>22460114.316666666</v>
      </c>
      <c r="R19" s="158"/>
      <c r="S19" s="289"/>
      <c r="T19" s="313">
        <v>36421807</v>
      </c>
    </row>
    <row r="20" spans="2:20" ht="15.75" thickBot="1" x14ac:dyDescent="0.3">
      <c r="B20" s="125">
        <v>14</v>
      </c>
      <c r="C20" s="1003" t="s">
        <v>4796</v>
      </c>
      <c r="D20" s="328" t="s">
        <v>12133</v>
      </c>
      <c r="E20" s="306" t="s">
        <v>12121</v>
      </c>
      <c r="F20" s="307" t="s">
        <v>11993</v>
      </c>
      <c r="G20" s="307" t="s">
        <v>125</v>
      </c>
      <c r="H20" s="308" t="s">
        <v>12138</v>
      </c>
      <c r="I20" s="309" t="s">
        <v>12139</v>
      </c>
      <c r="J20" s="309" t="s">
        <v>12140</v>
      </c>
      <c r="K20" s="310">
        <v>43418</v>
      </c>
      <c r="L20" s="310">
        <v>45610</v>
      </c>
      <c r="M20" s="155">
        <v>72</v>
      </c>
      <c r="N20" s="155">
        <v>50590337</v>
      </c>
      <c r="O20" s="155">
        <v>702643.5694444445</v>
      </c>
      <c r="P20" s="311">
        <v>38.353396145833294</v>
      </c>
      <c r="Q20" s="312">
        <v>26700455.638888892</v>
      </c>
      <c r="R20" s="158">
        <v>13944102</v>
      </c>
      <c r="S20" s="289">
        <v>9</v>
      </c>
      <c r="T20" s="313">
        <v>36646235</v>
      </c>
    </row>
    <row r="21" spans="2:20" x14ac:dyDescent="0.25">
      <c r="B21" s="125">
        <v>15</v>
      </c>
      <c r="C21" s="978" t="s">
        <v>4331</v>
      </c>
      <c r="D21" s="325" t="s">
        <v>12141</v>
      </c>
      <c r="E21" s="213" t="s">
        <v>12142</v>
      </c>
      <c r="F21" s="326" t="s">
        <v>12143</v>
      </c>
      <c r="G21" s="326" t="s">
        <v>3057</v>
      </c>
      <c r="H21" s="215" t="s">
        <v>14846</v>
      </c>
      <c r="I21" s="216" t="s">
        <v>12144</v>
      </c>
      <c r="J21" s="216" t="s">
        <v>12145</v>
      </c>
      <c r="K21" s="217">
        <v>42975</v>
      </c>
      <c r="L21" s="299">
        <v>44801</v>
      </c>
      <c r="M21" s="190">
        <v>60</v>
      </c>
      <c r="N21" s="190">
        <v>51000000</v>
      </c>
      <c r="O21" s="190">
        <v>850000</v>
      </c>
      <c r="P21" s="300">
        <v>53.120062812499967</v>
      </c>
      <c r="Q21" s="301">
        <v>45050000</v>
      </c>
      <c r="R21" s="191">
        <v>6788338</v>
      </c>
      <c r="S21" s="327">
        <v>4</v>
      </c>
      <c r="T21" s="193">
        <v>44211662</v>
      </c>
    </row>
    <row r="22" spans="2:20" x14ac:dyDescent="0.25">
      <c r="B22" s="125">
        <v>16</v>
      </c>
      <c r="C22" s="1004" t="s">
        <v>4811</v>
      </c>
      <c r="D22" s="340" t="s">
        <v>12141</v>
      </c>
      <c r="E22" s="67" t="s">
        <v>12142</v>
      </c>
      <c r="F22" s="234" t="s">
        <v>3962</v>
      </c>
      <c r="G22" s="234" t="s">
        <v>12148</v>
      </c>
      <c r="H22" s="235" t="s">
        <v>14847</v>
      </c>
      <c r="I22" s="69" t="s">
        <v>12149</v>
      </c>
      <c r="J22" s="69" t="s">
        <v>12150</v>
      </c>
      <c r="K22" s="236">
        <v>43060</v>
      </c>
      <c r="L22" s="341">
        <v>44886</v>
      </c>
      <c r="M22" s="76">
        <v>60</v>
      </c>
      <c r="N22" s="76">
        <v>49500000</v>
      </c>
      <c r="O22" s="76">
        <v>825000</v>
      </c>
      <c r="P22" s="128">
        <v>50.286729479166631</v>
      </c>
      <c r="Q22" s="129">
        <v>41250000</v>
      </c>
      <c r="R22" s="73">
        <v>16896643</v>
      </c>
      <c r="S22" s="264">
        <v>10</v>
      </c>
      <c r="T22" s="120">
        <v>32603357</v>
      </c>
    </row>
    <row r="23" spans="2:20" x14ac:dyDescent="0.25">
      <c r="B23" s="125">
        <v>17</v>
      </c>
      <c r="C23" s="980" t="s">
        <v>4807</v>
      </c>
      <c r="D23" s="340" t="s">
        <v>12141</v>
      </c>
      <c r="E23" s="67" t="s">
        <v>12151</v>
      </c>
      <c r="F23" s="234" t="s">
        <v>2035</v>
      </c>
      <c r="G23" s="234" t="s">
        <v>1291</v>
      </c>
      <c r="H23" s="235" t="s">
        <v>12152</v>
      </c>
      <c r="I23" s="69" t="s">
        <v>12153</v>
      </c>
      <c r="J23" s="69" t="s">
        <v>12154</v>
      </c>
      <c r="K23" s="236">
        <v>43413</v>
      </c>
      <c r="L23" s="236">
        <v>44874</v>
      </c>
      <c r="M23" s="76">
        <v>48</v>
      </c>
      <c r="N23" s="121">
        <v>32070339</v>
      </c>
      <c r="O23" s="76">
        <v>668132.0625</v>
      </c>
      <c r="P23" s="128">
        <v>38.520062812499965</v>
      </c>
      <c r="Q23" s="129">
        <v>25389018.375</v>
      </c>
      <c r="R23" s="73">
        <v>3396661</v>
      </c>
      <c r="S23" s="264">
        <v>4</v>
      </c>
      <c r="T23" s="120">
        <v>28673678</v>
      </c>
    </row>
    <row r="24" spans="2:20" x14ac:dyDescent="0.25">
      <c r="B24" s="125">
        <v>18</v>
      </c>
      <c r="C24" s="1005" t="s">
        <v>4427</v>
      </c>
      <c r="D24" s="343" t="s">
        <v>5947</v>
      </c>
      <c r="E24" s="392" t="s">
        <v>12209</v>
      </c>
      <c r="F24" s="393" t="s">
        <v>4923</v>
      </c>
      <c r="G24" s="393" t="s">
        <v>12204</v>
      </c>
      <c r="H24" s="368" t="s">
        <v>12210</v>
      </c>
      <c r="I24" s="343" t="s">
        <v>12211</v>
      </c>
      <c r="J24" s="343" t="s">
        <v>12212</v>
      </c>
      <c r="K24" s="369">
        <v>43675</v>
      </c>
      <c r="L24" s="369">
        <v>44802</v>
      </c>
      <c r="M24" s="76">
        <v>36</v>
      </c>
      <c r="N24" s="370">
        <v>91800000</v>
      </c>
      <c r="O24" s="76">
        <v>2550000</v>
      </c>
      <c r="P24" s="128">
        <v>29.786729479166631</v>
      </c>
      <c r="Q24" s="129">
        <v>73950000</v>
      </c>
      <c r="R24" s="73">
        <v>66036141</v>
      </c>
      <c r="S24" s="264">
        <v>27</v>
      </c>
      <c r="T24" s="120">
        <v>25763859</v>
      </c>
    </row>
    <row r="25" spans="2:20" x14ac:dyDescent="0.25">
      <c r="B25" s="125">
        <v>19</v>
      </c>
      <c r="C25" s="1005" t="s">
        <v>4435</v>
      </c>
      <c r="D25" s="343" t="s">
        <v>5947</v>
      </c>
      <c r="E25" s="392" t="s">
        <v>12213</v>
      </c>
      <c r="F25" s="393" t="s">
        <v>12214</v>
      </c>
      <c r="G25" s="393" t="s">
        <v>12215</v>
      </c>
      <c r="H25" s="368" t="s">
        <v>12216</v>
      </c>
      <c r="I25" s="343" t="s">
        <v>12217</v>
      </c>
      <c r="J25" s="343" t="s">
        <v>12218</v>
      </c>
      <c r="K25" s="369">
        <v>43675</v>
      </c>
      <c r="L25" s="369">
        <v>44771</v>
      </c>
      <c r="M25" s="76">
        <v>36</v>
      </c>
      <c r="N25" s="370">
        <v>93000000</v>
      </c>
      <c r="O25" s="76">
        <v>2583333.3333333335</v>
      </c>
      <c r="P25" s="128">
        <v>29.786729479166631</v>
      </c>
      <c r="Q25" s="129">
        <v>74916666.666666672</v>
      </c>
      <c r="R25" s="73">
        <v>89757428</v>
      </c>
      <c r="S25" s="264">
        <v>30</v>
      </c>
      <c r="T25" s="120">
        <v>3242572</v>
      </c>
    </row>
    <row r="26" spans="2:20" x14ac:dyDescent="0.25">
      <c r="B26" s="125">
        <v>20</v>
      </c>
      <c r="C26" s="1005" t="s">
        <v>4431</v>
      </c>
      <c r="D26" s="343" t="s">
        <v>5947</v>
      </c>
      <c r="E26" s="392" t="s">
        <v>12213</v>
      </c>
      <c r="F26" s="393" t="s">
        <v>12214</v>
      </c>
      <c r="G26" s="393" t="s">
        <v>12215</v>
      </c>
      <c r="H26" s="368" t="s">
        <v>12219</v>
      </c>
      <c r="I26" s="343" t="s">
        <v>12220</v>
      </c>
      <c r="J26" s="343" t="s">
        <v>12221</v>
      </c>
      <c r="K26" s="369">
        <v>43675</v>
      </c>
      <c r="L26" s="369">
        <v>44802</v>
      </c>
      <c r="M26" s="76">
        <v>36</v>
      </c>
      <c r="N26" s="370">
        <v>93000000</v>
      </c>
      <c r="O26" s="76">
        <v>2583333.3333333335</v>
      </c>
      <c r="P26" s="128">
        <v>29.786729479166631</v>
      </c>
      <c r="Q26" s="129">
        <v>74916666.666666672</v>
      </c>
      <c r="R26" s="73">
        <v>64269927</v>
      </c>
      <c r="S26" s="264">
        <v>28</v>
      </c>
      <c r="T26" s="120">
        <v>28730073</v>
      </c>
    </row>
    <row r="27" spans="2:20" x14ac:dyDescent="0.25">
      <c r="B27" s="125">
        <v>21</v>
      </c>
      <c r="C27" s="1005" t="s">
        <v>4186</v>
      </c>
      <c r="D27" s="405" t="s">
        <v>5947</v>
      </c>
      <c r="E27" s="406" t="s">
        <v>12001</v>
      </c>
      <c r="F27" s="407"/>
      <c r="G27" s="407"/>
      <c r="H27" s="376" t="s">
        <v>12223</v>
      </c>
      <c r="I27" s="408" t="s">
        <v>12224</v>
      </c>
      <c r="J27" s="408" t="s">
        <v>12225</v>
      </c>
      <c r="K27" s="378">
        <v>44109</v>
      </c>
      <c r="L27" s="378">
        <v>45570</v>
      </c>
      <c r="M27" s="85">
        <v>48</v>
      </c>
      <c r="N27" s="409">
        <v>24000000</v>
      </c>
      <c r="O27" s="85">
        <v>500000</v>
      </c>
      <c r="P27" s="86">
        <v>15.320062812499964</v>
      </c>
      <c r="Q27" s="87">
        <v>7500000</v>
      </c>
      <c r="R27" s="88"/>
      <c r="S27" s="118"/>
      <c r="T27" s="120">
        <v>24000000</v>
      </c>
    </row>
    <row r="28" spans="2:20" x14ac:dyDescent="0.25">
      <c r="B28" s="125">
        <v>22</v>
      </c>
      <c r="C28" s="980" t="s">
        <v>3745</v>
      </c>
      <c r="D28" s="343" t="s">
        <v>5947</v>
      </c>
      <c r="E28" s="392" t="s">
        <v>12333</v>
      </c>
      <c r="F28" s="393"/>
      <c r="G28" s="393"/>
      <c r="H28" s="373" t="s">
        <v>12338</v>
      </c>
      <c r="I28" s="343" t="s">
        <v>12339</v>
      </c>
      <c r="J28" s="343" t="s">
        <v>12340</v>
      </c>
      <c r="K28" s="369">
        <v>44377</v>
      </c>
      <c r="L28" s="369">
        <v>44742</v>
      </c>
      <c r="M28" s="76">
        <v>12</v>
      </c>
      <c r="N28" s="412">
        <v>7200000</v>
      </c>
      <c r="O28" s="76">
        <v>600000</v>
      </c>
      <c r="P28" s="128">
        <v>6.3867294791666307</v>
      </c>
      <c r="Q28" s="129">
        <v>3600000</v>
      </c>
      <c r="R28" s="73"/>
      <c r="S28" s="271"/>
      <c r="T28" s="50">
        <v>7200000</v>
      </c>
    </row>
    <row r="29" spans="2:20" x14ac:dyDescent="0.25">
      <c r="B29" s="125">
        <v>23</v>
      </c>
      <c r="C29" s="980" t="s">
        <v>3749</v>
      </c>
      <c r="D29" s="343" t="s">
        <v>5947</v>
      </c>
      <c r="E29" s="392" t="s">
        <v>12341</v>
      </c>
      <c r="F29" s="393"/>
      <c r="G29" s="393"/>
      <c r="H29" s="373" t="s">
        <v>12342</v>
      </c>
      <c r="I29" s="343" t="s">
        <v>12343</v>
      </c>
      <c r="J29" s="343" t="s">
        <v>12344</v>
      </c>
      <c r="K29" s="369">
        <v>44421</v>
      </c>
      <c r="L29" s="369">
        <v>44786</v>
      </c>
      <c r="M29" s="76">
        <v>12</v>
      </c>
      <c r="N29" s="412">
        <v>7200000</v>
      </c>
      <c r="O29" s="76">
        <v>600000</v>
      </c>
      <c r="P29" s="128">
        <v>4.9200628124999639</v>
      </c>
      <c r="Q29" s="129">
        <v>2400000</v>
      </c>
      <c r="R29" s="73"/>
      <c r="S29" s="271"/>
      <c r="T29" s="50">
        <v>7200000</v>
      </c>
    </row>
    <row r="30" spans="2:20" x14ac:dyDescent="0.25">
      <c r="B30" s="125">
        <v>24</v>
      </c>
      <c r="C30" s="980" t="s">
        <v>3750</v>
      </c>
      <c r="D30" s="343" t="s">
        <v>5947</v>
      </c>
      <c r="E30" s="392" t="s">
        <v>12341</v>
      </c>
      <c r="F30" s="393"/>
      <c r="G30" s="393"/>
      <c r="H30" s="373" t="s">
        <v>12345</v>
      </c>
      <c r="I30" s="343" t="s">
        <v>12346</v>
      </c>
      <c r="J30" s="343" t="s">
        <v>12347</v>
      </c>
      <c r="K30" s="369">
        <v>44421</v>
      </c>
      <c r="L30" s="369">
        <v>44786</v>
      </c>
      <c r="M30" s="76">
        <v>12</v>
      </c>
      <c r="N30" s="412">
        <v>7200000</v>
      </c>
      <c r="O30" s="76">
        <v>600000</v>
      </c>
      <c r="P30" s="128">
        <v>4.9200628124999639</v>
      </c>
      <c r="Q30" s="129">
        <v>2400000</v>
      </c>
      <c r="R30" s="73"/>
      <c r="S30" s="271"/>
      <c r="T30" s="50">
        <v>7200000</v>
      </c>
    </row>
    <row r="31" spans="2:20" x14ac:dyDescent="0.25">
      <c r="B31" s="125">
        <v>25</v>
      </c>
      <c r="C31" s="980" t="s">
        <v>3754</v>
      </c>
      <c r="D31" s="343" t="s">
        <v>5947</v>
      </c>
      <c r="E31" s="392" t="s">
        <v>12334</v>
      </c>
      <c r="F31" s="393"/>
      <c r="G31" s="393"/>
      <c r="H31" s="373" t="s">
        <v>12348</v>
      </c>
      <c r="I31" s="343" t="s">
        <v>12349</v>
      </c>
      <c r="J31" s="343" t="s">
        <v>12350</v>
      </c>
      <c r="K31" s="369">
        <v>44362</v>
      </c>
      <c r="L31" s="369">
        <v>44727</v>
      </c>
      <c r="M31" s="76">
        <v>12</v>
      </c>
      <c r="N31" s="412">
        <v>12000000</v>
      </c>
      <c r="O31" s="76">
        <v>1000000</v>
      </c>
      <c r="P31" s="128">
        <v>6.8867294791666307</v>
      </c>
      <c r="Q31" s="129">
        <v>6000000</v>
      </c>
      <c r="R31" s="73"/>
      <c r="S31" s="271"/>
      <c r="T31" s="50">
        <v>12000000</v>
      </c>
    </row>
    <row r="32" spans="2:20" x14ac:dyDescent="0.25">
      <c r="B32" s="125">
        <v>26</v>
      </c>
      <c r="C32" s="980" t="s">
        <v>3758</v>
      </c>
      <c r="D32" s="343" t="s">
        <v>5947</v>
      </c>
      <c r="E32" s="392" t="s">
        <v>12341</v>
      </c>
      <c r="F32" s="393"/>
      <c r="G32" s="393"/>
      <c r="H32" s="373" t="s">
        <v>12351</v>
      </c>
      <c r="I32" s="343" t="s">
        <v>12352</v>
      </c>
      <c r="J32" s="343" t="s">
        <v>12353</v>
      </c>
      <c r="K32" s="369">
        <v>44421</v>
      </c>
      <c r="L32" s="369">
        <v>44786</v>
      </c>
      <c r="M32" s="76">
        <v>12</v>
      </c>
      <c r="N32" s="412">
        <v>7200000</v>
      </c>
      <c r="O32" s="76">
        <v>600000</v>
      </c>
      <c r="P32" s="128">
        <v>4.9200628124999639</v>
      </c>
      <c r="Q32" s="129">
        <v>2400000</v>
      </c>
      <c r="R32" s="73"/>
      <c r="S32" s="130"/>
      <c r="T32" s="50">
        <v>7200000</v>
      </c>
    </row>
    <row r="33" spans="2:20" x14ac:dyDescent="0.25">
      <c r="B33" s="125">
        <v>27</v>
      </c>
      <c r="C33" s="980" t="s">
        <v>3762</v>
      </c>
      <c r="D33" s="343" t="s">
        <v>5947</v>
      </c>
      <c r="E33" s="392" t="s">
        <v>12354</v>
      </c>
      <c r="F33" s="393"/>
      <c r="G33" s="393"/>
      <c r="H33" s="373" t="s">
        <v>12355</v>
      </c>
      <c r="I33" s="343" t="s">
        <v>12356</v>
      </c>
      <c r="J33" s="343" t="s">
        <v>12357</v>
      </c>
      <c r="K33" s="369">
        <v>44408</v>
      </c>
      <c r="L33" s="369">
        <v>44773</v>
      </c>
      <c r="M33" s="76">
        <v>12</v>
      </c>
      <c r="N33" s="370">
        <v>7200000</v>
      </c>
      <c r="O33" s="76">
        <v>600000</v>
      </c>
      <c r="P33" s="128">
        <v>5.3533961458332975</v>
      </c>
      <c r="Q33" s="129">
        <v>3000000</v>
      </c>
      <c r="R33" s="73"/>
      <c r="S33" s="130"/>
      <c r="T33" s="50">
        <v>7200000</v>
      </c>
    </row>
    <row r="34" spans="2:20" x14ac:dyDescent="0.25">
      <c r="B34" s="125">
        <v>28</v>
      </c>
      <c r="C34" s="981" t="s">
        <v>4190</v>
      </c>
      <c r="D34" s="343" t="s">
        <v>5947</v>
      </c>
      <c r="E34" s="406" t="s">
        <v>12341</v>
      </c>
      <c r="F34" s="407"/>
      <c r="G34" s="407"/>
      <c r="H34" s="376" t="s">
        <v>12358</v>
      </c>
      <c r="I34" s="408" t="s">
        <v>12359</v>
      </c>
      <c r="J34" s="408" t="s">
        <v>12360</v>
      </c>
      <c r="K34" s="378">
        <v>44422</v>
      </c>
      <c r="L34" s="378">
        <v>44787</v>
      </c>
      <c r="M34" s="85">
        <v>12</v>
      </c>
      <c r="N34" s="383">
        <v>7200000</v>
      </c>
      <c r="O34" s="72">
        <v>600000</v>
      </c>
      <c r="P34" s="86">
        <v>4.8867294791666307</v>
      </c>
      <c r="Q34" s="87">
        <v>2400000</v>
      </c>
      <c r="R34" s="88"/>
      <c r="S34" s="89"/>
      <c r="T34" s="120">
        <v>7200000</v>
      </c>
    </row>
    <row r="35" spans="2:20" x14ac:dyDescent="0.25">
      <c r="B35" s="125">
        <v>29</v>
      </c>
      <c r="C35" s="980" t="s">
        <v>4178</v>
      </c>
      <c r="D35" s="343" t="s">
        <v>5947</v>
      </c>
      <c r="E35" s="392" t="s">
        <v>12361</v>
      </c>
      <c r="F35" s="393"/>
      <c r="G35" s="393"/>
      <c r="H35" s="373" t="s">
        <v>12362</v>
      </c>
      <c r="I35" s="343" t="s">
        <v>12363</v>
      </c>
      <c r="J35" s="343" t="s">
        <v>12364</v>
      </c>
      <c r="K35" s="369">
        <v>44462</v>
      </c>
      <c r="L35" s="369">
        <v>44827</v>
      </c>
      <c r="M35" s="76">
        <v>12</v>
      </c>
      <c r="N35" s="370">
        <v>12000000</v>
      </c>
      <c r="O35" s="76">
        <v>1000000</v>
      </c>
      <c r="P35" s="86">
        <v>3.5533961458332972</v>
      </c>
      <c r="Q35" s="87">
        <v>3000000</v>
      </c>
      <c r="R35" s="73"/>
      <c r="S35" s="130"/>
      <c r="T35" s="120">
        <v>12000000</v>
      </c>
    </row>
    <row r="36" spans="2:20" x14ac:dyDescent="0.25">
      <c r="B36" s="125">
        <v>30</v>
      </c>
      <c r="C36" s="980" t="s">
        <v>4182</v>
      </c>
      <c r="D36" s="343" t="s">
        <v>5947</v>
      </c>
      <c r="E36" s="392" t="s">
        <v>12011</v>
      </c>
      <c r="F36" s="393"/>
      <c r="G36" s="393"/>
      <c r="H36" s="373" t="s">
        <v>12365</v>
      </c>
      <c r="I36" s="343" t="s">
        <v>12366</v>
      </c>
      <c r="J36" s="343" t="s">
        <v>12367</v>
      </c>
      <c r="K36" s="369">
        <v>44449</v>
      </c>
      <c r="L36" s="369">
        <v>44814</v>
      </c>
      <c r="M36" s="76">
        <v>12</v>
      </c>
      <c r="N36" s="370">
        <v>9600000</v>
      </c>
      <c r="O36" s="76">
        <v>800000</v>
      </c>
      <c r="P36" s="86">
        <v>3.9867294791666308</v>
      </c>
      <c r="Q36" s="87">
        <v>2400000</v>
      </c>
      <c r="R36" s="73"/>
      <c r="S36" s="130"/>
      <c r="T36" s="120">
        <v>9600000</v>
      </c>
    </row>
    <row r="37" spans="2:20" x14ac:dyDescent="0.25">
      <c r="B37" s="125">
        <v>31</v>
      </c>
      <c r="C37" s="980" t="s">
        <v>4276</v>
      </c>
      <c r="D37" s="343" t="s">
        <v>5947</v>
      </c>
      <c r="E37" s="392" t="s">
        <v>12373</v>
      </c>
      <c r="F37" s="393"/>
      <c r="G37" s="393"/>
      <c r="H37" s="373" t="s">
        <v>12374</v>
      </c>
      <c r="I37" s="343" t="s">
        <v>12375</v>
      </c>
      <c r="J37" s="343" t="s">
        <v>12376</v>
      </c>
      <c r="K37" s="369">
        <v>44439</v>
      </c>
      <c r="L37" s="369">
        <v>44804</v>
      </c>
      <c r="M37" s="76">
        <v>12</v>
      </c>
      <c r="N37" s="370">
        <v>5400000</v>
      </c>
      <c r="O37" s="76">
        <v>450000</v>
      </c>
      <c r="P37" s="86">
        <v>4.3200628124999643</v>
      </c>
      <c r="Q37" s="87">
        <v>1800000</v>
      </c>
      <c r="R37" s="73"/>
      <c r="S37" s="130"/>
      <c r="T37" s="120">
        <v>5400000</v>
      </c>
    </row>
    <row r="38" spans="2:20" x14ac:dyDescent="0.25">
      <c r="B38" s="125">
        <v>32</v>
      </c>
      <c r="C38" s="1006" t="s">
        <v>4700</v>
      </c>
      <c r="D38" s="343" t="s">
        <v>5947</v>
      </c>
      <c r="E38" s="406" t="s">
        <v>12378</v>
      </c>
      <c r="F38" s="390"/>
      <c r="G38" s="390"/>
      <c r="H38" s="368" t="s">
        <v>12379</v>
      </c>
      <c r="I38" s="219" t="s">
        <v>12380</v>
      </c>
      <c r="J38" s="219" t="s">
        <v>12381</v>
      </c>
      <c r="K38" s="391">
        <v>44515</v>
      </c>
      <c r="L38" s="391">
        <v>44880</v>
      </c>
      <c r="M38" s="226">
        <v>12</v>
      </c>
      <c r="N38" s="370">
        <v>7200000</v>
      </c>
      <c r="O38" s="76">
        <v>600000</v>
      </c>
      <c r="P38" s="128">
        <v>1.7867294791666306</v>
      </c>
      <c r="Q38" s="129">
        <v>600000</v>
      </c>
      <c r="R38" s="73"/>
      <c r="S38" s="130"/>
      <c r="T38" s="120">
        <v>7200000</v>
      </c>
    </row>
    <row r="39" spans="2:20" x14ac:dyDescent="0.25">
      <c r="B39" s="125">
        <v>33</v>
      </c>
      <c r="C39" s="1007" t="s">
        <v>4751</v>
      </c>
      <c r="D39" s="396" t="s">
        <v>5947</v>
      </c>
      <c r="E39" s="397" t="s">
        <v>12058</v>
      </c>
      <c r="F39" s="414"/>
      <c r="G39" s="414"/>
      <c r="H39" s="399" t="s">
        <v>12382</v>
      </c>
      <c r="I39" s="413" t="s">
        <v>12383</v>
      </c>
      <c r="J39" s="413" t="s">
        <v>12384</v>
      </c>
      <c r="K39" s="415">
        <v>44531</v>
      </c>
      <c r="L39" s="415">
        <v>44896</v>
      </c>
      <c r="M39" s="416">
        <v>12</v>
      </c>
      <c r="N39" s="401">
        <v>11400000</v>
      </c>
      <c r="O39" s="416">
        <v>950000</v>
      </c>
      <c r="P39" s="311">
        <v>1.2533961458332972</v>
      </c>
      <c r="Q39" s="312">
        <v>950000</v>
      </c>
      <c r="R39" s="417"/>
      <c r="S39" s="159"/>
      <c r="T39" s="313">
        <v>11400000</v>
      </c>
    </row>
    <row r="40" spans="2:20" x14ac:dyDescent="0.25">
      <c r="B40" s="125">
        <v>34</v>
      </c>
      <c r="C40" s="1007" t="s">
        <v>4823</v>
      </c>
      <c r="D40" s="396" t="s">
        <v>5947</v>
      </c>
      <c r="E40" s="418" t="s">
        <v>12341</v>
      </c>
      <c r="F40" s="414"/>
      <c r="G40" s="414"/>
      <c r="H40" s="399" t="s">
        <v>12385</v>
      </c>
      <c r="I40" s="413" t="s">
        <v>12386</v>
      </c>
      <c r="J40" s="413" t="s">
        <v>12387</v>
      </c>
      <c r="K40" s="415">
        <v>44530</v>
      </c>
      <c r="L40" s="415">
        <v>44895</v>
      </c>
      <c r="M40" s="416">
        <v>12</v>
      </c>
      <c r="N40" s="401">
        <v>7200000</v>
      </c>
      <c r="O40" s="155">
        <v>600000</v>
      </c>
      <c r="P40" s="311">
        <v>1.2867294791666306</v>
      </c>
      <c r="Q40" s="312">
        <v>600000</v>
      </c>
      <c r="R40" s="417"/>
      <c r="S40" s="159"/>
      <c r="T40" s="313">
        <v>7200000</v>
      </c>
    </row>
    <row r="41" spans="2:20" x14ac:dyDescent="0.25">
      <c r="B41" s="125">
        <v>35</v>
      </c>
      <c r="C41" s="1007" t="s">
        <v>4857</v>
      </c>
      <c r="D41" s="396" t="s">
        <v>5947</v>
      </c>
      <c r="E41" s="397" t="s">
        <v>12377</v>
      </c>
      <c r="F41" s="414"/>
      <c r="G41" s="414"/>
      <c r="H41" s="399" t="s">
        <v>12388</v>
      </c>
      <c r="I41" s="413" t="s">
        <v>12389</v>
      </c>
      <c r="J41" s="413" t="s">
        <v>12390</v>
      </c>
      <c r="K41" s="415">
        <v>44539</v>
      </c>
      <c r="L41" s="415">
        <v>44904</v>
      </c>
      <c r="M41" s="416">
        <v>12</v>
      </c>
      <c r="N41" s="401">
        <v>7200000</v>
      </c>
      <c r="O41" s="155">
        <v>600000</v>
      </c>
      <c r="P41" s="311">
        <v>0.98672947916663056</v>
      </c>
      <c r="Q41" s="312">
        <v>0</v>
      </c>
      <c r="R41" s="417"/>
      <c r="S41" s="159"/>
      <c r="T41" s="313">
        <v>7200000</v>
      </c>
    </row>
    <row r="42" spans="2:20" x14ac:dyDescent="0.25">
      <c r="B42" s="125">
        <v>36</v>
      </c>
      <c r="C42" s="1007" t="s">
        <v>4858</v>
      </c>
      <c r="D42" s="396" t="s">
        <v>5947</v>
      </c>
      <c r="E42" s="397" t="s">
        <v>12377</v>
      </c>
      <c r="F42" s="414"/>
      <c r="G42" s="414"/>
      <c r="H42" s="399" t="s">
        <v>12391</v>
      </c>
      <c r="I42" s="413" t="s">
        <v>12392</v>
      </c>
      <c r="J42" s="413" t="s">
        <v>12393</v>
      </c>
      <c r="K42" s="415">
        <v>44539</v>
      </c>
      <c r="L42" s="415">
        <v>44904</v>
      </c>
      <c r="M42" s="416">
        <v>12</v>
      </c>
      <c r="N42" s="401">
        <v>7200000</v>
      </c>
      <c r="O42" s="155">
        <v>600000</v>
      </c>
      <c r="P42" s="311">
        <v>0.98672947916663056</v>
      </c>
      <c r="Q42" s="312">
        <v>0</v>
      </c>
      <c r="R42" s="417"/>
      <c r="S42" s="159"/>
      <c r="T42" s="313">
        <v>7200000</v>
      </c>
    </row>
    <row r="43" spans="2:20" x14ac:dyDescent="0.25">
      <c r="B43" s="125">
        <v>37</v>
      </c>
      <c r="C43" s="1007" t="s">
        <v>4862</v>
      </c>
      <c r="D43" s="396" t="s">
        <v>5947</v>
      </c>
      <c r="E43" s="397" t="s">
        <v>12377</v>
      </c>
      <c r="F43" s="414"/>
      <c r="G43" s="414"/>
      <c r="H43" s="399" t="s">
        <v>12394</v>
      </c>
      <c r="I43" s="413" t="s">
        <v>12395</v>
      </c>
      <c r="J43" s="413" t="s">
        <v>12396</v>
      </c>
      <c r="K43" s="415">
        <v>44550</v>
      </c>
      <c r="L43" s="415">
        <v>44915</v>
      </c>
      <c r="M43" s="416">
        <v>12</v>
      </c>
      <c r="N43" s="401">
        <v>7200000</v>
      </c>
      <c r="O43" s="155">
        <v>600000</v>
      </c>
      <c r="P43" s="311">
        <v>0.62006281249996387</v>
      </c>
      <c r="Q43" s="312">
        <v>0</v>
      </c>
      <c r="R43" s="417"/>
      <c r="S43" s="159"/>
      <c r="T43" s="313">
        <v>7200000</v>
      </c>
    </row>
    <row r="44" spans="2:20" ht="15.75" thickBot="1" x14ac:dyDescent="0.3">
      <c r="B44" s="125">
        <v>38</v>
      </c>
      <c r="C44" s="983" t="s">
        <v>4118</v>
      </c>
      <c r="D44" s="502" t="s">
        <v>12510</v>
      </c>
      <c r="E44" s="385" t="s">
        <v>12511</v>
      </c>
      <c r="F44" s="384"/>
      <c r="G44" s="384"/>
      <c r="H44" s="334" t="s">
        <v>12512</v>
      </c>
      <c r="I44" s="355" t="s">
        <v>12513</v>
      </c>
      <c r="J44" s="355" t="s">
        <v>12514</v>
      </c>
      <c r="K44" s="456">
        <v>44407</v>
      </c>
      <c r="L44" s="456">
        <v>44772</v>
      </c>
      <c r="M44" s="205">
        <v>12</v>
      </c>
      <c r="N44" s="388">
        <v>10200000</v>
      </c>
      <c r="O44" s="205">
        <v>850000</v>
      </c>
      <c r="P44" s="206">
        <v>5.3867294791666307</v>
      </c>
      <c r="Q44" s="207">
        <v>4250000</v>
      </c>
      <c r="R44" s="337">
        <v>5991953</v>
      </c>
      <c r="S44" s="338">
        <v>3</v>
      </c>
      <c r="T44" s="210">
        <v>4208047</v>
      </c>
    </row>
    <row r="45" spans="2:20" x14ac:dyDescent="0.25">
      <c r="B45" s="125">
        <v>39</v>
      </c>
      <c r="C45" s="984" t="s">
        <v>4129</v>
      </c>
      <c r="D45" s="503" t="s">
        <v>12515</v>
      </c>
      <c r="E45" s="221" t="s">
        <v>12516</v>
      </c>
      <c r="F45" s="504" t="s">
        <v>3962</v>
      </c>
      <c r="G45" s="504" t="s">
        <v>1316</v>
      </c>
      <c r="H45" s="223" t="s">
        <v>12517</v>
      </c>
      <c r="I45" s="224" t="s">
        <v>12518</v>
      </c>
      <c r="J45" s="224" t="s">
        <v>12519</v>
      </c>
      <c r="K45" s="225">
        <v>43638</v>
      </c>
      <c r="L45" s="427">
        <v>44751</v>
      </c>
      <c r="M45" s="226">
        <v>36</v>
      </c>
      <c r="N45" s="227">
        <v>28800000</v>
      </c>
      <c r="O45" s="226">
        <v>800000</v>
      </c>
      <c r="P45" s="228">
        <v>31.020062812499965</v>
      </c>
      <c r="Q45" s="229">
        <v>24800000</v>
      </c>
      <c r="R45" s="117">
        <v>3954997</v>
      </c>
      <c r="S45" s="89">
        <v>4</v>
      </c>
      <c r="T45" s="90">
        <v>24845003</v>
      </c>
    </row>
    <row r="46" spans="2:20" x14ac:dyDescent="0.25">
      <c r="B46" s="125">
        <v>40</v>
      </c>
      <c r="C46" s="984" t="s">
        <v>4125</v>
      </c>
      <c r="D46" s="505" t="s">
        <v>12515</v>
      </c>
      <c r="E46" s="258" t="s">
        <v>12520</v>
      </c>
      <c r="F46" s="463" t="s">
        <v>3962</v>
      </c>
      <c r="G46" s="463" t="s">
        <v>1316</v>
      </c>
      <c r="H46" s="235" t="s">
        <v>12521</v>
      </c>
      <c r="I46" s="69" t="s">
        <v>12522</v>
      </c>
      <c r="J46" s="69" t="s">
        <v>12523</v>
      </c>
      <c r="K46" s="427">
        <v>43637</v>
      </c>
      <c r="L46" s="427">
        <v>44751</v>
      </c>
      <c r="M46" s="76">
        <v>36</v>
      </c>
      <c r="N46" s="370">
        <v>16200000</v>
      </c>
      <c r="O46" s="76">
        <v>450000</v>
      </c>
      <c r="P46" s="128">
        <v>31.053396145833297</v>
      </c>
      <c r="Q46" s="129">
        <v>13950000</v>
      </c>
      <c r="R46" s="73">
        <v>14790322</v>
      </c>
      <c r="S46" s="264">
        <v>11</v>
      </c>
      <c r="T46" s="506">
        <v>1409678</v>
      </c>
    </row>
    <row r="47" spans="2:20" x14ac:dyDescent="0.25">
      <c r="B47" s="125">
        <v>41</v>
      </c>
      <c r="C47" s="984" t="s">
        <v>4125</v>
      </c>
      <c r="D47" s="505" t="s">
        <v>12515</v>
      </c>
      <c r="E47" s="258" t="s">
        <v>12520</v>
      </c>
      <c r="F47" s="463" t="s">
        <v>3962</v>
      </c>
      <c r="G47" s="463" t="s">
        <v>1316</v>
      </c>
      <c r="H47" s="235" t="s">
        <v>12524</v>
      </c>
      <c r="I47" s="69" t="s">
        <v>12525</v>
      </c>
      <c r="J47" s="69" t="s">
        <v>12526</v>
      </c>
      <c r="K47" s="427">
        <v>43637</v>
      </c>
      <c r="L47" s="427">
        <v>44751</v>
      </c>
      <c r="M47" s="76">
        <v>36</v>
      </c>
      <c r="N47" s="370">
        <v>16200000</v>
      </c>
      <c r="O47" s="76">
        <v>450000</v>
      </c>
      <c r="P47" s="128">
        <v>31.053396145833297</v>
      </c>
      <c r="Q47" s="129">
        <v>13950000</v>
      </c>
      <c r="R47" s="73">
        <v>10560827</v>
      </c>
      <c r="S47" s="264">
        <v>8</v>
      </c>
      <c r="T47" s="506">
        <v>5639173</v>
      </c>
    </row>
    <row r="48" spans="2:20" ht="15.75" thickBot="1" x14ac:dyDescent="0.3">
      <c r="B48" s="125">
        <v>42</v>
      </c>
      <c r="C48" s="984" t="s">
        <v>4133</v>
      </c>
      <c r="D48" s="505" t="s">
        <v>12515</v>
      </c>
      <c r="E48" s="258" t="s">
        <v>12527</v>
      </c>
      <c r="F48" s="463" t="s">
        <v>3962</v>
      </c>
      <c r="G48" s="463" t="s">
        <v>1316</v>
      </c>
      <c r="H48" s="235" t="s">
        <v>12528</v>
      </c>
      <c r="I48" s="69" t="s">
        <v>12529</v>
      </c>
      <c r="J48" s="69" t="s">
        <v>12530</v>
      </c>
      <c r="K48" s="427">
        <v>43638</v>
      </c>
      <c r="L48" s="427">
        <v>44751</v>
      </c>
      <c r="M48" s="76">
        <v>36</v>
      </c>
      <c r="N48" s="370">
        <v>28800000</v>
      </c>
      <c r="O48" s="76">
        <v>800000</v>
      </c>
      <c r="P48" s="128">
        <v>31.020062812499965</v>
      </c>
      <c r="Q48" s="129">
        <v>24800000</v>
      </c>
      <c r="R48" s="73">
        <v>6679581</v>
      </c>
      <c r="S48" s="264">
        <v>4</v>
      </c>
      <c r="T48" s="120">
        <v>22120419</v>
      </c>
    </row>
    <row r="49" spans="2:20" x14ac:dyDescent="0.25">
      <c r="B49" s="125">
        <v>43</v>
      </c>
      <c r="C49" s="992" t="s">
        <v>3806</v>
      </c>
      <c r="D49" s="508" t="s">
        <v>12531</v>
      </c>
      <c r="E49" s="252" t="s">
        <v>12532</v>
      </c>
      <c r="F49" s="509" t="s">
        <v>11993</v>
      </c>
      <c r="G49" s="509" t="s">
        <v>125</v>
      </c>
      <c r="H49" s="215" t="s">
        <v>12533</v>
      </c>
      <c r="I49" s="216" t="s">
        <v>12534</v>
      </c>
      <c r="J49" s="216" t="s">
        <v>12535</v>
      </c>
      <c r="K49" s="458">
        <v>43614</v>
      </c>
      <c r="L49" s="458">
        <v>44734</v>
      </c>
      <c r="M49" s="190">
        <v>36</v>
      </c>
      <c r="N49" s="510">
        <v>18660000</v>
      </c>
      <c r="O49" s="190">
        <v>518333.33333333331</v>
      </c>
      <c r="P49" s="300">
        <v>31.820062812499962</v>
      </c>
      <c r="Q49" s="301">
        <v>16068333.333333332</v>
      </c>
      <c r="R49" s="191">
        <v>5146867</v>
      </c>
      <c r="S49" s="327">
        <v>2</v>
      </c>
      <c r="T49" s="193">
        <v>13513133</v>
      </c>
    </row>
    <row r="50" spans="2:20" x14ac:dyDescent="0.25">
      <c r="B50" s="125">
        <v>44</v>
      </c>
      <c r="C50" s="984" t="s">
        <v>4606</v>
      </c>
      <c r="D50" s="512" t="s">
        <v>12531</v>
      </c>
      <c r="E50" s="258" t="s">
        <v>12537</v>
      </c>
      <c r="F50" s="463" t="s">
        <v>11993</v>
      </c>
      <c r="G50" s="463" t="s">
        <v>125</v>
      </c>
      <c r="H50" s="235" t="s">
        <v>12538</v>
      </c>
      <c r="I50" s="69" t="s">
        <v>12539</v>
      </c>
      <c r="J50" s="69" t="s">
        <v>12540</v>
      </c>
      <c r="K50" s="427">
        <v>43755</v>
      </c>
      <c r="L50" s="427">
        <v>44851</v>
      </c>
      <c r="M50" s="76">
        <v>36</v>
      </c>
      <c r="N50" s="513">
        <v>15600000</v>
      </c>
      <c r="O50" s="76">
        <v>433333.33333333331</v>
      </c>
      <c r="P50" s="128">
        <v>27.120062812499963</v>
      </c>
      <c r="Q50" s="129">
        <v>11700000</v>
      </c>
      <c r="R50" s="73">
        <v>2786330</v>
      </c>
      <c r="S50" s="264">
        <v>2</v>
      </c>
      <c r="T50" s="120">
        <v>12813670</v>
      </c>
    </row>
    <row r="51" spans="2:20" x14ac:dyDescent="0.25">
      <c r="B51" s="125">
        <v>45</v>
      </c>
      <c r="C51" s="1008" t="s">
        <v>4610</v>
      </c>
      <c r="D51" s="515" t="s">
        <v>12531</v>
      </c>
      <c r="E51" s="265" t="s">
        <v>12537</v>
      </c>
      <c r="F51" s="516" t="s">
        <v>11993</v>
      </c>
      <c r="G51" s="516" t="s">
        <v>125</v>
      </c>
      <c r="H51" s="373" t="s">
        <v>12541</v>
      </c>
      <c r="I51" s="343" t="s">
        <v>12542</v>
      </c>
      <c r="J51" s="343" t="s">
        <v>12543</v>
      </c>
      <c r="K51" s="427">
        <v>44121</v>
      </c>
      <c r="L51" s="427">
        <v>44851</v>
      </c>
      <c r="M51" s="76">
        <v>24</v>
      </c>
      <c r="N51" s="513">
        <v>10860000</v>
      </c>
      <c r="O51" s="76">
        <v>452500</v>
      </c>
      <c r="P51" s="128">
        <v>14.920062812499964</v>
      </c>
      <c r="Q51" s="129">
        <v>6335000</v>
      </c>
      <c r="R51" s="139">
        <v>2629948</v>
      </c>
      <c r="S51" s="264">
        <v>2</v>
      </c>
      <c r="T51" s="120">
        <v>8230052</v>
      </c>
    </row>
    <row r="52" spans="2:20" x14ac:dyDescent="0.25">
      <c r="B52" s="125">
        <v>46</v>
      </c>
      <c r="C52" s="984" t="s">
        <v>4610</v>
      </c>
      <c r="D52" s="512" t="s">
        <v>12531</v>
      </c>
      <c r="E52" s="258" t="s">
        <v>12537</v>
      </c>
      <c r="F52" s="516" t="s">
        <v>11993</v>
      </c>
      <c r="G52" s="516" t="s">
        <v>125</v>
      </c>
      <c r="H52" s="373" t="s">
        <v>12544</v>
      </c>
      <c r="I52" s="343" t="s">
        <v>12545</v>
      </c>
      <c r="J52" s="343" t="s">
        <v>12546</v>
      </c>
      <c r="K52" s="427">
        <v>44121</v>
      </c>
      <c r="L52" s="427">
        <v>44851</v>
      </c>
      <c r="M52" s="76">
        <v>24</v>
      </c>
      <c r="N52" s="513">
        <v>10860000</v>
      </c>
      <c r="O52" s="76">
        <v>452500</v>
      </c>
      <c r="P52" s="128">
        <v>14.920062812499964</v>
      </c>
      <c r="Q52" s="129">
        <v>6335000</v>
      </c>
      <c r="R52" s="139">
        <v>1330749</v>
      </c>
      <c r="S52" s="264">
        <v>1</v>
      </c>
      <c r="T52" s="120">
        <v>9529251</v>
      </c>
    </row>
    <row r="53" spans="2:20" x14ac:dyDescent="0.25">
      <c r="B53" s="125">
        <v>47</v>
      </c>
      <c r="C53" s="984" t="s">
        <v>4610</v>
      </c>
      <c r="D53" s="512" t="s">
        <v>12531</v>
      </c>
      <c r="E53" s="258" t="s">
        <v>12537</v>
      </c>
      <c r="F53" s="516" t="s">
        <v>11993</v>
      </c>
      <c r="G53" s="516" t="s">
        <v>125</v>
      </c>
      <c r="H53" s="373" t="s">
        <v>12547</v>
      </c>
      <c r="I53" s="343" t="s">
        <v>12548</v>
      </c>
      <c r="J53" s="343" t="s">
        <v>12549</v>
      </c>
      <c r="K53" s="427">
        <v>44121</v>
      </c>
      <c r="L53" s="427">
        <v>44851</v>
      </c>
      <c r="M53" s="76">
        <v>24</v>
      </c>
      <c r="N53" s="513">
        <v>10860000</v>
      </c>
      <c r="O53" s="76">
        <v>452500</v>
      </c>
      <c r="P53" s="128">
        <v>14.920062812499964</v>
      </c>
      <c r="Q53" s="129">
        <v>6335000</v>
      </c>
      <c r="R53" s="139">
        <v>1449560</v>
      </c>
      <c r="S53" s="264">
        <v>1</v>
      </c>
      <c r="T53" s="120">
        <v>9410440</v>
      </c>
    </row>
    <row r="54" spans="2:20" x14ac:dyDescent="0.25">
      <c r="B54" s="125">
        <v>48</v>
      </c>
      <c r="C54" s="984" t="s">
        <v>4610</v>
      </c>
      <c r="D54" s="512" t="s">
        <v>12531</v>
      </c>
      <c r="E54" s="258" t="s">
        <v>12537</v>
      </c>
      <c r="F54" s="516" t="s">
        <v>11993</v>
      </c>
      <c r="G54" s="516" t="s">
        <v>125</v>
      </c>
      <c r="H54" s="373" t="s">
        <v>12550</v>
      </c>
      <c r="I54" s="343" t="s">
        <v>12551</v>
      </c>
      <c r="J54" s="343" t="s">
        <v>12552</v>
      </c>
      <c r="K54" s="427">
        <v>44121</v>
      </c>
      <c r="L54" s="427">
        <v>44851</v>
      </c>
      <c r="M54" s="76">
        <v>24</v>
      </c>
      <c r="N54" s="513">
        <v>10860000</v>
      </c>
      <c r="O54" s="76">
        <v>452500</v>
      </c>
      <c r="P54" s="128">
        <v>14.920062812499964</v>
      </c>
      <c r="Q54" s="129">
        <v>6335000</v>
      </c>
      <c r="R54" s="139">
        <v>1558849</v>
      </c>
      <c r="S54" s="264">
        <v>1</v>
      </c>
      <c r="T54" s="120">
        <v>9301151</v>
      </c>
    </row>
    <row r="55" spans="2:20" x14ac:dyDescent="0.25">
      <c r="B55" s="125">
        <v>49</v>
      </c>
      <c r="C55" s="984" t="s">
        <v>4610</v>
      </c>
      <c r="D55" s="512" t="s">
        <v>12531</v>
      </c>
      <c r="E55" s="258" t="s">
        <v>12537</v>
      </c>
      <c r="F55" s="463" t="s">
        <v>11993</v>
      </c>
      <c r="G55" s="463" t="s">
        <v>125</v>
      </c>
      <c r="H55" s="518" t="s">
        <v>12553</v>
      </c>
      <c r="I55" s="343" t="s">
        <v>12554</v>
      </c>
      <c r="J55" s="343" t="s">
        <v>12555</v>
      </c>
      <c r="K55" s="427">
        <v>44121</v>
      </c>
      <c r="L55" s="427">
        <v>44851</v>
      </c>
      <c r="M55" s="76">
        <v>24</v>
      </c>
      <c r="N55" s="513">
        <v>10860000</v>
      </c>
      <c r="O55" s="76">
        <v>452500</v>
      </c>
      <c r="P55" s="128">
        <v>14.920062812499964</v>
      </c>
      <c r="Q55" s="129">
        <v>6335000</v>
      </c>
      <c r="R55" s="73">
        <v>2638398</v>
      </c>
      <c r="S55" s="130">
        <v>2</v>
      </c>
      <c r="T55" s="50">
        <v>8221602</v>
      </c>
    </row>
    <row r="56" spans="2:20" ht="15.75" thickBot="1" x14ac:dyDescent="0.3">
      <c r="B56" s="125">
        <v>50</v>
      </c>
      <c r="C56" s="1009" t="s">
        <v>3892</v>
      </c>
      <c r="D56" s="519" t="s">
        <v>12531</v>
      </c>
      <c r="E56" s="436" t="s">
        <v>12557</v>
      </c>
      <c r="F56" s="463" t="s">
        <v>11993</v>
      </c>
      <c r="G56" s="463" t="s">
        <v>125</v>
      </c>
      <c r="H56" s="520" t="s">
        <v>12558</v>
      </c>
      <c r="I56" s="521" t="s">
        <v>12559</v>
      </c>
      <c r="J56" s="521" t="s">
        <v>12560</v>
      </c>
      <c r="K56" s="441">
        <v>44369</v>
      </c>
      <c r="L56" s="441">
        <v>44734</v>
      </c>
      <c r="M56" s="442">
        <v>12</v>
      </c>
      <c r="N56" s="522">
        <v>4260000</v>
      </c>
      <c r="O56" s="442">
        <v>355000</v>
      </c>
      <c r="P56" s="206">
        <v>6.6533961458332973</v>
      </c>
      <c r="Q56" s="207">
        <v>2130000</v>
      </c>
      <c r="R56" s="208"/>
      <c r="S56" s="523"/>
      <c r="T56" s="185">
        <v>4260000</v>
      </c>
    </row>
    <row r="57" spans="2:20" ht="17.25" x14ac:dyDescent="0.4">
      <c r="B57" s="125">
        <v>51</v>
      </c>
      <c r="C57" s="1010" t="s">
        <v>4194</v>
      </c>
      <c r="D57" s="432" t="s">
        <v>9705</v>
      </c>
      <c r="E57" s="41" t="s">
        <v>12566</v>
      </c>
      <c r="F57" s="999"/>
      <c r="G57" s="999"/>
      <c r="H57" s="235" t="s">
        <v>12567</v>
      </c>
      <c r="I57" s="69" t="s">
        <v>12568</v>
      </c>
      <c r="J57" s="69" t="s">
        <v>12569</v>
      </c>
      <c r="K57" s="530">
        <v>44398</v>
      </c>
      <c r="L57" s="530">
        <v>44490</v>
      </c>
      <c r="M57" s="531">
        <v>3</v>
      </c>
      <c r="N57" s="370">
        <v>1800000</v>
      </c>
      <c r="O57" s="237">
        <v>600000</v>
      </c>
      <c r="P57" s="128">
        <v>5.6867294791666305</v>
      </c>
      <c r="Q57" s="535">
        <v>3000000</v>
      </c>
      <c r="R57" s="73"/>
      <c r="S57" s="130"/>
      <c r="T57" s="237">
        <v>1800000</v>
      </c>
    </row>
    <row r="58" spans="2:20" ht="17.25" x14ac:dyDescent="0.4">
      <c r="B58" s="125">
        <v>52</v>
      </c>
      <c r="C58" s="982" t="s">
        <v>4198</v>
      </c>
      <c r="D58" s="432" t="s">
        <v>9705</v>
      </c>
      <c r="E58" s="41" t="s">
        <v>12566</v>
      </c>
      <c r="F58" s="999"/>
      <c r="G58" s="999"/>
      <c r="H58" s="235" t="s">
        <v>12571</v>
      </c>
      <c r="I58" s="69" t="s">
        <v>12572</v>
      </c>
      <c r="J58" s="69" t="s">
        <v>12573</v>
      </c>
      <c r="K58" s="530">
        <v>44442</v>
      </c>
      <c r="L58" s="530">
        <v>45903</v>
      </c>
      <c r="M58" s="531">
        <v>48</v>
      </c>
      <c r="N58" s="370">
        <v>20048928</v>
      </c>
      <c r="O58" s="237">
        <v>417686</v>
      </c>
      <c r="P58" s="128">
        <v>4.2200628124999637</v>
      </c>
      <c r="Q58" s="535">
        <v>1670744</v>
      </c>
      <c r="R58" s="73"/>
      <c r="S58" s="130"/>
      <c r="T58" s="237">
        <v>20048928</v>
      </c>
    </row>
    <row r="59" spans="2:20" ht="17.25" x14ac:dyDescent="0.4">
      <c r="B59" s="125">
        <v>53</v>
      </c>
      <c r="C59" s="1010" t="s">
        <v>4202</v>
      </c>
      <c r="D59" s="468" t="s">
        <v>9705</v>
      </c>
      <c r="E59" s="276" t="s">
        <v>12566</v>
      </c>
      <c r="F59" s="83"/>
      <c r="G59" s="83"/>
      <c r="H59" s="320" t="s">
        <v>12574</v>
      </c>
      <c r="I59" s="81" t="s">
        <v>12575</v>
      </c>
      <c r="J59" s="81" t="s">
        <v>12576</v>
      </c>
      <c r="K59" s="539">
        <v>44438</v>
      </c>
      <c r="L59" s="539">
        <v>45899</v>
      </c>
      <c r="M59" s="540">
        <v>48</v>
      </c>
      <c r="N59" s="379">
        <v>19200000</v>
      </c>
      <c r="O59" s="542">
        <v>400000</v>
      </c>
      <c r="P59" s="128">
        <v>4.3533961458332975</v>
      </c>
      <c r="Q59" s="535">
        <v>1600000</v>
      </c>
      <c r="R59" s="88"/>
      <c r="S59" s="89"/>
      <c r="T59" s="90">
        <v>19200000</v>
      </c>
    </row>
    <row r="60" spans="2:20" ht="17.25" x14ac:dyDescent="0.4">
      <c r="B60" s="125">
        <v>54</v>
      </c>
      <c r="C60" s="982" t="s">
        <v>4405</v>
      </c>
      <c r="D60" s="432" t="s">
        <v>9705</v>
      </c>
      <c r="E60" s="41" t="s">
        <v>12502</v>
      </c>
      <c r="F60" s="999"/>
      <c r="G60" s="999"/>
      <c r="H60" s="235" t="s">
        <v>12577</v>
      </c>
      <c r="I60" s="69" t="s">
        <v>12578</v>
      </c>
      <c r="J60" s="69" t="s">
        <v>12579</v>
      </c>
      <c r="K60" s="530">
        <v>44512</v>
      </c>
      <c r="L60" s="530">
        <v>45973</v>
      </c>
      <c r="M60" s="531">
        <v>48</v>
      </c>
      <c r="N60" s="370">
        <v>48000000</v>
      </c>
      <c r="O60" s="237">
        <v>1000000</v>
      </c>
      <c r="P60" s="128">
        <v>1.8867294791666305</v>
      </c>
      <c r="Q60" s="535">
        <v>1000000</v>
      </c>
      <c r="R60" s="73"/>
      <c r="S60" s="130"/>
      <c r="T60" s="237">
        <v>48000000</v>
      </c>
    </row>
    <row r="61" spans="2:20" ht="17.25" x14ac:dyDescent="0.4">
      <c r="B61" s="125">
        <v>55</v>
      </c>
      <c r="C61" s="1011" t="s">
        <v>4819</v>
      </c>
      <c r="D61" s="544" t="s">
        <v>9705</v>
      </c>
      <c r="E61" s="293" t="s">
        <v>12227</v>
      </c>
      <c r="F61" s="294"/>
      <c r="G61" s="294"/>
      <c r="H61" s="308" t="s">
        <v>12580</v>
      </c>
      <c r="I61" s="545" t="s">
        <v>12581</v>
      </c>
      <c r="J61" s="545" t="s">
        <v>12582</v>
      </c>
      <c r="K61" s="546">
        <v>44533</v>
      </c>
      <c r="L61" s="546">
        <v>45994</v>
      </c>
      <c r="M61" s="547">
        <v>48</v>
      </c>
      <c r="N61" s="401">
        <v>28800000</v>
      </c>
      <c r="O61" s="548">
        <v>600000</v>
      </c>
      <c r="P61" s="311">
        <v>1.1867294791666305</v>
      </c>
      <c r="Q61" s="549">
        <v>600000</v>
      </c>
      <c r="R61" s="158"/>
      <c r="S61" s="289"/>
      <c r="T61" s="550">
        <v>28800000</v>
      </c>
    </row>
    <row r="62" spans="2:20" ht="17.25" x14ac:dyDescent="0.4">
      <c r="B62" s="125">
        <v>56</v>
      </c>
      <c r="C62" s="982" t="s">
        <v>3985</v>
      </c>
      <c r="D62" s="538" t="s">
        <v>12587</v>
      </c>
      <c r="E62" s="41" t="s">
        <v>12597</v>
      </c>
      <c r="F62" s="463"/>
      <c r="G62" s="463"/>
      <c r="H62" s="235" t="s">
        <v>12598</v>
      </c>
      <c r="I62" s="69" t="s">
        <v>12599</v>
      </c>
      <c r="J62" s="69" t="s">
        <v>12600</v>
      </c>
      <c r="K62" s="530">
        <v>44375</v>
      </c>
      <c r="L62" s="530">
        <v>44740</v>
      </c>
      <c r="M62" s="531">
        <v>12</v>
      </c>
      <c r="N62" s="370">
        <v>17400000</v>
      </c>
      <c r="O62" s="76">
        <v>1450000</v>
      </c>
      <c r="P62" s="86">
        <v>6.4533961458332971</v>
      </c>
      <c r="Q62" s="534">
        <v>8700000</v>
      </c>
      <c r="R62" s="73">
        <v>10693433</v>
      </c>
      <c r="S62" s="130">
        <v>7</v>
      </c>
      <c r="T62" s="120">
        <v>6706567</v>
      </c>
    </row>
    <row r="63" spans="2:20" ht="17.25" x14ac:dyDescent="0.4">
      <c r="B63" s="125">
        <v>57</v>
      </c>
      <c r="C63" s="982" t="s">
        <v>3985</v>
      </c>
      <c r="D63" s="538" t="s">
        <v>12587</v>
      </c>
      <c r="E63" s="41" t="s">
        <v>12597</v>
      </c>
      <c r="F63" s="463"/>
      <c r="G63" s="463"/>
      <c r="H63" s="235" t="s">
        <v>12601</v>
      </c>
      <c r="I63" s="69" t="s">
        <v>12602</v>
      </c>
      <c r="J63" s="69" t="s">
        <v>12603</v>
      </c>
      <c r="K63" s="530">
        <v>44375</v>
      </c>
      <c r="L63" s="530">
        <v>44740</v>
      </c>
      <c r="M63" s="531">
        <v>12</v>
      </c>
      <c r="N63" s="370">
        <v>17400000</v>
      </c>
      <c r="O63" s="76">
        <v>1450000</v>
      </c>
      <c r="P63" s="86">
        <v>6.4533961458332971</v>
      </c>
      <c r="Q63" s="534">
        <v>8700000</v>
      </c>
      <c r="R63" s="73">
        <v>4455204</v>
      </c>
      <c r="S63" s="130">
        <v>5</v>
      </c>
      <c r="T63" s="120">
        <v>12944796</v>
      </c>
    </row>
    <row r="64" spans="2:20" ht="17.25" x14ac:dyDescent="0.4">
      <c r="B64" s="125">
        <v>58</v>
      </c>
      <c r="C64" s="982" t="s">
        <v>3985</v>
      </c>
      <c r="D64" s="538" t="s">
        <v>12587</v>
      </c>
      <c r="E64" s="41" t="s">
        <v>12597</v>
      </c>
      <c r="F64" s="463"/>
      <c r="G64" s="463"/>
      <c r="H64" s="235" t="s">
        <v>12604</v>
      </c>
      <c r="I64" s="69" t="s">
        <v>12605</v>
      </c>
      <c r="J64" s="69" t="s">
        <v>12606</v>
      </c>
      <c r="K64" s="530">
        <v>44375</v>
      </c>
      <c r="L64" s="530">
        <v>44740</v>
      </c>
      <c r="M64" s="531">
        <v>12</v>
      </c>
      <c r="N64" s="370">
        <v>17400000</v>
      </c>
      <c r="O64" s="76">
        <v>1450000</v>
      </c>
      <c r="P64" s="86">
        <v>6.4533961458332971</v>
      </c>
      <c r="Q64" s="534">
        <v>8700000</v>
      </c>
      <c r="R64" s="73">
        <v>22505764</v>
      </c>
      <c r="S64" s="130">
        <v>5</v>
      </c>
      <c r="T64" s="466">
        <v>-5105764</v>
      </c>
    </row>
    <row r="65" spans="2:20" ht="17.25" x14ac:dyDescent="0.4">
      <c r="B65" s="125">
        <v>59</v>
      </c>
      <c r="C65" s="1012" t="s">
        <v>3989</v>
      </c>
      <c r="D65" s="538" t="s">
        <v>12587</v>
      </c>
      <c r="E65" s="53" t="s">
        <v>12597</v>
      </c>
      <c r="F65" s="516"/>
      <c r="G65" s="516"/>
      <c r="H65" s="347" t="s">
        <v>12607</v>
      </c>
      <c r="I65" s="348" t="s">
        <v>12608</v>
      </c>
      <c r="J65" s="348" t="s">
        <v>12609</v>
      </c>
      <c r="K65" s="562">
        <v>44375</v>
      </c>
      <c r="L65" s="562">
        <v>44740</v>
      </c>
      <c r="M65" s="563">
        <v>12</v>
      </c>
      <c r="N65" s="383">
        <v>19200000</v>
      </c>
      <c r="O65" s="72">
        <v>1600000</v>
      </c>
      <c r="P65" s="86">
        <v>6.4533961458332971</v>
      </c>
      <c r="Q65" s="534">
        <v>9600000</v>
      </c>
      <c r="R65" s="139">
        <v>6556719</v>
      </c>
      <c r="S65" s="140">
        <v>4</v>
      </c>
      <c r="T65" s="120">
        <v>12643281</v>
      </c>
    </row>
    <row r="66" spans="2:20" ht="17.25" x14ac:dyDescent="0.4">
      <c r="B66" s="125">
        <v>60</v>
      </c>
      <c r="C66" s="982" t="s">
        <v>3884</v>
      </c>
      <c r="D66" s="538" t="s">
        <v>12587</v>
      </c>
      <c r="E66" s="41" t="s">
        <v>12610</v>
      </c>
      <c r="F66" s="463"/>
      <c r="G66" s="463"/>
      <c r="H66" s="235" t="s">
        <v>12611</v>
      </c>
      <c r="I66" s="69" t="s">
        <v>12612</v>
      </c>
      <c r="J66" s="69" t="s">
        <v>12613</v>
      </c>
      <c r="K66" s="530">
        <v>44371</v>
      </c>
      <c r="L66" s="530">
        <v>44736</v>
      </c>
      <c r="M66" s="531">
        <v>12</v>
      </c>
      <c r="N66" s="370">
        <v>11160000</v>
      </c>
      <c r="O66" s="76">
        <v>930000</v>
      </c>
      <c r="P66" s="86">
        <v>6.5867294791666309</v>
      </c>
      <c r="Q66" s="534">
        <v>5580000</v>
      </c>
      <c r="R66" s="73">
        <v>297627</v>
      </c>
      <c r="S66" s="130">
        <v>1</v>
      </c>
      <c r="T66" s="120">
        <v>10862373</v>
      </c>
    </row>
    <row r="67" spans="2:20" ht="17.25" x14ac:dyDescent="0.4">
      <c r="B67" s="125">
        <v>61</v>
      </c>
      <c r="C67" s="982" t="s">
        <v>3884</v>
      </c>
      <c r="D67" s="538" t="s">
        <v>12587</v>
      </c>
      <c r="E67" s="41" t="s">
        <v>12610</v>
      </c>
      <c r="F67" s="463"/>
      <c r="G67" s="463"/>
      <c r="H67" s="235" t="s">
        <v>12614</v>
      </c>
      <c r="I67" s="69" t="s">
        <v>12615</v>
      </c>
      <c r="J67" s="69" t="s">
        <v>12616</v>
      </c>
      <c r="K67" s="530">
        <v>44371</v>
      </c>
      <c r="L67" s="530">
        <v>44736</v>
      </c>
      <c r="M67" s="531">
        <v>12</v>
      </c>
      <c r="N67" s="370">
        <v>11160000</v>
      </c>
      <c r="O67" s="76">
        <v>930000</v>
      </c>
      <c r="P67" s="86">
        <v>6.5867294791666309</v>
      </c>
      <c r="Q67" s="534">
        <v>5580000</v>
      </c>
      <c r="R67" s="73"/>
      <c r="S67" s="130"/>
      <c r="T67" s="120">
        <v>11160000</v>
      </c>
    </row>
    <row r="68" spans="2:20" ht="17.25" x14ac:dyDescent="0.4">
      <c r="B68" s="125">
        <v>62</v>
      </c>
      <c r="C68" s="982" t="s">
        <v>3884</v>
      </c>
      <c r="D68" s="538" t="s">
        <v>12587</v>
      </c>
      <c r="E68" s="41" t="s">
        <v>12610</v>
      </c>
      <c r="F68" s="463"/>
      <c r="G68" s="463"/>
      <c r="H68" s="235" t="s">
        <v>12620</v>
      </c>
      <c r="I68" s="69" t="s">
        <v>12621</v>
      </c>
      <c r="J68" s="69" t="s">
        <v>12622</v>
      </c>
      <c r="K68" s="530">
        <v>44371</v>
      </c>
      <c r="L68" s="530">
        <v>44736</v>
      </c>
      <c r="M68" s="531">
        <v>12</v>
      </c>
      <c r="N68" s="370">
        <v>11160000</v>
      </c>
      <c r="O68" s="76">
        <v>930000</v>
      </c>
      <c r="P68" s="86">
        <v>6.5867294791666309</v>
      </c>
      <c r="Q68" s="534">
        <v>5580000</v>
      </c>
      <c r="R68" s="73"/>
      <c r="S68" s="130"/>
      <c r="T68" s="120">
        <v>11160000</v>
      </c>
    </row>
    <row r="69" spans="2:20" ht="17.25" x14ac:dyDescent="0.4">
      <c r="B69" s="125">
        <v>63</v>
      </c>
      <c r="C69" s="982" t="s">
        <v>3884</v>
      </c>
      <c r="D69" s="538" t="s">
        <v>12587</v>
      </c>
      <c r="E69" s="41" t="s">
        <v>12610</v>
      </c>
      <c r="F69" s="463"/>
      <c r="G69" s="463"/>
      <c r="H69" s="235" t="s">
        <v>12623</v>
      </c>
      <c r="I69" s="69" t="s">
        <v>12624</v>
      </c>
      <c r="J69" s="69" t="s">
        <v>12625</v>
      </c>
      <c r="K69" s="530">
        <v>44371</v>
      </c>
      <c r="L69" s="530">
        <v>44736</v>
      </c>
      <c r="M69" s="531">
        <v>12</v>
      </c>
      <c r="N69" s="370">
        <v>11160000</v>
      </c>
      <c r="O69" s="76">
        <v>930000</v>
      </c>
      <c r="P69" s="86">
        <v>6.5867294791666309</v>
      </c>
      <c r="Q69" s="534">
        <v>5580000</v>
      </c>
      <c r="R69" s="73"/>
      <c r="S69" s="130"/>
      <c r="T69" s="120">
        <v>11160000</v>
      </c>
    </row>
    <row r="70" spans="2:20" ht="17.25" x14ac:dyDescent="0.4">
      <c r="B70" s="125">
        <v>64</v>
      </c>
      <c r="C70" s="982" t="s">
        <v>3884</v>
      </c>
      <c r="D70" s="538" t="s">
        <v>12587</v>
      </c>
      <c r="E70" s="41" t="s">
        <v>12610</v>
      </c>
      <c r="F70" s="463"/>
      <c r="G70" s="463"/>
      <c r="H70" s="235" t="s">
        <v>12626</v>
      </c>
      <c r="I70" s="69" t="s">
        <v>12627</v>
      </c>
      <c r="J70" s="69" t="s">
        <v>12628</v>
      </c>
      <c r="K70" s="530">
        <v>44371</v>
      </c>
      <c r="L70" s="530">
        <v>44736</v>
      </c>
      <c r="M70" s="531">
        <v>12</v>
      </c>
      <c r="N70" s="370">
        <v>11160000</v>
      </c>
      <c r="O70" s="76">
        <v>930000</v>
      </c>
      <c r="P70" s="86">
        <v>6.5867294791666309</v>
      </c>
      <c r="Q70" s="534">
        <v>5580000</v>
      </c>
      <c r="R70" s="73">
        <v>809765</v>
      </c>
      <c r="S70" s="130">
        <v>1</v>
      </c>
      <c r="T70" s="120">
        <v>10350235</v>
      </c>
    </row>
    <row r="71" spans="2:20" ht="17.25" x14ac:dyDescent="0.4">
      <c r="B71" s="125">
        <v>65</v>
      </c>
      <c r="C71" s="982" t="s">
        <v>3884</v>
      </c>
      <c r="D71" s="538" t="s">
        <v>12587</v>
      </c>
      <c r="E71" s="41" t="s">
        <v>12610</v>
      </c>
      <c r="F71" s="463"/>
      <c r="G71" s="463"/>
      <c r="H71" s="235" t="s">
        <v>12629</v>
      </c>
      <c r="I71" s="69" t="s">
        <v>12630</v>
      </c>
      <c r="J71" s="69" t="s">
        <v>12631</v>
      </c>
      <c r="K71" s="530">
        <v>44371</v>
      </c>
      <c r="L71" s="530">
        <v>44736</v>
      </c>
      <c r="M71" s="531">
        <v>12</v>
      </c>
      <c r="N71" s="370">
        <v>11160000</v>
      </c>
      <c r="O71" s="76">
        <v>930000</v>
      </c>
      <c r="P71" s="86">
        <v>6.5867294791666309</v>
      </c>
      <c r="Q71" s="534">
        <v>5580000</v>
      </c>
      <c r="R71" s="73">
        <v>339955</v>
      </c>
      <c r="S71" s="130">
        <v>1</v>
      </c>
      <c r="T71" s="120">
        <v>10820045</v>
      </c>
    </row>
    <row r="72" spans="2:20" ht="17.25" x14ac:dyDescent="0.4">
      <c r="B72" s="125">
        <v>66</v>
      </c>
      <c r="C72" s="982" t="s">
        <v>3884</v>
      </c>
      <c r="D72" s="538" t="s">
        <v>12587</v>
      </c>
      <c r="E72" s="41" t="s">
        <v>12610</v>
      </c>
      <c r="F72" s="463"/>
      <c r="G72" s="463"/>
      <c r="H72" s="235" t="s">
        <v>12632</v>
      </c>
      <c r="I72" s="69" t="s">
        <v>12633</v>
      </c>
      <c r="J72" s="69" t="s">
        <v>12634</v>
      </c>
      <c r="K72" s="530">
        <v>44371</v>
      </c>
      <c r="L72" s="530">
        <v>44736</v>
      </c>
      <c r="M72" s="531">
        <v>12</v>
      </c>
      <c r="N72" s="370">
        <v>11160000</v>
      </c>
      <c r="O72" s="76">
        <v>930000</v>
      </c>
      <c r="P72" s="86">
        <v>6.5867294791666309</v>
      </c>
      <c r="Q72" s="534">
        <v>5580000</v>
      </c>
      <c r="R72" s="73">
        <v>507705</v>
      </c>
      <c r="S72" s="130">
        <v>1</v>
      </c>
      <c r="T72" s="120">
        <v>10652295</v>
      </c>
    </row>
    <row r="73" spans="2:20" ht="17.25" x14ac:dyDescent="0.4">
      <c r="B73" s="125">
        <v>67</v>
      </c>
      <c r="C73" s="982" t="s">
        <v>3884</v>
      </c>
      <c r="D73" s="538" t="s">
        <v>12587</v>
      </c>
      <c r="E73" s="41" t="s">
        <v>12610</v>
      </c>
      <c r="F73" s="463"/>
      <c r="G73" s="463"/>
      <c r="H73" s="235" t="s">
        <v>12635</v>
      </c>
      <c r="I73" s="69" t="s">
        <v>12636</v>
      </c>
      <c r="J73" s="69" t="s">
        <v>12637</v>
      </c>
      <c r="K73" s="530">
        <v>44371</v>
      </c>
      <c r="L73" s="530">
        <v>44736</v>
      </c>
      <c r="M73" s="531">
        <v>12</v>
      </c>
      <c r="N73" s="370">
        <v>11160000</v>
      </c>
      <c r="O73" s="76">
        <v>930000</v>
      </c>
      <c r="P73" s="86">
        <v>6.5867294791666309</v>
      </c>
      <c r="Q73" s="534">
        <v>5580000</v>
      </c>
      <c r="R73" s="73"/>
      <c r="S73" s="130"/>
      <c r="T73" s="120">
        <v>11160000</v>
      </c>
    </row>
    <row r="74" spans="2:20" ht="17.25" x14ac:dyDescent="0.4">
      <c r="B74" s="125">
        <v>68</v>
      </c>
      <c r="C74" s="982" t="s">
        <v>3884</v>
      </c>
      <c r="D74" s="538" t="s">
        <v>12587</v>
      </c>
      <c r="E74" s="41" t="s">
        <v>12610</v>
      </c>
      <c r="F74" s="463"/>
      <c r="G74" s="463"/>
      <c r="H74" s="235" t="s">
        <v>12638</v>
      </c>
      <c r="I74" s="69" t="s">
        <v>12639</v>
      </c>
      <c r="J74" s="69" t="s">
        <v>12640</v>
      </c>
      <c r="K74" s="530">
        <v>44371</v>
      </c>
      <c r="L74" s="530">
        <v>44736</v>
      </c>
      <c r="M74" s="531">
        <v>12</v>
      </c>
      <c r="N74" s="370">
        <v>11160000</v>
      </c>
      <c r="O74" s="76">
        <v>930000</v>
      </c>
      <c r="P74" s="86">
        <v>6.5867294791666309</v>
      </c>
      <c r="Q74" s="534">
        <v>5580000</v>
      </c>
      <c r="R74" s="73"/>
      <c r="S74" s="130"/>
      <c r="T74" s="120">
        <v>11160000</v>
      </c>
    </row>
    <row r="75" spans="2:20" ht="17.25" x14ac:dyDescent="0.4">
      <c r="B75" s="125">
        <v>69</v>
      </c>
      <c r="C75" s="982" t="s">
        <v>3884</v>
      </c>
      <c r="D75" s="538" t="s">
        <v>12587</v>
      </c>
      <c r="E75" s="41" t="s">
        <v>12610</v>
      </c>
      <c r="F75" s="463"/>
      <c r="G75" s="463"/>
      <c r="H75" s="235" t="s">
        <v>12641</v>
      </c>
      <c r="I75" s="69" t="s">
        <v>12642</v>
      </c>
      <c r="J75" s="69" t="s">
        <v>12643</v>
      </c>
      <c r="K75" s="530">
        <v>44371</v>
      </c>
      <c r="L75" s="530">
        <v>44736</v>
      </c>
      <c r="M75" s="531">
        <v>12</v>
      </c>
      <c r="N75" s="370">
        <v>11160000</v>
      </c>
      <c r="O75" s="76">
        <v>930000</v>
      </c>
      <c r="P75" s="86">
        <v>6.5867294791666309</v>
      </c>
      <c r="Q75" s="534">
        <v>5580000</v>
      </c>
      <c r="R75" s="73">
        <v>301455</v>
      </c>
      <c r="S75" s="130">
        <v>1</v>
      </c>
      <c r="T75" s="120">
        <v>10858545</v>
      </c>
    </row>
    <row r="76" spans="2:20" ht="17.25" x14ac:dyDescent="0.4">
      <c r="B76" s="125">
        <v>70</v>
      </c>
      <c r="C76" s="982" t="s">
        <v>3884</v>
      </c>
      <c r="D76" s="538" t="s">
        <v>12587</v>
      </c>
      <c r="E76" s="41" t="s">
        <v>12610</v>
      </c>
      <c r="F76" s="463"/>
      <c r="G76" s="463"/>
      <c r="H76" s="235" t="s">
        <v>12644</v>
      </c>
      <c r="I76" s="69" t="s">
        <v>12645</v>
      </c>
      <c r="J76" s="69" t="s">
        <v>12646</v>
      </c>
      <c r="K76" s="530">
        <v>44371</v>
      </c>
      <c r="L76" s="530">
        <v>44736</v>
      </c>
      <c r="M76" s="531">
        <v>12</v>
      </c>
      <c r="N76" s="370">
        <v>11160000</v>
      </c>
      <c r="O76" s="76">
        <v>930000</v>
      </c>
      <c r="P76" s="86">
        <v>6.5867294791666309</v>
      </c>
      <c r="Q76" s="534">
        <v>5580000</v>
      </c>
      <c r="R76" s="73"/>
      <c r="S76" s="130"/>
      <c r="T76" s="120">
        <v>11160000</v>
      </c>
    </row>
    <row r="77" spans="2:20" ht="17.25" x14ac:dyDescent="0.4">
      <c r="B77" s="125">
        <v>71</v>
      </c>
      <c r="C77" s="982" t="s">
        <v>3884</v>
      </c>
      <c r="D77" s="538" t="s">
        <v>12587</v>
      </c>
      <c r="E77" s="41" t="s">
        <v>12610</v>
      </c>
      <c r="F77" s="463"/>
      <c r="G77" s="463"/>
      <c r="H77" s="235" t="s">
        <v>12647</v>
      </c>
      <c r="I77" s="69" t="s">
        <v>12648</v>
      </c>
      <c r="J77" s="69" t="s">
        <v>12649</v>
      </c>
      <c r="K77" s="530">
        <v>44371</v>
      </c>
      <c r="L77" s="530">
        <v>44736</v>
      </c>
      <c r="M77" s="531">
        <v>12</v>
      </c>
      <c r="N77" s="370">
        <v>11160000</v>
      </c>
      <c r="O77" s="76">
        <v>930000</v>
      </c>
      <c r="P77" s="86">
        <v>6.5867294791666309</v>
      </c>
      <c r="Q77" s="534">
        <v>5580000</v>
      </c>
      <c r="R77" s="73"/>
      <c r="S77" s="130"/>
      <c r="T77" s="120">
        <v>11160000</v>
      </c>
    </row>
    <row r="78" spans="2:20" ht="17.25" x14ac:dyDescent="0.4">
      <c r="B78" s="125">
        <v>72</v>
      </c>
      <c r="C78" s="982" t="s">
        <v>3884</v>
      </c>
      <c r="D78" s="538" t="s">
        <v>12587</v>
      </c>
      <c r="E78" s="41" t="s">
        <v>12610</v>
      </c>
      <c r="F78" s="463"/>
      <c r="G78" s="463"/>
      <c r="H78" s="235" t="s">
        <v>12650</v>
      </c>
      <c r="I78" s="69" t="s">
        <v>12651</v>
      </c>
      <c r="J78" s="69" t="s">
        <v>12652</v>
      </c>
      <c r="K78" s="530">
        <v>44371</v>
      </c>
      <c r="L78" s="530">
        <v>44736</v>
      </c>
      <c r="M78" s="531">
        <v>12</v>
      </c>
      <c r="N78" s="370">
        <v>11160000</v>
      </c>
      <c r="O78" s="76">
        <v>930000</v>
      </c>
      <c r="P78" s="86">
        <v>6.5867294791666309</v>
      </c>
      <c r="Q78" s="534">
        <v>5580000</v>
      </c>
      <c r="R78" s="73"/>
      <c r="S78" s="130"/>
      <c r="T78" s="120">
        <v>11160000</v>
      </c>
    </row>
    <row r="79" spans="2:20" ht="17.25" x14ac:dyDescent="0.4">
      <c r="B79" s="125">
        <v>73</v>
      </c>
      <c r="C79" s="982" t="s">
        <v>3884</v>
      </c>
      <c r="D79" s="538" t="s">
        <v>12587</v>
      </c>
      <c r="E79" s="41" t="s">
        <v>12610</v>
      </c>
      <c r="F79" s="463"/>
      <c r="G79" s="463"/>
      <c r="H79" s="235" t="s">
        <v>12653</v>
      </c>
      <c r="I79" s="69" t="s">
        <v>12654</v>
      </c>
      <c r="J79" s="69" t="s">
        <v>12655</v>
      </c>
      <c r="K79" s="530">
        <v>44371</v>
      </c>
      <c r="L79" s="530">
        <v>44736</v>
      </c>
      <c r="M79" s="531">
        <v>12</v>
      </c>
      <c r="N79" s="370">
        <v>11160000</v>
      </c>
      <c r="O79" s="76">
        <v>930000</v>
      </c>
      <c r="P79" s="86">
        <v>6.5867294791666309</v>
      </c>
      <c r="Q79" s="534">
        <v>5580000</v>
      </c>
      <c r="R79" s="73">
        <v>651755</v>
      </c>
      <c r="S79" s="130">
        <v>2</v>
      </c>
      <c r="T79" s="120">
        <v>10508245</v>
      </c>
    </row>
    <row r="80" spans="2:20" ht="18" thickBot="1" x14ac:dyDescent="0.45">
      <c r="B80" s="125">
        <v>74</v>
      </c>
      <c r="C80" s="982" t="s">
        <v>3884</v>
      </c>
      <c r="D80" s="538" t="s">
        <v>12587</v>
      </c>
      <c r="E80" s="41" t="s">
        <v>12610</v>
      </c>
      <c r="F80" s="463"/>
      <c r="G80" s="463"/>
      <c r="H80" s="235" t="s">
        <v>12656</v>
      </c>
      <c r="I80" s="69" t="s">
        <v>12657</v>
      </c>
      <c r="J80" s="69" t="s">
        <v>12658</v>
      </c>
      <c r="K80" s="530">
        <v>44371</v>
      </c>
      <c r="L80" s="530">
        <v>44736</v>
      </c>
      <c r="M80" s="531">
        <v>12</v>
      </c>
      <c r="N80" s="370">
        <v>11160000</v>
      </c>
      <c r="O80" s="76">
        <v>930000</v>
      </c>
      <c r="P80" s="86">
        <v>6.5867294791666309</v>
      </c>
      <c r="Q80" s="534">
        <v>5580000</v>
      </c>
      <c r="R80" s="73"/>
      <c r="S80" s="130"/>
      <c r="T80" s="120">
        <v>11160000</v>
      </c>
    </row>
    <row r="81" spans="2:20" ht="17.25" x14ac:dyDescent="0.4">
      <c r="B81" s="125">
        <v>75</v>
      </c>
      <c r="C81" s="1013" t="s">
        <v>4238</v>
      </c>
      <c r="D81" s="567" t="s">
        <v>12659</v>
      </c>
      <c r="E81" s="187" t="s">
        <v>12660</v>
      </c>
      <c r="F81" s="568" t="s">
        <v>4923</v>
      </c>
      <c r="G81" s="568" t="s">
        <v>4385</v>
      </c>
      <c r="H81" s="497" t="s">
        <v>12661</v>
      </c>
      <c r="I81" s="498" t="s">
        <v>12662</v>
      </c>
      <c r="J81" s="498" t="s">
        <v>12663</v>
      </c>
      <c r="K81" s="569">
        <v>43699</v>
      </c>
      <c r="L81" s="569">
        <v>45160</v>
      </c>
      <c r="M81" s="570">
        <v>48</v>
      </c>
      <c r="N81" s="460">
        <v>25200000</v>
      </c>
      <c r="O81" s="499">
        <v>525000</v>
      </c>
      <c r="P81" s="571">
        <v>28.98672947916663</v>
      </c>
      <c r="Q81" s="572">
        <v>14700000</v>
      </c>
      <c r="R81" s="501">
        <v>8754143</v>
      </c>
      <c r="S81" s="573">
        <v>9</v>
      </c>
      <c r="T81" s="193">
        <v>16445857</v>
      </c>
    </row>
    <row r="82" spans="2:20" ht="17.25" x14ac:dyDescent="0.4">
      <c r="B82" s="125">
        <v>76</v>
      </c>
      <c r="C82" s="1014" t="s">
        <v>3618</v>
      </c>
      <c r="D82" s="432" t="s">
        <v>12664</v>
      </c>
      <c r="E82" s="41" t="s">
        <v>12557</v>
      </c>
      <c r="F82" s="463"/>
      <c r="G82" s="463"/>
      <c r="H82" s="235" t="s">
        <v>12667</v>
      </c>
      <c r="I82" s="69" t="s">
        <v>12668</v>
      </c>
      <c r="J82" s="69" t="s">
        <v>12669</v>
      </c>
      <c r="K82" s="530">
        <v>44319</v>
      </c>
      <c r="L82" s="530">
        <v>45049</v>
      </c>
      <c r="M82" s="531">
        <v>24</v>
      </c>
      <c r="N82" s="370">
        <v>16800000</v>
      </c>
      <c r="O82" s="76">
        <v>700000</v>
      </c>
      <c r="P82" s="128">
        <v>8.3200628124999643</v>
      </c>
      <c r="Q82" s="535">
        <v>5600000</v>
      </c>
      <c r="R82" s="73"/>
      <c r="S82" s="130"/>
      <c r="T82" s="50">
        <v>16800000</v>
      </c>
    </row>
    <row r="83" spans="2:20" ht="17.25" x14ac:dyDescent="0.4">
      <c r="B83" s="125">
        <v>77</v>
      </c>
      <c r="C83" s="1014" t="s">
        <v>3619</v>
      </c>
      <c r="D83" s="424" t="s">
        <v>12664</v>
      </c>
      <c r="E83" s="41" t="s">
        <v>12557</v>
      </c>
      <c r="F83" s="463" t="s">
        <v>125</v>
      </c>
      <c r="G83" s="463"/>
      <c r="H83" s="235" t="s">
        <v>12670</v>
      </c>
      <c r="I83" s="69" t="s">
        <v>12671</v>
      </c>
      <c r="J83" s="69" t="s">
        <v>12672</v>
      </c>
      <c r="K83" s="530">
        <v>44340</v>
      </c>
      <c r="L83" s="530">
        <v>45070</v>
      </c>
      <c r="M83" s="531">
        <v>24</v>
      </c>
      <c r="N83" s="370">
        <v>16800000</v>
      </c>
      <c r="O83" s="76">
        <v>700000</v>
      </c>
      <c r="P83" s="128">
        <v>7.6200628124999641</v>
      </c>
      <c r="Q83" s="535">
        <v>4900000</v>
      </c>
      <c r="R83" s="73">
        <v>1128674</v>
      </c>
      <c r="S83" s="130">
        <v>1</v>
      </c>
      <c r="T83" s="50">
        <v>15671326</v>
      </c>
    </row>
    <row r="84" spans="2:20" ht="17.25" x14ac:dyDescent="0.4">
      <c r="B84" s="125">
        <v>78</v>
      </c>
      <c r="C84" s="1015" t="s">
        <v>3623</v>
      </c>
      <c r="D84" s="432" t="s">
        <v>12664</v>
      </c>
      <c r="E84" s="41" t="s">
        <v>12673</v>
      </c>
      <c r="F84" s="463"/>
      <c r="G84" s="463"/>
      <c r="H84" s="235" t="s">
        <v>12674</v>
      </c>
      <c r="I84" s="69" t="s">
        <v>12675</v>
      </c>
      <c r="J84" s="69" t="s">
        <v>12676</v>
      </c>
      <c r="K84" s="530">
        <v>44342</v>
      </c>
      <c r="L84" s="530">
        <v>45072</v>
      </c>
      <c r="M84" s="531">
        <v>24</v>
      </c>
      <c r="N84" s="370">
        <v>19200000</v>
      </c>
      <c r="O84" s="76">
        <v>800000</v>
      </c>
      <c r="P84" s="128">
        <v>7.5533961458332977</v>
      </c>
      <c r="Q84" s="535">
        <v>5600000</v>
      </c>
      <c r="R84" s="73">
        <v>4492432</v>
      </c>
      <c r="S84" s="271">
        <v>1</v>
      </c>
      <c r="T84" s="50">
        <v>14707568</v>
      </c>
    </row>
    <row r="85" spans="2:20" ht="17.25" x14ac:dyDescent="0.4">
      <c r="B85" s="125">
        <v>79</v>
      </c>
      <c r="C85" s="1016" t="s">
        <v>3640</v>
      </c>
      <c r="D85" s="432" t="s">
        <v>12664</v>
      </c>
      <c r="E85" s="276" t="s">
        <v>12677</v>
      </c>
      <c r="F85" s="576"/>
      <c r="G85" s="576"/>
      <c r="H85" s="320" t="s">
        <v>12678</v>
      </c>
      <c r="I85" s="81" t="s">
        <v>12679</v>
      </c>
      <c r="J85" s="81" t="s">
        <v>12680</v>
      </c>
      <c r="K85" s="539">
        <v>44378</v>
      </c>
      <c r="L85" s="539">
        <v>46204</v>
      </c>
      <c r="M85" s="540">
        <v>60</v>
      </c>
      <c r="N85" s="379">
        <v>42000000</v>
      </c>
      <c r="O85" s="85">
        <v>700000</v>
      </c>
      <c r="P85" s="577">
        <v>6.3533961458332975</v>
      </c>
      <c r="Q85" s="578">
        <v>4200000</v>
      </c>
      <c r="R85" s="88"/>
      <c r="S85" s="89"/>
      <c r="T85" s="50">
        <v>42000000</v>
      </c>
    </row>
    <row r="86" spans="2:20" ht="17.25" x14ac:dyDescent="0.4">
      <c r="B86" s="125">
        <v>80</v>
      </c>
      <c r="C86" s="1014" t="s">
        <v>4206</v>
      </c>
      <c r="D86" s="432" t="s">
        <v>12664</v>
      </c>
      <c r="E86" s="41" t="s">
        <v>12681</v>
      </c>
      <c r="F86" s="463"/>
      <c r="G86" s="463"/>
      <c r="H86" s="235" t="s">
        <v>12682</v>
      </c>
      <c r="I86" s="69" t="s">
        <v>12683</v>
      </c>
      <c r="J86" s="69" t="s">
        <v>12684</v>
      </c>
      <c r="K86" s="530">
        <v>44396</v>
      </c>
      <c r="L86" s="530">
        <v>45126</v>
      </c>
      <c r="M86" s="531">
        <v>24</v>
      </c>
      <c r="N86" s="370">
        <v>20400000</v>
      </c>
      <c r="O86" s="76">
        <v>850000</v>
      </c>
      <c r="P86" s="128">
        <v>5.7533961458332969</v>
      </c>
      <c r="Q86" s="535">
        <v>4250000</v>
      </c>
      <c r="R86" s="73"/>
      <c r="S86" s="130"/>
      <c r="T86" s="50">
        <v>20400000</v>
      </c>
    </row>
    <row r="87" spans="2:20" ht="17.25" x14ac:dyDescent="0.4">
      <c r="B87" s="125">
        <v>81</v>
      </c>
      <c r="C87" s="1014" t="s">
        <v>4210</v>
      </c>
      <c r="D87" s="432" t="s">
        <v>12664</v>
      </c>
      <c r="E87" s="41" t="s">
        <v>12685</v>
      </c>
      <c r="F87" s="463"/>
      <c r="G87" s="463"/>
      <c r="H87" s="235" t="s">
        <v>12686</v>
      </c>
      <c r="I87" s="69" t="s">
        <v>12687</v>
      </c>
      <c r="J87" s="69" t="s">
        <v>12688</v>
      </c>
      <c r="K87" s="530">
        <v>44396</v>
      </c>
      <c r="L87" s="530">
        <v>45126</v>
      </c>
      <c r="M87" s="531">
        <v>24</v>
      </c>
      <c r="N87" s="370">
        <v>22800000</v>
      </c>
      <c r="O87" s="72">
        <v>950000</v>
      </c>
      <c r="P87" s="577">
        <v>5.7533961458332969</v>
      </c>
      <c r="Q87" s="578">
        <v>4750000</v>
      </c>
      <c r="R87" s="73"/>
      <c r="S87" s="130"/>
      <c r="T87" s="50">
        <v>22800000</v>
      </c>
    </row>
    <row r="88" spans="2:20" ht="18" thickBot="1" x14ac:dyDescent="0.45">
      <c r="B88" s="125">
        <v>82</v>
      </c>
      <c r="C88" s="1017" t="s">
        <v>4300</v>
      </c>
      <c r="D88" s="437" t="s">
        <v>12664</v>
      </c>
      <c r="E88" s="553" t="s">
        <v>12689</v>
      </c>
      <c r="F88" s="467"/>
      <c r="G88" s="467"/>
      <c r="H88" s="334" t="s">
        <v>12690</v>
      </c>
      <c r="I88" s="355" t="s">
        <v>12691</v>
      </c>
      <c r="J88" s="355" t="s">
        <v>12692</v>
      </c>
      <c r="K88" s="554">
        <v>44412</v>
      </c>
      <c r="L88" s="554">
        <v>45142</v>
      </c>
      <c r="M88" s="555">
        <v>24</v>
      </c>
      <c r="N88" s="388">
        <v>24000000</v>
      </c>
      <c r="O88" s="205">
        <v>1000000</v>
      </c>
      <c r="P88" s="206">
        <v>5.2200628124999637</v>
      </c>
      <c r="Q88" s="579">
        <v>5000000</v>
      </c>
      <c r="R88" s="337">
        <v>1291980</v>
      </c>
      <c r="S88" s="445">
        <v>1</v>
      </c>
      <c r="T88" s="210">
        <v>22708020</v>
      </c>
    </row>
    <row r="89" spans="2:20" ht="18" thickBot="1" x14ac:dyDescent="0.45">
      <c r="B89" s="125">
        <v>83</v>
      </c>
      <c r="C89" s="987" t="s">
        <v>4409</v>
      </c>
      <c r="D89" s="437" t="s">
        <v>12711</v>
      </c>
      <c r="E89" s="595" t="s">
        <v>12591</v>
      </c>
      <c r="F89" s="467"/>
      <c r="G89" s="467"/>
      <c r="H89" s="610" t="s">
        <v>12715</v>
      </c>
      <c r="I89" s="355" t="s">
        <v>12716</v>
      </c>
      <c r="J89" s="355" t="s">
        <v>12717</v>
      </c>
      <c r="K89" s="554">
        <v>44070</v>
      </c>
      <c r="L89" s="554">
        <v>44800</v>
      </c>
      <c r="M89" s="555">
        <v>24</v>
      </c>
      <c r="N89" s="388">
        <v>15600000</v>
      </c>
      <c r="O89" s="205">
        <v>650000</v>
      </c>
      <c r="P89" s="206">
        <v>16.620062812499963</v>
      </c>
      <c r="Q89" s="579">
        <v>10400000</v>
      </c>
      <c r="R89" s="337"/>
      <c r="S89" s="445"/>
      <c r="T89" s="210">
        <v>15600000</v>
      </c>
    </row>
    <row r="90" spans="2:20" x14ac:dyDescent="0.25">
      <c r="B90" s="125">
        <v>84</v>
      </c>
      <c r="C90" s="1018" t="s">
        <v>3798</v>
      </c>
      <c r="D90" s="329" t="s">
        <v>12735</v>
      </c>
      <c r="E90" s="537" t="s">
        <v>12736</v>
      </c>
      <c r="F90" s="377"/>
      <c r="G90" s="377"/>
      <c r="H90" s="320" t="s">
        <v>12737</v>
      </c>
      <c r="I90" s="81" t="s">
        <v>12738</v>
      </c>
      <c r="J90" s="81" t="s">
        <v>12739</v>
      </c>
      <c r="K90" s="471">
        <v>44375</v>
      </c>
      <c r="L90" s="471">
        <v>45471</v>
      </c>
      <c r="M90" s="85">
        <v>36</v>
      </c>
      <c r="N90" s="379">
        <v>27000000</v>
      </c>
      <c r="O90" s="85">
        <v>750000</v>
      </c>
      <c r="P90" s="128">
        <v>6.4533961458332971</v>
      </c>
      <c r="Q90" s="129">
        <v>4500000</v>
      </c>
      <c r="R90" s="88"/>
      <c r="S90" s="89"/>
      <c r="T90" s="90">
        <v>27000000</v>
      </c>
    </row>
    <row r="91" spans="2:20" ht="18" thickBot="1" x14ac:dyDescent="0.45">
      <c r="B91" s="125">
        <v>85</v>
      </c>
      <c r="C91" s="983" t="s">
        <v>3470</v>
      </c>
      <c r="D91" s="648" t="s">
        <v>12772</v>
      </c>
      <c r="E91" s="385" t="s">
        <v>12764</v>
      </c>
      <c r="F91" s="384"/>
      <c r="G91" s="384"/>
      <c r="H91" s="334" t="s">
        <v>12773</v>
      </c>
      <c r="I91" s="355" t="s">
        <v>12774</v>
      </c>
      <c r="J91" s="355" t="s">
        <v>12775</v>
      </c>
      <c r="K91" s="456">
        <v>44375</v>
      </c>
      <c r="L91" s="456">
        <v>45471</v>
      </c>
      <c r="M91" s="205">
        <v>36</v>
      </c>
      <c r="N91" s="388">
        <v>19800000</v>
      </c>
      <c r="O91" s="205">
        <v>550000</v>
      </c>
      <c r="P91" s="206">
        <v>6.4533961458332971</v>
      </c>
      <c r="Q91" s="207">
        <v>3300000</v>
      </c>
      <c r="R91" s="337"/>
      <c r="S91" s="445"/>
      <c r="T91" s="210">
        <v>19800000</v>
      </c>
    </row>
    <row r="92" spans="2:20" ht="17.25" x14ac:dyDescent="0.4">
      <c r="B92" s="125">
        <v>86</v>
      </c>
      <c r="C92" s="1019" t="s">
        <v>4880</v>
      </c>
      <c r="D92" s="666" t="s">
        <v>10216</v>
      </c>
      <c r="E92" s="543" t="s">
        <v>12822</v>
      </c>
      <c r="F92" s="667"/>
      <c r="G92" s="308" t="s">
        <v>12823</v>
      </c>
      <c r="H92" s="308" t="s">
        <v>12823</v>
      </c>
      <c r="I92" s="545" t="s">
        <v>12824</v>
      </c>
      <c r="J92" s="545" t="s">
        <v>12825</v>
      </c>
      <c r="K92" s="668">
        <v>44149</v>
      </c>
      <c r="L92" s="669">
        <v>44880</v>
      </c>
      <c r="M92" s="155">
        <v>24</v>
      </c>
      <c r="N92" s="401">
        <v>24000000</v>
      </c>
      <c r="O92" s="155">
        <v>1000000</v>
      </c>
      <c r="P92" s="156">
        <v>13.98672947916663</v>
      </c>
      <c r="Q92" s="157">
        <v>13000000</v>
      </c>
      <c r="R92" s="158">
        <v>7699592</v>
      </c>
      <c r="S92" s="159">
        <v>5</v>
      </c>
      <c r="T92" s="313">
        <v>16300408</v>
      </c>
    </row>
    <row r="93" spans="2:20" ht="17.25" x14ac:dyDescent="0.4">
      <c r="B93" s="125">
        <v>87</v>
      </c>
      <c r="C93" s="1019" t="s">
        <v>4880</v>
      </c>
      <c r="D93" s="666" t="s">
        <v>10216</v>
      </c>
      <c r="E93" s="543" t="s">
        <v>12822</v>
      </c>
      <c r="F93" s="667"/>
      <c r="G93" s="308" t="s">
        <v>12826</v>
      </c>
      <c r="H93" s="308" t="s">
        <v>12826</v>
      </c>
      <c r="I93" s="545" t="s">
        <v>12827</v>
      </c>
      <c r="J93" s="545" t="s">
        <v>12828</v>
      </c>
      <c r="K93" s="668">
        <v>44149</v>
      </c>
      <c r="L93" s="669">
        <v>44880</v>
      </c>
      <c r="M93" s="155">
        <v>24</v>
      </c>
      <c r="N93" s="401">
        <v>24000000</v>
      </c>
      <c r="O93" s="155">
        <v>1000000</v>
      </c>
      <c r="P93" s="156">
        <v>13.98672947916663</v>
      </c>
      <c r="Q93" s="157">
        <v>13000000</v>
      </c>
      <c r="R93" s="158">
        <v>14572490</v>
      </c>
      <c r="S93" s="159">
        <v>8</v>
      </c>
      <c r="T93" s="313">
        <v>9427510</v>
      </c>
    </row>
    <row r="94" spans="2:20" ht="17.25" x14ac:dyDescent="0.4">
      <c r="B94" s="125">
        <v>88</v>
      </c>
      <c r="C94" s="994" t="s">
        <v>3273</v>
      </c>
      <c r="D94" s="655" t="s">
        <v>10216</v>
      </c>
      <c r="E94" s="258" t="s">
        <v>12804</v>
      </c>
      <c r="F94" s="463"/>
      <c r="G94" s="463"/>
      <c r="H94" s="235" t="s">
        <v>12843</v>
      </c>
      <c r="I94" s="69" t="s">
        <v>12844</v>
      </c>
      <c r="J94" s="69" t="s">
        <v>12845</v>
      </c>
      <c r="K94" s="427">
        <v>44316</v>
      </c>
      <c r="L94" s="427">
        <v>45412</v>
      </c>
      <c r="M94" s="76">
        <v>36</v>
      </c>
      <c r="N94" s="370">
        <v>26280000</v>
      </c>
      <c r="O94" s="76">
        <v>730000</v>
      </c>
      <c r="P94" s="128">
        <v>8.4200628124999639</v>
      </c>
      <c r="Q94" s="129">
        <v>5840000</v>
      </c>
      <c r="R94" s="73">
        <v>1678637</v>
      </c>
      <c r="S94" s="130">
        <v>3</v>
      </c>
      <c r="T94" s="50">
        <v>24601363</v>
      </c>
    </row>
    <row r="95" spans="2:20" ht="17.25" x14ac:dyDescent="0.4">
      <c r="B95" s="125">
        <v>89</v>
      </c>
      <c r="C95" s="994" t="s">
        <v>3273</v>
      </c>
      <c r="D95" s="655" t="s">
        <v>10216</v>
      </c>
      <c r="E95" s="258" t="s">
        <v>12804</v>
      </c>
      <c r="F95" s="463"/>
      <c r="G95" s="463"/>
      <c r="H95" s="235" t="s">
        <v>12846</v>
      </c>
      <c r="I95" s="69" t="s">
        <v>12847</v>
      </c>
      <c r="J95" s="69" t="s">
        <v>12848</v>
      </c>
      <c r="K95" s="427">
        <v>44316</v>
      </c>
      <c r="L95" s="427">
        <v>45412</v>
      </c>
      <c r="M95" s="76">
        <v>36</v>
      </c>
      <c r="N95" s="370">
        <v>26280000</v>
      </c>
      <c r="O95" s="76">
        <v>730000</v>
      </c>
      <c r="P95" s="128">
        <v>8.4200628124999639</v>
      </c>
      <c r="Q95" s="129">
        <v>5840000</v>
      </c>
      <c r="R95" s="73"/>
      <c r="S95" s="130"/>
      <c r="T95" s="50">
        <v>26280000</v>
      </c>
    </row>
    <row r="96" spans="2:20" ht="17.25" x14ac:dyDescent="0.4">
      <c r="B96" s="125">
        <v>90</v>
      </c>
      <c r="C96" s="994" t="s">
        <v>3504</v>
      </c>
      <c r="D96" s="655" t="s">
        <v>10216</v>
      </c>
      <c r="E96" s="258" t="s">
        <v>12804</v>
      </c>
      <c r="F96" s="463"/>
      <c r="G96" s="463"/>
      <c r="H96" s="235" t="s">
        <v>12856</v>
      </c>
      <c r="I96" s="69" t="s">
        <v>12857</v>
      </c>
      <c r="J96" s="69" t="s">
        <v>12858</v>
      </c>
      <c r="K96" s="427">
        <v>44333</v>
      </c>
      <c r="L96" s="427">
        <v>45429</v>
      </c>
      <c r="M96" s="76">
        <v>36</v>
      </c>
      <c r="N96" s="370">
        <v>31680000</v>
      </c>
      <c r="O96" s="76">
        <v>880000</v>
      </c>
      <c r="P96" s="128">
        <v>7.8533961458332975</v>
      </c>
      <c r="Q96" s="129">
        <v>6160000</v>
      </c>
      <c r="R96" s="73"/>
      <c r="S96" s="130"/>
      <c r="T96" s="120">
        <v>31680000</v>
      </c>
    </row>
    <row r="97" spans="2:20" ht="17.25" x14ac:dyDescent="0.4">
      <c r="B97" s="125">
        <v>91</v>
      </c>
      <c r="C97" s="994" t="s">
        <v>3356</v>
      </c>
      <c r="D97" s="655" t="s">
        <v>10216</v>
      </c>
      <c r="E97" s="258" t="s">
        <v>12804</v>
      </c>
      <c r="F97" s="463"/>
      <c r="G97" s="463"/>
      <c r="H97" s="235" t="s">
        <v>12859</v>
      </c>
      <c r="I97" s="69" t="s">
        <v>12860</v>
      </c>
      <c r="J97" s="69" t="s">
        <v>12861</v>
      </c>
      <c r="K97" s="427">
        <v>44352</v>
      </c>
      <c r="L97" s="427">
        <v>45448</v>
      </c>
      <c r="M97" s="76">
        <v>36</v>
      </c>
      <c r="N97" s="370">
        <v>31680000</v>
      </c>
      <c r="O97" s="76">
        <v>880000</v>
      </c>
      <c r="P97" s="128">
        <v>7.2200628124999637</v>
      </c>
      <c r="Q97" s="129">
        <v>6160000</v>
      </c>
      <c r="R97" s="73"/>
      <c r="S97" s="130"/>
      <c r="T97" s="120">
        <v>31680000</v>
      </c>
    </row>
    <row r="98" spans="2:20" ht="17.25" x14ac:dyDescent="0.4">
      <c r="B98" s="125">
        <v>92</v>
      </c>
      <c r="C98" s="994" t="s">
        <v>3609</v>
      </c>
      <c r="D98" s="655" t="s">
        <v>10216</v>
      </c>
      <c r="E98" s="258" t="s">
        <v>12804</v>
      </c>
      <c r="F98" s="463"/>
      <c r="G98" s="463"/>
      <c r="H98" s="235" t="s">
        <v>12864</v>
      </c>
      <c r="I98" s="69" t="s">
        <v>12865</v>
      </c>
      <c r="J98" s="69" t="s">
        <v>12866</v>
      </c>
      <c r="K98" s="427">
        <v>44342</v>
      </c>
      <c r="L98" s="427">
        <v>45438</v>
      </c>
      <c r="M98" s="76">
        <v>36</v>
      </c>
      <c r="N98" s="370">
        <v>26280000</v>
      </c>
      <c r="O98" s="76">
        <v>730000</v>
      </c>
      <c r="P98" s="128">
        <v>7.5533961458332977</v>
      </c>
      <c r="Q98" s="129">
        <v>5110000</v>
      </c>
      <c r="R98" s="73">
        <v>250900</v>
      </c>
      <c r="S98" s="130">
        <v>0</v>
      </c>
      <c r="T98" s="50">
        <v>26029100</v>
      </c>
    </row>
    <row r="99" spans="2:20" ht="17.25" x14ac:dyDescent="0.4">
      <c r="B99" s="125">
        <v>93</v>
      </c>
      <c r="C99" s="994" t="s">
        <v>3613</v>
      </c>
      <c r="D99" s="655" t="s">
        <v>10216</v>
      </c>
      <c r="E99" s="265" t="s">
        <v>12803</v>
      </c>
      <c r="F99" s="463"/>
      <c r="G99" s="463"/>
      <c r="H99" s="235" t="s">
        <v>12867</v>
      </c>
      <c r="I99" s="69" t="s">
        <v>12868</v>
      </c>
      <c r="J99" s="69" t="s">
        <v>12869</v>
      </c>
      <c r="K99" s="427">
        <v>44326</v>
      </c>
      <c r="L99" s="427">
        <v>45422</v>
      </c>
      <c r="M99" s="76">
        <v>36</v>
      </c>
      <c r="N99" s="370">
        <v>55944000</v>
      </c>
      <c r="O99" s="76">
        <v>1554000</v>
      </c>
      <c r="P99" s="128">
        <v>8.08672947916663</v>
      </c>
      <c r="Q99" s="129">
        <v>12432000</v>
      </c>
      <c r="R99" s="73">
        <v>457380</v>
      </c>
      <c r="S99" s="130">
        <v>0</v>
      </c>
      <c r="T99" s="50">
        <v>55486620</v>
      </c>
    </row>
    <row r="100" spans="2:20" ht="17.25" x14ac:dyDescent="0.4">
      <c r="B100" s="125">
        <v>94</v>
      </c>
      <c r="C100" s="994" t="s">
        <v>3725</v>
      </c>
      <c r="D100" s="664" t="s">
        <v>10216</v>
      </c>
      <c r="E100" s="258" t="s">
        <v>12804</v>
      </c>
      <c r="F100" s="463"/>
      <c r="G100" s="516"/>
      <c r="H100" s="235" t="s">
        <v>12870</v>
      </c>
      <c r="I100" s="69" t="s">
        <v>12871</v>
      </c>
      <c r="J100" s="69" t="s">
        <v>12872</v>
      </c>
      <c r="K100" s="427">
        <v>44347</v>
      </c>
      <c r="L100" s="427">
        <v>45443</v>
      </c>
      <c r="M100" s="76">
        <v>36</v>
      </c>
      <c r="N100" s="370">
        <v>22680000</v>
      </c>
      <c r="O100" s="76">
        <v>630000</v>
      </c>
      <c r="P100" s="86">
        <v>7.3867294791666307</v>
      </c>
      <c r="Q100" s="87">
        <v>4410000</v>
      </c>
      <c r="R100" s="73">
        <v>2240101</v>
      </c>
      <c r="S100" s="130">
        <v>2</v>
      </c>
      <c r="T100" s="50">
        <v>20439899</v>
      </c>
    </row>
    <row r="101" spans="2:20" ht="17.25" x14ac:dyDescent="0.4">
      <c r="B101" s="125">
        <v>95</v>
      </c>
      <c r="C101" s="994" t="s">
        <v>3729</v>
      </c>
      <c r="D101" s="664" t="s">
        <v>10216</v>
      </c>
      <c r="E101" s="258" t="s">
        <v>12804</v>
      </c>
      <c r="F101" s="463"/>
      <c r="G101" s="463"/>
      <c r="H101" s="235" t="s">
        <v>12873</v>
      </c>
      <c r="I101" s="69" t="s">
        <v>12874</v>
      </c>
      <c r="J101" s="69" t="s">
        <v>12875</v>
      </c>
      <c r="K101" s="427">
        <v>44347</v>
      </c>
      <c r="L101" s="427">
        <v>45443</v>
      </c>
      <c r="M101" s="76">
        <v>36</v>
      </c>
      <c r="N101" s="370">
        <v>24480000</v>
      </c>
      <c r="O101" s="76">
        <v>680000</v>
      </c>
      <c r="P101" s="86">
        <v>7.3867294791666307</v>
      </c>
      <c r="Q101" s="87">
        <v>4760000</v>
      </c>
      <c r="R101" s="73">
        <v>1793900</v>
      </c>
      <c r="S101" s="130">
        <v>1</v>
      </c>
      <c r="T101" s="50">
        <v>22686100</v>
      </c>
    </row>
    <row r="102" spans="2:20" ht="17.25" x14ac:dyDescent="0.4">
      <c r="B102" s="125">
        <v>96</v>
      </c>
      <c r="C102" s="994" t="s">
        <v>3729</v>
      </c>
      <c r="D102" s="664" t="s">
        <v>10216</v>
      </c>
      <c r="E102" s="258" t="s">
        <v>12804</v>
      </c>
      <c r="F102" s="463"/>
      <c r="G102" s="463"/>
      <c r="H102" s="235" t="s">
        <v>12876</v>
      </c>
      <c r="I102" s="69" t="s">
        <v>12877</v>
      </c>
      <c r="J102" s="69" t="s">
        <v>12878</v>
      </c>
      <c r="K102" s="427">
        <v>44347</v>
      </c>
      <c r="L102" s="427">
        <v>45443</v>
      </c>
      <c r="M102" s="76">
        <v>36</v>
      </c>
      <c r="N102" s="370">
        <v>24480000</v>
      </c>
      <c r="O102" s="76">
        <v>680000</v>
      </c>
      <c r="P102" s="86">
        <v>7.3867294791666307</v>
      </c>
      <c r="Q102" s="87">
        <v>4760000</v>
      </c>
      <c r="R102" s="73">
        <v>1184900</v>
      </c>
      <c r="S102" s="130">
        <v>1</v>
      </c>
      <c r="T102" s="50">
        <v>23295100</v>
      </c>
    </row>
    <row r="103" spans="2:20" ht="17.25" x14ac:dyDescent="0.4">
      <c r="B103" s="125">
        <v>97</v>
      </c>
      <c r="C103" s="994" t="s">
        <v>3996</v>
      </c>
      <c r="D103" s="664" t="s">
        <v>10216</v>
      </c>
      <c r="E103" s="265" t="s">
        <v>12805</v>
      </c>
      <c r="F103" s="463"/>
      <c r="G103" s="516"/>
      <c r="H103" s="235" t="s">
        <v>12879</v>
      </c>
      <c r="I103" s="69" t="s">
        <v>12880</v>
      </c>
      <c r="J103" s="69" t="s">
        <v>12881</v>
      </c>
      <c r="K103" s="427">
        <v>44368</v>
      </c>
      <c r="L103" s="427">
        <v>45464</v>
      </c>
      <c r="M103" s="76">
        <v>36</v>
      </c>
      <c r="N103" s="370">
        <v>48744000</v>
      </c>
      <c r="O103" s="76">
        <v>1354000</v>
      </c>
      <c r="P103" s="86">
        <v>6.6867294791666305</v>
      </c>
      <c r="Q103" s="87">
        <v>8124000</v>
      </c>
      <c r="R103" s="73"/>
      <c r="S103" s="130"/>
      <c r="T103" s="50">
        <v>48744000</v>
      </c>
    </row>
    <row r="104" spans="2:20" ht="17.25" x14ac:dyDescent="0.4">
      <c r="B104" s="125">
        <v>98</v>
      </c>
      <c r="C104" s="994" t="s">
        <v>4000</v>
      </c>
      <c r="D104" s="664" t="s">
        <v>10216</v>
      </c>
      <c r="E104" s="265" t="s">
        <v>12838</v>
      </c>
      <c r="F104" s="463"/>
      <c r="G104" s="516"/>
      <c r="H104" s="235" t="s">
        <v>12882</v>
      </c>
      <c r="I104" s="69" t="s">
        <v>12883</v>
      </c>
      <c r="J104" s="69" t="s">
        <v>12884</v>
      </c>
      <c r="K104" s="427">
        <v>44368</v>
      </c>
      <c r="L104" s="427">
        <v>45464</v>
      </c>
      <c r="M104" s="76">
        <v>36</v>
      </c>
      <c r="N104" s="370">
        <v>59544000</v>
      </c>
      <c r="O104" s="76">
        <v>1654000</v>
      </c>
      <c r="P104" s="86">
        <v>6.6867294791666305</v>
      </c>
      <c r="Q104" s="87">
        <v>9924000</v>
      </c>
      <c r="R104" s="73"/>
      <c r="S104" s="130"/>
      <c r="T104" s="50">
        <v>59544000</v>
      </c>
    </row>
    <row r="105" spans="2:20" ht="17.25" x14ac:dyDescent="0.4">
      <c r="B105" s="125">
        <v>99</v>
      </c>
      <c r="C105" s="994" t="s">
        <v>4004</v>
      </c>
      <c r="D105" s="664" t="s">
        <v>10216</v>
      </c>
      <c r="E105" s="258" t="s">
        <v>12885</v>
      </c>
      <c r="F105" s="463"/>
      <c r="G105" s="516"/>
      <c r="H105" s="235" t="s">
        <v>12886</v>
      </c>
      <c r="I105" s="69" t="s">
        <v>12887</v>
      </c>
      <c r="J105" s="69" t="s">
        <v>12888</v>
      </c>
      <c r="K105" s="427">
        <v>44368</v>
      </c>
      <c r="L105" s="427">
        <v>45464</v>
      </c>
      <c r="M105" s="76">
        <v>36</v>
      </c>
      <c r="N105" s="370">
        <v>29880000</v>
      </c>
      <c r="O105" s="76">
        <v>830000</v>
      </c>
      <c r="P105" s="86">
        <v>6.6867294791666305</v>
      </c>
      <c r="Q105" s="87">
        <v>4980000</v>
      </c>
      <c r="R105" s="73"/>
      <c r="S105" s="130"/>
      <c r="T105" s="50">
        <v>29880000</v>
      </c>
    </row>
    <row r="106" spans="2:20" ht="17.25" x14ac:dyDescent="0.4">
      <c r="B106" s="125">
        <v>100</v>
      </c>
      <c r="C106" s="994" t="s">
        <v>4012</v>
      </c>
      <c r="D106" s="664" t="s">
        <v>10216</v>
      </c>
      <c r="E106" s="258" t="s">
        <v>12804</v>
      </c>
      <c r="F106" s="463"/>
      <c r="G106" s="516"/>
      <c r="H106" s="235" t="s">
        <v>12889</v>
      </c>
      <c r="I106" s="674" t="s">
        <v>12890</v>
      </c>
      <c r="J106" s="674" t="s">
        <v>12891</v>
      </c>
      <c r="K106" s="427">
        <v>44376</v>
      </c>
      <c r="L106" s="427">
        <v>45472</v>
      </c>
      <c r="M106" s="76">
        <v>36</v>
      </c>
      <c r="N106" s="370">
        <v>29880000</v>
      </c>
      <c r="O106" s="76">
        <v>830000</v>
      </c>
      <c r="P106" s="86">
        <v>6.4200628124999639</v>
      </c>
      <c r="Q106" s="87">
        <v>4980000</v>
      </c>
      <c r="R106" s="73">
        <v>188500</v>
      </c>
      <c r="S106" s="130">
        <v>0</v>
      </c>
      <c r="T106" s="50">
        <v>29691500</v>
      </c>
    </row>
    <row r="107" spans="2:20" ht="17.25" x14ac:dyDescent="0.4">
      <c r="B107" s="125">
        <v>101</v>
      </c>
      <c r="C107" s="994" t="s">
        <v>4016</v>
      </c>
      <c r="D107" s="664" t="s">
        <v>10216</v>
      </c>
      <c r="E107" s="258" t="s">
        <v>12804</v>
      </c>
      <c r="F107" s="463"/>
      <c r="G107" s="516"/>
      <c r="H107" s="347" t="s">
        <v>12892</v>
      </c>
      <c r="I107" s="348" t="s">
        <v>12893</v>
      </c>
      <c r="J107" s="348" t="s">
        <v>12894</v>
      </c>
      <c r="K107" s="427">
        <v>44370</v>
      </c>
      <c r="L107" s="427">
        <v>45466</v>
      </c>
      <c r="M107" s="76">
        <v>36</v>
      </c>
      <c r="N107" s="370">
        <v>28080000</v>
      </c>
      <c r="O107" s="76">
        <v>780000</v>
      </c>
      <c r="P107" s="86">
        <v>6.6200628124999641</v>
      </c>
      <c r="Q107" s="87">
        <v>4680000</v>
      </c>
      <c r="R107" s="73"/>
      <c r="S107" s="130"/>
      <c r="T107" s="50">
        <v>28080000</v>
      </c>
    </row>
    <row r="108" spans="2:20" ht="17.25" x14ac:dyDescent="0.4">
      <c r="B108" s="125">
        <v>102</v>
      </c>
      <c r="C108" s="996" t="s">
        <v>4016</v>
      </c>
      <c r="D108" s="664" t="s">
        <v>10216</v>
      </c>
      <c r="E108" s="265" t="s">
        <v>12804</v>
      </c>
      <c r="F108" s="516"/>
      <c r="G108" s="516"/>
      <c r="H108" s="347" t="s">
        <v>12895</v>
      </c>
      <c r="I108" s="348" t="s">
        <v>12896</v>
      </c>
      <c r="J108" s="348" t="s">
        <v>12897</v>
      </c>
      <c r="K108" s="434">
        <v>44370</v>
      </c>
      <c r="L108" s="434">
        <v>45466</v>
      </c>
      <c r="M108" s="72">
        <v>36</v>
      </c>
      <c r="N108" s="383">
        <v>28080000</v>
      </c>
      <c r="O108" s="72">
        <v>780000</v>
      </c>
      <c r="P108" s="86">
        <v>6.6200628124999641</v>
      </c>
      <c r="Q108" s="87">
        <v>4680000</v>
      </c>
      <c r="R108" s="139"/>
      <c r="S108" s="140"/>
      <c r="T108" s="50">
        <v>28080000</v>
      </c>
    </row>
    <row r="109" spans="2:20" ht="17.25" x14ac:dyDescent="0.4">
      <c r="B109" s="125">
        <v>103</v>
      </c>
      <c r="C109" s="994" t="s">
        <v>4017</v>
      </c>
      <c r="D109" s="664" t="s">
        <v>10216</v>
      </c>
      <c r="E109" s="265" t="s">
        <v>12804</v>
      </c>
      <c r="F109" s="516"/>
      <c r="G109" s="516"/>
      <c r="H109" s="347" t="s">
        <v>12898</v>
      </c>
      <c r="I109" s="348" t="s">
        <v>12899</v>
      </c>
      <c r="J109" s="348" t="s">
        <v>12900</v>
      </c>
      <c r="K109" s="434">
        <v>44435</v>
      </c>
      <c r="L109" s="434">
        <v>45531</v>
      </c>
      <c r="M109" s="72">
        <v>36</v>
      </c>
      <c r="N109" s="383">
        <v>29880000</v>
      </c>
      <c r="O109" s="72">
        <v>830000</v>
      </c>
      <c r="P109" s="86">
        <v>4.4533961458332971</v>
      </c>
      <c r="Q109" s="87">
        <v>3320000</v>
      </c>
      <c r="R109" s="139"/>
      <c r="S109" s="140"/>
      <c r="T109" s="50">
        <v>29880000</v>
      </c>
    </row>
    <row r="110" spans="2:20" ht="17.25" x14ac:dyDescent="0.4">
      <c r="B110" s="125">
        <v>104</v>
      </c>
      <c r="C110" s="994" t="s">
        <v>4141</v>
      </c>
      <c r="D110" s="664" t="s">
        <v>10216</v>
      </c>
      <c r="E110" s="265" t="s">
        <v>12804</v>
      </c>
      <c r="F110" s="463"/>
      <c r="G110" s="516"/>
      <c r="H110" s="235" t="s">
        <v>12901</v>
      </c>
      <c r="I110" s="69" t="s">
        <v>12902</v>
      </c>
      <c r="J110" s="69" t="s">
        <v>12903</v>
      </c>
      <c r="K110" s="427">
        <v>44392</v>
      </c>
      <c r="L110" s="427">
        <v>45488</v>
      </c>
      <c r="M110" s="76">
        <v>36</v>
      </c>
      <c r="N110" s="370">
        <v>24480000</v>
      </c>
      <c r="O110" s="76">
        <v>680000</v>
      </c>
      <c r="P110" s="86">
        <v>5.8867294791666307</v>
      </c>
      <c r="Q110" s="87">
        <v>3400000</v>
      </c>
      <c r="R110" s="73">
        <v>1067000</v>
      </c>
      <c r="S110" s="130">
        <v>1</v>
      </c>
      <c r="T110" s="50">
        <v>23413000</v>
      </c>
    </row>
    <row r="111" spans="2:20" ht="17.25" x14ac:dyDescent="0.4">
      <c r="B111" s="125">
        <v>105</v>
      </c>
      <c r="C111" s="994" t="s">
        <v>4145</v>
      </c>
      <c r="D111" s="664" t="s">
        <v>10216</v>
      </c>
      <c r="E111" s="265" t="s">
        <v>12804</v>
      </c>
      <c r="F111" s="463"/>
      <c r="G111" s="516"/>
      <c r="H111" s="235" t="s">
        <v>12904</v>
      </c>
      <c r="I111" s="69" t="s">
        <v>12905</v>
      </c>
      <c r="J111" s="69" t="s">
        <v>12906</v>
      </c>
      <c r="K111" s="427">
        <v>44393</v>
      </c>
      <c r="L111" s="427">
        <v>45489</v>
      </c>
      <c r="M111" s="76">
        <v>36</v>
      </c>
      <c r="N111" s="370">
        <v>24480000</v>
      </c>
      <c r="O111" s="76">
        <v>680000</v>
      </c>
      <c r="P111" s="86">
        <v>5.8533961458332975</v>
      </c>
      <c r="Q111" s="87">
        <v>3400000</v>
      </c>
      <c r="R111" s="73">
        <v>698950</v>
      </c>
      <c r="S111" s="130">
        <v>1</v>
      </c>
      <c r="T111" s="50">
        <v>23781050</v>
      </c>
    </row>
    <row r="112" spans="2:20" ht="17.25" x14ac:dyDescent="0.4">
      <c r="B112" s="125">
        <v>106</v>
      </c>
      <c r="C112" s="996" t="s">
        <v>4149</v>
      </c>
      <c r="D112" s="664" t="s">
        <v>10216</v>
      </c>
      <c r="E112" s="265" t="s">
        <v>12804</v>
      </c>
      <c r="F112" s="516"/>
      <c r="G112" s="516"/>
      <c r="H112" s="347" t="s">
        <v>12907</v>
      </c>
      <c r="I112" s="348" t="s">
        <v>12908</v>
      </c>
      <c r="J112" s="348" t="s">
        <v>12909</v>
      </c>
      <c r="K112" s="434">
        <v>44391</v>
      </c>
      <c r="L112" s="434">
        <v>45487</v>
      </c>
      <c r="M112" s="72">
        <v>36</v>
      </c>
      <c r="N112" s="383">
        <v>26280000</v>
      </c>
      <c r="O112" s="72">
        <v>730000</v>
      </c>
      <c r="P112" s="86">
        <v>5.9200628124999639</v>
      </c>
      <c r="Q112" s="87">
        <v>3650000</v>
      </c>
      <c r="R112" s="139"/>
      <c r="S112" s="140"/>
      <c r="T112" s="120">
        <v>26280000</v>
      </c>
    </row>
    <row r="113" spans="2:20" ht="17.25" x14ac:dyDescent="0.4">
      <c r="B113" s="125">
        <v>107</v>
      </c>
      <c r="C113" s="994" t="s">
        <v>4292</v>
      </c>
      <c r="D113" s="664" t="s">
        <v>10216</v>
      </c>
      <c r="E113" s="258" t="s">
        <v>12910</v>
      </c>
      <c r="F113" s="463"/>
      <c r="G113" s="516"/>
      <c r="H113" s="235" t="s">
        <v>12911</v>
      </c>
      <c r="I113" s="69" t="s">
        <v>12912</v>
      </c>
      <c r="J113" s="69" t="s">
        <v>12913</v>
      </c>
      <c r="K113" s="427">
        <v>44419</v>
      </c>
      <c r="L113" s="427">
        <v>45515</v>
      </c>
      <c r="M113" s="76">
        <v>36</v>
      </c>
      <c r="N113" s="370">
        <v>34200000</v>
      </c>
      <c r="O113" s="76">
        <v>950000</v>
      </c>
      <c r="P113" s="86">
        <v>4.9867294791666303</v>
      </c>
      <c r="Q113" s="87">
        <v>3800000</v>
      </c>
      <c r="R113" s="73"/>
      <c r="S113" s="130"/>
      <c r="T113" s="237">
        <v>34200000</v>
      </c>
    </row>
    <row r="114" spans="2:20" ht="17.25" x14ac:dyDescent="0.4">
      <c r="B114" s="125">
        <v>108</v>
      </c>
      <c r="C114" s="996" t="s">
        <v>4296</v>
      </c>
      <c r="D114" s="664" t="s">
        <v>10216</v>
      </c>
      <c r="E114" s="265" t="s">
        <v>12804</v>
      </c>
      <c r="F114" s="516"/>
      <c r="G114" s="516"/>
      <c r="H114" s="347" t="s">
        <v>12914</v>
      </c>
      <c r="I114" s="348" t="s">
        <v>12915</v>
      </c>
      <c r="J114" s="348" t="s">
        <v>12916</v>
      </c>
      <c r="K114" s="434">
        <v>44412</v>
      </c>
      <c r="L114" s="434">
        <v>45508</v>
      </c>
      <c r="M114" s="72">
        <v>36</v>
      </c>
      <c r="N114" s="383">
        <v>23400000</v>
      </c>
      <c r="O114" s="72">
        <v>650000</v>
      </c>
      <c r="P114" s="86">
        <v>5.2200628124999637</v>
      </c>
      <c r="Q114" s="87">
        <v>3250000</v>
      </c>
      <c r="R114" s="139">
        <v>771000</v>
      </c>
      <c r="S114" s="140">
        <v>1</v>
      </c>
      <c r="T114" s="541">
        <v>22629000</v>
      </c>
    </row>
    <row r="115" spans="2:20" ht="17.25" x14ac:dyDescent="0.4">
      <c r="B115" s="125">
        <v>109</v>
      </c>
      <c r="C115" s="994" t="s">
        <v>3721</v>
      </c>
      <c r="D115" s="664" t="s">
        <v>10216</v>
      </c>
      <c r="E115" s="258" t="s">
        <v>12917</v>
      </c>
      <c r="F115" s="463"/>
      <c r="G115" s="463"/>
      <c r="H115" s="235" t="s">
        <v>12918</v>
      </c>
      <c r="I115" s="69" t="s">
        <v>12919</v>
      </c>
      <c r="J115" s="69" t="s">
        <v>12920</v>
      </c>
      <c r="K115" s="427">
        <v>44454</v>
      </c>
      <c r="L115" s="427">
        <v>46280</v>
      </c>
      <c r="M115" s="76">
        <v>60</v>
      </c>
      <c r="N115" s="370">
        <v>118800000</v>
      </c>
      <c r="O115" s="76">
        <v>1980000</v>
      </c>
      <c r="P115" s="86">
        <v>3.8200628124999638</v>
      </c>
      <c r="Q115" s="87">
        <v>5940000</v>
      </c>
      <c r="R115" s="73">
        <v>159900</v>
      </c>
      <c r="S115" s="130">
        <v>0</v>
      </c>
      <c r="T115" s="237">
        <v>118640100</v>
      </c>
    </row>
    <row r="116" spans="2:20" ht="17.25" x14ac:dyDescent="0.4">
      <c r="B116" s="125">
        <v>110</v>
      </c>
      <c r="C116" s="994" t="s">
        <v>4008</v>
      </c>
      <c r="D116" s="664" t="s">
        <v>10216</v>
      </c>
      <c r="E116" s="265" t="s">
        <v>12804</v>
      </c>
      <c r="F116" s="463"/>
      <c r="G116" s="463"/>
      <c r="H116" s="235" t="s">
        <v>12921</v>
      </c>
      <c r="I116" s="69" t="s">
        <v>12922</v>
      </c>
      <c r="J116" s="69" t="s">
        <v>12923</v>
      </c>
      <c r="K116" s="427">
        <v>44455</v>
      </c>
      <c r="L116" s="427">
        <v>45551</v>
      </c>
      <c r="M116" s="76">
        <v>36</v>
      </c>
      <c r="N116" s="370">
        <v>33480000</v>
      </c>
      <c r="O116" s="76">
        <v>930000</v>
      </c>
      <c r="P116" s="86">
        <v>3.7867294791666306</v>
      </c>
      <c r="Q116" s="87">
        <v>2790000</v>
      </c>
      <c r="R116" s="73"/>
      <c r="S116" s="130"/>
      <c r="T116" s="237">
        <v>33480000</v>
      </c>
    </row>
    <row r="117" spans="2:20" ht="17.25" x14ac:dyDescent="0.4">
      <c r="B117" s="125">
        <v>111</v>
      </c>
      <c r="C117" s="994" t="s">
        <v>4419</v>
      </c>
      <c r="D117" s="664" t="s">
        <v>10216</v>
      </c>
      <c r="E117" s="258" t="s">
        <v>12910</v>
      </c>
      <c r="F117" s="463"/>
      <c r="G117" s="463"/>
      <c r="H117" s="235" t="s">
        <v>12924</v>
      </c>
      <c r="I117" s="69" t="s">
        <v>12925</v>
      </c>
      <c r="J117" s="69" t="s">
        <v>12926</v>
      </c>
      <c r="K117" s="427">
        <v>44465</v>
      </c>
      <c r="L117" s="427">
        <v>45561</v>
      </c>
      <c r="M117" s="76">
        <v>36</v>
      </c>
      <c r="N117" s="370">
        <v>26280000</v>
      </c>
      <c r="O117" s="76">
        <v>730000</v>
      </c>
      <c r="P117" s="86">
        <v>3.4533961458332971</v>
      </c>
      <c r="Q117" s="87">
        <v>2190000</v>
      </c>
      <c r="R117" s="73"/>
      <c r="S117" s="130"/>
      <c r="T117" s="237">
        <v>26280000</v>
      </c>
    </row>
    <row r="118" spans="2:20" ht="17.25" x14ac:dyDescent="0.4">
      <c r="B118" s="125">
        <v>112</v>
      </c>
      <c r="C118" s="994" t="s">
        <v>4443</v>
      </c>
      <c r="D118" s="664" t="s">
        <v>10216</v>
      </c>
      <c r="E118" s="265" t="s">
        <v>12804</v>
      </c>
      <c r="F118" s="463"/>
      <c r="G118" s="463"/>
      <c r="H118" s="235" t="s">
        <v>12927</v>
      </c>
      <c r="I118" s="69" t="s">
        <v>12928</v>
      </c>
      <c r="J118" s="69" t="s">
        <v>12929</v>
      </c>
      <c r="K118" s="427">
        <v>44449</v>
      </c>
      <c r="L118" s="427">
        <v>45545</v>
      </c>
      <c r="M118" s="76">
        <v>36</v>
      </c>
      <c r="N118" s="370">
        <v>24480000</v>
      </c>
      <c r="O118" s="76">
        <v>680000</v>
      </c>
      <c r="P118" s="86">
        <v>3.9867294791666308</v>
      </c>
      <c r="Q118" s="87">
        <v>2040000</v>
      </c>
      <c r="R118" s="73"/>
      <c r="S118" s="130"/>
      <c r="T118" s="237">
        <v>24480000</v>
      </c>
    </row>
    <row r="119" spans="2:20" ht="17.25" x14ac:dyDescent="0.4">
      <c r="B119" s="125">
        <v>113</v>
      </c>
      <c r="C119" s="994" t="s">
        <v>4459</v>
      </c>
      <c r="D119" s="664" t="s">
        <v>10216</v>
      </c>
      <c r="E119" s="258" t="s">
        <v>12910</v>
      </c>
      <c r="F119" s="463"/>
      <c r="G119" s="463"/>
      <c r="H119" s="235" t="s">
        <v>12930</v>
      </c>
      <c r="I119" s="69" t="s">
        <v>12931</v>
      </c>
      <c r="J119" s="69" t="s">
        <v>12932</v>
      </c>
      <c r="K119" s="427">
        <v>44448</v>
      </c>
      <c r="L119" s="427">
        <v>45544</v>
      </c>
      <c r="M119" s="76">
        <v>36</v>
      </c>
      <c r="N119" s="370">
        <v>33480000</v>
      </c>
      <c r="O119" s="76">
        <v>930000</v>
      </c>
      <c r="P119" s="86">
        <v>4.0200628124999636</v>
      </c>
      <c r="Q119" s="87">
        <v>3720000</v>
      </c>
      <c r="R119" s="73"/>
      <c r="S119" s="130"/>
      <c r="T119" s="237">
        <v>33480000</v>
      </c>
    </row>
    <row r="120" spans="2:20" ht="17.25" x14ac:dyDescent="0.4">
      <c r="B120" s="125">
        <v>114</v>
      </c>
      <c r="C120" s="994" t="s">
        <v>4467</v>
      </c>
      <c r="D120" s="664" t="s">
        <v>10216</v>
      </c>
      <c r="E120" s="265" t="s">
        <v>12804</v>
      </c>
      <c r="F120" s="463"/>
      <c r="G120" s="463"/>
      <c r="H120" s="235" t="s">
        <v>12933</v>
      </c>
      <c r="I120" s="69" t="s">
        <v>12934</v>
      </c>
      <c r="J120" s="69" t="s">
        <v>12935</v>
      </c>
      <c r="K120" s="427">
        <v>44453</v>
      </c>
      <c r="L120" s="427">
        <v>45549</v>
      </c>
      <c r="M120" s="76">
        <v>36</v>
      </c>
      <c r="N120" s="370">
        <v>24480000</v>
      </c>
      <c r="O120" s="76">
        <v>680000</v>
      </c>
      <c r="P120" s="86">
        <v>3.853396145833297</v>
      </c>
      <c r="Q120" s="87">
        <v>2040000</v>
      </c>
      <c r="R120" s="73"/>
      <c r="S120" s="130"/>
      <c r="T120" s="237">
        <v>24480000</v>
      </c>
    </row>
    <row r="121" spans="2:20" ht="17.25" x14ac:dyDescent="0.4">
      <c r="B121" s="125">
        <v>115</v>
      </c>
      <c r="C121" s="996" t="s">
        <v>4467</v>
      </c>
      <c r="D121" s="664" t="s">
        <v>10216</v>
      </c>
      <c r="E121" s="265" t="s">
        <v>12804</v>
      </c>
      <c r="F121" s="516"/>
      <c r="G121" s="516"/>
      <c r="H121" s="347" t="s">
        <v>12936</v>
      </c>
      <c r="I121" s="348" t="s">
        <v>12937</v>
      </c>
      <c r="J121" s="348" t="s">
        <v>12938</v>
      </c>
      <c r="K121" s="434">
        <v>44453</v>
      </c>
      <c r="L121" s="434">
        <v>45549</v>
      </c>
      <c r="M121" s="72">
        <v>36</v>
      </c>
      <c r="N121" s="383">
        <v>24480000</v>
      </c>
      <c r="O121" s="72">
        <v>680000</v>
      </c>
      <c r="P121" s="86">
        <v>3.853396145833297</v>
      </c>
      <c r="Q121" s="87">
        <v>2040000</v>
      </c>
      <c r="R121" s="139"/>
      <c r="S121" s="140"/>
      <c r="T121" s="541">
        <v>24480000</v>
      </c>
    </row>
    <row r="122" spans="2:20" ht="17.25" x14ac:dyDescent="0.4">
      <c r="B122" s="125">
        <v>116</v>
      </c>
      <c r="C122" s="996" t="s">
        <v>4415</v>
      </c>
      <c r="D122" s="664" t="s">
        <v>10216</v>
      </c>
      <c r="E122" s="265" t="s">
        <v>12804</v>
      </c>
      <c r="F122" s="516"/>
      <c r="G122" s="516"/>
      <c r="H122" s="347" t="s">
        <v>12939</v>
      </c>
      <c r="I122" s="348" t="s">
        <v>12940</v>
      </c>
      <c r="J122" s="348" t="s">
        <v>12941</v>
      </c>
      <c r="K122" s="434">
        <v>44476</v>
      </c>
      <c r="L122" s="434">
        <v>45572</v>
      </c>
      <c r="M122" s="72">
        <v>36</v>
      </c>
      <c r="N122" s="383">
        <v>31680000</v>
      </c>
      <c r="O122" s="72">
        <v>880000</v>
      </c>
      <c r="P122" s="86">
        <v>3.0867294791666304</v>
      </c>
      <c r="Q122" s="87">
        <v>2640000</v>
      </c>
      <c r="R122" s="139">
        <v>1078000</v>
      </c>
      <c r="S122" s="140">
        <v>1</v>
      </c>
      <c r="T122" s="541">
        <v>30602000</v>
      </c>
    </row>
    <row r="123" spans="2:20" ht="17.25" x14ac:dyDescent="0.4">
      <c r="B123" s="125">
        <v>117</v>
      </c>
      <c r="C123" s="996" t="s">
        <v>4447</v>
      </c>
      <c r="D123" s="664" t="s">
        <v>10216</v>
      </c>
      <c r="E123" s="265" t="s">
        <v>12910</v>
      </c>
      <c r="F123" s="516"/>
      <c r="G123" s="516"/>
      <c r="H123" s="347" t="s">
        <v>12942</v>
      </c>
      <c r="I123" s="348" t="s">
        <v>12943</v>
      </c>
      <c r="J123" s="348" t="s">
        <v>12944</v>
      </c>
      <c r="K123" s="434">
        <v>44469</v>
      </c>
      <c r="L123" s="434">
        <v>45565</v>
      </c>
      <c r="M123" s="72">
        <v>36</v>
      </c>
      <c r="N123" s="383">
        <v>26280000</v>
      </c>
      <c r="O123" s="72">
        <v>730000</v>
      </c>
      <c r="P123" s="86">
        <v>3.3200628124999638</v>
      </c>
      <c r="Q123" s="87">
        <v>2190000</v>
      </c>
      <c r="R123" s="139"/>
      <c r="S123" s="140"/>
      <c r="T123" s="541">
        <v>26280000</v>
      </c>
    </row>
    <row r="124" spans="2:20" ht="17.25" x14ac:dyDescent="0.4">
      <c r="B124" s="125">
        <v>118</v>
      </c>
      <c r="C124" s="996" t="s">
        <v>4451</v>
      </c>
      <c r="D124" s="664" t="s">
        <v>10216</v>
      </c>
      <c r="E124" s="265" t="s">
        <v>12910</v>
      </c>
      <c r="F124" s="516"/>
      <c r="G124" s="516"/>
      <c r="H124" s="347" t="s">
        <v>12945</v>
      </c>
      <c r="I124" s="348" t="s">
        <v>12946</v>
      </c>
      <c r="J124" s="348" t="s">
        <v>12947</v>
      </c>
      <c r="K124" s="434">
        <v>44469</v>
      </c>
      <c r="L124" s="434">
        <v>45565</v>
      </c>
      <c r="M124" s="72">
        <v>36</v>
      </c>
      <c r="N124" s="383">
        <v>26280000</v>
      </c>
      <c r="O124" s="72">
        <v>730000</v>
      </c>
      <c r="P124" s="86">
        <v>3.3200628124999638</v>
      </c>
      <c r="Q124" s="87">
        <v>2190000</v>
      </c>
      <c r="R124" s="139"/>
      <c r="S124" s="140"/>
      <c r="T124" s="541">
        <v>26280000</v>
      </c>
    </row>
    <row r="125" spans="2:20" ht="17.25" x14ac:dyDescent="0.4">
      <c r="B125" s="125">
        <v>119</v>
      </c>
      <c r="C125" s="996" t="s">
        <v>4455</v>
      </c>
      <c r="D125" s="664" t="s">
        <v>10216</v>
      </c>
      <c r="E125" s="265" t="s">
        <v>12910</v>
      </c>
      <c r="F125" s="516"/>
      <c r="G125" s="516"/>
      <c r="H125" s="347" t="s">
        <v>12948</v>
      </c>
      <c r="I125" s="348" t="s">
        <v>12949</v>
      </c>
      <c r="J125" s="348" t="s">
        <v>12950</v>
      </c>
      <c r="K125" s="434">
        <v>44469</v>
      </c>
      <c r="L125" s="434">
        <v>45565</v>
      </c>
      <c r="M125" s="72">
        <v>36</v>
      </c>
      <c r="N125" s="383">
        <v>28080000</v>
      </c>
      <c r="O125" s="72">
        <v>780000</v>
      </c>
      <c r="P125" s="86">
        <v>3.3200628124999638</v>
      </c>
      <c r="Q125" s="87">
        <v>2340000</v>
      </c>
      <c r="R125" s="139"/>
      <c r="S125" s="140"/>
      <c r="T125" s="541">
        <v>28080000</v>
      </c>
    </row>
    <row r="126" spans="2:20" ht="17.25" x14ac:dyDescent="0.4">
      <c r="B126" s="125">
        <v>120</v>
      </c>
      <c r="C126" s="996" t="s">
        <v>4471</v>
      </c>
      <c r="D126" s="664" t="s">
        <v>10216</v>
      </c>
      <c r="E126" s="265" t="s">
        <v>12804</v>
      </c>
      <c r="F126" s="516"/>
      <c r="G126" s="516"/>
      <c r="H126" s="347" t="s">
        <v>12951</v>
      </c>
      <c r="I126" s="348" t="s">
        <v>12952</v>
      </c>
      <c r="J126" s="348" t="s">
        <v>12953</v>
      </c>
      <c r="K126" s="434">
        <v>44469</v>
      </c>
      <c r="L126" s="434">
        <v>45565</v>
      </c>
      <c r="M126" s="72">
        <v>36</v>
      </c>
      <c r="N126" s="383">
        <v>24480000</v>
      </c>
      <c r="O126" s="72">
        <v>680000</v>
      </c>
      <c r="P126" s="86">
        <v>3.3200628124999638</v>
      </c>
      <c r="Q126" s="87">
        <v>2040000</v>
      </c>
      <c r="R126" s="139"/>
      <c r="S126" s="140"/>
      <c r="T126" s="541">
        <v>24480000</v>
      </c>
    </row>
    <row r="127" spans="2:20" ht="17.25" x14ac:dyDescent="0.4">
      <c r="B127" s="125">
        <v>121</v>
      </c>
      <c r="C127" s="996" t="s">
        <v>4554</v>
      </c>
      <c r="D127" s="664" t="s">
        <v>10216</v>
      </c>
      <c r="E127" s="265" t="s">
        <v>12804</v>
      </c>
      <c r="F127" s="516"/>
      <c r="G127" s="516"/>
      <c r="H127" s="347" t="s">
        <v>12961</v>
      </c>
      <c r="I127" s="348" t="s">
        <v>12962</v>
      </c>
      <c r="J127" s="348" t="s">
        <v>12963</v>
      </c>
      <c r="K127" s="434">
        <v>44469</v>
      </c>
      <c r="L127" s="434">
        <v>45565</v>
      </c>
      <c r="M127" s="72">
        <v>36</v>
      </c>
      <c r="N127" s="383">
        <v>24480000</v>
      </c>
      <c r="O127" s="72">
        <v>680000</v>
      </c>
      <c r="P127" s="86">
        <v>3.3200628124999638</v>
      </c>
      <c r="Q127" s="87">
        <v>2040000</v>
      </c>
      <c r="R127" s="139"/>
      <c r="S127" s="140"/>
      <c r="T127" s="541">
        <v>24480000</v>
      </c>
    </row>
    <row r="128" spans="2:20" ht="17.25" x14ac:dyDescent="0.4">
      <c r="B128" s="125">
        <v>122</v>
      </c>
      <c r="C128" s="996" t="s">
        <v>4554</v>
      </c>
      <c r="D128" s="664" t="s">
        <v>10216</v>
      </c>
      <c r="E128" s="265" t="s">
        <v>12804</v>
      </c>
      <c r="F128" s="516"/>
      <c r="G128" s="516"/>
      <c r="H128" s="347" t="s">
        <v>12964</v>
      </c>
      <c r="I128" s="348" t="s">
        <v>12965</v>
      </c>
      <c r="J128" s="348" t="s">
        <v>12966</v>
      </c>
      <c r="K128" s="434">
        <v>44469</v>
      </c>
      <c r="L128" s="434">
        <v>45565</v>
      </c>
      <c r="M128" s="72">
        <v>36</v>
      </c>
      <c r="N128" s="383">
        <v>24480000</v>
      </c>
      <c r="O128" s="72">
        <v>680000</v>
      </c>
      <c r="P128" s="86">
        <v>3.3200628124999638</v>
      </c>
      <c r="Q128" s="87">
        <v>2040000</v>
      </c>
      <c r="R128" s="139"/>
      <c r="S128" s="140"/>
      <c r="T128" s="541">
        <v>24480000</v>
      </c>
    </row>
    <row r="129" spans="2:20" ht="17.25" x14ac:dyDescent="0.4">
      <c r="B129" s="125">
        <v>123</v>
      </c>
      <c r="C129" s="996" t="s">
        <v>4554</v>
      </c>
      <c r="D129" s="664" t="s">
        <v>10216</v>
      </c>
      <c r="E129" s="265" t="s">
        <v>12804</v>
      </c>
      <c r="F129" s="516"/>
      <c r="G129" s="516"/>
      <c r="H129" s="347" t="s">
        <v>12967</v>
      </c>
      <c r="I129" s="348" t="s">
        <v>12968</v>
      </c>
      <c r="J129" s="348" t="s">
        <v>12969</v>
      </c>
      <c r="K129" s="434">
        <v>44469</v>
      </c>
      <c r="L129" s="434">
        <v>45565</v>
      </c>
      <c r="M129" s="72">
        <v>36</v>
      </c>
      <c r="N129" s="383">
        <v>24480000</v>
      </c>
      <c r="O129" s="72">
        <v>680000</v>
      </c>
      <c r="P129" s="86">
        <v>3.3200628124999638</v>
      </c>
      <c r="Q129" s="87">
        <v>2040000</v>
      </c>
      <c r="R129" s="139"/>
      <c r="S129" s="140"/>
      <c r="T129" s="541">
        <v>24480000</v>
      </c>
    </row>
    <row r="130" spans="2:20" ht="17.25" x14ac:dyDescent="0.4">
      <c r="B130" s="125">
        <v>124</v>
      </c>
      <c r="C130" s="996" t="s">
        <v>4554</v>
      </c>
      <c r="D130" s="664" t="s">
        <v>10216</v>
      </c>
      <c r="E130" s="265" t="s">
        <v>12804</v>
      </c>
      <c r="F130" s="516"/>
      <c r="G130" s="516"/>
      <c r="H130" s="347" t="s">
        <v>12970</v>
      </c>
      <c r="I130" s="348" t="s">
        <v>12971</v>
      </c>
      <c r="J130" s="348" t="s">
        <v>12972</v>
      </c>
      <c r="K130" s="434">
        <v>44469</v>
      </c>
      <c r="L130" s="434">
        <v>45565</v>
      </c>
      <c r="M130" s="72">
        <v>36</v>
      </c>
      <c r="N130" s="383">
        <v>24480000</v>
      </c>
      <c r="O130" s="72">
        <v>680000</v>
      </c>
      <c r="P130" s="86">
        <v>3.3200628124999638</v>
      </c>
      <c r="Q130" s="87">
        <v>2040000</v>
      </c>
      <c r="R130" s="139"/>
      <c r="S130" s="140"/>
      <c r="T130" s="541">
        <v>24480000</v>
      </c>
    </row>
    <row r="131" spans="2:20" ht="17.25" x14ac:dyDescent="0.4">
      <c r="B131" s="125">
        <v>125</v>
      </c>
      <c r="C131" s="996" t="s">
        <v>4554</v>
      </c>
      <c r="D131" s="664" t="s">
        <v>10216</v>
      </c>
      <c r="E131" s="265" t="s">
        <v>12804</v>
      </c>
      <c r="F131" s="516"/>
      <c r="G131" s="516"/>
      <c r="H131" s="347" t="s">
        <v>12973</v>
      </c>
      <c r="I131" s="348" t="s">
        <v>12974</v>
      </c>
      <c r="J131" s="348" t="s">
        <v>12975</v>
      </c>
      <c r="K131" s="434">
        <v>44469</v>
      </c>
      <c r="L131" s="434">
        <v>45565</v>
      </c>
      <c r="M131" s="72">
        <v>36</v>
      </c>
      <c r="N131" s="383">
        <v>24480000</v>
      </c>
      <c r="O131" s="72">
        <v>680000</v>
      </c>
      <c r="P131" s="86">
        <v>3.3200628124999638</v>
      </c>
      <c r="Q131" s="87">
        <v>2040000</v>
      </c>
      <c r="R131" s="139"/>
      <c r="S131" s="140"/>
      <c r="T131" s="541">
        <v>24480000</v>
      </c>
    </row>
    <row r="132" spans="2:20" ht="17.25" x14ac:dyDescent="0.4">
      <c r="B132" s="125">
        <v>126</v>
      </c>
      <c r="C132" s="996" t="s">
        <v>4590</v>
      </c>
      <c r="D132" s="664" t="s">
        <v>10216</v>
      </c>
      <c r="E132" s="265" t="s">
        <v>12804</v>
      </c>
      <c r="F132" s="516"/>
      <c r="G132" s="516"/>
      <c r="H132" s="347" t="s">
        <v>12976</v>
      </c>
      <c r="I132" s="348" t="s">
        <v>12977</v>
      </c>
      <c r="J132" s="348" t="s">
        <v>12978</v>
      </c>
      <c r="K132" s="434">
        <v>44478</v>
      </c>
      <c r="L132" s="434">
        <v>45574</v>
      </c>
      <c r="M132" s="72">
        <v>36</v>
      </c>
      <c r="N132" s="383">
        <v>26280000</v>
      </c>
      <c r="O132" s="72">
        <v>730000</v>
      </c>
      <c r="P132" s="86">
        <v>3.020062812499964</v>
      </c>
      <c r="Q132" s="87">
        <v>2190000</v>
      </c>
      <c r="R132" s="139">
        <v>113100</v>
      </c>
      <c r="S132" s="140">
        <v>0</v>
      </c>
      <c r="T132" s="541">
        <v>26166900</v>
      </c>
    </row>
    <row r="133" spans="2:20" ht="17.25" x14ac:dyDescent="0.4">
      <c r="B133" s="125">
        <v>127</v>
      </c>
      <c r="C133" s="996" t="s">
        <v>4594</v>
      </c>
      <c r="D133" s="664" t="s">
        <v>10216</v>
      </c>
      <c r="E133" s="265" t="s">
        <v>12885</v>
      </c>
      <c r="F133" s="516"/>
      <c r="G133" s="516"/>
      <c r="H133" s="347" t="s">
        <v>12979</v>
      </c>
      <c r="I133" s="348" t="s">
        <v>12980</v>
      </c>
      <c r="J133" s="348" t="s">
        <v>12981</v>
      </c>
      <c r="K133" s="434">
        <v>44473</v>
      </c>
      <c r="L133" s="434">
        <v>45569</v>
      </c>
      <c r="M133" s="72">
        <v>36</v>
      </c>
      <c r="N133" s="383">
        <v>28080000</v>
      </c>
      <c r="O133" s="72">
        <v>780000</v>
      </c>
      <c r="P133" s="86">
        <v>3.1867294791666305</v>
      </c>
      <c r="Q133" s="87">
        <v>2340000</v>
      </c>
      <c r="R133" s="139"/>
      <c r="S133" s="140"/>
      <c r="T133" s="541">
        <v>28080000</v>
      </c>
    </row>
    <row r="134" spans="2:20" ht="17.25" x14ac:dyDescent="0.4">
      <c r="B134" s="125">
        <v>128</v>
      </c>
      <c r="C134" s="996" t="s">
        <v>4594</v>
      </c>
      <c r="D134" s="664" t="s">
        <v>10216</v>
      </c>
      <c r="E134" s="265" t="s">
        <v>12885</v>
      </c>
      <c r="F134" s="516"/>
      <c r="G134" s="516"/>
      <c r="H134" s="347" t="s">
        <v>12982</v>
      </c>
      <c r="I134" s="348" t="s">
        <v>12983</v>
      </c>
      <c r="J134" s="348" t="s">
        <v>12984</v>
      </c>
      <c r="K134" s="434">
        <v>44473</v>
      </c>
      <c r="L134" s="434">
        <v>45569</v>
      </c>
      <c r="M134" s="72">
        <v>36</v>
      </c>
      <c r="N134" s="383">
        <v>28080000</v>
      </c>
      <c r="O134" s="72">
        <v>780000</v>
      </c>
      <c r="P134" s="86">
        <v>3.1867294791666305</v>
      </c>
      <c r="Q134" s="87">
        <v>2340000</v>
      </c>
      <c r="R134" s="139"/>
      <c r="S134" s="140"/>
      <c r="T134" s="541">
        <v>28080000</v>
      </c>
    </row>
    <row r="135" spans="2:20" ht="17.25" x14ac:dyDescent="0.4">
      <c r="B135" s="125">
        <v>129</v>
      </c>
      <c r="C135" s="994" t="s">
        <v>4721</v>
      </c>
      <c r="D135" s="655" t="s">
        <v>10216</v>
      </c>
      <c r="E135" s="258" t="s">
        <v>12804</v>
      </c>
      <c r="F135" s="463"/>
      <c r="G135" s="463"/>
      <c r="H135" s="235" t="s">
        <v>12985</v>
      </c>
      <c r="I135" s="69" t="s">
        <v>12986</v>
      </c>
      <c r="J135" s="69" t="s">
        <v>12987</v>
      </c>
      <c r="K135" s="427">
        <v>44500</v>
      </c>
      <c r="L135" s="427">
        <v>45596</v>
      </c>
      <c r="M135" s="76">
        <v>36</v>
      </c>
      <c r="N135" s="370">
        <v>24480000</v>
      </c>
      <c r="O135" s="76">
        <v>680000</v>
      </c>
      <c r="P135" s="128">
        <v>2.2867294791666306</v>
      </c>
      <c r="Q135" s="129">
        <v>1360000</v>
      </c>
      <c r="R135" s="73">
        <v>16900</v>
      </c>
      <c r="S135" s="130">
        <v>0</v>
      </c>
      <c r="T135" s="541">
        <v>24463100</v>
      </c>
    </row>
    <row r="136" spans="2:20" ht="17.25" x14ac:dyDescent="0.4">
      <c r="B136" s="125">
        <v>130</v>
      </c>
      <c r="C136" s="1020" t="s">
        <v>4780</v>
      </c>
      <c r="D136" s="675" t="s">
        <v>10216</v>
      </c>
      <c r="E136" s="543" t="s">
        <v>12885</v>
      </c>
      <c r="F136" s="667"/>
      <c r="G136" s="667"/>
      <c r="H136" s="308" t="s">
        <v>12988</v>
      </c>
      <c r="I136" s="545" t="s">
        <v>12989</v>
      </c>
      <c r="J136" s="545" t="s">
        <v>12990</v>
      </c>
      <c r="K136" s="668">
        <v>44508</v>
      </c>
      <c r="L136" s="668">
        <v>45604</v>
      </c>
      <c r="M136" s="155">
        <v>36</v>
      </c>
      <c r="N136" s="401">
        <v>29880000</v>
      </c>
      <c r="O136" s="155">
        <v>830000</v>
      </c>
      <c r="P136" s="311">
        <v>2.020062812499964</v>
      </c>
      <c r="Q136" s="312">
        <v>1660000</v>
      </c>
      <c r="R136" s="158">
        <v>105300</v>
      </c>
      <c r="S136" s="159">
        <v>0</v>
      </c>
      <c r="T136" s="548">
        <v>29774700</v>
      </c>
    </row>
    <row r="137" spans="2:20" ht="17.25" x14ac:dyDescent="0.4">
      <c r="B137" s="125">
        <v>131</v>
      </c>
      <c r="C137" s="1020" t="s">
        <v>4784</v>
      </c>
      <c r="D137" s="675" t="s">
        <v>10216</v>
      </c>
      <c r="E137" s="543" t="s">
        <v>12885</v>
      </c>
      <c r="F137" s="667"/>
      <c r="G137" s="667"/>
      <c r="H137" s="308" t="s">
        <v>12991</v>
      </c>
      <c r="I137" s="545" t="s">
        <v>12992</v>
      </c>
      <c r="J137" s="545" t="s">
        <v>12993</v>
      </c>
      <c r="K137" s="668">
        <v>44517</v>
      </c>
      <c r="L137" s="668">
        <v>45613</v>
      </c>
      <c r="M137" s="155">
        <v>36</v>
      </c>
      <c r="N137" s="401">
        <v>29880000</v>
      </c>
      <c r="O137" s="155">
        <v>830000</v>
      </c>
      <c r="P137" s="311">
        <v>1.720062812499964</v>
      </c>
      <c r="Q137" s="312">
        <v>830000</v>
      </c>
      <c r="R137" s="158">
        <v>105300</v>
      </c>
      <c r="S137" s="159">
        <v>0</v>
      </c>
      <c r="T137" s="548">
        <v>29774700</v>
      </c>
    </row>
    <row r="138" spans="2:20" ht="17.25" x14ac:dyDescent="0.4">
      <c r="B138" s="125">
        <v>132</v>
      </c>
      <c r="C138" s="1020" t="s">
        <v>4942</v>
      </c>
      <c r="D138" s="675" t="s">
        <v>10216</v>
      </c>
      <c r="E138" s="543" t="s">
        <v>12803</v>
      </c>
      <c r="F138" s="667"/>
      <c r="G138" s="667"/>
      <c r="H138" s="308" t="s">
        <v>12994</v>
      </c>
      <c r="I138" s="545" t="s">
        <v>12995</v>
      </c>
      <c r="J138" s="545" t="s">
        <v>12996</v>
      </c>
      <c r="K138" s="668">
        <v>44548</v>
      </c>
      <c r="L138" s="668">
        <v>45644</v>
      </c>
      <c r="M138" s="155">
        <v>36</v>
      </c>
      <c r="N138" s="401">
        <v>63144000</v>
      </c>
      <c r="O138" s="155">
        <v>1754000</v>
      </c>
      <c r="P138" s="311">
        <v>0.68672947916663063</v>
      </c>
      <c r="Q138" s="312">
        <v>0</v>
      </c>
      <c r="R138" s="158">
        <v>109340</v>
      </c>
      <c r="S138" s="159">
        <v>0</v>
      </c>
      <c r="T138" s="548">
        <v>63034660</v>
      </c>
    </row>
    <row r="139" spans="2:20" ht="17.25" x14ac:dyDescent="0.4">
      <c r="B139" s="125">
        <v>133</v>
      </c>
      <c r="C139" s="1020" t="s">
        <v>4942</v>
      </c>
      <c r="D139" s="675" t="s">
        <v>10216</v>
      </c>
      <c r="E139" s="543" t="s">
        <v>12803</v>
      </c>
      <c r="F139" s="667"/>
      <c r="G139" s="667"/>
      <c r="H139" s="308" t="s">
        <v>12997</v>
      </c>
      <c r="I139" s="545" t="s">
        <v>12998</v>
      </c>
      <c r="J139" s="545" t="s">
        <v>12999</v>
      </c>
      <c r="K139" s="668">
        <v>44548</v>
      </c>
      <c r="L139" s="668">
        <v>45644</v>
      </c>
      <c r="M139" s="155">
        <v>36</v>
      </c>
      <c r="N139" s="401">
        <v>63144000</v>
      </c>
      <c r="O139" s="155">
        <v>1754000</v>
      </c>
      <c r="P139" s="311">
        <v>0.68672947916663063</v>
      </c>
      <c r="Q139" s="312">
        <v>0</v>
      </c>
      <c r="R139" s="158">
        <v>109340</v>
      </c>
      <c r="S139" s="159">
        <v>0</v>
      </c>
      <c r="T139" s="548">
        <v>63034660</v>
      </c>
    </row>
    <row r="140" spans="2:20" ht="17.25" x14ac:dyDescent="0.4">
      <c r="B140" s="125">
        <v>134</v>
      </c>
      <c r="C140" s="1020" t="s">
        <v>4942</v>
      </c>
      <c r="D140" s="675" t="s">
        <v>10216</v>
      </c>
      <c r="E140" s="543" t="s">
        <v>12803</v>
      </c>
      <c r="F140" s="667"/>
      <c r="G140" s="667"/>
      <c r="H140" s="308" t="s">
        <v>13000</v>
      </c>
      <c r="I140" s="545" t="s">
        <v>13001</v>
      </c>
      <c r="J140" s="545" t="s">
        <v>13002</v>
      </c>
      <c r="K140" s="668">
        <v>44548</v>
      </c>
      <c r="L140" s="668">
        <v>45644</v>
      </c>
      <c r="M140" s="155">
        <v>36</v>
      </c>
      <c r="N140" s="401">
        <v>63144000</v>
      </c>
      <c r="O140" s="155">
        <v>1754000</v>
      </c>
      <c r="P140" s="311">
        <v>0.68672947916663063</v>
      </c>
      <c r="Q140" s="312">
        <v>0</v>
      </c>
      <c r="R140" s="158">
        <v>409340</v>
      </c>
      <c r="S140" s="159">
        <v>0</v>
      </c>
      <c r="T140" s="548">
        <v>62734660</v>
      </c>
    </row>
    <row r="141" spans="2:20" ht="17.25" x14ac:dyDescent="0.4">
      <c r="B141" s="125">
        <v>135</v>
      </c>
      <c r="C141" s="1021" t="s">
        <v>4866</v>
      </c>
      <c r="D141" s="681" t="s">
        <v>13013</v>
      </c>
      <c r="E141" s="682" t="s">
        <v>12822</v>
      </c>
      <c r="F141" s="683"/>
      <c r="G141" s="683"/>
      <c r="H141" s="242" t="s">
        <v>13015</v>
      </c>
      <c r="I141" s="243" t="s">
        <v>13016</v>
      </c>
      <c r="J141" s="243" t="s">
        <v>13017</v>
      </c>
      <c r="K141" s="684">
        <v>44541</v>
      </c>
      <c r="L141" s="684">
        <v>45637</v>
      </c>
      <c r="M141" s="245">
        <v>36</v>
      </c>
      <c r="N141" s="685">
        <v>25200000</v>
      </c>
      <c r="O141" s="245">
        <v>700000</v>
      </c>
      <c r="P141" s="311">
        <v>0.92006281249996391</v>
      </c>
      <c r="Q141" s="312">
        <v>0</v>
      </c>
      <c r="R141" s="248"/>
      <c r="S141" s="249"/>
      <c r="T141" s="250">
        <v>25200000</v>
      </c>
    </row>
    <row r="142" spans="2:20" ht="17.25" x14ac:dyDescent="0.4">
      <c r="B142" s="125">
        <v>136</v>
      </c>
      <c r="C142" s="993" t="s">
        <v>2954</v>
      </c>
      <c r="D142" s="676" t="s">
        <v>13026</v>
      </c>
      <c r="E142" s="374" t="s">
        <v>13027</v>
      </c>
      <c r="F142" s="377"/>
      <c r="G142" s="377"/>
      <c r="H142" s="320" t="s">
        <v>13032</v>
      </c>
      <c r="I142" s="81" t="s">
        <v>13033</v>
      </c>
      <c r="J142" s="81" t="s">
        <v>13034</v>
      </c>
      <c r="K142" s="471">
        <v>44225</v>
      </c>
      <c r="L142" s="471">
        <v>46051</v>
      </c>
      <c r="M142" s="85">
        <v>60</v>
      </c>
      <c r="N142" s="379">
        <v>75300000</v>
      </c>
      <c r="O142" s="85">
        <v>1255000</v>
      </c>
      <c r="P142" s="86">
        <v>11.453396145833297</v>
      </c>
      <c r="Q142" s="87">
        <v>13805000</v>
      </c>
      <c r="R142" s="88"/>
      <c r="S142" s="89"/>
      <c r="T142" s="642">
        <v>75300000</v>
      </c>
    </row>
    <row r="143" spans="2:20" ht="17.25" x14ac:dyDescent="0.4">
      <c r="B143" s="125">
        <v>137</v>
      </c>
      <c r="C143" s="994" t="s">
        <v>2958</v>
      </c>
      <c r="D143" s="655" t="s">
        <v>13026</v>
      </c>
      <c r="E143" s="258" t="s">
        <v>12778</v>
      </c>
      <c r="F143" s="232"/>
      <c r="G143" s="232"/>
      <c r="H143" s="235" t="s">
        <v>13035</v>
      </c>
      <c r="I143" s="69" t="s">
        <v>13036</v>
      </c>
      <c r="J143" s="69" t="s">
        <v>13037</v>
      </c>
      <c r="K143" s="427">
        <v>44298</v>
      </c>
      <c r="L143" s="427">
        <v>46124</v>
      </c>
      <c r="M143" s="76">
        <v>60</v>
      </c>
      <c r="N143" s="370">
        <v>102000000</v>
      </c>
      <c r="O143" s="76">
        <v>1700000</v>
      </c>
      <c r="P143" s="86">
        <v>9.0200628124999636</v>
      </c>
      <c r="Q143" s="87">
        <v>15300000</v>
      </c>
      <c r="R143" s="73"/>
      <c r="S143" s="130"/>
      <c r="T143" s="50">
        <v>102000000</v>
      </c>
    </row>
    <row r="144" spans="2:20" ht="17.25" x14ac:dyDescent="0.4">
      <c r="B144" s="125">
        <v>138</v>
      </c>
      <c r="C144" s="994" t="s">
        <v>2958</v>
      </c>
      <c r="D144" s="655" t="s">
        <v>13026</v>
      </c>
      <c r="E144" s="258" t="s">
        <v>12778</v>
      </c>
      <c r="F144" s="232"/>
      <c r="G144" s="232"/>
      <c r="H144" s="235" t="s">
        <v>13038</v>
      </c>
      <c r="I144" s="69" t="s">
        <v>13039</v>
      </c>
      <c r="J144" s="69" t="s">
        <v>13040</v>
      </c>
      <c r="K144" s="427">
        <v>44298</v>
      </c>
      <c r="L144" s="427">
        <v>46124</v>
      </c>
      <c r="M144" s="76">
        <v>60</v>
      </c>
      <c r="N144" s="370">
        <v>102000000</v>
      </c>
      <c r="O144" s="76">
        <v>1700000</v>
      </c>
      <c r="P144" s="86">
        <v>9.0200628124999636</v>
      </c>
      <c r="Q144" s="87">
        <v>15300000</v>
      </c>
      <c r="R144" s="73"/>
      <c r="S144" s="130"/>
      <c r="T144" s="50">
        <v>102000000</v>
      </c>
    </row>
    <row r="145" spans="2:20" ht="17.25" x14ac:dyDescent="0.4">
      <c r="B145" s="125">
        <v>139</v>
      </c>
      <c r="C145" s="993" t="s">
        <v>2958</v>
      </c>
      <c r="D145" s="676" t="s">
        <v>13026</v>
      </c>
      <c r="E145" s="258" t="s">
        <v>12778</v>
      </c>
      <c r="F145" s="377"/>
      <c r="G145" s="377"/>
      <c r="H145" s="320" t="s">
        <v>13041</v>
      </c>
      <c r="I145" s="81" t="s">
        <v>13042</v>
      </c>
      <c r="J145" s="81" t="s">
        <v>13043</v>
      </c>
      <c r="K145" s="427">
        <v>44298</v>
      </c>
      <c r="L145" s="427">
        <v>46124</v>
      </c>
      <c r="M145" s="76">
        <v>60</v>
      </c>
      <c r="N145" s="370">
        <v>102000000</v>
      </c>
      <c r="O145" s="76">
        <v>1700000</v>
      </c>
      <c r="P145" s="86">
        <v>9.0200628124999636</v>
      </c>
      <c r="Q145" s="87">
        <v>15300000</v>
      </c>
      <c r="R145" s="88"/>
      <c r="S145" s="89"/>
      <c r="T145" s="90">
        <v>102000000</v>
      </c>
    </row>
    <row r="146" spans="2:20" ht="17.25" x14ac:dyDescent="0.4">
      <c r="B146" s="125">
        <v>140</v>
      </c>
      <c r="C146" s="1022" t="s">
        <v>4393</v>
      </c>
      <c r="D146" s="655" t="s">
        <v>13044</v>
      </c>
      <c r="E146" s="221" t="s">
        <v>13051</v>
      </c>
      <c r="F146" s="696"/>
      <c r="G146" s="696"/>
      <c r="H146" s="235" t="s">
        <v>13052</v>
      </c>
      <c r="I146" s="69" t="s">
        <v>13053</v>
      </c>
      <c r="J146" s="69" t="s">
        <v>13054</v>
      </c>
      <c r="K146" s="225">
        <v>44433</v>
      </c>
      <c r="L146" s="225">
        <v>45529</v>
      </c>
      <c r="M146" s="226">
        <v>36</v>
      </c>
      <c r="N146" s="227">
        <v>32400000</v>
      </c>
      <c r="O146" s="226">
        <v>900000</v>
      </c>
      <c r="P146" s="128">
        <v>4.5200628124999636</v>
      </c>
      <c r="Q146" s="129">
        <v>3600000</v>
      </c>
      <c r="R146" s="73"/>
      <c r="S146" s="130"/>
      <c r="T146" s="50">
        <v>32400000</v>
      </c>
    </row>
    <row r="147" spans="2:20" ht="17.25" x14ac:dyDescent="0.4">
      <c r="B147" s="125">
        <v>141</v>
      </c>
      <c r="C147" s="1022" t="s">
        <v>4393</v>
      </c>
      <c r="D147" s="655" t="s">
        <v>13044</v>
      </c>
      <c r="E147" s="221" t="s">
        <v>13051</v>
      </c>
      <c r="F147" s="696"/>
      <c r="G147" s="696"/>
      <c r="H147" s="235" t="s">
        <v>13055</v>
      </c>
      <c r="I147" s="69" t="s">
        <v>13056</v>
      </c>
      <c r="J147" s="69" t="s">
        <v>13057</v>
      </c>
      <c r="K147" s="225">
        <v>44433</v>
      </c>
      <c r="L147" s="225">
        <v>45529</v>
      </c>
      <c r="M147" s="226">
        <v>36</v>
      </c>
      <c r="N147" s="227">
        <v>32400000</v>
      </c>
      <c r="O147" s="226">
        <v>900000</v>
      </c>
      <c r="P147" s="128">
        <v>4.5200628124999636</v>
      </c>
      <c r="Q147" s="129">
        <v>3600000</v>
      </c>
      <c r="R147" s="73"/>
      <c r="S147" s="130"/>
      <c r="T147" s="50">
        <v>32400000</v>
      </c>
    </row>
    <row r="148" spans="2:20" ht="17.25" x14ac:dyDescent="0.4">
      <c r="B148" s="125">
        <v>142</v>
      </c>
      <c r="C148" s="1022" t="s">
        <v>4393</v>
      </c>
      <c r="D148" s="655" t="s">
        <v>13044</v>
      </c>
      <c r="E148" s="221" t="s">
        <v>13051</v>
      </c>
      <c r="F148" s="696"/>
      <c r="G148" s="696"/>
      <c r="H148" s="235" t="s">
        <v>13058</v>
      </c>
      <c r="I148" s="69" t="s">
        <v>13059</v>
      </c>
      <c r="J148" s="69" t="s">
        <v>13060</v>
      </c>
      <c r="K148" s="225">
        <v>44433</v>
      </c>
      <c r="L148" s="225">
        <v>45529</v>
      </c>
      <c r="M148" s="226">
        <v>36</v>
      </c>
      <c r="N148" s="227">
        <v>32400000</v>
      </c>
      <c r="O148" s="226">
        <v>900000</v>
      </c>
      <c r="P148" s="128">
        <v>4.5200628124999636</v>
      </c>
      <c r="Q148" s="129">
        <v>3600000</v>
      </c>
      <c r="R148" s="73"/>
      <c r="S148" s="130"/>
      <c r="T148" s="50">
        <v>32400000</v>
      </c>
    </row>
    <row r="149" spans="2:20" ht="17.25" x14ac:dyDescent="0.4">
      <c r="B149" s="125">
        <v>143</v>
      </c>
      <c r="C149" s="1022" t="s">
        <v>4393</v>
      </c>
      <c r="D149" s="655" t="s">
        <v>13044</v>
      </c>
      <c r="E149" s="221" t="s">
        <v>13051</v>
      </c>
      <c r="F149" s="696"/>
      <c r="G149" s="696"/>
      <c r="H149" s="235" t="s">
        <v>13061</v>
      </c>
      <c r="I149" s="69" t="s">
        <v>13062</v>
      </c>
      <c r="J149" s="69" t="s">
        <v>13063</v>
      </c>
      <c r="K149" s="225">
        <v>44433</v>
      </c>
      <c r="L149" s="225">
        <v>45529</v>
      </c>
      <c r="M149" s="226">
        <v>36</v>
      </c>
      <c r="N149" s="227">
        <v>32400000</v>
      </c>
      <c r="O149" s="226">
        <v>900000</v>
      </c>
      <c r="P149" s="128">
        <v>4.5200628124999636</v>
      </c>
      <c r="Q149" s="129">
        <v>3600000</v>
      </c>
      <c r="R149" s="73"/>
      <c r="S149" s="130"/>
      <c r="T149" s="50">
        <v>32400000</v>
      </c>
    </row>
    <row r="150" spans="2:20" ht="17.25" x14ac:dyDescent="0.4">
      <c r="B150" s="125">
        <v>144</v>
      </c>
      <c r="C150" s="1022" t="s">
        <v>4393</v>
      </c>
      <c r="D150" s="655" t="s">
        <v>13044</v>
      </c>
      <c r="E150" s="221" t="s">
        <v>13051</v>
      </c>
      <c r="F150" s="696"/>
      <c r="G150" s="696"/>
      <c r="H150" s="235" t="s">
        <v>13064</v>
      </c>
      <c r="I150" s="69" t="s">
        <v>13065</v>
      </c>
      <c r="J150" s="69" t="s">
        <v>13066</v>
      </c>
      <c r="K150" s="225">
        <v>44433</v>
      </c>
      <c r="L150" s="225">
        <v>45529</v>
      </c>
      <c r="M150" s="226">
        <v>36</v>
      </c>
      <c r="N150" s="227">
        <v>32400000</v>
      </c>
      <c r="O150" s="226">
        <v>900000</v>
      </c>
      <c r="P150" s="128">
        <v>4.5200628124999636</v>
      </c>
      <c r="Q150" s="129">
        <v>3600000</v>
      </c>
      <c r="R150" s="73"/>
      <c r="S150" s="130"/>
      <c r="T150" s="50">
        <v>32400000</v>
      </c>
    </row>
    <row r="151" spans="2:20" ht="17.25" x14ac:dyDescent="0.4">
      <c r="B151" s="125">
        <v>145</v>
      </c>
      <c r="C151" s="1022" t="s">
        <v>4393</v>
      </c>
      <c r="D151" s="655" t="s">
        <v>13044</v>
      </c>
      <c r="E151" s="221" t="s">
        <v>13051</v>
      </c>
      <c r="F151" s="696"/>
      <c r="G151" s="696"/>
      <c r="H151" s="235" t="s">
        <v>13067</v>
      </c>
      <c r="I151" s="69" t="s">
        <v>13068</v>
      </c>
      <c r="J151" s="69" t="s">
        <v>13069</v>
      </c>
      <c r="K151" s="225">
        <v>44433</v>
      </c>
      <c r="L151" s="225">
        <v>45529</v>
      </c>
      <c r="M151" s="226">
        <v>36</v>
      </c>
      <c r="N151" s="227">
        <v>32400000</v>
      </c>
      <c r="O151" s="226">
        <v>900000</v>
      </c>
      <c r="P151" s="128">
        <v>4.5200628124999636</v>
      </c>
      <c r="Q151" s="129">
        <v>3600000</v>
      </c>
      <c r="R151" s="73"/>
      <c r="S151" s="130"/>
      <c r="T151" s="50">
        <v>32400000</v>
      </c>
    </row>
    <row r="152" spans="2:20" ht="17.25" x14ac:dyDescent="0.4">
      <c r="B152" s="125">
        <v>146</v>
      </c>
      <c r="C152" s="1022" t="s">
        <v>4393</v>
      </c>
      <c r="D152" s="655" t="s">
        <v>13044</v>
      </c>
      <c r="E152" s="221" t="s">
        <v>13051</v>
      </c>
      <c r="F152" s="696"/>
      <c r="G152" s="696"/>
      <c r="H152" s="235" t="s">
        <v>13070</v>
      </c>
      <c r="I152" s="69" t="s">
        <v>13071</v>
      </c>
      <c r="J152" s="69" t="s">
        <v>13072</v>
      </c>
      <c r="K152" s="225">
        <v>44433</v>
      </c>
      <c r="L152" s="225">
        <v>45529</v>
      </c>
      <c r="M152" s="226">
        <v>36</v>
      </c>
      <c r="N152" s="227">
        <v>32400000</v>
      </c>
      <c r="O152" s="226">
        <v>900000</v>
      </c>
      <c r="P152" s="128">
        <v>4.5200628124999636</v>
      </c>
      <c r="Q152" s="129">
        <v>3600000</v>
      </c>
      <c r="R152" s="73"/>
      <c r="S152" s="130"/>
      <c r="T152" s="50">
        <v>32400000</v>
      </c>
    </row>
    <row r="153" spans="2:20" ht="17.25" x14ac:dyDescent="0.4">
      <c r="B153" s="125">
        <v>147</v>
      </c>
      <c r="C153" s="1022" t="s">
        <v>4393</v>
      </c>
      <c r="D153" s="655" t="s">
        <v>13044</v>
      </c>
      <c r="E153" s="221" t="s">
        <v>13051</v>
      </c>
      <c r="F153" s="696"/>
      <c r="G153" s="696"/>
      <c r="H153" s="235" t="s">
        <v>13073</v>
      </c>
      <c r="I153" s="69" t="s">
        <v>13074</v>
      </c>
      <c r="J153" s="69" t="s">
        <v>13075</v>
      </c>
      <c r="K153" s="225">
        <v>44433</v>
      </c>
      <c r="L153" s="225">
        <v>45529</v>
      </c>
      <c r="M153" s="226">
        <v>36</v>
      </c>
      <c r="N153" s="227">
        <v>32400000</v>
      </c>
      <c r="O153" s="226">
        <v>900000</v>
      </c>
      <c r="P153" s="128">
        <v>4.5200628124999636</v>
      </c>
      <c r="Q153" s="129">
        <v>3600000</v>
      </c>
      <c r="R153" s="73"/>
      <c r="S153" s="130"/>
      <c r="T153" s="50">
        <v>32400000</v>
      </c>
    </row>
    <row r="154" spans="2:20" ht="17.25" x14ac:dyDescent="0.4">
      <c r="B154" s="125">
        <v>148</v>
      </c>
      <c r="C154" s="1022" t="s">
        <v>4393</v>
      </c>
      <c r="D154" s="655" t="s">
        <v>13044</v>
      </c>
      <c r="E154" s="221" t="s">
        <v>13051</v>
      </c>
      <c r="F154" s="696"/>
      <c r="G154" s="696"/>
      <c r="H154" s="235" t="s">
        <v>13076</v>
      </c>
      <c r="I154" s="69" t="s">
        <v>13077</v>
      </c>
      <c r="J154" s="69" t="s">
        <v>13078</v>
      </c>
      <c r="K154" s="225">
        <v>44433</v>
      </c>
      <c r="L154" s="225">
        <v>45529</v>
      </c>
      <c r="M154" s="226">
        <v>36</v>
      </c>
      <c r="N154" s="227">
        <v>32400000</v>
      </c>
      <c r="O154" s="226">
        <v>900000</v>
      </c>
      <c r="P154" s="128">
        <v>4.5200628124999636</v>
      </c>
      <c r="Q154" s="129">
        <v>3600000</v>
      </c>
      <c r="R154" s="73"/>
      <c r="S154" s="130"/>
      <c r="T154" s="50">
        <v>32400000</v>
      </c>
    </row>
    <row r="155" spans="2:20" ht="17.25" x14ac:dyDescent="0.4">
      <c r="B155" s="125">
        <v>149</v>
      </c>
      <c r="C155" s="1022" t="s">
        <v>4393</v>
      </c>
      <c r="D155" s="655" t="s">
        <v>13044</v>
      </c>
      <c r="E155" s="221" t="s">
        <v>13051</v>
      </c>
      <c r="F155" s="696"/>
      <c r="G155" s="696"/>
      <c r="H155" s="235" t="s">
        <v>13079</v>
      </c>
      <c r="I155" s="69" t="s">
        <v>13080</v>
      </c>
      <c r="J155" s="69" t="s">
        <v>13081</v>
      </c>
      <c r="K155" s="225">
        <v>44433</v>
      </c>
      <c r="L155" s="225">
        <v>45529</v>
      </c>
      <c r="M155" s="226">
        <v>36</v>
      </c>
      <c r="N155" s="227">
        <v>32400000</v>
      </c>
      <c r="O155" s="226">
        <v>900000</v>
      </c>
      <c r="P155" s="128">
        <v>4.5200628124999636</v>
      </c>
      <c r="Q155" s="129">
        <v>3600000</v>
      </c>
      <c r="R155" s="73"/>
      <c r="S155" s="130"/>
      <c r="T155" s="50">
        <v>32400000</v>
      </c>
    </row>
    <row r="156" spans="2:20" ht="17.25" x14ac:dyDescent="0.4">
      <c r="B156" s="125">
        <v>150</v>
      </c>
      <c r="C156" s="1022" t="s">
        <v>4397</v>
      </c>
      <c r="D156" s="655" t="s">
        <v>13044</v>
      </c>
      <c r="E156" s="221" t="s">
        <v>13082</v>
      </c>
      <c r="F156" s="696"/>
      <c r="G156" s="696"/>
      <c r="H156" s="235" t="s">
        <v>13083</v>
      </c>
      <c r="I156" s="69" t="s">
        <v>13084</v>
      </c>
      <c r="J156" s="69" t="s">
        <v>13085</v>
      </c>
      <c r="K156" s="225">
        <v>44433</v>
      </c>
      <c r="L156" s="225">
        <v>45529</v>
      </c>
      <c r="M156" s="226">
        <v>36</v>
      </c>
      <c r="N156" s="227">
        <v>54000000</v>
      </c>
      <c r="O156" s="226">
        <v>1500000</v>
      </c>
      <c r="P156" s="128">
        <v>4.5200628124999636</v>
      </c>
      <c r="Q156" s="129">
        <v>6000000</v>
      </c>
      <c r="R156" s="73"/>
      <c r="S156" s="130"/>
      <c r="T156" s="50">
        <v>54000000</v>
      </c>
    </row>
    <row r="157" spans="2:20" ht="17.25" x14ac:dyDescent="0.4">
      <c r="B157" s="125">
        <v>151</v>
      </c>
      <c r="C157" s="1022" t="s">
        <v>4397</v>
      </c>
      <c r="D157" s="655" t="s">
        <v>13044</v>
      </c>
      <c r="E157" s="221" t="s">
        <v>13082</v>
      </c>
      <c r="F157" s="696"/>
      <c r="G157" s="696"/>
      <c r="H157" s="235" t="s">
        <v>13086</v>
      </c>
      <c r="I157" s="69" t="s">
        <v>13087</v>
      </c>
      <c r="J157" s="69" t="s">
        <v>13088</v>
      </c>
      <c r="K157" s="225">
        <v>44433</v>
      </c>
      <c r="L157" s="225">
        <v>45529</v>
      </c>
      <c r="M157" s="226">
        <v>36</v>
      </c>
      <c r="N157" s="227">
        <v>54000000</v>
      </c>
      <c r="O157" s="226">
        <v>1500000</v>
      </c>
      <c r="P157" s="128">
        <v>4.5200628124999636</v>
      </c>
      <c r="Q157" s="129">
        <v>6000000</v>
      </c>
      <c r="R157" s="73"/>
      <c r="S157" s="130"/>
      <c r="T157" s="50">
        <v>54000000</v>
      </c>
    </row>
    <row r="158" spans="2:20" ht="17.25" x14ac:dyDescent="0.4">
      <c r="B158" s="125">
        <v>152</v>
      </c>
      <c r="C158" s="1022" t="s">
        <v>4411</v>
      </c>
      <c r="D158" s="655" t="s">
        <v>13044</v>
      </c>
      <c r="E158" s="221" t="s">
        <v>13082</v>
      </c>
      <c r="F158" s="696"/>
      <c r="G158" s="696"/>
      <c r="H158" s="235" t="s">
        <v>13089</v>
      </c>
      <c r="I158" s="69" t="s">
        <v>13090</v>
      </c>
      <c r="J158" s="69" t="s">
        <v>13091</v>
      </c>
      <c r="K158" s="225">
        <v>44434</v>
      </c>
      <c r="L158" s="225">
        <v>45530</v>
      </c>
      <c r="M158" s="226">
        <v>36</v>
      </c>
      <c r="N158" s="227">
        <v>54000000</v>
      </c>
      <c r="O158" s="226">
        <v>1500000</v>
      </c>
      <c r="P158" s="128">
        <v>4.4867294791666303</v>
      </c>
      <c r="Q158" s="129">
        <v>6000000</v>
      </c>
      <c r="R158" s="73"/>
      <c r="S158" s="130"/>
      <c r="T158" s="50">
        <v>54000000</v>
      </c>
    </row>
    <row r="159" spans="2:20" ht="17.25" x14ac:dyDescent="0.4">
      <c r="B159" s="125">
        <v>153</v>
      </c>
      <c r="C159" s="1022" t="s">
        <v>4411</v>
      </c>
      <c r="D159" s="655" t="s">
        <v>13044</v>
      </c>
      <c r="E159" s="221" t="s">
        <v>13082</v>
      </c>
      <c r="F159" s="696"/>
      <c r="G159" s="696"/>
      <c r="H159" s="235" t="s">
        <v>13092</v>
      </c>
      <c r="I159" s="69" t="s">
        <v>13093</v>
      </c>
      <c r="J159" s="69" t="s">
        <v>13094</v>
      </c>
      <c r="K159" s="225">
        <v>44434</v>
      </c>
      <c r="L159" s="225">
        <v>45530</v>
      </c>
      <c r="M159" s="226">
        <v>36</v>
      </c>
      <c r="N159" s="227">
        <v>54000000</v>
      </c>
      <c r="O159" s="226">
        <v>1500000</v>
      </c>
      <c r="P159" s="128">
        <v>4.4867294791666303</v>
      </c>
      <c r="Q159" s="129">
        <v>6000000</v>
      </c>
      <c r="R159" s="73"/>
      <c r="S159" s="130"/>
      <c r="T159" s="50">
        <v>54000000</v>
      </c>
    </row>
    <row r="160" spans="2:20" ht="17.25" x14ac:dyDescent="0.4">
      <c r="B160" s="125">
        <v>154</v>
      </c>
      <c r="C160" s="1022" t="s">
        <v>4411</v>
      </c>
      <c r="D160" s="655" t="s">
        <v>13044</v>
      </c>
      <c r="E160" s="221" t="s">
        <v>13082</v>
      </c>
      <c r="F160" s="696"/>
      <c r="G160" s="696"/>
      <c r="H160" s="235" t="s">
        <v>13095</v>
      </c>
      <c r="I160" s="69" t="s">
        <v>13096</v>
      </c>
      <c r="J160" s="69" t="s">
        <v>13097</v>
      </c>
      <c r="K160" s="225">
        <v>44434</v>
      </c>
      <c r="L160" s="225">
        <v>45530</v>
      </c>
      <c r="M160" s="226">
        <v>36</v>
      </c>
      <c r="N160" s="227">
        <v>54000000</v>
      </c>
      <c r="O160" s="226">
        <v>1500000</v>
      </c>
      <c r="P160" s="128">
        <v>4.4867294791666303</v>
      </c>
      <c r="Q160" s="129">
        <v>6000000</v>
      </c>
      <c r="R160" s="73"/>
      <c r="S160" s="130"/>
      <c r="T160" s="50">
        <v>54000000</v>
      </c>
    </row>
    <row r="161" spans="2:20" ht="17.25" x14ac:dyDescent="0.4">
      <c r="B161" s="125">
        <v>155</v>
      </c>
      <c r="C161" s="1022" t="s">
        <v>4411</v>
      </c>
      <c r="D161" s="655" t="s">
        <v>13044</v>
      </c>
      <c r="E161" s="221" t="s">
        <v>13082</v>
      </c>
      <c r="F161" s="696"/>
      <c r="G161" s="696"/>
      <c r="H161" s="235" t="s">
        <v>13098</v>
      </c>
      <c r="I161" s="69" t="s">
        <v>13099</v>
      </c>
      <c r="J161" s="69" t="s">
        <v>13100</v>
      </c>
      <c r="K161" s="225">
        <v>44434</v>
      </c>
      <c r="L161" s="225">
        <v>45530</v>
      </c>
      <c r="M161" s="226">
        <v>36</v>
      </c>
      <c r="N161" s="227">
        <v>54000000</v>
      </c>
      <c r="O161" s="226">
        <v>1500000</v>
      </c>
      <c r="P161" s="128">
        <v>4.4867294791666303</v>
      </c>
      <c r="Q161" s="129">
        <v>6000000</v>
      </c>
      <c r="R161" s="73"/>
      <c r="S161" s="130"/>
      <c r="T161" s="50">
        <v>54000000</v>
      </c>
    </row>
    <row r="162" spans="2:20" ht="17.25" x14ac:dyDescent="0.4">
      <c r="B162" s="125">
        <v>156</v>
      </c>
      <c r="C162" s="1022" t="s">
        <v>4411</v>
      </c>
      <c r="D162" s="655" t="s">
        <v>13044</v>
      </c>
      <c r="E162" s="221" t="s">
        <v>13082</v>
      </c>
      <c r="F162" s="696"/>
      <c r="G162" s="696"/>
      <c r="H162" s="235" t="s">
        <v>13101</v>
      </c>
      <c r="I162" s="69" t="s">
        <v>13102</v>
      </c>
      <c r="J162" s="69" t="s">
        <v>13103</v>
      </c>
      <c r="K162" s="225">
        <v>44434</v>
      </c>
      <c r="L162" s="225">
        <v>45530</v>
      </c>
      <c r="M162" s="226">
        <v>36</v>
      </c>
      <c r="N162" s="227">
        <v>54000000</v>
      </c>
      <c r="O162" s="226">
        <v>1500000</v>
      </c>
      <c r="P162" s="128">
        <v>4.4867294791666303</v>
      </c>
      <c r="Q162" s="129">
        <v>6000000</v>
      </c>
      <c r="R162" s="73"/>
      <c r="S162" s="130"/>
      <c r="T162" s="50">
        <v>54000000</v>
      </c>
    </row>
    <row r="163" spans="2:20" ht="17.25" x14ac:dyDescent="0.4">
      <c r="B163" s="125">
        <v>157</v>
      </c>
      <c r="C163" s="1022" t="s">
        <v>4420</v>
      </c>
      <c r="D163" s="655" t="s">
        <v>13044</v>
      </c>
      <c r="E163" s="221" t="s">
        <v>13051</v>
      </c>
      <c r="F163" s="696"/>
      <c r="G163" s="696"/>
      <c r="H163" s="235" t="s">
        <v>13104</v>
      </c>
      <c r="I163" s="69" t="s">
        <v>13105</v>
      </c>
      <c r="J163" s="69" t="s">
        <v>13106</v>
      </c>
      <c r="K163" s="225">
        <v>44463</v>
      </c>
      <c r="L163" s="225">
        <v>45559</v>
      </c>
      <c r="M163" s="226">
        <v>36</v>
      </c>
      <c r="N163" s="227">
        <v>32400000</v>
      </c>
      <c r="O163" s="226">
        <v>900000</v>
      </c>
      <c r="P163" s="128">
        <v>3.520062812499964</v>
      </c>
      <c r="Q163" s="129">
        <v>2700000</v>
      </c>
      <c r="R163" s="73"/>
      <c r="S163" s="130"/>
      <c r="T163" s="50">
        <v>32400000</v>
      </c>
    </row>
    <row r="164" spans="2:20" ht="17.25" x14ac:dyDescent="0.4">
      <c r="B164" s="125">
        <v>158</v>
      </c>
      <c r="C164" s="1022" t="s">
        <v>4420</v>
      </c>
      <c r="D164" s="655" t="s">
        <v>13044</v>
      </c>
      <c r="E164" s="221" t="s">
        <v>13051</v>
      </c>
      <c r="F164" s="696"/>
      <c r="G164" s="696"/>
      <c r="H164" s="235" t="s">
        <v>13107</v>
      </c>
      <c r="I164" s="69" t="s">
        <v>13108</v>
      </c>
      <c r="J164" s="69" t="s">
        <v>13109</v>
      </c>
      <c r="K164" s="225">
        <v>44463</v>
      </c>
      <c r="L164" s="225">
        <v>45559</v>
      </c>
      <c r="M164" s="226">
        <v>36</v>
      </c>
      <c r="N164" s="227">
        <v>32400000</v>
      </c>
      <c r="O164" s="226">
        <v>900000</v>
      </c>
      <c r="P164" s="128">
        <v>3.520062812499964</v>
      </c>
      <c r="Q164" s="129">
        <v>2700000</v>
      </c>
      <c r="R164" s="73"/>
      <c r="S164" s="130"/>
      <c r="T164" s="50">
        <v>32400000</v>
      </c>
    </row>
    <row r="165" spans="2:20" ht="17.25" x14ac:dyDescent="0.4">
      <c r="B165" s="125">
        <v>159</v>
      </c>
      <c r="C165" s="1022" t="s">
        <v>4420</v>
      </c>
      <c r="D165" s="655" t="s">
        <v>13044</v>
      </c>
      <c r="E165" s="221" t="s">
        <v>13051</v>
      </c>
      <c r="F165" s="696"/>
      <c r="G165" s="696"/>
      <c r="H165" s="235" t="s">
        <v>13110</v>
      </c>
      <c r="I165" s="69" t="s">
        <v>13111</v>
      </c>
      <c r="J165" s="69" t="s">
        <v>13112</v>
      </c>
      <c r="K165" s="225">
        <v>44463</v>
      </c>
      <c r="L165" s="225">
        <v>45559</v>
      </c>
      <c r="M165" s="226">
        <v>36</v>
      </c>
      <c r="N165" s="227">
        <v>32400000</v>
      </c>
      <c r="O165" s="226">
        <v>900000</v>
      </c>
      <c r="P165" s="128">
        <v>3.520062812499964</v>
      </c>
      <c r="Q165" s="129">
        <v>2700000</v>
      </c>
      <c r="R165" s="73"/>
      <c r="S165" s="130"/>
      <c r="T165" s="50">
        <v>32400000</v>
      </c>
    </row>
    <row r="166" spans="2:20" ht="17.25" x14ac:dyDescent="0.4">
      <c r="B166" s="125">
        <v>160</v>
      </c>
      <c r="C166" s="1022" t="s">
        <v>4420</v>
      </c>
      <c r="D166" s="655" t="s">
        <v>13044</v>
      </c>
      <c r="E166" s="221" t="s">
        <v>13051</v>
      </c>
      <c r="F166" s="696"/>
      <c r="G166" s="696"/>
      <c r="H166" s="235" t="s">
        <v>13113</v>
      </c>
      <c r="I166" s="69" t="s">
        <v>13114</v>
      </c>
      <c r="J166" s="69" t="s">
        <v>13115</v>
      </c>
      <c r="K166" s="225">
        <v>44463</v>
      </c>
      <c r="L166" s="225">
        <v>45559</v>
      </c>
      <c r="M166" s="226">
        <v>36</v>
      </c>
      <c r="N166" s="227">
        <v>32400000</v>
      </c>
      <c r="O166" s="226">
        <v>900000</v>
      </c>
      <c r="P166" s="128">
        <v>3.520062812499964</v>
      </c>
      <c r="Q166" s="129">
        <v>2700000</v>
      </c>
      <c r="R166" s="73"/>
      <c r="S166" s="130"/>
      <c r="T166" s="50">
        <v>32400000</v>
      </c>
    </row>
    <row r="167" spans="2:20" ht="17.25" x14ac:dyDescent="0.4">
      <c r="B167" s="125">
        <v>161</v>
      </c>
      <c r="C167" s="1022" t="s">
        <v>4420</v>
      </c>
      <c r="D167" s="655" t="s">
        <v>13044</v>
      </c>
      <c r="E167" s="221" t="s">
        <v>13051</v>
      </c>
      <c r="F167" s="696"/>
      <c r="G167" s="696"/>
      <c r="H167" s="235" t="s">
        <v>13116</v>
      </c>
      <c r="I167" s="69" t="s">
        <v>13117</v>
      </c>
      <c r="J167" s="69" t="s">
        <v>13118</v>
      </c>
      <c r="K167" s="225">
        <v>44463</v>
      </c>
      <c r="L167" s="225">
        <v>45559</v>
      </c>
      <c r="M167" s="226">
        <v>36</v>
      </c>
      <c r="N167" s="227">
        <v>32400000</v>
      </c>
      <c r="O167" s="226">
        <v>900000</v>
      </c>
      <c r="P167" s="128">
        <v>3.520062812499964</v>
      </c>
      <c r="Q167" s="129">
        <v>2700000</v>
      </c>
      <c r="R167" s="73"/>
      <c r="S167" s="130"/>
      <c r="T167" s="50">
        <v>32400000</v>
      </c>
    </row>
    <row r="168" spans="2:20" ht="17.25" x14ac:dyDescent="0.4">
      <c r="B168" s="125">
        <v>162</v>
      </c>
      <c r="C168" s="1022" t="s">
        <v>4420</v>
      </c>
      <c r="D168" s="655" t="s">
        <v>13044</v>
      </c>
      <c r="E168" s="221" t="s">
        <v>13051</v>
      </c>
      <c r="F168" s="696"/>
      <c r="G168" s="696"/>
      <c r="H168" s="235" t="s">
        <v>13119</v>
      </c>
      <c r="I168" s="69" t="s">
        <v>13120</v>
      </c>
      <c r="J168" s="69" t="s">
        <v>13121</v>
      </c>
      <c r="K168" s="225">
        <v>44463</v>
      </c>
      <c r="L168" s="225">
        <v>45559</v>
      </c>
      <c r="M168" s="226">
        <v>36</v>
      </c>
      <c r="N168" s="227">
        <v>32400000</v>
      </c>
      <c r="O168" s="226">
        <v>900000</v>
      </c>
      <c r="P168" s="128">
        <v>3.520062812499964</v>
      </c>
      <c r="Q168" s="129">
        <v>2700000</v>
      </c>
      <c r="R168" s="73"/>
      <c r="S168" s="130"/>
      <c r="T168" s="50">
        <v>32400000</v>
      </c>
    </row>
    <row r="169" spans="2:20" ht="17.25" x14ac:dyDescent="0.4">
      <c r="B169" s="125">
        <v>163</v>
      </c>
      <c r="C169" s="1022" t="s">
        <v>4420</v>
      </c>
      <c r="D169" s="655" t="s">
        <v>13044</v>
      </c>
      <c r="E169" s="221" t="s">
        <v>13051</v>
      </c>
      <c r="F169" s="696"/>
      <c r="G169" s="696"/>
      <c r="H169" s="235" t="s">
        <v>13122</v>
      </c>
      <c r="I169" s="69" t="s">
        <v>13123</v>
      </c>
      <c r="J169" s="69" t="s">
        <v>13124</v>
      </c>
      <c r="K169" s="225">
        <v>44463</v>
      </c>
      <c r="L169" s="225">
        <v>45559</v>
      </c>
      <c r="M169" s="226">
        <v>36</v>
      </c>
      <c r="N169" s="227">
        <v>32400000</v>
      </c>
      <c r="O169" s="226">
        <v>900000</v>
      </c>
      <c r="P169" s="128">
        <v>3.520062812499964</v>
      </c>
      <c r="Q169" s="129">
        <v>2700000</v>
      </c>
      <c r="R169" s="73"/>
      <c r="S169" s="130"/>
      <c r="T169" s="50">
        <v>32400000</v>
      </c>
    </row>
    <row r="170" spans="2:20" ht="17.25" x14ac:dyDescent="0.4">
      <c r="B170" s="125">
        <v>164</v>
      </c>
      <c r="C170" s="1022" t="s">
        <v>4420</v>
      </c>
      <c r="D170" s="655" t="s">
        <v>13044</v>
      </c>
      <c r="E170" s="221" t="s">
        <v>13051</v>
      </c>
      <c r="F170" s="696"/>
      <c r="G170" s="696"/>
      <c r="H170" s="235" t="s">
        <v>13125</v>
      </c>
      <c r="I170" s="69" t="s">
        <v>13126</v>
      </c>
      <c r="J170" s="69" t="s">
        <v>13127</v>
      </c>
      <c r="K170" s="225">
        <v>44463</v>
      </c>
      <c r="L170" s="225">
        <v>45559</v>
      </c>
      <c r="M170" s="226">
        <v>36</v>
      </c>
      <c r="N170" s="227">
        <v>32400000</v>
      </c>
      <c r="O170" s="226">
        <v>900000</v>
      </c>
      <c r="P170" s="128">
        <v>3.520062812499964</v>
      </c>
      <c r="Q170" s="129">
        <v>2700000</v>
      </c>
      <c r="R170" s="73"/>
      <c r="S170" s="130"/>
      <c r="T170" s="50">
        <v>32400000</v>
      </c>
    </row>
    <row r="171" spans="2:20" ht="17.25" x14ac:dyDescent="0.4">
      <c r="B171" s="125">
        <v>165</v>
      </c>
      <c r="C171" s="1022" t="s">
        <v>4420</v>
      </c>
      <c r="D171" s="655" t="s">
        <v>13044</v>
      </c>
      <c r="E171" s="221" t="s">
        <v>13051</v>
      </c>
      <c r="F171" s="696"/>
      <c r="G171" s="696"/>
      <c r="H171" s="235" t="s">
        <v>13128</v>
      </c>
      <c r="I171" s="69" t="s">
        <v>13129</v>
      </c>
      <c r="J171" s="69" t="s">
        <v>13130</v>
      </c>
      <c r="K171" s="225">
        <v>44463</v>
      </c>
      <c r="L171" s="225">
        <v>45559</v>
      </c>
      <c r="M171" s="226">
        <v>36</v>
      </c>
      <c r="N171" s="227">
        <v>32400000</v>
      </c>
      <c r="O171" s="226">
        <v>900000</v>
      </c>
      <c r="P171" s="128">
        <v>3.520062812499964</v>
      </c>
      <c r="Q171" s="129">
        <v>2700000</v>
      </c>
      <c r="R171" s="73"/>
      <c r="S171" s="130"/>
      <c r="T171" s="50">
        <v>32400000</v>
      </c>
    </row>
    <row r="172" spans="2:20" ht="17.25" x14ac:dyDescent="0.4">
      <c r="B172" s="125">
        <v>166</v>
      </c>
      <c r="C172" s="1022" t="s">
        <v>4421</v>
      </c>
      <c r="D172" s="655" t="s">
        <v>13044</v>
      </c>
      <c r="E172" s="221" t="s">
        <v>13082</v>
      </c>
      <c r="F172" s="696"/>
      <c r="G172" s="696"/>
      <c r="H172" s="235" t="s">
        <v>13131</v>
      </c>
      <c r="I172" s="69" t="s">
        <v>13132</v>
      </c>
      <c r="J172" s="69" t="s">
        <v>13133</v>
      </c>
      <c r="K172" s="225">
        <v>44463</v>
      </c>
      <c r="L172" s="225">
        <v>45559</v>
      </c>
      <c r="M172" s="226">
        <v>36</v>
      </c>
      <c r="N172" s="227">
        <v>54000000</v>
      </c>
      <c r="O172" s="226">
        <v>1500000</v>
      </c>
      <c r="P172" s="128">
        <v>3.520062812499964</v>
      </c>
      <c r="Q172" s="129">
        <v>4500000</v>
      </c>
      <c r="R172" s="73"/>
      <c r="S172" s="130"/>
      <c r="T172" s="50">
        <v>54000000</v>
      </c>
    </row>
    <row r="173" spans="2:20" ht="17.25" x14ac:dyDescent="0.4">
      <c r="B173" s="125">
        <v>167</v>
      </c>
      <c r="C173" s="1022" t="s">
        <v>4421</v>
      </c>
      <c r="D173" s="655" t="s">
        <v>13044</v>
      </c>
      <c r="E173" s="221" t="s">
        <v>13082</v>
      </c>
      <c r="F173" s="696"/>
      <c r="G173" s="696"/>
      <c r="H173" s="235" t="s">
        <v>13134</v>
      </c>
      <c r="I173" s="69" t="s">
        <v>13135</v>
      </c>
      <c r="J173" s="69" t="s">
        <v>13136</v>
      </c>
      <c r="K173" s="225">
        <v>44463</v>
      </c>
      <c r="L173" s="225">
        <v>45559</v>
      </c>
      <c r="M173" s="226">
        <v>36</v>
      </c>
      <c r="N173" s="227">
        <v>54000000</v>
      </c>
      <c r="O173" s="226">
        <v>1500000</v>
      </c>
      <c r="P173" s="128">
        <v>3.520062812499964</v>
      </c>
      <c r="Q173" s="129">
        <v>4500000</v>
      </c>
      <c r="R173" s="73"/>
      <c r="S173" s="130"/>
      <c r="T173" s="50">
        <v>54000000</v>
      </c>
    </row>
    <row r="174" spans="2:20" ht="17.25" x14ac:dyDescent="0.4">
      <c r="B174" s="125">
        <v>168</v>
      </c>
      <c r="C174" s="996" t="s">
        <v>4421</v>
      </c>
      <c r="D174" s="664" t="s">
        <v>13044</v>
      </c>
      <c r="E174" s="258" t="s">
        <v>13082</v>
      </c>
      <c r="F174" s="698"/>
      <c r="G174" s="698"/>
      <c r="H174" s="347" t="s">
        <v>13137</v>
      </c>
      <c r="I174" s="348" t="s">
        <v>13138</v>
      </c>
      <c r="J174" s="348" t="s">
        <v>13139</v>
      </c>
      <c r="K174" s="434">
        <v>44463</v>
      </c>
      <c r="L174" s="434">
        <v>45559</v>
      </c>
      <c r="M174" s="72">
        <v>36</v>
      </c>
      <c r="N174" s="383">
        <v>54000000</v>
      </c>
      <c r="O174" s="72">
        <v>1500000</v>
      </c>
      <c r="P174" s="86">
        <v>3.520062812499964</v>
      </c>
      <c r="Q174" s="87">
        <v>4500000</v>
      </c>
      <c r="R174" s="139"/>
      <c r="S174" s="140"/>
      <c r="T174" s="120">
        <v>54000000</v>
      </c>
    </row>
    <row r="175" spans="2:20" ht="17.25" x14ac:dyDescent="0.4">
      <c r="B175" s="125">
        <v>169</v>
      </c>
      <c r="C175" s="994" t="s">
        <v>4422</v>
      </c>
      <c r="D175" s="664" t="s">
        <v>13044</v>
      </c>
      <c r="E175" s="221" t="s">
        <v>13051</v>
      </c>
      <c r="F175" s="696"/>
      <c r="G175" s="696"/>
      <c r="H175" s="235" t="s">
        <v>13140</v>
      </c>
      <c r="I175" s="69" t="s">
        <v>13141</v>
      </c>
      <c r="J175" s="69" t="s">
        <v>13142</v>
      </c>
      <c r="K175" s="427">
        <v>44469</v>
      </c>
      <c r="L175" s="427">
        <v>45565</v>
      </c>
      <c r="M175" s="76">
        <v>36</v>
      </c>
      <c r="N175" s="370">
        <v>32400000</v>
      </c>
      <c r="O175" s="76">
        <v>900000</v>
      </c>
      <c r="P175" s="86">
        <v>3.3200628124999638</v>
      </c>
      <c r="Q175" s="87">
        <v>2700000</v>
      </c>
      <c r="R175" s="73"/>
      <c r="S175" s="130"/>
      <c r="T175" s="120">
        <v>32400000</v>
      </c>
    </row>
    <row r="176" spans="2:20" ht="17.25" x14ac:dyDescent="0.4">
      <c r="B176" s="125">
        <v>170</v>
      </c>
      <c r="C176" s="994" t="s">
        <v>4422</v>
      </c>
      <c r="D176" s="664" t="s">
        <v>13044</v>
      </c>
      <c r="E176" s="221" t="s">
        <v>13051</v>
      </c>
      <c r="F176" s="696"/>
      <c r="G176" s="696"/>
      <c r="H176" s="235" t="s">
        <v>13143</v>
      </c>
      <c r="I176" s="69" t="s">
        <v>13144</v>
      </c>
      <c r="J176" s="69" t="s">
        <v>13145</v>
      </c>
      <c r="K176" s="427">
        <v>44469</v>
      </c>
      <c r="L176" s="427">
        <v>45565</v>
      </c>
      <c r="M176" s="76">
        <v>36</v>
      </c>
      <c r="N176" s="370">
        <v>32400000</v>
      </c>
      <c r="O176" s="76">
        <v>900000</v>
      </c>
      <c r="P176" s="86">
        <v>3.3200628124999638</v>
      </c>
      <c r="Q176" s="87">
        <v>2700000</v>
      </c>
      <c r="R176" s="73"/>
      <c r="S176" s="130"/>
      <c r="T176" s="120">
        <v>32400000</v>
      </c>
    </row>
    <row r="177" spans="2:20" ht="17.25" x14ac:dyDescent="0.4">
      <c r="B177" s="125">
        <v>171</v>
      </c>
      <c r="C177" s="994" t="s">
        <v>4422</v>
      </c>
      <c r="D177" s="664" t="s">
        <v>13044</v>
      </c>
      <c r="E177" s="221" t="s">
        <v>13051</v>
      </c>
      <c r="F177" s="696"/>
      <c r="G177" s="696"/>
      <c r="H177" s="235" t="s">
        <v>13146</v>
      </c>
      <c r="I177" s="69" t="s">
        <v>13147</v>
      </c>
      <c r="J177" s="69" t="s">
        <v>13148</v>
      </c>
      <c r="K177" s="427">
        <v>44469</v>
      </c>
      <c r="L177" s="427">
        <v>45565</v>
      </c>
      <c r="M177" s="76">
        <v>36</v>
      </c>
      <c r="N177" s="370">
        <v>32400000</v>
      </c>
      <c r="O177" s="76">
        <v>900000</v>
      </c>
      <c r="P177" s="86">
        <v>3.3200628124999638</v>
      </c>
      <c r="Q177" s="87">
        <v>2700000</v>
      </c>
      <c r="R177" s="73"/>
      <c r="S177" s="130"/>
      <c r="T177" s="120">
        <v>32400000</v>
      </c>
    </row>
    <row r="178" spans="2:20" ht="17.25" x14ac:dyDescent="0.4">
      <c r="B178" s="125">
        <v>172</v>
      </c>
      <c r="C178" s="994" t="s">
        <v>4422</v>
      </c>
      <c r="D178" s="664" t="s">
        <v>13044</v>
      </c>
      <c r="E178" s="221" t="s">
        <v>13051</v>
      </c>
      <c r="F178" s="696"/>
      <c r="G178" s="696"/>
      <c r="H178" s="235" t="s">
        <v>13149</v>
      </c>
      <c r="I178" s="69" t="s">
        <v>13150</v>
      </c>
      <c r="J178" s="69" t="s">
        <v>13151</v>
      </c>
      <c r="K178" s="427">
        <v>44469</v>
      </c>
      <c r="L178" s="427">
        <v>45565</v>
      </c>
      <c r="M178" s="76">
        <v>36</v>
      </c>
      <c r="N178" s="370">
        <v>32400000</v>
      </c>
      <c r="O178" s="76">
        <v>900000</v>
      </c>
      <c r="P178" s="86">
        <v>3.3200628124999638</v>
      </c>
      <c r="Q178" s="87">
        <v>2700000</v>
      </c>
      <c r="R178" s="73"/>
      <c r="S178" s="130"/>
      <c r="T178" s="120">
        <v>32400000</v>
      </c>
    </row>
    <row r="179" spans="2:20" ht="17.25" x14ac:dyDescent="0.4">
      <c r="B179" s="125">
        <v>173</v>
      </c>
      <c r="C179" s="994" t="s">
        <v>4422</v>
      </c>
      <c r="D179" s="664" t="s">
        <v>13044</v>
      </c>
      <c r="E179" s="221" t="s">
        <v>13051</v>
      </c>
      <c r="F179" s="696"/>
      <c r="G179" s="696"/>
      <c r="H179" s="235" t="s">
        <v>13152</v>
      </c>
      <c r="I179" s="69" t="s">
        <v>13153</v>
      </c>
      <c r="J179" s="69" t="s">
        <v>13154</v>
      </c>
      <c r="K179" s="427">
        <v>44469</v>
      </c>
      <c r="L179" s="427">
        <v>45565</v>
      </c>
      <c r="M179" s="76">
        <v>36</v>
      </c>
      <c r="N179" s="370">
        <v>32400000</v>
      </c>
      <c r="O179" s="76">
        <v>900000</v>
      </c>
      <c r="P179" s="86">
        <v>3.3200628124999638</v>
      </c>
      <c r="Q179" s="87">
        <v>2700000</v>
      </c>
      <c r="R179" s="73"/>
      <c r="S179" s="130"/>
      <c r="T179" s="120">
        <v>32400000</v>
      </c>
    </row>
    <row r="180" spans="2:20" ht="17.25" x14ac:dyDescent="0.4">
      <c r="B180" s="125">
        <v>174</v>
      </c>
      <c r="C180" s="994" t="s">
        <v>4422</v>
      </c>
      <c r="D180" s="664" t="s">
        <v>13044</v>
      </c>
      <c r="E180" s="221" t="s">
        <v>13051</v>
      </c>
      <c r="F180" s="696"/>
      <c r="G180" s="696"/>
      <c r="H180" s="235" t="s">
        <v>13155</v>
      </c>
      <c r="I180" s="69" t="s">
        <v>13156</v>
      </c>
      <c r="J180" s="69" t="s">
        <v>13157</v>
      </c>
      <c r="K180" s="427">
        <v>44469</v>
      </c>
      <c r="L180" s="427">
        <v>45565</v>
      </c>
      <c r="M180" s="76">
        <v>36</v>
      </c>
      <c r="N180" s="370">
        <v>32400000</v>
      </c>
      <c r="O180" s="76">
        <v>900000</v>
      </c>
      <c r="P180" s="86">
        <v>3.3200628124999638</v>
      </c>
      <c r="Q180" s="87">
        <v>2700000</v>
      </c>
      <c r="R180" s="73"/>
      <c r="S180" s="130"/>
      <c r="T180" s="120">
        <v>32400000</v>
      </c>
    </row>
    <row r="181" spans="2:20" ht="17.25" x14ac:dyDescent="0.4">
      <c r="B181" s="125">
        <v>175</v>
      </c>
      <c r="C181" s="994" t="s">
        <v>4422</v>
      </c>
      <c r="D181" s="664" t="s">
        <v>13044</v>
      </c>
      <c r="E181" s="221" t="s">
        <v>13051</v>
      </c>
      <c r="F181" s="696"/>
      <c r="G181" s="696"/>
      <c r="H181" s="235" t="s">
        <v>13158</v>
      </c>
      <c r="I181" s="69" t="s">
        <v>13159</v>
      </c>
      <c r="J181" s="69" t="s">
        <v>13160</v>
      </c>
      <c r="K181" s="427">
        <v>44469</v>
      </c>
      <c r="L181" s="427">
        <v>45565</v>
      </c>
      <c r="M181" s="76">
        <v>36</v>
      </c>
      <c r="N181" s="370">
        <v>32400000</v>
      </c>
      <c r="O181" s="76">
        <v>900000</v>
      </c>
      <c r="P181" s="86">
        <v>3.3200628124999638</v>
      </c>
      <c r="Q181" s="87">
        <v>2700000</v>
      </c>
      <c r="R181" s="73"/>
      <c r="S181" s="130"/>
      <c r="T181" s="120">
        <v>32400000</v>
      </c>
    </row>
    <row r="182" spans="2:20" ht="17.25" x14ac:dyDescent="0.4">
      <c r="B182" s="125">
        <v>176</v>
      </c>
      <c r="C182" s="994" t="s">
        <v>4422</v>
      </c>
      <c r="D182" s="655" t="s">
        <v>13044</v>
      </c>
      <c r="E182" s="221" t="s">
        <v>13051</v>
      </c>
      <c r="F182" s="696"/>
      <c r="G182" s="696"/>
      <c r="H182" s="235" t="s">
        <v>13161</v>
      </c>
      <c r="I182" s="69" t="s">
        <v>13162</v>
      </c>
      <c r="J182" s="69" t="s">
        <v>13163</v>
      </c>
      <c r="K182" s="427">
        <v>44469</v>
      </c>
      <c r="L182" s="427">
        <v>45565</v>
      </c>
      <c r="M182" s="76">
        <v>36</v>
      </c>
      <c r="N182" s="370">
        <v>32400000</v>
      </c>
      <c r="O182" s="76">
        <v>900000</v>
      </c>
      <c r="P182" s="128">
        <v>3.3200628124999638</v>
      </c>
      <c r="Q182" s="129">
        <v>2700000</v>
      </c>
      <c r="R182" s="73"/>
      <c r="S182" s="130"/>
      <c r="T182" s="120">
        <v>32400000</v>
      </c>
    </row>
    <row r="183" spans="2:20" ht="17.25" x14ac:dyDescent="0.4">
      <c r="B183" s="125">
        <v>177</v>
      </c>
      <c r="C183" s="1022" t="s">
        <v>4423</v>
      </c>
      <c r="D183" s="655" t="s">
        <v>13044</v>
      </c>
      <c r="E183" s="221" t="s">
        <v>13051</v>
      </c>
      <c r="F183" s="699"/>
      <c r="G183" s="699"/>
      <c r="H183" s="223" t="s">
        <v>13164</v>
      </c>
      <c r="I183" s="224" t="s">
        <v>13165</v>
      </c>
      <c r="J183" s="224" t="s">
        <v>13166</v>
      </c>
      <c r="K183" s="225">
        <v>44477</v>
      </c>
      <c r="L183" s="225">
        <v>45573</v>
      </c>
      <c r="M183" s="226">
        <v>36</v>
      </c>
      <c r="N183" s="370">
        <v>32400000</v>
      </c>
      <c r="O183" s="76">
        <v>900000</v>
      </c>
      <c r="P183" s="128">
        <v>3.0533961458332972</v>
      </c>
      <c r="Q183" s="129">
        <v>2700000</v>
      </c>
      <c r="R183" s="117"/>
      <c r="S183" s="130"/>
      <c r="T183" s="120">
        <v>32400000</v>
      </c>
    </row>
    <row r="184" spans="2:20" ht="17.25" x14ac:dyDescent="0.4">
      <c r="B184" s="125">
        <v>178</v>
      </c>
      <c r="C184" s="1022" t="s">
        <v>4423</v>
      </c>
      <c r="D184" s="655" t="s">
        <v>13044</v>
      </c>
      <c r="E184" s="221" t="s">
        <v>13051</v>
      </c>
      <c r="F184" s="699"/>
      <c r="G184" s="699"/>
      <c r="H184" s="223" t="s">
        <v>13167</v>
      </c>
      <c r="I184" s="224" t="s">
        <v>13168</v>
      </c>
      <c r="J184" s="224" t="s">
        <v>13169</v>
      </c>
      <c r="K184" s="225">
        <v>44477</v>
      </c>
      <c r="L184" s="225">
        <v>45573</v>
      </c>
      <c r="M184" s="226">
        <v>36</v>
      </c>
      <c r="N184" s="370">
        <v>32400000</v>
      </c>
      <c r="O184" s="76">
        <v>900000</v>
      </c>
      <c r="P184" s="128">
        <v>3.0533961458332972</v>
      </c>
      <c r="Q184" s="129">
        <v>2700000</v>
      </c>
      <c r="R184" s="117"/>
      <c r="S184" s="130"/>
      <c r="T184" s="120">
        <v>32400000</v>
      </c>
    </row>
    <row r="185" spans="2:20" ht="17.25" x14ac:dyDescent="0.4">
      <c r="B185" s="125">
        <v>179</v>
      </c>
      <c r="C185" s="1022" t="s">
        <v>4423</v>
      </c>
      <c r="D185" s="655" t="s">
        <v>13044</v>
      </c>
      <c r="E185" s="221" t="s">
        <v>13051</v>
      </c>
      <c r="F185" s="699"/>
      <c r="G185" s="699"/>
      <c r="H185" s="223" t="s">
        <v>13170</v>
      </c>
      <c r="I185" s="224" t="s">
        <v>13171</v>
      </c>
      <c r="J185" s="224" t="s">
        <v>13172</v>
      </c>
      <c r="K185" s="225">
        <v>44477</v>
      </c>
      <c r="L185" s="225">
        <v>45573</v>
      </c>
      <c r="M185" s="226">
        <v>36</v>
      </c>
      <c r="N185" s="370">
        <v>32400000</v>
      </c>
      <c r="O185" s="76">
        <v>900000</v>
      </c>
      <c r="P185" s="128">
        <v>3.0533961458332972</v>
      </c>
      <c r="Q185" s="129">
        <v>2700000</v>
      </c>
      <c r="R185" s="117"/>
      <c r="S185" s="130"/>
      <c r="T185" s="120">
        <v>32400000</v>
      </c>
    </row>
    <row r="186" spans="2:20" ht="17.25" x14ac:dyDescent="0.4">
      <c r="B186" s="125">
        <v>180</v>
      </c>
      <c r="C186" s="1022" t="s">
        <v>4423</v>
      </c>
      <c r="D186" s="655" t="s">
        <v>13044</v>
      </c>
      <c r="E186" s="221" t="s">
        <v>13051</v>
      </c>
      <c r="F186" s="699"/>
      <c r="G186" s="699"/>
      <c r="H186" s="223" t="s">
        <v>13173</v>
      </c>
      <c r="I186" s="224" t="s">
        <v>13174</v>
      </c>
      <c r="J186" s="224" t="s">
        <v>13175</v>
      </c>
      <c r="K186" s="225">
        <v>44477</v>
      </c>
      <c r="L186" s="225">
        <v>45573</v>
      </c>
      <c r="M186" s="226">
        <v>36</v>
      </c>
      <c r="N186" s="370">
        <v>32400000</v>
      </c>
      <c r="O186" s="76">
        <v>900000</v>
      </c>
      <c r="P186" s="128">
        <v>3.0533961458332972</v>
      </c>
      <c r="Q186" s="129">
        <v>2700000</v>
      </c>
      <c r="R186" s="117"/>
      <c r="S186" s="130"/>
      <c r="T186" s="120">
        <v>32400000</v>
      </c>
    </row>
    <row r="187" spans="2:20" ht="17.25" x14ac:dyDescent="0.4">
      <c r="B187" s="125">
        <v>181</v>
      </c>
      <c r="C187" s="1022" t="s">
        <v>4423</v>
      </c>
      <c r="D187" s="655" t="s">
        <v>13044</v>
      </c>
      <c r="E187" s="221" t="s">
        <v>13051</v>
      </c>
      <c r="F187" s="699"/>
      <c r="G187" s="699"/>
      <c r="H187" s="223" t="s">
        <v>13176</v>
      </c>
      <c r="I187" s="224" t="s">
        <v>13177</v>
      </c>
      <c r="J187" s="224" t="s">
        <v>13178</v>
      </c>
      <c r="K187" s="225">
        <v>44477</v>
      </c>
      <c r="L187" s="225">
        <v>45573</v>
      </c>
      <c r="M187" s="226">
        <v>36</v>
      </c>
      <c r="N187" s="370">
        <v>32400000</v>
      </c>
      <c r="O187" s="76">
        <v>900000</v>
      </c>
      <c r="P187" s="128">
        <v>3.0533961458332972</v>
      </c>
      <c r="Q187" s="129">
        <v>2700000</v>
      </c>
      <c r="R187" s="117"/>
      <c r="S187" s="130"/>
      <c r="T187" s="120">
        <v>32400000</v>
      </c>
    </row>
    <row r="188" spans="2:20" ht="17.25" x14ac:dyDescent="0.4">
      <c r="B188" s="125">
        <v>182</v>
      </c>
      <c r="C188" s="1022" t="s">
        <v>4423</v>
      </c>
      <c r="D188" s="655" t="s">
        <v>13044</v>
      </c>
      <c r="E188" s="221" t="s">
        <v>13051</v>
      </c>
      <c r="F188" s="699"/>
      <c r="G188" s="699"/>
      <c r="H188" s="223" t="s">
        <v>13179</v>
      </c>
      <c r="I188" s="224" t="s">
        <v>13180</v>
      </c>
      <c r="J188" s="224" t="s">
        <v>13181</v>
      </c>
      <c r="K188" s="225">
        <v>44477</v>
      </c>
      <c r="L188" s="225">
        <v>45573</v>
      </c>
      <c r="M188" s="226">
        <v>36</v>
      </c>
      <c r="N188" s="370">
        <v>32400000</v>
      </c>
      <c r="O188" s="76">
        <v>900000</v>
      </c>
      <c r="P188" s="128">
        <v>3.0533961458332972</v>
      </c>
      <c r="Q188" s="129">
        <v>2700000</v>
      </c>
      <c r="R188" s="117"/>
      <c r="S188" s="130"/>
      <c r="T188" s="120">
        <v>32400000</v>
      </c>
    </row>
    <row r="189" spans="2:20" ht="17.25" x14ac:dyDescent="0.4">
      <c r="B189" s="125">
        <v>183</v>
      </c>
      <c r="C189" s="1022" t="s">
        <v>4423</v>
      </c>
      <c r="D189" s="655" t="s">
        <v>13044</v>
      </c>
      <c r="E189" s="221" t="s">
        <v>13051</v>
      </c>
      <c r="F189" s="699"/>
      <c r="G189" s="699"/>
      <c r="H189" s="223" t="s">
        <v>13182</v>
      </c>
      <c r="I189" s="224" t="s">
        <v>13183</v>
      </c>
      <c r="J189" s="224" t="s">
        <v>13184</v>
      </c>
      <c r="K189" s="225">
        <v>44477</v>
      </c>
      <c r="L189" s="225">
        <v>45573</v>
      </c>
      <c r="M189" s="226">
        <v>36</v>
      </c>
      <c r="N189" s="370">
        <v>32400000</v>
      </c>
      <c r="O189" s="76">
        <v>900000</v>
      </c>
      <c r="P189" s="128">
        <v>3.0533961458332972</v>
      </c>
      <c r="Q189" s="129">
        <v>2700000</v>
      </c>
      <c r="R189" s="117"/>
      <c r="S189" s="130"/>
      <c r="T189" s="120">
        <v>32400000</v>
      </c>
    </row>
    <row r="190" spans="2:20" ht="17.25" x14ac:dyDescent="0.4">
      <c r="B190" s="125">
        <v>184</v>
      </c>
      <c r="C190" s="1022" t="s">
        <v>4423</v>
      </c>
      <c r="D190" s="655" t="s">
        <v>13044</v>
      </c>
      <c r="E190" s="221" t="s">
        <v>13051</v>
      </c>
      <c r="F190" s="699"/>
      <c r="G190" s="699"/>
      <c r="H190" s="223" t="s">
        <v>13185</v>
      </c>
      <c r="I190" s="224" t="s">
        <v>13186</v>
      </c>
      <c r="J190" s="224" t="s">
        <v>13187</v>
      </c>
      <c r="K190" s="225">
        <v>44477</v>
      </c>
      <c r="L190" s="225">
        <v>45573</v>
      </c>
      <c r="M190" s="226">
        <v>36</v>
      </c>
      <c r="N190" s="370">
        <v>32400000</v>
      </c>
      <c r="O190" s="76">
        <v>900000</v>
      </c>
      <c r="P190" s="128">
        <v>3.0533961458332972</v>
      </c>
      <c r="Q190" s="129">
        <v>2700000</v>
      </c>
      <c r="R190" s="117"/>
      <c r="S190" s="130"/>
      <c r="T190" s="120">
        <v>32400000</v>
      </c>
    </row>
    <row r="191" spans="2:20" ht="17.25" x14ac:dyDescent="0.4">
      <c r="B191" s="125">
        <v>185</v>
      </c>
      <c r="C191" s="1022" t="s">
        <v>4423</v>
      </c>
      <c r="D191" s="655" t="s">
        <v>13044</v>
      </c>
      <c r="E191" s="221" t="s">
        <v>13051</v>
      </c>
      <c r="F191" s="699"/>
      <c r="G191" s="699"/>
      <c r="H191" s="223" t="s">
        <v>13188</v>
      </c>
      <c r="I191" s="224" t="s">
        <v>13189</v>
      </c>
      <c r="J191" s="224" t="s">
        <v>13190</v>
      </c>
      <c r="K191" s="225">
        <v>44477</v>
      </c>
      <c r="L191" s="225">
        <v>45573</v>
      </c>
      <c r="M191" s="226">
        <v>36</v>
      </c>
      <c r="N191" s="370">
        <v>32400000</v>
      </c>
      <c r="O191" s="76">
        <v>900000</v>
      </c>
      <c r="P191" s="128">
        <v>3.0533961458332972</v>
      </c>
      <c r="Q191" s="129">
        <v>2700000</v>
      </c>
      <c r="R191" s="117"/>
      <c r="S191" s="130"/>
      <c r="T191" s="120">
        <v>32400000</v>
      </c>
    </row>
    <row r="192" spans="2:20" ht="17.25" x14ac:dyDescent="0.4">
      <c r="B192" s="125">
        <v>186</v>
      </c>
      <c r="C192" s="1022" t="s">
        <v>4423</v>
      </c>
      <c r="D192" s="655" t="s">
        <v>13044</v>
      </c>
      <c r="E192" s="221" t="s">
        <v>13051</v>
      </c>
      <c r="F192" s="699"/>
      <c r="G192" s="699"/>
      <c r="H192" s="223" t="s">
        <v>13191</v>
      </c>
      <c r="I192" s="224" t="s">
        <v>13192</v>
      </c>
      <c r="J192" s="224" t="s">
        <v>13193</v>
      </c>
      <c r="K192" s="225">
        <v>44477</v>
      </c>
      <c r="L192" s="225">
        <v>45573</v>
      </c>
      <c r="M192" s="226">
        <v>36</v>
      </c>
      <c r="N192" s="370">
        <v>32400000</v>
      </c>
      <c r="O192" s="76">
        <v>900000</v>
      </c>
      <c r="P192" s="128">
        <v>3.0533961458332972</v>
      </c>
      <c r="Q192" s="129">
        <v>2700000</v>
      </c>
      <c r="R192" s="117"/>
      <c r="S192" s="130"/>
      <c r="T192" s="120">
        <v>32400000</v>
      </c>
    </row>
    <row r="193" spans="2:20" ht="17.25" x14ac:dyDescent="0.4">
      <c r="B193" s="125">
        <v>187</v>
      </c>
      <c r="C193" s="1022" t="s">
        <v>4423</v>
      </c>
      <c r="D193" s="655" t="s">
        <v>13044</v>
      </c>
      <c r="E193" s="221" t="s">
        <v>13051</v>
      </c>
      <c r="F193" s="699"/>
      <c r="G193" s="699"/>
      <c r="H193" s="223" t="s">
        <v>13194</v>
      </c>
      <c r="I193" s="224" t="s">
        <v>13195</v>
      </c>
      <c r="J193" s="224" t="s">
        <v>13196</v>
      </c>
      <c r="K193" s="225">
        <v>44477</v>
      </c>
      <c r="L193" s="225">
        <v>45573</v>
      </c>
      <c r="M193" s="226">
        <v>36</v>
      </c>
      <c r="N193" s="370">
        <v>32400000</v>
      </c>
      <c r="O193" s="76">
        <v>900000</v>
      </c>
      <c r="P193" s="128">
        <v>3.0533961458332972</v>
      </c>
      <c r="Q193" s="129">
        <v>2700000</v>
      </c>
      <c r="R193" s="117"/>
      <c r="S193" s="130"/>
      <c r="T193" s="120">
        <v>32400000</v>
      </c>
    </row>
    <row r="194" spans="2:20" ht="17.25" x14ac:dyDescent="0.4">
      <c r="B194" s="125">
        <v>188</v>
      </c>
      <c r="C194" s="1022" t="s">
        <v>4423</v>
      </c>
      <c r="D194" s="655" t="s">
        <v>13044</v>
      </c>
      <c r="E194" s="221" t="s">
        <v>13051</v>
      </c>
      <c r="F194" s="699"/>
      <c r="G194" s="699"/>
      <c r="H194" s="223" t="s">
        <v>13197</v>
      </c>
      <c r="I194" s="224" t="s">
        <v>13198</v>
      </c>
      <c r="J194" s="224" t="s">
        <v>13199</v>
      </c>
      <c r="K194" s="225">
        <v>44477</v>
      </c>
      <c r="L194" s="225">
        <v>45573</v>
      </c>
      <c r="M194" s="226">
        <v>36</v>
      </c>
      <c r="N194" s="370">
        <v>32400000</v>
      </c>
      <c r="O194" s="76">
        <v>900000</v>
      </c>
      <c r="P194" s="128">
        <v>3.0533961458332972</v>
      </c>
      <c r="Q194" s="129">
        <v>2700000</v>
      </c>
      <c r="R194" s="117"/>
      <c r="S194" s="130"/>
      <c r="T194" s="120">
        <v>32400000</v>
      </c>
    </row>
    <row r="195" spans="2:20" ht="18" thickBot="1" x14ac:dyDescent="0.45">
      <c r="B195" s="125">
        <v>189</v>
      </c>
      <c r="C195" s="1023" t="s">
        <v>4480</v>
      </c>
      <c r="D195" s="701" t="s">
        <v>13206</v>
      </c>
      <c r="E195" s="258" t="s">
        <v>13208</v>
      </c>
      <c r="F195" s="702"/>
      <c r="G195" s="702"/>
      <c r="H195" s="439" t="s">
        <v>13209</v>
      </c>
      <c r="I195" s="440" t="s">
        <v>13210</v>
      </c>
      <c r="J195" s="440" t="s">
        <v>13211</v>
      </c>
      <c r="K195" s="441">
        <v>44467</v>
      </c>
      <c r="L195" s="441">
        <v>46293</v>
      </c>
      <c r="M195" s="442">
        <v>60</v>
      </c>
      <c r="N195" s="703">
        <v>54000000</v>
      </c>
      <c r="O195" s="442">
        <v>900000</v>
      </c>
      <c r="P195" s="128">
        <v>3.3867294791666307</v>
      </c>
      <c r="Q195" s="129">
        <v>2700000</v>
      </c>
      <c r="R195" s="208"/>
      <c r="S195" s="523"/>
      <c r="T195" s="50">
        <v>54000000</v>
      </c>
    </row>
    <row r="196" spans="2:20" ht="18" thickBot="1" x14ac:dyDescent="0.45">
      <c r="B196" s="125">
        <v>190</v>
      </c>
      <c r="C196" s="1024" t="s">
        <v>4222</v>
      </c>
      <c r="D196" s="690" t="s">
        <v>13224</v>
      </c>
      <c r="E196" s="252" t="s">
        <v>13225</v>
      </c>
      <c r="F196" s="211"/>
      <c r="G196" s="211"/>
      <c r="H196" s="215" t="s">
        <v>13226</v>
      </c>
      <c r="I196" s="216" t="s">
        <v>13227</v>
      </c>
      <c r="J196" s="216" t="s">
        <v>13228</v>
      </c>
      <c r="K196" s="458">
        <v>44034</v>
      </c>
      <c r="L196" s="458">
        <v>44764</v>
      </c>
      <c r="M196" s="190">
        <v>24</v>
      </c>
      <c r="N196" s="365">
        <v>42000000</v>
      </c>
      <c r="O196" s="190">
        <v>1750000</v>
      </c>
      <c r="P196" s="300">
        <v>17.820062812499962</v>
      </c>
      <c r="Q196" s="301">
        <v>29750000</v>
      </c>
      <c r="R196" s="191">
        <v>8286133</v>
      </c>
      <c r="S196" s="707">
        <v>3</v>
      </c>
      <c r="T196" s="37">
        <v>33713867</v>
      </c>
    </row>
    <row r="197" spans="2:20" ht="17.25" x14ac:dyDescent="0.4">
      <c r="B197" s="125">
        <v>191</v>
      </c>
      <c r="C197" s="993" t="s">
        <v>3790</v>
      </c>
      <c r="D197" s="655" t="s">
        <v>13224</v>
      </c>
      <c r="E197" s="374" t="s">
        <v>13229</v>
      </c>
      <c r="F197" s="377"/>
      <c r="G197" s="377"/>
      <c r="H197" s="320" t="s">
        <v>13230</v>
      </c>
      <c r="I197" s="81" t="s">
        <v>13231</v>
      </c>
      <c r="J197" s="81" t="s">
        <v>13232</v>
      </c>
      <c r="K197" s="471">
        <v>44352</v>
      </c>
      <c r="L197" s="471">
        <v>44717</v>
      </c>
      <c r="M197" s="85">
        <v>12</v>
      </c>
      <c r="N197" s="379">
        <v>7800000</v>
      </c>
      <c r="O197" s="85">
        <v>650000</v>
      </c>
      <c r="P197" s="300">
        <v>7.2200628124999637</v>
      </c>
      <c r="Q197" s="301">
        <v>4550000</v>
      </c>
      <c r="R197" s="88">
        <v>2503500</v>
      </c>
      <c r="S197" s="146">
        <v>3</v>
      </c>
      <c r="T197" s="37">
        <v>5296500</v>
      </c>
    </row>
    <row r="198" spans="2:20" ht="18" thickBot="1" x14ac:dyDescent="0.45">
      <c r="B198" s="125">
        <v>192</v>
      </c>
      <c r="C198" s="1025" t="s">
        <v>3028</v>
      </c>
      <c r="D198" s="708" t="s">
        <v>13234</v>
      </c>
      <c r="E198" s="385" t="s">
        <v>13259</v>
      </c>
      <c r="F198" s="384"/>
      <c r="G198" s="384"/>
      <c r="H198" s="334" t="s">
        <v>13260</v>
      </c>
      <c r="I198" s="355" t="s">
        <v>13261</v>
      </c>
      <c r="J198" s="355" t="s">
        <v>13262</v>
      </c>
      <c r="K198" s="456">
        <v>44457</v>
      </c>
      <c r="L198" s="456">
        <v>44822</v>
      </c>
      <c r="M198" s="205">
        <v>12</v>
      </c>
      <c r="N198" s="388">
        <v>18000000</v>
      </c>
      <c r="O198" s="205">
        <v>1500000</v>
      </c>
      <c r="P198" s="206">
        <v>3.7200628124999637</v>
      </c>
      <c r="Q198" s="207">
        <v>4500000</v>
      </c>
      <c r="R198" s="337">
        <v>515955</v>
      </c>
      <c r="S198" s="445">
        <v>1</v>
      </c>
      <c r="T198" s="210">
        <v>17484045</v>
      </c>
    </row>
    <row r="199" spans="2:20" ht="17.25" x14ac:dyDescent="0.4">
      <c r="B199" s="125">
        <v>193</v>
      </c>
      <c r="C199" s="994" t="s">
        <v>4742</v>
      </c>
      <c r="D199" s="655" t="s">
        <v>13263</v>
      </c>
      <c r="E199" s="258" t="s">
        <v>12752</v>
      </c>
      <c r="F199" s="232"/>
      <c r="G199" s="232"/>
      <c r="H199" s="235" t="s">
        <v>13271</v>
      </c>
      <c r="I199" s="69" t="s">
        <v>13272</v>
      </c>
      <c r="J199" s="69" t="s">
        <v>13273</v>
      </c>
      <c r="K199" s="427">
        <v>44519</v>
      </c>
      <c r="L199" s="427">
        <v>44519</v>
      </c>
      <c r="M199" s="76">
        <v>60</v>
      </c>
      <c r="N199" s="370">
        <v>36000000</v>
      </c>
      <c r="O199" s="76">
        <v>600000</v>
      </c>
      <c r="P199" s="128">
        <v>1.6533961458332973</v>
      </c>
      <c r="Q199" s="129">
        <v>600000</v>
      </c>
      <c r="R199" s="73"/>
      <c r="S199" s="130"/>
      <c r="T199" s="237">
        <v>36000000</v>
      </c>
    </row>
    <row r="200" spans="2:20" ht="17.25" x14ac:dyDescent="0.4">
      <c r="B200" s="125">
        <v>194</v>
      </c>
      <c r="C200" s="994" t="s">
        <v>4743</v>
      </c>
      <c r="D200" s="655" t="s">
        <v>13263</v>
      </c>
      <c r="E200" s="258" t="s">
        <v>12752</v>
      </c>
      <c r="F200" s="232"/>
      <c r="G200" s="232"/>
      <c r="H200" s="235" t="s">
        <v>13274</v>
      </c>
      <c r="I200" s="69" t="s">
        <v>13275</v>
      </c>
      <c r="J200" s="69" t="s">
        <v>13276</v>
      </c>
      <c r="K200" s="427">
        <v>44498</v>
      </c>
      <c r="L200" s="427">
        <v>46324</v>
      </c>
      <c r="M200" s="76">
        <v>60</v>
      </c>
      <c r="N200" s="370">
        <v>36000000</v>
      </c>
      <c r="O200" s="76">
        <v>600000</v>
      </c>
      <c r="P200" s="128">
        <v>2.353396145833297</v>
      </c>
      <c r="Q200" s="129">
        <v>1200000</v>
      </c>
      <c r="R200" s="73"/>
      <c r="S200" s="130"/>
      <c r="T200" s="237">
        <v>36000000</v>
      </c>
    </row>
    <row r="201" spans="2:20" ht="17.25" x14ac:dyDescent="0.4">
      <c r="B201" s="125">
        <v>195</v>
      </c>
      <c r="C201" s="1020" t="s">
        <v>4759</v>
      </c>
      <c r="D201" s="675" t="s">
        <v>13263</v>
      </c>
      <c r="E201" s="543" t="s">
        <v>13264</v>
      </c>
      <c r="F201" s="291"/>
      <c r="G201" s="291"/>
      <c r="H201" s="308" t="s">
        <v>13277</v>
      </c>
      <c r="I201" s="545" t="s">
        <v>13278</v>
      </c>
      <c r="J201" s="545" t="s">
        <v>13279</v>
      </c>
      <c r="K201" s="668">
        <v>44538</v>
      </c>
      <c r="L201" s="668">
        <v>46364</v>
      </c>
      <c r="M201" s="155">
        <v>60</v>
      </c>
      <c r="N201" s="401">
        <v>48000000</v>
      </c>
      <c r="O201" s="155">
        <v>800000</v>
      </c>
      <c r="P201" s="311">
        <v>1.020062812499964</v>
      </c>
      <c r="Q201" s="312">
        <v>800000</v>
      </c>
      <c r="R201" s="158"/>
      <c r="S201" s="159"/>
      <c r="T201" s="548">
        <v>48000000</v>
      </c>
    </row>
    <row r="202" spans="2:20" ht="17.25" x14ac:dyDescent="0.4">
      <c r="B202" s="125">
        <v>196</v>
      </c>
      <c r="C202" s="1020" t="s">
        <v>4760</v>
      </c>
      <c r="D202" s="675" t="s">
        <v>13263</v>
      </c>
      <c r="E202" s="543" t="s">
        <v>13264</v>
      </c>
      <c r="F202" s="291"/>
      <c r="G202" s="291"/>
      <c r="H202" s="308" t="s">
        <v>13280</v>
      </c>
      <c r="I202" s="545" t="s">
        <v>13281</v>
      </c>
      <c r="J202" s="545" t="s">
        <v>13282</v>
      </c>
      <c r="K202" s="668">
        <v>44538</v>
      </c>
      <c r="L202" s="668">
        <v>46364</v>
      </c>
      <c r="M202" s="155">
        <v>60</v>
      </c>
      <c r="N202" s="401">
        <v>48000000</v>
      </c>
      <c r="O202" s="155">
        <v>800000</v>
      </c>
      <c r="P202" s="311">
        <v>1.020062812499964</v>
      </c>
      <c r="Q202" s="312">
        <v>800000</v>
      </c>
      <c r="R202" s="158"/>
      <c r="S202" s="159"/>
      <c r="T202" s="548">
        <v>48000000</v>
      </c>
    </row>
    <row r="203" spans="2:20" ht="18" thickBot="1" x14ac:dyDescent="0.45">
      <c r="B203" s="125">
        <v>197</v>
      </c>
      <c r="C203" s="1026" t="s">
        <v>4764</v>
      </c>
      <c r="D203" s="710" t="s">
        <v>13263</v>
      </c>
      <c r="E203" s="711" t="s">
        <v>12954</v>
      </c>
      <c r="F203" s="712"/>
      <c r="G203" s="712"/>
      <c r="H203" s="713" t="s">
        <v>13283</v>
      </c>
      <c r="I203" s="96" t="s">
        <v>13284</v>
      </c>
      <c r="J203" s="96" t="s">
        <v>13285</v>
      </c>
      <c r="K203" s="714">
        <v>44540</v>
      </c>
      <c r="L203" s="714">
        <v>46366</v>
      </c>
      <c r="M203" s="100">
        <v>60</v>
      </c>
      <c r="N203" s="715">
        <v>90000000</v>
      </c>
      <c r="O203" s="100">
        <v>1500000</v>
      </c>
      <c r="P203" s="101">
        <v>0.95339614583329724</v>
      </c>
      <c r="Q203" s="102">
        <v>0</v>
      </c>
      <c r="R203" s="103"/>
      <c r="S203" s="716"/>
      <c r="T203" s="717">
        <v>90000000</v>
      </c>
    </row>
    <row r="204" spans="2:20" ht="17.25" x14ac:dyDescent="0.4">
      <c r="B204" s="125">
        <v>198</v>
      </c>
      <c r="C204" s="993" t="s">
        <v>3239</v>
      </c>
      <c r="D204" s="680" t="s">
        <v>13286</v>
      </c>
      <c r="E204" s="258" t="s">
        <v>13289</v>
      </c>
      <c r="F204" s="232"/>
      <c r="G204" s="232"/>
      <c r="H204" s="235" t="s">
        <v>13292</v>
      </c>
      <c r="I204" s="69" t="s">
        <v>13293</v>
      </c>
      <c r="J204" s="69" t="s">
        <v>13294</v>
      </c>
      <c r="K204" s="427">
        <v>44394</v>
      </c>
      <c r="L204" s="427">
        <v>45490</v>
      </c>
      <c r="M204" s="76">
        <v>36</v>
      </c>
      <c r="N204" s="370">
        <v>97200000</v>
      </c>
      <c r="O204" s="76">
        <v>2700000</v>
      </c>
      <c r="P204" s="128">
        <v>5.8200628124999643</v>
      </c>
      <c r="Q204" s="129">
        <v>13500000</v>
      </c>
      <c r="R204" s="73"/>
      <c r="S204" s="130"/>
      <c r="T204" s="50">
        <v>97200000</v>
      </c>
    </row>
    <row r="205" spans="2:20" ht="17.25" x14ac:dyDescent="0.4">
      <c r="B205" s="125">
        <v>199</v>
      </c>
      <c r="C205" s="996" t="s">
        <v>3672</v>
      </c>
      <c r="D205" s="664" t="s">
        <v>13306</v>
      </c>
      <c r="E205" s="265" t="s">
        <v>12810</v>
      </c>
      <c r="F205" s="274"/>
      <c r="G205" s="274"/>
      <c r="H205" s="347" t="s">
        <v>13312</v>
      </c>
      <c r="I205" s="348" t="s">
        <v>13313</v>
      </c>
      <c r="J205" s="348" t="s">
        <v>13314</v>
      </c>
      <c r="K205" s="434">
        <v>44344</v>
      </c>
      <c r="L205" s="434">
        <v>45440</v>
      </c>
      <c r="M205" s="72">
        <v>36</v>
      </c>
      <c r="N205" s="383">
        <v>48600000</v>
      </c>
      <c r="O205" s="72">
        <v>1350000</v>
      </c>
      <c r="P205" s="86">
        <v>7.4867294791666303</v>
      </c>
      <c r="Q205" s="87">
        <v>9450000</v>
      </c>
      <c r="R205" s="139"/>
      <c r="S205" s="140"/>
      <c r="T205" s="120">
        <v>48600000</v>
      </c>
    </row>
    <row r="206" spans="2:20" ht="17.25" x14ac:dyDescent="0.4">
      <c r="B206" s="125">
        <v>200</v>
      </c>
      <c r="C206" s="994" t="s">
        <v>4107</v>
      </c>
      <c r="D206" s="655" t="s">
        <v>13332</v>
      </c>
      <c r="E206" s="258" t="s">
        <v>13333</v>
      </c>
      <c r="F206" s="232"/>
      <c r="G206" s="232"/>
      <c r="H206" s="235" t="s">
        <v>13334</v>
      </c>
      <c r="I206" s="69" t="s">
        <v>13335</v>
      </c>
      <c r="J206" s="69" t="s">
        <v>13336</v>
      </c>
      <c r="K206" s="427">
        <v>44386</v>
      </c>
      <c r="L206" s="427">
        <v>45482</v>
      </c>
      <c r="M206" s="76">
        <v>36</v>
      </c>
      <c r="N206" s="370">
        <v>14400000</v>
      </c>
      <c r="O206" s="76">
        <v>400000</v>
      </c>
      <c r="P206" s="128">
        <v>6.0867294791666309</v>
      </c>
      <c r="Q206" s="129">
        <v>2400000</v>
      </c>
      <c r="R206" s="73">
        <v>597284</v>
      </c>
      <c r="S206" s="130">
        <v>1</v>
      </c>
      <c r="T206" s="50">
        <v>13802716</v>
      </c>
    </row>
    <row r="207" spans="2:20" ht="17.25" x14ac:dyDescent="0.4">
      <c r="B207" s="125">
        <v>201</v>
      </c>
      <c r="C207" s="993" t="s">
        <v>4157</v>
      </c>
      <c r="D207" s="676" t="s">
        <v>13332</v>
      </c>
      <c r="E207" s="258" t="s">
        <v>12000</v>
      </c>
      <c r="F207" s="377"/>
      <c r="G207" s="377"/>
      <c r="H207" s="320" t="s">
        <v>13337</v>
      </c>
      <c r="I207" s="81" t="s">
        <v>13338</v>
      </c>
      <c r="J207" s="81" t="s">
        <v>13339</v>
      </c>
      <c r="K207" s="471">
        <v>44407</v>
      </c>
      <c r="L207" s="471">
        <v>45503</v>
      </c>
      <c r="M207" s="85">
        <v>36</v>
      </c>
      <c r="N207" s="379">
        <v>18000000</v>
      </c>
      <c r="O207" s="76">
        <v>500000</v>
      </c>
      <c r="P207" s="128">
        <v>5.3867294791666307</v>
      </c>
      <c r="Q207" s="129">
        <v>2500000</v>
      </c>
      <c r="R207" s="88"/>
      <c r="S207" s="146"/>
      <c r="T207" s="90">
        <v>18000000</v>
      </c>
    </row>
    <row r="208" spans="2:20" ht="17.25" x14ac:dyDescent="0.4">
      <c r="B208" s="125">
        <v>202</v>
      </c>
      <c r="C208" s="994" t="s">
        <v>3896</v>
      </c>
      <c r="D208" s="655" t="s">
        <v>13343</v>
      </c>
      <c r="E208" s="258" t="s">
        <v>13347</v>
      </c>
      <c r="F208" s="232"/>
      <c r="G208" s="232"/>
      <c r="H208" s="235" t="s">
        <v>13355</v>
      </c>
      <c r="I208" s="69" t="s">
        <v>13356</v>
      </c>
      <c r="J208" s="69" t="s">
        <v>13357</v>
      </c>
      <c r="K208" s="427">
        <v>44358</v>
      </c>
      <c r="L208" s="427">
        <v>46184</v>
      </c>
      <c r="M208" s="76">
        <v>60</v>
      </c>
      <c r="N208" s="370">
        <v>39000000</v>
      </c>
      <c r="O208" s="76">
        <v>650000</v>
      </c>
      <c r="P208" s="128">
        <v>7.0200628124999636</v>
      </c>
      <c r="Q208" s="129">
        <v>4550000</v>
      </c>
      <c r="R208" s="73"/>
      <c r="S208" s="130"/>
      <c r="T208" s="642">
        <v>39000000</v>
      </c>
    </row>
    <row r="209" spans="2:20" ht="17.25" x14ac:dyDescent="0.4">
      <c r="B209" s="125">
        <v>203</v>
      </c>
      <c r="C209" s="993" t="s">
        <v>3896</v>
      </c>
      <c r="D209" s="676" t="s">
        <v>13343</v>
      </c>
      <c r="E209" s="374" t="s">
        <v>13347</v>
      </c>
      <c r="F209" s="377"/>
      <c r="G209" s="377"/>
      <c r="H209" s="320" t="s">
        <v>13358</v>
      </c>
      <c r="I209" s="81" t="s">
        <v>13359</v>
      </c>
      <c r="J209" s="81" t="s">
        <v>13360</v>
      </c>
      <c r="K209" s="434">
        <v>44358</v>
      </c>
      <c r="L209" s="434">
        <v>46184</v>
      </c>
      <c r="M209" s="72">
        <v>60</v>
      </c>
      <c r="N209" s="383">
        <v>39000000</v>
      </c>
      <c r="O209" s="72">
        <v>650000</v>
      </c>
      <c r="P209" s="128">
        <v>7.0200628124999636</v>
      </c>
      <c r="Q209" s="129">
        <v>4550000</v>
      </c>
      <c r="R209" s="88"/>
      <c r="S209" s="146"/>
      <c r="T209" s="642">
        <v>39000000</v>
      </c>
    </row>
    <row r="210" spans="2:20" ht="17.25" x14ac:dyDescent="0.4">
      <c r="B210" s="125">
        <v>204</v>
      </c>
      <c r="C210" s="1020" t="s">
        <v>4842</v>
      </c>
      <c r="D210" s="675" t="s">
        <v>13361</v>
      </c>
      <c r="E210" s="543" t="s">
        <v>12001</v>
      </c>
      <c r="F210" s="291"/>
      <c r="G210" s="291"/>
      <c r="H210" s="308" t="s">
        <v>13362</v>
      </c>
      <c r="I210" s="545" t="s">
        <v>13363</v>
      </c>
      <c r="J210" s="545" t="s">
        <v>13364</v>
      </c>
      <c r="K210" s="668">
        <v>44554</v>
      </c>
      <c r="L210" s="668">
        <v>45650</v>
      </c>
      <c r="M210" s="155">
        <v>36</v>
      </c>
      <c r="N210" s="401">
        <v>23400000</v>
      </c>
      <c r="O210" s="155">
        <v>650000</v>
      </c>
      <c r="P210" s="311">
        <v>0.48672947916663056</v>
      </c>
      <c r="Q210" s="312">
        <v>0</v>
      </c>
      <c r="R210" s="158"/>
      <c r="S210" s="159"/>
      <c r="T210" s="729">
        <v>23400000</v>
      </c>
    </row>
    <row r="211" spans="2:20" ht="17.25" x14ac:dyDescent="0.4">
      <c r="B211" s="125">
        <v>205</v>
      </c>
      <c r="C211" s="1020" t="s">
        <v>4842</v>
      </c>
      <c r="D211" s="675" t="s">
        <v>13361</v>
      </c>
      <c r="E211" s="543" t="s">
        <v>12001</v>
      </c>
      <c r="F211" s="291"/>
      <c r="G211" s="291"/>
      <c r="H211" s="308" t="s">
        <v>13365</v>
      </c>
      <c r="I211" s="545" t="s">
        <v>13366</v>
      </c>
      <c r="J211" s="545" t="s">
        <v>13367</v>
      </c>
      <c r="K211" s="668">
        <v>44554</v>
      </c>
      <c r="L211" s="668">
        <v>45650</v>
      </c>
      <c r="M211" s="155">
        <v>36</v>
      </c>
      <c r="N211" s="401">
        <v>23400000</v>
      </c>
      <c r="O211" s="155">
        <v>650000</v>
      </c>
      <c r="P211" s="311">
        <v>0.48672947916663056</v>
      </c>
      <c r="Q211" s="312">
        <v>0</v>
      </c>
      <c r="R211" s="158"/>
      <c r="S211" s="159"/>
      <c r="T211" s="729">
        <v>23400000</v>
      </c>
    </row>
    <row r="212" spans="2:20" ht="17.25" x14ac:dyDescent="0.4">
      <c r="B212" s="125">
        <v>206</v>
      </c>
      <c r="C212" s="1021" t="s">
        <v>4842</v>
      </c>
      <c r="D212" s="675" t="s">
        <v>13361</v>
      </c>
      <c r="E212" s="543" t="s">
        <v>12001</v>
      </c>
      <c r="F212" s="683"/>
      <c r="G212" s="683"/>
      <c r="H212" s="242" t="s">
        <v>13368</v>
      </c>
      <c r="I212" s="243" t="s">
        <v>13369</v>
      </c>
      <c r="J212" s="243" t="s">
        <v>13370</v>
      </c>
      <c r="K212" s="668">
        <v>44554</v>
      </c>
      <c r="L212" s="668">
        <v>45650</v>
      </c>
      <c r="M212" s="155">
        <v>36</v>
      </c>
      <c r="N212" s="401">
        <v>23400000</v>
      </c>
      <c r="O212" s="155">
        <v>650000</v>
      </c>
      <c r="P212" s="730">
        <v>0.48672947916663056</v>
      </c>
      <c r="Q212" s="731">
        <v>0</v>
      </c>
      <c r="R212" s="248"/>
      <c r="S212" s="719"/>
      <c r="T212" s="729">
        <v>23400000</v>
      </c>
    </row>
    <row r="213" spans="2:20" ht="17.25" x14ac:dyDescent="0.4">
      <c r="B213" s="125">
        <v>207</v>
      </c>
      <c r="C213" s="994" t="s">
        <v>4372</v>
      </c>
      <c r="D213" s="680" t="s">
        <v>13392</v>
      </c>
      <c r="E213" s="258" t="s">
        <v>12310</v>
      </c>
      <c r="F213" s="232"/>
      <c r="G213" s="232"/>
      <c r="H213" s="235" t="s">
        <v>13395</v>
      </c>
      <c r="I213" s="69" t="s">
        <v>13396</v>
      </c>
      <c r="J213" s="69" t="s">
        <v>13397</v>
      </c>
      <c r="K213" s="427">
        <v>44435</v>
      </c>
      <c r="L213" s="427">
        <v>45531</v>
      </c>
      <c r="M213" s="76">
        <v>36</v>
      </c>
      <c r="N213" s="370">
        <v>27000000</v>
      </c>
      <c r="O213" s="76">
        <v>750000</v>
      </c>
      <c r="P213" s="128">
        <v>4.4533961458332971</v>
      </c>
      <c r="Q213" s="129">
        <v>3000000</v>
      </c>
      <c r="R213" s="73"/>
      <c r="S213" s="130"/>
      <c r="T213" s="50">
        <v>27000000</v>
      </c>
    </row>
    <row r="214" spans="2:20" ht="17.25" x14ac:dyDescent="0.4">
      <c r="B214" s="125">
        <v>208</v>
      </c>
      <c r="C214" s="994" t="s">
        <v>4153</v>
      </c>
      <c r="D214" s="680" t="s">
        <v>13398</v>
      </c>
      <c r="E214" s="258" t="s">
        <v>13399</v>
      </c>
      <c r="F214" s="232"/>
      <c r="G214" s="232" t="s">
        <v>12372</v>
      </c>
      <c r="H214" s="235" t="s">
        <v>13402</v>
      </c>
      <c r="I214" s="69" t="s">
        <v>13403</v>
      </c>
      <c r="J214" s="69" t="s">
        <v>13404</v>
      </c>
      <c r="K214" s="427">
        <v>44395</v>
      </c>
      <c r="L214" s="427">
        <v>45856</v>
      </c>
      <c r="M214" s="76">
        <v>48</v>
      </c>
      <c r="N214" s="370">
        <v>19200000</v>
      </c>
      <c r="O214" s="76">
        <v>400000</v>
      </c>
      <c r="P214" s="128">
        <v>5.7867294791666302</v>
      </c>
      <c r="Q214" s="129">
        <v>2000000</v>
      </c>
      <c r="R214" s="73"/>
      <c r="S214" s="130"/>
      <c r="T214" s="50">
        <v>19200000</v>
      </c>
    </row>
    <row r="215" spans="2:20" ht="17.25" x14ac:dyDescent="0.4">
      <c r="B215" s="125">
        <v>209</v>
      </c>
      <c r="C215" s="993" t="s">
        <v>4696</v>
      </c>
      <c r="D215" s="659" t="s">
        <v>13398</v>
      </c>
      <c r="E215" s="221" t="s">
        <v>13399</v>
      </c>
      <c r="F215" s="377"/>
      <c r="G215" s="377"/>
      <c r="H215" s="320" t="s">
        <v>13409</v>
      </c>
      <c r="I215" s="81" t="s">
        <v>13410</v>
      </c>
      <c r="J215" s="81" t="s">
        <v>13411</v>
      </c>
      <c r="K215" s="471">
        <v>44501</v>
      </c>
      <c r="L215" s="471">
        <v>45962</v>
      </c>
      <c r="M215" s="85">
        <v>48</v>
      </c>
      <c r="N215" s="379">
        <v>19200000</v>
      </c>
      <c r="O215" s="85">
        <v>400000</v>
      </c>
      <c r="P215" s="128">
        <v>2.2533961458332974</v>
      </c>
      <c r="Q215" s="129">
        <v>800000</v>
      </c>
      <c r="R215" s="88"/>
      <c r="S215" s="146"/>
      <c r="T215" s="642">
        <v>19200000</v>
      </c>
    </row>
    <row r="216" spans="2:20" ht="18" thickBot="1" x14ac:dyDescent="0.45">
      <c r="B216" s="125">
        <v>210</v>
      </c>
      <c r="C216" s="993" t="s">
        <v>4020</v>
      </c>
      <c r="D216" s="679" t="s">
        <v>13412</v>
      </c>
      <c r="E216" s="221" t="s">
        <v>13399</v>
      </c>
      <c r="F216" s="377"/>
      <c r="G216" s="377"/>
      <c r="H216" s="320" t="s">
        <v>13415</v>
      </c>
      <c r="I216" s="81" t="s">
        <v>13416</v>
      </c>
      <c r="J216" s="81" t="s">
        <v>13417</v>
      </c>
      <c r="K216" s="471">
        <v>44382</v>
      </c>
      <c r="L216" s="471">
        <v>45843</v>
      </c>
      <c r="M216" s="85">
        <v>48</v>
      </c>
      <c r="N216" s="703">
        <v>19200000</v>
      </c>
      <c r="O216" s="442">
        <v>400000</v>
      </c>
      <c r="P216" s="443">
        <v>6.2200628124999637</v>
      </c>
      <c r="Q216" s="444">
        <v>2400000</v>
      </c>
      <c r="R216" s="88"/>
      <c r="S216" s="146"/>
      <c r="T216" s="185">
        <v>19200000</v>
      </c>
    </row>
    <row r="217" spans="2:20" ht="17.25" x14ac:dyDescent="0.4">
      <c r="B217" s="125">
        <v>211</v>
      </c>
      <c r="C217" s="996" t="s">
        <v>3814</v>
      </c>
      <c r="D217" s="664" t="s">
        <v>13418</v>
      </c>
      <c r="E217" s="265" t="s">
        <v>12310</v>
      </c>
      <c r="F217" s="274"/>
      <c r="G217" s="274"/>
      <c r="H217" s="347" t="s">
        <v>13421</v>
      </c>
      <c r="I217" s="348" t="s">
        <v>13422</v>
      </c>
      <c r="J217" s="348" t="s">
        <v>13423</v>
      </c>
      <c r="K217" s="434">
        <v>44355</v>
      </c>
      <c r="L217" s="434">
        <v>45451</v>
      </c>
      <c r="M217" s="72">
        <v>36</v>
      </c>
      <c r="N217" s="383">
        <v>27000000</v>
      </c>
      <c r="O217" s="72">
        <v>750000</v>
      </c>
      <c r="P217" s="86">
        <v>7.1200628124999641</v>
      </c>
      <c r="Q217" s="87">
        <v>5250000</v>
      </c>
      <c r="R217" s="139"/>
      <c r="S217" s="140"/>
      <c r="T217" s="120">
        <v>27000000</v>
      </c>
    </row>
    <row r="218" spans="2:20" ht="17.25" x14ac:dyDescent="0.4">
      <c r="B218" s="125">
        <v>212</v>
      </c>
      <c r="C218" s="996" t="s">
        <v>4401</v>
      </c>
      <c r="D218" s="664" t="s">
        <v>13418</v>
      </c>
      <c r="E218" s="265" t="s">
        <v>12310</v>
      </c>
      <c r="F218" s="274"/>
      <c r="G218" s="274"/>
      <c r="H218" s="347" t="s">
        <v>13424</v>
      </c>
      <c r="I218" s="348" t="s">
        <v>13425</v>
      </c>
      <c r="J218" s="348" t="s">
        <v>13426</v>
      </c>
      <c r="K218" s="434">
        <v>44452</v>
      </c>
      <c r="L218" s="434">
        <v>45548</v>
      </c>
      <c r="M218" s="72">
        <v>36</v>
      </c>
      <c r="N218" s="383">
        <v>27000000</v>
      </c>
      <c r="O218" s="72">
        <v>750000</v>
      </c>
      <c r="P218" s="86">
        <v>3.8867294791666307</v>
      </c>
      <c r="Q218" s="87">
        <v>2250000</v>
      </c>
      <c r="R218" s="139"/>
      <c r="S218" s="140"/>
      <c r="T218" s="120">
        <v>27000000</v>
      </c>
    </row>
    <row r="219" spans="2:20" ht="17.25" x14ac:dyDescent="0.4">
      <c r="B219" s="125">
        <v>213</v>
      </c>
      <c r="C219" s="994" t="s">
        <v>4725</v>
      </c>
      <c r="D219" s="655" t="s">
        <v>13433</v>
      </c>
      <c r="E219" s="258" t="s">
        <v>12755</v>
      </c>
      <c r="F219" s="232"/>
      <c r="G219" s="232"/>
      <c r="H219" s="235" t="s">
        <v>13434</v>
      </c>
      <c r="I219" s="69" t="s">
        <v>13435</v>
      </c>
      <c r="J219" s="69" t="s">
        <v>13436</v>
      </c>
      <c r="K219" s="427">
        <v>44502</v>
      </c>
      <c r="L219" s="427">
        <v>45598</v>
      </c>
      <c r="M219" s="76">
        <v>36</v>
      </c>
      <c r="N219" s="370">
        <v>18000000</v>
      </c>
      <c r="O219" s="76">
        <v>500000</v>
      </c>
      <c r="P219" s="128">
        <v>2.2200628124999637</v>
      </c>
      <c r="Q219" s="129">
        <v>1000000</v>
      </c>
      <c r="R219" s="73"/>
      <c r="S219" s="130"/>
      <c r="T219" s="642">
        <v>18000000</v>
      </c>
    </row>
    <row r="220" spans="2:20" ht="17.25" x14ac:dyDescent="0.4">
      <c r="B220" s="125">
        <v>214</v>
      </c>
      <c r="C220" s="994" t="s">
        <v>4729</v>
      </c>
      <c r="D220" s="655" t="s">
        <v>13433</v>
      </c>
      <c r="E220" s="258" t="s">
        <v>12822</v>
      </c>
      <c r="F220" s="232"/>
      <c r="G220" s="232" t="s">
        <v>13342</v>
      </c>
      <c r="H220" s="235" t="s">
        <v>13437</v>
      </c>
      <c r="I220" s="69" t="s">
        <v>13438</v>
      </c>
      <c r="J220" s="69" t="s">
        <v>13439</v>
      </c>
      <c r="K220" s="427">
        <v>44502</v>
      </c>
      <c r="L220" s="427">
        <v>44867</v>
      </c>
      <c r="M220" s="76">
        <v>12</v>
      </c>
      <c r="N220" s="370">
        <v>9000000</v>
      </c>
      <c r="O220" s="76">
        <v>750000</v>
      </c>
      <c r="P220" s="128">
        <v>2.2200628124999637</v>
      </c>
      <c r="Q220" s="129">
        <v>1500000</v>
      </c>
      <c r="R220" s="73"/>
      <c r="S220" s="130"/>
      <c r="T220" s="237">
        <v>9000000</v>
      </c>
    </row>
    <row r="221" spans="2:20" ht="17.25" x14ac:dyDescent="0.4">
      <c r="B221" s="125">
        <v>215</v>
      </c>
      <c r="C221" s="994" t="s">
        <v>4730</v>
      </c>
      <c r="D221" s="655" t="s">
        <v>13433</v>
      </c>
      <c r="E221" s="258" t="s">
        <v>12822</v>
      </c>
      <c r="F221" s="232"/>
      <c r="G221" s="232" t="s">
        <v>13342</v>
      </c>
      <c r="H221" s="235" t="s">
        <v>13440</v>
      </c>
      <c r="I221" s="69" t="s">
        <v>13441</v>
      </c>
      <c r="J221" s="69" t="s">
        <v>13442</v>
      </c>
      <c r="K221" s="427">
        <v>44503</v>
      </c>
      <c r="L221" s="427">
        <v>44868</v>
      </c>
      <c r="M221" s="76">
        <v>12</v>
      </c>
      <c r="N221" s="370">
        <v>9000000</v>
      </c>
      <c r="O221" s="76">
        <v>750000</v>
      </c>
      <c r="P221" s="128">
        <v>2.1867294791666305</v>
      </c>
      <c r="Q221" s="129">
        <v>1500000</v>
      </c>
      <c r="R221" s="73"/>
      <c r="S221" s="130"/>
      <c r="T221" s="237">
        <v>9000000</v>
      </c>
    </row>
    <row r="222" spans="2:20" ht="17.25" x14ac:dyDescent="0.4">
      <c r="B222" s="125">
        <v>216</v>
      </c>
      <c r="C222" s="993" t="s">
        <v>4619</v>
      </c>
      <c r="D222" s="659" t="s">
        <v>13443</v>
      </c>
      <c r="E222" s="221" t="s">
        <v>12310</v>
      </c>
      <c r="F222" s="377"/>
      <c r="G222" s="377"/>
      <c r="H222" s="410" t="s">
        <v>13446</v>
      </c>
      <c r="I222" s="81" t="s">
        <v>13447</v>
      </c>
      <c r="J222" s="81" t="s">
        <v>13448</v>
      </c>
      <c r="K222" s="471">
        <v>44518</v>
      </c>
      <c r="L222" s="471">
        <v>44883</v>
      </c>
      <c r="M222" s="85">
        <v>12</v>
      </c>
      <c r="N222" s="379">
        <v>6000000</v>
      </c>
      <c r="O222" s="76">
        <v>500000</v>
      </c>
      <c r="P222" s="128">
        <v>1.6867294791666305</v>
      </c>
      <c r="Q222" s="129">
        <v>500000</v>
      </c>
      <c r="R222" s="73" t="e">
        <v>#REF!</v>
      </c>
      <c r="S222" s="130" t="e">
        <v>#REF!</v>
      </c>
      <c r="T222" s="237" t="e">
        <v>#REF!</v>
      </c>
    </row>
    <row r="223" spans="2:20" ht="17.25" x14ac:dyDescent="0.4">
      <c r="B223" s="125">
        <v>217</v>
      </c>
      <c r="C223" s="993" t="s">
        <v>4684</v>
      </c>
      <c r="D223" s="680" t="s">
        <v>13449</v>
      </c>
      <c r="E223" s="374" t="s">
        <v>13461</v>
      </c>
      <c r="F223" s="377"/>
      <c r="G223" s="377"/>
      <c r="H223" s="320" t="s">
        <v>13462</v>
      </c>
      <c r="I223" s="81" t="s">
        <v>13463</v>
      </c>
      <c r="J223" s="81" t="s">
        <v>13464</v>
      </c>
      <c r="K223" s="471">
        <v>44500</v>
      </c>
      <c r="L223" s="471">
        <v>45596</v>
      </c>
      <c r="M223" s="85">
        <v>36</v>
      </c>
      <c r="N223" s="379">
        <v>18000000</v>
      </c>
      <c r="O223" s="85">
        <v>500000</v>
      </c>
      <c r="P223" s="128">
        <v>2.2867294791666306</v>
      </c>
      <c r="Q223" s="129">
        <v>1000000</v>
      </c>
      <c r="R223" s="73" t="e">
        <v>#REF!</v>
      </c>
      <c r="S223" s="146"/>
      <c r="T223" s="50" t="e">
        <v>#REF!</v>
      </c>
    </row>
    <row r="224" spans="2:20" ht="17.25" x14ac:dyDescent="0.4">
      <c r="B224" s="125">
        <v>218</v>
      </c>
      <c r="C224" s="994" t="s">
        <v>3888</v>
      </c>
      <c r="D224" s="718" t="s">
        <v>13478</v>
      </c>
      <c r="E224" s="258" t="s">
        <v>11995</v>
      </c>
      <c r="F224" s="232"/>
      <c r="G224" s="232" t="s">
        <v>13342</v>
      </c>
      <c r="H224" s="235" t="s">
        <v>13480</v>
      </c>
      <c r="I224" s="69" t="s">
        <v>13481</v>
      </c>
      <c r="J224" s="69" t="s">
        <v>13482</v>
      </c>
      <c r="K224" s="225">
        <v>44365</v>
      </c>
      <c r="L224" s="225">
        <v>45461</v>
      </c>
      <c r="M224" s="226">
        <v>36</v>
      </c>
      <c r="N224" s="370">
        <v>21600000</v>
      </c>
      <c r="O224" s="76">
        <v>600000</v>
      </c>
      <c r="P224" s="128">
        <v>6.7867294791666302</v>
      </c>
      <c r="Q224" s="129">
        <v>3600000</v>
      </c>
      <c r="R224" s="73">
        <v>844560</v>
      </c>
      <c r="S224" s="130">
        <v>1</v>
      </c>
      <c r="T224" s="50">
        <v>20755440</v>
      </c>
    </row>
    <row r="225" spans="2:20" ht="17.25" x14ac:dyDescent="0.4">
      <c r="B225" s="125">
        <v>219</v>
      </c>
      <c r="C225" s="1022" t="s">
        <v>3659</v>
      </c>
      <c r="D225" s="655" t="s">
        <v>13487</v>
      </c>
      <c r="E225" s="221" t="s">
        <v>11995</v>
      </c>
      <c r="F225" s="222"/>
      <c r="G225" s="222"/>
      <c r="H225" s="223" t="s">
        <v>13489</v>
      </c>
      <c r="I225" s="224" t="s">
        <v>13490</v>
      </c>
      <c r="J225" s="224" t="s">
        <v>13491</v>
      </c>
      <c r="K225" s="225">
        <v>44347</v>
      </c>
      <c r="L225" s="225">
        <v>45808</v>
      </c>
      <c r="M225" s="226">
        <v>48</v>
      </c>
      <c r="N225" s="227">
        <v>28800000</v>
      </c>
      <c r="O225" s="226">
        <v>600000</v>
      </c>
      <c r="P225" s="128">
        <v>7.3867294791666307</v>
      </c>
      <c r="Q225" s="129">
        <v>4200000</v>
      </c>
      <c r="R225" s="117"/>
      <c r="S225" s="230"/>
      <c r="T225" s="50">
        <v>28800000</v>
      </c>
    </row>
    <row r="226" spans="2:20" ht="17.25" x14ac:dyDescent="0.4">
      <c r="B226" s="125">
        <v>220</v>
      </c>
      <c r="C226" s="1022" t="s">
        <v>3981</v>
      </c>
      <c r="D226" s="754" t="s">
        <v>13505</v>
      </c>
      <c r="E226" s="221" t="s">
        <v>11995</v>
      </c>
      <c r="F226" s="222"/>
      <c r="G226" s="222"/>
      <c r="H226" s="223" t="s">
        <v>13506</v>
      </c>
      <c r="I226" s="224" t="s">
        <v>13507</v>
      </c>
      <c r="J226" s="224" t="s">
        <v>13508</v>
      </c>
      <c r="K226" s="225">
        <v>44370</v>
      </c>
      <c r="L226" s="225">
        <v>45466</v>
      </c>
      <c r="M226" s="226">
        <v>36</v>
      </c>
      <c r="N226" s="227">
        <v>21600000</v>
      </c>
      <c r="O226" s="226">
        <v>600000</v>
      </c>
      <c r="P226" s="128">
        <v>6.6200628124999641</v>
      </c>
      <c r="Q226" s="129">
        <v>3600000</v>
      </c>
      <c r="R226" s="117"/>
      <c r="S226" s="230"/>
      <c r="T226" s="50">
        <v>21600000</v>
      </c>
    </row>
    <row r="227" spans="2:20" ht="17.25" x14ac:dyDescent="0.4">
      <c r="B227" s="125">
        <v>221</v>
      </c>
      <c r="C227" s="1022" t="s">
        <v>3981</v>
      </c>
      <c r="D227" s="754" t="s">
        <v>13505</v>
      </c>
      <c r="E227" s="221" t="s">
        <v>11995</v>
      </c>
      <c r="F227" s="222"/>
      <c r="G227" s="222"/>
      <c r="H227" s="223" t="s">
        <v>13509</v>
      </c>
      <c r="I227" s="224" t="s">
        <v>13510</v>
      </c>
      <c r="J227" s="224" t="s">
        <v>13511</v>
      </c>
      <c r="K227" s="225">
        <v>44370</v>
      </c>
      <c r="L227" s="225">
        <v>45466</v>
      </c>
      <c r="M227" s="226">
        <v>36</v>
      </c>
      <c r="N227" s="227">
        <v>21600000</v>
      </c>
      <c r="O227" s="226">
        <v>600000</v>
      </c>
      <c r="P227" s="128">
        <v>6.6200628124999641</v>
      </c>
      <c r="Q227" s="129">
        <v>3600000</v>
      </c>
      <c r="R227" s="117"/>
      <c r="S227" s="230"/>
      <c r="T227" s="50">
        <v>21600000</v>
      </c>
    </row>
    <row r="228" spans="2:20" ht="17.25" x14ac:dyDescent="0.4">
      <c r="B228" s="125">
        <v>222</v>
      </c>
      <c r="C228" s="1022" t="s">
        <v>3981</v>
      </c>
      <c r="D228" s="754" t="s">
        <v>13505</v>
      </c>
      <c r="E228" s="221" t="s">
        <v>11995</v>
      </c>
      <c r="F228" s="222"/>
      <c r="G228" s="222"/>
      <c r="H228" s="223" t="s">
        <v>13512</v>
      </c>
      <c r="I228" s="224" t="s">
        <v>13513</v>
      </c>
      <c r="J228" s="224" t="s">
        <v>13514</v>
      </c>
      <c r="K228" s="225">
        <v>44370</v>
      </c>
      <c r="L228" s="225">
        <v>45466</v>
      </c>
      <c r="M228" s="226">
        <v>36</v>
      </c>
      <c r="N228" s="227">
        <v>21600000</v>
      </c>
      <c r="O228" s="226">
        <v>600000</v>
      </c>
      <c r="P228" s="128">
        <v>6.6200628124999641</v>
      </c>
      <c r="Q228" s="129">
        <v>3600000</v>
      </c>
      <c r="R228" s="117">
        <v>1096177</v>
      </c>
      <c r="S228" s="230">
        <v>1</v>
      </c>
      <c r="T228" s="50">
        <v>20503823</v>
      </c>
    </row>
    <row r="229" spans="2:20" ht="17.25" x14ac:dyDescent="0.4">
      <c r="B229" s="125">
        <v>223</v>
      </c>
      <c r="C229" s="1022" t="s">
        <v>4218</v>
      </c>
      <c r="D229" s="754" t="s">
        <v>13519</v>
      </c>
      <c r="E229" s="221" t="s">
        <v>13520</v>
      </c>
      <c r="F229" s="222"/>
      <c r="G229" s="222"/>
      <c r="H229" s="223" t="s">
        <v>13522</v>
      </c>
      <c r="I229" s="224" t="s">
        <v>13523</v>
      </c>
      <c r="J229" s="224" t="s">
        <v>13524</v>
      </c>
      <c r="K229" s="225">
        <v>44411</v>
      </c>
      <c r="L229" s="225">
        <v>45507</v>
      </c>
      <c r="M229" s="226">
        <v>36</v>
      </c>
      <c r="N229" s="227">
        <v>21600000</v>
      </c>
      <c r="O229" s="226">
        <v>600000</v>
      </c>
      <c r="P229" s="128">
        <v>5.2533961458332969</v>
      </c>
      <c r="Q229" s="129">
        <v>3000000</v>
      </c>
      <c r="R229" s="117">
        <v>797678</v>
      </c>
      <c r="S229" s="230">
        <v>1</v>
      </c>
      <c r="T229" s="50">
        <v>20802322</v>
      </c>
    </row>
    <row r="230" spans="2:20" x14ac:dyDescent="0.25">
      <c r="B230" s="125">
        <v>224</v>
      </c>
      <c r="C230" s="1014" t="s">
        <v>4113</v>
      </c>
      <c r="D230" s="258" t="s">
        <v>13525</v>
      </c>
      <c r="E230" s="258" t="s">
        <v>13526</v>
      </c>
      <c r="F230" s="232"/>
      <c r="G230" s="232"/>
      <c r="H230" s="260" t="s">
        <v>13527</v>
      </c>
      <c r="I230" s="232" t="s">
        <v>13528</v>
      </c>
      <c r="J230" s="232" t="s">
        <v>13529</v>
      </c>
      <c r="K230" s="427">
        <v>44392</v>
      </c>
      <c r="L230" s="766">
        <v>45853</v>
      </c>
      <c r="M230" s="232">
        <v>48</v>
      </c>
      <c r="N230" s="371">
        <v>57600000</v>
      </c>
      <c r="O230" s="371">
        <v>1200000</v>
      </c>
      <c r="P230" s="128">
        <v>5.8867294791666307</v>
      </c>
      <c r="Q230" s="129">
        <v>6000000</v>
      </c>
      <c r="R230" s="767">
        <v>239387</v>
      </c>
      <c r="S230" s="232">
        <v>1</v>
      </c>
      <c r="T230" s="50">
        <v>57360613</v>
      </c>
    </row>
    <row r="231" spans="2:20" x14ac:dyDescent="0.25">
      <c r="B231" s="125">
        <v>225</v>
      </c>
      <c r="C231" s="1027" t="s">
        <v>4110</v>
      </c>
      <c r="D231" s="771" t="s">
        <v>13525</v>
      </c>
      <c r="E231" s="221" t="s">
        <v>13400</v>
      </c>
      <c r="F231" s="222"/>
      <c r="G231" s="222"/>
      <c r="H231" s="772" t="s">
        <v>13530</v>
      </c>
      <c r="I231" s="222" t="s">
        <v>13531</v>
      </c>
      <c r="J231" s="222" t="s">
        <v>13532</v>
      </c>
      <c r="K231" s="225">
        <v>44407</v>
      </c>
      <c r="L231" s="773">
        <v>45868</v>
      </c>
      <c r="M231" s="222">
        <v>48</v>
      </c>
      <c r="N231" s="774">
        <v>57600000</v>
      </c>
      <c r="O231" s="774">
        <v>1200000</v>
      </c>
      <c r="P231" s="128">
        <v>5.3867294791666307</v>
      </c>
      <c r="Q231" s="129">
        <v>6000000</v>
      </c>
      <c r="R231" s="775">
        <v>1600000</v>
      </c>
      <c r="S231" s="222">
        <v>1</v>
      </c>
      <c r="T231" s="50">
        <v>56000000</v>
      </c>
    </row>
    <row r="232" spans="2:20" x14ac:dyDescent="0.25">
      <c r="B232" s="125">
        <v>226</v>
      </c>
      <c r="C232" s="1027" t="s">
        <v>4086</v>
      </c>
      <c r="D232" s="771" t="s">
        <v>13533</v>
      </c>
      <c r="E232" s="221" t="s">
        <v>12803</v>
      </c>
      <c r="F232" s="222"/>
      <c r="G232" s="222" t="s">
        <v>13534</v>
      </c>
      <c r="H232" s="772" t="s">
        <v>13535</v>
      </c>
      <c r="I232" s="222" t="s">
        <v>13536</v>
      </c>
      <c r="J232" s="222" t="s">
        <v>13537</v>
      </c>
      <c r="K232" s="225">
        <v>44378</v>
      </c>
      <c r="L232" s="773">
        <v>44743</v>
      </c>
      <c r="M232" s="222">
        <v>12</v>
      </c>
      <c r="N232" s="774">
        <v>17400000</v>
      </c>
      <c r="O232" s="774">
        <v>1450000</v>
      </c>
      <c r="P232" s="128">
        <v>6.3533961458332975</v>
      </c>
      <c r="Q232" s="129">
        <v>8700000</v>
      </c>
      <c r="R232" s="775">
        <v>4175202</v>
      </c>
      <c r="S232" s="222">
        <v>2</v>
      </c>
      <c r="T232" s="50">
        <v>13224798</v>
      </c>
    </row>
    <row r="233" spans="2:20" x14ac:dyDescent="0.25">
      <c r="B233" s="125">
        <v>227</v>
      </c>
      <c r="C233" s="1027" t="s">
        <v>3845</v>
      </c>
      <c r="D233" s="771" t="s">
        <v>13538</v>
      </c>
      <c r="E233" s="221" t="s">
        <v>12194</v>
      </c>
      <c r="F233" s="222"/>
      <c r="G233" s="222" t="s">
        <v>13534</v>
      </c>
      <c r="H233" s="772" t="s">
        <v>13539</v>
      </c>
      <c r="I233" s="222" t="s">
        <v>13540</v>
      </c>
      <c r="J233" s="222" t="s">
        <v>13541</v>
      </c>
      <c r="K233" s="225">
        <v>44375</v>
      </c>
      <c r="L233" s="773">
        <v>44740</v>
      </c>
      <c r="M233" s="222">
        <v>12</v>
      </c>
      <c r="N233" s="774">
        <v>6000000</v>
      </c>
      <c r="O233" s="774">
        <v>500000</v>
      </c>
      <c r="P233" s="128">
        <v>6.4533961458332971</v>
      </c>
      <c r="Q233" s="129">
        <v>3000000</v>
      </c>
      <c r="R233" s="221"/>
      <c r="S233" s="221"/>
      <c r="T233" s="50">
        <v>6000000</v>
      </c>
    </row>
    <row r="234" spans="2:20" x14ac:dyDescent="0.25">
      <c r="B234" s="125">
        <v>228</v>
      </c>
      <c r="C234" s="1027" t="s">
        <v>4488</v>
      </c>
      <c r="D234" s="771" t="s">
        <v>13542</v>
      </c>
      <c r="E234" s="221" t="s">
        <v>12411</v>
      </c>
      <c r="F234" s="222"/>
      <c r="G234" s="222"/>
      <c r="H234" s="772" t="s">
        <v>13549</v>
      </c>
      <c r="I234" s="222" t="s">
        <v>13550</v>
      </c>
      <c r="J234" s="222" t="s">
        <v>13551</v>
      </c>
      <c r="K234" s="225">
        <v>44488</v>
      </c>
      <c r="L234" s="773">
        <v>45949</v>
      </c>
      <c r="M234" s="222">
        <v>48</v>
      </c>
      <c r="N234" s="774">
        <v>31200000</v>
      </c>
      <c r="O234" s="774">
        <v>650000</v>
      </c>
      <c r="P234" s="128">
        <v>2.6867294791666305</v>
      </c>
      <c r="Q234" s="129">
        <v>1300000</v>
      </c>
      <c r="R234" s="221"/>
      <c r="S234" s="221"/>
      <c r="T234" s="50">
        <v>31200000</v>
      </c>
    </row>
    <row r="235" spans="2:20" x14ac:dyDescent="0.25">
      <c r="B235" s="125">
        <v>229</v>
      </c>
      <c r="C235" s="1027" t="s">
        <v>4051</v>
      </c>
      <c r="D235" s="771" t="s">
        <v>13552</v>
      </c>
      <c r="E235" s="221" t="s">
        <v>12806</v>
      </c>
      <c r="F235" s="222"/>
      <c r="G235" s="222"/>
      <c r="H235" s="772" t="s">
        <v>13562</v>
      </c>
      <c r="I235" s="222" t="s">
        <v>13563</v>
      </c>
      <c r="J235" s="222" t="s">
        <v>13564</v>
      </c>
      <c r="K235" s="225">
        <v>44410</v>
      </c>
      <c r="L235" s="773">
        <v>45140</v>
      </c>
      <c r="M235" s="222">
        <v>24</v>
      </c>
      <c r="N235" s="774">
        <v>13200000</v>
      </c>
      <c r="O235" s="774">
        <v>550000</v>
      </c>
      <c r="P235" s="128">
        <v>5.2867294791666302</v>
      </c>
      <c r="Q235" s="129">
        <v>2750000</v>
      </c>
      <c r="R235" s="221"/>
      <c r="S235" s="221"/>
      <c r="T235" s="50">
        <v>13200000</v>
      </c>
    </row>
    <row r="236" spans="2:20" x14ac:dyDescent="0.25">
      <c r="B236" s="125">
        <v>230</v>
      </c>
      <c r="C236" s="1027" t="s">
        <v>4051</v>
      </c>
      <c r="D236" s="771" t="s">
        <v>13552</v>
      </c>
      <c r="E236" s="221" t="s">
        <v>12806</v>
      </c>
      <c r="F236" s="222"/>
      <c r="G236" s="222"/>
      <c r="H236" s="772" t="s">
        <v>13565</v>
      </c>
      <c r="I236" s="222" t="s">
        <v>13566</v>
      </c>
      <c r="J236" s="222" t="s">
        <v>13567</v>
      </c>
      <c r="K236" s="225">
        <v>44410</v>
      </c>
      <c r="L236" s="773">
        <v>45140</v>
      </c>
      <c r="M236" s="222">
        <v>24</v>
      </c>
      <c r="N236" s="774">
        <v>13200000</v>
      </c>
      <c r="O236" s="774">
        <v>550000</v>
      </c>
      <c r="P236" s="128">
        <v>5.2867294791666302</v>
      </c>
      <c r="Q236" s="129">
        <v>2750000</v>
      </c>
      <c r="R236" s="221"/>
      <c r="S236" s="221"/>
      <c r="T236" s="50">
        <v>13200000</v>
      </c>
    </row>
    <row r="237" spans="2:20" x14ac:dyDescent="0.25">
      <c r="B237" s="125">
        <v>231</v>
      </c>
      <c r="C237" s="1027" t="s">
        <v>4051</v>
      </c>
      <c r="D237" s="771" t="s">
        <v>13552</v>
      </c>
      <c r="E237" s="221" t="s">
        <v>12806</v>
      </c>
      <c r="F237" s="222"/>
      <c r="G237" s="222"/>
      <c r="H237" s="772" t="s">
        <v>13571</v>
      </c>
      <c r="I237" s="222" t="s">
        <v>13572</v>
      </c>
      <c r="J237" s="222" t="s">
        <v>13573</v>
      </c>
      <c r="K237" s="225">
        <v>44410</v>
      </c>
      <c r="L237" s="773">
        <v>45140</v>
      </c>
      <c r="M237" s="222">
        <v>24</v>
      </c>
      <c r="N237" s="774">
        <v>13200000</v>
      </c>
      <c r="O237" s="774">
        <v>550000</v>
      </c>
      <c r="P237" s="128">
        <v>5.2867294791666302</v>
      </c>
      <c r="Q237" s="129">
        <v>2750000</v>
      </c>
      <c r="R237" s="221"/>
      <c r="S237" s="221"/>
      <c r="T237" s="50">
        <v>13200000</v>
      </c>
    </row>
    <row r="238" spans="2:20" x14ac:dyDescent="0.25">
      <c r="B238" s="125">
        <v>232</v>
      </c>
      <c r="C238" s="1027" t="s">
        <v>4051</v>
      </c>
      <c r="D238" s="771" t="s">
        <v>13552</v>
      </c>
      <c r="E238" s="221" t="s">
        <v>12806</v>
      </c>
      <c r="F238" s="222"/>
      <c r="G238" s="222"/>
      <c r="H238" s="772" t="s">
        <v>13574</v>
      </c>
      <c r="I238" s="222" t="s">
        <v>13575</v>
      </c>
      <c r="J238" s="222" t="s">
        <v>13576</v>
      </c>
      <c r="K238" s="225">
        <v>44410</v>
      </c>
      <c r="L238" s="773">
        <v>45140</v>
      </c>
      <c r="M238" s="222">
        <v>24</v>
      </c>
      <c r="N238" s="774">
        <v>13200000</v>
      </c>
      <c r="O238" s="774">
        <v>550000</v>
      </c>
      <c r="P238" s="128">
        <v>5.2867294791666302</v>
      </c>
      <c r="Q238" s="129">
        <v>2750000</v>
      </c>
      <c r="R238" s="221"/>
      <c r="S238" s="221"/>
      <c r="T238" s="50">
        <v>13200000</v>
      </c>
    </row>
    <row r="239" spans="2:20" x14ac:dyDescent="0.25">
      <c r="B239" s="125">
        <v>233</v>
      </c>
      <c r="C239" s="1027" t="s">
        <v>4051</v>
      </c>
      <c r="D239" s="771" t="s">
        <v>13552</v>
      </c>
      <c r="E239" s="221" t="s">
        <v>12806</v>
      </c>
      <c r="F239" s="222"/>
      <c r="G239" s="222"/>
      <c r="H239" s="772" t="s">
        <v>13580</v>
      </c>
      <c r="I239" s="222" t="s">
        <v>13581</v>
      </c>
      <c r="J239" s="222" t="s">
        <v>13582</v>
      </c>
      <c r="K239" s="225">
        <v>44410</v>
      </c>
      <c r="L239" s="773">
        <v>45140</v>
      </c>
      <c r="M239" s="222">
        <v>24</v>
      </c>
      <c r="N239" s="774">
        <v>13200000</v>
      </c>
      <c r="O239" s="774">
        <v>550000</v>
      </c>
      <c r="P239" s="128">
        <v>5.2867294791666302</v>
      </c>
      <c r="Q239" s="129">
        <v>2750000</v>
      </c>
      <c r="R239" s="221"/>
      <c r="S239" s="221"/>
      <c r="T239" s="50">
        <v>13200000</v>
      </c>
    </row>
    <row r="240" spans="2:20" x14ac:dyDescent="0.25">
      <c r="B240" s="125">
        <v>234</v>
      </c>
      <c r="C240" s="1027" t="s">
        <v>4051</v>
      </c>
      <c r="D240" s="771" t="s">
        <v>13552</v>
      </c>
      <c r="E240" s="221" t="s">
        <v>12806</v>
      </c>
      <c r="F240" s="222"/>
      <c r="G240" s="222"/>
      <c r="H240" s="772" t="s">
        <v>13583</v>
      </c>
      <c r="I240" s="222" t="s">
        <v>13584</v>
      </c>
      <c r="J240" s="222" t="s">
        <v>13585</v>
      </c>
      <c r="K240" s="225">
        <v>44410</v>
      </c>
      <c r="L240" s="773">
        <v>45140</v>
      </c>
      <c r="M240" s="222">
        <v>24</v>
      </c>
      <c r="N240" s="774">
        <v>13200000</v>
      </c>
      <c r="O240" s="774">
        <v>550000</v>
      </c>
      <c r="P240" s="128">
        <v>5.2867294791666302</v>
      </c>
      <c r="Q240" s="129">
        <v>2750000</v>
      </c>
      <c r="R240" s="221"/>
      <c r="S240" s="221"/>
      <c r="T240" s="50">
        <v>13200000</v>
      </c>
    </row>
    <row r="241" spans="2:20" x14ac:dyDescent="0.25">
      <c r="B241" s="125">
        <v>235</v>
      </c>
      <c r="C241" s="1027" t="s">
        <v>4051</v>
      </c>
      <c r="D241" s="771" t="s">
        <v>13552</v>
      </c>
      <c r="E241" s="221" t="s">
        <v>12806</v>
      </c>
      <c r="F241" s="222"/>
      <c r="G241" s="222"/>
      <c r="H241" s="772" t="s">
        <v>13586</v>
      </c>
      <c r="I241" s="222" t="s">
        <v>13587</v>
      </c>
      <c r="J241" s="222" t="s">
        <v>13588</v>
      </c>
      <c r="K241" s="225">
        <v>44410</v>
      </c>
      <c r="L241" s="773">
        <v>45140</v>
      </c>
      <c r="M241" s="222">
        <v>24</v>
      </c>
      <c r="N241" s="774">
        <v>13200000</v>
      </c>
      <c r="O241" s="774">
        <v>550000</v>
      </c>
      <c r="P241" s="128">
        <v>5.2867294791666302</v>
      </c>
      <c r="Q241" s="129">
        <v>2750000</v>
      </c>
      <c r="R241" s="221"/>
      <c r="S241" s="221"/>
      <c r="T241" s="50">
        <v>13200000</v>
      </c>
    </row>
    <row r="242" spans="2:20" x14ac:dyDescent="0.25">
      <c r="B242" s="125">
        <v>236</v>
      </c>
      <c r="C242" s="1027" t="s">
        <v>4051</v>
      </c>
      <c r="D242" s="771" t="s">
        <v>13552</v>
      </c>
      <c r="E242" s="221" t="s">
        <v>12806</v>
      </c>
      <c r="F242" s="222"/>
      <c r="G242" s="222"/>
      <c r="H242" s="772" t="s">
        <v>13589</v>
      </c>
      <c r="I242" s="222" t="s">
        <v>13590</v>
      </c>
      <c r="J242" s="222" t="s">
        <v>13591</v>
      </c>
      <c r="K242" s="225">
        <v>44410</v>
      </c>
      <c r="L242" s="773">
        <v>45140</v>
      </c>
      <c r="M242" s="222">
        <v>24</v>
      </c>
      <c r="N242" s="774">
        <v>13200000</v>
      </c>
      <c r="O242" s="774">
        <v>550000</v>
      </c>
      <c r="P242" s="128">
        <v>5.2867294791666302</v>
      </c>
      <c r="Q242" s="129">
        <v>2750000</v>
      </c>
      <c r="R242" s="221"/>
      <c r="S242" s="221"/>
      <c r="T242" s="50">
        <v>13200000</v>
      </c>
    </row>
    <row r="243" spans="2:20" x14ac:dyDescent="0.25">
      <c r="B243" s="125">
        <v>237</v>
      </c>
      <c r="C243" s="1027" t="s">
        <v>4051</v>
      </c>
      <c r="D243" s="771" t="s">
        <v>13552</v>
      </c>
      <c r="E243" s="221" t="s">
        <v>12806</v>
      </c>
      <c r="F243" s="222"/>
      <c r="G243" s="222"/>
      <c r="H243" s="772" t="s">
        <v>13592</v>
      </c>
      <c r="I243" s="222" t="s">
        <v>13593</v>
      </c>
      <c r="J243" s="222" t="s">
        <v>13594</v>
      </c>
      <c r="K243" s="225">
        <v>44410</v>
      </c>
      <c r="L243" s="773">
        <v>45140</v>
      </c>
      <c r="M243" s="222">
        <v>24</v>
      </c>
      <c r="N243" s="774">
        <v>13200000</v>
      </c>
      <c r="O243" s="774">
        <v>550000</v>
      </c>
      <c r="P243" s="128">
        <v>5.2867294791666302</v>
      </c>
      <c r="Q243" s="129">
        <v>2750000</v>
      </c>
      <c r="R243" s="221"/>
      <c r="S243" s="221"/>
      <c r="T243" s="50">
        <v>13200000</v>
      </c>
    </row>
    <row r="244" spans="2:20" x14ac:dyDescent="0.25">
      <c r="B244" s="125">
        <v>238</v>
      </c>
      <c r="C244" s="1027" t="s">
        <v>4051</v>
      </c>
      <c r="D244" s="771" t="s">
        <v>13552</v>
      </c>
      <c r="E244" s="221" t="s">
        <v>12806</v>
      </c>
      <c r="F244" s="222"/>
      <c r="G244" s="222"/>
      <c r="H244" s="772" t="s">
        <v>13595</v>
      </c>
      <c r="I244" s="222" t="s">
        <v>13596</v>
      </c>
      <c r="J244" s="222" t="s">
        <v>13597</v>
      </c>
      <c r="K244" s="225">
        <v>44410</v>
      </c>
      <c r="L244" s="773">
        <v>45140</v>
      </c>
      <c r="M244" s="222">
        <v>24</v>
      </c>
      <c r="N244" s="774">
        <v>13200000</v>
      </c>
      <c r="O244" s="774">
        <v>550000</v>
      </c>
      <c r="P244" s="128">
        <v>5.2867294791666302</v>
      </c>
      <c r="Q244" s="129">
        <v>2750000</v>
      </c>
      <c r="R244" s="221"/>
      <c r="S244" s="221"/>
      <c r="T244" s="50">
        <v>13200000</v>
      </c>
    </row>
    <row r="245" spans="2:20" x14ac:dyDescent="0.25">
      <c r="B245" s="125">
        <v>239</v>
      </c>
      <c r="C245" s="1027" t="s">
        <v>4051</v>
      </c>
      <c r="D245" s="771" t="s">
        <v>13552</v>
      </c>
      <c r="E245" s="221" t="s">
        <v>12806</v>
      </c>
      <c r="F245" s="222"/>
      <c r="G245" s="222"/>
      <c r="H245" s="772" t="s">
        <v>13610</v>
      </c>
      <c r="I245" s="222" t="s">
        <v>13611</v>
      </c>
      <c r="J245" s="222" t="s">
        <v>13612</v>
      </c>
      <c r="K245" s="225">
        <v>44410</v>
      </c>
      <c r="L245" s="773">
        <v>45140</v>
      </c>
      <c r="M245" s="222">
        <v>24</v>
      </c>
      <c r="N245" s="774">
        <v>13200000</v>
      </c>
      <c r="O245" s="774">
        <v>550000</v>
      </c>
      <c r="P245" s="128">
        <v>5.2867294791666302</v>
      </c>
      <c r="Q245" s="129">
        <v>2750000</v>
      </c>
      <c r="R245" s="221"/>
      <c r="S245" s="221"/>
      <c r="T245" s="50">
        <v>13200000</v>
      </c>
    </row>
    <row r="246" spans="2:20" x14ac:dyDescent="0.25">
      <c r="B246" s="125">
        <v>240</v>
      </c>
      <c r="C246" s="1027" t="s">
        <v>4255</v>
      </c>
      <c r="D246" s="771" t="s">
        <v>13552</v>
      </c>
      <c r="E246" s="221" t="s">
        <v>12806</v>
      </c>
      <c r="F246" s="222"/>
      <c r="G246" s="222"/>
      <c r="H246" s="772" t="s">
        <v>13613</v>
      </c>
      <c r="I246" s="222" t="s">
        <v>13614</v>
      </c>
      <c r="J246" s="222" t="s">
        <v>13615</v>
      </c>
      <c r="K246" s="225">
        <v>44424</v>
      </c>
      <c r="L246" s="773">
        <v>45154</v>
      </c>
      <c r="M246" s="222">
        <v>24</v>
      </c>
      <c r="N246" s="774">
        <v>13200000</v>
      </c>
      <c r="O246" s="774">
        <v>550000</v>
      </c>
      <c r="P246" s="128">
        <v>4.8200628124999643</v>
      </c>
      <c r="Q246" s="129">
        <v>2200000</v>
      </c>
      <c r="R246" s="221"/>
      <c r="S246" s="221"/>
      <c r="T246" s="50">
        <v>13200000</v>
      </c>
    </row>
    <row r="247" spans="2:20" x14ac:dyDescent="0.25">
      <c r="B247" s="125">
        <v>241</v>
      </c>
      <c r="C247" s="1027" t="s">
        <v>4255</v>
      </c>
      <c r="D247" s="771" t="s">
        <v>13552</v>
      </c>
      <c r="E247" s="221" t="s">
        <v>12806</v>
      </c>
      <c r="F247" s="222"/>
      <c r="G247" s="222"/>
      <c r="H247" s="772" t="s">
        <v>13616</v>
      </c>
      <c r="I247" s="222" t="s">
        <v>13617</v>
      </c>
      <c r="J247" s="222" t="s">
        <v>13618</v>
      </c>
      <c r="K247" s="225">
        <v>44424</v>
      </c>
      <c r="L247" s="773">
        <v>45154</v>
      </c>
      <c r="M247" s="222">
        <v>24</v>
      </c>
      <c r="N247" s="774">
        <v>13200000</v>
      </c>
      <c r="O247" s="774">
        <v>550000</v>
      </c>
      <c r="P247" s="128">
        <v>4.8200628124999643</v>
      </c>
      <c r="Q247" s="129">
        <v>2200000</v>
      </c>
      <c r="R247" s="221"/>
      <c r="S247" s="221"/>
      <c r="T247" s="50">
        <v>13200000</v>
      </c>
    </row>
    <row r="248" spans="2:20" x14ac:dyDescent="0.25">
      <c r="B248" s="125">
        <v>242</v>
      </c>
      <c r="C248" s="1027" t="s">
        <v>4255</v>
      </c>
      <c r="D248" s="771" t="s">
        <v>13552</v>
      </c>
      <c r="E248" s="221" t="s">
        <v>12806</v>
      </c>
      <c r="F248" s="222"/>
      <c r="G248" s="222"/>
      <c r="H248" s="772" t="s">
        <v>13619</v>
      </c>
      <c r="I248" s="222" t="s">
        <v>13620</v>
      </c>
      <c r="J248" s="222" t="s">
        <v>13621</v>
      </c>
      <c r="K248" s="225">
        <v>44424</v>
      </c>
      <c r="L248" s="773">
        <v>45154</v>
      </c>
      <c r="M248" s="222">
        <v>24</v>
      </c>
      <c r="N248" s="774">
        <v>13200000</v>
      </c>
      <c r="O248" s="774">
        <v>550000</v>
      </c>
      <c r="P248" s="128">
        <v>4.8200628124999643</v>
      </c>
      <c r="Q248" s="129">
        <v>2200000</v>
      </c>
      <c r="R248" s="221"/>
      <c r="S248" s="221"/>
      <c r="T248" s="50">
        <v>13200000</v>
      </c>
    </row>
    <row r="249" spans="2:20" x14ac:dyDescent="0.25">
      <c r="B249" s="125">
        <v>243</v>
      </c>
      <c r="C249" s="1027" t="s">
        <v>4255</v>
      </c>
      <c r="D249" s="771" t="s">
        <v>13552</v>
      </c>
      <c r="E249" s="221" t="s">
        <v>12806</v>
      </c>
      <c r="F249" s="222"/>
      <c r="G249" s="222"/>
      <c r="H249" s="772" t="s">
        <v>13622</v>
      </c>
      <c r="I249" s="222" t="s">
        <v>13623</v>
      </c>
      <c r="J249" s="222" t="s">
        <v>13624</v>
      </c>
      <c r="K249" s="225">
        <v>44424</v>
      </c>
      <c r="L249" s="773">
        <v>45154</v>
      </c>
      <c r="M249" s="222">
        <v>24</v>
      </c>
      <c r="N249" s="774">
        <v>13200000</v>
      </c>
      <c r="O249" s="774">
        <v>550000</v>
      </c>
      <c r="P249" s="128">
        <v>4.8200628124999643</v>
      </c>
      <c r="Q249" s="129">
        <v>2200000</v>
      </c>
      <c r="R249" s="221"/>
      <c r="S249" s="221"/>
      <c r="T249" s="50">
        <v>13200000</v>
      </c>
    </row>
    <row r="250" spans="2:20" x14ac:dyDescent="0.25">
      <c r="B250" s="125">
        <v>244</v>
      </c>
      <c r="C250" s="1027" t="s">
        <v>4255</v>
      </c>
      <c r="D250" s="771" t="s">
        <v>13552</v>
      </c>
      <c r="E250" s="221" t="s">
        <v>12806</v>
      </c>
      <c r="F250" s="222"/>
      <c r="G250" s="222"/>
      <c r="H250" s="772" t="s">
        <v>13625</v>
      </c>
      <c r="I250" s="222" t="s">
        <v>13626</v>
      </c>
      <c r="J250" s="222" t="s">
        <v>13627</v>
      </c>
      <c r="K250" s="225">
        <v>44424</v>
      </c>
      <c r="L250" s="773">
        <v>45154</v>
      </c>
      <c r="M250" s="222">
        <v>24</v>
      </c>
      <c r="N250" s="774">
        <v>13200000</v>
      </c>
      <c r="O250" s="774">
        <v>550000</v>
      </c>
      <c r="P250" s="128">
        <v>4.8200628124999643</v>
      </c>
      <c r="Q250" s="129">
        <v>2200000</v>
      </c>
      <c r="R250" s="221"/>
      <c r="S250" s="221"/>
      <c r="T250" s="50">
        <v>13200000</v>
      </c>
    </row>
    <row r="251" spans="2:20" x14ac:dyDescent="0.25">
      <c r="B251" s="125">
        <v>245</v>
      </c>
      <c r="C251" s="1027" t="s">
        <v>4255</v>
      </c>
      <c r="D251" s="771" t="s">
        <v>13552</v>
      </c>
      <c r="E251" s="221" t="s">
        <v>12806</v>
      </c>
      <c r="F251" s="222"/>
      <c r="G251" s="222"/>
      <c r="H251" s="772" t="s">
        <v>13628</v>
      </c>
      <c r="I251" s="222" t="s">
        <v>13629</v>
      </c>
      <c r="J251" s="222" t="s">
        <v>13630</v>
      </c>
      <c r="K251" s="225">
        <v>44424</v>
      </c>
      <c r="L251" s="773">
        <v>45154</v>
      </c>
      <c r="M251" s="222">
        <v>24</v>
      </c>
      <c r="N251" s="774">
        <v>13200000</v>
      </c>
      <c r="O251" s="774">
        <v>550000</v>
      </c>
      <c r="P251" s="128">
        <v>4.8200628124999643</v>
      </c>
      <c r="Q251" s="129">
        <v>2200000</v>
      </c>
      <c r="R251" s="221"/>
      <c r="S251" s="221"/>
      <c r="T251" s="50">
        <v>13200000</v>
      </c>
    </row>
    <row r="252" spans="2:20" x14ac:dyDescent="0.25">
      <c r="B252" s="125">
        <v>246</v>
      </c>
      <c r="C252" s="1027" t="s">
        <v>4255</v>
      </c>
      <c r="D252" s="771" t="s">
        <v>13552</v>
      </c>
      <c r="E252" s="221" t="s">
        <v>12806</v>
      </c>
      <c r="F252" s="222"/>
      <c r="G252" s="222"/>
      <c r="H252" s="772" t="s">
        <v>13631</v>
      </c>
      <c r="I252" s="222" t="s">
        <v>13632</v>
      </c>
      <c r="J252" s="222" t="s">
        <v>13633</v>
      </c>
      <c r="K252" s="225">
        <v>44424</v>
      </c>
      <c r="L252" s="773">
        <v>45154</v>
      </c>
      <c r="M252" s="222">
        <v>24</v>
      </c>
      <c r="N252" s="774">
        <v>13200000</v>
      </c>
      <c r="O252" s="774">
        <v>550000</v>
      </c>
      <c r="P252" s="128">
        <v>4.8200628124999643</v>
      </c>
      <c r="Q252" s="129">
        <v>2200000</v>
      </c>
      <c r="R252" s="221"/>
      <c r="S252" s="221"/>
      <c r="T252" s="50">
        <v>13200000</v>
      </c>
    </row>
    <row r="253" spans="2:20" x14ac:dyDescent="0.25">
      <c r="B253" s="125">
        <v>247</v>
      </c>
      <c r="C253" s="1027" t="s">
        <v>4255</v>
      </c>
      <c r="D253" s="771" t="s">
        <v>13552</v>
      </c>
      <c r="E253" s="221" t="s">
        <v>12806</v>
      </c>
      <c r="F253" s="222"/>
      <c r="G253" s="222"/>
      <c r="H253" s="772" t="s">
        <v>13634</v>
      </c>
      <c r="I253" s="222" t="s">
        <v>13635</v>
      </c>
      <c r="J253" s="222" t="s">
        <v>13636</v>
      </c>
      <c r="K253" s="225">
        <v>44424</v>
      </c>
      <c r="L253" s="773">
        <v>45154</v>
      </c>
      <c r="M253" s="222">
        <v>24</v>
      </c>
      <c r="N253" s="774">
        <v>13200000</v>
      </c>
      <c r="O253" s="774">
        <v>550000</v>
      </c>
      <c r="P253" s="128">
        <v>4.8200628124999643</v>
      </c>
      <c r="Q253" s="129">
        <v>2200000</v>
      </c>
      <c r="R253" s="221"/>
      <c r="S253" s="221"/>
      <c r="T253" s="50">
        <v>13200000</v>
      </c>
    </row>
    <row r="254" spans="2:20" x14ac:dyDescent="0.25">
      <c r="B254" s="125">
        <v>248</v>
      </c>
      <c r="C254" s="1027" t="s">
        <v>4255</v>
      </c>
      <c r="D254" s="771" t="s">
        <v>13552</v>
      </c>
      <c r="E254" s="221" t="s">
        <v>12806</v>
      </c>
      <c r="F254" s="222"/>
      <c r="G254" s="222"/>
      <c r="H254" s="772" t="s">
        <v>13637</v>
      </c>
      <c r="I254" s="222" t="s">
        <v>13638</v>
      </c>
      <c r="J254" s="222" t="s">
        <v>13639</v>
      </c>
      <c r="K254" s="225">
        <v>44424</v>
      </c>
      <c r="L254" s="773">
        <v>45154</v>
      </c>
      <c r="M254" s="222">
        <v>24</v>
      </c>
      <c r="N254" s="774">
        <v>13200000</v>
      </c>
      <c r="O254" s="774">
        <v>550000</v>
      </c>
      <c r="P254" s="128">
        <v>4.8200628124999643</v>
      </c>
      <c r="Q254" s="129">
        <v>2200000</v>
      </c>
      <c r="R254" s="221"/>
      <c r="S254" s="221"/>
      <c r="T254" s="50">
        <v>13200000</v>
      </c>
    </row>
    <row r="255" spans="2:20" x14ac:dyDescent="0.25">
      <c r="B255" s="125">
        <v>249</v>
      </c>
      <c r="C255" s="1027" t="s">
        <v>4255</v>
      </c>
      <c r="D255" s="771" t="s">
        <v>13552</v>
      </c>
      <c r="E255" s="221" t="s">
        <v>12806</v>
      </c>
      <c r="F255" s="222"/>
      <c r="G255" s="222"/>
      <c r="H255" s="772" t="s">
        <v>13640</v>
      </c>
      <c r="I255" s="222" t="s">
        <v>13641</v>
      </c>
      <c r="J255" s="222" t="s">
        <v>13642</v>
      </c>
      <c r="K255" s="225">
        <v>44424</v>
      </c>
      <c r="L255" s="773">
        <v>45154</v>
      </c>
      <c r="M255" s="222">
        <v>24</v>
      </c>
      <c r="N255" s="774">
        <v>13200000</v>
      </c>
      <c r="O255" s="774">
        <v>550000</v>
      </c>
      <c r="P255" s="128">
        <v>4.8200628124999643</v>
      </c>
      <c r="Q255" s="129">
        <v>2200000</v>
      </c>
      <c r="R255" s="221"/>
      <c r="S255" s="221"/>
      <c r="T255" s="50">
        <v>13200000</v>
      </c>
    </row>
    <row r="256" spans="2:20" x14ac:dyDescent="0.25">
      <c r="B256" s="125">
        <v>250</v>
      </c>
      <c r="C256" s="1027" t="s">
        <v>4255</v>
      </c>
      <c r="D256" s="771" t="s">
        <v>13552</v>
      </c>
      <c r="E256" s="221" t="s">
        <v>12806</v>
      </c>
      <c r="F256" s="222"/>
      <c r="G256" s="222"/>
      <c r="H256" s="772" t="s">
        <v>13643</v>
      </c>
      <c r="I256" s="222" t="s">
        <v>13644</v>
      </c>
      <c r="J256" s="222" t="s">
        <v>13645</v>
      </c>
      <c r="K256" s="225">
        <v>44424</v>
      </c>
      <c r="L256" s="773">
        <v>45154</v>
      </c>
      <c r="M256" s="222">
        <v>24</v>
      </c>
      <c r="N256" s="774">
        <v>13200000</v>
      </c>
      <c r="O256" s="774">
        <v>550000</v>
      </c>
      <c r="P256" s="128">
        <v>4.8200628124999643</v>
      </c>
      <c r="Q256" s="129">
        <v>2200000</v>
      </c>
      <c r="R256" s="221"/>
      <c r="S256" s="221"/>
      <c r="T256" s="50">
        <v>13200000</v>
      </c>
    </row>
    <row r="257" spans="2:20" x14ac:dyDescent="0.25">
      <c r="B257" s="125">
        <v>251</v>
      </c>
      <c r="C257" s="1027" t="s">
        <v>4255</v>
      </c>
      <c r="D257" s="771" t="s">
        <v>13552</v>
      </c>
      <c r="E257" s="221" t="s">
        <v>12806</v>
      </c>
      <c r="F257" s="222"/>
      <c r="G257" s="222"/>
      <c r="H257" s="772" t="s">
        <v>13646</v>
      </c>
      <c r="I257" s="222" t="s">
        <v>13647</v>
      </c>
      <c r="J257" s="222" t="s">
        <v>13648</v>
      </c>
      <c r="K257" s="225">
        <v>44424</v>
      </c>
      <c r="L257" s="773">
        <v>45154</v>
      </c>
      <c r="M257" s="222">
        <v>24</v>
      </c>
      <c r="N257" s="774">
        <v>13200000</v>
      </c>
      <c r="O257" s="774">
        <v>550000</v>
      </c>
      <c r="P257" s="128">
        <v>4.8200628124999643</v>
      </c>
      <c r="Q257" s="129">
        <v>2200000</v>
      </c>
      <c r="R257" s="221"/>
      <c r="S257" s="221"/>
      <c r="T257" s="50">
        <v>13200000</v>
      </c>
    </row>
    <row r="258" spans="2:20" x14ac:dyDescent="0.25">
      <c r="B258" s="125">
        <v>252</v>
      </c>
      <c r="C258" s="1027" t="s">
        <v>4255</v>
      </c>
      <c r="D258" s="771" t="s">
        <v>13552</v>
      </c>
      <c r="E258" s="221" t="s">
        <v>12806</v>
      </c>
      <c r="F258" s="222"/>
      <c r="G258" s="222"/>
      <c r="H258" s="772" t="s">
        <v>13649</v>
      </c>
      <c r="I258" s="222" t="s">
        <v>13650</v>
      </c>
      <c r="J258" s="222" t="s">
        <v>13651</v>
      </c>
      <c r="K258" s="225">
        <v>44424</v>
      </c>
      <c r="L258" s="773">
        <v>45154</v>
      </c>
      <c r="M258" s="222">
        <v>24</v>
      </c>
      <c r="N258" s="774">
        <v>13200000</v>
      </c>
      <c r="O258" s="774">
        <v>550000</v>
      </c>
      <c r="P258" s="128">
        <v>4.8200628124999643</v>
      </c>
      <c r="Q258" s="129">
        <v>2200000</v>
      </c>
      <c r="R258" s="221"/>
      <c r="S258" s="221"/>
      <c r="T258" s="50">
        <v>13200000</v>
      </c>
    </row>
    <row r="259" spans="2:20" x14ac:dyDescent="0.25">
      <c r="B259" s="125">
        <v>253</v>
      </c>
      <c r="C259" s="1027" t="s">
        <v>4255</v>
      </c>
      <c r="D259" s="771" t="s">
        <v>13552</v>
      </c>
      <c r="E259" s="221" t="s">
        <v>12806</v>
      </c>
      <c r="F259" s="222"/>
      <c r="G259" s="222"/>
      <c r="H259" s="772" t="s">
        <v>13652</v>
      </c>
      <c r="I259" s="222" t="s">
        <v>13653</v>
      </c>
      <c r="J259" s="222" t="s">
        <v>13654</v>
      </c>
      <c r="K259" s="225">
        <v>44424</v>
      </c>
      <c r="L259" s="773">
        <v>45154</v>
      </c>
      <c r="M259" s="222">
        <v>24</v>
      </c>
      <c r="N259" s="774">
        <v>13200000</v>
      </c>
      <c r="O259" s="774">
        <v>550000</v>
      </c>
      <c r="P259" s="128">
        <v>4.8200628124999643</v>
      </c>
      <c r="Q259" s="129">
        <v>2200000</v>
      </c>
      <c r="R259" s="221"/>
      <c r="S259" s="221"/>
      <c r="T259" s="50">
        <v>13200000</v>
      </c>
    </row>
    <row r="260" spans="2:20" x14ac:dyDescent="0.25">
      <c r="B260" s="125">
        <v>254</v>
      </c>
      <c r="C260" s="1027" t="s">
        <v>4256</v>
      </c>
      <c r="D260" s="771" t="s">
        <v>13552</v>
      </c>
      <c r="E260" s="221" t="s">
        <v>12806</v>
      </c>
      <c r="F260" s="222"/>
      <c r="G260" s="222"/>
      <c r="H260" s="772" t="s">
        <v>13658</v>
      </c>
      <c r="I260" s="222" t="s">
        <v>13659</v>
      </c>
      <c r="J260" s="222" t="s">
        <v>13660</v>
      </c>
      <c r="K260" s="225">
        <v>44427</v>
      </c>
      <c r="L260" s="773">
        <v>45157</v>
      </c>
      <c r="M260" s="222">
        <v>24</v>
      </c>
      <c r="N260" s="774">
        <v>13200000</v>
      </c>
      <c r="O260" s="774">
        <v>550000</v>
      </c>
      <c r="P260" s="128">
        <v>4.7200628124999637</v>
      </c>
      <c r="Q260" s="129">
        <v>2200000</v>
      </c>
      <c r="R260" s="221"/>
      <c r="S260" s="221"/>
      <c r="T260" s="50">
        <v>13200000</v>
      </c>
    </row>
    <row r="261" spans="2:20" x14ac:dyDescent="0.25">
      <c r="B261" s="125">
        <v>255</v>
      </c>
      <c r="C261" s="1027" t="s">
        <v>4256</v>
      </c>
      <c r="D261" s="771" t="s">
        <v>13552</v>
      </c>
      <c r="E261" s="221" t="s">
        <v>12806</v>
      </c>
      <c r="F261" s="222"/>
      <c r="G261" s="222"/>
      <c r="H261" s="772" t="s">
        <v>13661</v>
      </c>
      <c r="I261" s="222" t="s">
        <v>13662</v>
      </c>
      <c r="J261" s="222" t="s">
        <v>13663</v>
      </c>
      <c r="K261" s="225">
        <v>44427</v>
      </c>
      <c r="L261" s="773">
        <v>45157</v>
      </c>
      <c r="M261" s="222">
        <v>24</v>
      </c>
      <c r="N261" s="774">
        <v>13200000</v>
      </c>
      <c r="O261" s="774">
        <v>550000</v>
      </c>
      <c r="P261" s="128">
        <v>4.7200628124999637</v>
      </c>
      <c r="Q261" s="129">
        <v>2200000</v>
      </c>
      <c r="R261" s="221"/>
      <c r="S261" s="221"/>
      <c r="T261" s="50">
        <v>13200000</v>
      </c>
    </row>
    <row r="262" spans="2:20" x14ac:dyDescent="0.25">
      <c r="B262" s="125">
        <v>256</v>
      </c>
      <c r="C262" s="1027" t="s">
        <v>4256</v>
      </c>
      <c r="D262" s="771" t="s">
        <v>13552</v>
      </c>
      <c r="E262" s="221" t="s">
        <v>12806</v>
      </c>
      <c r="F262" s="222"/>
      <c r="G262" s="222"/>
      <c r="H262" s="772" t="s">
        <v>13664</v>
      </c>
      <c r="I262" s="222" t="s">
        <v>13665</v>
      </c>
      <c r="J262" s="222" t="s">
        <v>13666</v>
      </c>
      <c r="K262" s="225">
        <v>44427</v>
      </c>
      <c r="L262" s="773">
        <v>45157</v>
      </c>
      <c r="M262" s="222">
        <v>24</v>
      </c>
      <c r="N262" s="774">
        <v>13200000</v>
      </c>
      <c r="O262" s="774">
        <v>550000</v>
      </c>
      <c r="P262" s="128">
        <v>4.7200628124999637</v>
      </c>
      <c r="Q262" s="129">
        <v>2200000</v>
      </c>
      <c r="R262" s="221"/>
      <c r="S262" s="221"/>
      <c r="T262" s="50">
        <v>13200000</v>
      </c>
    </row>
    <row r="263" spans="2:20" x14ac:dyDescent="0.25">
      <c r="B263" s="125">
        <v>257</v>
      </c>
      <c r="C263" s="1027" t="s">
        <v>4256</v>
      </c>
      <c r="D263" s="771" t="s">
        <v>13552</v>
      </c>
      <c r="E263" s="221" t="s">
        <v>12806</v>
      </c>
      <c r="F263" s="222"/>
      <c r="G263" s="222"/>
      <c r="H263" s="772" t="s">
        <v>13667</v>
      </c>
      <c r="I263" s="222" t="s">
        <v>13668</v>
      </c>
      <c r="J263" s="222" t="s">
        <v>13669</v>
      </c>
      <c r="K263" s="225">
        <v>44427</v>
      </c>
      <c r="L263" s="773">
        <v>45157</v>
      </c>
      <c r="M263" s="222">
        <v>24</v>
      </c>
      <c r="N263" s="774">
        <v>13200000</v>
      </c>
      <c r="O263" s="774">
        <v>550000</v>
      </c>
      <c r="P263" s="128">
        <v>4.7200628124999637</v>
      </c>
      <c r="Q263" s="129">
        <v>2200000</v>
      </c>
      <c r="R263" s="221"/>
      <c r="S263" s="221"/>
      <c r="T263" s="50">
        <v>13200000</v>
      </c>
    </row>
    <row r="264" spans="2:20" x14ac:dyDescent="0.25">
      <c r="B264" s="125">
        <v>258</v>
      </c>
      <c r="C264" s="1027" t="s">
        <v>4256</v>
      </c>
      <c r="D264" s="771" t="s">
        <v>13552</v>
      </c>
      <c r="E264" s="221" t="s">
        <v>12806</v>
      </c>
      <c r="F264" s="222"/>
      <c r="G264" s="222"/>
      <c r="H264" s="772" t="s">
        <v>13670</v>
      </c>
      <c r="I264" s="222" t="s">
        <v>13671</v>
      </c>
      <c r="J264" s="222" t="s">
        <v>13672</v>
      </c>
      <c r="K264" s="225">
        <v>44427</v>
      </c>
      <c r="L264" s="773">
        <v>45157</v>
      </c>
      <c r="M264" s="222">
        <v>24</v>
      </c>
      <c r="N264" s="774">
        <v>13200000</v>
      </c>
      <c r="O264" s="774">
        <v>550000</v>
      </c>
      <c r="P264" s="128">
        <v>4.7200628124999637</v>
      </c>
      <c r="Q264" s="129">
        <v>2200000</v>
      </c>
      <c r="R264" s="221"/>
      <c r="S264" s="221"/>
      <c r="T264" s="50">
        <v>13200000</v>
      </c>
    </row>
    <row r="265" spans="2:20" x14ac:dyDescent="0.25">
      <c r="B265" s="125">
        <v>259</v>
      </c>
      <c r="C265" s="1027" t="s">
        <v>4256</v>
      </c>
      <c r="D265" s="771" t="s">
        <v>13552</v>
      </c>
      <c r="E265" s="221" t="s">
        <v>12806</v>
      </c>
      <c r="F265" s="222"/>
      <c r="G265" s="222"/>
      <c r="H265" s="772" t="s">
        <v>13673</v>
      </c>
      <c r="I265" s="222" t="s">
        <v>13674</v>
      </c>
      <c r="J265" s="222" t="s">
        <v>13675</v>
      </c>
      <c r="K265" s="225">
        <v>44427</v>
      </c>
      <c r="L265" s="773">
        <v>45157</v>
      </c>
      <c r="M265" s="222">
        <v>24</v>
      </c>
      <c r="N265" s="774">
        <v>13200000</v>
      </c>
      <c r="O265" s="774">
        <v>550000</v>
      </c>
      <c r="P265" s="128">
        <v>4.7200628124999637</v>
      </c>
      <c r="Q265" s="129">
        <v>2200000</v>
      </c>
      <c r="R265" s="221"/>
      <c r="S265" s="221"/>
      <c r="T265" s="50">
        <v>13200000</v>
      </c>
    </row>
    <row r="266" spans="2:20" x14ac:dyDescent="0.25">
      <c r="B266" s="125">
        <v>260</v>
      </c>
      <c r="C266" s="1027" t="s">
        <v>4256</v>
      </c>
      <c r="D266" s="771" t="s">
        <v>13552</v>
      </c>
      <c r="E266" s="221" t="s">
        <v>12806</v>
      </c>
      <c r="F266" s="222"/>
      <c r="G266" s="222"/>
      <c r="H266" s="772" t="s">
        <v>13676</v>
      </c>
      <c r="I266" s="222" t="s">
        <v>13677</v>
      </c>
      <c r="J266" s="222" t="s">
        <v>13678</v>
      </c>
      <c r="K266" s="225">
        <v>44427</v>
      </c>
      <c r="L266" s="773">
        <v>45157</v>
      </c>
      <c r="M266" s="222">
        <v>24</v>
      </c>
      <c r="N266" s="774">
        <v>13200000</v>
      </c>
      <c r="O266" s="774">
        <v>550000</v>
      </c>
      <c r="P266" s="128">
        <v>4.7200628124999637</v>
      </c>
      <c r="Q266" s="129">
        <v>2200000</v>
      </c>
      <c r="R266" s="221"/>
      <c r="S266" s="221"/>
      <c r="T266" s="50">
        <v>13200000</v>
      </c>
    </row>
    <row r="267" spans="2:20" x14ac:dyDescent="0.25">
      <c r="B267" s="125">
        <v>261</v>
      </c>
      <c r="C267" s="1027" t="s">
        <v>4256</v>
      </c>
      <c r="D267" s="771" t="s">
        <v>13552</v>
      </c>
      <c r="E267" s="221" t="s">
        <v>12806</v>
      </c>
      <c r="F267" s="222"/>
      <c r="G267" s="222"/>
      <c r="H267" s="772" t="s">
        <v>13679</v>
      </c>
      <c r="I267" s="222" t="s">
        <v>13680</v>
      </c>
      <c r="J267" s="222" t="s">
        <v>13681</v>
      </c>
      <c r="K267" s="225">
        <v>44427</v>
      </c>
      <c r="L267" s="773">
        <v>45157</v>
      </c>
      <c r="M267" s="222">
        <v>24</v>
      </c>
      <c r="N267" s="774">
        <v>13200000</v>
      </c>
      <c r="O267" s="774">
        <v>550000</v>
      </c>
      <c r="P267" s="128">
        <v>4.7200628124999637</v>
      </c>
      <c r="Q267" s="129">
        <v>2200000</v>
      </c>
      <c r="R267" s="221"/>
      <c r="S267" s="221"/>
      <c r="T267" s="50">
        <v>13200000</v>
      </c>
    </row>
    <row r="268" spans="2:20" x14ac:dyDescent="0.25">
      <c r="B268" s="125">
        <v>262</v>
      </c>
      <c r="C268" s="1027" t="s">
        <v>4256</v>
      </c>
      <c r="D268" s="771" t="s">
        <v>13552</v>
      </c>
      <c r="E268" s="221" t="s">
        <v>12806</v>
      </c>
      <c r="F268" s="222"/>
      <c r="G268" s="222"/>
      <c r="H268" s="772" t="s">
        <v>13682</v>
      </c>
      <c r="I268" s="222" t="s">
        <v>13683</v>
      </c>
      <c r="J268" s="222" t="s">
        <v>13684</v>
      </c>
      <c r="K268" s="225">
        <v>44427</v>
      </c>
      <c r="L268" s="773">
        <v>45157</v>
      </c>
      <c r="M268" s="222">
        <v>24</v>
      </c>
      <c r="N268" s="774">
        <v>13200000</v>
      </c>
      <c r="O268" s="774">
        <v>550000</v>
      </c>
      <c r="P268" s="128">
        <v>4.7200628124999637</v>
      </c>
      <c r="Q268" s="129">
        <v>2200000</v>
      </c>
      <c r="R268" s="221"/>
      <c r="S268" s="221"/>
      <c r="T268" s="50">
        <v>13200000</v>
      </c>
    </row>
    <row r="269" spans="2:20" x14ac:dyDescent="0.25">
      <c r="B269" s="125">
        <v>263</v>
      </c>
      <c r="C269" s="1027" t="s">
        <v>4048</v>
      </c>
      <c r="D269" s="771" t="s">
        <v>13552</v>
      </c>
      <c r="E269" s="221" t="s">
        <v>13685</v>
      </c>
      <c r="F269" s="222"/>
      <c r="G269" s="222"/>
      <c r="H269" s="772" t="s">
        <v>13686</v>
      </c>
      <c r="I269" s="222" t="s">
        <v>13687</v>
      </c>
      <c r="J269" s="222" t="s">
        <v>13688</v>
      </c>
      <c r="K269" s="225">
        <v>44482</v>
      </c>
      <c r="L269" s="773">
        <v>45578</v>
      </c>
      <c r="M269" s="222">
        <v>36</v>
      </c>
      <c r="N269" s="774">
        <v>23400000</v>
      </c>
      <c r="O269" s="774">
        <v>650000</v>
      </c>
      <c r="P269" s="128">
        <v>2.8867294791666307</v>
      </c>
      <c r="Q269" s="129">
        <v>1300000</v>
      </c>
      <c r="R269" s="221"/>
      <c r="S269" s="221"/>
      <c r="T269" s="50">
        <v>23400000</v>
      </c>
    </row>
    <row r="270" spans="2:20" x14ac:dyDescent="0.25">
      <c r="B270" s="125">
        <v>264</v>
      </c>
      <c r="C270" s="1027" t="s">
        <v>4048</v>
      </c>
      <c r="D270" s="771" t="s">
        <v>13552</v>
      </c>
      <c r="E270" s="221" t="s">
        <v>13685</v>
      </c>
      <c r="F270" s="222"/>
      <c r="G270" s="222"/>
      <c r="H270" s="772" t="s">
        <v>13689</v>
      </c>
      <c r="I270" s="222" t="s">
        <v>13690</v>
      </c>
      <c r="J270" s="222" t="s">
        <v>13691</v>
      </c>
      <c r="K270" s="225">
        <v>44482</v>
      </c>
      <c r="L270" s="773">
        <v>45578</v>
      </c>
      <c r="M270" s="222">
        <v>36</v>
      </c>
      <c r="N270" s="774">
        <v>23400000</v>
      </c>
      <c r="O270" s="774">
        <v>650000</v>
      </c>
      <c r="P270" s="128">
        <v>2.8867294791666307</v>
      </c>
      <c r="Q270" s="129">
        <v>1300000</v>
      </c>
      <c r="R270" s="221"/>
      <c r="S270" s="221"/>
      <c r="T270" s="50">
        <v>23400000</v>
      </c>
    </row>
    <row r="271" spans="2:20" x14ac:dyDescent="0.25">
      <c r="B271" s="125">
        <v>265</v>
      </c>
      <c r="C271" s="1028" t="s">
        <v>4614</v>
      </c>
      <c r="D271" s="771" t="s">
        <v>13692</v>
      </c>
      <c r="E271" s="392" t="s">
        <v>13693</v>
      </c>
      <c r="F271" s="222"/>
      <c r="G271" s="222"/>
      <c r="H271" s="772" t="s">
        <v>13694</v>
      </c>
      <c r="I271" s="222" t="s">
        <v>13695</v>
      </c>
      <c r="J271" s="222" t="s">
        <v>13696</v>
      </c>
      <c r="K271" s="225">
        <v>44382</v>
      </c>
      <c r="L271" s="773">
        <v>46208</v>
      </c>
      <c r="M271" s="222">
        <v>60</v>
      </c>
      <c r="N271" s="774">
        <v>60000000</v>
      </c>
      <c r="O271" s="774">
        <v>1000000</v>
      </c>
      <c r="P271" s="128">
        <v>6.2200628124999637</v>
      </c>
      <c r="Q271" s="129">
        <v>6000000</v>
      </c>
      <c r="R271" s="775">
        <v>275000</v>
      </c>
      <c r="S271" s="221">
        <v>1</v>
      </c>
      <c r="T271" s="50">
        <v>59725000</v>
      </c>
    </row>
    <row r="272" spans="2:20" x14ac:dyDescent="0.25">
      <c r="B272" s="125">
        <v>266</v>
      </c>
      <c r="C272" s="1027" t="s">
        <v>4384</v>
      </c>
      <c r="D272" s="771" t="s">
        <v>13697</v>
      </c>
      <c r="E272" s="389" t="s">
        <v>12310</v>
      </c>
      <c r="F272" s="222"/>
      <c r="G272" s="222"/>
      <c r="H272" s="772" t="s">
        <v>13698</v>
      </c>
      <c r="I272" s="222" t="s">
        <v>13699</v>
      </c>
      <c r="J272" s="222" t="s">
        <v>13700</v>
      </c>
      <c r="K272" s="225">
        <v>44449</v>
      </c>
      <c r="L272" s="773">
        <v>45545</v>
      </c>
      <c r="M272" s="222">
        <v>36</v>
      </c>
      <c r="N272" s="774">
        <v>39600000</v>
      </c>
      <c r="O272" s="774">
        <v>1100000</v>
      </c>
      <c r="P272" s="128">
        <v>3.9867294791666308</v>
      </c>
      <c r="Q272" s="129">
        <v>3300000</v>
      </c>
      <c r="R272" s="775">
        <v>35000</v>
      </c>
      <c r="S272" s="221">
        <v>1</v>
      </c>
      <c r="T272" s="50">
        <v>39565000</v>
      </c>
    </row>
    <row r="273" spans="2:20" x14ac:dyDescent="0.25">
      <c r="B273" s="125">
        <v>267</v>
      </c>
      <c r="C273" s="1027" t="s">
        <v>4389</v>
      </c>
      <c r="D273" s="771" t="s">
        <v>13697</v>
      </c>
      <c r="E273" s="389" t="s">
        <v>12194</v>
      </c>
      <c r="F273" s="222"/>
      <c r="G273" s="222"/>
      <c r="H273" s="772" t="s">
        <v>13701</v>
      </c>
      <c r="I273" s="222" t="s">
        <v>13702</v>
      </c>
      <c r="J273" s="222" t="s">
        <v>13703</v>
      </c>
      <c r="K273" s="225">
        <v>44449</v>
      </c>
      <c r="L273" s="773">
        <v>45545</v>
      </c>
      <c r="M273" s="222">
        <v>36</v>
      </c>
      <c r="N273" s="774">
        <v>34200000</v>
      </c>
      <c r="O273" s="774">
        <v>950000</v>
      </c>
      <c r="P273" s="128">
        <v>3.9867294791666308</v>
      </c>
      <c r="Q273" s="129">
        <v>2850000</v>
      </c>
      <c r="R273" s="221"/>
      <c r="S273" s="221"/>
      <c r="T273" s="50">
        <v>34200000</v>
      </c>
    </row>
    <row r="274" spans="2:20" x14ac:dyDescent="0.25">
      <c r="B274" s="125">
        <v>268</v>
      </c>
      <c r="C274" s="1027" t="s">
        <v>4672</v>
      </c>
      <c r="D274" s="771" t="s">
        <v>13705</v>
      </c>
      <c r="E274" s="389" t="s">
        <v>12677</v>
      </c>
      <c r="F274" s="222"/>
      <c r="G274" s="222" t="s">
        <v>13534</v>
      </c>
      <c r="H274" s="772" t="s">
        <v>13706</v>
      </c>
      <c r="I274" s="222" t="s">
        <v>13707</v>
      </c>
      <c r="J274" s="222" t="s">
        <v>13708</v>
      </c>
      <c r="K274" s="225">
        <v>44490</v>
      </c>
      <c r="L274" s="773">
        <v>44855</v>
      </c>
      <c r="M274" s="222">
        <v>12</v>
      </c>
      <c r="N274" s="774">
        <v>6000000</v>
      </c>
      <c r="O274" s="774">
        <v>500000</v>
      </c>
      <c r="P274" s="128">
        <v>2.6200628124999641</v>
      </c>
      <c r="Q274" s="129">
        <v>1000000</v>
      </c>
      <c r="R274" s="775">
        <v>905280</v>
      </c>
      <c r="S274" s="221">
        <v>1</v>
      </c>
      <c r="T274" s="50">
        <v>5094720</v>
      </c>
    </row>
    <row r="275" spans="2:20" x14ac:dyDescent="0.25">
      <c r="B275" s="125">
        <v>269</v>
      </c>
      <c r="C275" s="998" t="s">
        <v>4892</v>
      </c>
      <c r="D275" s="779" t="s">
        <v>13705</v>
      </c>
      <c r="E275" s="757" t="s">
        <v>13709</v>
      </c>
      <c r="F275" s="760"/>
      <c r="G275" s="760" t="s">
        <v>13534</v>
      </c>
      <c r="H275" s="780" t="s">
        <v>13710</v>
      </c>
      <c r="I275" s="760" t="s">
        <v>13711</v>
      </c>
      <c r="J275" s="760" t="s">
        <v>13712</v>
      </c>
      <c r="K275" s="763">
        <v>44532</v>
      </c>
      <c r="L275" s="781">
        <v>44897</v>
      </c>
      <c r="M275" s="760">
        <v>12</v>
      </c>
      <c r="N275" s="782">
        <v>6000000</v>
      </c>
      <c r="O275" s="782">
        <v>500000</v>
      </c>
      <c r="P275" s="311">
        <v>1.220062812499964</v>
      </c>
      <c r="Q275" s="312">
        <v>500000</v>
      </c>
      <c r="R275" s="783"/>
      <c r="S275" s="759"/>
      <c r="T275" s="160">
        <v>6000000</v>
      </c>
    </row>
    <row r="276" spans="2:20" x14ac:dyDescent="0.25">
      <c r="B276" s="125">
        <v>270</v>
      </c>
      <c r="C276" s="1027" t="s">
        <v>4513</v>
      </c>
      <c r="D276" s="771" t="s">
        <v>13713</v>
      </c>
      <c r="E276" s="389" t="s">
        <v>13714</v>
      </c>
      <c r="F276" s="222"/>
      <c r="G276" s="222"/>
      <c r="H276" s="772" t="s">
        <v>13715</v>
      </c>
      <c r="I276" s="222" t="s">
        <v>13716</v>
      </c>
      <c r="J276" s="222" t="s">
        <v>13717</v>
      </c>
      <c r="K276" s="225">
        <v>44470</v>
      </c>
      <c r="L276" s="773">
        <v>46296</v>
      </c>
      <c r="M276" s="222">
        <v>60</v>
      </c>
      <c r="N276" s="774">
        <v>36000000</v>
      </c>
      <c r="O276" s="774">
        <v>600000</v>
      </c>
      <c r="P276" s="128">
        <v>3.2867294791666306</v>
      </c>
      <c r="Q276" s="129">
        <v>1800000</v>
      </c>
      <c r="R276" s="221"/>
      <c r="S276" s="221"/>
      <c r="T276" s="50">
        <v>36000000</v>
      </c>
    </row>
    <row r="277" spans="2:20" x14ac:dyDescent="0.25">
      <c r="B277" s="125">
        <v>271</v>
      </c>
      <c r="C277" s="1027" t="s">
        <v>4623</v>
      </c>
      <c r="D277" s="771" t="s">
        <v>13713</v>
      </c>
      <c r="E277" s="389" t="s">
        <v>13718</v>
      </c>
      <c r="F277" s="222"/>
      <c r="G277" s="222"/>
      <c r="H277" s="772" t="s">
        <v>13719</v>
      </c>
      <c r="I277" s="222" t="s">
        <v>13720</v>
      </c>
      <c r="J277" s="222" t="s">
        <v>13721</v>
      </c>
      <c r="K277" s="225">
        <v>44491</v>
      </c>
      <c r="L277" s="773">
        <v>46317</v>
      </c>
      <c r="M277" s="222">
        <v>60</v>
      </c>
      <c r="N277" s="774">
        <v>36000000</v>
      </c>
      <c r="O277" s="774">
        <v>600000</v>
      </c>
      <c r="P277" s="128">
        <v>2.5867294791666304</v>
      </c>
      <c r="Q277" s="129">
        <v>1200000</v>
      </c>
      <c r="R277" s="221"/>
      <c r="S277" s="221"/>
      <c r="T277" s="50">
        <v>36000000</v>
      </c>
    </row>
    <row r="278" spans="2:20" x14ac:dyDescent="0.25">
      <c r="B278" s="125">
        <v>272</v>
      </c>
      <c r="C278" s="1027" t="s">
        <v>4627</v>
      </c>
      <c r="D278" s="771" t="s">
        <v>13713</v>
      </c>
      <c r="E278" s="389" t="s">
        <v>13722</v>
      </c>
      <c r="F278" s="222"/>
      <c r="G278" s="222"/>
      <c r="H278" s="772" t="s">
        <v>13723</v>
      </c>
      <c r="I278" s="222" t="s">
        <v>13724</v>
      </c>
      <c r="J278" s="222" t="s">
        <v>13725</v>
      </c>
      <c r="K278" s="225">
        <v>44491</v>
      </c>
      <c r="L278" s="773">
        <v>46317</v>
      </c>
      <c r="M278" s="222">
        <v>60</v>
      </c>
      <c r="N278" s="774">
        <v>36000000</v>
      </c>
      <c r="O278" s="774">
        <v>600000</v>
      </c>
      <c r="P278" s="128">
        <v>2.5867294791666304</v>
      </c>
      <c r="Q278" s="129">
        <v>1200000</v>
      </c>
      <c r="R278" s="221"/>
      <c r="S278" s="221"/>
      <c r="T278" s="50">
        <v>36000000</v>
      </c>
    </row>
    <row r="279" spans="2:20" x14ac:dyDescent="0.25">
      <c r="B279" s="125">
        <v>273</v>
      </c>
      <c r="C279" s="1014" t="s">
        <v>4631</v>
      </c>
      <c r="D279" s="258" t="s">
        <v>13713</v>
      </c>
      <c r="E279" s="392" t="s">
        <v>13726</v>
      </c>
      <c r="F279" s="232"/>
      <c r="G279" s="232"/>
      <c r="H279" s="260" t="s">
        <v>13727</v>
      </c>
      <c r="I279" s="232" t="s">
        <v>13728</v>
      </c>
      <c r="J279" s="232" t="s">
        <v>13729</v>
      </c>
      <c r="K279" s="427">
        <v>44496</v>
      </c>
      <c r="L279" s="766">
        <v>46322</v>
      </c>
      <c r="M279" s="232">
        <v>60</v>
      </c>
      <c r="N279" s="371">
        <v>36000000</v>
      </c>
      <c r="O279" s="371">
        <v>600000</v>
      </c>
      <c r="P279" s="128">
        <v>2.4200628124999639</v>
      </c>
      <c r="Q279" s="129">
        <v>1200000</v>
      </c>
      <c r="R279" s="258"/>
      <c r="S279" s="258"/>
      <c r="T279" s="50">
        <v>36000000</v>
      </c>
    </row>
    <row r="280" spans="2:20" x14ac:dyDescent="0.25">
      <c r="B280" s="125">
        <v>274</v>
      </c>
      <c r="C280" s="1014" t="s">
        <v>4635</v>
      </c>
      <c r="D280" s="258" t="s">
        <v>13713</v>
      </c>
      <c r="E280" s="392" t="s">
        <v>13730</v>
      </c>
      <c r="F280" s="232"/>
      <c r="G280" s="232"/>
      <c r="H280" s="260" t="s">
        <v>13731</v>
      </c>
      <c r="I280" s="232" t="s">
        <v>13732</v>
      </c>
      <c r="J280" s="232" t="s">
        <v>13733</v>
      </c>
      <c r="K280" s="427">
        <v>44496</v>
      </c>
      <c r="L280" s="766">
        <v>46322</v>
      </c>
      <c r="M280" s="232">
        <v>60</v>
      </c>
      <c r="N280" s="371">
        <v>30000000</v>
      </c>
      <c r="O280" s="371">
        <v>500000</v>
      </c>
      <c r="P280" s="128">
        <v>2.4200628124999639</v>
      </c>
      <c r="Q280" s="129">
        <v>1000000</v>
      </c>
      <c r="R280" s="258"/>
      <c r="S280" s="258"/>
      <c r="T280" s="50">
        <v>30000000</v>
      </c>
    </row>
    <row r="281" spans="2:20" x14ac:dyDescent="0.25">
      <c r="B281" s="125">
        <v>275</v>
      </c>
      <c r="C281" s="1027" t="s">
        <v>4772</v>
      </c>
      <c r="D281" s="258" t="s">
        <v>13713</v>
      </c>
      <c r="E281" s="389" t="s">
        <v>13734</v>
      </c>
      <c r="F281" s="222"/>
      <c r="G281" s="222"/>
      <c r="H281" s="772" t="s">
        <v>13735</v>
      </c>
      <c r="I281" s="222" t="s">
        <v>13736</v>
      </c>
      <c r="J281" s="222" t="s">
        <v>13737</v>
      </c>
      <c r="K281" s="225">
        <v>44517</v>
      </c>
      <c r="L281" s="773">
        <v>44517</v>
      </c>
      <c r="M281" s="222">
        <v>60</v>
      </c>
      <c r="N281" s="371">
        <v>30000000</v>
      </c>
      <c r="O281" s="371">
        <v>500000</v>
      </c>
      <c r="P281" s="128">
        <v>1.720062812499964</v>
      </c>
      <c r="Q281" s="129">
        <v>500000</v>
      </c>
      <c r="R281" s="221"/>
      <c r="S281" s="221"/>
      <c r="T281" s="50">
        <v>30000000</v>
      </c>
    </row>
    <row r="282" spans="2:20" x14ac:dyDescent="0.25">
      <c r="B282" s="125">
        <v>276</v>
      </c>
      <c r="C282" s="1027" t="s">
        <v>4704</v>
      </c>
      <c r="D282" s="771" t="s">
        <v>13738</v>
      </c>
      <c r="E282" s="389" t="s">
        <v>12411</v>
      </c>
      <c r="F282" s="222"/>
      <c r="G282" s="222"/>
      <c r="H282" s="772" t="s">
        <v>13739</v>
      </c>
      <c r="I282" s="222" t="s">
        <v>13740</v>
      </c>
      <c r="J282" s="222" t="s">
        <v>13741</v>
      </c>
      <c r="K282" s="225">
        <v>44501</v>
      </c>
      <c r="L282" s="773">
        <v>45597</v>
      </c>
      <c r="M282" s="222">
        <v>36</v>
      </c>
      <c r="N282" s="774">
        <v>18000000</v>
      </c>
      <c r="O282" s="774">
        <v>500000</v>
      </c>
      <c r="P282" s="128">
        <v>2.2533961458332974</v>
      </c>
      <c r="Q282" s="129">
        <v>1000000</v>
      </c>
      <c r="R282" s="221"/>
      <c r="S282" s="221"/>
      <c r="T282" s="50">
        <v>18000000</v>
      </c>
    </row>
    <row r="283" spans="2:20" x14ac:dyDescent="0.25">
      <c r="B283" s="125">
        <v>277</v>
      </c>
      <c r="C283" s="1027" t="s">
        <v>4705</v>
      </c>
      <c r="D283" s="771" t="s">
        <v>13738</v>
      </c>
      <c r="E283" s="389" t="s">
        <v>12411</v>
      </c>
      <c r="F283" s="222"/>
      <c r="G283" s="222"/>
      <c r="H283" s="772" t="s">
        <v>13742</v>
      </c>
      <c r="I283" s="222" t="s">
        <v>13743</v>
      </c>
      <c r="J283" s="222" t="s">
        <v>13744</v>
      </c>
      <c r="K283" s="225">
        <v>44508</v>
      </c>
      <c r="L283" s="773">
        <v>45604</v>
      </c>
      <c r="M283" s="222">
        <v>36</v>
      </c>
      <c r="N283" s="774">
        <v>18000000</v>
      </c>
      <c r="O283" s="774">
        <v>500000</v>
      </c>
      <c r="P283" s="128">
        <v>2.020062812499964</v>
      </c>
      <c r="Q283" s="129">
        <v>1000000</v>
      </c>
      <c r="R283" s="775">
        <v>727300</v>
      </c>
      <c r="S283" s="221">
        <v>1</v>
      </c>
      <c r="T283" s="50">
        <v>17272700</v>
      </c>
    </row>
    <row r="284" spans="2:20" x14ac:dyDescent="0.25">
      <c r="B284" s="125">
        <v>278</v>
      </c>
      <c r="C284" s="1027" t="s">
        <v>4706</v>
      </c>
      <c r="D284" s="771" t="s">
        <v>13738</v>
      </c>
      <c r="E284" s="389" t="s">
        <v>12411</v>
      </c>
      <c r="F284" s="222"/>
      <c r="G284" s="222"/>
      <c r="H284" s="772" t="s">
        <v>13745</v>
      </c>
      <c r="I284" s="222" t="s">
        <v>13746</v>
      </c>
      <c r="J284" s="222" t="s">
        <v>13747</v>
      </c>
      <c r="K284" s="225">
        <v>44508</v>
      </c>
      <c r="L284" s="773">
        <v>45604</v>
      </c>
      <c r="M284" s="222">
        <v>36</v>
      </c>
      <c r="N284" s="774">
        <v>18000000</v>
      </c>
      <c r="O284" s="774">
        <v>500000</v>
      </c>
      <c r="P284" s="128">
        <v>2.020062812499964</v>
      </c>
      <c r="Q284" s="129">
        <v>1000000</v>
      </c>
      <c r="R284" s="221"/>
      <c r="S284" s="221"/>
      <c r="T284" s="50">
        <v>18000000</v>
      </c>
    </row>
    <row r="285" spans="2:20" x14ac:dyDescent="0.25">
      <c r="B285" s="125">
        <v>279</v>
      </c>
      <c r="C285" s="1027" t="s">
        <v>4707</v>
      </c>
      <c r="D285" s="771" t="s">
        <v>13738</v>
      </c>
      <c r="E285" s="389" t="s">
        <v>12411</v>
      </c>
      <c r="F285" s="222"/>
      <c r="G285" s="222"/>
      <c r="H285" s="772" t="s">
        <v>13748</v>
      </c>
      <c r="I285" s="222" t="s">
        <v>13749</v>
      </c>
      <c r="J285" s="222" t="s">
        <v>13750</v>
      </c>
      <c r="K285" s="225">
        <v>44508</v>
      </c>
      <c r="L285" s="773">
        <v>45604</v>
      </c>
      <c r="M285" s="222">
        <v>36</v>
      </c>
      <c r="N285" s="774">
        <v>18000000</v>
      </c>
      <c r="O285" s="774">
        <v>500000</v>
      </c>
      <c r="P285" s="128">
        <v>2.020062812499964</v>
      </c>
      <c r="Q285" s="129">
        <v>1000000</v>
      </c>
      <c r="R285" s="221"/>
      <c r="S285" s="221"/>
      <c r="T285" s="50">
        <v>18000000</v>
      </c>
    </row>
    <row r="286" spans="2:20" x14ac:dyDescent="0.25">
      <c r="B286" s="125">
        <v>280</v>
      </c>
      <c r="C286" s="1027" t="s">
        <v>4708</v>
      </c>
      <c r="D286" s="771" t="s">
        <v>13738</v>
      </c>
      <c r="E286" s="389" t="s">
        <v>12411</v>
      </c>
      <c r="F286" s="222"/>
      <c r="G286" s="222"/>
      <c r="H286" s="772" t="s">
        <v>13751</v>
      </c>
      <c r="I286" s="222" t="s">
        <v>13752</v>
      </c>
      <c r="J286" s="222" t="s">
        <v>13753</v>
      </c>
      <c r="K286" s="225">
        <v>44515</v>
      </c>
      <c r="L286" s="773">
        <v>45611</v>
      </c>
      <c r="M286" s="222">
        <v>36</v>
      </c>
      <c r="N286" s="774">
        <v>18000000</v>
      </c>
      <c r="O286" s="774">
        <v>500000</v>
      </c>
      <c r="P286" s="128">
        <v>1.7867294791666306</v>
      </c>
      <c r="Q286" s="129">
        <v>500000</v>
      </c>
      <c r="R286" s="221"/>
      <c r="S286" s="221"/>
      <c r="T286" s="50">
        <v>18000000</v>
      </c>
    </row>
    <row r="287" spans="2:20" x14ac:dyDescent="0.25">
      <c r="B287" s="125">
        <v>281</v>
      </c>
      <c r="C287" s="1029" t="s">
        <v>4709</v>
      </c>
      <c r="D287" s="771" t="s">
        <v>13738</v>
      </c>
      <c r="E287" s="389" t="s">
        <v>12411</v>
      </c>
      <c r="F287" s="222"/>
      <c r="G287" s="222"/>
      <c r="H287" s="772" t="s">
        <v>13754</v>
      </c>
      <c r="I287" s="222" t="s">
        <v>13755</v>
      </c>
      <c r="J287" s="222" t="s">
        <v>13756</v>
      </c>
      <c r="K287" s="225">
        <v>44499</v>
      </c>
      <c r="L287" s="773">
        <v>45595</v>
      </c>
      <c r="M287" s="222">
        <v>36</v>
      </c>
      <c r="N287" s="774">
        <v>18000000</v>
      </c>
      <c r="O287" s="774">
        <v>500000</v>
      </c>
      <c r="P287" s="128">
        <v>2.3200628124999638</v>
      </c>
      <c r="Q287" s="129">
        <v>1000000</v>
      </c>
      <c r="R287" s="221"/>
      <c r="S287" s="221"/>
      <c r="T287" s="50">
        <v>18000000</v>
      </c>
    </row>
    <row r="288" spans="2:20" x14ac:dyDescent="0.25">
      <c r="B288" s="125">
        <v>282</v>
      </c>
      <c r="C288" s="1030" t="s">
        <v>4710</v>
      </c>
      <c r="D288" s="779" t="s">
        <v>13738</v>
      </c>
      <c r="E288" s="757" t="s">
        <v>12411</v>
      </c>
      <c r="F288" s="760"/>
      <c r="G288" s="760"/>
      <c r="H288" s="780" t="s">
        <v>13757</v>
      </c>
      <c r="I288" s="760" t="s">
        <v>13758</v>
      </c>
      <c r="J288" s="760" t="s">
        <v>13759</v>
      </c>
      <c r="K288" s="763">
        <v>44532</v>
      </c>
      <c r="L288" s="781">
        <v>45628</v>
      </c>
      <c r="M288" s="760">
        <v>36</v>
      </c>
      <c r="N288" s="782">
        <v>18000000</v>
      </c>
      <c r="O288" s="782">
        <v>500000</v>
      </c>
      <c r="P288" s="311">
        <v>1.220062812499964</v>
      </c>
      <c r="Q288" s="312">
        <v>500000</v>
      </c>
      <c r="R288" s="759"/>
      <c r="S288" s="759"/>
      <c r="T288" s="160">
        <v>18000000</v>
      </c>
    </row>
    <row r="289" spans="2:20" x14ac:dyDescent="0.25">
      <c r="B289" s="125">
        <v>283</v>
      </c>
      <c r="C289" s="1027" t="s">
        <v>4711</v>
      </c>
      <c r="D289" s="771" t="s">
        <v>13738</v>
      </c>
      <c r="E289" s="389" t="s">
        <v>12411</v>
      </c>
      <c r="F289" s="222"/>
      <c r="G289" s="222"/>
      <c r="H289" s="772" t="s">
        <v>13760</v>
      </c>
      <c r="I289" s="222" t="s">
        <v>13761</v>
      </c>
      <c r="J289" s="222" t="s">
        <v>13762</v>
      </c>
      <c r="K289" s="225">
        <v>44505</v>
      </c>
      <c r="L289" s="773">
        <v>45601</v>
      </c>
      <c r="M289" s="222">
        <v>36</v>
      </c>
      <c r="N289" s="774">
        <v>18000000</v>
      </c>
      <c r="O289" s="774">
        <v>500000</v>
      </c>
      <c r="P289" s="128">
        <v>2.1200628124999641</v>
      </c>
      <c r="Q289" s="129">
        <v>1000000</v>
      </c>
      <c r="R289" s="221"/>
      <c r="S289" s="221"/>
      <c r="T289" s="50">
        <v>18000000</v>
      </c>
    </row>
    <row r="290" spans="2:20" x14ac:dyDescent="0.25">
      <c r="B290" s="125">
        <v>284</v>
      </c>
      <c r="C290" s="1027" t="s">
        <v>4712</v>
      </c>
      <c r="D290" s="771" t="s">
        <v>13738</v>
      </c>
      <c r="E290" s="389" t="s">
        <v>12411</v>
      </c>
      <c r="F290" s="222"/>
      <c r="G290" s="222"/>
      <c r="H290" s="772" t="s">
        <v>13763</v>
      </c>
      <c r="I290" s="222" t="s">
        <v>13764</v>
      </c>
      <c r="J290" s="222" t="s">
        <v>13765</v>
      </c>
      <c r="K290" s="225">
        <v>44505</v>
      </c>
      <c r="L290" s="773">
        <v>45601</v>
      </c>
      <c r="M290" s="222">
        <v>36</v>
      </c>
      <c r="N290" s="774">
        <v>18000000</v>
      </c>
      <c r="O290" s="774">
        <v>500000</v>
      </c>
      <c r="P290" s="128">
        <v>2.1200628124999641</v>
      </c>
      <c r="Q290" s="129">
        <v>1000000</v>
      </c>
      <c r="R290" s="221"/>
      <c r="S290" s="221"/>
      <c r="T290" s="50">
        <v>18000000</v>
      </c>
    </row>
    <row r="291" spans="2:20" x14ac:dyDescent="0.25">
      <c r="B291" s="125">
        <v>285</v>
      </c>
      <c r="C291" s="998" t="s">
        <v>4713</v>
      </c>
      <c r="D291" s="779" t="s">
        <v>13738</v>
      </c>
      <c r="E291" s="757" t="s">
        <v>12411</v>
      </c>
      <c r="F291" s="760"/>
      <c r="G291" s="760"/>
      <c r="H291" s="780" t="s">
        <v>13766</v>
      </c>
      <c r="I291" s="760" t="s">
        <v>13767</v>
      </c>
      <c r="J291" s="760" t="s">
        <v>13768</v>
      </c>
      <c r="K291" s="763">
        <v>44522</v>
      </c>
      <c r="L291" s="781">
        <v>45618</v>
      </c>
      <c r="M291" s="760">
        <v>36</v>
      </c>
      <c r="N291" s="782">
        <v>18000000</v>
      </c>
      <c r="O291" s="782">
        <v>500000</v>
      </c>
      <c r="P291" s="311">
        <v>1.5533961458332972</v>
      </c>
      <c r="Q291" s="312">
        <v>500000</v>
      </c>
      <c r="R291" s="759"/>
      <c r="S291" s="759"/>
      <c r="T291" s="160">
        <v>18000000</v>
      </c>
    </row>
    <row r="292" spans="2:20" x14ac:dyDescent="0.25">
      <c r="B292" s="125">
        <v>286</v>
      </c>
      <c r="C292" s="1027" t="s">
        <v>4562</v>
      </c>
      <c r="D292" s="771" t="s">
        <v>13769</v>
      </c>
      <c r="E292" s="389" t="s">
        <v>12755</v>
      </c>
      <c r="F292" s="222"/>
      <c r="G292" s="222"/>
      <c r="H292" s="772" t="s">
        <v>13770</v>
      </c>
      <c r="I292" s="222" t="s">
        <v>13771</v>
      </c>
      <c r="J292" s="222" t="s">
        <v>13772</v>
      </c>
      <c r="K292" s="225">
        <v>44503</v>
      </c>
      <c r="L292" s="773">
        <v>45964</v>
      </c>
      <c r="M292" s="222">
        <v>48</v>
      </c>
      <c r="N292" s="774">
        <v>26400000</v>
      </c>
      <c r="O292" s="774">
        <v>550000</v>
      </c>
      <c r="P292" s="128">
        <v>2.1867294791666305</v>
      </c>
      <c r="Q292" s="129">
        <v>1100000</v>
      </c>
      <c r="R292" s="221"/>
      <c r="S292" s="221"/>
      <c r="T292" s="50">
        <v>26400000</v>
      </c>
    </row>
    <row r="293" spans="2:20" x14ac:dyDescent="0.25">
      <c r="B293" s="125">
        <v>287</v>
      </c>
      <c r="C293" s="1027" t="s">
        <v>4566</v>
      </c>
      <c r="D293" s="771" t="s">
        <v>13769</v>
      </c>
      <c r="E293" s="389" t="s">
        <v>12755</v>
      </c>
      <c r="F293" s="222"/>
      <c r="G293" s="222"/>
      <c r="H293" s="772" t="s">
        <v>13773</v>
      </c>
      <c r="I293" s="222" t="s">
        <v>13774</v>
      </c>
      <c r="J293" s="222" t="s">
        <v>13775</v>
      </c>
      <c r="K293" s="225">
        <v>44504</v>
      </c>
      <c r="L293" s="773">
        <v>45965</v>
      </c>
      <c r="M293" s="222">
        <v>48</v>
      </c>
      <c r="N293" s="774">
        <v>26400000</v>
      </c>
      <c r="O293" s="774">
        <v>550000</v>
      </c>
      <c r="P293" s="128">
        <v>2.1533961458332973</v>
      </c>
      <c r="Q293" s="129">
        <v>1100000</v>
      </c>
      <c r="R293" s="221"/>
      <c r="S293" s="221"/>
      <c r="T293" s="50">
        <v>26400000</v>
      </c>
    </row>
    <row r="294" spans="2:20" x14ac:dyDescent="0.25">
      <c r="B294" s="125">
        <v>288</v>
      </c>
      <c r="C294" s="1027" t="s">
        <v>4545</v>
      </c>
      <c r="D294" s="771" t="s">
        <v>13769</v>
      </c>
      <c r="E294" s="389" t="s">
        <v>12597</v>
      </c>
      <c r="F294" s="222"/>
      <c r="G294" s="222"/>
      <c r="H294" s="772" t="s">
        <v>13776</v>
      </c>
      <c r="I294" s="222" t="s">
        <v>13777</v>
      </c>
      <c r="J294" s="222" t="s">
        <v>13778</v>
      </c>
      <c r="K294" s="225">
        <v>44509</v>
      </c>
      <c r="L294" s="773">
        <v>45970</v>
      </c>
      <c r="M294" s="222">
        <v>48</v>
      </c>
      <c r="N294" s="774">
        <v>72000000</v>
      </c>
      <c r="O294" s="774">
        <v>1500000</v>
      </c>
      <c r="P294" s="128">
        <v>1.9867294791666306</v>
      </c>
      <c r="Q294" s="129">
        <v>1500000</v>
      </c>
      <c r="R294" s="221"/>
      <c r="S294" s="221"/>
      <c r="T294" s="50">
        <v>72000000</v>
      </c>
    </row>
    <row r="295" spans="2:20" x14ac:dyDescent="0.25">
      <c r="B295" s="125">
        <v>289</v>
      </c>
      <c r="C295" s="1027" t="s">
        <v>4545</v>
      </c>
      <c r="D295" s="771" t="s">
        <v>13769</v>
      </c>
      <c r="E295" s="389" t="s">
        <v>12597</v>
      </c>
      <c r="F295" s="222"/>
      <c r="G295" s="222"/>
      <c r="H295" s="772" t="s">
        <v>13779</v>
      </c>
      <c r="I295" s="222" t="s">
        <v>13780</v>
      </c>
      <c r="J295" s="222" t="s">
        <v>13781</v>
      </c>
      <c r="K295" s="225">
        <v>44509</v>
      </c>
      <c r="L295" s="773">
        <v>45970</v>
      </c>
      <c r="M295" s="222">
        <v>48</v>
      </c>
      <c r="N295" s="774">
        <v>72000000</v>
      </c>
      <c r="O295" s="774">
        <v>1500000</v>
      </c>
      <c r="P295" s="128">
        <v>1.9867294791666306</v>
      </c>
      <c r="Q295" s="129">
        <v>1500000</v>
      </c>
      <c r="R295" s="221"/>
      <c r="S295" s="221"/>
      <c r="T295" s="50">
        <v>72000000</v>
      </c>
    </row>
    <row r="296" spans="2:20" x14ac:dyDescent="0.25">
      <c r="B296" s="125">
        <v>290</v>
      </c>
      <c r="C296" s="1027" t="s">
        <v>4545</v>
      </c>
      <c r="D296" s="771" t="s">
        <v>13769</v>
      </c>
      <c r="E296" s="389" t="s">
        <v>12597</v>
      </c>
      <c r="F296" s="222"/>
      <c r="G296" s="222"/>
      <c r="H296" s="772" t="s">
        <v>13782</v>
      </c>
      <c r="I296" s="222" t="s">
        <v>13783</v>
      </c>
      <c r="J296" s="222" t="s">
        <v>13784</v>
      </c>
      <c r="K296" s="225">
        <v>44509</v>
      </c>
      <c r="L296" s="773">
        <v>45970</v>
      </c>
      <c r="M296" s="222">
        <v>48</v>
      </c>
      <c r="N296" s="774">
        <v>72000000</v>
      </c>
      <c r="O296" s="774">
        <v>1500000</v>
      </c>
      <c r="P296" s="128">
        <v>1.9867294791666306</v>
      </c>
      <c r="Q296" s="129">
        <v>1500000</v>
      </c>
      <c r="R296" s="221"/>
      <c r="S296" s="221"/>
      <c r="T296" s="50">
        <v>72000000</v>
      </c>
    </row>
    <row r="297" spans="2:20" x14ac:dyDescent="0.25">
      <c r="B297" s="125">
        <v>291</v>
      </c>
      <c r="C297" s="998" t="s">
        <v>4570</v>
      </c>
      <c r="D297" s="779" t="s">
        <v>13769</v>
      </c>
      <c r="E297" s="757" t="s">
        <v>12755</v>
      </c>
      <c r="F297" s="760"/>
      <c r="G297" s="760"/>
      <c r="H297" s="780" t="s">
        <v>13785</v>
      </c>
      <c r="I297" s="760" t="s">
        <v>13786</v>
      </c>
      <c r="J297" s="760" t="s">
        <v>13787</v>
      </c>
      <c r="K297" s="763">
        <v>44531</v>
      </c>
      <c r="L297" s="781">
        <v>45992</v>
      </c>
      <c r="M297" s="760">
        <v>48</v>
      </c>
      <c r="N297" s="782">
        <v>26400000</v>
      </c>
      <c r="O297" s="782">
        <v>550000</v>
      </c>
      <c r="P297" s="311">
        <v>1.2533961458332972</v>
      </c>
      <c r="Q297" s="312">
        <v>550000</v>
      </c>
      <c r="R297" s="759"/>
      <c r="S297" s="759"/>
      <c r="T297" s="160">
        <v>26400000</v>
      </c>
    </row>
    <row r="298" spans="2:20" x14ac:dyDescent="0.25">
      <c r="B298" s="125">
        <v>292</v>
      </c>
      <c r="C298" s="998" t="s">
        <v>4574</v>
      </c>
      <c r="D298" s="779" t="s">
        <v>13769</v>
      </c>
      <c r="E298" s="757" t="s">
        <v>12755</v>
      </c>
      <c r="F298" s="760"/>
      <c r="G298" s="760"/>
      <c r="H298" s="780" t="s">
        <v>13788</v>
      </c>
      <c r="I298" s="760" t="s">
        <v>13789</v>
      </c>
      <c r="J298" s="760" t="s">
        <v>13790</v>
      </c>
      <c r="K298" s="763">
        <v>44558</v>
      </c>
      <c r="L298" s="781">
        <v>46019</v>
      </c>
      <c r="M298" s="760">
        <v>48</v>
      </c>
      <c r="N298" s="782">
        <v>26400000</v>
      </c>
      <c r="O298" s="782">
        <v>550000</v>
      </c>
      <c r="P298" s="311">
        <v>0.35339614583329726</v>
      </c>
      <c r="Q298" s="312">
        <v>0</v>
      </c>
      <c r="R298" s="759"/>
      <c r="S298" s="759"/>
      <c r="T298" s="160">
        <v>26400000</v>
      </c>
    </row>
    <row r="299" spans="2:20" x14ac:dyDescent="0.25">
      <c r="B299" s="125">
        <v>293</v>
      </c>
      <c r="C299" s="998" t="s">
        <v>4578</v>
      </c>
      <c r="D299" s="779" t="s">
        <v>13769</v>
      </c>
      <c r="E299" s="757" t="s">
        <v>12755</v>
      </c>
      <c r="F299" s="760"/>
      <c r="G299" s="760"/>
      <c r="H299" s="780" t="s">
        <v>13791</v>
      </c>
      <c r="I299" s="760" t="s">
        <v>13792</v>
      </c>
      <c r="J299" s="760" t="s">
        <v>13793</v>
      </c>
      <c r="K299" s="763">
        <v>44520</v>
      </c>
      <c r="L299" s="781">
        <v>45981</v>
      </c>
      <c r="M299" s="760">
        <v>48</v>
      </c>
      <c r="N299" s="782">
        <v>26400000</v>
      </c>
      <c r="O299" s="782">
        <v>550000</v>
      </c>
      <c r="P299" s="311">
        <v>1.6200628124999639</v>
      </c>
      <c r="Q299" s="312">
        <v>550000</v>
      </c>
      <c r="R299" s="759"/>
      <c r="S299" s="759"/>
      <c r="T299" s="160">
        <v>26400000</v>
      </c>
    </row>
    <row r="300" spans="2:20" x14ac:dyDescent="0.25">
      <c r="B300" s="125">
        <v>294</v>
      </c>
      <c r="C300" s="998" t="s">
        <v>4582</v>
      </c>
      <c r="D300" s="779" t="s">
        <v>13769</v>
      </c>
      <c r="E300" s="757" t="s">
        <v>12755</v>
      </c>
      <c r="F300" s="760"/>
      <c r="G300" s="760"/>
      <c r="H300" s="780" t="s">
        <v>13794</v>
      </c>
      <c r="I300" s="760" t="s">
        <v>13795</v>
      </c>
      <c r="J300" s="760" t="s">
        <v>13796</v>
      </c>
      <c r="K300" s="763">
        <v>44548</v>
      </c>
      <c r="L300" s="781">
        <v>46009</v>
      </c>
      <c r="M300" s="760">
        <v>48</v>
      </c>
      <c r="N300" s="782">
        <v>26400000</v>
      </c>
      <c r="O300" s="782">
        <v>550000</v>
      </c>
      <c r="P300" s="311">
        <v>0.68672947916663063</v>
      </c>
      <c r="Q300" s="312">
        <v>0</v>
      </c>
      <c r="R300" s="759"/>
      <c r="S300" s="759"/>
      <c r="T300" s="160">
        <v>26400000</v>
      </c>
    </row>
    <row r="301" spans="2:20" x14ac:dyDescent="0.25">
      <c r="B301" s="125">
        <v>295</v>
      </c>
      <c r="C301" s="998" t="s">
        <v>4680</v>
      </c>
      <c r="D301" s="779" t="s">
        <v>13831</v>
      </c>
      <c r="E301" s="757" t="s">
        <v>13400</v>
      </c>
      <c r="F301" s="760"/>
      <c r="G301" s="760"/>
      <c r="H301" s="780" t="s">
        <v>13832</v>
      </c>
      <c r="I301" s="760" t="s">
        <v>13833</v>
      </c>
      <c r="J301" s="760" t="s">
        <v>13834</v>
      </c>
      <c r="K301" s="763">
        <v>44501</v>
      </c>
      <c r="L301" s="781">
        <v>45597</v>
      </c>
      <c r="M301" s="760">
        <v>36</v>
      </c>
      <c r="N301" s="782">
        <v>39600000</v>
      </c>
      <c r="O301" s="782">
        <v>1100000</v>
      </c>
      <c r="P301" s="311">
        <v>2.2533961458332974</v>
      </c>
      <c r="Q301" s="312">
        <v>2200000</v>
      </c>
      <c r="R301" s="759"/>
      <c r="S301" s="759"/>
      <c r="T301" s="160">
        <v>39600000</v>
      </c>
    </row>
    <row r="302" spans="2:20" x14ac:dyDescent="0.25">
      <c r="B302" s="125">
        <v>296</v>
      </c>
      <c r="C302" s="998" t="s">
        <v>4950</v>
      </c>
      <c r="D302" s="779" t="s">
        <v>13835</v>
      </c>
      <c r="E302" s="757" t="s">
        <v>12837</v>
      </c>
      <c r="F302" s="760"/>
      <c r="G302" s="760"/>
      <c r="H302" s="780" t="s">
        <v>13836</v>
      </c>
      <c r="I302" s="760" t="s">
        <v>13837</v>
      </c>
      <c r="J302" s="760" t="s">
        <v>13838</v>
      </c>
      <c r="K302" s="763">
        <v>44560</v>
      </c>
      <c r="L302" s="781">
        <v>45290</v>
      </c>
      <c r="M302" s="760">
        <v>24</v>
      </c>
      <c r="N302" s="782">
        <v>76800000</v>
      </c>
      <c r="O302" s="782">
        <v>3200000</v>
      </c>
      <c r="P302" s="311">
        <v>0.28672947916663055</v>
      </c>
      <c r="Q302" s="312">
        <v>0</v>
      </c>
      <c r="R302" s="759"/>
      <c r="S302" s="759"/>
      <c r="T302" s="160">
        <v>76800000</v>
      </c>
    </row>
    <row r="303" spans="2:20" x14ac:dyDescent="0.25">
      <c r="B303" s="125">
        <v>297</v>
      </c>
      <c r="C303" s="998" t="s">
        <v>4950</v>
      </c>
      <c r="D303" s="779" t="s">
        <v>13835</v>
      </c>
      <c r="E303" s="757" t="s">
        <v>12837</v>
      </c>
      <c r="F303" s="760"/>
      <c r="G303" s="760"/>
      <c r="H303" s="780" t="s">
        <v>13839</v>
      </c>
      <c r="I303" s="760" t="s">
        <v>13840</v>
      </c>
      <c r="J303" s="760" t="s">
        <v>13841</v>
      </c>
      <c r="K303" s="763">
        <v>44560</v>
      </c>
      <c r="L303" s="781">
        <v>45290</v>
      </c>
      <c r="M303" s="760">
        <v>24</v>
      </c>
      <c r="N303" s="782">
        <v>76800000</v>
      </c>
      <c r="O303" s="782">
        <v>3200000</v>
      </c>
      <c r="P303" s="311">
        <v>0.28672947916663055</v>
      </c>
      <c r="Q303" s="312">
        <v>0</v>
      </c>
      <c r="R303" s="759"/>
      <c r="S303" s="759"/>
      <c r="T303" s="160">
        <v>76800000</v>
      </c>
    </row>
    <row r="304" spans="2:20" x14ac:dyDescent="0.25">
      <c r="B304" s="125">
        <v>298</v>
      </c>
      <c r="C304" s="998" t="s">
        <v>4799</v>
      </c>
      <c r="D304" s="779" t="s">
        <v>13835</v>
      </c>
      <c r="E304" s="757" t="s">
        <v>12837</v>
      </c>
      <c r="F304" s="760"/>
      <c r="G304" s="760"/>
      <c r="H304" s="780" t="s">
        <v>13842</v>
      </c>
      <c r="I304" s="760" t="s">
        <v>13843</v>
      </c>
      <c r="J304" s="760" t="s">
        <v>13844</v>
      </c>
      <c r="K304" s="763">
        <v>44508</v>
      </c>
      <c r="L304" s="781">
        <v>45238</v>
      </c>
      <c r="M304" s="760">
        <v>24</v>
      </c>
      <c r="N304" s="782">
        <v>48000000</v>
      </c>
      <c r="O304" s="782">
        <v>2000000</v>
      </c>
      <c r="P304" s="311">
        <v>2.020062812499964</v>
      </c>
      <c r="Q304" s="312">
        <v>4000000</v>
      </c>
      <c r="R304" s="759"/>
      <c r="S304" s="759"/>
      <c r="T304" s="160">
        <v>48000000</v>
      </c>
    </row>
    <row r="305" spans="2:20" x14ac:dyDescent="0.25">
      <c r="B305" s="125">
        <v>299</v>
      </c>
      <c r="C305" s="998" t="s">
        <v>4799</v>
      </c>
      <c r="D305" s="779" t="s">
        <v>13835</v>
      </c>
      <c r="E305" s="757" t="s">
        <v>12837</v>
      </c>
      <c r="F305" s="760"/>
      <c r="G305" s="760"/>
      <c r="H305" s="780" t="s">
        <v>13845</v>
      </c>
      <c r="I305" s="760" t="s">
        <v>13846</v>
      </c>
      <c r="J305" s="760" t="s">
        <v>13847</v>
      </c>
      <c r="K305" s="763">
        <v>44508</v>
      </c>
      <c r="L305" s="781">
        <v>45238</v>
      </c>
      <c r="M305" s="760">
        <v>24</v>
      </c>
      <c r="N305" s="782">
        <v>48000000</v>
      </c>
      <c r="O305" s="782">
        <v>2000000</v>
      </c>
      <c r="P305" s="311">
        <v>2.020062812499964</v>
      </c>
      <c r="Q305" s="312">
        <v>4000000</v>
      </c>
      <c r="R305" s="759"/>
      <c r="S305" s="759"/>
      <c r="T305" s="160">
        <v>48000000</v>
      </c>
    </row>
    <row r="306" spans="2:20" x14ac:dyDescent="0.25">
      <c r="B306" s="125">
        <v>300</v>
      </c>
      <c r="C306" s="998" t="s">
        <v>4799</v>
      </c>
      <c r="D306" s="779" t="s">
        <v>13835</v>
      </c>
      <c r="E306" s="757" t="s">
        <v>12837</v>
      </c>
      <c r="F306" s="760"/>
      <c r="G306" s="760"/>
      <c r="H306" s="780" t="s">
        <v>13848</v>
      </c>
      <c r="I306" s="760" t="s">
        <v>13849</v>
      </c>
      <c r="J306" s="760" t="s">
        <v>13850</v>
      </c>
      <c r="K306" s="763">
        <v>44508</v>
      </c>
      <c r="L306" s="781">
        <v>45238</v>
      </c>
      <c r="M306" s="760">
        <v>24</v>
      </c>
      <c r="N306" s="782">
        <v>48000000</v>
      </c>
      <c r="O306" s="782">
        <v>2000000</v>
      </c>
      <c r="P306" s="311">
        <v>2.020062812499964</v>
      </c>
      <c r="Q306" s="312">
        <v>4000000</v>
      </c>
      <c r="R306" s="759"/>
      <c r="S306" s="759"/>
      <c r="T306" s="160">
        <v>48000000</v>
      </c>
    </row>
    <row r="307" spans="2:20" x14ac:dyDescent="0.25">
      <c r="B307" s="125">
        <v>301</v>
      </c>
      <c r="C307" s="998" t="s">
        <v>4799</v>
      </c>
      <c r="D307" s="779" t="s">
        <v>13835</v>
      </c>
      <c r="E307" s="757" t="s">
        <v>12837</v>
      </c>
      <c r="F307" s="760"/>
      <c r="G307" s="760"/>
      <c r="H307" s="780" t="s">
        <v>13851</v>
      </c>
      <c r="I307" s="760" t="s">
        <v>13852</v>
      </c>
      <c r="J307" s="760" t="s">
        <v>13853</v>
      </c>
      <c r="K307" s="763">
        <v>44508</v>
      </c>
      <c r="L307" s="781">
        <v>45238</v>
      </c>
      <c r="M307" s="760">
        <v>24</v>
      </c>
      <c r="N307" s="782">
        <v>48000000</v>
      </c>
      <c r="O307" s="782">
        <v>2000000</v>
      </c>
      <c r="P307" s="311">
        <v>2.020062812499964</v>
      </c>
      <c r="Q307" s="312">
        <v>4000000</v>
      </c>
      <c r="R307" s="759"/>
      <c r="S307" s="759"/>
      <c r="T307" s="160">
        <v>48000000</v>
      </c>
    </row>
  </sheetData>
  <mergeCells count="16">
    <mergeCell ref="Q5:Q6"/>
    <mergeCell ref="R5:R6"/>
    <mergeCell ref="S5:S6"/>
    <mergeCell ref="T5:T6"/>
    <mergeCell ref="J5:J6"/>
    <mergeCell ref="K5:L6"/>
    <mergeCell ref="M5:M6"/>
    <mergeCell ref="N5:N6"/>
    <mergeCell ref="O5:O6"/>
    <mergeCell ref="P5:P6"/>
    <mergeCell ref="H5:H6"/>
    <mergeCell ref="B5:B6"/>
    <mergeCell ref="C5:C6"/>
    <mergeCell ref="D5:D6"/>
    <mergeCell ref="E5:E6"/>
    <mergeCell ref="F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Unit Agr Open</vt:lpstr>
      <vt:lpstr>FMC by DSF_Sistem</vt:lpstr>
      <vt:lpstr>FMC by DSF_Excel</vt:lpstr>
      <vt:lpstr>Selisih data</vt:lpstr>
      <vt:lpstr>Agreement tidak ada pada sistem</vt:lpstr>
      <vt:lpstr>Data beda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2022-01-04T07:20:00Z</dcterms:created>
  <dcterms:modified xsi:type="dcterms:W3CDTF">2022-01-07T08:25:51Z</dcterms:modified>
</cp:coreProperties>
</file>